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mbllca.sharepoint.com/sites/LPX-Programming/Shared Documents/Programming Summaries/F27 P04 - July 2026/Applications/"/>
    </mc:Choice>
  </mc:AlternateContent>
  <xr:revisionPtr revIDLastSave="456" documentId="8_{CCE358BF-E112-4AE0-953E-9F39CF86436F}" xr6:coauthVersionLast="47" xr6:coauthVersionMax="47" xr10:uidLastSave="{15A376C7-123E-40E8-9478-C073C0DB75C0}"/>
  <bookViews>
    <workbookView xWindow="-120" yWindow="-120" windowWidth="29040" windowHeight="15720" activeTab="2" xr2:uid="{00000000-000D-0000-FFFF-FFFF00000000}"/>
  </bookViews>
  <sheets>
    <sheet name="DOS AND DON'TS" sheetId="36" r:id="rId1"/>
    <sheet name="MBLL Driven Program  Focuses" sheetId="49" state="hidden" r:id="rId2"/>
    <sheet name="Application Form" sheetId="2" r:id="rId3"/>
    <sheet name="Data Validation" sheetId="3" state="hidden" r:id="rId4"/>
    <sheet name="SUPPLIER DATA" sheetId="46" state="hidden" r:id="rId5"/>
    <sheet name="APP BACKGROUND" sheetId="23" state="hidden" r:id="rId6"/>
    <sheet name="Slope %" sheetId="50" state="hidden" r:id="rId7"/>
    <sheet name="SRP" sheetId="37" state="hidden" r:id="rId8"/>
  </sheets>
  <definedNames>
    <definedName name="_2261519_ALBERTA_LTD">'SUPPLIER DATA'!$A$2:$A$384</definedName>
    <definedName name="_49TH_PARALLEL_GROUP_INC">'SUPPLIER DATA'!$B$2:$B$384</definedName>
    <definedName name="_624_BEVERAGE_COMPANY_INC">'SUPPLIER DATA'!$C$2:$C$384</definedName>
    <definedName name="_xlnm._FilterDatabase" localSheetId="5" hidden="1">'APP BACKGROUND'!$A$1:$M$10238</definedName>
    <definedName name="_xlnm._FilterDatabase" localSheetId="2" hidden="1">'Application Form'!$A$15:$AO$120</definedName>
    <definedName name="ABBOTSHIRE_SARF">'SUPPLIER DATA'!$D$2:$D$384</definedName>
    <definedName name="ABC_CORK_CO">'SUPPLIER DATA'!$E$2:$E$384</definedName>
    <definedName name="ABIDING_CITIZEN">'SUPPLIER DATA'!$F$2:$F$384</definedName>
    <definedName name="ACE_BEVERAGE_GROUP">'SUPPLIER DATA'!$G$2:$G$384</definedName>
    <definedName name="ALTO_BEVERAGE_GROUP">'SUPPLIER DATA'!$H$2:$H$384</definedName>
    <definedName name="AMPHORA_IMPORTS_LTD">'SUPPLIER DATA'!$I$2:$I$384</definedName>
    <definedName name="ANDREW_PELLER_IMPORTS_AGENCY">'SUPPLIER DATA'!$J$2:$J$384</definedName>
    <definedName name="ANDREW_PELLER_LIMITED">'SUPPLIER DATA'!$K$2:$K$384</definedName>
    <definedName name="AQUA_VITAE">'SUPPLIER DATA'!$L$2:$L$384</definedName>
    <definedName name="ARBUSTO_IMPORTS_LTD">'SUPPLIER DATA'!$M$2:$M$384</definedName>
    <definedName name="ARMAGNAC_SAMALENS">'SUPPLIER DATA'!$N$2:$N$384</definedName>
    <definedName name="ARTERRA_WINES_CANADA">'SUPPLIER DATA'!$O$2:$O$384</definedName>
    <definedName name="ASAHI_CANADA">'SUPPLIER DATA'!$P$2:$P$384</definedName>
    <definedName name="AUTHENTIC_WINE_AND_SPIRITS_MERCHANTS">'SUPPLIER DATA'!$Q$2:$Q$384</definedName>
    <definedName name="BACARDI_CANADA_INC">'SUPPLIER DATA'!$R$2:$R$384</definedName>
    <definedName name="BARN_HAMMER_BREWING_COMPANY">'SUPPLIER DATA'!$S$2:$S$384</definedName>
    <definedName name="BEE_BOYZZ_WINERY_AND_MEADERY">'SUPPLIER DATA'!$T$2:$T$384</definedName>
    <definedName name="Beer">'Slope %'!$B$46:$D$92</definedName>
    <definedName name="BEERTHIRST">'SUPPLIER DATA'!$U$2:$U$384</definedName>
    <definedName name="BERGSTROM_BRANDS">'SUPPLIER DATA'!$V$2:$V$384</definedName>
    <definedName name="BEVO_BEVERAGES">'SUPPLIER DATA'!$W$2:$W$384</definedName>
    <definedName name="BIER_GARTEN_IMPORTS_INC">'SUPPLIER DATA'!$X$2:$X$384</definedName>
    <definedName name="BIG_WHITE_BREWING_COMPANY">'SUPPLIER DATA'!$Y$2:$Y$384</definedName>
    <definedName name="BKG_DISTRIBUTORS">'SUPPLIER DATA'!$Z$2:$Z$384</definedName>
    <definedName name="BLACK_FLY_BEVERAGE_COMPANY">'SUPPLIER DATA'!$AA$2:$AA$384</definedName>
    <definedName name="BLACK_FOX_FARM_AND_DISTILLERY_LTD">'SUPPLIER DATA'!$AB$2:$AB$384</definedName>
    <definedName name="BLACK_WHEAT_BREWING">'SUPPLIER DATA'!$AC$2:$AC$384</definedName>
    <definedName name="BLEND_IMPORTS">'SUPPLIER DATA'!$AD$2:$AD$384</definedName>
    <definedName name="BLUE_NOTE_WINE_AND_SPIRITS_INC">'SUPPLIER DATA'!$AE$2:$AE$384</definedName>
    <definedName name="BLUMSTEIN_BREWING_COMPANY">'SUPPLIER DATA'!$AF$2:$AF$384</definedName>
    <definedName name="BRAT_CAT_MEAD_CO">'SUPPLIER DATA'!$AG$2:$AG$384</definedName>
    <definedName name="BRAZEN_HALL_KITCHEN_AND_BREWERY">'SUPPLIER DATA'!$AH$2:$AH$384</definedName>
    <definedName name="BREAKTHRU_BEVERAGE___PINNACLE_DIVISION">'SUPPLIER DATA'!$AI$2:$AI$384</definedName>
    <definedName name="BREAKTHRU_BEVERAGE___UNITED_DIVISION">'SUPPLIER DATA'!$AJ$2:$AJ$384</definedName>
    <definedName name="BRUCE_ASHLEY_GROUP">'SUPPLIER DATA'!$AK$2:$AK$384</definedName>
    <definedName name="Build_Your_Own_Ad_Hoc">'Data Validation'!$H$16:$H$20</definedName>
    <definedName name="Canopy_Signage">'Data Validation'!$D$37:$D$39</definedName>
    <definedName name="CANTINA_S_OSVALDO_SPA">'SUPPLIER DATA'!$AM$2:$AM$384</definedName>
    <definedName name="CAPITAL_K_DISTILLERY_INC">'SUPPLIER DATA'!$AN$2:$AN$384</definedName>
    <definedName name="CAYMUS_CANADA_INC">'SUPPLIER DATA'!$AO$2:$AO$384</definedName>
    <definedName name="CB_POWELL_LTD">'SUPPLIER DATA'!$AL$2:$AL$384</definedName>
    <definedName name="CELLAR_STOCK_IMPORTERS_INC">'SUPPLIER DATA'!$AP$2:$AP$384</definedName>
    <definedName name="CENTAX_BOOKS_AND_DISTRIBUTION">'SUPPLIER DATA'!$AQ$2:$AQ$384</definedName>
    <definedName name="CENTRAL_CITY_BREWERS_AND_DISTILLERS">'SUPPLIER DATA'!$AR$2:$AR$384</definedName>
    <definedName name="CHARTON_HOBBS_INC">'SUPPLIER DATA'!$AS$2:$AS$384</definedName>
    <definedName name="CHARTREUSE_DIFFUSION_SA">'SUPPLIER DATA'!$AT$2:$AT$384</definedName>
    <definedName name="CHRISTOPHER_STEWART_WINE_AND_SPIRITS_INC">'SUPPLIER DATA'!$AU$2:$AU$384</definedName>
    <definedName name="CLINK_BEVERAGE_CO">'SUPPLIER DATA'!$AV$2:$AV$384</definedName>
    <definedName name="CLOSSON_CHASE">'SUPPLIER DATA'!$AW$2:$AW$384</definedName>
    <definedName name="COLDSTREAM_CLEAR_DISTILLERY_LTD">'SUPPLIER DATA'!$AX$2:$AX$384</definedName>
    <definedName name="Coldzone_Takeover">'Data Validation'!$H$37</definedName>
    <definedName name="Contest_Mechanism">'Data Validation'!$C$37:$C$41</definedName>
    <definedName name="CORBY_SPIRIT_AND_WINE_LIMITED">'SUPPLIER DATA'!$AY$2:$AY$384</definedName>
    <definedName name="CRABBIE_GOAT">'SUPPLIER DATA'!$AZ$2:$AZ$384</definedName>
    <definedName name="CRUSH_IMPORTS">'SUPPLIER DATA'!$BA$2:$BA$384</definedName>
    <definedName name="CULIN_IMPORTERS">'SUPPLIER DATA'!$BB$2:$BB$384</definedName>
    <definedName name="D_KOURTAKIS_SA">'SUPPLIER DATA'!$BC$2:$BC$384</definedName>
    <definedName name="DARK_HORSE_WINE_AND_SPIRITS">'SUPPLIER DATA'!$BD$2:$BD$384</definedName>
    <definedName name="DASTARDLY_VILLAIN_BREWING_COMPANY">'SUPPLIER DATA'!$BE$2:$BE$384</definedName>
    <definedName name="DEAD_HORSE_CIDER_COMPANY">'SUPPLIER DATA'!$BF$2:$BF$384</definedName>
    <definedName name="DECANTER_WINE_AND_SPIRITS">'SUPPLIER DATA'!$BG$2:$BG$384</definedName>
    <definedName name="DECLARATION_WINE_AND_SPIRITS_INC">'SUPPLIER DATA'!$BH$2:$BH$384</definedName>
    <definedName name="DEVIL_MAY_CARE_BREWING_COMPANY">'SUPPLIER DATA'!$BI$2:$BI$384</definedName>
    <definedName name="DIAGEO_CANADA_INC">'SUPPLIER DATA'!$BJ$2:$BJ$384</definedName>
    <definedName name="DOUG_REICHEL_WINE_MARKETING_INC">'SUPPLIER DATA'!$BK$2:$BK$384</definedName>
    <definedName name="DRINKS_INCCOM">'SUPPLIER DATA'!$BL$2:$BL$384</definedName>
    <definedName name="DUMMY_SUPPLIER">'SUPPLIER DATA'!$BM$2:$BM$384</definedName>
    <definedName name="EASTERN_LIQUORS_CANADA">'SUPPLIER DATA'!$BN$2:$BN$384</definedName>
    <definedName name="EAUTOPIA_BIOLOGICAL_TECHNOLOGY">'SUPPLIER DATA'!$BO$2:$BO$384</definedName>
    <definedName name="ECLECTIC_BEVERAGES">'SUPPLIER DATA'!$BP$2:$BP$384</definedName>
    <definedName name="ECO_LUX_PACKAGING_INC">'SUPPLIER DATA'!$BQ$2:$BQ$384</definedName>
    <definedName name="ELMHURST_GOLF_AND_COUNTRY_CLUB">'SUPPLIER DATA'!$BR$2:$BR$384</definedName>
    <definedName name="ENOTECA_BACCO">'SUPPLIER DATA'!$BS$2:$BS$384</definedName>
    <definedName name="ESCALADE_WINE_AND_SPIRITS_INC">'SUPPLIER DATA'!$BT$2:$BT$384</definedName>
    <definedName name="EXCELLENCE_AND_KOSHER">'SUPPLIER DATA'!$BU$2:$BU$384</definedName>
    <definedName name="FARMERY_ESTATE_BREWERY">'SUPPLIER DATA'!$BV$2:$BV$384</definedName>
    <definedName name="Footprint">'Data Validation'!$A$16:$A$17</definedName>
    <definedName name="FORT_GARRY_BREWING_COMPANY_LTD">'SUPPLIER DATA'!$BW$2:$BW$384</definedName>
    <definedName name="FORTY_CREEK_DISTILLERY">'SUPPLIER DATA'!$BX$2:$BX$384</definedName>
    <definedName name="FOUNDERS_ORIGINAL_INC">'SUPPLIER DATA'!$BY$2:$BY$384</definedName>
    <definedName name="FRANCISCO_MANITOBA_LIQ_AND_SPIRITS">'SUPPLIER DATA'!$BZ$2:$BZ$384</definedName>
    <definedName name="FRIDAYS_APPAREL">'SUPPLIER DATA'!$CA$2:$CA$384</definedName>
    <definedName name="FULLGEEK_BREWLAB">'SUPPLIER DATA'!$CB$2:$CB$384</definedName>
    <definedName name="GOOD_NEIGHBOUR_BREWING_COMPANY">'SUPPLIER DATA'!$CC$2:$CC$384</definedName>
    <definedName name="GRAIN_TO_GLASS">'SUPPLIER DATA'!$CD$2:$CD$384</definedName>
    <definedName name="GRAND_VIEUX_LIQUOR_CO">'SUPPLIER DATA'!$CE$2:$CE$384</definedName>
    <definedName name="GRAPHIC_PACKAGING_INTERNATIONAL_INC">'SUPPLIER DATA'!$CF$2:$CF$384</definedName>
    <definedName name="GREAT_WESTERN_BREWING_CO_LTD">'SUPPLIER DATA'!$CG$2:$CG$384</definedName>
    <definedName name="GREAT_WHITE_NORTHERN_SPIRITS_INC">'SUPPLIER DATA'!$CH$2:$CH$384</definedName>
    <definedName name="H2_CRAFT_SPIRITS_INC">'SUPPLIER DATA'!$CI$2:$CI$384</definedName>
    <definedName name="HALF_PINTS_BREWING_COMPANY_LTD">'SUPPLIER DATA'!$CJ$2:$CJ$384</definedName>
    <definedName name="HERITAGE_FARMS_BREWING_CO">'SUPPLIER DATA'!$CK$2:$CK$384</definedName>
    <definedName name="HERITAGE_SPIRITS_AND_WINES_LTD">'SUPPLIER DATA'!$CL$2:$CL$384</definedName>
    <definedName name="HONEY_SHEEP_MEADERY_INC">'SUPPLIER DATA'!$CM$2:$CM$384</definedName>
    <definedName name="Hot_Buy">'Data Validation'!$B$26:$B$28</definedName>
    <definedName name="ICON_FINE_WINE_AND_SPIRITS">'SUPPLIER DATA'!$CN$2:$CN$384</definedName>
    <definedName name="Impulse_At_Cash">'Data Validation'!$F$16</definedName>
    <definedName name="Impulse_Bin">'Data Validation'!$E$16:$E$17</definedName>
    <definedName name="Impulse_Coldbox_Takeover">'Data Validation'!$H$26</definedName>
    <definedName name="In_Store_Audio_Ad">'Data Validation'!$G$37</definedName>
    <definedName name="IN_THE_BAG">'SUPPLIER DATA'!$CO$2:$CO$384</definedName>
    <definedName name="INCHDAIRNIE_WHISKY_LTD">'SUPPLIER DATA'!$CP$2:$CP$384</definedName>
    <definedName name="INTERLAKE_BREWING_COMPANY">'SUPPLIER DATA'!$CQ$2:$CQ$384</definedName>
    <definedName name="INTERNATIONAL_CELLARS">'SUPPLIER DATA'!$CR$2:$CR$384</definedName>
    <definedName name="KILTER_BREWING_COMPANY">'SUPPLIER DATA'!$CS$2:$CS$384</definedName>
    <definedName name="L_DANGLADE_AND_FILS_AND_CIE">'SUPPLIER DATA'!$CT$2:$CT$384</definedName>
    <definedName name="LA_SHOPPE_BRASSERIE">'SUPPLIER DATA'!$CU$2:$CU$384</definedName>
    <definedName name="LABATT_BREWING_COMPANY_LIMITED">'SUPPLIER DATA'!$CV$2:$CV$384</definedName>
    <definedName name="LAKE_OF_THE_WOODS_BREWING_COMPANY">'SUPPLIER DATA'!$CW$2:$CW$384</definedName>
    <definedName name="LIQUEFIED_IMPORTS">'SUPPLIER DATA'!$CX$2:$CX$384</definedName>
    <definedName name="Liquor_Mart_Flyer">'Data Validation'!$J$37</definedName>
    <definedName name="LITTLE_BROWN_JUG_BREWING_COMPANY">'SUPPLIER DATA'!$CY$2:$CY$384</definedName>
    <definedName name="Local_End_Cap">'Data Validation'!$G$3</definedName>
    <definedName name="LOW_LIFE_BARREL_HOUSE">'SUPPLIER DATA'!$CZ$2:$CZ$384</definedName>
    <definedName name="Loyalty_End_Cap">'Data Validation'!$G$4</definedName>
    <definedName name="LTO_HOT_BUY">'Data Validation'!$A$26:$A$27</definedName>
    <definedName name="LUMAR_AGENCY">'SUPPLIER DATA'!$DA$2:$DA$384</definedName>
    <definedName name="LUTHER_DRYERS">'SUPPLIER DATA'!$DB$2:$DB$384</definedName>
    <definedName name="MAGNUM_CONSULTANTS_LTD">'SUPPLIER DATA'!$DC$2:$DC$384</definedName>
    <definedName name="MAISON_DELPEUCH_JOYEUX">'SUPPLIER DATA'!$DD$2:$DD$384</definedName>
    <definedName name="MALINDA_DISTRIBUTORS">'SUPPLIER DATA'!$DE$2:$DE$384</definedName>
    <definedName name="MANDI_INTERNATIONAL">'SUPPLIER DATA'!$DF$2:$DF$384</definedName>
    <definedName name="MARK_ANTHONY_BRANDS">'SUPPLIER DATA'!$DG$2:$DG$384</definedName>
    <definedName name="MARK_ANTHONY_GROUP_INC">'SUPPLIER DATA'!$DH$2:$DH$384</definedName>
    <definedName name="Max_Points">'Data Validation'!$F$26:$F$27</definedName>
    <definedName name="Max_Points_">'Data Validation'!$G$26</definedName>
    <definedName name="MCCLELLAND_PREMIUM_IMPORTS">'SUPPLIER DATA'!$DI$2:$DI$384</definedName>
    <definedName name="MIKES_BEVERAGE_COMPANY_RTD_CANADA_INC">'SUPPLIER DATA'!$DJ$2:$DJ$384</definedName>
    <definedName name="MOLSON_BREWERIES">'SUPPLIER DATA'!$DK$2:$DK$384</definedName>
    <definedName name="MONTELLA_SPIRITS_AND_WINE_LTD">'SUPPLIER DATA'!$DL$2:$DL$384</definedName>
    <definedName name="MT_BOUCHERIE_ESTATE_WINERY">'SUPPLIER DATA'!$DM$2:$DM$384</definedName>
    <definedName name="NAMESAKE_BREWING_LTD">'SUPPLIER DATA'!$DN$2:$DN$384</definedName>
    <definedName name="Neck_Tag">'Data Validation'!$B$37</definedName>
    <definedName name="NEIGE_WINE_IMPORTS">'SUPPLIER DATA'!$DO$2:$DO$384</definedName>
    <definedName name="NEXT_FRIEND_CIDER">'SUPPLIER DATA'!$DP$2:$DP$384</definedName>
    <definedName name="NONSUCH_BREWING_CO">'SUPPLIER DATA'!$DQ$2:$DQ$384</definedName>
    <definedName name="NOTABOO_CORP">'SUPPLIER DATA'!$DR$2:$DR$384</definedName>
    <definedName name="OBSOLETE_BREWING_CO">'SUPPLIER DATA'!$DS$2:$DS$384</definedName>
    <definedName name="OCTOPUS_SPIRITS_INC">'SUPPLIER DATA'!$DT$2:$DT$384</definedName>
    <definedName name="OJ_SALES_AND_PROMOTIONS">'SUPPLIER DATA'!$DU$2:$DU$384</definedName>
    <definedName name="ONE_GREAT_CITY_BREWING_COMPANY_LTD">'SUPPLIER DATA'!$DV$2:$DV$384</definedName>
    <definedName name="ONYX_BEVERAGE_GROUP_INC">'SUPPLIER DATA'!$DW$2:$DW$384</definedName>
    <definedName name="OXUS_BREWING">'SUPPLIER DATA'!$DX$2:$DX$384</definedName>
    <definedName name="OXUS_BREWING_COMPANY">'SUPPLIER DATA'!$DY$2:$DY$384</definedName>
    <definedName name="P04_BR">'Data Validation'!$D$26:$D$28</definedName>
    <definedName name="P05_BR">'Data Validation'!$D$31:$D$33</definedName>
    <definedName name="P2_Partner_Driven_Display">'Data Validation'!$B$3:$B$9</definedName>
    <definedName name="P3_Partner_Driven_Display">'Data Validation'!$C$3:$C$8</definedName>
    <definedName name="P4_Partner_Driven_Display">'Data Validation'!$B$3:$B$9</definedName>
    <definedName name="P5_Partner_Driven_Display">'Data Validation'!$C$3:$C$8</definedName>
    <definedName name="P6_Partner_Driven_Display">'Data Validation'!$B$4:$B$9</definedName>
    <definedName name="P7_Partner_Driven_Display">'Data Validation'!$C$3:$C$7</definedName>
    <definedName name="P8_Partner_Driven_Display">'Data Validation'!$B$4:$B$8</definedName>
    <definedName name="P9_Partner_Driven_Display">'Data Validation'!$C$3:$C$6</definedName>
    <definedName name="PACIFIC_WINE_AND_SPIRITS">'SUPPLIER DATA'!$DZ$2:$DZ$384</definedName>
    <definedName name="PADDOCK_WOOD_BREWING_SUPPLIES_LTD">'SUPPLIER DATA'!$EA$2:$EA$384</definedName>
    <definedName name="Partners">'SUPPLIER DATA'!$A$1:$FQ$7</definedName>
    <definedName name="PATENT_5">'SUPPLIER DATA'!$EB$2:$EB$384</definedName>
    <definedName name="PENINSULA_RIDGE_ESTATES_WINERY">'SUPPLIER DATA'!$EC$2:$EC$384</definedName>
    <definedName name="PETER_MIELZYNSKI_AGENCIES_LTD">'SUPPLIER DATA'!$ED$2:$ED$384</definedName>
    <definedName name="PHILIPPE_DANDURAND_WINES_LTD">'SUPPLIER DATA'!$EE$2:$EE$384</definedName>
    <definedName name="PRESTIGE_BEVERAGE_GROUP_CANADA">'SUPPLIER DATA'!$EF$2:$EF$384</definedName>
    <definedName name="_xlnm.Print_Area" localSheetId="2">'Application Form'!$A$1:$AO$369</definedName>
    <definedName name="PRIVUS_BRANDS">'SUPPLIER DATA'!$EG$2:$EG$384</definedName>
    <definedName name="Product_Spotlight">'Data Validation'!$B$16:$B$19</definedName>
    <definedName name="PROXIMO_SPIRITS_CANADA_INC">'SUPPLIER DATA'!$EH$2:$EH$384</definedName>
    <definedName name="QINGHUA_INTERNATIONAL_TRADE">'SUPPLIER DATA'!$EI$2:$EI$384</definedName>
    <definedName name="Ready_to_Drink">'Slope %'!$A$95:$D$156</definedName>
    <definedName name="REBELLION_BREWING_CO">'SUPPLIER DATA'!$EJ$2:$EJ$384</definedName>
    <definedName name="RENAISSANCE_WINE_MERCHANTS">'SUPPLIER DATA'!$EK$2:$EK$384</definedName>
    <definedName name="RENDEZVOUS_BREWING_LTD">'SUPPLIER DATA'!$EL$2:$EL$384</definedName>
    <definedName name="RICHARDS_PACKAGING_INC">'SUPPLIER DATA'!$EM$2:$EM$384</definedName>
    <definedName name="RIGBY_ORCHARDS_LTD">'SUPPLIER DATA'!$EN$2:$EN$384</definedName>
    <definedName name="RIVER_VALLEY_BEVERAGE">'SUPPLIER DATA'!$EO$2:$EO$384</definedName>
    <definedName name="ROY_AND_CO_SELECTIONS">'SUPPLIER DATA'!$EP$2:$EP$384</definedName>
    <definedName name="Seasonal_End_Cap_1">'Data Validation'!$G$6</definedName>
    <definedName name="Seasonal_End_Cap_2">'Data Validation'!$G$7</definedName>
    <definedName name="Seasonal_End_Cap_3">'Data Validation'!$D$10</definedName>
    <definedName name="Seasonal_End_Cap_4">'Data Validation'!$G$8</definedName>
    <definedName name="Seasonal_Impulse_Bin">'Data Validation'!$D$12</definedName>
    <definedName name="SECTION_6_BREWING_COMPANY">'SUPPLIER DATA'!$EQ$2:$EQ$384</definedName>
    <definedName name="SELECT_WINE_MERCHANTS">'SUPPLIER DATA'!$ER$2:$ER$384</definedName>
    <definedName name="SET_THE_BAR_SALES_AND_DISTRIBUTION_LTD">'SUPPLIER DATA'!$ES$2:$ES$384</definedName>
    <definedName name="SHARP_IMPORTS">'SUPPLIER DATA'!$ET$2:$ET$384</definedName>
    <definedName name="Shelf_Talker">'Data Validation'!$A$37</definedName>
    <definedName name="Shopping_Cart_Ad">'Data Validation'!$F$37</definedName>
    <definedName name="SHRUGGING_DOCTOR_BREWING_COMPANY_LTD">'SUPPLIER DATA'!$EU$2:$EU$384</definedName>
    <definedName name="SIMPLICITY_WINES_CANADA">'SUPPLIER DATA'!$EV$2:$EV$384</definedName>
    <definedName name="Simply_Mix_End_Cap">'Data Validation'!#REF!</definedName>
    <definedName name="SINOCAN_SUPPLY_INC">'SUPPLIER DATA'!$EW$2:$EW$384</definedName>
    <definedName name="SLEEMAN_BREWERIES_LTD">'SUPPLIER DATA'!$EX$2:$EX$384</definedName>
    <definedName name="Social_Environmental_End_Cap">'Data Validation'!$G$5</definedName>
    <definedName name="SOCIETE_DES_ALCOOLS_DU_QUEBEC">'SUPPLIER DATA'!$EY$2:$EY$384</definedName>
    <definedName name="SONS_OF_VANCOUVER_DISTILLERY_LTD">'SUPPLIER DATA'!$EZ$2:$EZ$384</definedName>
    <definedName name="SOOKRAMS_BREWING_CO">'SUPPLIER DATA'!$FA$2:$FA$384</definedName>
    <definedName name="SOUTHERN_GLAZERS_WINE_AND_SPIRITS">'SUPPLIER DATA'!$FB$2:$FB$384</definedName>
    <definedName name="Spirits">'Slope %'!$B$2:$D$26</definedName>
    <definedName name="STERLING_BEVERAGES">'SUPPLIER DATA'!$FC$2:$FC$384</definedName>
    <definedName name="SUMMIT_FINE_WINES">'SUPPLIER DATA'!$FD$2:$FD$384</definedName>
    <definedName name="SUNTORY_GLOBAL_SPIRITS">'SUPPLIER DATA'!$FE$2:$FE$384</definedName>
    <definedName name="SUPER_FUN_BEVERAGE_COMPANY_LTD">'SUPPLIER DATA'!$FF$2:$FF$384</definedName>
    <definedName name="TANTALUS_INDUSTRIES_INC">'SUPPLIER DATA'!$FG$2:$FG$384</definedName>
    <definedName name="TAP_AND_RAIL_BEVERAGE_GROUP">'SUPPLIER DATA'!$FH$2:$FH$384</definedName>
    <definedName name="THE_BACCHUS_GROUP_INC">'SUPPLIER DATA'!$FI$2:$FI$384</definedName>
    <definedName name="THE_BEVERAGE_COLLECTIVE_CORP">'SUPPLIER DATA'!$FJ$2:$FJ$384</definedName>
    <definedName name="THE_DELF_GROUP">'SUPPLIER DATA'!$FK$2:$FK$384</definedName>
    <definedName name="Tier_1">'Data Validation'!$B$16:$Q$16</definedName>
    <definedName name="TIME_ESTATE_WINERY">'SUPPLIER DATA'!$FL$2:$FL$384</definedName>
    <definedName name="TOPIKOS_SPIRIT_AND_BEVERAGE_COMPANY">'SUPPLIER DATA'!$FM$2:$FM$384</definedName>
    <definedName name="TORQUE_BREWING">'SUPPLIER DATA'!$FN$2:$FN$384</definedName>
    <definedName name="TOUCHSTONE_BRANDS">'SUPPLIER DATA'!$FO$2:$FO$384</definedName>
    <definedName name="TRANS_CANADA_BREWING">'SUPPLIER DATA'!$FP$2:$FP$384</definedName>
    <definedName name="TREE_OF_LIFE_CANADA_ULC">'SUPPLIER DATA'!$FQ$2:$FQ$384</definedName>
    <definedName name="TRIALTO_WINE_GROUP_LTD">'SUPPLIER DATA'!$FR$2:$FR$384</definedName>
    <definedName name="TRUE_FABRICATIONS">'SUPPLIER DATA'!$FS$2:$FS$384</definedName>
    <definedName name="TRUTH_MALTERS">'SUPPLIER DATA'!$FT$2:$FT$384</definedName>
    <definedName name="TRY_MY_WINE">'SUPPLIER DATA'!$FU$2:$FU$384</definedName>
    <definedName name="TWIST_LP">'SUPPLIER DATA'!$FV$2:$FV$384</definedName>
    <definedName name="TWO_WOLVES_BREWING_INC">'SUPPLIER DATA'!$FW$2:$FW$384</definedName>
    <definedName name="UNIVINS_AND_SPIRITS_CANADA_INC">'SUPPLIER DATA'!$FX$2:$FX$384</definedName>
    <definedName name="UNTAPPED_TRADING_INC">'SUPPLIER DATA'!$FY$2:$FY$384</definedName>
    <definedName name="Value_Add">'Data Validation'!$E$37:$E$42</definedName>
    <definedName name="VENDEMMIA_INTERNATIONAL_WINES_INC">'SUPPLIER DATA'!$FZ$2:$FZ$384</definedName>
    <definedName name="VINTAGE_WEST_WINE_AND_SPIRITS_INC">'SUPPLIER DATA'!$GA$2:$GA$384</definedName>
    <definedName name="WEST_OF_THE_5TH_DISTILLERY">'SUPPLIER DATA'!$GB$2:$GB$384</definedName>
    <definedName name="WETT_SALES_AND_DISTRIBUTION_INC">'SUPPLIER DATA'!$GC$2:$GC$384</definedName>
    <definedName name="WEYNANTS_IMEX_NV">'SUPPLIER DATA'!$GD$2:$GD$384</definedName>
    <definedName name="WILD_EYE_DESIGNS_INC">'SUPPLIER DATA'!$GE$2:$GE$384</definedName>
    <definedName name="Wine">'Slope %'!$B$28:$D$43</definedName>
    <definedName name="WOODEN_GATE_CIDER">'SUPPLIER DATA'!$GF$2:$GF$384</definedName>
    <definedName name="WOOREE_TRADING_LTD">'SUPPLIER DATA'!$GG$2:$GG$384</definedName>
    <definedName name="YUKON_BREWING">'SUPPLIER DATA'!$GH$2:$GH$384</definedName>
    <definedName name="Z_G_M">'SUPPLIER DATA'!$GI$2:$GI$384</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2" l="1"/>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R16" i="2" l="1"/>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G7" i="2"/>
  <c r="L3" i="23" l="1"/>
  <c r="M3" i="23" s="1"/>
  <c r="L4" i="23"/>
  <c r="M4" i="23" s="1"/>
  <c r="L5" i="23"/>
  <c r="M5" i="23" s="1"/>
  <c r="L6" i="23"/>
  <c r="M6" i="23" s="1"/>
  <c r="L7" i="23"/>
  <c r="M7" i="23" s="1"/>
  <c r="L8" i="23"/>
  <c r="M8" i="23" s="1"/>
  <c r="L9" i="23"/>
  <c r="M9" i="23" s="1"/>
  <c r="L10" i="23"/>
  <c r="M10" i="23" s="1"/>
  <c r="L11" i="23"/>
  <c r="M11" i="23" s="1"/>
  <c r="L12" i="23"/>
  <c r="M12" i="23" s="1"/>
  <c r="L13" i="23"/>
  <c r="M13" i="23" s="1"/>
  <c r="L14" i="23"/>
  <c r="M14" i="23" s="1"/>
  <c r="L15" i="23"/>
  <c r="M15" i="23" s="1"/>
  <c r="L16" i="23"/>
  <c r="M16" i="23" s="1"/>
  <c r="L17" i="23"/>
  <c r="M17" i="23" s="1"/>
  <c r="L18" i="23"/>
  <c r="M18" i="23" s="1"/>
  <c r="L19" i="23"/>
  <c r="M19" i="23" s="1"/>
  <c r="L20" i="23"/>
  <c r="M20" i="23" s="1"/>
  <c r="L21" i="23"/>
  <c r="M21" i="23" s="1"/>
  <c r="L22" i="23"/>
  <c r="M22" i="23" s="1"/>
  <c r="L23" i="23"/>
  <c r="M23" i="23" s="1"/>
  <c r="L24" i="23"/>
  <c r="M24" i="23" s="1"/>
  <c r="L25" i="23"/>
  <c r="M25" i="23" s="1"/>
  <c r="L26" i="23"/>
  <c r="M26" i="23" s="1"/>
  <c r="L27" i="23"/>
  <c r="M27" i="23" s="1"/>
  <c r="L28" i="23"/>
  <c r="M28" i="23" s="1"/>
  <c r="L29" i="23"/>
  <c r="M29" i="23" s="1"/>
  <c r="L30" i="23"/>
  <c r="M30" i="23" s="1"/>
  <c r="L31" i="23"/>
  <c r="M31" i="23" s="1"/>
  <c r="L32" i="23"/>
  <c r="M32" i="23" s="1"/>
  <c r="L33" i="23"/>
  <c r="M33" i="23" s="1"/>
  <c r="L34" i="23"/>
  <c r="M34" i="23" s="1"/>
  <c r="L35" i="23"/>
  <c r="M35" i="23" s="1"/>
  <c r="L36" i="23"/>
  <c r="M36" i="23" s="1"/>
  <c r="L37" i="23"/>
  <c r="M37" i="23" s="1"/>
  <c r="L38" i="23"/>
  <c r="M38" i="23" s="1"/>
  <c r="L39" i="23"/>
  <c r="M39" i="23" s="1"/>
  <c r="L40" i="23"/>
  <c r="M40" i="23" s="1"/>
  <c r="L41" i="23"/>
  <c r="M41" i="23" s="1"/>
  <c r="L42" i="23"/>
  <c r="M42" i="23" s="1"/>
  <c r="L43" i="23"/>
  <c r="M43" i="23" s="1"/>
  <c r="L44" i="23"/>
  <c r="M44" i="23" s="1"/>
  <c r="L45" i="23"/>
  <c r="M45" i="23" s="1"/>
  <c r="L46" i="23"/>
  <c r="M46" i="23" s="1"/>
  <c r="L47" i="23"/>
  <c r="M47" i="23" s="1"/>
  <c r="L48" i="23"/>
  <c r="M48" i="23" s="1"/>
  <c r="L49" i="23"/>
  <c r="M49" i="23" s="1"/>
  <c r="L50" i="23"/>
  <c r="M50" i="23" s="1"/>
  <c r="L51" i="23"/>
  <c r="M51" i="23" s="1"/>
  <c r="L52" i="23"/>
  <c r="M52" i="23" s="1"/>
  <c r="L53" i="23"/>
  <c r="M53" i="23" s="1"/>
  <c r="L54" i="23"/>
  <c r="M54" i="23" s="1"/>
  <c r="L55" i="23"/>
  <c r="M55" i="23" s="1"/>
  <c r="L56" i="23"/>
  <c r="M56" i="23" s="1"/>
  <c r="L57" i="23"/>
  <c r="M57" i="23" s="1"/>
  <c r="L58" i="23"/>
  <c r="M58" i="23" s="1"/>
  <c r="L59" i="23"/>
  <c r="M59" i="23" s="1"/>
  <c r="L60" i="23"/>
  <c r="M60" i="23" s="1"/>
  <c r="L61" i="23"/>
  <c r="M61" i="23" s="1"/>
  <c r="L62" i="23"/>
  <c r="M62" i="23" s="1"/>
  <c r="L63" i="23"/>
  <c r="M63" i="23" s="1"/>
  <c r="L64" i="23"/>
  <c r="M64" i="23" s="1"/>
  <c r="L65" i="23"/>
  <c r="M65" i="23" s="1"/>
  <c r="L66" i="23"/>
  <c r="M66" i="23" s="1"/>
  <c r="L67" i="23"/>
  <c r="M67" i="23" s="1"/>
  <c r="L68" i="23"/>
  <c r="M68" i="23" s="1"/>
  <c r="L69" i="23"/>
  <c r="M69" i="23" s="1"/>
  <c r="L70" i="23"/>
  <c r="M70" i="23" s="1"/>
  <c r="L71" i="23"/>
  <c r="M71" i="23" s="1"/>
  <c r="L72" i="23"/>
  <c r="M72" i="23" s="1"/>
  <c r="L73" i="23"/>
  <c r="M73" i="23" s="1"/>
  <c r="L74" i="23"/>
  <c r="M74" i="23" s="1"/>
  <c r="L75" i="23"/>
  <c r="M75" i="23" s="1"/>
  <c r="L76" i="23"/>
  <c r="M76" i="23" s="1"/>
  <c r="L77" i="23"/>
  <c r="M77" i="23" s="1"/>
  <c r="L78" i="23"/>
  <c r="M78" i="23" s="1"/>
  <c r="L79" i="23"/>
  <c r="M79" i="23" s="1"/>
  <c r="L80" i="23"/>
  <c r="M80" i="23" s="1"/>
  <c r="L81" i="23"/>
  <c r="M81" i="23" s="1"/>
  <c r="L82" i="23"/>
  <c r="M82" i="23" s="1"/>
  <c r="L83" i="23"/>
  <c r="M83" i="23" s="1"/>
  <c r="L84" i="23"/>
  <c r="M84" i="23" s="1"/>
  <c r="L85" i="23"/>
  <c r="M85" i="23" s="1"/>
  <c r="L86" i="23"/>
  <c r="M86" i="23" s="1"/>
  <c r="L87" i="23"/>
  <c r="M87" i="23" s="1"/>
  <c r="L88" i="23"/>
  <c r="M88" i="23" s="1"/>
  <c r="L89" i="23"/>
  <c r="M89" i="23" s="1"/>
  <c r="L90" i="23"/>
  <c r="M90" i="23" s="1"/>
  <c r="L91" i="23"/>
  <c r="M91" i="23" s="1"/>
  <c r="L92" i="23"/>
  <c r="M92" i="23" s="1"/>
  <c r="L93" i="23"/>
  <c r="M93" i="23" s="1"/>
  <c r="L94" i="23"/>
  <c r="M94" i="23" s="1"/>
  <c r="L95" i="23"/>
  <c r="M95" i="23" s="1"/>
  <c r="L96" i="23"/>
  <c r="M96" i="23" s="1"/>
  <c r="L97" i="23"/>
  <c r="M97" i="23" s="1"/>
  <c r="L98" i="23"/>
  <c r="M98" i="23" s="1"/>
  <c r="L99" i="23"/>
  <c r="M99" i="23" s="1"/>
  <c r="L100" i="23"/>
  <c r="M100" i="23" s="1"/>
  <c r="L101" i="23"/>
  <c r="M101" i="23" s="1"/>
  <c r="L102" i="23"/>
  <c r="M102" i="23" s="1"/>
  <c r="L103" i="23"/>
  <c r="M103" i="23" s="1"/>
  <c r="L104" i="23"/>
  <c r="M104" i="23" s="1"/>
  <c r="L105" i="23"/>
  <c r="M105" i="23" s="1"/>
  <c r="L106" i="23"/>
  <c r="M106" i="23" s="1"/>
  <c r="L107" i="23"/>
  <c r="M107" i="23" s="1"/>
  <c r="L108" i="23"/>
  <c r="M108" i="23" s="1"/>
  <c r="L109" i="23"/>
  <c r="M109" i="23" s="1"/>
  <c r="L110" i="23"/>
  <c r="M110" i="23" s="1"/>
  <c r="L111" i="23"/>
  <c r="M111" i="23" s="1"/>
  <c r="L112" i="23"/>
  <c r="M112" i="23" s="1"/>
  <c r="L113" i="23"/>
  <c r="M113" i="23" s="1"/>
  <c r="L114" i="23"/>
  <c r="M114" i="23" s="1"/>
  <c r="L115" i="23"/>
  <c r="M115" i="23" s="1"/>
  <c r="L116" i="23"/>
  <c r="M116" i="23" s="1"/>
  <c r="L117" i="23"/>
  <c r="M117" i="23" s="1"/>
  <c r="L118" i="23"/>
  <c r="M118" i="23" s="1"/>
  <c r="L119" i="23"/>
  <c r="M119" i="23" s="1"/>
  <c r="L120" i="23"/>
  <c r="M120" i="23" s="1"/>
  <c r="L121" i="23"/>
  <c r="M121" i="23" s="1"/>
  <c r="L122" i="23"/>
  <c r="M122" i="23" s="1"/>
  <c r="L123" i="23"/>
  <c r="M123" i="23" s="1"/>
  <c r="L124" i="23"/>
  <c r="M124" i="23" s="1"/>
  <c r="L125" i="23"/>
  <c r="M125" i="23" s="1"/>
  <c r="L126" i="23"/>
  <c r="M126" i="23" s="1"/>
  <c r="L127" i="23"/>
  <c r="M127" i="23" s="1"/>
  <c r="L128" i="23"/>
  <c r="M128" i="23" s="1"/>
  <c r="L129" i="23"/>
  <c r="M129" i="23" s="1"/>
  <c r="L130" i="23"/>
  <c r="M130" i="23" s="1"/>
  <c r="L131" i="23"/>
  <c r="M131" i="23" s="1"/>
  <c r="L132" i="23"/>
  <c r="M132" i="23" s="1"/>
  <c r="L133" i="23"/>
  <c r="M133" i="23" s="1"/>
  <c r="L134" i="23"/>
  <c r="M134" i="23" s="1"/>
  <c r="L135" i="23"/>
  <c r="M135" i="23" s="1"/>
  <c r="L136" i="23"/>
  <c r="M136" i="23" s="1"/>
  <c r="L137" i="23"/>
  <c r="M137" i="23" s="1"/>
  <c r="L138" i="23"/>
  <c r="M138" i="23" s="1"/>
  <c r="L139" i="23"/>
  <c r="M139" i="23" s="1"/>
  <c r="L140" i="23"/>
  <c r="M140" i="23" s="1"/>
  <c r="L141" i="23"/>
  <c r="M141" i="23" s="1"/>
  <c r="L142" i="23"/>
  <c r="M142" i="23" s="1"/>
  <c r="L143" i="23"/>
  <c r="M143" i="23" s="1"/>
  <c r="L144" i="23"/>
  <c r="M144" i="23" s="1"/>
  <c r="L145" i="23"/>
  <c r="M145" i="23" s="1"/>
  <c r="L146" i="23"/>
  <c r="M146" i="23" s="1"/>
  <c r="L147" i="23"/>
  <c r="M147" i="23" s="1"/>
  <c r="L148" i="23"/>
  <c r="M148" i="23" s="1"/>
  <c r="L149" i="23"/>
  <c r="M149" i="23" s="1"/>
  <c r="L150" i="23"/>
  <c r="M150" i="23" s="1"/>
  <c r="L151" i="23"/>
  <c r="M151" i="23" s="1"/>
  <c r="L152" i="23"/>
  <c r="M152" i="23" s="1"/>
  <c r="L153" i="23"/>
  <c r="M153" i="23" s="1"/>
  <c r="L154" i="23"/>
  <c r="M154" i="23" s="1"/>
  <c r="L155" i="23"/>
  <c r="M155" i="23" s="1"/>
  <c r="L156" i="23"/>
  <c r="M156" i="23" s="1"/>
  <c r="L157" i="23"/>
  <c r="M157" i="23" s="1"/>
  <c r="L158" i="23"/>
  <c r="M158" i="23" s="1"/>
  <c r="L159" i="23"/>
  <c r="M159" i="23" s="1"/>
  <c r="L160" i="23"/>
  <c r="M160" i="23" s="1"/>
  <c r="L161" i="23"/>
  <c r="M161" i="23" s="1"/>
  <c r="L162" i="23"/>
  <c r="M162" i="23" s="1"/>
  <c r="L163" i="23"/>
  <c r="M163" i="23" s="1"/>
  <c r="L164" i="23"/>
  <c r="M164" i="23" s="1"/>
  <c r="L165" i="23"/>
  <c r="M165" i="23" s="1"/>
  <c r="L166" i="23"/>
  <c r="M166" i="23" s="1"/>
  <c r="L167" i="23"/>
  <c r="M167" i="23" s="1"/>
  <c r="L168" i="23"/>
  <c r="M168" i="23" s="1"/>
  <c r="L169" i="23"/>
  <c r="M169" i="23" s="1"/>
  <c r="L170" i="23"/>
  <c r="M170" i="23" s="1"/>
  <c r="L171" i="23"/>
  <c r="M171" i="23" s="1"/>
  <c r="L172" i="23"/>
  <c r="M172" i="23" s="1"/>
  <c r="L173" i="23"/>
  <c r="M173" i="23" s="1"/>
  <c r="L174" i="23"/>
  <c r="M174" i="23" s="1"/>
  <c r="L175" i="23"/>
  <c r="M175" i="23" s="1"/>
  <c r="L176" i="23"/>
  <c r="M176" i="23" s="1"/>
  <c r="L177" i="23"/>
  <c r="M177" i="23" s="1"/>
  <c r="L178" i="23"/>
  <c r="M178" i="23" s="1"/>
  <c r="L179" i="23"/>
  <c r="M179" i="23" s="1"/>
  <c r="L180" i="23"/>
  <c r="M180" i="23" s="1"/>
  <c r="L181" i="23"/>
  <c r="M181" i="23" s="1"/>
  <c r="L182" i="23"/>
  <c r="M182" i="23" s="1"/>
  <c r="L183" i="23"/>
  <c r="M183" i="23" s="1"/>
  <c r="L184" i="23"/>
  <c r="M184" i="23" s="1"/>
  <c r="L185" i="23"/>
  <c r="M185" i="23" s="1"/>
  <c r="L186" i="23"/>
  <c r="M186" i="23" s="1"/>
  <c r="L187" i="23"/>
  <c r="M187" i="23" s="1"/>
  <c r="L188" i="23"/>
  <c r="M188" i="23" s="1"/>
  <c r="L189" i="23"/>
  <c r="M189" i="23" s="1"/>
  <c r="L190" i="23"/>
  <c r="M190" i="23" s="1"/>
  <c r="L191" i="23"/>
  <c r="M191" i="23" s="1"/>
  <c r="L192" i="23"/>
  <c r="M192" i="23" s="1"/>
  <c r="L193" i="23"/>
  <c r="M193" i="23" s="1"/>
  <c r="L194" i="23"/>
  <c r="M194" i="23" s="1"/>
  <c r="L195" i="23"/>
  <c r="M195" i="23" s="1"/>
  <c r="L196" i="23"/>
  <c r="M196" i="23" s="1"/>
  <c r="L197" i="23"/>
  <c r="M197" i="23" s="1"/>
  <c r="L198" i="23"/>
  <c r="M198" i="23" s="1"/>
  <c r="L199" i="23"/>
  <c r="M199" i="23" s="1"/>
  <c r="L200" i="23"/>
  <c r="M200" i="23" s="1"/>
  <c r="L201" i="23"/>
  <c r="M201" i="23" s="1"/>
  <c r="L202" i="23"/>
  <c r="M202" i="23" s="1"/>
  <c r="L203" i="23"/>
  <c r="M203" i="23" s="1"/>
  <c r="L204" i="23"/>
  <c r="M204" i="23" s="1"/>
  <c r="L205" i="23"/>
  <c r="M205" i="23" s="1"/>
  <c r="L206" i="23"/>
  <c r="M206" i="23" s="1"/>
  <c r="L207" i="23"/>
  <c r="M207" i="23" s="1"/>
  <c r="L208" i="23"/>
  <c r="M208" i="23" s="1"/>
  <c r="L209" i="23"/>
  <c r="M209" i="23" s="1"/>
  <c r="L210" i="23"/>
  <c r="M210" i="23" s="1"/>
  <c r="L211" i="23"/>
  <c r="M211" i="23" s="1"/>
  <c r="L212" i="23"/>
  <c r="M212" i="23" s="1"/>
  <c r="L213" i="23"/>
  <c r="M213" i="23" s="1"/>
  <c r="L214" i="23"/>
  <c r="M214" i="23" s="1"/>
  <c r="L215" i="23"/>
  <c r="M215" i="23" s="1"/>
  <c r="L216" i="23"/>
  <c r="M216" i="23" s="1"/>
  <c r="L217" i="23"/>
  <c r="M217" i="23" s="1"/>
  <c r="L218" i="23"/>
  <c r="M218" i="23" s="1"/>
  <c r="L219" i="23"/>
  <c r="M219" i="23" s="1"/>
  <c r="L220" i="23"/>
  <c r="M220" i="23" s="1"/>
  <c r="L221" i="23"/>
  <c r="M221" i="23" s="1"/>
  <c r="L222" i="23"/>
  <c r="M222" i="23" s="1"/>
  <c r="L223" i="23"/>
  <c r="M223" i="23" s="1"/>
  <c r="L224" i="23"/>
  <c r="M224" i="23" s="1"/>
  <c r="L225" i="23"/>
  <c r="M225" i="23" s="1"/>
  <c r="L226" i="23"/>
  <c r="M226" i="23" s="1"/>
  <c r="L227" i="23"/>
  <c r="M227" i="23" s="1"/>
  <c r="L228" i="23"/>
  <c r="M228" i="23" s="1"/>
  <c r="L229" i="23"/>
  <c r="M229" i="23" s="1"/>
  <c r="L230" i="23"/>
  <c r="M230" i="23" s="1"/>
  <c r="L231" i="23"/>
  <c r="M231" i="23" s="1"/>
  <c r="L232" i="23"/>
  <c r="M232" i="23" s="1"/>
  <c r="L233" i="23"/>
  <c r="M233" i="23" s="1"/>
  <c r="L234" i="23"/>
  <c r="M234" i="23" s="1"/>
  <c r="L235" i="23"/>
  <c r="M235" i="23" s="1"/>
  <c r="L236" i="23"/>
  <c r="M236" i="23" s="1"/>
  <c r="L237" i="23"/>
  <c r="M237" i="23" s="1"/>
  <c r="L238" i="23"/>
  <c r="M238" i="23" s="1"/>
  <c r="L239" i="23"/>
  <c r="M239" i="23" s="1"/>
  <c r="L240" i="23"/>
  <c r="M240" i="23" s="1"/>
  <c r="L241" i="23"/>
  <c r="M241" i="23" s="1"/>
  <c r="L242" i="23"/>
  <c r="M242" i="23" s="1"/>
  <c r="L243" i="23"/>
  <c r="M243" i="23" s="1"/>
  <c r="L244" i="23"/>
  <c r="M244" i="23" s="1"/>
  <c r="L245" i="23"/>
  <c r="M245" i="23" s="1"/>
  <c r="L246" i="23"/>
  <c r="M246" i="23" s="1"/>
  <c r="L247" i="23"/>
  <c r="M247" i="23" s="1"/>
  <c r="L248" i="23"/>
  <c r="M248" i="23" s="1"/>
  <c r="L249" i="23"/>
  <c r="M249" i="23" s="1"/>
  <c r="L250" i="23"/>
  <c r="M250" i="23" s="1"/>
  <c r="L251" i="23"/>
  <c r="M251" i="23" s="1"/>
  <c r="L252" i="23"/>
  <c r="M252" i="23" s="1"/>
  <c r="L253" i="23"/>
  <c r="M253" i="23" s="1"/>
  <c r="L254" i="23"/>
  <c r="M254" i="23" s="1"/>
  <c r="L255" i="23"/>
  <c r="M255" i="23" s="1"/>
  <c r="L256" i="23"/>
  <c r="M256" i="23" s="1"/>
  <c r="L257" i="23"/>
  <c r="M257" i="23" s="1"/>
  <c r="L258" i="23"/>
  <c r="M258" i="23" s="1"/>
  <c r="L259" i="23"/>
  <c r="M259" i="23" s="1"/>
  <c r="L260" i="23"/>
  <c r="M260" i="23" s="1"/>
  <c r="L261" i="23"/>
  <c r="M261" i="23" s="1"/>
  <c r="L262" i="23"/>
  <c r="M262" i="23" s="1"/>
  <c r="L263" i="23"/>
  <c r="M263" i="23" s="1"/>
  <c r="L264" i="23"/>
  <c r="M264" i="23" s="1"/>
  <c r="L265" i="23"/>
  <c r="M265" i="23" s="1"/>
  <c r="L266" i="23"/>
  <c r="M266" i="23" s="1"/>
  <c r="L267" i="23"/>
  <c r="M267" i="23" s="1"/>
  <c r="L268" i="23"/>
  <c r="M268" i="23" s="1"/>
  <c r="L269" i="23"/>
  <c r="M269" i="23" s="1"/>
  <c r="L270" i="23"/>
  <c r="M270" i="23" s="1"/>
  <c r="L271" i="23"/>
  <c r="M271" i="23" s="1"/>
  <c r="L272" i="23"/>
  <c r="M272" i="23" s="1"/>
  <c r="L273" i="23"/>
  <c r="M273" i="23" s="1"/>
  <c r="L274" i="23"/>
  <c r="M274" i="23" s="1"/>
  <c r="L275" i="23"/>
  <c r="M275" i="23" s="1"/>
  <c r="L276" i="23"/>
  <c r="M276" i="23" s="1"/>
  <c r="L277" i="23"/>
  <c r="M277" i="23" s="1"/>
  <c r="L278" i="23"/>
  <c r="M278" i="23" s="1"/>
  <c r="L279" i="23"/>
  <c r="M279" i="23" s="1"/>
  <c r="L280" i="23"/>
  <c r="M280" i="23" s="1"/>
  <c r="L281" i="23"/>
  <c r="M281" i="23" s="1"/>
  <c r="L282" i="23"/>
  <c r="M282" i="23" s="1"/>
  <c r="L283" i="23"/>
  <c r="M283" i="23" s="1"/>
  <c r="L284" i="23"/>
  <c r="M284" i="23" s="1"/>
  <c r="L285" i="23"/>
  <c r="M285" i="23" s="1"/>
  <c r="L286" i="23"/>
  <c r="M286" i="23" s="1"/>
  <c r="L287" i="23"/>
  <c r="M287" i="23" s="1"/>
  <c r="L288" i="23"/>
  <c r="M288" i="23" s="1"/>
  <c r="L289" i="23"/>
  <c r="M289" i="23" s="1"/>
  <c r="L290" i="23"/>
  <c r="M290" i="23" s="1"/>
  <c r="L291" i="23"/>
  <c r="M291" i="23" s="1"/>
  <c r="L292" i="23"/>
  <c r="M292" i="23" s="1"/>
  <c r="L293" i="23"/>
  <c r="M293" i="23" s="1"/>
  <c r="L294" i="23"/>
  <c r="M294" i="23" s="1"/>
  <c r="L295" i="23"/>
  <c r="M295" i="23" s="1"/>
  <c r="L296" i="23"/>
  <c r="M296" i="23" s="1"/>
  <c r="L297" i="23"/>
  <c r="M297" i="23" s="1"/>
  <c r="L298" i="23"/>
  <c r="M298" i="23" s="1"/>
  <c r="L299" i="23"/>
  <c r="M299" i="23" s="1"/>
  <c r="L300" i="23"/>
  <c r="M300" i="23" s="1"/>
  <c r="L301" i="23"/>
  <c r="M301" i="23" s="1"/>
  <c r="L302" i="23"/>
  <c r="M302" i="23" s="1"/>
  <c r="L303" i="23"/>
  <c r="M303" i="23" s="1"/>
  <c r="L304" i="23"/>
  <c r="M304" i="23" s="1"/>
  <c r="L305" i="23"/>
  <c r="M305" i="23" s="1"/>
  <c r="L306" i="23"/>
  <c r="M306" i="23" s="1"/>
  <c r="L307" i="23"/>
  <c r="M307" i="23" s="1"/>
  <c r="L308" i="23"/>
  <c r="M308" i="23" s="1"/>
  <c r="L309" i="23"/>
  <c r="M309" i="23" s="1"/>
  <c r="L310" i="23"/>
  <c r="M310" i="23" s="1"/>
  <c r="L311" i="23"/>
  <c r="M311" i="23" s="1"/>
  <c r="L312" i="23"/>
  <c r="M312" i="23" s="1"/>
  <c r="L313" i="23"/>
  <c r="M313" i="23" s="1"/>
  <c r="L314" i="23"/>
  <c r="M314" i="23" s="1"/>
  <c r="L315" i="23"/>
  <c r="M315" i="23" s="1"/>
  <c r="L316" i="23"/>
  <c r="M316" i="23" s="1"/>
  <c r="L317" i="23"/>
  <c r="M317" i="23" s="1"/>
  <c r="L318" i="23"/>
  <c r="M318" i="23" s="1"/>
  <c r="L319" i="23"/>
  <c r="M319" i="23" s="1"/>
  <c r="L320" i="23"/>
  <c r="M320" i="23" s="1"/>
  <c r="L321" i="23"/>
  <c r="M321" i="23" s="1"/>
  <c r="L322" i="23"/>
  <c r="M322" i="23" s="1"/>
  <c r="L323" i="23"/>
  <c r="M323" i="23" s="1"/>
  <c r="L324" i="23"/>
  <c r="M324" i="23" s="1"/>
  <c r="L325" i="23"/>
  <c r="M325" i="23" s="1"/>
  <c r="L326" i="23"/>
  <c r="M326" i="23" s="1"/>
  <c r="L327" i="23"/>
  <c r="M327" i="23" s="1"/>
  <c r="L328" i="23"/>
  <c r="M328" i="23" s="1"/>
  <c r="L329" i="23"/>
  <c r="M329" i="23" s="1"/>
  <c r="L330" i="23"/>
  <c r="M330" i="23" s="1"/>
  <c r="L331" i="23"/>
  <c r="M331" i="23" s="1"/>
  <c r="L332" i="23"/>
  <c r="M332" i="23" s="1"/>
  <c r="L333" i="23"/>
  <c r="M333" i="23" s="1"/>
  <c r="L334" i="23"/>
  <c r="M334" i="23" s="1"/>
  <c r="L335" i="23"/>
  <c r="M335" i="23" s="1"/>
  <c r="L336" i="23"/>
  <c r="M336" i="23" s="1"/>
  <c r="L337" i="23"/>
  <c r="M337" i="23" s="1"/>
  <c r="L338" i="23"/>
  <c r="M338" i="23" s="1"/>
  <c r="L339" i="23"/>
  <c r="M339" i="23" s="1"/>
  <c r="L340" i="23"/>
  <c r="M340" i="23" s="1"/>
  <c r="L341" i="23"/>
  <c r="M341" i="23" s="1"/>
  <c r="L342" i="23"/>
  <c r="M342" i="23" s="1"/>
  <c r="L343" i="23"/>
  <c r="M343" i="23" s="1"/>
  <c r="L344" i="23"/>
  <c r="M344" i="23" s="1"/>
  <c r="L345" i="23"/>
  <c r="M345" i="23" s="1"/>
  <c r="L346" i="23"/>
  <c r="M346" i="23" s="1"/>
  <c r="L347" i="23"/>
  <c r="M347" i="23" s="1"/>
  <c r="L348" i="23"/>
  <c r="M348" i="23" s="1"/>
  <c r="L349" i="23"/>
  <c r="M349" i="23" s="1"/>
  <c r="L350" i="23"/>
  <c r="M350" i="23" s="1"/>
  <c r="L351" i="23"/>
  <c r="M351" i="23" s="1"/>
  <c r="L352" i="23"/>
  <c r="M352" i="23" s="1"/>
  <c r="L353" i="23"/>
  <c r="M353" i="23" s="1"/>
  <c r="L354" i="23"/>
  <c r="M354" i="23" s="1"/>
  <c r="L355" i="23"/>
  <c r="M355" i="23" s="1"/>
  <c r="L356" i="23"/>
  <c r="M356" i="23" s="1"/>
  <c r="L357" i="23"/>
  <c r="M357" i="23" s="1"/>
  <c r="L358" i="23"/>
  <c r="M358" i="23" s="1"/>
  <c r="L359" i="23"/>
  <c r="M359" i="23" s="1"/>
  <c r="L360" i="23"/>
  <c r="M360" i="23" s="1"/>
  <c r="L361" i="23"/>
  <c r="M361" i="23" s="1"/>
  <c r="L362" i="23"/>
  <c r="M362" i="23" s="1"/>
  <c r="L363" i="23"/>
  <c r="M363" i="23" s="1"/>
  <c r="L364" i="23"/>
  <c r="M364" i="23" s="1"/>
  <c r="L365" i="23"/>
  <c r="M365" i="23" s="1"/>
  <c r="L366" i="23"/>
  <c r="M366" i="23" s="1"/>
  <c r="L367" i="23"/>
  <c r="M367" i="23" s="1"/>
  <c r="L368" i="23"/>
  <c r="M368" i="23" s="1"/>
  <c r="L369" i="23"/>
  <c r="M369" i="23" s="1"/>
  <c r="L370" i="23"/>
  <c r="M370" i="23" s="1"/>
  <c r="L371" i="23"/>
  <c r="M371" i="23" s="1"/>
  <c r="L372" i="23"/>
  <c r="M372" i="23" s="1"/>
  <c r="L373" i="23"/>
  <c r="M373" i="23" s="1"/>
  <c r="L374" i="23"/>
  <c r="M374" i="23" s="1"/>
  <c r="L375" i="23"/>
  <c r="M375" i="23" s="1"/>
  <c r="L376" i="23"/>
  <c r="M376" i="23" s="1"/>
  <c r="L377" i="23"/>
  <c r="M377" i="23" s="1"/>
  <c r="L378" i="23"/>
  <c r="M378" i="23" s="1"/>
  <c r="L379" i="23"/>
  <c r="M379" i="23" s="1"/>
  <c r="L380" i="23"/>
  <c r="M380" i="23" s="1"/>
  <c r="L381" i="23"/>
  <c r="M381" i="23" s="1"/>
  <c r="L382" i="23"/>
  <c r="M382" i="23" s="1"/>
  <c r="L383" i="23"/>
  <c r="M383" i="23" s="1"/>
  <c r="L384" i="23"/>
  <c r="M384" i="23" s="1"/>
  <c r="L385" i="23"/>
  <c r="M385" i="23" s="1"/>
  <c r="L386" i="23"/>
  <c r="M386" i="23" s="1"/>
  <c r="L387" i="23"/>
  <c r="M387" i="23" s="1"/>
  <c r="L388" i="23"/>
  <c r="M388" i="23" s="1"/>
  <c r="L389" i="23"/>
  <c r="M389" i="23" s="1"/>
  <c r="L390" i="23"/>
  <c r="M390" i="23" s="1"/>
  <c r="L391" i="23"/>
  <c r="M391" i="23" s="1"/>
  <c r="L392" i="23"/>
  <c r="M392" i="23" s="1"/>
  <c r="L393" i="23"/>
  <c r="M393" i="23" s="1"/>
  <c r="L394" i="23"/>
  <c r="M394" i="23" s="1"/>
  <c r="L395" i="23"/>
  <c r="M395" i="23" s="1"/>
  <c r="L396" i="23"/>
  <c r="M396" i="23" s="1"/>
  <c r="L397" i="23"/>
  <c r="M397" i="23" s="1"/>
  <c r="L398" i="23"/>
  <c r="M398" i="23" s="1"/>
  <c r="L399" i="23"/>
  <c r="M399" i="23" s="1"/>
  <c r="L400" i="23"/>
  <c r="M400" i="23" s="1"/>
  <c r="L401" i="23"/>
  <c r="M401" i="23" s="1"/>
  <c r="L402" i="23"/>
  <c r="M402" i="23" s="1"/>
  <c r="L403" i="23"/>
  <c r="M403" i="23" s="1"/>
  <c r="L404" i="23"/>
  <c r="M404" i="23" s="1"/>
  <c r="L405" i="23"/>
  <c r="M405" i="23" s="1"/>
  <c r="L406" i="23"/>
  <c r="M406" i="23" s="1"/>
  <c r="L407" i="23"/>
  <c r="M407" i="23" s="1"/>
  <c r="L408" i="23"/>
  <c r="M408" i="23" s="1"/>
  <c r="L409" i="23"/>
  <c r="M409" i="23" s="1"/>
  <c r="L410" i="23"/>
  <c r="M410" i="23" s="1"/>
  <c r="L411" i="23"/>
  <c r="M411" i="23" s="1"/>
  <c r="L412" i="23"/>
  <c r="M412" i="23" s="1"/>
  <c r="L413" i="23"/>
  <c r="M413" i="23" s="1"/>
  <c r="L414" i="23"/>
  <c r="M414" i="23" s="1"/>
  <c r="L415" i="23"/>
  <c r="M415" i="23" s="1"/>
  <c r="L416" i="23"/>
  <c r="M416" i="23" s="1"/>
  <c r="L417" i="23"/>
  <c r="M417" i="23" s="1"/>
  <c r="L418" i="23"/>
  <c r="M418" i="23" s="1"/>
  <c r="L419" i="23"/>
  <c r="M419" i="23" s="1"/>
  <c r="L420" i="23"/>
  <c r="M420" i="23" s="1"/>
  <c r="L421" i="23"/>
  <c r="M421" i="23" s="1"/>
  <c r="L422" i="23"/>
  <c r="M422" i="23" s="1"/>
  <c r="L423" i="23"/>
  <c r="M423" i="23" s="1"/>
  <c r="L424" i="23"/>
  <c r="M424" i="23" s="1"/>
  <c r="L425" i="23"/>
  <c r="M425" i="23" s="1"/>
  <c r="L426" i="23"/>
  <c r="M426" i="23" s="1"/>
  <c r="L427" i="23"/>
  <c r="M427" i="23" s="1"/>
  <c r="L428" i="23"/>
  <c r="M428" i="23" s="1"/>
  <c r="L429" i="23"/>
  <c r="M429" i="23" s="1"/>
  <c r="L430" i="23"/>
  <c r="M430" i="23" s="1"/>
  <c r="L431" i="23"/>
  <c r="M431" i="23" s="1"/>
  <c r="L432" i="23"/>
  <c r="M432" i="23" s="1"/>
  <c r="L433" i="23"/>
  <c r="M433" i="23" s="1"/>
  <c r="L434" i="23"/>
  <c r="M434" i="23" s="1"/>
  <c r="L435" i="23"/>
  <c r="M435" i="23" s="1"/>
  <c r="L436" i="23"/>
  <c r="M436" i="23" s="1"/>
  <c r="L437" i="23"/>
  <c r="M437" i="23" s="1"/>
  <c r="L438" i="23"/>
  <c r="M438" i="23" s="1"/>
  <c r="L439" i="23"/>
  <c r="M439" i="23" s="1"/>
  <c r="L440" i="23"/>
  <c r="M440" i="23" s="1"/>
  <c r="L441" i="23"/>
  <c r="M441" i="23" s="1"/>
  <c r="L442" i="23"/>
  <c r="M442" i="23" s="1"/>
  <c r="L443" i="23"/>
  <c r="M443" i="23" s="1"/>
  <c r="L444" i="23"/>
  <c r="M444" i="23" s="1"/>
  <c r="L445" i="23"/>
  <c r="M445" i="23" s="1"/>
  <c r="L446" i="23"/>
  <c r="M446" i="23" s="1"/>
  <c r="L447" i="23"/>
  <c r="M447" i="23" s="1"/>
  <c r="L448" i="23"/>
  <c r="M448" i="23" s="1"/>
  <c r="L449" i="23"/>
  <c r="M449" i="23" s="1"/>
  <c r="L450" i="23"/>
  <c r="M450" i="23" s="1"/>
  <c r="L451" i="23"/>
  <c r="M451" i="23" s="1"/>
  <c r="L452" i="23"/>
  <c r="M452" i="23" s="1"/>
  <c r="L453" i="23"/>
  <c r="M453" i="23" s="1"/>
  <c r="L454" i="23"/>
  <c r="M454" i="23" s="1"/>
  <c r="L455" i="23"/>
  <c r="M455" i="23" s="1"/>
  <c r="L456" i="23"/>
  <c r="M456" i="23" s="1"/>
  <c r="L457" i="23"/>
  <c r="M457" i="23" s="1"/>
  <c r="L458" i="23"/>
  <c r="M458" i="23" s="1"/>
  <c r="L459" i="23"/>
  <c r="M459" i="23" s="1"/>
  <c r="L460" i="23"/>
  <c r="M460" i="23" s="1"/>
  <c r="L461" i="23"/>
  <c r="M461" i="23" s="1"/>
  <c r="L462" i="23"/>
  <c r="M462" i="23" s="1"/>
  <c r="L463" i="23"/>
  <c r="M463" i="23" s="1"/>
  <c r="L464" i="23"/>
  <c r="M464" i="23" s="1"/>
  <c r="L465" i="23"/>
  <c r="M465" i="23" s="1"/>
  <c r="L466" i="23"/>
  <c r="M466" i="23" s="1"/>
  <c r="L467" i="23"/>
  <c r="M467" i="23" s="1"/>
  <c r="L468" i="23"/>
  <c r="M468" i="23" s="1"/>
  <c r="L469" i="23"/>
  <c r="M469" i="23" s="1"/>
  <c r="L470" i="23"/>
  <c r="M470" i="23" s="1"/>
  <c r="L471" i="23"/>
  <c r="M471" i="23" s="1"/>
  <c r="L472" i="23"/>
  <c r="M472" i="23" s="1"/>
  <c r="L473" i="23"/>
  <c r="M473" i="23" s="1"/>
  <c r="L474" i="23"/>
  <c r="M474" i="23" s="1"/>
  <c r="L475" i="23"/>
  <c r="M475" i="23" s="1"/>
  <c r="L476" i="23"/>
  <c r="M476" i="23" s="1"/>
  <c r="L477" i="23"/>
  <c r="M477" i="23" s="1"/>
  <c r="L478" i="23"/>
  <c r="M478" i="23" s="1"/>
  <c r="L479" i="23"/>
  <c r="M479" i="23" s="1"/>
  <c r="L480" i="23"/>
  <c r="M480" i="23" s="1"/>
  <c r="L481" i="23"/>
  <c r="M481" i="23" s="1"/>
  <c r="L482" i="23"/>
  <c r="M482" i="23" s="1"/>
  <c r="L483" i="23"/>
  <c r="M483" i="23" s="1"/>
  <c r="L484" i="23"/>
  <c r="M484" i="23" s="1"/>
  <c r="L485" i="23"/>
  <c r="M485" i="23" s="1"/>
  <c r="L486" i="23"/>
  <c r="M486" i="23" s="1"/>
  <c r="L487" i="23"/>
  <c r="M487" i="23" s="1"/>
  <c r="L488" i="23"/>
  <c r="M488" i="23" s="1"/>
  <c r="L489" i="23"/>
  <c r="M489" i="23" s="1"/>
  <c r="L490" i="23"/>
  <c r="M490" i="23" s="1"/>
  <c r="L491" i="23"/>
  <c r="M491" i="23" s="1"/>
  <c r="L492" i="23"/>
  <c r="M492" i="23" s="1"/>
  <c r="L493" i="23"/>
  <c r="M493" i="23" s="1"/>
  <c r="L494" i="23"/>
  <c r="M494" i="23" s="1"/>
  <c r="L495" i="23"/>
  <c r="M495" i="23" s="1"/>
  <c r="L496" i="23"/>
  <c r="M496" i="23" s="1"/>
  <c r="L497" i="23"/>
  <c r="M497" i="23" s="1"/>
  <c r="L498" i="23"/>
  <c r="M498" i="23" s="1"/>
  <c r="L499" i="23"/>
  <c r="M499" i="23" s="1"/>
  <c r="L500" i="23"/>
  <c r="M500" i="23" s="1"/>
  <c r="L501" i="23"/>
  <c r="M501" i="23" s="1"/>
  <c r="L502" i="23"/>
  <c r="M502" i="23" s="1"/>
  <c r="L503" i="23"/>
  <c r="M503" i="23" s="1"/>
  <c r="L504" i="23"/>
  <c r="M504" i="23" s="1"/>
  <c r="L505" i="23"/>
  <c r="M505" i="23" s="1"/>
  <c r="L506" i="23"/>
  <c r="M506" i="23" s="1"/>
  <c r="L507" i="23"/>
  <c r="M507" i="23" s="1"/>
  <c r="L508" i="23"/>
  <c r="M508" i="23" s="1"/>
  <c r="L509" i="23"/>
  <c r="M509" i="23" s="1"/>
  <c r="L510" i="23"/>
  <c r="M510" i="23" s="1"/>
  <c r="L511" i="23"/>
  <c r="M511" i="23" s="1"/>
  <c r="L512" i="23"/>
  <c r="M512" i="23" s="1"/>
  <c r="L513" i="23"/>
  <c r="M513" i="23" s="1"/>
  <c r="L514" i="23"/>
  <c r="M514" i="23" s="1"/>
  <c r="L515" i="23"/>
  <c r="M515" i="23" s="1"/>
  <c r="L516" i="23"/>
  <c r="M516" i="23" s="1"/>
  <c r="L517" i="23"/>
  <c r="M517" i="23" s="1"/>
  <c r="L518" i="23"/>
  <c r="M518" i="23" s="1"/>
  <c r="L519" i="23"/>
  <c r="M519" i="23" s="1"/>
  <c r="L520" i="23"/>
  <c r="M520" i="23" s="1"/>
  <c r="L521" i="23"/>
  <c r="M521" i="23" s="1"/>
  <c r="L522" i="23"/>
  <c r="M522" i="23" s="1"/>
  <c r="L523" i="23"/>
  <c r="M523" i="23" s="1"/>
  <c r="L524" i="23"/>
  <c r="M524" i="23" s="1"/>
  <c r="L525" i="23"/>
  <c r="M525" i="23" s="1"/>
  <c r="L526" i="23"/>
  <c r="M526" i="23" s="1"/>
  <c r="L527" i="23"/>
  <c r="M527" i="23" s="1"/>
  <c r="L528" i="23"/>
  <c r="M528" i="23" s="1"/>
  <c r="L529" i="23"/>
  <c r="M529" i="23" s="1"/>
  <c r="L530" i="23"/>
  <c r="M530" i="23" s="1"/>
  <c r="L531" i="23"/>
  <c r="M531" i="23" s="1"/>
  <c r="L532" i="23"/>
  <c r="M532" i="23" s="1"/>
  <c r="L533" i="23"/>
  <c r="M533" i="23" s="1"/>
  <c r="L534" i="23"/>
  <c r="M534" i="23" s="1"/>
  <c r="L535" i="23"/>
  <c r="M535" i="23" s="1"/>
  <c r="L536" i="23"/>
  <c r="M536" i="23" s="1"/>
  <c r="L537" i="23"/>
  <c r="M537" i="23" s="1"/>
  <c r="L538" i="23"/>
  <c r="M538" i="23" s="1"/>
  <c r="L539" i="23"/>
  <c r="M539" i="23" s="1"/>
  <c r="L540" i="23"/>
  <c r="M540" i="23" s="1"/>
  <c r="L541" i="23"/>
  <c r="M541" i="23" s="1"/>
  <c r="L542" i="23"/>
  <c r="M542" i="23" s="1"/>
  <c r="L543" i="23"/>
  <c r="M543" i="23" s="1"/>
  <c r="L544" i="23"/>
  <c r="M544" i="23" s="1"/>
  <c r="L545" i="23"/>
  <c r="M545" i="23" s="1"/>
  <c r="L546" i="23"/>
  <c r="M546" i="23" s="1"/>
  <c r="L547" i="23"/>
  <c r="M547" i="23" s="1"/>
  <c r="L548" i="23"/>
  <c r="M548" i="23" s="1"/>
  <c r="L549" i="23"/>
  <c r="M549" i="23" s="1"/>
  <c r="L550" i="23"/>
  <c r="M550" i="23" s="1"/>
  <c r="L551" i="23"/>
  <c r="M551" i="23" s="1"/>
  <c r="L552" i="23"/>
  <c r="M552" i="23" s="1"/>
  <c r="L553" i="23"/>
  <c r="M553" i="23" s="1"/>
  <c r="L554" i="23"/>
  <c r="M554" i="23" s="1"/>
  <c r="L555" i="23"/>
  <c r="M555" i="23" s="1"/>
  <c r="L556" i="23"/>
  <c r="M556" i="23" s="1"/>
  <c r="L557" i="23"/>
  <c r="M557" i="23" s="1"/>
  <c r="L558" i="23"/>
  <c r="M558" i="23" s="1"/>
  <c r="L559" i="23"/>
  <c r="M559" i="23" s="1"/>
  <c r="L560" i="23"/>
  <c r="M560" i="23" s="1"/>
  <c r="L561" i="23"/>
  <c r="M561" i="23" s="1"/>
  <c r="L562" i="23"/>
  <c r="M562" i="23" s="1"/>
  <c r="L563" i="23"/>
  <c r="M563" i="23" s="1"/>
  <c r="L564" i="23"/>
  <c r="M564" i="23" s="1"/>
  <c r="L565" i="23"/>
  <c r="M565" i="23" s="1"/>
  <c r="L566" i="23"/>
  <c r="M566" i="23" s="1"/>
  <c r="L567" i="23"/>
  <c r="M567" i="23" s="1"/>
  <c r="L568" i="23"/>
  <c r="M568" i="23" s="1"/>
  <c r="L569" i="23"/>
  <c r="M569" i="23" s="1"/>
  <c r="L570" i="23"/>
  <c r="M570" i="23" s="1"/>
  <c r="L571" i="23"/>
  <c r="M571" i="23" s="1"/>
  <c r="L572" i="23"/>
  <c r="M572" i="23" s="1"/>
  <c r="L573" i="23"/>
  <c r="M573" i="23" s="1"/>
  <c r="L574" i="23"/>
  <c r="M574" i="23" s="1"/>
  <c r="L575" i="23"/>
  <c r="M575" i="23" s="1"/>
  <c r="L576" i="23"/>
  <c r="M576" i="23" s="1"/>
  <c r="L577" i="23"/>
  <c r="M577" i="23" s="1"/>
  <c r="L578" i="23"/>
  <c r="M578" i="23" s="1"/>
  <c r="L579" i="23"/>
  <c r="M579" i="23" s="1"/>
  <c r="L580" i="23"/>
  <c r="M580" i="23" s="1"/>
  <c r="L581" i="23"/>
  <c r="M581" i="23" s="1"/>
  <c r="L582" i="23"/>
  <c r="M582" i="23" s="1"/>
  <c r="L583" i="23"/>
  <c r="M583" i="23" s="1"/>
  <c r="L584" i="23"/>
  <c r="M584" i="23" s="1"/>
  <c r="L585" i="23"/>
  <c r="M585" i="23" s="1"/>
  <c r="L586" i="23"/>
  <c r="M586" i="23" s="1"/>
  <c r="L587" i="23"/>
  <c r="M587" i="23" s="1"/>
  <c r="L588" i="23"/>
  <c r="M588" i="23" s="1"/>
  <c r="L589" i="23"/>
  <c r="M589" i="23" s="1"/>
  <c r="L590" i="23"/>
  <c r="M590" i="23" s="1"/>
  <c r="L591" i="23"/>
  <c r="M591" i="23" s="1"/>
  <c r="L592" i="23"/>
  <c r="M592" i="23" s="1"/>
  <c r="L593" i="23"/>
  <c r="M593" i="23" s="1"/>
  <c r="L594" i="23"/>
  <c r="M594" i="23" s="1"/>
  <c r="L595" i="23"/>
  <c r="M595" i="23" s="1"/>
  <c r="L596" i="23"/>
  <c r="M596" i="23" s="1"/>
  <c r="L597" i="23"/>
  <c r="M597" i="23" s="1"/>
  <c r="L598" i="23"/>
  <c r="M598" i="23" s="1"/>
  <c r="L599" i="23"/>
  <c r="M599" i="23" s="1"/>
  <c r="L600" i="23"/>
  <c r="M600" i="23" s="1"/>
  <c r="L601" i="23"/>
  <c r="M601" i="23" s="1"/>
  <c r="L602" i="23"/>
  <c r="M602" i="23" s="1"/>
  <c r="L603" i="23"/>
  <c r="M603" i="23" s="1"/>
  <c r="L604" i="23"/>
  <c r="M604" i="23" s="1"/>
  <c r="L605" i="23"/>
  <c r="M605" i="23" s="1"/>
  <c r="L606" i="23"/>
  <c r="M606" i="23" s="1"/>
  <c r="L607" i="23"/>
  <c r="M607" i="23" s="1"/>
  <c r="L608" i="23"/>
  <c r="M608" i="23" s="1"/>
  <c r="L609" i="23"/>
  <c r="M609" i="23" s="1"/>
  <c r="L610" i="23"/>
  <c r="M610" i="23" s="1"/>
  <c r="L611" i="23"/>
  <c r="M611" i="23" s="1"/>
  <c r="L612" i="23"/>
  <c r="M612" i="23" s="1"/>
  <c r="L613" i="23"/>
  <c r="M613" i="23" s="1"/>
  <c r="L614" i="23"/>
  <c r="M614" i="23" s="1"/>
  <c r="L615" i="23"/>
  <c r="M615" i="23" s="1"/>
  <c r="L616" i="23"/>
  <c r="M616" i="23" s="1"/>
  <c r="L617" i="23"/>
  <c r="M617" i="23" s="1"/>
  <c r="L618" i="23"/>
  <c r="M618" i="23" s="1"/>
  <c r="L619" i="23"/>
  <c r="M619" i="23" s="1"/>
  <c r="L620" i="23"/>
  <c r="M620" i="23" s="1"/>
  <c r="L621" i="23"/>
  <c r="M621" i="23" s="1"/>
  <c r="L622" i="23"/>
  <c r="M622" i="23" s="1"/>
  <c r="L623" i="23"/>
  <c r="M623" i="23" s="1"/>
  <c r="L624" i="23"/>
  <c r="M624" i="23" s="1"/>
  <c r="L625" i="23"/>
  <c r="M625" i="23" s="1"/>
  <c r="L626" i="23"/>
  <c r="M626" i="23" s="1"/>
  <c r="L627" i="23"/>
  <c r="M627" i="23" s="1"/>
  <c r="L628" i="23"/>
  <c r="M628" i="23" s="1"/>
  <c r="L629" i="23"/>
  <c r="M629" i="23" s="1"/>
  <c r="L630" i="23"/>
  <c r="M630" i="23" s="1"/>
  <c r="L631" i="23"/>
  <c r="M631" i="23" s="1"/>
  <c r="L632" i="23"/>
  <c r="M632" i="23" s="1"/>
  <c r="L633" i="23"/>
  <c r="M633" i="23" s="1"/>
  <c r="L634" i="23"/>
  <c r="M634" i="23" s="1"/>
  <c r="L635" i="23"/>
  <c r="M635" i="23" s="1"/>
  <c r="L636" i="23"/>
  <c r="M636" i="23" s="1"/>
  <c r="L637" i="23"/>
  <c r="M637" i="23" s="1"/>
  <c r="L638" i="23"/>
  <c r="M638" i="23" s="1"/>
  <c r="L639" i="23"/>
  <c r="M639" i="23" s="1"/>
  <c r="L640" i="23"/>
  <c r="M640" i="23" s="1"/>
  <c r="L641" i="23"/>
  <c r="M641" i="23" s="1"/>
  <c r="L642" i="23"/>
  <c r="M642" i="23" s="1"/>
  <c r="L643" i="23"/>
  <c r="M643" i="23" s="1"/>
  <c r="L644" i="23"/>
  <c r="M644" i="23" s="1"/>
  <c r="L645" i="23"/>
  <c r="M645" i="23" s="1"/>
  <c r="L646" i="23"/>
  <c r="M646" i="23" s="1"/>
  <c r="L647" i="23"/>
  <c r="M647" i="23" s="1"/>
  <c r="L648" i="23"/>
  <c r="M648" i="23" s="1"/>
  <c r="L649" i="23"/>
  <c r="M649" i="23" s="1"/>
  <c r="L650" i="23"/>
  <c r="M650" i="23" s="1"/>
  <c r="L651" i="23"/>
  <c r="M651" i="23" s="1"/>
  <c r="L652" i="23"/>
  <c r="M652" i="23" s="1"/>
  <c r="L653" i="23"/>
  <c r="M653" i="23" s="1"/>
  <c r="L654" i="23"/>
  <c r="M654" i="23" s="1"/>
  <c r="L655" i="23"/>
  <c r="M655" i="23" s="1"/>
  <c r="L656" i="23"/>
  <c r="M656" i="23" s="1"/>
  <c r="L657" i="23"/>
  <c r="M657" i="23" s="1"/>
  <c r="L658" i="23"/>
  <c r="M658" i="23" s="1"/>
  <c r="L659" i="23"/>
  <c r="M659" i="23" s="1"/>
  <c r="L660" i="23"/>
  <c r="M660" i="23" s="1"/>
  <c r="L661" i="23"/>
  <c r="M661" i="23" s="1"/>
  <c r="L662" i="23"/>
  <c r="M662" i="23" s="1"/>
  <c r="L663" i="23"/>
  <c r="M663" i="23" s="1"/>
  <c r="L664" i="23"/>
  <c r="M664" i="23" s="1"/>
  <c r="L665" i="23"/>
  <c r="M665" i="23" s="1"/>
  <c r="L666" i="23"/>
  <c r="M666" i="23" s="1"/>
  <c r="L667" i="23"/>
  <c r="M667" i="23" s="1"/>
  <c r="L668" i="23"/>
  <c r="M668" i="23" s="1"/>
  <c r="L669" i="23"/>
  <c r="M669" i="23" s="1"/>
  <c r="L670" i="23"/>
  <c r="M670" i="23" s="1"/>
  <c r="L671" i="23"/>
  <c r="M671" i="23" s="1"/>
  <c r="L672" i="23"/>
  <c r="M672" i="23" s="1"/>
  <c r="L673" i="23"/>
  <c r="M673" i="23" s="1"/>
  <c r="L674" i="23"/>
  <c r="M674" i="23" s="1"/>
  <c r="L675" i="23"/>
  <c r="M675" i="23" s="1"/>
  <c r="L676" i="23"/>
  <c r="M676" i="23" s="1"/>
  <c r="L677" i="23"/>
  <c r="M677" i="23" s="1"/>
  <c r="L678" i="23"/>
  <c r="M678" i="23" s="1"/>
  <c r="L679" i="23"/>
  <c r="M679" i="23" s="1"/>
  <c r="L680" i="23"/>
  <c r="M680" i="23" s="1"/>
  <c r="L681" i="23"/>
  <c r="M681" i="23" s="1"/>
  <c r="L682" i="23"/>
  <c r="M682" i="23" s="1"/>
  <c r="L683" i="23"/>
  <c r="M683" i="23" s="1"/>
  <c r="L684" i="23"/>
  <c r="M684" i="23" s="1"/>
  <c r="L685" i="23"/>
  <c r="M685" i="23" s="1"/>
  <c r="L686" i="23"/>
  <c r="M686" i="23" s="1"/>
  <c r="L687" i="23"/>
  <c r="M687" i="23" s="1"/>
  <c r="L688" i="23"/>
  <c r="M688" i="23" s="1"/>
  <c r="L689" i="23"/>
  <c r="M689" i="23" s="1"/>
  <c r="L690" i="23"/>
  <c r="M690" i="23" s="1"/>
  <c r="L691" i="23"/>
  <c r="M691" i="23" s="1"/>
  <c r="L692" i="23"/>
  <c r="M692" i="23" s="1"/>
  <c r="L693" i="23"/>
  <c r="M693" i="23" s="1"/>
  <c r="L694" i="23"/>
  <c r="M694" i="23" s="1"/>
  <c r="L695" i="23"/>
  <c r="M695" i="23" s="1"/>
  <c r="L696" i="23"/>
  <c r="M696" i="23" s="1"/>
  <c r="L697" i="23"/>
  <c r="M697" i="23" s="1"/>
  <c r="L698" i="23"/>
  <c r="M698" i="23" s="1"/>
  <c r="L699" i="23"/>
  <c r="M699" i="23" s="1"/>
  <c r="L700" i="23"/>
  <c r="M700" i="23" s="1"/>
  <c r="L701" i="23"/>
  <c r="M701" i="23" s="1"/>
  <c r="L702" i="23"/>
  <c r="M702" i="23" s="1"/>
  <c r="L703" i="23"/>
  <c r="M703" i="23" s="1"/>
  <c r="L704" i="23"/>
  <c r="M704" i="23" s="1"/>
  <c r="L705" i="23"/>
  <c r="M705" i="23" s="1"/>
  <c r="L706" i="23"/>
  <c r="M706" i="23" s="1"/>
  <c r="L707" i="23"/>
  <c r="M707" i="23" s="1"/>
  <c r="L708" i="23"/>
  <c r="M708" i="23" s="1"/>
  <c r="L709" i="23"/>
  <c r="M709" i="23" s="1"/>
  <c r="L710" i="23"/>
  <c r="M710" i="23" s="1"/>
  <c r="L711" i="23"/>
  <c r="M711" i="23" s="1"/>
  <c r="L712" i="23"/>
  <c r="M712" i="23" s="1"/>
  <c r="L713" i="23"/>
  <c r="M713" i="23" s="1"/>
  <c r="L714" i="23"/>
  <c r="M714" i="23" s="1"/>
  <c r="L715" i="23"/>
  <c r="M715" i="23" s="1"/>
  <c r="L716" i="23"/>
  <c r="M716" i="23" s="1"/>
  <c r="L717" i="23"/>
  <c r="M717" i="23" s="1"/>
  <c r="L718" i="23"/>
  <c r="M718" i="23" s="1"/>
  <c r="L719" i="23"/>
  <c r="M719" i="23" s="1"/>
  <c r="L720" i="23"/>
  <c r="M720" i="23" s="1"/>
  <c r="L721" i="23"/>
  <c r="M721" i="23" s="1"/>
  <c r="L722" i="23"/>
  <c r="M722" i="23" s="1"/>
  <c r="L723" i="23"/>
  <c r="M723" i="23" s="1"/>
  <c r="L724" i="23"/>
  <c r="M724" i="23" s="1"/>
  <c r="L725" i="23"/>
  <c r="M725" i="23" s="1"/>
  <c r="L726" i="23"/>
  <c r="M726" i="23" s="1"/>
  <c r="L727" i="23"/>
  <c r="M727" i="23" s="1"/>
  <c r="L728" i="23"/>
  <c r="M728" i="23" s="1"/>
  <c r="L729" i="23"/>
  <c r="M729" i="23" s="1"/>
  <c r="L730" i="23"/>
  <c r="M730" i="23" s="1"/>
  <c r="L731" i="23"/>
  <c r="M731" i="23" s="1"/>
  <c r="L732" i="23"/>
  <c r="M732" i="23" s="1"/>
  <c r="L733" i="23"/>
  <c r="M733" i="23" s="1"/>
  <c r="L734" i="23"/>
  <c r="M734" i="23" s="1"/>
  <c r="L735" i="23"/>
  <c r="M735" i="23" s="1"/>
  <c r="L736" i="23"/>
  <c r="M736" i="23" s="1"/>
  <c r="L737" i="23"/>
  <c r="M737" i="23" s="1"/>
  <c r="L738" i="23"/>
  <c r="M738" i="23" s="1"/>
  <c r="L739" i="23"/>
  <c r="M739" i="23" s="1"/>
  <c r="L740" i="23"/>
  <c r="M740" i="23" s="1"/>
  <c r="L741" i="23"/>
  <c r="M741" i="23" s="1"/>
  <c r="L742" i="23"/>
  <c r="M742" i="23" s="1"/>
  <c r="L743" i="23"/>
  <c r="M743" i="23" s="1"/>
  <c r="L744" i="23"/>
  <c r="M744" i="23" s="1"/>
  <c r="L745" i="23"/>
  <c r="M745" i="23" s="1"/>
  <c r="L746" i="23"/>
  <c r="M746" i="23" s="1"/>
  <c r="L747" i="23"/>
  <c r="M747" i="23" s="1"/>
  <c r="L748" i="23"/>
  <c r="M748" i="23" s="1"/>
  <c r="L749" i="23"/>
  <c r="M749" i="23" s="1"/>
  <c r="L750" i="23"/>
  <c r="M750" i="23" s="1"/>
  <c r="L751" i="23"/>
  <c r="M751" i="23" s="1"/>
  <c r="L752" i="23"/>
  <c r="M752" i="23" s="1"/>
  <c r="L753" i="23"/>
  <c r="M753" i="23" s="1"/>
  <c r="L754" i="23"/>
  <c r="M754" i="23" s="1"/>
  <c r="L755" i="23"/>
  <c r="M755" i="23" s="1"/>
  <c r="L756" i="23"/>
  <c r="M756" i="23" s="1"/>
  <c r="L757" i="23"/>
  <c r="M757" i="23" s="1"/>
  <c r="L758" i="23"/>
  <c r="M758" i="23" s="1"/>
  <c r="L759" i="23"/>
  <c r="M759" i="23" s="1"/>
  <c r="L760" i="23"/>
  <c r="M760" i="23" s="1"/>
  <c r="L761" i="23"/>
  <c r="M761" i="23" s="1"/>
  <c r="L762" i="23"/>
  <c r="M762" i="23" s="1"/>
  <c r="L763" i="23"/>
  <c r="M763" i="23" s="1"/>
  <c r="L764" i="23"/>
  <c r="M764" i="23" s="1"/>
  <c r="L765" i="23"/>
  <c r="M765" i="23" s="1"/>
  <c r="L766" i="23"/>
  <c r="M766" i="23" s="1"/>
  <c r="L767" i="23"/>
  <c r="M767" i="23" s="1"/>
  <c r="L768" i="23"/>
  <c r="M768" i="23" s="1"/>
  <c r="L769" i="23"/>
  <c r="M769" i="23" s="1"/>
  <c r="L770" i="23"/>
  <c r="M770" i="23" s="1"/>
  <c r="L771" i="23"/>
  <c r="M771" i="23" s="1"/>
  <c r="L772" i="23"/>
  <c r="M772" i="23" s="1"/>
  <c r="L773" i="23"/>
  <c r="M773" i="23" s="1"/>
  <c r="L774" i="23"/>
  <c r="M774" i="23" s="1"/>
  <c r="L775" i="23"/>
  <c r="M775" i="23" s="1"/>
  <c r="L776" i="23"/>
  <c r="M776" i="23" s="1"/>
  <c r="L777" i="23"/>
  <c r="M777" i="23" s="1"/>
  <c r="L778" i="23"/>
  <c r="M778" i="23" s="1"/>
  <c r="L779" i="23"/>
  <c r="M779" i="23" s="1"/>
  <c r="L780" i="23"/>
  <c r="M780" i="23" s="1"/>
  <c r="L781" i="23"/>
  <c r="M781" i="23" s="1"/>
  <c r="L782" i="23"/>
  <c r="M782" i="23" s="1"/>
  <c r="L783" i="23"/>
  <c r="M783" i="23" s="1"/>
  <c r="L784" i="23"/>
  <c r="M784" i="23" s="1"/>
  <c r="L785" i="23"/>
  <c r="M785" i="23" s="1"/>
  <c r="L786" i="23"/>
  <c r="M786" i="23" s="1"/>
  <c r="L787" i="23"/>
  <c r="M787" i="23" s="1"/>
  <c r="L788" i="23"/>
  <c r="M788" i="23" s="1"/>
  <c r="L789" i="23"/>
  <c r="M789" i="23" s="1"/>
  <c r="L790" i="23"/>
  <c r="M790" i="23" s="1"/>
  <c r="L791" i="23"/>
  <c r="M791" i="23" s="1"/>
  <c r="L792" i="23"/>
  <c r="M792" i="23" s="1"/>
  <c r="L793" i="23"/>
  <c r="M793" i="23" s="1"/>
  <c r="L794" i="23"/>
  <c r="M794" i="23" s="1"/>
  <c r="L795" i="23"/>
  <c r="M795" i="23" s="1"/>
  <c r="L796" i="23"/>
  <c r="M796" i="23" s="1"/>
  <c r="L797" i="23"/>
  <c r="M797" i="23" s="1"/>
  <c r="L798" i="23"/>
  <c r="M798" i="23" s="1"/>
  <c r="L799" i="23"/>
  <c r="M799" i="23" s="1"/>
  <c r="L800" i="23"/>
  <c r="M800" i="23" s="1"/>
  <c r="L801" i="23"/>
  <c r="M801" i="23" s="1"/>
  <c r="L802" i="23"/>
  <c r="M802" i="23" s="1"/>
  <c r="L803" i="23"/>
  <c r="M803" i="23" s="1"/>
  <c r="L804" i="23"/>
  <c r="M804" i="23" s="1"/>
  <c r="L805" i="23"/>
  <c r="M805" i="23" s="1"/>
  <c r="L806" i="23"/>
  <c r="M806" i="23" s="1"/>
  <c r="L807" i="23"/>
  <c r="M807" i="23" s="1"/>
  <c r="L808" i="23"/>
  <c r="M808" i="23" s="1"/>
  <c r="L809" i="23"/>
  <c r="M809" i="23" s="1"/>
  <c r="L810" i="23"/>
  <c r="M810" i="23" s="1"/>
  <c r="L811" i="23"/>
  <c r="M811" i="23" s="1"/>
  <c r="L812" i="23"/>
  <c r="M812" i="23" s="1"/>
  <c r="L813" i="23"/>
  <c r="M813" i="23" s="1"/>
  <c r="L814" i="23"/>
  <c r="M814" i="23" s="1"/>
  <c r="L815" i="23"/>
  <c r="M815" i="23" s="1"/>
  <c r="L816" i="23"/>
  <c r="M816" i="23" s="1"/>
  <c r="L817" i="23"/>
  <c r="M817" i="23" s="1"/>
  <c r="L818" i="23"/>
  <c r="M818" i="23" s="1"/>
  <c r="L819" i="23"/>
  <c r="M819" i="23" s="1"/>
  <c r="L820" i="23"/>
  <c r="M820" i="23" s="1"/>
  <c r="L821" i="23"/>
  <c r="M821" i="23" s="1"/>
  <c r="L822" i="23"/>
  <c r="M822" i="23" s="1"/>
  <c r="L823" i="23"/>
  <c r="M823" i="23" s="1"/>
  <c r="L824" i="23"/>
  <c r="M824" i="23" s="1"/>
  <c r="L825" i="23"/>
  <c r="M825" i="23" s="1"/>
  <c r="L826" i="23"/>
  <c r="M826" i="23" s="1"/>
  <c r="L827" i="23"/>
  <c r="M827" i="23" s="1"/>
  <c r="L828" i="23"/>
  <c r="M828" i="23" s="1"/>
  <c r="L829" i="23"/>
  <c r="M829" i="23" s="1"/>
  <c r="L830" i="23"/>
  <c r="M830" i="23" s="1"/>
  <c r="L831" i="23"/>
  <c r="M831" i="23" s="1"/>
  <c r="L832" i="23"/>
  <c r="M832" i="23" s="1"/>
  <c r="L833" i="23"/>
  <c r="M833" i="23" s="1"/>
  <c r="L834" i="23"/>
  <c r="M834" i="23" s="1"/>
  <c r="L835" i="23"/>
  <c r="M835" i="23" s="1"/>
  <c r="L836" i="23"/>
  <c r="M836" i="23" s="1"/>
  <c r="L837" i="23"/>
  <c r="M837" i="23" s="1"/>
  <c r="L838" i="23"/>
  <c r="M838" i="23" s="1"/>
  <c r="L839" i="23"/>
  <c r="M839" i="23" s="1"/>
  <c r="L840" i="23"/>
  <c r="M840" i="23" s="1"/>
  <c r="L841" i="23"/>
  <c r="M841" i="23" s="1"/>
  <c r="L842" i="23"/>
  <c r="M842" i="23" s="1"/>
  <c r="L843" i="23"/>
  <c r="M843" i="23" s="1"/>
  <c r="L844" i="23"/>
  <c r="M844" i="23" s="1"/>
  <c r="L845" i="23"/>
  <c r="M845" i="23" s="1"/>
  <c r="L846" i="23"/>
  <c r="M846" i="23" s="1"/>
  <c r="L847" i="23"/>
  <c r="M847" i="23" s="1"/>
  <c r="L848" i="23"/>
  <c r="M848" i="23" s="1"/>
  <c r="L849" i="23"/>
  <c r="M849" i="23" s="1"/>
  <c r="L850" i="23"/>
  <c r="M850" i="23" s="1"/>
  <c r="L851" i="23"/>
  <c r="M851" i="23" s="1"/>
  <c r="L852" i="23"/>
  <c r="M852" i="23" s="1"/>
  <c r="L853" i="23"/>
  <c r="M853" i="23" s="1"/>
  <c r="L854" i="23"/>
  <c r="M854" i="23" s="1"/>
  <c r="L855" i="23"/>
  <c r="M855" i="23" s="1"/>
  <c r="L856" i="23"/>
  <c r="M856" i="23" s="1"/>
  <c r="L857" i="23"/>
  <c r="M857" i="23" s="1"/>
  <c r="L858" i="23"/>
  <c r="M858" i="23" s="1"/>
  <c r="L859" i="23"/>
  <c r="M859" i="23" s="1"/>
  <c r="L860" i="23"/>
  <c r="M860" i="23" s="1"/>
  <c r="L861" i="23"/>
  <c r="M861" i="23" s="1"/>
  <c r="L862" i="23"/>
  <c r="M862" i="23" s="1"/>
  <c r="L863" i="23"/>
  <c r="M863" i="23" s="1"/>
  <c r="L864" i="23"/>
  <c r="M864" i="23" s="1"/>
  <c r="L865" i="23"/>
  <c r="M865" i="23" s="1"/>
  <c r="L866" i="23"/>
  <c r="M866" i="23" s="1"/>
  <c r="L867" i="23"/>
  <c r="M867" i="23" s="1"/>
  <c r="L868" i="23"/>
  <c r="M868" i="23" s="1"/>
  <c r="L869" i="23"/>
  <c r="M869" i="23" s="1"/>
  <c r="L870" i="23"/>
  <c r="M870" i="23" s="1"/>
  <c r="L871" i="23"/>
  <c r="M871" i="23" s="1"/>
  <c r="L872" i="23"/>
  <c r="M872" i="23" s="1"/>
  <c r="L873" i="23"/>
  <c r="M873" i="23" s="1"/>
  <c r="L874" i="23"/>
  <c r="M874" i="23" s="1"/>
  <c r="L875" i="23"/>
  <c r="M875" i="23" s="1"/>
  <c r="L876" i="23"/>
  <c r="M876" i="23" s="1"/>
  <c r="L877" i="23"/>
  <c r="M877" i="23" s="1"/>
  <c r="L878" i="23"/>
  <c r="M878" i="23" s="1"/>
  <c r="L879" i="23"/>
  <c r="M879" i="23" s="1"/>
  <c r="L880" i="23"/>
  <c r="M880" i="23" s="1"/>
  <c r="L881" i="23"/>
  <c r="M881" i="23" s="1"/>
  <c r="L882" i="23"/>
  <c r="M882" i="23" s="1"/>
  <c r="L883" i="23"/>
  <c r="M883" i="23" s="1"/>
  <c r="L884" i="23"/>
  <c r="M884" i="23" s="1"/>
  <c r="L885" i="23"/>
  <c r="M885" i="23" s="1"/>
  <c r="L886" i="23"/>
  <c r="M886" i="23" s="1"/>
  <c r="L887" i="23"/>
  <c r="M887" i="23" s="1"/>
  <c r="L888" i="23"/>
  <c r="M888" i="23" s="1"/>
  <c r="L889" i="23"/>
  <c r="M889" i="23" s="1"/>
  <c r="L890" i="23"/>
  <c r="M890" i="23" s="1"/>
  <c r="L891" i="23"/>
  <c r="M891" i="23" s="1"/>
  <c r="L892" i="23"/>
  <c r="M892" i="23" s="1"/>
  <c r="L893" i="23"/>
  <c r="M893" i="23" s="1"/>
  <c r="L894" i="23"/>
  <c r="M894" i="23" s="1"/>
  <c r="L895" i="23"/>
  <c r="M895" i="23" s="1"/>
  <c r="L896" i="23"/>
  <c r="M896" i="23" s="1"/>
  <c r="L897" i="23"/>
  <c r="M897" i="23" s="1"/>
  <c r="L898" i="23"/>
  <c r="M898" i="23" s="1"/>
  <c r="L899" i="23"/>
  <c r="M899" i="23" s="1"/>
  <c r="L900" i="23"/>
  <c r="M900" i="23" s="1"/>
  <c r="L901" i="23"/>
  <c r="M901" i="23" s="1"/>
  <c r="L902" i="23"/>
  <c r="M902" i="23" s="1"/>
  <c r="L903" i="23"/>
  <c r="M903" i="23" s="1"/>
  <c r="L904" i="23"/>
  <c r="M904" i="23" s="1"/>
  <c r="L905" i="23"/>
  <c r="M905" i="23" s="1"/>
  <c r="L906" i="23"/>
  <c r="M906" i="23" s="1"/>
  <c r="L907" i="23"/>
  <c r="M907" i="23" s="1"/>
  <c r="L908" i="23"/>
  <c r="M908" i="23" s="1"/>
  <c r="L909" i="23"/>
  <c r="M909" i="23" s="1"/>
  <c r="L910" i="23"/>
  <c r="M910" i="23" s="1"/>
  <c r="L911" i="23"/>
  <c r="M911" i="23" s="1"/>
  <c r="L912" i="23"/>
  <c r="M912" i="23" s="1"/>
  <c r="L913" i="23"/>
  <c r="M913" i="23" s="1"/>
  <c r="L914" i="23"/>
  <c r="M914" i="23" s="1"/>
  <c r="L915" i="23"/>
  <c r="M915" i="23" s="1"/>
  <c r="L916" i="23"/>
  <c r="M916" i="23" s="1"/>
  <c r="L917" i="23"/>
  <c r="M917" i="23" s="1"/>
  <c r="L918" i="23"/>
  <c r="M918" i="23" s="1"/>
  <c r="L919" i="23"/>
  <c r="M919" i="23" s="1"/>
  <c r="L920" i="23"/>
  <c r="M920" i="23" s="1"/>
  <c r="L921" i="23"/>
  <c r="M921" i="23" s="1"/>
  <c r="L922" i="23"/>
  <c r="M922" i="23" s="1"/>
  <c r="L923" i="23"/>
  <c r="M923" i="23" s="1"/>
  <c r="L924" i="23"/>
  <c r="M924" i="23" s="1"/>
  <c r="L925" i="23"/>
  <c r="M925" i="23" s="1"/>
  <c r="L926" i="23"/>
  <c r="M926" i="23" s="1"/>
  <c r="L927" i="23"/>
  <c r="M927" i="23" s="1"/>
  <c r="L928" i="23"/>
  <c r="M928" i="23" s="1"/>
  <c r="L929" i="23"/>
  <c r="M929" i="23" s="1"/>
  <c r="L930" i="23"/>
  <c r="M930" i="23" s="1"/>
  <c r="L931" i="23"/>
  <c r="M931" i="23" s="1"/>
  <c r="L932" i="23"/>
  <c r="M932" i="23" s="1"/>
  <c r="L933" i="23"/>
  <c r="M933" i="23" s="1"/>
  <c r="L934" i="23"/>
  <c r="M934" i="23" s="1"/>
  <c r="L935" i="23"/>
  <c r="M935" i="23" s="1"/>
  <c r="L936" i="23"/>
  <c r="M936" i="23" s="1"/>
  <c r="L937" i="23"/>
  <c r="M937" i="23" s="1"/>
  <c r="L938" i="23"/>
  <c r="M938" i="23" s="1"/>
  <c r="L939" i="23"/>
  <c r="M939" i="23" s="1"/>
  <c r="L940" i="23"/>
  <c r="M940" i="23" s="1"/>
  <c r="L941" i="23"/>
  <c r="M941" i="23" s="1"/>
  <c r="L942" i="23"/>
  <c r="M942" i="23" s="1"/>
  <c r="L943" i="23"/>
  <c r="M943" i="23" s="1"/>
  <c r="L944" i="23"/>
  <c r="M944" i="23" s="1"/>
  <c r="L945" i="23"/>
  <c r="M945" i="23" s="1"/>
  <c r="L946" i="23"/>
  <c r="M946" i="23" s="1"/>
  <c r="L947" i="23"/>
  <c r="M947" i="23" s="1"/>
  <c r="L948" i="23"/>
  <c r="M948" i="23" s="1"/>
  <c r="L949" i="23"/>
  <c r="M949" i="23" s="1"/>
  <c r="L950" i="23"/>
  <c r="M950" i="23" s="1"/>
  <c r="L951" i="23"/>
  <c r="M951" i="23" s="1"/>
  <c r="L952" i="23"/>
  <c r="M952" i="23" s="1"/>
  <c r="L953" i="23"/>
  <c r="M953" i="23" s="1"/>
  <c r="L954" i="23"/>
  <c r="M954" i="23" s="1"/>
  <c r="L955" i="23"/>
  <c r="M955" i="23" s="1"/>
  <c r="L956" i="23"/>
  <c r="M956" i="23" s="1"/>
  <c r="L957" i="23"/>
  <c r="M957" i="23" s="1"/>
  <c r="L958" i="23"/>
  <c r="M958" i="23" s="1"/>
  <c r="L959" i="23"/>
  <c r="M959" i="23" s="1"/>
  <c r="L960" i="23"/>
  <c r="M960" i="23" s="1"/>
  <c r="L961" i="23"/>
  <c r="M961" i="23" s="1"/>
  <c r="L962" i="23"/>
  <c r="M962" i="23" s="1"/>
  <c r="L963" i="23"/>
  <c r="M963" i="23" s="1"/>
  <c r="L964" i="23"/>
  <c r="M964" i="23" s="1"/>
  <c r="L965" i="23"/>
  <c r="M965" i="23" s="1"/>
  <c r="L966" i="23"/>
  <c r="M966" i="23" s="1"/>
  <c r="L967" i="23"/>
  <c r="M967" i="23" s="1"/>
  <c r="L968" i="23"/>
  <c r="M968" i="23" s="1"/>
  <c r="L969" i="23"/>
  <c r="M969" i="23" s="1"/>
  <c r="L970" i="23"/>
  <c r="M970" i="23" s="1"/>
  <c r="L971" i="23"/>
  <c r="M971" i="23" s="1"/>
  <c r="L972" i="23"/>
  <c r="M972" i="23" s="1"/>
  <c r="L973" i="23"/>
  <c r="M973" i="23" s="1"/>
  <c r="L974" i="23"/>
  <c r="M974" i="23" s="1"/>
  <c r="L975" i="23"/>
  <c r="M975" i="23" s="1"/>
  <c r="L976" i="23"/>
  <c r="M976" i="23" s="1"/>
  <c r="L977" i="23"/>
  <c r="M977" i="23" s="1"/>
  <c r="L978" i="23"/>
  <c r="M978" i="23" s="1"/>
  <c r="L979" i="23"/>
  <c r="M979" i="23" s="1"/>
  <c r="L980" i="23"/>
  <c r="M980" i="23" s="1"/>
  <c r="L981" i="23"/>
  <c r="M981" i="23" s="1"/>
  <c r="L982" i="23"/>
  <c r="M982" i="23" s="1"/>
  <c r="L983" i="23"/>
  <c r="M983" i="23" s="1"/>
  <c r="L984" i="23"/>
  <c r="M984" i="23" s="1"/>
  <c r="L985" i="23"/>
  <c r="M985" i="23" s="1"/>
  <c r="L986" i="23"/>
  <c r="M986" i="23" s="1"/>
  <c r="L987" i="23"/>
  <c r="M987" i="23" s="1"/>
  <c r="L988" i="23"/>
  <c r="M988" i="23" s="1"/>
  <c r="L989" i="23"/>
  <c r="M989" i="23" s="1"/>
  <c r="L990" i="23"/>
  <c r="M990" i="23" s="1"/>
  <c r="L991" i="23"/>
  <c r="M991" i="23" s="1"/>
  <c r="L992" i="23"/>
  <c r="M992" i="23" s="1"/>
  <c r="L993" i="23"/>
  <c r="M993" i="23" s="1"/>
  <c r="L994" i="23"/>
  <c r="M994" i="23" s="1"/>
  <c r="L995" i="23"/>
  <c r="M995" i="23" s="1"/>
  <c r="L996" i="23"/>
  <c r="M996" i="23" s="1"/>
  <c r="L997" i="23"/>
  <c r="M997" i="23" s="1"/>
  <c r="L998" i="23"/>
  <c r="M998" i="23" s="1"/>
  <c r="L999" i="23"/>
  <c r="M999" i="23" s="1"/>
  <c r="L1000" i="23"/>
  <c r="M1000" i="23" s="1"/>
  <c r="L1001" i="23"/>
  <c r="M1001" i="23" s="1"/>
  <c r="L1002" i="23"/>
  <c r="M1002" i="23" s="1"/>
  <c r="L1003" i="23"/>
  <c r="M1003" i="23" s="1"/>
  <c r="L1004" i="23"/>
  <c r="M1004" i="23" s="1"/>
  <c r="L1005" i="23"/>
  <c r="M1005" i="23" s="1"/>
  <c r="L1006" i="23"/>
  <c r="M1006" i="23" s="1"/>
  <c r="L1007" i="23"/>
  <c r="M1007" i="23" s="1"/>
  <c r="L1008" i="23"/>
  <c r="M1008" i="23" s="1"/>
  <c r="L1009" i="23"/>
  <c r="M1009" i="23" s="1"/>
  <c r="L1010" i="23"/>
  <c r="M1010" i="23" s="1"/>
  <c r="L1011" i="23"/>
  <c r="M1011" i="23" s="1"/>
  <c r="L1012" i="23"/>
  <c r="M1012" i="23" s="1"/>
  <c r="L1013" i="23"/>
  <c r="M1013" i="23" s="1"/>
  <c r="L1014" i="23"/>
  <c r="M1014" i="23" s="1"/>
  <c r="L1015" i="23"/>
  <c r="M1015" i="23" s="1"/>
  <c r="L1016" i="23"/>
  <c r="M1016" i="23" s="1"/>
  <c r="L1017" i="23"/>
  <c r="M1017" i="23" s="1"/>
  <c r="L1018" i="23"/>
  <c r="M1018" i="23" s="1"/>
  <c r="L1019" i="23"/>
  <c r="M1019" i="23" s="1"/>
  <c r="L1020" i="23"/>
  <c r="M1020" i="23" s="1"/>
  <c r="L1021" i="23"/>
  <c r="M1021" i="23" s="1"/>
  <c r="L1022" i="23"/>
  <c r="M1022" i="23" s="1"/>
  <c r="L1023" i="23"/>
  <c r="M1023" i="23" s="1"/>
  <c r="L1024" i="23"/>
  <c r="M1024" i="23" s="1"/>
  <c r="L1025" i="23"/>
  <c r="M1025" i="23" s="1"/>
  <c r="L1026" i="23"/>
  <c r="M1026" i="23" s="1"/>
  <c r="L1027" i="23"/>
  <c r="M1027" i="23" s="1"/>
  <c r="L1028" i="23"/>
  <c r="M1028" i="23" s="1"/>
  <c r="L1029" i="23"/>
  <c r="M1029" i="23" s="1"/>
  <c r="L1030" i="23"/>
  <c r="M1030" i="23" s="1"/>
  <c r="L1031" i="23"/>
  <c r="M1031" i="23" s="1"/>
  <c r="L1032" i="23"/>
  <c r="M1032" i="23" s="1"/>
  <c r="L1033" i="23"/>
  <c r="M1033" i="23" s="1"/>
  <c r="L1034" i="23"/>
  <c r="M1034" i="23" s="1"/>
  <c r="L1035" i="23"/>
  <c r="M1035" i="23" s="1"/>
  <c r="L1036" i="23"/>
  <c r="M1036" i="23" s="1"/>
  <c r="L1037" i="23"/>
  <c r="M1037" i="23" s="1"/>
  <c r="L1038" i="23"/>
  <c r="M1038" i="23" s="1"/>
  <c r="L1039" i="23"/>
  <c r="M1039" i="23" s="1"/>
  <c r="L1040" i="23"/>
  <c r="M1040" i="23" s="1"/>
  <c r="L1041" i="23"/>
  <c r="M1041" i="23" s="1"/>
  <c r="L1042" i="23"/>
  <c r="M1042" i="23" s="1"/>
  <c r="L1043" i="23"/>
  <c r="M1043" i="23" s="1"/>
  <c r="L1044" i="23"/>
  <c r="M1044" i="23" s="1"/>
  <c r="L1045" i="23"/>
  <c r="M1045" i="23" s="1"/>
  <c r="L1046" i="23"/>
  <c r="M1046" i="23" s="1"/>
  <c r="L1047" i="23"/>
  <c r="M1047" i="23" s="1"/>
  <c r="L1048" i="23"/>
  <c r="M1048" i="23" s="1"/>
  <c r="L1049" i="23"/>
  <c r="M1049" i="23" s="1"/>
  <c r="L1050" i="23"/>
  <c r="M1050" i="23" s="1"/>
  <c r="L1051" i="23"/>
  <c r="M1051" i="23" s="1"/>
  <c r="L1052" i="23"/>
  <c r="M1052" i="23" s="1"/>
  <c r="L1053" i="23"/>
  <c r="M1053" i="23" s="1"/>
  <c r="L1054" i="23"/>
  <c r="M1054" i="23" s="1"/>
  <c r="L1055" i="23"/>
  <c r="M1055" i="23" s="1"/>
  <c r="L1056" i="23"/>
  <c r="M1056" i="23" s="1"/>
  <c r="L1057" i="23"/>
  <c r="M1057" i="23" s="1"/>
  <c r="L1058" i="23"/>
  <c r="M1058" i="23" s="1"/>
  <c r="L1059" i="23"/>
  <c r="M1059" i="23" s="1"/>
  <c r="L1060" i="23"/>
  <c r="M1060" i="23" s="1"/>
  <c r="L1061" i="23"/>
  <c r="M1061" i="23" s="1"/>
  <c r="L1062" i="23"/>
  <c r="M1062" i="23" s="1"/>
  <c r="L1063" i="23"/>
  <c r="M1063" i="23" s="1"/>
  <c r="L1064" i="23"/>
  <c r="M1064" i="23" s="1"/>
  <c r="L1065" i="23"/>
  <c r="M1065" i="23" s="1"/>
  <c r="L1066" i="23"/>
  <c r="M1066" i="23" s="1"/>
  <c r="L1067" i="23"/>
  <c r="M1067" i="23" s="1"/>
  <c r="L1068" i="23"/>
  <c r="M1068" i="23" s="1"/>
  <c r="L1069" i="23"/>
  <c r="M1069" i="23" s="1"/>
  <c r="L1070" i="23"/>
  <c r="M1070" i="23" s="1"/>
  <c r="L1071" i="23"/>
  <c r="M1071" i="23" s="1"/>
  <c r="L1072" i="23"/>
  <c r="M1072" i="23" s="1"/>
  <c r="L1073" i="23"/>
  <c r="M1073" i="23" s="1"/>
  <c r="L1074" i="23"/>
  <c r="M1074" i="23" s="1"/>
  <c r="L1075" i="23"/>
  <c r="M1075" i="23" s="1"/>
  <c r="L1076" i="23"/>
  <c r="M1076" i="23" s="1"/>
  <c r="L1077" i="23"/>
  <c r="M1077" i="23" s="1"/>
  <c r="L1078" i="23"/>
  <c r="M1078" i="23" s="1"/>
  <c r="L1079" i="23"/>
  <c r="M1079" i="23" s="1"/>
  <c r="L1080" i="23"/>
  <c r="M1080" i="23" s="1"/>
  <c r="L1081" i="23"/>
  <c r="M1081" i="23" s="1"/>
  <c r="L1082" i="23"/>
  <c r="M1082" i="23" s="1"/>
  <c r="L1083" i="23"/>
  <c r="M1083" i="23" s="1"/>
  <c r="L1084" i="23"/>
  <c r="M1084" i="23" s="1"/>
  <c r="L1085" i="23"/>
  <c r="M1085" i="23" s="1"/>
  <c r="L1086" i="23"/>
  <c r="M1086" i="23" s="1"/>
  <c r="L1087" i="23"/>
  <c r="M1087" i="23" s="1"/>
  <c r="L1088" i="23"/>
  <c r="M1088" i="23" s="1"/>
  <c r="L1089" i="23"/>
  <c r="M1089" i="23" s="1"/>
  <c r="L1090" i="23"/>
  <c r="M1090" i="23" s="1"/>
  <c r="L1091" i="23"/>
  <c r="M1091" i="23" s="1"/>
  <c r="L1092" i="23"/>
  <c r="M1092" i="23" s="1"/>
  <c r="L1093" i="23"/>
  <c r="M1093" i="23" s="1"/>
  <c r="L1094" i="23"/>
  <c r="M1094" i="23" s="1"/>
  <c r="L1095" i="23"/>
  <c r="M1095" i="23" s="1"/>
  <c r="L1096" i="23"/>
  <c r="M1096" i="23" s="1"/>
  <c r="L1097" i="23"/>
  <c r="M1097" i="23" s="1"/>
  <c r="L1098" i="23"/>
  <c r="M1098" i="23" s="1"/>
  <c r="L1099" i="23"/>
  <c r="M1099" i="23" s="1"/>
  <c r="L1100" i="23"/>
  <c r="M1100" i="23" s="1"/>
  <c r="L1101" i="23"/>
  <c r="M1101" i="23" s="1"/>
  <c r="L1102" i="23"/>
  <c r="M1102" i="23" s="1"/>
  <c r="L1103" i="23"/>
  <c r="M1103" i="23" s="1"/>
  <c r="L1104" i="23"/>
  <c r="M1104" i="23" s="1"/>
  <c r="L1105" i="23"/>
  <c r="M1105" i="23" s="1"/>
  <c r="L1106" i="23"/>
  <c r="M1106" i="23" s="1"/>
  <c r="L1107" i="23"/>
  <c r="M1107" i="23" s="1"/>
  <c r="L1108" i="23"/>
  <c r="M1108" i="23" s="1"/>
  <c r="L1109" i="23"/>
  <c r="M1109" i="23" s="1"/>
  <c r="L1110" i="23"/>
  <c r="M1110" i="23" s="1"/>
  <c r="L1111" i="23"/>
  <c r="M1111" i="23" s="1"/>
  <c r="L1112" i="23"/>
  <c r="M1112" i="23" s="1"/>
  <c r="L1113" i="23"/>
  <c r="M1113" i="23" s="1"/>
  <c r="L1114" i="23"/>
  <c r="M1114" i="23" s="1"/>
  <c r="L1115" i="23"/>
  <c r="M1115" i="23" s="1"/>
  <c r="L1116" i="23"/>
  <c r="M1116" i="23" s="1"/>
  <c r="L1117" i="23"/>
  <c r="M1117" i="23" s="1"/>
  <c r="L1118" i="23"/>
  <c r="M1118" i="23" s="1"/>
  <c r="L1119" i="23"/>
  <c r="M1119" i="23" s="1"/>
  <c r="L1120" i="23"/>
  <c r="M1120" i="23" s="1"/>
  <c r="L1121" i="23"/>
  <c r="M1121" i="23" s="1"/>
  <c r="L1122" i="23"/>
  <c r="M1122" i="23" s="1"/>
  <c r="L1123" i="23"/>
  <c r="M1123" i="23" s="1"/>
  <c r="L1124" i="23"/>
  <c r="M1124" i="23" s="1"/>
  <c r="L1125" i="23"/>
  <c r="M1125" i="23" s="1"/>
  <c r="L1126" i="23"/>
  <c r="M1126" i="23" s="1"/>
  <c r="L1127" i="23"/>
  <c r="M1127" i="23" s="1"/>
  <c r="L1128" i="23"/>
  <c r="M1128" i="23" s="1"/>
  <c r="L1129" i="23"/>
  <c r="M1129" i="23" s="1"/>
  <c r="L1130" i="23"/>
  <c r="M1130" i="23" s="1"/>
  <c r="L1131" i="23"/>
  <c r="M1131" i="23" s="1"/>
  <c r="L1132" i="23"/>
  <c r="M1132" i="23" s="1"/>
  <c r="L1133" i="23"/>
  <c r="M1133" i="23" s="1"/>
  <c r="L1134" i="23"/>
  <c r="M1134" i="23" s="1"/>
  <c r="L1135" i="23"/>
  <c r="M1135" i="23" s="1"/>
  <c r="L1136" i="23"/>
  <c r="M1136" i="23" s="1"/>
  <c r="L1137" i="23"/>
  <c r="M1137" i="23" s="1"/>
  <c r="L1138" i="23"/>
  <c r="M1138" i="23" s="1"/>
  <c r="L1139" i="23"/>
  <c r="M1139" i="23" s="1"/>
  <c r="L1140" i="23"/>
  <c r="M1140" i="23" s="1"/>
  <c r="L1141" i="23"/>
  <c r="M1141" i="23" s="1"/>
  <c r="L1142" i="23"/>
  <c r="M1142" i="23" s="1"/>
  <c r="L1143" i="23"/>
  <c r="M1143" i="23" s="1"/>
  <c r="L1144" i="23"/>
  <c r="M1144" i="23" s="1"/>
  <c r="L1145" i="23"/>
  <c r="M1145" i="23" s="1"/>
  <c r="L1146" i="23"/>
  <c r="M1146" i="23" s="1"/>
  <c r="L1147" i="23"/>
  <c r="M1147" i="23" s="1"/>
  <c r="L1148" i="23"/>
  <c r="M1148" i="23" s="1"/>
  <c r="L1149" i="23"/>
  <c r="M1149" i="23" s="1"/>
  <c r="L1150" i="23"/>
  <c r="M1150" i="23" s="1"/>
  <c r="L1151" i="23"/>
  <c r="M1151" i="23" s="1"/>
  <c r="L1152" i="23"/>
  <c r="M1152" i="23" s="1"/>
  <c r="L1153" i="23"/>
  <c r="M1153" i="23" s="1"/>
  <c r="L1154" i="23"/>
  <c r="M1154" i="23" s="1"/>
  <c r="L1155" i="23"/>
  <c r="M1155" i="23" s="1"/>
  <c r="L1156" i="23"/>
  <c r="M1156" i="23" s="1"/>
  <c r="L1157" i="23"/>
  <c r="M1157" i="23" s="1"/>
  <c r="L1158" i="23"/>
  <c r="M1158" i="23" s="1"/>
  <c r="L1159" i="23"/>
  <c r="M1159" i="23" s="1"/>
  <c r="L1160" i="23"/>
  <c r="M1160" i="23" s="1"/>
  <c r="L1161" i="23"/>
  <c r="M1161" i="23" s="1"/>
  <c r="L1162" i="23"/>
  <c r="M1162" i="23" s="1"/>
  <c r="L1163" i="23"/>
  <c r="M1163" i="23" s="1"/>
  <c r="L1164" i="23"/>
  <c r="M1164" i="23" s="1"/>
  <c r="L1165" i="23"/>
  <c r="M1165" i="23" s="1"/>
  <c r="L1166" i="23"/>
  <c r="M1166" i="23" s="1"/>
  <c r="L1167" i="23"/>
  <c r="M1167" i="23" s="1"/>
  <c r="L1168" i="23"/>
  <c r="M1168" i="23" s="1"/>
  <c r="L1169" i="23"/>
  <c r="M1169" i="23" s="1"/>
  <c r="L1170" i="23"/>
  <c r="M1170" i="23" s="1"/>
  <c r="L1171" i="23"/>
  <c r="M1171" i="23" s="1"/>
  <c r="L1172" i="23"/>
  <c r="M1172" i="23" s="1"/>
  <c r="L1173" i="23"/>
  <c r="M1173" i="23" s="1"/>
  <c r="L1174" i="23"/>
  <c r="M1174" i="23" s="1"/>
  <c r="L1175" i="23"/>
  <c r="M1175" i="23" s="1"/>
  <c r="L1176" i="23"/>
  <c r="M1176" i="23" s="1"/>
  <c r="L1177" i="23"/>
  <c r="M1177" i="23" s="1"/>
  <c r="L1178" i="23"/>
  <c r="M1178" i="23" s="1"/>
  <c r="L1179" i="23"/>
  <c r="M1179" i="23" s="1"/>
  <c r="L1180" i="23"/>
  <c r="M1180" i="23" s="1"/>
  <c r="L1181" i="23"/>
  <c r="M1181" i="23" s="1"/>
  <c r="L1182" i="23"/>
  <c r="M1182" i="23" s="1"/>
  <c r="L1183" i="23"/>
  <c r="M1183" i="23" s="1"/>
  <c r="L1184" i="23"/>
  <c r="M1184" i="23" s="1"/>
  <c r="L1185" i="23"/>
  <c r="M1185" i="23" s="1"/>
  <c r="L1186" i="23"/>
  <c r="M1186" i="23" s="1"/>
  <c r="L1187" i="23"/>
  <c r="M1187" i="23" s="1"/>
  <c r="L1188" i="23"/>
  <c r="M1188" i="23" s="1"/>
  <c r="L1189" i="23"/>
  <c r="M1189" i="23" s="1"/>
  <c r="L1190" i="23"/>
  <c r="M1190" i="23" s="1"/>
  <c r="L1191" i="23"/>
  <c r="M1191" i="23" s="1"/>
  <c r="L1192" i="23"/>
  <c r="M1192" i="23" s="1"/>
  <c r="L1193" i="23"/>
  <c r="M1193" i="23" s="1"/>
  <c r="L1194" i="23"/>
  <c r="M1194" i="23" s="1"/>
  <c r="L1195" i="23"/>
  <c r="M1195" i="23" s="1"/>
  <c r="L1196" i="23"/>
  <c r="M1196" i="23" s="1"/>
  <c r="L1197" i="23"/>
  <c r="M1197" i="23" s="1"/>
  <c r="L1198" i="23"/>
  <c r="M1198" i="23" s="1"/>
  <c r="L1199" i="23"/>
  <c r="M1199" i="23" s="1"/>
  <c r="L1200" i="23"/>
  <c r="M1200" i="23" s="1"/>
  <c r="L1201" i="23"/>
  <c r="M1201" i="23" s="1"/>
  <c r="L1202" i="23"/>
  <c r="M1202" i="23" s="1"/>
  <c r="L1203" i="23"/>
  <c r="M1203" i="23" s="1"/>
  <c r="L1204" i="23"/>
  <c r="M1204" i="23" s="1"/>
  <c r="L1205" i="23"/>
  <c r="M1205" i="23" s="1"/>
  <c r="L1206" i="23"/>
  <c r="M1206" i="23" s="1"/>
  <c r="L1207" i="23"/>
  <c r="M1207" i="23" s="1"/>
  <c r="L1208" i="23"/>
  <c r="M1208" i="23" s="1"/>
  <c r="L1209" i="23"/>
  <c r="M1209" i="23" s="1"/>
  <c r="L1210" i="23"/>
  <c r="M1210" i="23" s="1"/>
  <c r="L1211" i="23"/>
  <c r="M1211" i="23" s="1"/>
  <c r="L1212" i="23"/>
  <c r="M1212" i="23" s="1"/>
  <c r="L1213" i="23"/>
  <c r="M1213" i="23" s="1"/>
  <c r="L1214" i="23"/>
  <c r="M1214" i="23" s="1"/>
  <c r="L1215" i="23"/>
  <c r="M1215" i="23" s="1"/>
  <c r="L1216" i="23"/>
  <c r="M1216" i="23" s="1"/>
  <c r="L1217" i="23"/>
  <c r="M1217" i="23" s="1"/>
  <c r="L1218" i="23"/>
  <c r="M1218" i="23" s="1"/>
  <c r="L1219" i="23"/>
  <c r="M1219" i="23" s="1"/>
  <c r="L1220" i="23"/>
  <c r="M1220" i="23" s="1"/>
  <c r="L1221" i="23"/>
  <c r="M1221" i="23" s="1"/>
  <c r="L1222" i="23"/>
  <c r="M1222" i="23" s="1"/>
  <c r="L1223" i="23"/>
  <c r="M1223" i="23" s="1"/>
  <c r="L1224" i="23"/>
  <c r="M1224" i="23" s="1"/>
  <c r="L1225" i="23"/>
  <c r="M1225" i="23" s="1"/>
  <c r="L1226" i="23"/>
  <c r="M1226" i="23" s="1"/>
  <c r="L1227" i="23"/>
  <c r="M1227" i="23" s="1"/>
  <c r="L1228" i="23"/>
  <c r="M1228" i="23" s="1"/>
  <c r="L1229" i="23"/>
  <c r="M1229" i="23" s="1"/>
  <c r="L1230" i="23"/>
  <c r="M1230" i="23" s="1"/>
  <c r="L1231" i="23"/>
  <c r="M1231" i="23" s="1"/>
  <c r="L1232" i="23"/>
  <c r="M1232" i="23" s="1"/>
  <c r="L1233" i="23"/>
  <c r="M1233" i="23" s="1"/>
  <c r="L1234" i="23"/>
  <c r="M1234" i="23" s="1"/>
  <c r="L1235" i="23"/>
  <c r="M1235" i="23" s="1"/>
  <c r="L1236" i="23"/>
  <c r="M1236" i="23" s="1"/>
  <c r="L1237" i="23"/>
  <c r="M1237" i="23" s="1"/>
  <c r="L1238" i="23"/>
  <c r="M1238" i="23" s="1"/>
  <c r="L1239" i="23"/>
  <c r="M1239" i="23" s="1"/>
  <c r="L1240" i="23"/>
  <c r="M1240" i="23" s="1"/>
  <c r="L1241" i="23"/>
  <c r="M1241" i="23" s="1"/>
  <c r="L1242" i="23"/>
  <c r="M1242" i="23" s="1"/>
  <c r="L1243" i="23"/>
  <c r="M1243" i="23" s="1"/>
  <c r="L1244" i="23"/>
  <c r="M1244" i="23" s="1"/>
  <c r="L1245" i="23"/>
  <c r="M1245" i="23" s="1"/>
  <c r="L1246" i="23"/>
  <c r="M1246" i="23" s="1"/>
  <c r="L1247" i="23"/>
  <c r="M1247" i="23" s="1"/>
  <c r="L1248" i="23"/>
  <c r="M1248" i="23" s="1"/>
  <c r="L1249" i="23"/>
  <c r="M1249" i="23" s="1"/>
  <c r="L1250" i="23"/>
  <c r="M1250" i="23" s="1"/>
  <c r="L1251" i="23"/>
  <c r="M1251" i="23" s="1"/>
  <c r="L1252" i="23"/>
  <c r="M1252" i="23" s="1"/>
  <c r="L1253" i="23"/>
  <c r="M1253" i="23" s="1"/>
  <c r="L1254" i="23"/>
  <c r="M1254" i="23" s="1"/>
  <c r="L1255" i="23"/>
  <c r="M1255" i="23" s="1"/>
  <c r="L1256" i="23"/>
  <c r="M1256" i="23" s="1"/>
  <c r="L1257" i="23"/>
  <c r="M1257" i="23" s="1"/>
  <c r="L1258" i="23"/>
  <c r="M1258" i="23" s="1"/>
  <c r="L1259" i="23"/>
  <c r="M1259" i="23" s="1"/>
  <c r="L1260" i="23"/>
  <c r="M1260" i="23" s="1"/>
  <c r="L1261" i="23"/>
  <c r="M1261" i="23" s="1"/>
  <c r="L1262" i="23"/>
  <c r="M1262" i="23" s="1"/>
  <c r="L1263" i="23"/>
  <c r="M1263" i="23" s="1"/>
  <c r="L1264" i="23"/>
  <c r="M1264" i="23" s="1"/>
  <c r="L1265" i="23"/>
  <c r="M1265" i="23" s="1"/>
  <c r="L1266" i="23"/>
  <c r="M1266" i="23" s="1"/>
  <c r="L1267" i="23"/>
  <c r="M1267" i="23" s="1"/>
  <c r="L1268" i="23"/>
  <c r="M1268" i="23" s="1"/>
  <c r="L1269" i="23"/>
  <c r="M1269" i="23" s="1"/>
  <c r="L1270" i="23"/>
  <c r="M1270" i="23" s="1"/>
  <c r="L1271" i="23"/>
  <c r="M1271" i="23" s="1"/>
  <c r="L1272" i="23"/>
  <c r="M1272" i="23" s="1"/>
  <c r="L1273" i="23"/>
  <c r="M1273" i="23" s="1"/>
  <c r="L1274" i="23"/>
  <c r="M1274" i="23" s="1"/>
  <c r="L1275" i="23"/>
  <c r="M1275" i="23" s="1"/>
  <c r="L1276" i="23"/>
  <c r="M1276" i="23" s="1"/>
  <c r="L1277" i="23"/>
  <c r="M1277" i="23" s="1"/>
  <c r="L1278" i="23"/>
  <c r="M1278" i="23" s="1"/>
  <c r="L1279" i="23"/>
  <c r="M1279" i="23" s="1"/>
  <c r="L1280" i="23"/>
  <c r="M1280" i="23" s="1"/>
  <c r="L1281" i="23"/>
  <c r="M1281" i="23" s="1"/>
  <c r="L1282" i="23"/>
  <c r="M1282" i="23" s="1"/>
  <c r="L1283" i="23"/>
  <c r="M1283" i="23" s="1"/>
  <c r="L1284" i="23"/>
  <c r="M1284" i="23" s="1"/>
  <c r="L1285" i="23"/>
  <c r="M1285" i="23" s="1"/>
  <c r="L1286" i="23"/>
  <c r="M1286" i="23" s="1"/>
  <c r="L1287" i="23"/>
  <c r="M1287" i="23" s="1"/>
  <c r="L1288" i="23"/>
  <c r="M1288" i="23" s="1"/>
  <c r="L1289" i="23"/>
  <c r="M1289" i="23" s="1"/>
  <c r="L1290" i="23"/>
  <c r="M1290" i="23" s="1"/>
  <c r="L1291" i="23"/>
  <c r="M1291" i="23" s="1"/>
  <c r="L1292" i="23"/>
  <c r="M1292" i="23" s="1"/>
  <c r="L1293" i="23"/>
  <c r="M1293" i="23" s="1"/>
  <c r="L1294" i="23"/>
  <c r="M1294" i="23" s="1"/>
  <c r="L1295" i="23"/>
  <c r="M1295" i="23" s="1"/>
  <c r="L1296" i="23"/>
  <c r="M1296" i="23" s="1"/>
  <c r="L1297" i="23"/>
  <c r="M1297" i="23" s="1"/>
  <c r="L1298" i="23"/>
  <c r="M1298" i="23" s="1"/>
  <c r="L1299" i="23"/>
  <c r="M1299" i="23" s="1"/>
  <c r="L1300" i="23"/>
  <c r="M1300" i="23" s="1"/>
  <c r="L1301" i="23"/>
  <c r="M1301" i="23" s="1"/>
  <c r="L1302" i="23"/>
  <c r="M1302" i="23" s="1"/>
  <c r="L1303" i="23"/>
  <c r="M1303" i="23" s="1"/>
  <c r="L1304" i="23"/>
  <c r="M1304" i="23" s="1"/>
  <c r="L1305" i="23"/>
  <c r="M1305" i="23" s="1"/>
  <c r="L1306" i="23"/>
  <c r="M1306" i="23" s="1"/>
  <c r="L1307" i="23"/>
  <c r="M1307" i="23" s="1"/>
  <c r="L1308" i="23"/>
  <c r="M1308" i="23" s="1"/>
  <c r="L1309" i="23"/>
  <c r="M1309" i="23" s="1"/>
  <c r="L1310" i="23"/>
  <c r="M1310" i="23" s="1"/>
  <c r="L1311" i="23"/>
  <c r="M1311" i="23" s="1"/>
  <c r="L1312" i="23"/>
  <c r="M1312" i="23" s="1"/>
  <c r="L1313" i="23"/>
  <c r="M1313" i="23" s="1"/>
  <c r="L1314" i="23"/>
  <c r="M1314" i="23" s="1"/>
  <c r="L1315" i="23"/>
  <c r="M1315" i="23" s="1"/>
  <c r="L1316" i="23"/>
  <c r="M1316" i="23" s="1"/>
  <c r="L1317" i="23"/>
  <c r="M1317" i="23" s="1"/>
  <c r="L1318" i="23"/>
  <c r="M1318" i="23" s="1"/>
  <c r="L1319" i="23"/>
  <c r="M1319" i="23" s="1"/>
  <c r="L1320" i="23"/>
  <c r="M1320" i="23" s="1"/>
  <c r="L1321" i="23"/>
  <c r="M1321" i="23" s="1"/>
  <c r="L1322" i="23"/>
  <c r="M1322" i="23" s="1"/>
  <c r="L1323" i="23"/>
  <c r="M1323" i="23" s="1"/>
  <c r="L1324" i="23"/>
  <c r="M1324" i="23" s="1"/>
  <c r="L1325" i="23"/>
  <c r="M1325" i="23" s="1"/>
  <c r="L1326" i="23"/>
  <c r="M1326" i="23" s="1"/>
  <c r="L1327" i="23"/>
  <c r="M1327" i="23" s="1"/>
  <c r="L1328" i="23"/>
  <c r="M1328" i="23" s="1"/>
  <c r="L1329" i="23"/>
  <c r="M1329" i="23" s="1"/>
  <c r="L1330" i="23"/>
  <c r="M1330" i="23" s="1"/>
  <c r="L1331" i="23"/>
  <c r="M1331" i="23" s="1"/>
  <c r="L1332" i="23"/>
  <c r="M1332" i="23" s="1"/>
  <c r="L1333" i="23"/>
  <c r="M1333" i="23" s="1"/>
  <c r="L1334" i="23"/>
  <c r="M1334" i="23" s="1"/>
  <c r="L1335" i="23"/>
  <c r="M1335" i="23" s="1"/>
  <c r="L1336" i="23"/>
  <c r="M1336" i="23" s="1"/>
  <c r="L1337" i="23"/>
  <c r="M1337" i="23" s="1"/>
  <c r="L1338" i="23"/>
  <c r="M1338" i="23" s="1"/>
  <c r="L1339" i="23"/>
  <c r="M1339" i="23" s="1"/>
  <c r="L1340" i="23"/>
  <c r="M1340" i="23" s="1"/>
  <c r="L1341" i="23"/>
  <c r="M1341" i="23" s="1"/>
  <c r="L1342" i="23"/>
  <c r="M1342" i="23" s="1"/>
  <c r="L1343" i="23"/>
  <c r="M1343" i="23" s="1"/>
  <c r="L1344" i="23"/>
  <c r="M1344" i="23" s="1"/>
  <c r="L1345" i="23"/>
  <c r="M1345" i="23" s="1"/>
  <c r="L1346" i="23"/>
  <c r="M1346" i="23" s="1"/>
  <c r="L1347" i="23"/>
  <c r="M1347" i="23" s="1"/>
  <c r="L1348" i="23"/>
  <c r="M1348" i="23" s="1"/>
  <c r="L1349" i="23"/>
  <c r="M1349" i="23" s="1"/>
  <c r="L1350" i="23"/>
  <c r="M1350" i="23" s="1"/>
  <c r="L1351" i="23"/>
  <c r="M1351" i="23" s="1"/>
  <c r="L1352" i="23"/>
  <c r="M1352" i="23" s="1"/>
  <c r="L1353" i="23"/>
  <c r="M1353" i="23" s="1"/>
  <c r="L1354" i="23"/>
  <c r="M1354" i="23" s="1"/>
  <c r="L1355" i="23"/>
  <c r="M1355" i="23" s="1"/>
  <c r="L1356" i="23"/>
  <c r="M1356" i="23" s="1"/>
  <c r="L1357" i="23"/>
  <c r="M1357" i="23" s="1"/>
  <c r="L1358" i="23"/>
  <c r="M1358" i="23" s="1"/>
  <c r="L1359" i="23"/>
  <c r="M1359" i="23" s="1"/>
  <c r="L1360" i="23"/>
  <c r="M1360" i="23" s="1"/>
  <c r="L1361" i="23"/>
  <c r="M1361" i="23" s="1"/>
  <c r="L1362" i="23"/>
  <c r="M1362" i="23" s="1"/>
  <c r="L1363" i="23"/>
  <c r="M1363" i="23" s="1"/>
  <c r="L1364" i="23"/>
  <c r="M1364" i="23" s="1"/>
  <c r="L1365" i="23"/>
  <c r="M1365" i="23" s="1"/>
  <c r="L1366" i="23"/>
  <c r="M1366" i="23" s="1"/>
  <c r="L1367" i="23"/>
  <c r="M1367" i="23" s="1"/>
  <c r="L1368" i="23"/>
  <c r="M1368" i="23" s="1"/>
  <c r="L1369" i="23"/>
  <c r="M1369" i="23" s="1"/>
  <c r="L1370" i="23"/>
  <c r="M1370" i="23" s="1"/>
  <c r="L1371" i="23"/>
  <c r="M1371" i="23" s="1"/>
  <c r="L1372" i="23"/>
  <c r="M1372" i="23" s="1"/>
  <c r="L1373" i="23"/>
  <c r="M1373" i="23" s="1"/>
  <c r="L1374" i="23"/>
  <c r="M1374" i="23" s="1"/>
  <c r="L1375" i="23"/>
  <c r="M1375" i="23" s="1"/>
  <c r="L1376" i="23"/>
  <c r="M1376" i="23" s="1"/>
  <c r="L1377" i="23"/>
  <c r="M1377" i="23" s="1"/>
  <c r="L1378" i="23"/>
  <c r="M1378" i="23" s="1"/>
  <c r="L1379" i="23"/>
  <c r="M1379" i="23" s="1"/>
  <c r="L1380" i="23"/>
  <c r="M1380" i="23" s="1"/>
  <c r="L1381" i="23"/>
  <c r="M1381" i="23" s="1"/>
  <c r="L1382" i="23"/>
  <c r="M1382" i="23" s="1"/>
  <c r="L1383" i="23"/>
  <c r="M1383" i="23" s="1"/>
  <c r="L1384" i="23"/>
  <c r="M1384" i="23" s="1"/>
  <c r="L1385" i="23"/>
  <c r="M1385" i="23" s="1"/>
  <c r="L1386" i="23"/>
  <c r="M1386" i="23" s="1"/>
  <c r="L1387" i="23"/>
  <c r="M1387" i="23" s="1"/>
  <c r="L1388" i="23"/>
  <c r="M1388" i="23" s="1"/>
  <c r="L1389" i="23"/>
  <c r="M1389" i="23" s="1"/>
  <c r="L1390" i="23"/>
  <c r="M1390" i="23" s="1"/>
  <c r="L1391" i="23"/>
  <c r="M1391" i="23" s="1"/>
  <c r="L1392" i="23"/>
  <c r="M1392" i="23" s="1"/>
  <c r="L1393" i="23"/>
  <c r="M1393" i="23" s="1"/>
  <c r="L1394" i="23"/>
  <c r="M1394" i="23" s="1"/>
  <c r="L1395" i="23"/>
  <c r="M1395" i="23" s="1"/>
  <c r="L1396" i="23"/>
  <c r="M1396" i="23" s="1"/>
  <c r="L1397" i="23"/>
  <c r="M1397" i="23" s="1"/>
  <c r="L1398" i="23"/>
  <c r="M1398" i="23" s="1"/>
  <c r="L1399" i="23"/>
  <c r="M1399" i="23" s="1"/>
  <c r="L1400" i="23"/>
  <c r="M1400" i="23" s="1"/>
  <c r="L1401" i="23"/>
  <c r="M1401" i="23" s="1"/>
  <c r="L1402" i="23"/>
  <c r="M1402" i="23" s="1"/>
  <c r="L1403" i="23"/>
  <c r="M1403" i="23" s="1"/>
  <c r="L1404" i="23"/>
  <c r="M1404" i="23" s="1"/>
  <c r="L1405" i="23"/>
  <c r="M1405" i="23" s="1"/>
  <c r="L1406" i="23"/>
  <c r="M1406" i="23" s="1"/>
  <c r="L1407" i="23"/>
  <c r="M1407" i="23" s="1"/>
  <c r="L1408" i="23"/>
  <c r="M1408" i="23" s="1"/>
  <c r="L1409" i="23"/>
  <c r="M1409" i="23" s="1"/>
  <c r="L1410" i="23"/>
  <c r="M1410" i="23" s="1"/>
  <c r="L1411" i="23"/>
  <c r="M1411" i="23" s="1"/>
  <c r="L1412" i="23"/>
  <c r="M1412" i="23" s="1"/>
  <c r="L1413" i="23"/>
  <c r="M1413" i="23" s="1"/>
  <c r="L1414" i="23"/>
  <c r="M1414" i="23" s="1"/>
  <c r="L1415" i="23"/>
  <c r="M1415" i="23" s="1"/>
  <c r="L1416" i="23"/>
  <c r="M1416" i="23" s="1"/>
  <c r="L1417" i="23"/>
  <c r="M1417" i="23" s="1"/>
  <c r="L1418" i="23"/>
  <c r="M1418" i="23" s="1"/>
  <c r="L1419" i="23"/>
  <c r="M1419" i="23" s="1"/>
  <c r="L1420" i="23"/>
  <c r="M1420" i="23" s="1"/>
  <c r="L1421" i="23"/>
  <c r="M1421" i="23" s="1"/>
  <c r="L1422" i="23"/>
  <c r="M1422" i="23" s="1"/>
  <c r="L1423" i="23"/>
  <c r="M1423" i="23" s="1"/>
  <c r="L1424" i="23"/>
  <c r="M1424" i="23" s="1"/>
  <c r="L1425" i="23"/>
  <c r="M1425" i="23" s="1"/>
  <c r="L1426" i="23"/>
  <c r="M1426" i="23" s="1"/>
  <c r="L1427" i="23"/>
  <c r="M1427" i="23" s="1"/>
  <c r="L1428" i="23"/>
  <c r="M1428" i="23" s="1"/>
  <c r="L1429" i="23"/>
  <c r="M1429" i="23" s="1"/>
  <c r="L1430" i="23"/>
  <c r="M1430" i="23" s="1"/>
  <c r="L1431" i="23"/>
  <c r="M1431" i="23" s="1"/>
  <c r="L1432" i="23"/>
  <c r="M1432" i="23" s="1"/>
  <c r="L1433" i="23"/>
  <c r="M1433" i="23" s="1"/>
  <c r="L1434" i="23"/>
  <c r="M1434" i="23" s="1"/>
  <c r="L1435" i="23"/>
  <c r="M1435" i="23" s="1"/>
  <c r="L1436" i="23"/>
  <c r="M1436" i="23" s="1"/>
  <c r="L1437" i="23"/>
  <c r="M1437" i="23" s="1"/>
  <c r="L1438" i="23"/>
  <c r="M1438" i="23" s="1"/>
  <c r="L1439" i="23"/>
  <c r="M1439" i="23" s="1"/>
  <c r="L1440" i="23"/>
  <c r="M1440" i="23" s="1"/>
  <c r="L1441" i="23"/>
  <c r="M1441" i="23" s="1"/>
  <c r="L1442" i="23"/>
  <c r="M1442" i="23" s="1"/>
  <c r="L1443" i="23"/>
  <c r="M1443" i="23" s="1"/>
  <c r="L1444" i="23"/>
  <c r="M1444" i="23" s="1"/>
  <c r="L1445" i="23"/>
  <c r="M1445" i="23" s="1"/>
  <c r="L1446" i="23"/>
  <c r="M1446" i="23" s="1"/>
  <c r="L1447" i="23"/>
  <c r="M1447" i="23" s="1"/>
  <c r="L1448" i="23"/>
  <c r="M1448" i="23" s="1"/>
  <c r="L1449" i="23"/>
  <c r="M1449" i="23" s="1"/>
  <c r="L1450" i="23"/>
  <c r="M1450" i="23" s="1"/>
  <c r="L1451" i="23"/>
  <c r="M1451" i="23" s="1"/>
  <c r="L1452" i="23"/>
  <c r="M1452" i="23" s="1"/>
  <c r="L1453" i="23"/>
  <c r="M1453" i="23" s="1"/>
  <c r="L1454" i="23"/>
  <c r="M1454" i="23" s="1"/>
  <c r="L1455" i="23"/>
  <c r="M1455" i="23" s="1"/>
  <c r="L1456" i="23"/>
  <c r="M1456" i="23" s="1"/>
  <c r="L1457" i="23"/>
  <c r="M1457" i="23" s="1"/>
  <c r="L1458" i="23"/>
  <c r="M1458" i="23" s="1"/>
  <c r="L1459" i="23"/>
  <c r="M1459" i="23" s="1"/>
  <c r="L1460" i="23"/>
  <c r="M1460" i="23" s="1"/>
  <c r="L1461" i="23"/>
  <c r="M1461" i="23" s="1"/>
  <c r="L1462" i="23"/>
  <c r="M1462" i="23" s="1"/>
  <c r="L1463" i="23"/>
  <c r="M1463" i="23" s="1"/>
  <c r="L1464" i="23"/>
  <c r="M1464" i="23" s="1"/>
  <c r="L1465" i="23"/>
  <c r="M1465" i="23" s="1"/>
  <c r="L1466" i="23"/>
  <c r="M1466" i="23" s="1"/>
  <c r="L1467" i="23"/>
  <c r="M1467" i="23" s="1"/>
  <c r="L1468" i="23"/>
  <c r="M1468" i="23" s="1"/>
  <c r="L1469" i="23"/>
  <c r="M1469" i="23" s="1"/>
  <c r="L1470" i="23"/>
  <c r="M1470" i="23" s="1"/>
  <c r="L1471" i="23"/>
  <c r="M1471" i="23" s="1"/>
  <c r="L1472" i="23"/>
  <c r="M1472" i="23" s="1"/>
  <c r="L1473" i="23"/>
  <c r="M1473" i="23" s="1"/>
  <c r="L1474" i="23"/>
  <c r="M1474" i="23" s="1"/>
  <c r="L1475" i="23"/>
  <c r="M1475" i="23" s="1"/>
  <c r="L1476" i="23"/>
  <c r="M1476" i="23" s="1"/>
  <c r="L1477" i="23"/>
  <c r="M1477" i="23" s="1"/>
  <c r="L1478" i="23"/>
  <c r="M1478" i="23" s="1"/>
  <c r="L1479" i="23"/>
  <c r="M1479" i="23" s="1"/>
  <c r="L1480" i="23"/>
  <c r="M1480" i="23" s="1"/>
  <c r="L1481" i="23"/>
  <c r="M1481" i="23" s="1"/>
  <c r="L1482" i="23"/>
  <c r="M1482" i="23" s="1"/>
  <c r="L1483" i="23"/>
  <c r="M1483" i="23" s="1"/>
  <c r="L1484" i="23"/>
  <c r="M1484" i="23" s="1"/>
  <c r="L1485" i="23"/>
  <c r="M1485" i="23" s="1"/>
  <c r="L1486" i="23"/>
  <c r="M1486" i="23" s="1"/>
  <c r="L1487" i="23"/>
  <c r="M1487" i="23" s="1"/>
  <c r="L1488" i="23"/>
  <c r="M1488" i="23" s="1"/>
  <c r="L1489" i="23"/>
  <c r="M1489" i="23" s="1"/>
  <c r="L1490" i="23"/>
  <c r="M1490" i="23" s="1"/>
  <c r="L1491" i="23"/>
  <c r="M1491" i="23" s="1"/>
  <c r="L1492" i="23"/>
  <c r="M1492" i="23" s="1"/>
  <c r="L1493" i="23"/>
  <c r="M1493" i="23" s="1"/>
  <c r="L1494" i="23"/>
  <c r="M1494" i="23" s="1"/>
  <c r="L1495" i="23"/>
  <c r="M1495" i="23" s="1"/>
  <c r="L1496" i="23"/>
  <c r="M1496" i="23" s="1"/>
  <c r="L1497" i="23"/>
  <c r="M1497" i="23" s="1"/>
  <c r="L1498" i="23"/>
  <c r="M1498" i="23" s="1"/>
  <c r="L1499" i="23"/>
  <c r="M1499" i="23" s="1"/>
  <c r="L1500" i="23"/>
  <c r="M1500" i="23" s="1"/>
  <c r="L1501" i="23"/>
  <c r="M1501" i="23" s="1"/>
  <c r="L1502" i="23"/>
  <c r="M1502" i="23" s="1"/>
  <c r="L1503" i="23"/>
  <c r="M1503" i="23" s="1"/>
  <c r="L1504" i="23"/>
  <c r="M1504" i="23" s="1"/>
  <c r="L1505" i="23"/>
  <c r="M1505" i="23" s="1"/>
  <c r="L1506" i="23"/>
  <c r="M1506" i="23" s="1"/>
  <c r="L1507" i="23"/>
  <c r="M1507" i="23" s="1"/>
  <c r="L1508" i="23"/>
  <c r="M1508" i="23" s="1"/>
  <c r="L1509" i="23"/>
  <c r="M1509" i="23" s="1"/>
  <c r="L1510" i="23"/>
  <c r="M1510" i="23" s="1"/>
  <c r="L1511" i="23"/>
  <c r="M1511" i="23" s="1"/>
  <c r="L1512" i="23"/>
  <c r="M1512" i="23" s="1"/>
  <c r="L1513" i="23"/>
  <c r="M1513" i="23" s="1"/>
  <c r="L1514" i="23"/>
  <c r="M1514" i="23" s="1"/>
  <c r="L1515" i="23"/>
  <c r="M1515" i="23" s="1"/>
  <c r="L1516" i="23"/>
  <c r="M1516" i="23" s="1"/>
  <c r="L1517" i="23"/>
  <c r="M1517" i="23" s="1"/>
  <c r="L1518" i="23"/>
  <c r="M1518" i="23" s="1"/>
  <c r="L1519" i="23"/>
  <c r="M1519" i="23" s="1"/>
  <c r="L1520" i="23"/>
  <c r="M1520" i="23" s="1"/>
  <c r="L1521" i="23"/>
  <c r="M1521" i="23" s="1"/>
  <c r="L1522" i="23"/>
  <c r="M1522" i="23" s="1"/>
  <c r="L1523" i="23"/>
  <c r="M1523" i="23" s="1"/>
  <c r="L1524" i="23"/>
  <c r="M1524" i="23" s="1"/>
  <c r="L1525" i="23"/>
  <c r="M1525" i="23" s="1"/>
  <c r="L1526" i="23"/>
  <c r="M1526" i="23" s="1"/>
  <c r="L1527" i="23"/>
  <c r="M1527" i="23" s="1"/>
  <c r="L1528" i="23"/>
  <c r="M1528" i="23" s="1"/>
  <c r="L1529" i="23"/>
  <c r="M1529" i="23" s="1"/>
  <c r="L1530" i="23"/>
  <c r="M1530" i="23" s="1"/>
  <c r="L1531" i="23"/>
  <c r="M1531" i="23" s="1"/>
  <c r="L1532" i="23"/>
  <c r="M1532" i="23" s="1"/>
  <c r="L1533" i="23"/>
  <c r="M1533" i="23" s="1"/>
  <c r="L1534" i="23"/>
  <c r="M1534" i="23" s="1"/>
  <c r="L1535" i="23"/>
  <c r="M1535" i="23" s="1"/>
  <c r="L1536" i="23"/>
  <c r="M1536" i="23" s="1"/>
  <c r="L1537" i="23"/>
  <c r="M1537" i="23" s="1"/>
  <c r="L1538" i="23"/>
  <c r="M1538" i="23" s="1"/>
  <c r="L1539" i="23"/>
  <c r="M1539" i="23" s="1"/>
  <c r="L1540" i="23"/>
  <c r="M1540" i="23" s="1"/>
  <c r="L1541" i="23"/>
  <c r="M1541" i="23" s="1"/>
  <c r="L1542" i="23"/>
  <c r="M1542" i="23" s="1"/>
  <c r="L1543" i="23"/>
  <c r="M1543" i="23" s="1"/>
  <c r="L1544" i="23"/>
  <c r="M1544" i="23" s="1"/>
  <c r="L1545" i="23"/>
  <c r="M1545" i="23" s="1"/>
  <c r="L1546" i="23"/>
  <c r="M1546" i="23" s="1"/>
  <c r="L1547" i="23"/>
  <c r="M1547" i="23" s="1"/>
  <c r="L1548" i="23"/>
  <c r="M1548" i="23" s="1"/>
  <c r="L1549" i="23"/>
  <c r="M1549" i="23" s="1"/>
  <c r="L1550" i="23"/>
  <c r="M1550" i="23" s="1"/>
  <c r="L1551" i="23"/>
  <c r="M1551" i="23" s="1"/>
  <c r="L1552" i="23"/>
  <c r="M1552" i="23" s="1"/>
  <c r="L1553" i="23"/>
  <c r="M1553" i="23" s="1"/>
  <c r="L1554" i="23"/>
  <c r="M1554" i="23" s="1"/>
  <c r="L1555" i="23"/>
  <c r="M1555" i="23" s="1"/>
  <c r="L1556" i="23"/>
  <c r="M1556" i="23" s="1"/>
  <c r="L1557" i="23"/>
  <c r="M1557" i="23" s="1"/>
  <c r="L1558" i="23"/>
  <c r="M1558" i="23" s="1"/>
  <c r="L1559" i="23"/>
  <c r="M1559" i="23" s="1"/>
  <c r="L1560" i="23"/>
  <c r="M1560" i="23" s="1"/>
  <c r="L1561" i="23"/>
  <c r="M1561" i="23" s="1"/>
  <c r="L1562" i="23"/>
  <c r="M1562" i="23" s="1"/>
  <c r="L1563" i="23"/>
  <c r="M1563" i="23" s="1"/>
  <c r="L1564" i="23"/>
  <c r="M1564" i="23" s="1"/>
  <c r="L1565" i="23"/>
  <c r="M1565" i="23" s="1"/>
  <c r="L1566" i="23"/>
  <c r="M1566" i="23" s="1"/>
  <c r="L1567" i="23"/>
  <c r="M1567" i="23" s="1"/>
  <c r="L1568" i="23"/>
  <c r="M1568" i="23" s="1"/>
  <c r="L1569" i="23"/>
  <c r="M1569" i="23" s="1"/>
  <c r="L1570" i="23"/>
  <c r="M1570" i="23" s="1"/>
  <c r="L1571" i="23"/>
  <c r="M1571" i="23" s="1"/>
  <c r="L1572" i="23"/>
  <c r="M1572" i="23" s="1"/>
  <c r="L1573" i="23"/>
  <c r="M1573" i="23" s="1"/>
  <c r="L1574" i="23"/>
  <c r="M1574" i="23" s="1"/>
  <c r="L1575" i="23"/>
  <c r="M1575" i="23" s="1"/>
  <c r="L1576" i="23"/>
  <c r="M1576" i="23" s="1"/>
  <c r="L1577" i="23"/>
  <c r="M1577" i="23" s="1"/>
  <c r="L1578" i="23"/>
  <c r="M1578" i="23" s="1"/>
  <c r="L1579" i="23"/>
  <c r="M1579" i="23" s="1"/>
  <c r="L1580" i="23"/>
  <c r="M1580" i="23" s="1"/>
  <c r="L1581" i="23"/>
  <c r="M1581" i="23" s="1"/>
  <c r="L1582" i="23"/>
  <c r="M1582" i="23" s="1"/>
  <c r="L1583" i="23"/>
  <c r="M1583" i="23" s="1"/>
  <c r="L1584" i="23"/>
  <c r="M1584" i="23" s="1"/>
  <c r="L1585" i="23"/>
  <c r="M1585" i="23" s="1"/>
  <c r="L1586" i="23"/>
  <c r="M1586" i="23" s="1"/>
  <c r="L1587" i="23"/>
  <c r="M1587" i="23" s="1"/>
  <c r="L1588" i="23"/>
  <c r="M1588" i="23" s="1"/>
  <c r="L1589" i="23"/>
  <c r="M1589" i="23" s="1"/>
  <c r="L1590" i="23"/>
  <c r="M1590" i="23" s="1"/>
  <c r="L1591" i="23"/>
  <c r="M1591" i="23" s="1"/>
  <c r="L1592" i="23"/>
  <c r="M1592" i="23" s="1"/>
  <c r="L1593" i="23"/>
  <c r="M1593" i="23" s="1"/>
  <c r="L1594" i="23"/>
  <c r="M1594" i="23" s="1"/>
  <c r="L1595" i="23"/>
  <c r="M1595" i="23" s="1"/>
  <c r="L1596" i="23"/>
  <c r="M1596" i="23" s="1"/>
  <c r="L1597" i="23"/>
  <c r="M1597" i="23" s="1"/>
  <c r="L1598" i="23"/>
  <c r="M1598" i="23" s="1"/>
  <c r="L1599" i="23"/>
  <c r="M1599" i="23" s="1"/>
  <c r="L1600" i="23"/>
  <c r="M1600" i="23" s="1"/>
  <c r="L1601" i="23"/>
  <c r="M1601" i="23" s="1"/>
  <c r="L1602" i="23"/>
  <c r="M1602" i="23" s="1"/>
  <c r="L1603" i="23"/>
  <c r="M1603" i="23" s="1"/>
  <c r="L1604" i="23"/>
  <c r="M1604" i="23" s="1"/>
  <c r="L1605" i="23"/>
  <c r="M1605" i="23" s="1"/>
  <c r="L1606" i="23"/>
  <c r="M1606" i="23" s="1"/>
  <c r="L1607" i="23"/>
  <c r="M1607" i="23" s="1"/>
  <c r="L1608" i="23"/>
  <c r="M1608" i="23" s="1"/>
  <c r="L1609" i="23"/>
  <c r="M1609" i="23" s="1"/>
  <c r="L1610" i="23"/>
  <c r="M1610" i="23" s="1"/>
  <c r="L1611" i="23"/>
  <c r="M1611" i="23" s="1"/>
  <c r="L1612" i="23"/>
  <c r="M1612" i="23" s="1"/>
  <c r="L1613" i="23"/>
  <c r="M1613" i="23" s="1"/>
  <c r="L1614" i="23"/>
  <c r="M1614" i="23" s="1"/>
  <c r="L1615" i="23"/>
  <c r="M1615" i="23" s="1"/>
  <c r="L1616" i="23"/>
  <c r="M1616" i="23" s="1"/>
  <c r="L1617" i="23"/>
  <c r="M1617" i="23" s="1"/>
  <c r="L1618" i="23"/>
  <c r="M1618" i="23" s="1"/>
  <c r="L1619" i="23"/>
  <c r="M1619" i="23" s="1"/>
  <c r="L1620" i="23"/>
  <c r="M1620" i="23" s="1"/>
  <c r="L1621" i="23"/>
  <c r="M1621" i="23" s="1"/>
  <c r="L1622" i="23"/>
  <c r="M1622" i="23" s="1"/>
  <c r="L1623" i="23"/>
  <c r="M1623" i="23" s="1"/>
  <c r="L1624" i="23"/>
  <c r="M1624" i="23" s="1"/>
  <c r="L1625" i="23"/>
  <c r="M1625" i="23" s="1"/>
  <c r="L1626" i="23"/>
  <c r="M1626" i="23" s="1"/>
  <c r="L1627" i="23"/>
  <c r="M1627" i="23" s="1"/>
  <c r="L1628" i="23"/>
  <c r="M1628" i="23" s="1"/>
  <c r="L1629" i="23"/>
  <c r="M1629" i="23" s="1"/>
  <c r="L1630" i="23"/>
  <c r="M1630" i="23" s="1"/>
  <c r="L1631" i="23"/>
  <c r="M1631" i="23" s="1"/>
  <c r="L1632" i="23"/>
  <c r="M1632" i="23" s="1"/>
  <c r="L1633" i="23"/>
  <c r="M1633" i="23" s="1"/>
  <c r="L1634" i="23"/>
  <c r="M1634" i="23" s="1"/>
  <c r="L1635" i="23"/>
  <c r="M1635" i="23" s="1"/>
  <c r="L1636" i="23"/>
  <c r="M1636" i="23" s="1"/>
  <c r="L1637" i="23"/>
  <c r="M1637" i="23" s="1"/>
  <c r="L1638" i="23"/>
  <c r="M1638" i="23" s="1"/>
  <c r="L1639" i="23"/>
  <c r="M1639" i="23" s="1"/>
  <c r="L1640" i="23"/>
  <c r="M1640" i="23" s="1"/>
  <c r="L1641" i="23"/>
  <c r="M1641" i="23" s="1"/>
  <c r="L1642" i="23"/>
  <c r="M1642" i="23" s="1"/>
  <c r="L1643" i="23"/>
  <c r="M1643" i="23" s="1"/>
  <c r="L1644" i="23"/>
  <c r="M1644" i="23" s="1"/>
  <c r="L1645" i="23"/>
  <c r="M1645" i="23" s="1"/>
  <c r="L1646" i="23"/>
  <c r="M1646" i="23" s="1"/>
  <c r="L1647" i="23"/>
  <c r="M1647" i="23" s="1"/>
  <c r="L1648" i="23"/>
  <c r="M1648" i="23" s="1"/>
  <c r="L1649" i="23"/>
  <c r="M1649" i="23" s="1"/>
  <c r="L1650" i="23"/>
  <c r="M1650" i="23" s="1"/>
  <c r="L1651" i="23"/>
  <c r="M1651" i="23" s="1"/>
  <c r="L1652" i="23"/>
  <c r="M1652" i="23" s="1"/>
  <c r="L1653" i="23"/>
  <c r="M1653" i="23" s="1"/>
  <c r="L1654" i="23"/>
  <c r="M1654" i="23" s="1"/>
  <c r="L1655" i="23"/>
  <c r="M1655" i="23" s="1"/>
  <c r="L1656" i="23"/>
  <c r="M1656" i="23" s="1"/>
  <c r="L1657" i="23"/>
  <c r="M1657" i="23" s="1"/>
  <c r="L1658" i="23"/>
  <c r="M1658" i="23" s="1"/>
  <c r="L1659" i="23"/>
  <c r="M1659" i="23" s="1"/>
  <c r="L1660" i="23"/>
  <c r="M1660" i="23" s="1"/>
  <c r="L1661" i="23"/>
  <c r="M1661" i="23" s="1"/>
  <c r="L1662" i="23"/>
  <c r="M1662" i="23" s="1"/>
  <c r="L1663" i="23"/>
  <c r="M1663" i="23" s="1"/>
  <c r="L1664" i="23"/>
  <c r="M1664" i="23" s="1"/>
  <c r="L1665" i="23"/>
  <c r="M1665" i="23" s="1"/>
  <c r="L1666" i="23"/>
  <c r="M1666" i="23" s="1"/>
  <c r="L1667" i="23"/>
  <c r="M1667" i="23" s="1"/>
  <c r="L1668" i="23"/>
  <c r="M1668" i="23" s="1"/>
  <c r="L1669" i="23"/>
  <c r="M1669" i="23" s="1"/>
  <c r="L1670" i="23"/>
  <c r="M1670" i="23" s="1"/>
  <c r="L1671" i="23"/>
  <c r="M1671" i="23" s="1"/>
  <c r="L1672" i="23"/>
  <c r="M1672" i="23" s="1"/>
  <c r="L1673" i="23"/>
  <c r="M1673" i="23" s="1"/>
  <c r="L1674" i="23"/>
  <c r="M1674" i="23" s="1"/>
  <c r="L1675" i="23"/>
  <c r="M1675" i="23" s="1"/>
  <c r="L1676" i="23"/>
  <c r="M1676" i="23" s="1"/>
  <c r="L1677" i="23"/>
  <c r="M1677" i="23" s="1"/>
  <c r="L1678" i="23"/>
  <c r="M1678" i="23" s="1"/>
  <c r="L1679" i="23"/>
  <c r="M1679" i="23" s="1"/>
  <c r="L1680" i="23"/>
  <c r="M1680" i="23" s="1"/>
  <c r="L1681" i="23"/>
  <c r="M1681" i="23" s="1"/>
  <c r="L1682" i="23"/>
  <c r="M1682" i="23" s="1"/>
  <c r="L1683" i="23"/>
  <c r="M1683" i="23" s="1"/>
  <c r="L1684" i="23"/>
  <c r="M1684" i="23" s="1"/>
  <c r="L1685" i="23"/>
  <c r="M1685" i="23" s="1"/>
  <c r="L1686" i="23"/>
  <c r="M1686" i="23" s="1"/>
  <c r="L1687" i="23"/>
  <c r="M1687" i="23" s="1"/>
  <c r="L1688" i="23"/>
  <c r="M1688" i="23" s="1"/>
  <c r="L1689" i="23"/>
  <c r="M1689" i="23" s="1"/>
  <c r="L1690" i="23"/>
  <c r="M1690" i="23" s="1"/>
  <c r="L1691" i="23"/>
  <c r="M1691" i="23" s="1"/>
  <c r="L1692" i="23"/>
  <c r="M1692" i="23" s="1"/>
  <c r="L1693" i="23"/>
  <c r="M1693" i="23" s="1"/>
  <c r="L1694" i="23"/>
  <c r="M1694" i="23" s="1"/>
  <c r="L1695" i="23"/>
  <c r="M1695" i="23" s="1"/>
  <c r="L1696" i="23"/>
  <c r="M1696" i="23" s="1"/>
  <c r="L1697" i="23"/>
  <c r="M1697" i="23" s="1"/>
  <c r="L1698" i="23"/>
  <c r="M1698" i="23" s="1"/>
  <c r="L1699" i="23"/>
  <c r="M1699" i="23" s="1"/>
  <c r="L1700" i="23"/>
  <c r="M1700" i="23" s="1"/>
  <c r="L1701" i="23"/>
  <c r="M1701" i="23" s="1"/>
  <c r="L1702" i="23"/>
  <c r="M1702" i="23" s="1"/>
  <c r="L1703" i="23"/>
  <c r="M1703" i="23" s="1"/>
  <c r="L1704" i="23"/>
  <c r="M1704" i="23" s="1"/>
  <c r="L1705" i="23"/>
  <c r="M1705" i="23" s="1"/>
  <c r="L1706" i="23"/>
  <c r="M1706" i="23" s="1"/>
  <c r="L1707" i="23"/>
  <c r="M1707" i="23" s="1"/>
  <c r="L1708" i="23"/>
  <c r="M1708" i="23" s="1"/>
  <c r="L1709" i="23"/>
  <c r="M1709" i="23" s="1"/>
  <c r="L1710" i="23"/>
  <c r="M1710" i="23" s="1"/>
  <c r="L1711" i="23"/>
  <c r="M1711" i="23" s="1"/>
  <c r="L1712" i="23"/>
  <c r="M1712" i="23" s="1"/>
  <c r="L1713" i="23"/>
  <c r="M1713" i="23" s="1"/>
  <c r="L1714" i="23"/>
  <c r="M1714" i="23" s="1"/>
  <c r="L1715" i="23"/>
  <c r="M1715" i="23" s="1"/>
  <c r="L1716" i="23"/>
  <c r="M1716" i="23" s="1"/>
  <c r="L1717" i="23"/>
  <c r="M1717" i="23" s="1"/>
  <c r="L1718" i="23"/>
  <c r="M1718" i="23" s="1"/>
  <c r="L1719" i="23"/>
  <c r="M1719" i="23" s="1"/>
  <c r="L1720" i="23"/>
  <c r="M1720" i="23" s="1"/>
  <c r="L1721" i="23"/>
  <c r="M1721" i="23" s="1"/>
  <c r="L1722" i="23"/>
  <c r="M1722" i="23" s="1"/>
  <c r="L1723" i="23"/>
  <c r="M1723" i="23" s="1"/>
  <c r="L1724" i="23"/>
  <c r="M1724" i="23" s="1"/>
  <c r="L1725" i="23"/>
  <c r="M1725" i="23" s="1"/>
  <c r="L1726" i="23"/>
  <c r="M1726" i="23" s="1"/>
  <c r="L1727" i="23"/>
  <c r="M1727" i="23" s="1"/>
  <c r="L1728" i="23"/>
  <c r="M1728" i="23" s="1"/>
  <c r="L1729" i="23"/>
  <c r="M1729" i="23" s="1"/>
  <c r="L1730" i="23"/>
  <c r="M1730" i="23" s="1"/>
  <c r="L1731" i="23"/>
  <c r="M1731" i="23" s="1"/>
  <c r="L1732" i="23"/>
  <c r="M1732" i="23" s="1"/>
  <c r="L1733" i="23"/>
  <c r="M1733" i="23" s="1"/>
  <c r="L1734" i="23"/>
  <c r="M1734" i="23" s="1"/>
  <c r="L1735" i="23"/>
  <c r="M1735" i="23" s="1"/>
  <c r="L1736" i="23"/>
  <c r="M1736" i="23" s="1"/>
  <c r="L1737" i="23"/>
  <c r="M1737" i="23" s="1"/>
  <c r="L1738" i="23"/>
  <c r="M1738" i="23" s="1"/>
  <c r="L1739" i="23"/>
  <c r="M1739" i="23" s="1"/>
  <c r="L1740" i="23"/>
  <c r="M1740" i="23" s="1"/>
  <c r="L1741" i="23"/>
  <c r="M1741" i="23" s="1"/>
  <c r="L1742" i="23"/>
  <c r="M1742" i="23" s="1"/>
  <c r="L1743" i="23"/>
  <c r="M1743" i="23" s="1"/>
  <c r="L1744" i="23"/>
  <c r="M1744" i="23" s="1"/>
  <c r="L1745" i="23"/>
  <c r="M1745" i="23" s="1"/>
  <c r="L1746" i="23"/>
  <c r="M1746" i="23" s="1"/>
  <c r="L1747" i="23"/>
  <c r="M1747" i="23" s="1"/>
  <c r="L1748" i="23"/>
  <c r="M1748" i="23" s="1"/>
  <c r="L1749" i="23"/>
  <c r="M1749" i="23" s="1"/>
  <c r="L1750" i="23"/>
  <c r="M1750" i="23" s="1"/>
  <c r="L1751" i="23"/>
  <c r="M1751" i="23" s="1"/>
  <c r="L1752" i="23"/>
  <c r="M1752" i="23" s="1"/>
  <c r="L1753" i="23"/>
  <c r="M1753" i="23" s="1"/>
  <c r="L1754" i="23"/>
  <c r="M1754" i="23" s="1"/>
  <c r="L1755" i="23"/>
  <c r="M1755" i="23" s="1"/>
  <c r="L1756" i="23"/>
  <c r="M1756" i="23" s="1"/>
  <c r="L1757" i="23"/>
  <c r="M1757" i="23" s="1"/>
  <c r="L1758" i="23"/>
  <c r="M1758" i="23" s="1"/>
  <c r="L1759" i="23"/>
  <c r="M1759" i="23" s="1"/>
  <c r="L1760" i="23"/>
  <c r="M1760" i="23" s="1"/>
  <c r="L1761" i="23"/>
  <c r="M1761" i="23" s="1"/>
  <c r="L1762" i="23"/>
  <c r="M1762" i="23" s="1"/>
  <c r="L1763" i="23"/>
  <c r="M1763" i="23" s="1"/>
  <c r="L1764" i="23"/>
  <c r="M1764" i="23" s="1"/>
  <c r="L1765" i="23"/>
  <c r="M1765" i="23" s="1"/>
  <c r="L1766" i="23"/>
  <c r="M1766" i="23" s="1"/>
  <c r="L1767" i="23"/>
  <c r="M1767" i="23" s="1"/>
  <c r="L1768" i="23"/>
  <c r="M1768" i="23" s="1"/>
  <c r="L1769" i="23"/>
  <c r="M1769" i="23" s="1"/>
  <c r="L1770" i="23"/>
  <c r="M1770" i="23" s="1"/>
  <c r="L1771" i="23"/>
  <c r="M1771" i="23" s="1"/>
  <c r="L1772" i="23"/>
  <c r="M1772" i="23" s="1"/>
  <c r="L1773" i="23"/>
  <c r="M1773" i="23" s="1"/>
  <c r="L1774" i="23"/>
  <c r="M1774" i="23" s="1"/>
  <c r="L1775" i="23"/>
  <c r="M1775" i="23" s="1"/>
  <c r="L1776" i="23"/>
  <c r="M1776" i="23" s="1"/>
  <c r="L1777" i="23"/>
  <c r="M1777" i="23" s="1"/>
  <c r="L1778" i="23"/>
  <c r="M1778" i="23" s="1"/>
  <c r="L1779" i="23"/>
  <c r="M1779" i="23" s="1"/>
  <c r="L1780" i="23"/>
  <c r="M1780" i="23" s="1"/>
  <c r="L1781" i="23"/>
  <c r="M1781" i="23" s="1"/>
  <c r="L1782" i="23"/>
  <c r="M1782" i="23" s="1"/>
  <c r="L1783" i="23"/>
  <c r="M1783" i="23" s="1"/>
  <c r="L1784" i="23"/>
  <c r="M1784" i="23" s="1"/>
  <c r="L1785" i="23"/>
  <c r="M1785" i="23" s="1"/>
  <c r="L1786" i="23"/>
  <c r="M1786" i="23" s="1"/>
  <c r="L1787" i="23"/>
  <c r="M1787" i="23" s="1"/>
  <c r="L1788" i="23"/>
  <c r="M1788" i="23" s="1"/>
  <c r="L1789" i="23"/>
  <c r="M1789" i="23" s="1"/>
  <c r="L1790" i="23"/>
  <c r="M1790" i="23" s="1"/>
  <c r="L1791" i="23"/>
  <c r="M1791" i="23" s="1"/>
  <c r="L1792" i="23"/>
  <c r="M1792" i="23" s="1"/>
  <c r="L1793" i="23"/>
  <c r="M1793" i="23" s="1"/>
  <c r="L1794" i="23"/>
  <c r="M1794" i="23" s="1"/>
  <c r="L1795" i="23"/>
  <c r="M1795" i="23" s="1"/>
  <c r="L1796" i="23"/>
  <c r="M1796" i="23" s="1"/>
  <c r="L1797" i="23"/>
  <c r="M1797" i="23" s="1"/>
  <c r="L1798" i="23"/>
  <c r="M1798" i="23" s="1"/>
  <c r="L1799" i="23"/>
  <c r="M1799" i="23" s="1"/>
  <c r="L1800" i="23"/>
  <c r="M1800" i="23" s="1"/>
  <c r="L1801" i="23"/>
  <c r="M1801" i="23" s="1"/>
  <c r="L1802" i="23"/>
  <c r="M1802" i="23" s="1"/>
  <c r="L1803" i="23"/>
  <c r="M1803" i="23" s="1"/>
  <c r="L1804" i="23"/>
  <c r="M1804" i="23" s="1"/>
  <c r="L1805" i="23"/>
  <c r="M1805" i="23" s="1"/>
  <c r="L1806" i="23"/>
  <c r="M1806" i="23" s="1"/>
  <c r="L1807" i="23"/>
  <c r="M1807" i="23" s="1"/>
  <c r="L1808" i="23"/>
  <c r="M1808" i="23" s="1"/>
  <c r="L1809" i="23"/>
  <c r="M1809" i="23" s="1"/>
  <c r="L1810" i="23"/>
  <c r="M1810" i="23" s="1"/>
  <c r="L1811" i="23"/>
  <c r="M1811" i="23" s="1"/>
  <c r="L1812" i="23"/>
  <c r="M1812" i="23" s="1"/>
  <c r="L1813" i="23"/>
  <c r="M1813" i="23" s="1"/>
  <c r="L1814" i="23"/>
  <c r="M1814" i="23" s="1"/>
  <c r="L1815" i="23"/>
  <c r="M1815" i="23" s="1"/>
  <c r="L1816" i="23"/>
  <c r="M1816" i="23" s="1"/>
  <c r="L1817" i="23"/>
  <c r="M1817" i="23" s="1"/>
  <c r="L1818" i="23"/>
  <c r="M1818" i="23" s="1"/>
  <c r="L1819" i="23"/>
  <c r="M1819" i="23" s="1"/>
  <c r="L1820" i="23"/>
  <c r="M1820" i="23" s="1"/>
  <c r="L1821" i="23"/>
  <c r="M1821" i="23" s="1"/>
  <c r="L1822" i="23"/>
  <c r="M1822" i="23" s="1"/>
  <c r="L1823" i="23"/>
  <c r="M1823" i="23" s="1"/>
  <c r="L1824" i="23"/>
  <c r="M1824" i="23" s="1"/>
  <c r="L1825" i="23"/>
  <c r="M1825" i="23" s="1"/>
  <c r="L1826" i="23"/>
  <c r="M1826" i="23" s="1"/>
  <c r="L1827" i="23"/>
  <c r="M1827" i="23" s="1"/>
  <c r="L1828" i="23"/>
  <c r="M1828" i="23" s="1"/>
  <c r="L1829" i="23"/>
  <c r="M1829" i="23" s="1"/>
  <c r="L1830" i="23"/>
  <c r="M1830" i="23" s="1"/>
  <c r="L1831" i="23"/>
  <c r="M1831" i="23" s="1"/>
  <c r="L1832" i="23"/>
  <c r="M1832" i="23" s="1"/>
  <c r="L1833" i="23"/>
  <c r="M1833" i="23" s="1"/>
  <c r="L1834" i="23"/>
  <c r="M1834" i="23" s="1"/>
  <c r="L1835" i="23"/>
  <c r="M1835" i="23" s="1"/>
  <c r="L1836" i="23"/>
  <c r="M1836" i="23" s="1"/>
  <c r="L1837" i="23"/>
  <c r="M1837" i="23" s="1"/>
  <c r="L1838" i="23"/>
  <c r="M1838" i="23" s="1"/>
  <c r="L1839" i="23"/>
  <c r="M1839" i="23" s="1"/>
  <c r="L1840" i="23"/>
  <c r="M1840" i="23" s="1"/>
  <c r="L1841" i="23"/>
  <c r="M1841" i="23" s="1"/>
  <c r="L1842" i="23"/>
  <c r="M1842" i="23" s="1"/>
  <c r="L1843" i="23"/>
  <c r="M1843" i="23" s="1"/>
  <c r="L1844" i="23"/>
  <c r="M1844" i="23" s="1"/>
  <c r="L1845" i="23"/>
  <c r="M1845" i="23" s="1"/>
  <c r="L1846" i="23"/>
  <c r="M1846" i="23" s="1"/>
  <c r="L1847" i="23"/>
  <c r="M1847" i="23" s="1"/>
  <c r="L1848" i="23"/>
  <c r="M1848" i="23" s="1"/>
  <c r="L1849" i="23"/>
  <c r="M1849" i="23" s="1"/>
  <c r="L1850" i="23"/>
  <c r="M1850" i="23" s="1"/>
  <c r="L1851" i="23"/>
  <c r="M1851" i="23" s="1"/>
  <c r="L1852" i="23"/>
  <c r="M1852" i="23" s="1"/>
  <c r="L1853" i="23"/>
  <c r="M1853" i="23" s="1"/>
  <c r="L1854" i="23"/>
  <c r="M1854" i="23" s="1"/>
  <c r="L1855" i="23"/>
  <c r="M1855" i="23" s="1"/>
  <c r="L1856" i="23"/>
  <c r="M1856" i="23" s="1"/>
  <c r="L1857" i="23"/>
  <c r="M1857" i="23" s="1"/>
  <c r="L1858" i="23"/>
  <c r="M1858" i="23" s="1"/>
  <c r="L1859" i="23"/>
  <c r="M1859" i="23" s="1"/>
  <c r="L1860" i="23"/>
  <c r="M1860" i="23" s="1"/>
  <c r="L1861" i="23"/>
  <c r="M1861" i="23" s="1"/>
  <c r="L1862" i="23"/>
  <c r="M1862" i="23" s="1"/>
  <c r="L1863" i="23"/>
  <c r="M1863" i="23" s="1"/>
  <c r="L1864" i="23"/>
  <c r="M1864" i="23" s="1"/>
  <c r="L1865" i="23"/>
  <c r="M1865" i="23" s="1"/>
  <c r="L1866" i="23"/>
  <c r="M1866" i="23" s="1"/>
  <c r="L1867" i="23"/>
  <c r="M1867" i="23" s="1"/>
  <c r="L1868" i="23"/>
  <c r="M1868" i="23" s="1"/>
  <c r="L1869" i="23"/>
  <c r="M1869" i="23" s="1"/>
  <c r="L1870" i="23"/>
  <c r="M1870" i="23" s="1"/>
  <c r="L1871" i="23"/>
  <c r="M1871" i="23" s="1"/>
  <c r="L1872" i="23"/>
  <c r="M1872" i="23" s="1"/>
  <c r="L1873" i="23"/>
  <c r="M1873" i="23" s="1"/>
  <c r="L1874" i="23"/>
  <c r="M1874" i="23" s="1"/>
  <c r="L1875" i="23"/>
  <c r="M1875" i="23" s="1"/>
  <c r="L1876" i="23"/>
  <c r="M1876" i="23" s="1"/>
  <c r="L1877" i="23"/>
  <c r="M1877" i="23" s="1"/>
  <c r="L1878" i="23"/>
  <c r="M1878" i="23" s="1"/>
  <c r="L1879" i="23"/>
  <c r="M1879" i="23" s="1"/>
  <c r="L1880" i="23"/>
  <c r="M1880" i="23" s="1"/>
  <c r="L1881" i="23"/>
  <c r="M1881" i="23" s="1"/>
  <c r="L1882" i="23"/>
  <c r="M1882" i="23" s="1"/>
  <c r="L1883" i="23"/>
  <c r="M1883" i="23" s="1"/>
  <c r="L1884" i="23"/>
  <c r="M1884" i="23" s="1"/>
  <c r="L1885" i="23"/>
  <c r="M1885" i="23" s="1"/>
  <c r="L1886" i="23"/>
  <c r="M1886" i="23" s="1"/>
  <c r="L1887" i="23"/>
  <c r="M1887" i="23" s="1"/>
  <c r="L1888" i="23"/>
  <c r="M1888" i="23" s="1"/>
  <c r="L1889" i="23"/>
  <c r="M1889" i="23" s="1"/>
  <c r="L1890" i="23"/>
  <c r="M1890" i="23" s="1"/>
  <c r="L1891" i="23"/>
  <c r="M1891" i="23" s="1"/>
  <c r="L1892" i="23"/>
  <c r="M1892" i="23" s="1"/>
  <c r="L1893" i="23"/>
  <c r="M1893" i="23" s="1"/>
  <c r="L1894" i="23"/>
  <c r="M1894" i="23" s="1"/>
  <c r="L1895" i="23"/>
  <c r="M1895" i="23" s="1"/>
  <c r="L1896" i="23"/>
  <c r="M1896" i="23" s="1"/>
  <c r="L1897" i="23"/>
  <c r="M1897" i="23" s="1"/>
  <c r="L1898" i="23"/>
  <c r="M1898" i="23" s="1"/>
  <c r="L1899" i="23"/>
  <c r="M1899" i="23" s="1"/>
  <c r="L1900" i="23"/>
  <c r="M1900" i="23" s="1"/>
  <c r="L1901" i="23"/>
  <c r="M1901" i="23" s="1"/>
  <c r="L1902" i="23"/>
  <c r="M1902" i="23" s="1"/>
  <c r="L1903" i="23"/>
  <c r="M1903" i="23" s="1"/>
  <c r="L1904" i="23"/>
  <c r="M1904" i="23" s="1"/>
  <c r="L1905" i="23"/>
  <c r="M1905" i="23" s="1"/>
  <c r="L1906" i="23"/>
  <c r="M1906" i="23" s="1"/>
  <c r="L1907" i="23"/>
  <c r="M1907" i="23" s="1"/>
  <c r="L1908" i="23"/>
  <c r="M1908" i="23" s="1"/>
  <c r="L1909" i="23"/>
  <c r="M1909" i="23" s="1"/>
  <c r="L1910" i="23"/>
  <c r="M1910" i="23" s="1"/>
  <c r="L1911" i="23"/>
  <c r="M1911" i="23" s="1"/>
  <c r="L1912" i="23"/>
  <c r="M1912" i="23" s="1"/>
  <c r="L1913" i="23"/>
  <c r="M1913" i="23" s="1"/>
  <c r="L1914" i="23"/>
  <c r="M1914" i="23" s="1"/>
  <c r="L1915" i="23"/>
  <c r="M1915" i="23" s="1"/>
  <c r="L1916" i="23"/>
  <c r="M1916" i="23" s="1"/>
  <c r="L1917" i="23"/>
  <c r="M1917" i="23" s="1"/>
  <c r="L1918" i="23"/>
  <c r="M1918" i="23" s="1"/>
  <c r="L1919" i="23"/>
  <c r="M1919" i="23" s="1"/>
  <c r="L1920" i="23"/>
  <c r="M1920" i="23" s="1"/>
  <c r="L1921" i="23"/>
  <c r="M1921" i="23" s="1"/>
  <c r="L1922" i="23"/>
  <c r="M1922" i="23" s="1"/>
  <c r="L1923" i="23"/>
  <c r="M1923" i="23" s="1"/>
  <c r="L1924" i="23"/>
  <c r="M1924" i="23" s="1"/>
  <c r="L1925" i="23"/>
  <c r="M1925" i="23" s="1"/>
  <c r="L1926" i="23"/>
  <c r="M1926" i="23" s="1"/>
  <c r="L1927" i="23"/>
  <c r="M1927" i="23" s="1"/>
  <c r="L1928" i="23"/>
  <c r="M1928" i="23" s="1"/>
  <c r="L1929" i="23"/>
  <c r="M1929" i="23" s="1"/>
  <c r="L1930" i="23"/>
  <c r="M1930" i="23" s="1"/>
  <c r="L1931" i="23"/>
  <c r="M1931" i="23" s="1"/>
  <c r="L1932" i="23"/>
  <c r="M1932" i="23" s="1"/>
  <c r="L1933" i="23"/>
  <c r="M1933" i="23" s="1"/>
  <c r="L1934" i="23"/>
  <c r="M1934" i="23" s="1"/>
  <c r="L1935" i="23"/>
  <c r="M1935" i="23" s="1"/>
  <c r="L1936" i="23"/>
  <c r="M1936" i="23" s="1"/>
  <c r="L1937" i="23"/>
  <c r="M1937" i="23" s="1"/>
  <c r="L1938" i="23"/>
  <c r="M1938" i="23" s="1"/>
  <c r="L1939" i="23"/>
  <c r="M1939" i="23" s="1"/>
  <c r="L1940" i="23"/>
  <c r="M1940" i="23" s="1"/>
  <c r="L1941" i="23"/>
  <c r="M1941" i="23" s="1"/>
  <c r="L1942" i="23"/>
  <c r="M1942" i="23" s="1"/>
  <c r="L1943" i="23"/>
  <c r="M1943" i="23" s="1"/>
  <c r="L1944" i="23"/>
  <c r="M1944" i="23" s="1"/>
  <c r="L1945" i="23"/>
  <c r="M1945" i="23" s="1"/>
  <c r="L1946" i="23"/>
  <c r="M1946" i="23" s="1"/>
  <c r="L1947" i="23"/>
  <c r="M1947" i="23" s="1"/>
  <c r="L1948" i="23"/>
  <c r="M1948" i="23" s="1"/>
  <c r="L1949" i="23"/>
  <c r="M1949" i="23" s="1"/>
  <c r="L1950" i="23"/>
  <c r="M1950" i="23" s="1"/>
  <c r="L1951" i="23"/>
  <c r="M1951" i="23" s="1"/>
  <c r="L1952" i="23"/>
  <c r="M1952" i="23" s="1"/>
  <c r="L1953" i="23"/>
  <c r="M1953" i="23" s="1"/>
  <c r="L1954" i="23"/>
  <c r="M1954" i="23" s="1"/>
  <c r="L1955" i="23"/>
  <c r="M1955" i="23" s="1"/>
  <c r="L1956" i="23"/>
  <c r="M1956" i="23" s="1"/>
  <c r="L1957" i="23"/>
  <c r="M1957" i="23" s="1"/>
  <c r="L1958" i="23"/>
  <c r="M1958" i="23" s="1"/>
  <c r="L1959" i="23"/>
  <c r="M1959" i="23" s="1"/>
  <c r="L1960" i="23"/>
  <c r="M1960" i="23" s="1"/>
  <c r="L1961" i="23"/>
  <c r="M1961" i="23" s="1"/>
  <c r="L1962" i="23"/>
  <c r="M1962" i="23" s="1"/>
  <c r="L1963" i="23"/>
  <c r="M1963" i="23" s="1"/>
  <c r="L1964" i="23"/>
  <c r="M1964" i="23" s="1"/>
  <c r="L1965" i="23"/>
  <c r="M1965" i="23" s="1"/>
  <c r="L1966" i="23"/>
  <c r="M1966" i="23" s="1"/>
  <c r="L1967" i="23"/>
  <c r="M1967" i="23" s="1"/>
  <c r="L1968" i="23"/>
  <c r="M1968" i="23" s="1"/>
  <c r="L1969" i="23"/>
  <c r="M1969" i="23" s="1"/>
  <c r="L1970" i="23"/>
  <c r="M1970" i="23" s="1"/>
  <c r="L1971" i="23"/>
  <c r="M1971" i="23" s="1"/>
  <c r="L1972" i="23"/>
  <c r="M1972" i="23" s="1"/>
  <c r="L1973" i="23"/>
  <c r="M1973" i="23" s="1"/>
  <c r="L1974" i="23"/>
  <c r="M1974" i="23" s="1"/>
  <c r="L1975" i="23"/>
  <c r="M1975" i="23" s="1"/>
  <c r="L1976" i="23"/>
  <c r="M1976" i="23" s="1"/>
  <c r="L1977" i="23"/>
  <c r="M1977" i="23" s="1"/>
  <c r="L1978" i="23"/>
  <c r="M1978" i="23" s="1"/>
  <c r="L1979" i="23"/>
  <c r="M1979" i="23" s="1"/>
  <c r="L1980" i="23"/>
  <c r="M1980" i="23" s="1"/>
  <c r="L1981" i="23"/>
  <c r="M1981" i="23" s="1"/>
  <c r="L1982" i="23"/>
  <c r="M1982" i="23" s="1"/>
  <c r="L1983" i="23"/>
  <c r="M1983" i="23" s="1"/>
  <c r="L1984" i="23"/>
  <c r="M1984" i="23" s="1"/>
  <c r="L1985" i="23"/>
  <c r="M1985" i="23" s="1"/>
  <c r="L1986" i="23"/>
  <c r="M1986" i="23" s="1"/>
  <c r="L1987" i="23"/>
  <c r="M1987" i="23" s="1"/>
  <c r="L1988" i="23"/>
  <c r="M1988" i="23" s="1"/>
  <c r="L1989" i="23"/>
  <c r="M1989" i="23" s="1"/>
  <c r="L1990" i="23"/>
  <c r="M1990" i="23" s="1"/>
  <c r="L1991" i="23"/>
  <c r="M1991" i="23" s="1"/>
  <c r="L1992" i="23"/>
  <c r="M1992" i="23" s="1"/>
  <c r="L1993" i="23"/>
  <c r="M1993" i="23" s="1"/>
  <c r="L1994" i="23"/>
  <c r="M1994" i="23" s="1"/>
  <c r="L1995" i="23"/>
  <c r="M1995" i="23" s="1"/>
  <c r="L1996" i="23"/>
  <c r="M1996" i="23" s="1"/>
  <c r="L1997" i="23"/>
  <c r="M1997" i="23" s="1"/>
  <c r="L1998" i="23"/>
  <c r="M1998" i="23" s="1"/>
  <c r="L1999" i="23"/>
  <c r="M1999" i="23" s="1"/>
  <c r="L2000" i="23"/>
  <c r="M2000" i="23" s="1"/>
  <c r="L2001" i="23"/>
  <c r="M2001" i="23" s="1"/>
  <c r="L2002" i="23"/>
  <c r="M2002" i="23" s="1"/>
  <c r="L2003" i="23"/>
  <c r="M2003" i="23" s="1"/>
  <c r="L2004" i="23"/>
  <c r="M2004" i="23" s="1"/>
  <c r="L2005" i="23"/>
  <c r="M2005" i="23" s="1"/>
  <c r="L2006" i="23"/>
  <c r="M2006" i="23" s="1"/>
  <c r="L2007" i="23"/>
  <c r="M2007" i="23" s="1"/>
  <c r="L2008" i="23"/>
  <c r="M2008" i="23" s="1"/>
  <c r="L2009" i="23"/>
  <c r="M2009" i="23" s="1"/>
  <c r="L2010" i="23"/>
  <c r="M2010" i="23" s="1"/>
  <c r="L2011" i="23"/>
  <c r="M2011" i="23" s="1"/>
  <c r="L2012" i="23"/>
  <c r="M2012" i="23" s="1"/>
  <c r="L2013" i="23"/>
  <c r="M2013" i="23" s="1"/>
  <c r="L2014" i="23"/>
  <c r="M2014" i="23" s="1"/>
  <c r="L2015" i="23"/>
  <c r="M2015" i="23" s="1"/>
  <c r="L2016" i="23"/>
  <c r="M2016" i="23" s="1"/>
  <c r="L2017" i="23"/>
  <c r="M2017" i="23" s="1"/>
  <c r="L2018" i="23"/>
  <c r="M2018" i="23" s="1"/>
  <c r="L2019" i="23"/>
  <c r="M2019" i="23" s="1"/>
  <c r="L2020" i="23"/>
  <c r="M2020" i="23" s="1"/>
  <c r="L2021" i="23"/>
  <c r="M2021" i="23" s="1"/>
  <c r="L2022" i="23"/>
  <c r="M2022" i="23" s="1"/>
  <c r="L2023" i="23"/>
  <c r="M2023" i="23" s="1"/>
  <c r="L2024" i="23"/>
  <c r="M2024" i="23" s="1"/>
  <c r="L2025" i="23"/>
  <c r="M2025" i="23" s="1"/>
  <c r="L2026" i="23"/>
  <c r="M2026" i="23" s="1"/>
  <c r="L2027" i="23"/>
  <c r="M2027" i="23" s="1"/>
  <c r="L2028" i="23"/>
  <c r="M2028" i="23" s="1"/>
  <c r="L2029" i="23"/>
  <c r="M2029" i="23" s="1"/>
  <c r="L2030" i="23"/>
  <c r="M2030" i="23" s="1"/>
  <c r="L2031" i="23"/>
  <c r="M2031" i="23" s="1"/>
  <c r="L2032" i="23"/>
  <c r="M2032" i="23" s="1"/>
  <c r="L2033" i="23"/>
  <c r="M2033" i="23" s="1"/>
  <c r="L2034" i="23"/>
  <c r="M2034" i="23" s="1"/>
  <c r="L2035" i="23"/>
  <c r="M2035" i="23" s="1"/>
  <c r="L2036" i="23"/>
  <c r="M2036" i="23" s="1"/>
  <c r="L2037" i="23"/>
  <c r="M2037" i="23" s="1"/>
  <c r="L2038" i="23"/>
  <c r="M2038" i="23" s="1"/>
  <c r="L2039" i="23"/>
  <c r="M2039" i="23" s="1"/>
  <c r="L2040" i="23"/>
  <c r="M2040" i="23" s="1"/>
  <c r="L2041" i="23"/>
  <c r="M2041" i="23" s="1"/>
  <c r="L2042" i="23"/>
  <c r="M2042" i="23" s="1"/>
  <c r="L2043" i="23"/>
  <c r="M2043" i="23" s="1"/>
  <c r="L2044" i="23"/>
  <c r="M2044" i="23" s="1"/>
  <c r="L2045" i="23"/>
  <c r="M2045" i="23" s="1"/>
  <c r="L2046" i="23"/>
  <c r="M2046" i="23" s="1"/>
  <c r="L2047" i="23"/>
  <c r="M2047" i="23" s="1"/>
  <c r="L2048" i="23"/>
  <c r="M2048" i="23" s="1"/>
  <c r="L2049" i="23"/>
  <c r="M2049" i="23" s="1"/>
  <c r="L2050" i="23"/>
  <c r="M2050" i="23" s="1"/>
  <c r="L2051" i="23"/>
  <c r="M2051" i="23" s="1"/>
  <c r="L2052" i="23"/>
  <c r="M2052" i="23" s="1"/>
  <c r="L2053" i="23"/>
  <c r="M2053" i="23" s="1"/>
  <c r="L2054" i="23"/>
  <c r="M2054" i="23" s="1"/>
  <c r="L2055" i="23"/>
  <c r="M2055" i="23" s="1"/>
  <c r="L2056" i="23"/>
  <c r="M2056" i="23" s="1"/>
  <c r="L2057" i="23"/>
  <c r="M2057" i="23" s="1"/>
  <c r="L2058" i="23"/>
  <c r="M2058" i="23" s="1"/>
  <c r="L2059" i="23"/>
  <c r="M2059" i="23" s="1"/>
  <c r="L2060" i="23"/>
  <c r="M2060" i="23" s="1"/>
  <c r="L2061" i="23"/>
  <c r="M2061" i="23" s="1"/>
  <c r="L2062" i="23"/>
  <c r="M2062" i="23" s="1"/>
  <c r="L2063" i="23"/>
  <c r="M2063" i="23" s="1"/>
  <c r="L2064" i="23"/>
  <c r="M2064" i="23" s="1"/>
  <c r="L2065" i="23"/>
  <c r="M2065" i="23" s="1"/>
  <c r="L2066" i="23"/>
  <c r="M2066" i="23" s="1"/>
  <c r="L2067" i="23"/>
  <c r="M2067" i="23" s="1"/>
  <c r="L2068" i="23"/>
  <c r="M2068" i="23" s="1"/>
  <c r="L2069" i="23"/>
  <c r="M2069" i="23" s="1"/>
  <c r="L2070" i="23"/>
  <c r="M2070" i="23" s="1"/>
  <c r="L2071" i="23"/>
  <c r="M2071" i="23" s="1"/>
  <c r="L2072" i="23"/>
  <c r="M2072" i="23" s="1"/>
  <c r="L2073" i="23"/>
  <c r="M2073" i="23" s="1"/>
  <c r="L2074" i="23"/>
  <c r="M2074" i="23" s="1"/>
  <c r="L2075" i="23"/>
  <c r="M2075" i="23" s="1"/>
  <c r="L2076" i="23"/>
  <c r="M2076" i="23" s="1"/>
  <c r="L2077" i="23"/>
  <c r="M2077" i="23" s="1"/>
  <c r="L2078" i="23"/>
  <c r="M2078" i="23" s="1"/>
  <c r="L2079" i="23"/>
  <c r="M2079" i="23" s="1"/>
  <c r="L2080" i="23"/>
  <c r="M2080" i="23" s="1"/>
  <c r="L2081" i="23"/>
  <c r="M2081" i="23" s="1"/>
  <c r="L2082" i="23"/>
  <c r="M2082" i="23" s="1"/>
  <c r="L2083" i="23"/>
  <c r="M2083" i="23" s="1"/>
  <c r="L2084" i="23"/>
  <c r="M2084" i="23" s="1"/>
  <c r="L2085" i="23"/>
  <c r="M2085" i="23" s="1"/>
  <c r="L2086" i="23"/>
  <c r="M2086" i="23" s="1"/>
  <c r="L2087" i="23"/>
  <c r="M2087" i="23" s="1"/>
  <c r="L2088" i="23"/>
  <c r="M2088" i="23" s="1"/>
  <c r="L2089" i="23"/>
  <c r="M2089" i="23" s="1"/>
  <c r="L2090" i="23"/>
  <c r="M2090" i="23" s="1"/>
  <c r="L2091" i="23"/>
  <c r="M2091" i="23" s="1"/>
  <c r="L2092" i="23"/>
  <c r="M2092" i="23" s="1"/>
  <c r="L2093" i="23"/>
  <c r="M2093" i="23" s="1"/>
  <c r="L2094" i="23"/>
  <c r="M2094" i="23" s="1"/>
  <c r="L2095" i="23"/>
  <c r="M2095" i="23" s="1"/>
  <c r="L2096" i="23"/>
  <c r="M2096" i="23" s="1"/>
  <c r="L2097" i="23"/>
  <c r="M2097" i="23" s="1"/>
  <c r="L2098" i="23"/>
  <c r="M2098" i="23" s="1"/>
  <c r="L2099" i="23"/>
  <c r="M2099" i="23" s="1"/>
  <c r="L2100" i="23"/>
  <c r="M2100" i="23" s="1"/>
  <c r="L2101" i="23"/>
  <c r="M2101" i="23" s="1"/>
  <c r="L2102" i="23"/>
  <c r="M2102" i="23" s="1"/>
  <c r="L2103" i="23"/>
  <c r="M2103" i="23" s="1"/>
  <c r="L2104" i="23"/>
  <c r="M2104" i="23" s="1"/>
  <c r="L2105" i="23"/>
  <c r="M2105" i="23" s="1"/>
  <c r="L2106" i="23"/>
  <c r="M2106" i="23" s="1"/>
  <c r="L2107" i="23"/>
  <c r="M2107" i="23" s="1"/>
  <c r="L2108" i="23"/>
  <c r="M2108" i="23" s="1"/>
  <c r="L2109" i="23"/>
  <c r="M2109" i="23" s="1"/>
  <c r="L2110" i="23"/>
  <c r="M2110" i="23" s="1"/>
  <c r="L2111" i="23"/>
  <c r="M2111" i="23" s="1"/>
  <c r="L2112" i="23"/>
  <c r="M2112" i="23" s="1"/>
  <c r="L2113" i="23"/>
  <c r="M2113" i="23" s="1"/>
  <c r="L2114" i="23"/>
  <c r="M2114" i="23" s="1"/>
  <c r="L2115" i="23"/>
  <c r="M2115" i="23" s="1"/>
  <c r="L2116" i="23"/>
  <c r="M2116" i="23" s="1"/>
  <c r="L2117" i="23"/>
  <c r="M2117" i="23" s="1"/>
  <c r="L2118" i="23"/>
  <c r="M2118" i="23" s="1"/>
  <c r="L2119" i="23"/>
  <c r="M2119" i="23" s="1"/>
  <c r="L2120" i="23"/>
  <c r="M2120" i="23" s="1"/>
  <c r="L2121" i="23"/>
  <c r="M2121" i="23" s="1"/>
  <c r="L2122" i="23"/>
  <c r="M2122" i="23" s="1"/>
  <c r="L2123" i="23"/>
  <c r="M2123" i="23" s="1"/>
  <c r="L2124" i="23"/>
  <c r="M2124" i="23" s="1"/>
  <c r="L2125" i="23"/>
  <c r="M2125" i="23" s="1"/>
  <c r="L2126" i="23"/>
  <c r="M2126" i="23" s="1"/>
  <c r="L2127" i="23"/>
  <c r="M2127" i="23" s="1"/>
  <c r="L2128" i="23"/>
  <c r="M2128" i="23" s="1"/>
  <c r="L2129" i="23"/>
  <c r="M2129" i="23" s="1"/>
  <c r="L2130" i="23"/>
  <c r="M2130" i="23" s="1"/>
  <c r="L2131" i="23"/>
  <c r="M2131" i="23" s="1"/>
  <c r="L2132" i="23"/>
  <c r="M2132" i="23" s="1"/>
  <c r="L2133" i="23"/>
  <c r="M2133" i="23" s="1"/>
  <c r="L2134" i="23"/>
  <c r="M2134" i="23" s="1"/>
  <c r="L2135" i="23"/>
  <c r="M2135" i="23" s="1"/>
  <c r="L2136" i="23"/>
  <c r="M2136" i="23" s="1"/>
  <c r="L2137" i="23"/>
  <c r="M2137" i="23" s="1"/>
  <c r="L2138" i="23"/>
  <c r="M2138" i="23" s="1"/>
  <c r="L2139" i="23"/>
  <c r="M2139" i="23" s="1"/>
  <c r="L2140" i="23"/>
  <c r="M2140" i="23" s="1"/>
  <c r="L2141" i="23"/>
  <c r="M2141" i="23" s="1"/>
  <c r="L2142" i="23"/>
  <c r="M2142" i="23" s="1"/>
  <c r="L2143" i="23"/>
  <c r="M2143" i="23" s="1"/>
  <c r="L2144" i="23"/>
  <c r="M2144" i="23" s="1"/>
  <c r="L2145" i="23"/>
  <c r="M2145" i="23" s="1"/>
  <c r="L2146" i="23"/>
  <c r="M2146" i="23" s="1"/>
  <c r="L2147" i="23"/>
  <c r="M2147" i="23" s="1"/>
  <c r="L2148" i="23"/>
  <c r="M2148" i="23" s="1"/>
  <c r="L2149" i="23"/>
  <c r="M2149" i="23" s="1"/>
  <c r="L2150" i="23"/>
  <c r="M2150" i="23" s="1"/>
  <c r="L2151" i="23"/>
  <c r="M2151" i="23" s="1"/>
  <c r="L2152" i="23"/>
  <c r="M2152" i="23" s="1"/>
  <c r="L2153" i="23"/>
  <c r="M2153" i="23" s="1"/>
  <c r="L2154" i="23"/>
  <c r="M2154" i="23" s="1"/>
  <c r="L2155" i="23"/>
  <c r="M2155" i="23" s="1"/>
  <c r="L2156" i="23"/>
  <c r="M2156" i="23" s="1"/>
  <c r="L2157" i="23"/>
  <c r="M2157" i="23" s="1"/>
  <c r="L2158" i="23"/>
  <c r="M2158" i="23" s="1"/>
  <c r="L2159" i="23"/>
  <c r="M2159" i="23" s="1"/>
  <c r="L2160" i="23"/>
  <c r="M2160" i="23" s="1"/>
  <c r="L2161" i="23"/>
  <c r="M2161" i="23" s="1"/>
  <c r="L2162" i="23"/>
  <c r="M2162" i="23" s="1"/>
  <c r="L2163" i="23"/>
  <c r="M2163" i="23" s="1"/>
  <c r="L2164" i="23"/>
  <c r="M2164" i="23" s="1"/>
  <c r="L2165" i="23"/>
  <c r="M2165" i="23" s="1"/>
  <c r="L2166" i="23"/>
  <c r="M2166" i="23" s="1"/>
  <c r="L2167" i="23"/>
  <c r="M2167" i="23" s="1"/>
  <c r="L2168" i="23"/>
  <c r="M2168" i="23" s="1"/>
  <c r="L2169" i="23"/>
  <c r="M2169" i="23" s="1"/>
  <c r="L2170" i="23"/>
  <c r="M2170" i="23" s="1"/>
  <c r="L2171" i="23"/>
  <c r="M2171" i="23" s="1"/>
  <c r="L2172" i="23"/>
  <c r="M2172" i="23" s="1"/>
  <c r="L2173" i="23"/>
  <c r="M2173" i="23" s="1"/>
  <c r="L2174" i="23"/>
  <c r="M2174" i="23" s="1"/>
  <c r="L2175" i="23"/>
  <c r="M2175" i="23" s="1"/>
  <c r="L2176" i="23"/>
  <c r="M2176" i="23" s="1"/>
  <c r="L2177" i="23"/>
  <c r="M2177" i="23" s="1"/>
  <c r="L2178" i="23"/>
  <c r="M2178" i="23" s="1"/>
  <c r="L2179" i="23"/>
  <c r="M2179" i="23" s="1"/>
  <c r="L2180" i="23"/>
  <c r="M2180" i="23" s="1"/>
  <c r="L2181" i="23"/>
  <c r="M2181" i="23" s="1"/>
  <c r="L2182" i="23"/>
  <c r="M2182" i="23" s="1"/>
  <c r="L2183" i="23"/>
  <c r="M2183" i="23" s="1"/>
  <c r="L2184" i="23"/>
  <c r="M2184" i="23" s="1"/>
  <c r="L2185" i="23"/>
  <c r="M2185" i="23" s="1"/>
  <c r="L2186" i="23"/>
  <c r="M2186" i="23" s="1"/>
  <c r="L2187" i="23"/>
  <c r="M2187" i="23" s="1"/>
  <c r="L2188" i="23"/>
  <c r="M2188" i="23" s="1"/>
  <c r="L2189" i="23"/>
  <c r="M2189" i="23" s="1"/>
  <c r="L2190" i="23"/>
  <c r="M2190" i="23" s="1"/>
  <c r="L2191" i="23"/>
  <c r="M2191" i="23" s="1"/>
  <c r="L2192" i="23"/>
  <c r="M2192" i="23" s="1"/>
  <c r="L2193" i="23"/>
  <c r="M2193" i="23" s="1"/>
  <c r="L2194" i="23"/>
  <c r="M2194" i="23" s="1"/>
  <c r="L2195" i="23"/>
  <c r="M2195" i="23" s="1"/>
  <c r="L2196" i="23"/>
  <c r="M2196" i="23" s="1"/>
  <c r="L2197" i="23"/>
  <c r="M2197" i="23" s="1"/>
  <c r="L2198" i="23"/>
  <c r="M2198" i="23" s="1"/>
  <c r="L2199" i="23"/>
  <c r="M2199" i="23" s="1"/>
  <c r="L2200" i="23"/>
  <c r="M2200" i="23" s="1"/>
  <c r="L2201" i="23"/>
  <c r="M2201" i="23" s="1"/>
  <c r="L2202" i="23"/>
  <c r="M2202" i="23" s="1"/>
  <c r="L2203" i="23"/>
  <c r="M2203" i="23" s="1"/>
  <c r="L2204" i="23"/>
  <c r="M2204" i="23" s="1"/>
  <c r="L2205" i="23"/>
  <c r="M2205" i="23" s="1"/>
  <c r="L2206" i="23"/>
  <c r="M2206" i="23" s="1"/>
  <c r="L2207" i="23"/>
  <c r="M2207" i="23" s="1"/>
  <c r="L2208" i="23"/>
  <c r="M2208" i="23" s="1"/>
  <c r="L2209" i="23"/>
  <c r="M2209" i="23" s="1"/>
  <c r="L2210" i="23"/>
  <c r="M2210" i="23" s="1"/>
  <c r="L2211" i="23"/>
  <c r="M2211" i="23" s="1"/>
  <c r="L2212" i="23"/>
  <c r="M2212" i="23" s="1"/>
  <c r="L2213" i="23"/>
  <c r="M2213" i="23" s="1"/>
  <c r="L2214" i="23"/>
  <c r="M2214" i="23" s="1"/>
  <c r="L2215" i="23"/>
  <c r="M2215" i="23" s="1"/>
  <c r="L2216" i="23"/>
  <c r="M2216" i="23" s="1"/>
  <c r="L2217" i="23"/>
  <c r="M2217" i="23" s="1"/>
  <c r="L2218" i="23"/>
  <c r="M2218" i="23" s="1"/>
  <c r="L2219" i="23"/>
  <c r="M2219" i="23" s="1"/>
  <c r="L2220" i="23"/>
  <c r="M2220" i="23" s="1"/>
  <c r="L2221" i="23"/>
  <c r="M2221" i="23" s="1"/>
  <c r="L2222" i="23"/>
  <c r="M2222" i="23" s="1"/>
  <c r="L2223" i="23"/>
  <c r="M2223" i="23" s="1"/>
  <c r="L2224" i="23"/>
  <c r="M2224" i="23" s="1"/>
  <c r="L2225" i="23"/>
  <c r="M2225" i="23" s="1"/>
  <c r="L2226" i="23"/>
  <c r="M2226" i="23" s="1"/>
  <c r="L2227" i="23"/>
  <c r="M2227" i="23" s="1"/>
  <c r="L2228" i="23"/>
  <c r="M2228" i="23" s="1"/>
  <c r="L2229" i="23"/>
  <c r="M2229" i="23" s="1"/>
  <c r="L2230" i="23"/>
  <c r="M2230" i="23" s="1"/>
  <c r="L2231" i="23"/>
  <c r="M2231" i="23" s="1"/>
  <c r="L2232" i="23"/>
  <c r="M2232" i="23" s="1"/>
  <c r="L2233" i="23"/>
  <c r="M2233" i="23" s="1"/>
  <c r="L2234" i="23"/>
  <c r="M2234" i="23" s="1"/>
  <c r="L2235" i="23"/>
  <c r="M2235" i="23" s="1"/>
  <c r="L2236" i="23"/>
  <c r="M2236" i="23" s="1"/>
  <c r="L2237" i="23"/>
  <c r="M2237" i="23" s="1"/>
  <c r="L2238" i="23"/>
  <c r="M2238" i="23" s="1"/>
  <c r="L2239" i="23"/>
  <c r="M2239" i="23" s="1"/>
  <c r="L2240" i="23"/>
  <c r="M2240" i="23" s="1"/>
  <c r="L2241" i="23"/>
  <c r="M2241" i="23" s="1"/>
  <c r="L2242" i="23"/>
  <c r="M2242" i="23" s="1"/>
  <c r="L2243" i="23"/>
  <c r="M2243" i="23" s="1"/>
  <c r="L2244" i="23"/>
  <c r="M2244" i="23" s="1"/>
  <c r="L2245" i="23"/>
  <c r="M2245" i="23" s="1"/>
  <c r="L2246" i="23"/>
  <c r="M2246" i="23" s="1"/>
  <c r="L2247" i="23"/>
  <c r="M2247" i="23" s="1"/>
  <c r="L2248" i="23"/>
  <c r="M2248" i="23" s="1"/>
  <c r="L2249" i="23"/>
  <c r="M2249" i="23" s="1"/>
  <c r="L2250" i="23"/>
  <c r="M2250" i="23" s="1"/>
  <c r="L2251" i="23"/>
  <c r="M2251" i="23" s="1"/>
  <c r="L2252" i="23"/>
  <c r="M2252" i="23" s="1"/>
  <c r="L2253" i="23"/>
  <c r="M2253" i="23" s="1"/>
  <c r="L2254" i="23"/>
  <c r="M2254" i="23" s="1"/>
  <c r="L2255" i="23"/>
  <c r="M2255" i="23" s="1"/>
  <c r="L2256" i="23"/>
  <c r="M2256" i="23" s="1"/>
  <c r="L2257" i="23"/>
  <c r="M2257" i="23" s="1"/>
  <c r="L2258" i="23"/>
  <c r="M2258" i="23" s="1"/>
  <c r="L2259" i="23"/>
  <c r="M2259" i="23" s="1"/>
  <c r="L2260" i="23"/>
  <c r="M2260" i="23" s="1"/>
  <c r="L2261" i="23"/>
  <c r="M2261" i="23" s="1"/>
  <c r="L2262" i="23"/>
  <c r="M2262" i="23" s="1"/>
  <c r="L2263" i="23"/>
  <c r="M2263" i="23" s="1"/>
  <c r="L2264" i="23"/>
  <c r="M2264" i="23" s="1"/>
  <c r="L2265" i="23"/>
  <c r="M2265" i="23" s="1"/>
  <c r="L2266" i="23"/>
  <c r="M2266" i="23" s="1"/>
  <c r="L2267" i="23"/>
  <c r="M2267" i="23" s="1"/>
  <c r="L2268" i="23"/>
  <c r="M2268" i="23" s="1"/>
  <c r="L2269" i="23"/>
  <c r="M2269" i="23" s="1"/>
  <c r="L2270" i="23"/>
  <c r="M2270" i="23" s="1"/>
  <c r="L2271" i="23"/>
  <c r="M2271" i="23" s="1"/>
  <c r="L2272" i="23"/>
  <c r="M2272" i="23" s="1"/>
  <c r="L2273" i="23"/>
  <c r="M2273" i="23" s="1"/>
  <c r="L2274" i="23"/>
  <c r="M2274" i="23" s="1"/>
  <c r="L2275" i="23"/>
  <c r="M2275" i="23" s="1"/>
  <c r="L2276" i="23"/>
  <c r="M2276" i="23" s="1"/>
  <c r="L2277" i="23"/>
  <c r="M2277" i="23" s="1"/>
  <c r="L2278" i="23"/>
  <c r="M2278" i="23" s="1"/>
  <c r="L2279" i="23"/>
  <c r="M2279" i="23" s="1"/>
  <c r="L2280" i="23"/>
  <c r="M2280" i="23" s="1"/>
  <c r="L2281" i="23"/>
  <c r="M2281" i="23" s="1"/>
  <c r="L2282" i="23"/>
  <c r="M2282" i="23" s="1"/>
  <c r="L2283" i="23"/>
  <c r="M2283" i="23" s="1"/>
  <c r="L2284" i="23"/>
  <c r="M2284" i="23" s="1"/>
  <c r="L2285" i="23"/>
  <c r="M2285" i="23" s="1"/>
  <c r="L2286" i="23"/>
  <c r="M2286" i="23" s="1"/>
  <c r="L2287" i="23"/>
  <c r="M2287" i="23" s="1"/>
  <c r="L2288" i="23"/>
  <c r="M2288" i="23" s="1"/>
  <c r="L2289" i="23"/>
  <c r="M2289" i="23" s="1"/>
  <c r="L2290" i="23"/>
  <c r="M2290" i="23" s="1"/>
  <c r="L2291" i="23"/>
  <c r="M2291" i="23" s="1"/>
  <c r="L2292" i="23"/>
  <c r="M2292" i="23" s="1"/>
  <c r="L2293" i="23"/>
  <c r="M2293" i="23" s="1"/>
  <c r="L2294" i="23"/>
  <c r="M2294" i="23" s="1"/>
  <c r="L2295" i="23"/>
  <c r="M2295" i="23" s="1"/>
  <c r="L2296" i="23"/>
  <c r="M2296" i="23" s="1"/>
  <c r="L2297" i="23"/>
  <c r="M2297" i="23" s="1"/>
  <c r="L2298" i="23"/>
  <c r="M2298" i="23" s="1"/>
  <c r="L2299" i="23"/>
  <c r="M2299" i="23" s="1"/>
  <c r="L2300" i="23"/>
  <c r="M2300" i="23" s="1"/>
  <c r="L2301" i="23"/>
  <c r="M2301" i="23" s="1"/>
  <c r="L2302" i="23"/>
  <c r="M2302" i="23" s="1"/>
  <c r="L2303" i="23"/>
  <c r="M2303" i="23" s="1"/>
  <c r="L2304" i="23"/>
  <c r="M2304" i="23" s="1"/>
  <c r="L2305" i="23"/>
  <c r="M2305" i="23" s="1"/>
  <c r="L2306" i="23"/>
  <c r="M2306" i="23" s="1"/>
  <c r="L2307" i="23"/>
  <c r="M2307" i="23" s="1"/>
  <c r="L2308" i="23"/>
  <c r="M2308" i="23" s="1"/>
  <c r="L2309" i="23"/>
  <c r="M2309" i="23" s="1"/>
  <c r="L2310" i="23"/>
  <c r="M2310" i="23" s="1"/>
  <c r="L2311" i="23"/>
  <c r="M2311" i="23" s="1"/>
  <c r="L2312" i="23"/>
  <c r="M2312" i="23" s="1"/>
  <c r="L2313" i="23"/>
  <c r="M2313" i="23" s="1"/>
  <c r="L2314" i="23"/>
  <c r="M2314" i="23" s="1"/>
  <c r="L2315" i="23"/>
  <c r="M2315" i="23" s="1"/>
  <c r="L2316" i="23"/>
  <c r="M2316" i="23" s="1"/>
  <c r="L2317" i="23"/>
  <c r="M2317" i="23" s="1"/>
  <c r="L2318" i="23"/>
  <c r="M2318" i="23" s="1"/>
  <c r="L2319" i="23"/>
  <c r="M2319" i="23" s="1"/>
  <c r="L2320" i="23"/>
  <c r="M2320" i="23" s="1"/>
  <c r="L2321" i="23"/>
  <c r="M2321" i="23" s="1"/>
  <c r="L2322" i="23"/>
  <c r="M2322" i="23" s="1"/>
  <c r="L2323" i="23"/>
  <c r="M2323" i="23" s="1"/>
  <c r="L2324" i="23"/>
  <c r="M2324" i="23" s="1"/>
  <c r="L2325" i="23"/>
  <c r="M2325" i="23" s="1"/>
  <c r="L2326" i="23"/>
  <c r="M2326" i="23" s="1"/>
  <c r="L2327" i="23"/>
  <c r="M2327" i="23" s="1"/>
  <c r="L2328" i="23"/>
  <c r="M2328" i="23" s="1"/>
  <c r="L2329" i="23"/>
  <c r="M2329" i="23" s="1"/>
  <c r="L2330" i="23"/>
  <c r="M2330" i="23" s="1"/>
  <c r="L2331" i="23"/>
  <c r="M2331" i="23" s="1"/>
  <c r="L2332" i="23"/>
  <c r="M2332" i="23" s="1"/>
  <c r="L2333" i="23"/>
  <c r="M2333" i="23" s="1"/>
  <c r="L2334" i="23"/>
  <c r="M2334" i="23" s="1"/>
  <c r="L2335" i="23"/>
  <c r="M2335" i="23" s="1"/>
  <c r="L2336" i="23"/>
  <c r="M2336" i="23" s="1"/>
  <c r="L2337" i="23"/>
  <c r="M2337" i="23" s="1"/>
  <c r="L2338" i="23"/>
  <c r="M2338" i="23" s="1"/>
  <c r="L2339" i="23"/>
  <c r="M2339" i="23" s="1"/>
  <c r="L2340" i="23"/>
  <c r="M2340" i="23" s="1"/>
  <c r="L2341" i="23"/>
  <c r="M2341" i="23" s="1"/>
  <c r="L2342" i="23"/>
  <c r="M2342" i="23" s="1"/>
  <c r="L2343" i="23"/>
  <c r="M2343" i="23" s="1"/>
  <c r="L2344" i="23"/>
  <c r="M2344" i="23" s="1"/>
  <c r="L2345" i="23"/>
  <c r="M2345" i="23" s="1"/>
  <c r="L2346" i="23"/>
  <c r="M2346" i="23" s="1"/>
  <c r="L2347" i="23"/>
  <c r="M2347" i="23" s="1"/>
  <c r="L2348" i="23"/>
  <c r="M2348" i="23" s="1"/>
  <c r="L2349" i="23"/>
  <c r="M2349" i="23" s="1"/>
  <c r="L2350" i="23"/>
  <c r="M2350" i="23" s="1"/>
  <c r="L2351" i="23"/>
  <c r="M2351" i="23" s="1"/>
  <c r="L2352" i="23"/>
  <c r="M2352" i="23" s="1"/>
  <c r="L2353" i="23"/>
  <c r="M2353" i="23" s="1"/>
  <c r="L2354" i="23"/>
  <c r="M2354" i="23" s="1"/>
  <c r="L2355" i="23"/>
  <c r="M2355" i="23" s="1"/>
  <c r="L2356" i="23"/>
  <c r="M2356" i="23" s="1"/>
  <c r="L2357" i="23"/>
  <c r="M2357" i="23" s="1"/>
  <c r="L2358" i="23"/>
  <c r="M2358" i="23" s="1"/>
  <c r="L2359" i="23"/>
  <c r="M2359" i="23" s="1"/>
  <c r="L2360" i="23"/>
  <c r="M2360" i="23" s="1"/>
  <c r="L2361" i="23"/>
  <c r="M2361" i="23" s="1"/>
  <c r="L2362" i="23"/>
  <c r="M2362" i="23" s="1"/>
  <c r="L2363" i="23"/>
  <c r="M2363" i="23" s="1"/>
  <c r="L2364" i="23"/>
  <c r="M2364" i="23" s="1"/>
  <c r="L2365" i="23"/>
  <c r="M2365" i="23" s="1"/>
  <c r="L2366" i="23"/>
  <c r="M2366" i="23" s="1"/>
  <c r="L2367" i="23"/>
  <c r="M2367" i="23" s="1"/>
  <c r="L2368" i="23"/>
  <c r="M2368" i="23" s="1"/>
  <c r="L2369" i="23"/>
  <c r="M2369" i="23" s="1"/>
  <c r="L2370" i="23"/>
  <c r="M2370" i="23" s="1"/>
  <c r="L2371" i="23"/>
  <c r="M2371" i="23" s="1"/>
  <c r="L2372" i="23"/>
  <c r="M2372" i="23" s="1"/>
  <c r="L2373" i="23"/>
  <c r="M2373" i="23" s="1"/>
  <c r="L2374" i="23"/>
  <c r="M2374" i="23" s="1"/>
  <c r="L2375" i="23"/>
  <c r="M2375" i="23" s="1"/>
  <c r="L2376" i="23"/>
  <c r="M2376" i="23" s="1"/>
  <c r="L2377" i="23"/>
  <c r="M2377" i="23" s="1"/>
  <c r="L2378" i="23"/>
  <c r="M2378" i="23" s="1"/>
  <c r="L2379" i="23"/>
  <c r="M2379" i="23" s="1"/>
  <c r="L2380" i="23"/>
  <c r="M2380" i="23" s="1"/>
  <c r="L2381" i="23"/>
  <c r="M2381" i="23" s="1"/>
  <c r="L2382" i="23"/>
  <c r="M2382" i="23" s="1"/>
  <c r="L2383" i="23"/>
  <c r="M2383" i="23" s="1"/>
  <c r="L2384" i="23"/>
  <c r="M2384" i="23" s="1"/>
  <c r="L2385" i="23"/>
  <c r="M2385" i="23" s="1"/>
  <c r="L2386" i="23"/>
  <c r="M2386" i="23" s="1"/>
  <c r="L2387" i="23"/>
  <c r="M2387" i="23" s="1"/>
  <c r="L2388" i="23"/>
  <c r="M2388" i="23" s="1"/>
  <c r="L2389" i="23"/>
  <c r="M2389" i="23" s="1"/>
  <c r="L2390" i="23"/>
  <c r="M2390" i="23" s="1"/>
  <c r="L2391" i="23"/>
  <c r="M2391" i="23" s="1"/>
  <c r="L2392" i="23"/>
  <c r="M2392" i="23" s="1"/>
  <c r="L2393" i="23"/>
  <c r="M2393" i="23" s="1"/>
  <c r="L2394" i="23"/>
  <c r="M2394" i="23" s="1"/>
  <c r="L2395" i="23"/>
  <c r="M2395" i="23" s="1"/>
  <c r="L2396" i="23"/>
  <c r="M2396" i="23" s="1"/>
  <c r="L2397" i="23"/>
  <c r="M2397" i="23" s="1"/>
  <c r="L2398" i="23"/>
  <c r="M2398" i="23" s="1"/>
  <c r="L2399" i="23"/>
  <c r="M2399" i="23" s="1"/>
  <c r="L2400" i="23"/>
  <c r="M2400" i="23" s="1"/>
  <c r="L2401" i="23"/>
  <c r="M2401" i="23" s="1"/>
  <c r="L2402" i="23"/>
  <c r="M2402" i="23" s="1"/>
  <c r="L2403" i="23"/>
  <c r="M2403" i="23" s="1"/>
  <c r="L2404" i="23"/>
  <c r="M2404" i="23" s="1"/>
  <c r="L2405" i="23"/>
  <c r="M2405" i="23" s="1"/>
  <c r="L2406" i="23"/>
  <c r="M2406" i="23" s="1"/>
  <c r="L2407" i="23"/>
  <c r="M2407" i="23" s="1"/>
  <c r="L2408" i="23"/>
  <c r="M2408" i="23" s="1"/>
  <c r="L2409" i="23"/>
  <c r="M2409" i="23" s="1"/>
  <c r="L2410" i="23"/>
  <c r="M2410" i="23" s="1"/>
  <c r="L2411" i="23"/>
  <c r="M2411" i="23" s="1"/>
  <c r="L2412" i="23"/>
  <c r="M2412" i="23" s="1"/>
  <c r="L2413" i="23"/>
  <c r="M2413" i="23" s="1"/>
  <c r="L2414" i="23"/>
  <c r="M2414" i="23" s="1"/>
  <c r="L2415" i="23"/>
  <c r="M2415" i="23" s="1"/>
  <c r="L2416" i="23"/>
  <c r="M2416" i="23" s="1"/>
  <c r="L2417" i="23"/>
  <c r="M2417" i="23" s="1"/>
  <c r="L2418" i="23"/>
  <c r="M2418" i="23" s="1"/>
  <c r="L2419" i="23"/>
  <c r="M2419" i="23" s="1"/>
  <c r="L2420" i="23"/>
  <c r="M2420" i="23" s="1"/>
  <c r="L2421" i="23"/>
  <c r="M2421" i="23" s="1"/>
  <c r="L2422" i="23"/>
  <c r="M2422" i="23" s="1"/>
  <c r="L2423" i="23"/>
  <c r="M2423" i="23" s="1"/>
  <c r="L2424" i="23"/>
  <c r="M2424" i="23" s="1"/>
  <c r="L2425" i="23"/>
  <c r="M2425" i="23" s="1"/>
  <c r="L2426" i="23"/>
  <c r="M2426" i="23" s="1"/>
  <c r="L2427" i="23"/>
  <c r="M2427" i="23" s="1"/>
  <c r="L2428" i="23"/>
  <c r="M2428" i="23" s="1"/>
  <c r="L2429" i="23"/>
  <c r="M2429" i="23" s="1"/>
  <c r="L2430" i="23"/>
  <c r="M2430" i="23" s="1"/>
  <c r="L2431" i="23"/>
  <c r="M2431" i="23" s="1"/>
  <c r="L2432" i="23"/>
  <c r="M2432" i="23" s="1"/>
  <c r="L2433" i="23"/>
  <c r="M2433" i="23" s="1"/>
  <c r="L2434" i="23"/>
  <c r="M2434" i="23" s="1"/>
  <c r="L2435" i="23"/>
  <c r="M2435" i="23" s="1"/>
  <c r="L2436" i="23"/>
  <c r="M2436" i="23" s="1"/>
  <c r="L2437" i="23"/>
  <c r="M2437" i="23" s="1"/>
  <c r="L2438" i="23"/>
  <c r="M2438" i="23" s="1"/>
  <c r="L2439" i="23"/>
  <c r="M2439" i="23" s="1"/>
  <c r="L2440" i="23"/>
  <c r="M2440" i="23" s="1"/>
  <c r="L2441" i="23"/>
  <c r="M2441" i="23" s="1"/>
  <c r="L2442" i="23"/>
  <c r="M2442" i="23" s="1"/>
  <c r="L2443" i="23"/>
  <c r="M2443" i="23" s="1"/>
  <c r="L2444" i="23"/>
  <c r="M2444" i="23" s="1"/>
  <c r="L2445" i="23"/>
  <c r="M2445" i="23" s="1"/>
  <c r="L2446" i="23"/>
  <c r="M2446" i="23" s="1"/>
  <c r="L2447" i="23"/>
  <c r="M2447" i="23" s="1"/>
  <c r="L2448" i="23"/>
  <c r="M2448" i="23" s="1"/>
  <c r="L2449" i="23"/>
  <c r="M2449" i="23" s="1"/>
  <c r="L2450" i="23"/>
  <c r="M2450" i="23" s="1"/>
  <c r="L2451" i="23"/>
  <c r="M2451" i="23" s="1"/>
  <c r="L2452" i="23"/>
  <c r="M2452" i="23" s="1"/>
  <c r="L2453" i="23"/>
  <c r="M2453" i="23" s="1"/>
  <c r="L2454" i="23"/>
  <c r="M2454" i="23" s="1"/>
  <c r="L2455" i="23"/>
  <c r="M2455" i="23" s="1"/>
  <c r="L2456" i="23"/>
  <c r="M2456" i="23" s="1"/>
  <c r="L2457" i="23"/>
  <c r="M2457" i="23" s="1"/>
  <c r="L2458" i="23"/>
  <c r="M2458" i="23" s="1"/>
  <c r="L2459" i="23"/>
  <c r="M2459" i="23" s="1"/>
  <c r="L2460" i="23"/>
  <c r="M2460" i="23" s="1"/>
  <c r="L2461" i="23"/>
  <c r="M2461" i="23" s="1"/>
  <c r="L2462" i="23"/>
  <c r="M2462" i="23" s="1"/>
  <c r="L2463" i="23"/>
  <c r="M2463" i="23" s="1"/>
  <c r="L2464" i="23"/>
  <c r="M2464" i="23" s="1"/>
  <c r="L2465" i="23"/>
  <c r="M2465" i="23" s="1"/>
  <c r="L2466" i="23"/>
  <c r="M2466" i="23" s="1"/>
  <c r="L2467" i="23"/>
  <c r="M2467" i="23" s="1"/>
  <c r="L2468" i="23"/>
  <c r="M2468" i="23" s="1"/>
  <c r="L2469" i="23"/>
  <c r="M2469" i="23" s="1"/>
  <c r="L2470" i="23"/>
  <c r="M2470" i="23" s="1"/>
  <c r="L2471" i="23"/>
  <c r="M2471" i="23" s="1"/>
  <c r="L2472" i="23"/>
  <c r="M2472" i="23" s="1"/>
  <c r="L2473" i="23"/>
  <c r="M2473" i="23" s="1"/>
  <c r="L2474" i="23"/>
  <c r="M2474" i="23" s="1"/>
  <c r="L2475" i="23"/>
  <c r="M2475" i="23" s="1"/>
  <c r="L2476" i="23"/>
  <c r="M2476" i="23" s="1"/>
  <c r="L2477" i="23"/>
  <c r="M2477" i="23" s="1"/>
  <c r="L2478" i="23"/>
  <c r="M2478" i="23" s="1"/>
  <c r="L2479" i="23"/>
  <c r="M2479" i="23" s="1"/>
  <c r="L2480" i="23"/>
  <c r="M2480" i="23" s="1"/>
  <c r="L2481" i="23"/>
  <c r="M2481" i="23" s="1"/>
  <c r="L2482" i="23"/>
  <c r="M2482" i="23" s="1"/>
  <c r="L2483" i="23"/>
  <c r="M2483" i="23" s="1"/>
  <c r="L2484" i="23"/>
  <c r="M2484" i="23" s="1"/>
  <c r="L2485" i="23"/>
  <c r="M2485" i="23" s="1"/>
  <c r="L2486" i="23"/>
  <c r="M2486" i="23" s="1"/>
  <c r="L2487" i="23"/>
  <c r="M2487" i="23" s="1"/>
  <c r="L2488" i="23"/>
  <c r="M2488" i="23" s="1"/>
  <c r="L2489" i="23"/>
  <c r="M2489" i="23" s="1"/>
  <c r="L2490" i="23"/>
  <c r="M2490" i="23" s="1"/>
  <c r="L2491" i="23"/>
  <c r="M2491" i="23" s="1"/>
  <c r="L2492" i="23"/>
  <c r="M2492" i="23" s="1"/>
  <c r="L2493" i="23"/>
  <c r="M2493" i="23" s="1"/>
  <c r="L2494" i="23"/>
  <c r="M2494" i="23" s="1"/>
  <c r="L2495" i="23"/>
  <c r="M2495" i="23" s="1"/>
  <c r="L2496" i="23"/>
  <c r="M2496" i="23" s="1"/>
  <c r="L2497" i="23"/>
  <c r="M2497" i="23" s="1"/>
  <c r="L2498" i="23"/>
  <c r="M2498" i="23" s="1"/>
  <c r="L2499" i="23"/>
  <c r="M2499" i="23" s="1"/>
  <c r="L2500" i="23"/>
  <c r="M2500" i="23" s="1"/>
  <c r="L2501" i="23"/>
  <c r="M2501" i="23" s="1"/>
  <c r="L2502" i="23"/>
  <c r="M2502" i="23" s="1"/>
  <c r="L2503" i="23"/>
  <c r="M2503" i="23" s="1"/>
  <c r="L2504" i="23"/>
  <c r="M2504" i="23" s="1"/>
  <c r="L2505" i="23"/>
  <c r="M2505" i="23" s="1"/>
  <c r="L2506" i="23"/>
  <c r="M2506" i="23" s="1"/>
  <c r="L2507" i="23"/>
  <c r="M2507" i="23" s="1"/>
  <c r="L2508" i="23"/>
  <c r="M2508" i="23" s="1"/>
  <c r="L2509" i="23"/>
  <c r="M2509" i="23" s="1"/>
  <c r="L2510" i="23"/>
  <c r="M2510" i="23" s="1"/>
  <c r="L2511" i="23"/>
  <c r="M2511" i="23" s="1"/>
  <c r="L2512" i="23"/>
  <c r="M2512" i="23" s="1"/>
  <c r="L2513" i="23"/>
  <c r="M2513" i="23" s="1"/>
  <c r="L2514" i="23"/>
  <c r="M2514" i="23" s="1"/>
  <c r="L2515" i="23"/>
  <c r="M2515" i="23" s="1"/>
  <c r="L2516" i="23"/>
  <c r="M2516" i="23" s="1"/>
  <c r="L2517" i="23"/>
  <c r="M2517" i="23" s="1"/>
  <c r="L2518" i="23"/>
  <c r="M2518" i="23" s="1"/>
  <c r="L2519" i="23"/>
  <c r="M2519" i="23" s="1"/>
  <c r="L2520" i="23"/>
  <c r="M2520" i="23" s="1"/>
  <c r="L2521" i="23"/>
  <c r="M2521" i="23" s="1"/>
  <c r="L2522" i="23"/>
  <c r="M2522" i="23" s="1"/>
  <c r="L2523" i="23"/>
  <c r="M2523" i="23" s="1"/>
  <c r="L2524" i="23"/>
  <c r="M2524" i="23" s="1"/>
  <c r="L2525" i="23"/>
  <c r="M2525" i="23" s="1"/>
  <c r="L2526" i="23"/>
  <c r="M2526" i="23" s="1"/>
  <c r="L2527" i="23"/>
  <c r="M2527" i="23" s="1"/>
  <c r="L2528" i="23"/>
  <c r="M2528" i="23" s="1"/>
  <c r="L2529" i="23"/>
  <c r="M2529" i="23" s="1"/>
  <c r="L2530" i="23"/>
  <c r="M2530" i="23" s="1"/>
  <c r="L2531" i="23"/>
  <c r="M2531" i="23" s="1"/>
  <c r="L2532" i="23"/>
  <c r="M2532" i="23" s="1"/>
  <c r="L2533" i="23"/>
  <c r="M2533" i="23" s="1"/>
  <c r="L2534" i="23"/>
  <c r="M2534" i="23" s="1"/>
  <c r="L2535" i="23"/>
  <c r="M2535" i="23" s="1"/>
  <c r="L2536" i="23"/>
  <c r="M2536" i="23" s="1"/>
  <c r="L2537" i="23"/>
  <c r="M2537" i="23" s="1"/>
  <c r="L2538" i="23"/>
  <c r="M2538" i="23" s="1"/>
  <c r="L2539" i="23"/>
  <c r="M2539" i="23" s="1"/>
  <c r="L2540" i="23"/>
  <c r="M2540" i="23" s="1"/>
  <c r="L2541" i="23"/>
  <c r="M2541" i="23" s="1"/>
  <c r="L2542" i="23"/>
  <c r="M2542" i="23" s="1"/>
  <c r="L2543" i="23"/>
  <c r="M2543" i="23" s="1"/>
  <c r="L2544" i="23"/>
  <c r="M2544" i="23" s="1"/>
  <c r="L2545" i="23"/>
  <c r="M2545" i="23" s="1"/>
  <c r="L2546" i="23"/>
  <c r="M2546" i="23" s="1"/>
  <c r="L2547" i="23"/>
  <c r="M2547" i="23" s="1"/>
  <c r="L2548" i="23"/>
  <c r="M2548" i="23" s="1"/>
  <c r="L2549" i="23"/>
  <c r="M2549" i="23" s="1"/>
  <c r="L2550" i="23"/>
  <c r="M2550" i="23" s="1"/>
  <c r="L2551" i="23"/>
  <c r="M2551" i="23" s="1"/>
  <c r="L2552" i="23"/>
  <c r="M2552" i="23" s="1"/>
  <c r="L2553" i="23"/>
  <c r="M2553" i="23" s="1"/>
  <c r="L2554" i="23"/>
  <c r="M2554" i="23" s="1"/>
  <c r="L2555" i="23"/>
  <c r="M2555" i="23" s="1"/>
  <c r="L2556" i="23"/>
  <c r="M2556" i="23" s="1"/>
  <c r="L2557" i="23"/>
  <c r="M2557" i="23" s="1"/>
  <c r="L2558" i="23"/>
  <c r="M2558" i="23" s="1"/>
  <c r="L2559" i="23"/>
  <c r="M2559" i="23" s="1"/>
  <c r="L2560" i="23"/>
  <c r="M2560" i="23" s="1"/>
  <c r="L2561" i="23"/>
  <c r="M2561" i="23" s="1"/>
  <c r="L2562" i="23"/>
  <c r="M2562" i="23" s="1"/>
  <c r="L2563" i="23"/>
  <c r="M2563" i="23" s="1"/>
  <c r="L2564" i="23"/>
  <c r="M2564" i="23" s="1"/>
  <c r="L2565" i="23"/>
  <c r="M2565" i="23" s="1"/>
  <c r="L2566" i="23"/>
  <c r="M2566" i="23" s="1"/>
  <c r="L2567" i="23"/>
  <c r="M2567" i="23" s="1"/>
  <c r="L2568" i="23"/>
  <c r="M2568" i="23" s="1"/>
  <c r="L2569" i="23"/>
  <c r="M2569" i="23" s="1"/>
  <c r="L2570" i="23"/>
  <c r="M2570" i="23" s="1"/>
  <c r="L2571" i="23"/>
  <c r="M2571" i="23" s="1"/>
  <c r="L2572" i="23"/>
  <c r="M2572" i="23" s="1"/>
  <c r="L2573" i="23"/>
  <c r="M2573" i="23" s="1"/>
  <c r="L2574" i="23"/>
  <c r="M2574" i="23" s="1"/>
  <c r="L2575" i="23"/>
  <c r="M2575" i="23" s="1"/>
  <c r="L2576" i="23"/>
  <c r="M2576" i="23" s="1"/>
  <c r="L2577" i="23"/>
  <c r="M2577" i="23" s="1"/>
  <c r="L2578" i="23"/>
  <c r="M2578" i="23" s="1"/>
  <c r="L2579" i="23"/>
  <c r="M2579" i="23" s="1"/>
  <c r="L2580" i="23"/>
  <c r="M2580" i="23" s="1"/>
  <c r="L2581" i="23"/>
  <c r="M2581" i="23" s="1"/>
  <c r="L2582" i="23"/>
  <c r="M2582" i="23" s="1"/>
  <c r="L2583" i="23"/>
  <c r="M2583" i="23" s="1"/>
  <c r="L2584" i="23"/>
  <c r="M2584" i="23" s="1"/>
  <c r="L2585" i="23"/>
  <c r="M2585" i="23" s="1"/>
  <c r="L2586" i="23"/>
  <c r="M2586" i="23" s="1"/>
  <c r="L2587" i="23"/>
  <c r="M2587" i="23" s="1"/>
  <c r="L2588" i="23"/>
  <c r="M2588" i="23" s="1"/>
  <c r="L2589" i="23"/>
  <c r="M2589" i="23" s="1"/>
  <c r="L2590" i="23"/>
  <c r="M2590" i="23" s="1"/>
  <c r="L2591" i="23"/>
  <c r="M2591" i="23" s="1"/>
  <c r="L2592" i="23"/>
  <c r="M2592" i="23" s="1"/>
  <c r="L2593" i="23"/>
  <c r="M2593" i="23" s="1"/>
  <c r="L2594" i="23"/>
  <c r="M2594" i="23" s="1"/>
  <c r="L2595" i="23"/>
  <c r="M2595" i="23" s="1"/>
  <c r="L2596" i="23"/>
  <c r="M2596" i="23" s="1"/>
  <c r="L2597" i="23"/>
  <c r="M2597" i="23" s="1"/>
  <c r="L2598" i="23"/>
  <c r="M2598" i="23" s="1"/>
  <c r="L2599" i="23"/>
  <c r="M2599" i="23" s="1"/>
  <c r="L2600" i="23"/>
  <c r="M2600" i="23" s="1"/>
  <c r="L2601" i="23"/>
  <c r="M2601" i="23" s="1"/>
  <c r="L2602" i="23"/>
  <c r="M2602" i="23" s="1"/>
  <c r="L2603" i="23"/>
  <c r="M2603" i="23" s="1"/>
  <c r="L2604" i="23"/>
  <c r="M2604" i="23" s="1"/>
  <c r="L2605" i="23"/>
  <c r="M2605" i="23" s="1"/>
  <c r="L2606" i="23"/>
  <c r="M2606" i="23" s="1"/>
  <c r="L2607" i="23"/>
  <c r="M2607" i="23" s="1"/>
  <c r="L2608" i="23"/>
  <c r="M2608" i="23" s="1"/>
  <c r="L2609" i="23"/>
  <c r="M2609" i="23" s="1"/>
  <c r="L2610" i="23"/>
  <c r="M2610" i="23" s="1"/>
  <c r="L2611" i="23"/>
  <c r="M2611" i="23" s="1"/>
  <c r="L2612" i="23"/>
  <c r="M2612" i="23" s="1"/>
  <c r="L2613" i="23"/>
  <c r="M2613" i="23" s="1"/>
  <c r="L2614" i="23"/>
  <c r="M2614" i="23" s="1"/>
  <c r="L2615" i="23"/>
  <c r="M2615" i="23" s="1"/>
  <c r="L2616" i="23"/>
  <c r="M2616" i="23" s="1"/>
  <c r="L2617" i="23"/>
  <c r="M2617" i="23" s="1"/>
  <c r="L2618" i="23"/>
  <c r="M2618" i="23" s="1"/>
  <c r="L2619" i="23"/>
  <c r="M2619" i="23" s="1"/>
  <c r="L2620" i="23"/>
  <c r="M2620" i="23" s="1"/>
  <c r="L2621" i="23"/>
  <c r="M2621" i="23" s="1"/>
  <c r="L2622" i="23"/>
  <c r="M2622" i="23" s="1"/>
  <c r="L2623" i="23"/>
  <c r="M2623" i="23" s="1"/>
  <c r="L2624" i="23"/>
  <c r="M2624" i="23" s="1"/>
  <c r="L2625" i="23"/>
  <c r="M2625" i="23" s="1"/>
  <c r="L2626" i="23"/>
  <c r="M2626" i="23" s="1"/>
  <c r="L2627" i="23"/>
  <c r="M2627" i="23" s="1"/>
  <c r="L2628" i="23"/>
  <c r="M2628" i="23" s="1"/>
  <c r="L2629" i="23"/>
  <c r="M2629" i="23" s="1"/>
  <c r="L2630" i="23"/>
  <c r="M2630" i="23" s="1"/>
  <c r="L2631" i="23"/>
  <c r="M2631" i="23" s="1"/>
  <c r="L2632" i="23"/>
  <c r="M2632" i="23" s="1"/>
  <c r="L2633" i="23"/>
  <c r="M2633" i="23" s="1"/>
  <c r="L2634" i="23"/>
  <c r="M2634" i="23" s="1"/>
  <c r="L2635" i="23"/>
  <c r="M2635" i="23" s="1"/>
  <c r="L2636" i="23"/>
  <c r="M2636" i="23" s="1"/>
  <c r="L2637" i="23"/>
  <c r="M2637" i="23" s="1"/>
  <c r="L2638" i="23"/>
  <c r="M2638" i="23" s="1"/>
  <c r="L2639" i="23"/>
  <c r="M2639" i="23" s="1"/>
  <c r="L2640" i="23"/>
  <c r="M2640" i="23" s="1"/>
  <c r="L2641" i="23"/>
  <c r="M2641" i="23" s="1"/>
  <c r="L2642" i="23"/>
  <c r="M2642" i="23" s="1"/>
  <c r="L2643" i="23"/>
  <c r="M2643" i="23" s="1"/>
  <c r="L2644" i="23"/>
  <c r="M2644" i="23" s="1"/>
  <c r="L2645" i="23"/>
  <c r="M2645" i="23" s="1"/>
  <c r="L2646" i="23"/>
  <c r="M2646" i="23" s="1"/>
  <c r="L2647" i="23"/>
  <c r="M2647" i="23" s="1"/>
  <c r="L2648" i="23"/>
  <c r="M2648" i="23" s="1"/>
  <c r="L2649" i="23"/>
  <c r="M2649" i="23" s="1"/>
  <c r="L2650" i="23"/>
  <c r="M2650" i="23" s="1"/>
  <c r="L2651" i="23"/>
  <c r="M2651" i="23" s="1"/>
  <c r="L2652" i="23"/>
  <c r="M2652" i="23" s="1"/>
  <c r="L2653" i="23"/>
  <c r="M2653" i="23" s="1"/>
  <c r="L2654" i="23"/>
  <c r="M2654" i="23" s="1"/>
  <c r="L2655" i="23"/>
  <c r="M2655" i="23" s="1"/>
  <c r="L2656" i="23"/>
  <c r="M2656" i="23" s="1"/>
  <c r="L2657" i="23"/>
  <c r="M2657" i="23" s="1"/>
  <c r="L2658" i="23"/>
  <c r="M2658" i="23" s="1"/>
  <c r="L2659" i="23"/>
  <c r="M2659" i="23" s="1"/>
  <c r="L2660" i="23"/>
  <c r="M2660" i="23" s="1"/>
  <c r="L2661" i="23"/>
  <c r="M2661" i="23" s="1"/>
  <c r="L2662" i="23"/>
  <c r="M2662" i="23" s="1"/>
  <c r="L2663" i="23"/>
  <c r="M2663" i="23" s="1"/>
  <c r="L2664" i="23"/>
  <c r="M2664" i="23" s="1"/>
  <c r="L2665" i="23"/>
  <c r="M2665" i="23" s="1"/>
  <c r="L2666" i="23"/>
  <c r="M2666" i="23" s="1"/>
  <c r="L2667" i="23"/>
  <c r="M2667" i="23" s="1"/>
  <c r="L2668" i="23"/>
  <c r="M2668" i="23" s="1"/>
  <c r="L2669" i="23"/>
  <c r="M2669" i="23" s="1"/>
  <c r="L2670" i="23"/>
  <c r="M2670" i="23" s="1"/>
  <c r="L2671" i="23"/>
  <c r="M2671" i="23" s="1"/>
  <c r="L2672" i="23"/>
  <c r="M2672" i="23" s="1"/>
  <c r="L2673" i="23"/>
  <c r="M2673" i="23" s="1"/>
  <c r="L2674" i="23"/>
  <c r="M2674" i="23" s="1"/>
  <c r="L2675" i="23"/>
  <c r="M2675" i="23" s="1"/>
  <c r="L2676" i="23"/>
  <c r="M2676" i="23" s="1"/>
  <c r="L2677" i="23"/>
  <c r="M2677" i="23" s="1"/>
  <c r="L2678" i="23"/>
  <c r="M2678" i="23" s="1"/>
  <c r="L2679" i="23"/>
  <c r="M2679" i="23" s="1"/>
  <c r="L2680" i="23"/>
  <c r="M2680" i="23" s="1"/>
  <c r="L2681" i="23"/>
  <c r="M2681" i="23" s="1"/>
  <c r="L2682" i="23"/>
  <c r="M2682" i="23" s="1"/>
  <c r="L2683" i="23"/>
  <c r="M2683" i="23" s="1"/>
  <c r="L2684" i="23"/>
  <c r="M2684" i="23" s="1"/>
  <c r="L2685" i="23"/>
  <c r="M2685" i="23" s="1"/>
  <c r="L2686" i="23"/>
  <c r="M2686" i="23" s="1"/>
  <c r="L2687" i="23"/>
  <c r="M2687" i="23" s="1"/>
  <c r="L2688" i="23"/>
  <c r="M2688" i="23" s="1"/>
  <c r="L2689" i="23"/>
  <c r="M2689" i="23" s="1"/>
  <c r="L2690" i="23"/>
  <c r="M2690" i="23" s="1"/>
  <c r="L2691" i="23"/>
  <c r="M2691" i="23" s="1"/>
  <c r="L2692" i="23"/>
  <c r="M2692" i="23" s="1"/>
  <c r="L2693" i="23"/>
  <c r="M2693" i="23" s="1"/>
  <c r="L2694" i="23"/>
  <c r="M2694" i="23" s="1"/>
  <c r="L2695" i="23"/>
  <c r="M2695" i="23" s="1"/>
  <c r="L2696" i="23"/>
  <c r="M2696" i="23" s="1"/>
  <c r="L2697" i="23"/>
  <c r="M2697" i="23" s="1"/>
  <c r="L2698" i="23"/>
  <c r="M2698" i="23" s="1"/>
  <c r="L2699" i="23"/>
  <c r="M2699" i="23" s="1"/>
  <c r="L2700" i="23"/>
  <c r="M2700" i="23" s="1"/>
  <c r="L2701" i="23"/>
  <c r="M2701" i="23" s="1"/>
  <c r="L2702" i="23"/>
  <c r="M2702" i="23" s="1"/>
  <c r="L2703" i="23"/>
  <c r="M2703" i="23" s="1"/>
  <c r="L2704" i="23"/>
  <c r="M2704" i="23" s="1"/>
  <c r="L2705" i="23"/>
  <c r="M2705" i="23" s="1"/>
  <c r="L2706" i="23"/>
  <c r="M2706" i="23" s="1"/>
  <c r="L2707" i="23"/>
  <c r="M2707" i="23" s="1"/>
  <c r="L2708" i="23"/>
  <c r="M2708" i="23" s="1"/>
  <c r="L2709" i="23"/>
  <c r="M2709" i="23" s="1"/>
  <c r="L2710" i="23"/>
  <c r="M2710" i="23" s="1"/>
  <c r="L2711" i="23"/>
  <c r="M2711" i="23" s="1"/>
  <c r="L2712" i="23"/>
  <c r="M2712" i="23" s="1"/>
  <c r="L2713" i="23"/>
  <c r="M2713" i="23" s="1"/>
  <c r="L2714" i="23"/>
  <c r="M2714" i="23" s="1"/>
  <c r="L2715" i="23"/>
  <c r="M2715" i="23" s="1"/>
  <c r="L2716" i="23"/>
  <c r="M2716" i="23" s="1"/>
  <c r="L2717" i="23"/>
  <c r="M2717" i="23" s="1"/>
  <c r="L2718" i="23"/>
  <c r="M2718" i="23" s="1"/>
  <c r="L2719" i="23"/>
  <c r="M2719" i="23" s="1"/>
  <c r="L2720" i="23"/>
  <c r="M2720" i="23" s="1"/>
  <c r="L2721" i="23"/>
  <c r="M2721" i="23" s="1"/>
  <c r="L2722" i="23"/>
  <c r="M2722" i="23" s="1"/>
  <c r="L2723" i="23"/>
  <c r="M2723" i="23" s="1"/>
  <c r="L2724" i="23"/>
  <c r="M2724" i="23" s="1"/>
  <c r="L2725" i="23"/>
  <c r="M2725" i="23" s="1"/>
  <c r="L2726" i="23"/>
  <c r="M2726" i="23" s="1"/>
  <c r="L2727" i="23"/>
  <c r="M2727" i="23" s="1"/>
  <c r="L2728" i="23"/>
  <c r="M2728" i="23" s="1"/>
  <c r="L2729" i="23"/>
  <c r="M2729" i="23" s="1"/>
  <c r="L2730" i="23"/>
  <c r="M2730" i="23" s="1"/>
  <c r="L2731" i="23"/>
  <c r="M2731" i="23" s="1"/>
  <c r="L2732" i="23"/>
  <c r="M2732" i="23" s="1"/>
  <c r="L2733" i="23"/>
  <c r="M2733" i="23" s="1"/>
  <c r="L2734" i="23"/>
  <c r="M2734" i="23" s="1"/>
  <c r="L2735" i="23"/>
  <c r="M2735" i="23" s="1"/>
  <c r="L2736" i="23"/>
  <c r="M2736" i="23" s="1"/>
  <c r="L2737" i="23"/>
  <c r="M2737" i="23" s="1"/>
  <c r="L2738" i="23"/>
  <c r="M2738" i="23" s="1"/>
  <c r="L2739" i="23"/>
  <c r="M2739" i="23" s="1"/>
  <c r="L2740" i="23"/>
  <c r="M2740" i="23" s="1"/>
  <c r="L2741" i="23"/>
  <c r="M2741" i="23" s="1"/>
  <c r="L2742" i="23"/>
  <c r="M2742" i="23" s="1"/>
  <c r="L2743" i="23"/>
  <c r="M2743" i="23" s="1"/>
  <c r="L2744" i="23"/>
  <c r="M2744" i="23" s="1"/>
  <c r="L2745" i="23"/>
  <c r="M2745" i="23" s="1"/>
  <c r="L2746" i="23"/>
  <c r="M2746" i="23" s="1"/>
  <c r="L2747" i="23"/>
  <c r="M2747" i="23" s="1"/>
  <c r="L2748" i="23"/>
  <c r="M2748" i="23" s="1"/>
  <c r="L2749" i="23"/>
  <c r="M2749" i="23" s="1"/>
  <c r="L2750" i="23"/>
  <c r="M2750" i="23" s="1"/>
  <c r="L2751" i="23"/>
  <c r="M2751" i="23" s="1"/>
  <c r="L2752" i="23"/>
  <c r="M2752" i="23" s="1"/>
  <c r="L2753" i="23"/>
  <c r="M2753" i="23" s="1"/>
  <c r="L2754" i="23"/>
  <c r="M2754" i="23" s="1"/>
  <c r="L2755" i="23"/>
  <c r="M2755" i="23" s="1"/>
  <c r="L2756" i="23"/>
  <c r="M2756" i="23" s="1"/>
  <c r="L2757" i="23"/>
  <c r="M2757" i="23" s="1"/>
  <c r="L2758" i="23"/>
  <c r="M2758" i="23" s="1"/>
  <c r="L2759" i="23"/>
  <c r="M2759" i="23" s="1"/>
  <c r="L2760" i="23"/>
  <c r="M2760" i="23" s="1"/>
  <c r="L2761" i="23"/>
  <c r="M2761" i="23" s="1"/>
  <c r="L2762" i="23"/>
  <c r="M2762" i="23" s="1"/>
  <c r="L2763" i="23"/>
  <c r="M2763" i="23" s="1"/>
  <c r="L2764" i="23"/>
  <c r="M2764" i="23" s="1"/>
  <c r="L2765" i="23"/>
  <c r="M2765" i="23" s="1"/>
  <c r="L2766" i="23"/>
  <c r="M2766" i="23" s="1"/>
  <c r="L2767" i="23"/>
  <c r="M2767" i="23" s="1"/>
  <c r="L2768" i="23"/>
  <c r="M2768" i="23" s="1"/>
  <c r="L2769" i="23"/>
  <c r="M2769" i="23" s="1"/>
  <c r="L2770" i="23"/>
  <c r="M2770" i="23" s="1"/>
  <c r="L2771" i="23"/>
  <c r="M2771" i="23" s="1"/>
  <c r="L2772" i="23"/>
  <c r="M2772" i="23" s="1"/>
  <c r="L2773" i="23"/>
  <c r="M2773" i="23" s="1"/>
  <c r="L2774" i="23"/>
  <c r="M2774" i="23" s="1"/>
  <c r="L2775" i="23"/>
  <c r="M2775" i="23" s="1"/>
  <c r="L2776" i="23"/>
  <c r="M2776" i="23" s="1"/>
  <c r="L2777" i="23"/>
  <c r="M2777" i="23" s="1"/>
  <c r="L2778" i="23"/>
  <c r="M2778" i="23" s="1"/>
  <c r="L2779" i="23"/>
  <c r="M2779" i="23" s="1"/>
  <c r="L2780" i="23"/>
  <c r="M2780" i="23" s="1"/>
  <c r="L2781" i="23"/>
  <c r="M2781" i="23" s="1"/>
  <c r="L2782" i="23"/>
  <c r="M2782" i="23" s="1"/>
  <c r="L2783" i="23"/>
  <c r="M2783" i="23" s="1"/>
  <c r="L2784" i="23"/>
  <c r="M2784" i="23" s="1"/>
  <c r="L2785" i="23"/>
  <c r="M2785" i="23" s="1"/>
  <c r="L2786" i="23"/>
  <c r="M2786" i="23" s="1"/>
  <c r="L2787" i="23"/>
  <c r="M2787" i="23" s="1"/>
  <c r="L2788" i="23"/>
  <c r="M2788" i="23" s="1"/>
  <c r="L2789" i="23"/>
  <c r="M2789" i="23" s="1"/>
  <c r="L2790" i="23"/>
  <c r="M2790" i="23" s="1"/>
  <c r="L2791" i="23"/>
  <c r="M2791" i="23" s="1"/>
  <c r="L2792" i="23"/>
  <c r="M2792" i="23" s="1"/>
  <c r="L2793" i="23"/>
  <c r="M2793" i="23" s="1"/>
  <c r="L2794" i="23"/>
  <c r="M2794" i="23" s="1"/>
  <c r="L2795" i="23"/>
  <c r="M2795" i="23" s="1"/>
  <c r="L2796" i="23"/>
  <c r="M2796" i="23" s="1"/>
  <c r="L2797" i="23"/>
  <c r="M2797" i="23" s="1"/>
  <c r="L2798" i="23"/>
  <c r="M2798" i="23" s="1"/>
  <c r="L2799" i="23"/>
  <c r="M2799" i="23" s="1"/>
  <c r="L2800" i="23"/>
  <c r="M2800" i="23" s="1"/>
  <c r="L2801" i="23"/>
  <c r="M2801" i="23" s="1"/>
  <c r="L2802" i="23"/>
  <c r="M2802" i="23" s="1"/>
  <c r="L2803" i="23"/>
  <c r="M2803" i="23" s="1"/>
  <c r="L2804" i="23"/>
  <c r="M2804" i="23" s="1"/>
  <c r="L2805" i="23"/>
  <c r="M2805" i="23" s="1"/>
  <c r="L2806" i="23"/>
  <c r="M2806" i="23" s="1"/>
  <c r="L2807" i="23"/>
  <c r="M2807" i="23" s="1"/>
  <c r="L2808" i="23"/>
  <c r="M2808" i="23" s="1"/>
  <c r="L2809" i="23"/>
  <c r="M2809" i="23" s="1"/>
  <c r="L2810" i="23"/>
  <c r="M2810" i="23" s="1"/>
  <c r="L2811" i="23"/>
  <c r="M2811" i="23" s="1"/>
  <c r="L2812" i="23"/>
  <c r="M2812" i="23" s="1"/>
  <c r="L2813" i="23"/>
  <c r="M2813" i="23" s="1"/>
  <c r="L2814" i="23"/>
  <c r="M2814" i="23" s="1"/>
  <c r="L2815" i="23"/>
  <c r="M2815" i="23" s="1"/>
  <c r="L2816" i="23"/>
  <c r="M2816" i="23" s="1"/>
  <c r="L2817" i="23"/>
  <c r="M2817" i="23" s="1"/>
  <c r="L2818" i="23"/>
  <c r="M2818" i="23" s="1"/>
  <c r="L2819" i="23"/>
  <c r="M2819" i="23" s="1"/>
  <c r="L2820" i="23"/>
  <c r="M2820" i="23" s="1"/>
  <c r="L2821" i="23"/>
  <c r="M2821" i="23" s="1"/>
  <c r="L2822" i="23"/>
  <c r="M2822" i="23" s="1"/>
  <c r="L2823" i="23"/>
  <c r="M2823" i="23" s="1"/>
  <c r="L2824" i="23"/>
  <c r="M2824" i="23" s="1"/>
  <c r="L2825" i="23"/>
  <c r="M2825" i="23" s="1"/>
  <c r="L2826" i="23"/>
  <c r="M2826" i="23" s="1"/>
  <c r="L2827" i="23"/>
  <c r="M2827" i="23" s="1"/>
  <c r="L2828" i="23"/>
  <c r="M2828" i="23" s="1"/>
  <c r="L2829" i="23"/>
  <c r="M2829" i="23" s="1"/>
  <c r="L2830" i="23"/>
  <c r="M2830" i="23" s="1"/>
  <c r="L2831" i="23"/>
  <c r="M2831" i="23" s="1"/>
  <c r="L2832" i="23"/>
  <c r="M2832" i="23" s="1"/>
  <c r="L2833" i="23"/>
  <c r="M2833" i="23" s="1"/>
  <c r="L2834" i="23"/>
  <c r="M2834" i="23" s="1"/>
  <c r="L2835" i="23"/>
  <c r="M2835" i="23" s="1"/>
  <c r="L2836" i="23"/>
  <c r="M2836" i="23" s="1"/>
  <c r="L2837" i="23"/>
  <c r="M2837" i="23" s="1"/>
  <c r="L2838" i="23"/>
  <c r="M2838" i="23" s="1"/>
  <c r="L2839" i="23"/>
  <c r="M2839" i="23" s="1"/>
  <c r="L2840" i="23"/>
  <c r="M2840" i="23" s="1"/>
  <c r="L2841" i="23"/>
  <c r="M2841" i="23" s="1"/>
  <c r="L2842" i="23"/>
  <c r="M2842" i="23" s="1"/>
  <c r="L2843" i="23"/>
  <c r="M2843" i="23" s="1"/>
  <c r="L2844" i="23"/>
  <c r="M2844" i="23" s="1"/>
  <c r="L2845" i="23"/>
  <c r="M2845" i="23" s="1"/>
  <c r="L2846" i="23"/>
  <c r="M2846" i="23" s="1"/>
  <c r="L2847" i="23"/>
  <c r="M2847" i="23" s="1"/>
  <c r="L2848" i="23"/>
  <c r="M2848" i="23" s="1"/>
  <c r="L2849" i="23"/>
  <c r="M2849" i="23" s="1"/>
  <c r="L2850" i="23"/>
  <c r="M2850" i="23" s="1"/>
  <c r="L2851" i="23"/>
  <c r="M2851" i="23" s="1"/>
  <c r="L2852" i="23"/>
  <c r="M2852" i="23" s="1"/>
  <c r="L2853" i="23"/>
  <c r="M2853" i="23" s="1"/>
  <c r="L2854" i="23"/>
  <c r="M2854" i="23" s="1"/>
  <c r="L2855" i="23"/>
  <c r="M2855" i="23" s="1"/>
  <c r="L2856" i="23"/>
  <c r="M2856" i="23" s="1"/>
  <c r="L2857" i="23"/>
  <c r="M2857" i="23" s="1"/>
  <c r="L2858" i="23"/>
  <c r="M2858" i="23" s="1"/>
  <c r="L2859" i="23"/>
  <c r="M2859" i="23" s="1"/>
  <c r="L2860" i="23"/>
  <c r="M2860" i="23" s="1"/>
  <c r="L2861" i="23"/>
  <c r="M2861" i="23" s="1"/>
  <c r="L2862" i="23"/>
  <c r="M2862" i="23" s="1"/>
  <c r="L2863" i="23"/>
  <c r="M2863" i="23" s="1"/>
  <c r="L2864" i="23"/>
  <c r="M2864" i="23" s="1"/>
  <c r="L2865" i="23"/>
  <c r="M2865" i="23" s="1"/>
  <c r="L2866" i="23"/>
  <c r="M2866" i="23" s="1"/>
  <c r="L2867" i="23"/>
  <c r="M2867" i="23" s="1"/>
  <c r="L2868" i="23"/>
  <c r="M2868" i="23" s="1"/>
  <c r="L2869" i="23"/>
  <c r="M2869" i="23" s="1"/>
  <c r="L2870" i="23"/>
  <c r="M2870" i="23" s="1"/>
  <c r="L2871" i="23"/>
  <c r="M2871" i="23" s="1"/>
  <c r="L2872" i="23"/>
  <c r="M2872" i="23" s="1"/>
  <c r="L2873" i="23"/>
  <c r="M2873" i="23" s="1"/>
  <c r="L2874" i="23"/>
  <c r="M2874" i="23" s="1"/>
  <c r="L2875" i="23"/>
  <c r="M2875" i="23" s="1"/>
  <c r="L2876" i="23"/>
  <c r="M2876" i="23" s="1"/>
  <c r="L2877" i="23"/>
  <c r="M2877" i="23" s="1"/>
  <c r="L2878" i="23"/>
  <c r="M2878" i="23" s="1"/>
  <c r="L2879" i="23"/>
  <c r="M2879" i="23" s="1"/>
  <c r="L2880" i="23"/>
  <c r="M2880" i="23" s="1"/>
  <c r="L2881" i="23"/>
  <c r="M2881" i="23" s="1"/>
  <c r="L2882" i="23"/>
  <c r="M2882" i="23" s="1"/>
  <c r="L2883" i="23"/>
  <c r="M2883" i="23" s="1"/>
  <c r="L2884" i="23"/>
  <c r="M2884" i="23" s="1"/>
  <c r="L2885" i="23"/>
  <c r="M2885" i="23" s="1"/>
  <c r="L2886" i="23"/>
  <c r="M2886" i="23" s="1"/>
  <c r="L2887" i="23"/>
  <c r="M2887" i="23" s="1"/>
  <c r="L2888" i="23"/>
  <c r="M2888" i="23" s="1"/>
  <c r="L2889" i="23"/>
  <c r="M2889" i="23" s="1"/>
  <c r="L2890" i="23"/>
  <c r="M2890" i="23" s="1"/>
  <c r="L2891" i="23"/>
  <c r="M2891" i="23" s="1"/>
  <c r="L2892" i="23"/>
  <c r="M2892" i="23" s="1"/>
  <c r="L2893" i="23"/>
  <c r="M2893" i="23" s="1"/>
  <c r="L2894" i="23"/>
  <c r="M2894" i="23" s="1"/>
  <c r="L2895" i="23"/>
  <c r="M2895" i="23" s="1"/>
  <c r="L2896" i="23"/>
  <c r="M2896" i="23" s="1"/>
  <c r="L2897" i="23"/>
  <c r="M2897" i="23" s="1"/>
  <c r="L2898" i="23"/>
  <c r="M2898" i="23" s="1"/>
  <c r="L2899" i="23"/>
  <c r="M2899" i="23" s="1"/>
  <c r="L2900" i="23"/>
  <c r="M2900" i="23" s="1"/>
  <c r="L2901" i="23"/>
  <c r="M2901" i="23" s="1"/>
  <c r="L2902" i="23"/>
  <c r="M2902" i="23" s="1"/>
  <c r="L2903" i="23"/>
  <c r="M2903" i="23" s="1"/>
  <c r="L2904" i="23"/>
  <c r="M2904" i="23" s="1"/>
  <c r="L2905" i="23"/>
  <c r="M2905" i="23" s="1"/>
  <c r="L2906" i="23"/>
  <c r="M2906" i="23" s="1"/>
  <c r="L2907" i="23"/>
  <c r="M2907" i="23" s="1"/>
  <c r="L2908" i="23"/>
  <c r="M2908" i="23" s="1"/>
  <c r="L2909" i="23"/>
  <c r="M2909" i="23" s="1"/>
  <c r="L2910" i="23"/>
  <c r="M2910" i="23" s="1"/>
  <c r="L2911" i="23"/>
  <c r="M2911" i="23" s="1"/>
  <c r="L2912" i="23"/>
  <c r="M2912" i="23" s="1"/>
  <c r="L2913" i="23"/>
  <c r="M2913" i="23" s="1"/>
  <c r="L2914" i="23"/>
  <c r="M2914" i="23" s="1"/>
  <c r="L2915" i="23"/>
  <c r="M2915" i="23" s="1"/>
  <c r="L2916" i="23"/>
  <c r="M2916" i="23" s="1"/>
  <c r="L2917" i="23"/>
  <c r="M2917" i="23" s="1"/>
  <c r="L2918" i="23"/>
  <c r="M2918" i="23" s="1"/>
  <c r="L2919" i="23"/>
  <c r="M2919" i="23" s="1"/>
  <c r="L2920" i="23"/>
  <c r="M2920" i="23" s="1"/>
  <c r="L2921" i="23"/>
  <c r="M2921" i="23" s="1"/>
  <c r="L2922" i="23"/>
  <c r="M2922" i="23" s="1"/>
  <c r="L2923" i="23"/>
  <c r="M2923" i="23" s="1"/>
  <c r="L2924" i="23"/>
  <c r="M2924" i="23" s="1"/>
  <c r="L2925" i="23"/>
  <c r="M2925" i="23" s="1"/>
  <c r="L2926" i="23"/>
  <c r="M2926" i="23" s="1"/>
  <c r="L2927" i="23"/>
  <c r="M2927" i="23" s="1"/>
  <c r="L2928" i="23"/>
  <c r="M2928" i="23" s="1"/>
  <c r="L2929" i="23"/>
  <c r="M2929" i="23" s="1"/>
  <c r="L2930" i="23"/>
  <c r="M2930" i="23" s="1"/>
  <c r="L2931" i="23"/>
  <c r="M2931" i="23" s="1"/>
  <c r="L2932" i="23"/>
  <c r="M2932" i="23" s="1"/>
  <c r="L2933" i="23"/>
  <c r="M2933" i="23" s="1"/>
  <c r="L2934" i="23"/>
  <c r="M2934" i="23" s="1"/>
  <c r="L2935" i="23"/>
  <c r="M2935" i="23" s="1"/>
  <c r="L2936" i="23"/>
  <c r="M2936" i="23" s="1"/>
  <c r="L2937" i="23"/>
  <c r="M2937" i="23" s="1"/>
  <c r="L2938" i="23"/>
  <c r="M2938" i="23" s="1"/>
  <c r="L2939" i="23"/>
  <c r="M2939" i="23" s="1"/>
  <c r="L2940" i="23"/>
  <c r="M2940" i="23" s="1"/>
  <c r="L2941" i="23"/>
  <c r="M2941" i="23" s="1"/>
  <c r="L2942" i="23"/>
  <c r="M2942" i="23" s="1"/>
  <c r="L2943" i="23"/>
  <c r="M2943" i="23" s="1"/>
  <c r="L2944" i="23"/>
  <c r="M2944" i="23" s="1"/>
  <c r="L2945" i="23"/>
  <c r="M2945" i="23" s="1"/>
  <c r="L2946" i="23"/>
  <c r="M2946" i="23" s="1"/>
  <c r="L2947" i="23"/>
  <c r="M2947" i="23" s="1"/>
  <c r="L2948" i="23"/>
  <c r="M2948" i="23" s="1"/>
  <c r="L2949" i="23"/>
  <c r="M2949" i="23" s="1"/>
  <c r="L2950" i="23"/>
  <c r="M2950" i="23" s="1"/>
  <c r="L2951" i="23"/>
  <c r="M2951" i="23" s="1"/>
  <c r="L2952" i="23"/>
  <c r="M2952" i="23" s="1"/>
  <c r="L2953" i="23"/>
  <c r="M2953" i="23" s="1"/>
  <c r="L2954" i="23"/>
  <c r="M2954" i="23" s="1"/>
  <c r="L2955" i="23"/>
  <c r="M2955" i="23" s="1"/>
  <c r="L2956" i="23"/>
  <c r="M2956" i="23" s="1"/>
  <c r="L2957" i="23"/>
  <c r="M2957" i="23" s="1"/>
  <c r="L2958" i="23"/>
  <c r="M2958" i="23" s="1"/>
  <c r="L2959" i="23"/>
  <c r="M2959" i="23" s="1"/>
  <c r="L2960" i="23"/>
  <c r="M2960" i="23" s="1"/>
  <c r="L2961" i="23"/>
  <c r="M2961" i="23" s="1"/>
  <c r="L2962" i="23"/>
  <c r="M2962" i="23" s="1"/>
  <c r="L2963" i="23"/>
  <c r="M2963" i="23" s="1"/>
  <c r="L2964" i="23"/>
  <c r="M2964" i="23" s="1"/>
  <c r="L2965" i="23"/>
  <c r="M2965" i="23" s="1"/>
  <c r="L2966" i="23"/>
  <c r="M2966" i="23" s="1"/>
  <c r="L2967" i="23"/>
  <c r="M2967" i="23" s="1"/>
  <c r="L2968" i="23"/>
  <c r="M2968" i="23" s="1"/>
  <c r="L2969" i="23"/>
  <c r="M2969" i="23" s="1"/>
  <c r="L2970" i="23"/>
  <c r="M2970" i="23" s="1"/>
  <c r="L2971" i="23"/>
  <c r="M2971" i="23" s="1"/>
  <c r="L2972" i="23"/>
  <c r="M2972" i="23" s="1"/>
  <c r="L2973" i="23"/>
  <c r="M2973" i="23" s="1"/>
  <c r="L2974" i="23"/>
  <c r="M2974" i="23" s="1"/>
  <c r="L2975" i="23"/>
  <c r="M2975" i="23" s="1"/>
  <c r="L2976" i="23"/>
  <c r="M2976" i="23" s="1"/>
  <c r="L2977" i="23"/>
  <c r="M2977" i="23" s="1"/>
  <c r="L2978" i="23"/>
  <c r="M2978" i="23" s="1"/>
  <c r="L2979" i="23"/>
  <c r="M2979" i="23" s="1"/>
  <c r="L2980" i="23"/>
  <c r="M2980" i="23" s="1"/>
  <c r="L2981" i="23"/>
  <c r="M2981" i="23" s="1"/>
  <c r="L2982" i="23"/>
  <c r="M2982" i="23" s="1"/>
  <c r="L2983" i="23"/>
  <c r="M2983" i="23" s="1"/>
  <c r="L2984" i="23"/>
  <c r="M2984" i="23" s="1"/>
  <c r="L2985" i="23"/>
  <c r="M2985" i="23" s="1"/>
  <c r="L2986" i="23"/>
  <c r="M2986" i="23" s="1"/>
  <c r="L2987" i="23"/>
  <c r="M2987" i="23" s="1"/>
  <c r="L2988" i="23"/>
  <c r="M2988" i="23" s="1"/>
  <c r="L2989" i="23"/>
  <c r="M2989" i="23" s="1"/>
  <c r="L2990" i="23"/>
  <c r="M2990" i="23" s="1"/>
  <c r="L2991" i="23"/>
  <c r="M2991" i="23" s="1"/>
  <c r="L2992" i="23"/>
  <c r="M2992" i="23" s="1"/>
  <c r="L2993" i="23"/>
  <c r="M2993" i="23" s="1"/>
  <c r="L2994" i="23"/>
  <c r="M2994" i="23" s="1"/>
  <c r="L2995" i="23"/>
  <c r="M2995" i="23" s="1"/>
  <c r="L2996" i="23"/>
  <c r="M2996" i="23" s="1"/>
  <c r="L2997" i="23"/>
  <c r="M2997" i="23" s="1"/>
  <c r="L2998" i="23"/>
  <c r="M2998" i="23" s="1"/>
  <c r="L2999" i="23"/>
  <c r="M2999" i="23" s="1"/>
  <c r="L3000" i="23"/>
  <c r="M3000" i="23" s="1"/>
  <c r="L3001" i="23"/>
  <c r="M3001" i="23" s="1"/>
  <c r="L3002" i="23"/>
  <c r="M3002" i="23" s="1"/>
  <c r="L3003" i="23"/>
  <c r="M3003" i="23" s="1"/>
  <c r="L3004" i="23"/>
  <c r="M3004" i="23" s="1"/>
  <c r="L3005" i="23"/>
  <c r="M3005" i="23" s="1"/>
  <c r="L3006" i="23"/>
  <c r="M3006" i="23" s="1"/>
  <c r="L3007" i="23"/>
  <c r="M3007" i="23" s="1"/>
  <c r="L3008" i="23"/>
  <c r="M3008" i="23" s="1"/>
  <c r="L3009" i="23"/>
  <c r="M3009" i="23" s="1"/>
  <c r="L3010" i="23"/>
  <c r="M3010" i="23" s="1"/>
  <c r="L3011" i="23"/>
  <c r="M3011" i="23" s="1"/>
  <c r="L3012" i="23"/>
  <c r="M3012" i="23" s="1"/>
  <c r="L3013" i="23"/>
  <c r="M3013" i="23" s="1"/>
  <c r="L3014" i="23"/>
  <c r="M3014" i="23" s="1"/>
  <c r="L3015" i="23"/>
  <c r="M3015" i="23" s="1"/>
  <c r="L3016" i="23"/>
  <c r="M3016" i="23" s="1"/>
  <c r="L3017" i="23"/>
  <c r="M3017" i="23" s="1"/>
  <c r="L3018" i="23"/>
  <c r="M3018" i="23" s="1"/>
  <c r="L3019" i="23"/>
  <c r="M3019" i="23" s="1"/>
  <c r="L3020" i="23"/>
  <c r="M3020" i="23" s="1"/>
  <c r="L3021" i="23"/>
  <c r="M3021" i="23" s="1"/>
  <c r="L3022" i="23"/>
  <c r="M3022" i="23" s="1"/>
  <c r="L3023" i="23"/>
  <c r="M3023" i="23" s="1"/>
  <c r="L3024" i="23"/>
  <c r="M3024" i="23" s="1"/>
  <c r="L3025" i="23"/>
  <c r="M3025" i="23" s="1"/>
  <c r="L3026" i="23"/>
  <c r="M3026" i="23" s="1"/>
  <c r="L3027" i="23"/>
  <c r="M3027" i="23" s="1"/>
  <c r="L3028" i="23"/>
  <c r="M3028" i="23" s="1"/>
  <c r="L3029" i="23"/>
  <c r="M3029" i="23" s="1"/>
  <c r="L3030" i="23"/>
  <c r="M3030" i="23" s="1"/>
  <c r="L3031" i="23"/>
  <c r="M3031" i="23" s="1"/>
  <c r="L3032" i="23"/>
  <c r="M3032" i="23" s="1"/>
  <c r="L3033" i="23"/>
  <c r="M3033" i="23" s="1"/>
  <c r="L3034" i="23"/>
  <c r="M3034" i="23" s="1"/>
  <c r="L3035" i="23"/>
  <c r="M3035" i="23" s="1"/>
  <c r="L3036" i="23"/>
  <c r="M3036" i="23" s="1"/>
  <c r="L3037" i="23"/>
  <c r="M3037" i="23" s="1"/>
  <c r="L3038" i="23"/>
  <c r="M3038" i="23" s="1"/>
  <c r="L3039" i="23"/>
  <c r="M3039" i="23" s="1"/>
  <c r="L3040" i="23"/>
  <c r="M3040" i="23" s="1"/>
  <c r="L3041" i="23"/>
  <c r="M3041" i="23" s="1"/>
  <c r="L3042" i="23"/>
  <c r="M3042" i="23" s="1"/>
  <c r="L3043" i="23"/>
  <c r="M3043" i="23" s="1"/>
  <c r="L3044" i="23"/>
  <c r="M3044" i="23" s="1"/>
  <c r="L3045" i="23"/>
  <c r="M3045" i="23" s="1"/>
  <c r="L3046" i="23"/>
  <c r="M3046" i="23" s="1"/>
  <c r="L3047" i="23"/>
  <c r="M3047" i="23" s="1"/>
  <c r="L3048" i="23"/>
  <c r="M3048" i="23" s="1"/>
  <c r="L3049" i="23"/>
  <c r="M3049" i="23" s="1"/>
  <c r="L3050" i="23"/>
  <c r="M3050" i="23" s="1"/>
  <c r="L3051" i="23"/>
  <c r="M3051" i="23" s="1"/>
  <c r="L3052" i="23"/>
  <c r="M3052" i="23" s="1"/>
  <c r="L3053" i="23"/>
  <c r="M3053" i="23" s="1"/>
  <c r="L3054" i="23"/>
  <c r="M3054" i="23" s="1"/>
  <c r="L3055" i="23"/>
  <c r="M3055" i="23" s="1"/>
  <c r="L3056" i="23"/>
  <c r="M3056" i="23" s="1"/>
  <c r="L3057" i="23"/>
  <c r="M3057" i="23" s="1"/>
  <c r="L3058" i="23"/>
  <c r="M3058" i="23" s="1"/>
  <c r="L3059" i="23"/>
  <c r="M3059" i="23" s="1"/>
  <c r="L3060" i="23"/>
  <c r="M3060" i="23" s="1"/>
  <c r="L3061" i="23"/>
  <c r="M3061" i="23" s="1"/>
  <c r="L3062" i="23"/>
  <c r="M3062" i="23" s="1"/>
  <c r="L3063" i="23"/>
  <c r="M3063" i="23" s="1"/>
  <c r="L3064" i="23"/>
  <c r="M3064" i="23" s="1"/>
  <c r="L3065" i="23"/>
  <c r="M3065" i="23" s="1"/>
  <c r="L3066" i="23"/>
  <c r="M3066" i="23" s="1"/>
  <c r="L3067" i="23"/>
  <c r="M3067" i="23" s="1"/>
  <c r="L3068" i="23"/>
  <c r="M3068" i="23" s="1"/>
  <c r="L3069" i="23"/>
  <c r="M3069" i="23" s="1"/>
  <c r="L3070" i="23"/>
  <c r="M3070" i="23" s="1"/>
  <c r="L3071" i="23"/>
  <c r="M3071" i="23" s="1"/>
  <c r="L3072" i="23"/>
  <c r="M3072" i="23" s="1"/>
  <c r="L3073" i="23"/>
  <c r="M3073" i="23" s="1"/>
  <c r="L3074" i="23"/>
  <c r="M3074" i="23" s="1"/>
  <c r="L3075" i="23"/>
  <c r="M3075" i="23" s="1"/>
  <c r="L3076" i="23"/>
  <c r="M3076" i="23" s="1"/>
  <c r="L3077" i="23"/>
  <c r="M3077" i="23" s="1"/>
  <c r="L3078" i="23"/>
  <c r="M3078" i="23" s="1"/>
  <c r="L3079" i="23"/>
  <c r="M3079" i="23" s="1"/>
  <c r="L3080" i="23"/>
  <c r="M3080" i="23" s="1"/>
  <c r="L3081" i="23"/>
  <c r="M3081" i="23" s="1"/>
  <c r="L3082" i="23"/>
  <c r="M3082" i="23" s="1"/>
  <c r="L3083" i="23"/>
  <c r="M3083" i="23" s="1"/>
  <c r="L3084" i="23"/>
  <c r="M3084" i="23" s="1"/>
  <c r="L3085" i="23"/>
  <c r="M3085" i="23" s="1"/>
  <c r="L3086" i="23"/>
  <c r="M3086" i="23" s="1"/>
  <c r="L3087" i="23"/>
  <c r="M3087" i="23" s="1"/>
  <c r="L3088" i="23"/>
  <c r="M3088" i="23" s="1"/>
  <c r="L3089" i="23"/>
  <c r="M3089" i="23" s="1"/>
  <c r="L3090" i="23"/>
  <c r="M3090" i="23" s="1"/>
  <c r="L3091" i="23"/>
  <c r="M3091" i="23" s="1"/>
  <c r="L3092" i="23"/>
  <c r="M3092" i="23" s="1"/>
  <c r="L3093" i="23"/>
  <c r="M3093" i="23" s="1"/>
  <c r="L3094" i="23"/>
  <c r="M3094" i="23" s="1"/>
  <c r="L3095" i="23"/>
  <c r="M3095" i="23" s="1"/>
  <c r="L3096" i="23"/>
  <c r="M3096" i="23" s="1"/>
  <c r="L3097" i="23"/>
  <c r="M3097" i="23" s="1"/>
  <c r="L3098" i="23"/>
  <c r="M3098" i="23" s="1"/>
  <c r="L3099" i="23"/>
  <c r="M3099" i="23" s="1"/>
  <c r="L3100" i="23"/>
  <c r="M3100" i="23" s="1"/>
  <c r="L3101" i="23"/>
  <c r="M3101" i="23" s="1"/>
  <c r="L3102" i="23"/>
  <c r="M3102" i="23" s="1"/>
  <c r="L3103" i="23"/>
  <c r="M3103" i="23" s="1"/>
  <c r="L3104" i="23"/>
  <c r="M3104" i="23" s="1"/>
  <c r="L3105" i="23"/>
  <c r="M3105" i="23" s="1"/>
  <c r="L3106" i="23"/>
  <c r="M3106" i="23" s="1"/>
  <c r="L3107" i="23"/>
  <c r="M3107" i="23" s="1"/>
  <c r="L3108" i="23"/>
  <c r="M3108" i="23" s="1"/>
  <c r="L3109" i="23"/>
  <c r="M3109" i="23" s="1"/>
  <c r="L3110" i="23"/>
  <c r="M3110" i="23" s="1"/>
  <c r="L3111" i="23"/>
  <c r="M3111" i="23" s="1"/>
  <c r="L3112" i="23"/>
  <c r="M3112" i="23" s="1"/>
  <c r="L3113" i="23"/>
  <c r="M3113" i="23" s="1"/>
  <c r="L3114" i="23"/>
  <c r="M3114" i="23" s="1"/>
  <c r="L3115" i="23"/>
  <c r="M3115" i="23" s="1"/>
  <c r="L3116" i="23"/>
  <c r="M3116" i="23" s="1"/>
  <c r="L3117" i="23"/>
  <c r="M3117" i="23" s="1"/>
  <c r="L3118" i="23"/>
  <c r="M3118" i="23" s="1"/>
  <c r="L3119" i="23"/>
  <c r="M3119" i="23" s="1"/>
  <c r="L3120" i="23"/>
  <c r="M3120" i="23" s="1"/>
  <c r="L3121" i="23"/>
  <c r="M3121" i="23" s="1"/>
  <c r="L3122" i="23"/>
  <c r="M3122" i="23" s="1"/>
  <c r="L3123" i="23"/>
  <c r="M3123" i="23" s="1"/>
  <c r="L3124" i="23"/>
  <c r="M3124" i="23" s="1"/>
  <c r="L3125" i="23"/>
  <c r="M3125" i="23" s="1"/>
  <c r="L3126" i="23"/>
  <c r="M3126" i="23" s="1"/>
  <c r="L3127" i="23"/>
  <c r="M3127" i="23" s="1"/>
  <c r="L3128" i="23"/>
  <c r="M3128" i="23" s="1"/>
  <c r="L3129" i="23"/>
  <c r="M3129" i="23" s="1"/>
  <c r="L3130" i="23"/>
  <c r="M3130" i="23" s="1"/>
  <c r="L3131" i="23"/>
  <c r="M3131" i="23" s="1"/>
  <c r="L3132" i="23"/>
  <c r="M3132" i="23" s="1"/>
  <c r="L3133" i="23"/>
  <c r="M3133" i="23" s="1"/>
  <c r="L3134" i="23"/>
  <c r="M3134" i="23" s="1"/>
  <c r="L3135" i="23"/>
  <c r="M3135" i="23" s="1"/>
  <c r="L3136" i="23"/>
  <c r="M3136" i="23" s="1"/>
  <c r="L3137" i="23"/>
  <c r="M3137" i="23" s="1"/>
  <c r="L3138" i="23"/>
  <c r="M3138" i="23" s="1"/>
  <c r="L3139" i="23"/>
  <c r="M3139" i="23" s="1"/>
  <c r="L3140" i="23"/>
  <c r="M3140" i="23" s="1"/>
  <c r="L3141" i="23"/>
  <c r="M3141" i="23" s="1"/>
  <c r="L3142" i="23"/>
  <c r="M3142" i="23" s="1"/>
  <c r="L3143" i="23"/>
  <c r="M3143" i="23" s="1"/>
  <c r="L3144" i="23"/>
  <c r="M3144" i="23" s="1"/>
  <c r="L3145" i="23"/>
  <c r="M3145" i="23" s="1"/>
  <c r="L3146" i="23"/>
  <c r="M3146" i="23" s="1"/>
  <c r="L3147" i="23"/>
  <c r="M3147" i="23" s="1"/>
  <c r="L3148" i="23"/>
  <c r="M3148" i="23" s="1"/>
  <c r="L3149" i="23"/>
  <c r="M3149" i="23" s="1"/>
  <c r="L3150" i="23"/>
  <c r="M3150" i="23" s="1"/>
  <c r="L3151" i="23"/>
  <c r="M3151" i="23" s="1"/>
  <c r="L3152" i="23"/>
  <c r="M3152" i="23" s="1"/>
  <c r="L3153" i="23"/>
  <c r="M3153" i="23" s="1"/>
  <c r="L3154" i="23"/>
  <c r="M3154" i="23" s="1"/>
  <c r="L3155" i="23"/>
  <c r="M3155" i="23" s="1"/>
  <c r="L3156" i="23"/>
  <c r="M3156" i="23" s="1"/>
  <c r="L3157" i="23"/>
  <c r="M3157" i="23" s="1"/>
  <c r="L3158" i="23"/>
  <c r="M3158" i="23" s="1"/>
  <c r="L3159" i="23"/>
  <c r="M3159" i="23" s="1"/>
  <c r="L3160" i="23"/>
  <c r="M3160" i="23" s="1"/>
  <c r="L3161" i="23"/>
  <c r="M3161" i="23" s="1"/>
  <c r="L3162" i="23"/>
  <c r="M3162" i="23" s="1"/>
  <c r="L3163" i="23"/>
  <c r="M3163" i="23" s="1"/>
  <c r="L3164" i="23"/>
  <c r="M3164" i="23" s="1"/>
  <c r="L3165" i="23"/>
  <c r="M3165" i="23" s="1"/>
  <c r="L3166" i="23"/>
  <c r="M3166" i="23" s="1"/>
  <c r="L3167" i="23"/>
  <c r="M3167" i="23" s="1"/>
  <c r="L3168" i="23"/>
  <c r="M3168" i="23" s="1"/>
  <c r="L3169" i="23"/>
  <c r="M3169" i="23" s="1"/>
  <c r="L3170" i="23"/>
  <c r="M3170" i="23" s="1"/>
  <c r="L3171" i="23"/>
  <c r="M3171" i="23" s="1"/>
  <c r="L3172" i="23"/>
  <c r="M3172" i="23" s="1"/>
  <c r="L3173" i="23"/>
  <c r="M3173" i="23" s="1"/>
  <c r="L3174" i="23"/>
  <c r="M3174" i="23" s="1"/>
  <c r="L3175" i="23"/>
  <c r="M3175" i="23" s="1"/>
  <c r="L3176" i="23"/>
  <c r="M3176" i="23" s="1"/>
  <c r="L3177" i="23"/>
  <c r="M3177" i="23" s="1"/>
  <c r="L3178" i="23"/>
  <c r="M3178" i="23" s="1"/>
  <c r="L3179" i="23"/>
  <c r="M3179" i="23" s="1"/>
  <c r="L3180" i="23"/>
  <c r="M3180" i="23" s="1"/>
  <c r="L3181" i="23"/>
  <c r="M3181" i="23" s="1"/>
  <c r="L3182" i="23"/>
  <c r="M3182" i="23" s="1"/>
  <c r="L3183" i="23"/>
  <c r="M3183" i="23" s="1"/>
  <c r="L3184" i="23"/>
  <c r="M3184" i="23" s="1"/>
  <c r="L3185" i="23"/>
  <c r="M3185" i="23" s="1"/>
  <c r="L3186" i="23"/>
  <c r="M3186" i="23" s="1"/>
  <c r="L3187" i="23"/>
  <c r="M3187" i="23" s="1"/>
  <c r="L3188" i="23"/>
  <c r="M3188" i="23" s="1"/>
  <c r="L3189" i="23"/>
  <c r="M3189" i="23" s="1"/>
  <c r="L3190" i="23"/>
  <c r="M3190" i="23" s="1"/>
  <c r="L3191" i="23"/>
  <c r="M3191" i="23" s="1"/>
  <c r="L3192" i="23"/>
  <c r="M3192" i="23" s="1"/>
  <c r="L3193" i="23"/>
  <c r="M3193" i="23" s="1"/>
  <c r="L3194" i="23"/>
  <c r="M3194" i="23" s="1"/>
  <c r="L3195" i="23"/>
  <c r="M3195" i="23" s="1"/>
  <c r="L3196" i="23"/>
  <c r="M3196" i="23" s="1"/>
  <c r="L3197" i="23"/>
  <c r="M3197" i="23" s="1"/>
  <c r="L3198" i="23"/>
  <c r="M3198" i="23" s="1"/>
  <c r="L3199" i="23"/>
  <c r="M3199" i="23" s="1"/>
  <c r="L3200" i="23"/>
  <c r="M3200" i="23" s="1"/>
  <c r="L3201" i="23"/>
  <c r="M3201" i="23" s="1"/>
  <c r="L3202" i="23"/>
  <c r="M3202" i="23" s="1"/>
  <c r="L3203" i="23"/>
  <c r="M3203" i="23" s="1"/>
  <c r="L3204" i="23"/>
  <c r="M3204" i="23" s="1"/>
  <c r="L3205" i="23"/>
  <c r="M3205" i="23" s="1"/>
  <c r="L3206" i="23"/>
  <c r="M3206" i="23" s="1"/>
  <c r="L3207" i="23"/>
  <c r="M3207" i="23" s="1"/>
  <c r="L3208" i="23"/>
  <c r="M3208" i="23" s="1"/>
  <c r="L3209" i="23"/>
  <c r="M3209" i="23" s="1"/>
  <c r="L3210" i="23"/>
  <c r="M3210" i="23" s="1"/>
  <c r="L3211" i="23"/>
  <c r="M3211" i="23" s="1"/>
  <c r="L3212" i="23"/>
  <c r="M3212" i="23" s="1"/>
  <c r="L3213" i="23"/>
  <c r="M3213" i="23" s="1"/>
  <c r="L3214" i="23"/>
  <c r="M3214" i="23" s="1"/>
  <c r="L3215" i="23"/>
  <c r="M3215" i="23" s="1"/>
  <c r="L3216" i="23"/>
  <c r="M3216" i="23" s="1"/>
  <c r="L3217" i="23"/>
  <c r="M3217" i="23" s="1"/>
  <c r="L3218" i="23"/>
  <c r="M3218" i="23" s="1"/>
  <c r="L3219" i="23"/>
  <c r="M3219" i="23" s="1"/>
  <c r="L3220" i="23"/>
  <c r="M3220" i="23" s="1"/>
  <c r="L3221" i="23"/>
  <c r="M3221" i="23" s="1"/>
  <c r="L3222" i="23"/>
  <c r="M3222" i="23" s="1"/>
  <c r="L3223" i="23"/>
  <c r="M3223" i="23" s="1"/>
  <c r="L3224" i="23"/>
  <c r="M3224" i="23" s="1"/>
  <c r="L3225" i="23"/>
  <c r="M3225" i="23" s="1"/>
  <c r="L3226" i="23"/>
  <c r="M3226" i="23" s="1"/>
  <c r="L3227" i="23"/>
  <c r="M3227" i="23" s="1"/>
  <c r="L3228" i="23"/>
  <c r="M3228" i="23" s="1"/>
  <c r="L3229" i="23"/>
  <c r="M3229" i="23" s="1"/>
  <c r="L3230" i="23"/>
  <c r="M3230" i="23" s="1"/>
  <c r="L3231" i="23"/>
  <c r="M3231" i="23" s="1"/>
  <c r="L3232" i="23"/>
  <c r="M3232" i="23" s="1"/>
  <c r="L3233" i="23"/>
  <c r="M3233" i="23" s="1"/>
  <c r="L3234" i="23"/>
  <c r="M3234" i="23" s="1"/>
  <c r="L3235" i="23"/>
  <c r="M3235" i="23" s="1"/>
  <c r="L3236" i="23"/>
  <c r="M3236" i="23" s="1"/>
  <c r="L3237" i="23"/>
  <c r="M3237" i="23" s="1"/>
  <c r="L3238" i="23"/>
  <c r="M3238" i="23" s="1"/>
  <c r="L3239" i="23"/>
  <c r="M3239" i="23" s="1"/>
  <c r="L3240" i="23"/>
  <c r="M3240" i="23" s="1"/>
  <c r="L3241" i="23"/>
  <c r="M3241" i="23" s="1"/>
  <c r="L3242" i="23"/>
  <c r="M3242" i="23" s="1"/>
  <c r="L3243" i="23"/>
  <c r="M3243" i="23" s="1"/>
  <c r="L3244" i="23"/>
  <c r="M3244" i="23" s="1"/>
  <c r="L3245" i="23"/>
  <c r="M3245" i="23" s="1"/>
  <c r="L3246" i="23"/>
  <c r="M3246" i="23" s="1"/>
  <c r="L3247" i="23"/>
  <c r="M3247" i="23" s="1"/>
  <c r="L3248" i="23"/>
  <c r="M3248" i="23" s="1"/>
  <c r="L3249" i="23"/>
  <c r="M3249" i="23" s="1"/>
  <c r="L3250" i="23"/>
  <c r="M3250" i="23" s="1"/>
  <c r="L3251" i="23"/>
  <c r="M3251" i="23" s="1"/>
  <c r="L3252" i="23"/>
  <c r="M3252" i="23" s="1"/>
  <c r="L3253" i="23"/>
  <c r="M3253" i="23" s="1"/>
  <c r="L3254" i="23"/>
  <c r="M3254" i="23" s="1"/>
  <c r="L3255" i="23"/>
  <c r="M3255" i="23" s="1"/>
  <c r="L3256" i="23"/>
  <c r="M3256" i="23" s="1"/>
  <c r="L3257" i="23"/>
  <c r="M3257" i="23" s="1"/>
  <c r="L3258" i="23"/>
  <c r="M3258" i="23" s="1"/>
  <c r="L3259" i="23"/>
  <c r="M3259" i="23" s="1"/>
  <c r="L3260" i="23"/>
  <c r="M3260" i="23" s="1"/>
  <c r="L3261" i="23"/>
  <c r="M3261" i="23" s="1"/>
  <c r="L3262" i="23"/>
  <c r="M3262" i="23" s="1"/>
  <c r="L3263" i="23"/>
  <c r="M3263" i="23" s="1"/>
  <c r="L3264" i="23"/>
  <c r="M3264" i="23" s="1"/>
  <c r="L3265" i="23"/>
  <c r="M3265" i="23" s="1"/>
  <c r="L3266" i="23"/>
  <c r="M3266" i="23" s="1"/>
  <c r="L3267" i="23"/>
  <c r="M3267" i="23" s="1"/>
  <c r="L3268" i="23"/>
  <c r="M3268" i="23" s="1"/>
  <c r="L3269" i="23"/>
  <c r="M3269" i="23" s="1"/>
  <c r="L3270" i="23"/>
  <c r="M3270" i="23" s="1"/>
  <c r="L3271" i="23"/>
  <c r="M3271" i="23" s="1"/>
  <c r="L3272" i="23"/>
  <c r="M3272" i="23" s="1"/>
  <c r="L3273" i="23"/>
  <c r="M3273" i="23" s="1"/>
  <c r="L3274" i="23"/>
  <c r="M3274" i="23" s="1"/>
  <c r="L3275" i="23"/>
  <c r="M3275" i="23" s="1"/>
  <c r="L3276" i="23"/>
  <c r="M3276" i="23" s="1"/>
  <c r="L3277" i="23"/>
  <c r="M3277" i="23" s="1"/>
  <c r="L3278" i="23"/>
  <c r="M3278" i="23" s="1"/>
  <c r="L3279" i="23"/>
  <c r="M3279" i="23" s="1"/>
  <c r="L3280" i="23"/>
  <c r="M3280" i="23" s="1"/>
  <c r="L3281" i="23"/>
  <c r="M3281" i="23" s="1"/>
  <c r="L3282" i="23"/>
  <c r="M3282" i="23" s="1"/>
  <c r="L3283" i="23"/>
  <c r="M3283" i="23" s="1"/>
  <c r="L3284" i="23"/>
  <c r="M3284" i="23" s="1"/>
  <c r="L3285" i="23"/>
  <c r="M3285" i="23" s="1"/>
  <c r="L3286" i="23"/>
  <c r="M3286" i="23" s="1"/>
  <c r="L3287" i="23"/>
  <c r="M3287" i="23" s="1"/>
  <c r="L3288" i="23"/>
  <c r="M3288" i="23" s="1"/>
  <c r="L3289" i="23"/>
  <c r="M3289" i="23" s="1"/>
  <c r="L3290" i="23"/>
  <c r="M3290" i="23" s="1"/>
  <c r="L3291" i="23"/>
  <c r="M3291" i="23" s="1"/>
  <c r="L3292" i="23"/>
  <c r="M3292" i="23" s="1"/>
  <c r="L3293" i="23"/>
  <c r="M3293" i="23" s="1"/>
  <c r="L3294" i="23"/>
  <c r="M3294" i="23" s="1"/>
  <c r="L3295" i="23"/>
  <c r="M3295" i="23" s="1"/>
  <c r="L3296" i="23"/>
  <c r="M3296" i="23" s="1"/>
  <c r="L3297" i="23"/>
  <c r="M3297" i="23" s="1"/>
  <c r="L3298" i="23"/>
  <c r="M3298" i="23" s="1"/>
  <c r="L3299" i="23"/>
  <c r="M3299" i="23" s="1"/>
  <c r="L3300" i="23"/>
  <c r="M3300" i="23" s="1"/>
  <c r="L3301" i="23"/>
  <c r="M3301" i="23" s="1"/>
  <c r="L3302" i="23"/>
  <c r="M3302" i="23" s="1"/>
  <c r="L3303" i="23"/>
  <c r="M3303" i="23" s="1"/>
  <c r="L3304" i="23"/>
  <c r="M3304" i="23" s="1"/>
  <c r="L3305" i="23"/>
  <c r="M3305" i="23" s="1"/>
  <c r="L3306" i="23"/>
  <c r="M3306" i="23" s="1"/>
  <c r="L3307" i="23"/>
  <c r="M3307" i="23" s="1"/>
  <c r="L3308" i="23"/>
  <c r="M3308" i="23" s="1"/>
  <c r="L3309" i="23"/>
  <c r="M3309" i="23" s="1"/>
  <c r="L3310" i="23"/>
  <c r="M3310" i="23" s="1"/>
  <c r="L3311" i="23"/>
  <c r="M3311" i="23" s="1"/>
  <c r="L3312" i="23"/>
  <c r="M3312" i="23" s="1"/>
  <c r="L3313" i="23"/>
  <c r="M3313" i="23" s="1"/>
  <c r="L3314" i="23"/>
  <c r="M3314" i="23" s="1"/>
  <c r="L3315" i="23"/>
  <c r="M3315" i="23" s="1"/>
  <c r="L3316" i="23"/>
  <c r="M3316" i="23" s="1"/>
  <c r="L3317" i="23"/>
  <c r="M3317" i="23" s="1"/>
  <c r="L3318" i="23"/>
  <c r="M3318" i="23" s="1"/>
  <c r="L3319" i="23"/>
  <c r="M3319" i="23" s="1"/>
  <c r="L3320" i="23"/>
  <c r="M3320" i="23" s="1"/>
  <c r="L3321" i="23"/>
  <c r="M3321" i="23" s="1"/>
  <c r="L3322" i="23"/>
  <c r="M3322" i="23" s="1"/>
  <c r="L3323" i="23"/>
  <c r="M3323" i="23" s="1"/>
  <c r="L3324" i="23"/>
  <c r="M3324" i="23" s="1"/>
  <c r="L3325" i="23"/>
  <c r="M3325" i="23" s="1"/>
  <c r="L3326" i="23"/>
  <c r="M3326" i="23" s="1"/>
  <c r="L3327" i="23"/>
  <c r="M3327" i="23" s="1"/>
  <c r="L3328" i="23"/>
  <c r="M3328" i="23" s="1"/>
  <c r="L3329" i="23"/>
  <c r="M3329" i="23" s="1"/>
  <c r="L3330" i="23"/>
  <c r="M3330" i="23" s="1"/>
  <c r="L3331" i="23"/>
  <c r="M3331" i="23" s="1"/>
  <c r="L3332" i="23"/>
  <c r="M3332" i="23" s="1"/>
  <c r="L3333" i="23"/>
  <c r="M3333" i="23" s="1"/>
  <c r="L3334" i="23"/>
  <c r="M3334" i="23" s="1"/>
  <c r="L3335" i="23"/>
  <c r="M3335" i="23" s="1"/>
  <c r="L3336" i="23"/>
  <c r="M3336" i="23" s="1"/>
  <c r="L3337" i="23"/>
  <c r="M3337" i="23" s="1"/>
  <c r="L3338" i="23"/>
  <c r="M3338" i="23" s="1"/>
  <c r="L3339" i="23"/>
  <c r="M3339" i="23" s="1"/>
  <c r="L3340" i="23"/>
  <c r="M3340" i="23" s="1"/>
  <c r="L3341" i="23"/>
  <c r="M3341" i="23" s="1"/>
  <c r="L3342" i="23"/>
  <c r="M3342" i="23" s="1"/>
  <c r="L3343" i="23"/>
  <c r="M3343" i="23" s="1"/>
  <c r="L3344" i="23"/>
  <c r="M3344" i="23" s="1"/>
  <c r="L3345" i="23"/>
  <c r="M3345" i="23" s="1"/>
  <c r="L3346" i="23"/>
  <c r="M3346" i="23" s="1"/>
  <c r="L3347" i="23"/>
  <c r="M3347" i="23" s="1"/>
  <c r="L3348" i="23"/>
  <c r="M3348" i="23" s="1"/>
  <c r="L3349" i="23"/>
  <c r="M3349" i="23" s="1"/>
  <c r="L3350" i="23"/>
  <c r="M3350" i="23" s="1"/>
  <c r="L3351" i="23"/>
  <c r="M3351" i="23" s="1"/>
  <c r="L3352" i="23"/>
  <c r="M3352" i="23" s="1"/>
  <c r="L3353" i="23"/>
  <c r="M3353" i="23" s="1"/>
  <c r="L3354" i="23"/>
  <c r="M3354" i="23" s="1"/>
  <c r="L3355" i="23"/>
  <c r="M3355" i="23" s="1"/>
  <c r="L3356" i="23"/>
  <c r="M3356" i="23" s="1"/>
  <c r="L3357" i="23"/>
  <c r="M3357" i="23" s="1"/>
  <c r="L3358" i="23"/>
  <c r="M3358" i="23" s="1"/>
  <c r="L3359" i="23"/>
  <c r="M3359" i="23" s="1"/>
  <c r="L3360" i="23"/>
  <c r="M3360" i="23" s="1"/>
  <c r="L3361" i="23"/>
  <c r="M3361" i="23" s="1"/>
  <c r="L3362" i="23"/>
  <c r="M3362" i="23" s="1"/>
  <c r="L3363" i="23"/>
  <c r="M3363" i="23" s="1"/>
  <c r="L3364" i="23"/>
  <c r="M3364" i="23" s="1"/>
  <c r="L3365" i="23"/>
  <c r="M3365" i="23" s="1"/>
  <c r="L3366" i="23"/>
  <c r="M3366" i="23" s="1"/>
  <c r="L3367" i="23"/>
  <c r="M3367" i="23" s="1"/>
  <c r="L3368" i="23"/>
  <c r="M3368" i="23" s="1"/>
  <c r="L3369" i="23"/>
  <c r="M3369" i="23" s="1"/>
  <c r="L3370" i="23"/>
  <c r="M3370" i="23" s="1"/>
  <c r="L3371" i="23"/>
  <c r="M3371" i="23" s="1"/>
  <c r="L3372" i="23"/>
  <c r="M3372" i="23" s="1"/>
  <c r="L3373" i="23"/>
  <c r="M3373" i="23" s="1"/>
  <c r="L3374" i="23"/>
  <c r="M3374" i="23" s="1"/>
  <c r="L3375" i="23"/>
  <c r="M3375" i="23" s="1"/>
  <c r="L3376" i="23"/>
  <c r="M3376" i="23" s="1"/>
  <c r="L3377" i="23"/>
  <c r="M3377" i="23" s="1"/>
  <c r="L3378" i="23"/>
  <c r="M3378" i="23" s="1"/>
  <c r="L3379" i="23"/>
  <c r="M3379" i="23" s="1"/>
  <c r="L3380" i="23"/>
  <c r="M3380" i="23" s="1"/>
  <c r="L3381" i="23"/>
  <c r="M3381" i="23" s="1"/>
  <c r="L3382" i="23"/>
  <c r="M3382" i="23" s="1"/>
  <c r="L3383" i="23"/>
  <c r="M3383" i="23" s="1"/>
  <c r="L3384" i="23"/>
  <c r="M3384" i="23" s="1"/>
  <c r="L3385" i="23"/>
  <c r="M3385" i="23" s="1"/>
  <c r="L3386" i="23"/>
  <c r="M3386" i="23" s="1"/>
  <c r="L3387" i="23"/>
  <c r="M3387" i="23" s="1"/>
  <c r="L3388" i="23"/>
  <c r="M3388" i="23" s="1"/>
  <c r="L3389" i="23"/>
  <c r="M3389" i="23" s="1"/>
  <c r="L3390" i="23"/>
  <c r="M3390" i="23" s="1"/>
  <c r="L3391" i="23"/>
  <c r="M3391" i="23" s="1"/>
  <c r="L3392" i="23"/>
  <c r="M3392" i="23" s="1"/>
  <c r="L3393" i="23"/>
  <c r="M3393" i="23" s="1"/>
  <c r="L3394" i="23"/>
  <c r="M3394" i="23" s="1"/>
  <c r="L3395" i="23"/>
  <c r="M3395" i="23" s="1"/>
  <c r="L3396" i="23"/>
  <c r="M3396" i="23" s="1"/>
  <c r="L3397" i="23"/>
  <c r="M3397" i="23" s="1"/>
  <c r="L3398" i="23"/>
  <c r="M3398" i="23" s="1"/>
  <c r="L3399" i="23"/>
  <c r="M3399" i="23" s="1"/>
  <c r="L3400" i="23"/>
  <c r="M3400" i="23" s="1"/>
  <c r="L3401" i="23"/>
  <c r="M3401" i="23" s="1"/>
  <c r="L3402" i="23"/>
  <c r="M3402" i="23" s="1"/>
  <c r="L3403" i="23"/>
  <c r="M3403" i="23" s="1"/>
  <c r="L3404" i="23"/>
  <c r="M3404" i="23" s="1"/>
  <c r="L3405" i="23"/>
  <c r="M3405" i="23" s="1"/>
  <c r="L3406" i="23"/>
  <c r="M3406" i="23" s="1"/>
  <c r="L3407" i="23"/>
  <c r="M3407" i="23" s="1"/>
  <c r="L3408" i="23"/>
  <c r="M3408" i="23" s="1"/>
  <c r="L3409" i="23"/>
  <c r="M3409" i="23" s="1"/>
  <c r="L3410" i="23"/>
  <c r="M3410" i="23" s="1"/>
  <c r="L3411" i="23"/>
  <c r="M3411" i="23" s="1"/>
  <c r="L3412" i="23"/>
  <c r="M3412" i="23" s="1"/>
  <c r="L3413" i="23"/>
  <c r="M3413" i="23" s="1"/>
  <c r="L3414" i="23"/>
  <c r="M3414" i="23" s="1"/>
  <c r="L3415" i="23"/>
  <c r="M3415" i="23" s="1"/>
  <c r="L3416" i="23"/>
  <c r="M3416" i="23" s="1"/>
  <c r="L3417" i="23"/>
  <c r="M3417" i="23" s="1"/>
  <c r="L3418" i="23"/>
  <c r="M3418" i="23" s="1"/>
  <c r="L3419" i="23"/>
  <c r="M3419" i="23" s="1"/>
  <c r="L3420" i="23"/>
  <c r="M3420" i="23" s="1"/>
  <c r="L3421" i="23"/>
  <c r="M3421" i="23" s="1"/>
  <c r="L3422" i="23"/>
  <c r="M3422" i="23" s="1"/>
  <c r="L3423" i="23"/>
  <c r="M3423" i="23" s="1"/>
  <c r="L3424" i="23"/>
  <c r="M3424" i="23" s="1"/>
  <c r="L3425" i="23"/>
  <c r="M3425" i="23" s="1"/>
  <c r="L3426" i="23"/>
  <c r="M3426" i="23" s="1"/>
  <c r="L3427" i="23"/>
  <c r="M3427" i="23" s="1"/>
  <c r="L3428" i="23"/>
  <c r="M3428" i="23" s="1"/>
  <c r="L3429" i="23"/>
  <c r="M3429" i="23" s="1"/>
  <c r="L3430" i="23"/>
  <c r="M3430" i="23" s="1"/>
  <c r="L3431" i="23"/>
  <c r="M3431" i="23" s="1"/>
  <c r="L3432" i="23"/>
  <c r="M3432" i="23" s="1"/>
  <c r="L3433" i="23"/>
  <c r="M3433" i="23" s="1"/>
  <c r="L3434" i="23"/>
  <c r="M3434" i="23" s="1"/>
  <c r="L3435" i="23"/>
  <c r="M3435" i="23" s="1"/>
  <c r="L3436" i="23"/>
  <c r="M3436" i="23" s="1"/>
  <c r="L3437" i="23"/>
  <c r="M3437" i="23" s="1"/>
  <c r="L3438" i="23"/>
  <c r="M3438" i="23" s="1"/>
  <c r="L3439" i="23"/>
  <c r="M3439" i="23" s="1"/>
  <c r="L3440" i="23"/>
  <c r="M3440" i="23" s="1"/>
  <c r="L3441" i="23"/>
  <c r="M3441" i="23" s="1"/>
  <c r="L3442" i="23"/>
  <c r="M3442" i="23" s="1"/>
  <c r="L3443" i="23"/>
  <c r="M3443" i="23" s="1"/>
  <c r="L3444" i="23"/>
  <c r="M3444" i="23" s="1"/>
  <c r="L3445" i="23"/>
  <c r="M3445" i="23" s="1"/>
  <c r="L3446" i="23"/>
  <c r="M3446" i="23" s="1"/>
  <c r="L3447" i="23"/>
  <c r="M3447" i="23" s="1"/>
  <c r="L3448" i="23"/>
  <c r="M3448" i="23" s="1"/>
  <c r="L3449" i="23"/>
  <c r="M3449" i="23" s="1"/>
  <c r="L3450" i="23"/>
  <c r="M3450" i="23" s="1"/>
  <c r="L3451" i="23"/>
  <c r="M3451" i="23" s="1"/>
  <c r="L3452" i="23"/>
  <c r="M3452" i="23" s="1"/>
  <c r="L3453" i="23"/>
  <c r="M3453" i="23" s="1"/>
  <c r="L3454" i="23"/>
  <c r="M3454" i="23" s="1"/>
  <c r="L3455" i="23"/>
  <c r="M3455" i="23" s="1"/>
  <c r="L3456" i="23"/>
  <c r="M3456" i="23" s="1"/>
  <c r="L3457" i="23"/>
  <c r="M3457" i="23" s="1"/>
  <c r="L3458" i="23"/>
  <c r="M3458" i="23" s="1"/>
  <c r="L3459" i="23"/>
  <c r="M3459" i="23" s="1"/>
  <c r="L3460" i="23"/>
  <c r="M3460" i="23" s="1"/>
  <c r="L3461" i="23"/>
  <c r="M3461" i="23" s="1"/>
  <c r="L3462" i="23"/>
  <c r="M3462" i="23" s="1"/>
  <c r="L3463" i="23"/>
  <c r="M3463" i="23" s="1"/>
  <c r="L3464" i="23"/>
  <c r="M3464" i="23" s="1"/>
  <c r="L3465" i="23"/>
  <c r="M3465" i="23" s="1"/>
  <c r="L3466" i="23"/>
  <c r="M3466" i="23" s="1"/>
  <c r="L3467" i="23"/>
  <c r="M3467" i="23" s="1"/>
  <c r="L3468" i="23"/>
  <c r="M3468" i="23" s="1"/>
  <c r="L3469" i="23"/>
  <c r="M3469" i="23" s="1"/>
  <c r="L3470" i="23"/>
  <c r="M3470" i="23" s="1"/>
  <c r="L3471" i="23"/>
  <c r="M3471" i="23" s="1"/>
  <c r="L3472" i="23"/>
  <c r="M3472" i="23" s="1"/>
  <c r="L3473" i="23"/>
  <c r="M3473" i="23" s="1"/>
  <c r="L3474" i="23"/>
  <c r="M3474" i="23" s="1"/>
  <c r="L3475" i="23"/>
  <c r="M3475" i="23" s="1"/>
  <c r="L3476" i="23"/>
  <c r="M3476" i="23" s="1"/>
  <c r="L3477" i="23"/>
  <c r="M3477" i="23" s="1"/>
  <c r="L3478" i="23"/>
  <c r="M3478" i="23" s="1"/>
  <c r="L3479" i="23"/>
  <c r="M3479" i="23" s="1"/>
  <c r="L3480" i="23"/>
  <c r="M3480" i="23" s="1"/>
  <c r="L3481" i="23"/>
  <c r="M3481" i="23" s="1"/>
  <c r="L3482" i="23"/>
  <c r="M3482" i="23" s="1"/>
  <c r="L3483" i="23"/>
  <c r="M3483" i="23" s="1"/>
  <c r="L3484" i="23"/>
  <c r="M3484" i="23" s="1"/>
  <c r="L3485" i="23"/>
  <c r="M3485" i="23" s="1"/>
  <c r="L3486" i="23"/>
  <c r="M3486" i="23" s="1"/>
  <c r="L3487" i="23"/>
  <c r="M3487" i="23" s="1"/>
  <c r="L3488" i="23"/>
  <c r="M3488" i="23" s="1"/>
  <c r="L3489" i="23"/>
  <c r="M3489" i="23" s="1"/>
  <c r="L3490" i="23"/>
  <c r="M3490" i="23" s="1"/>
  <c r="L3491" i="23"/>
  <c r="M3491" i="23" s="1"/>
  <c r="L3492" i="23"/>
  <c r="M3492" i="23" s="1"/>
  <c r="L3493" i="23"/>
  <c r="M3493" i="23" s="1"/>
  <c r="L3494" i="23"/>
  <c r="M3494" i="23" s="1"/>
  <c r="L3495" i="23"/>
  <c r="M3495" i="23" s="1"/>
  <c r="L3496" i="23"/>
  <c r="M3496" i="23" s="1"/>
  <c r="L3497" i="23"/>
  <c r="M3497" i="23" s="1"/>
  <c r="L3498" i="23"/>
  <c r="M3498" i="23" s="1"/>
  <c r="L3499" i="23"/>
  <c r="M3499" i="23" s="1"/>
  <c r="L3500" i="23"/>
  <c r="M3500" i="23" s="1"/>
  <c r="L3501" i="23"/>
  <c r="M3501" i="23" s="1"/>
  <c r="L3502" i="23"/>
  <c r="M3502" i="23" s="1"/>
  <c r="L3503" i="23"/>
  <c r="M3503" i="23" s="1"/>
  <c r="L3504" i="23"/>
  <c r="M3504" i="23" s="1"/>
  <c r="L3505" i="23"/>
  <c r="M3505" i="23" s="1"/>
  <c r="L3506" i="23"/>
  <c r="M3506" i="23" s="1"/>
  <c r="L3507" i="23"/>
  <c r="M3507" i="23" s="1"/>
  <c r="L3508" i="23"/>
  <c r="M3508" i="23" s="1"/>
  <c r="L3509" i="23"/>
  <c r="M3509" i="23" s="1"/>
  <c r="L3510" i="23"/>
  <c r="M3510" i="23" s="1"/>
  <c r="L3511" i="23"/>
  <c r="M3511" i="23" s="1"/>
  <c r="L3512" i="23"/>
  <c r="M3512" i="23" s="1"/>
  <c r="L3513" i="23"/>
  <c r="M3513" i="23" s="1"/>
  <c r="L3514" i="23"/>
  <c r="M3514" i="23" s="1"/>
  <c r="L3515" i="23"/>
  <c r="M3515" i="23" s="1"/>
  <c r="L3516" i="23"/>
  <c r="M3516" i="23" s="1"/>
  <c r="L3517" i="23"/>
  <c r="M3517" i="23" s="1"/>
  <c r="L3518" i="23"/>
  <c r="M3518" i="23" s="1"/>
  <c r="L3519" i="23"/>
  <c r="M3519" i="23" s="1"/>
  <c r="L3520" i="23"/>
  <c r="M3520" i="23" s="1"/>
  <c r="L3521" i="23"/>
  <c r="M3521" i="23" s="1"/>
  <c r="L3522" i="23"/>
  <c r="M3522" i="23" s="1"/>
  <c r="L3523" i="23"/>
  <c r="M3523" i="23" s="1"/>
  <c r="L3524" i="23"/>
  <c r="M3524" i="23" s="1"/>
  <c r="L3525" i="23"/>
  <c r="M3525" i="23" s="1"/>
  <c r="L3526" i="23"/>
  <c r="M3526" i="23" s="1"/>
  <c r="L3527" i="23"/>
  <c r="M3527" i="23" s="1"/>
  <c r="L3528" i="23"/>
  <c r="M3528" i="23" s="1"/>
  <c r="L3529" i="23"/>
  <c r="M3529" i="23" s="1"/>
  <c r="L3530" i="23"/>
  <c r="M3530" i="23" s="1"/>
  <c r="L3531" i="23"/>
  <c r="M3531" i="23" s="1"/>
  <c r="L3532" i="23"/>
  <c r="M3532" i="23" s="1"/>
  <c r="L3533" i="23"/>
  <c r="M3533" i="23" s="1"/>
  <c r="L3534" i="23"/>
  <c r="M3534" i="23" s="1"/>
  <c r="L3535" i="23"/>
  <c r="M3535" i="23" s="1"/>
  <c r="L3536" i="23"/>
  <c r="M3536" i="23" s="1"/>
  <c r="L3537" i="23"/>
  <c r="M3537" i="23" s="1"/>
  <c r="L3538" i="23"/>
  <c r="M3538" i="23" s="1"/>
  <c r="L3539" i="23"/>
  <c r="M3539" i="23" s="1"/>
  <c r="L3540" i="23"/>
  <c r="M3540" i="23" s="1"/>
  <c r="L3541" i="23"/>
  <c r="M3541" i="23" s="1"/>
  <c r="L3542" i="23"/>
  <c r="M3542" i="23" s="1"/>
  <c r="L3543" i="23"/>
  <c r="M3543" i="23" s="1"/>
  <c r="L3544" i="23"/>
  <c r="M3544" i="23" s="1"/>
  <c r="L3545" i="23"/>
  <c r="M3545" i="23" s="1"/>
  <c r="L3546" i="23"/>
  <c r="M3546" i="23" s="1"/>
  <c r="L3547" i="23"/>
  <c r="M3547" i="23" s="1"/>
  <c r="L3548" i="23"/>
  <c r="M3548" i="23" s="1"/>
  <c r="L3549" i="23"/>
  <c r="M3549" i="23" s="1"/>
  <c r="L3550" i="23"/>
  <c r="M3550" i="23" s="1"/>
  <c r="L3551" i="23"/>
  <c r="M3551" i="23" s="1"/>
  <c r="L3552" i="23"/>
  <c r="M3552" i="23" s="1"/>
  <c r="L3553" i="23"/>
  <c r="M3553" i="23" s="1"/>
  <c r="L3554" i="23"/>
  <c r="M3554" i="23" s="1"/>
  <c r="L3555" i="23"/>
  <c r="M3555" i="23" s="1"/>
  <c r="L3556" i="23"/>
  <c r="M3556" i="23" s="1"/>
  <c r="L3557" i="23"/>
  <c r="M3557" i="23" s="1"/>
  <c r="L3558" i="23"/>
  <c r="M3558" i="23" s="1"/>
  <c r="L3559" i="23"/>
  <c r="M3559" i="23" s="1"/>
  <c r="L3560" i="23"/>
  <c r="M3560" i="23" s="1"/>
  <c r="L3561" i="23"/>
  <c r="M3561" i="23" s="1"/>
  <c r="L3562" i="23"/>
  <c r="M3562" i="23" s="1"/>
  <c r="L3563" i="23"/>
  <c r="M3563" i="23" s="1"/>
  <c r="L3564" i="23"/>
  <c r="M3564" i="23" s="1"/>
  <c r="L3565" i="23"/>
  <c r="M3565" i="23" s="1"/>
  <c r="L3566" i="23"/>
  <c r="M3566" i="23" s="1"/>
  <c r="L3567" i="23"/>
  <c r="M3567" i="23" s="1"/>
  <c r="L3568" i="23"/>
  <c r="M3568" i="23" s="1"/>
  <c r="L3569" i="23"/>
  <c r="M3569" i="23" s="1"/>
  <c r="L3570" i="23"/>
  <c r="M3570" i="23" s="1"/>
  <c r="L3571" i="23"/>
  <c r="M3571" i="23" s="1"/>
  <c r="L3572" i="23"/>
  <c r="M3572" i="23" s="1"/>
  <c r="L3573" i="23"/>
  <c r="M3573" i="23" s="1"/>
  <c r="L3574" i="23"/>
  <c r="M3574" i="23" s="1"/>
  <c r="L3575" i="23"/>
  <c r="M3575" i="23" s="1"/>
  <c r="L3576" i="23"/>
  <c r="M3576" i="23" s="1"/>
  <c r="L3577" i="23"/>
  <c r="M3577" i="23" s="1"/>
  <c r="L3578" i="23"/>
  <c r="M3578" i="23" s="1"/>
  <c r="L3579" i="23"/>
  <c r="M3579" i="23" s="1"/>
  <c r="L3580" i="23"/>
  <c r="M3580" i="23" s="1"/>
  <c r="L3581" i="23"/>
  <c r="M3581" i="23" s="1"/>
  <c r="L3582" i="23"/>
  <c r="M3582" i="23" s="1"/>
  <c r="L3583" i="23"/>
  <c r="M3583" i="23" s="1"/>
  <c r="L3584" i="23"/>
  <c r="M3584" i="23" s="1"/>
  <c r="L3585" i="23"/>
  <c r="M3585" i="23" s="1"/>
  <c r="L3586" i="23"/>
  <c r="M3586" i="23" s="1"/>
  <c r="L3587" i="23"/>
  <c r="M3587" i="23" s="1"/>
  <c r="L3588" i="23"/>
  <c r="M3588" i="23" s="1"/>
  <c r="L3589" i="23"/>
  <c r="M3589" i="23" s="1"/>
  <c r="L3590" i="23"/>
  <c r="M3590" i="23" s="1"/>
  <c r="L3591" i="23"/>
  <c r="M3591" i="23" s="1"/>
  <c r="L3592" i="23"/>
  <c r="M3592" i="23" s="1"/>
  <c r="L3593" i="23"/>
  <c r="M3593" i="23" s="1"/>
  <c r="L3594" i="23"/>
  <c r="M3594" i="23" s="1"/>
  <c r="L3595" i="23"/>
  <c r="M3595" i="23" s="1"/>
  <c r="L3596" i="23"/>
  <c r="M3596" i="23" s="1"/>
  <c r="L3597" i="23"/>
  <c r="M3597" i="23" s="1"/>
  <c r="L3598" i="23"/>
  <c r="M3598" i="23" s="1"/>
  <c r="L3599" i="23"/>
  <c r="M3599" i="23" s="1"/>
  <c r="L3600" i="23"/>
  <c r="M3600" i="23" s="1"/>
  <c r="L3601" i="23"/>
  <c r="M3601" i="23" s="1"/>
  <c r="L3602" i="23"/>
  <c r="M3602" i="23" s="1"/>
  <c r="L3603" i="23"/>
  <c r="M3603" i="23" s="1"/>
  <c r="L3604" i="23"/>
  <c r="M3604" i="23" s="1"/>
  <c r="L3605" i="23"/>
  <c r="M3605" i="23" s="1"/>
  <c r="L3606" i="23"/>
  <c r="M3606" i="23" s="1"/>
  <c r="L3607" i="23"/>
  <c r="M3607" i="23" s="1"/>
  <c r="L3608" i="23"/>
  <c r="M3608" i="23" s="1"/>
  <c r="L3609" i="23"/>
  <c r="M3609" i="23" s="1"/>
  <c r="L3610" i="23"/>
  <c r="M3610" i="23" s="1"/>
  <c r="L3611" i="23"/>
  <c r="M3611" i="23" s="1"/>
  <c r="L3612" i="23"/>
  <c r="M3612" i="23" s="1"/>
  <c r="L3613" i="23"/>
  <c r="M3613" i="23" s="1"/>
  <c r="L3614" i="23"/>
  <c r="M3614" i="23" s="1"/>
  <c r="L3615" i="23"/>
  <c r="M3615" i="23" s="1"/>
  <c r="L3616" i="23"/>
  <c r="M3616" i="23" s="1"/>
  <c r="L3617" i="23"/>
  <c r="M3617" i="23" s="1"/>
  <c r="L3618" i="23"/>
  <c r="M3618" i="23" s="1"/>
  <c r="L3619" i="23"/>
  <c r="M3619" i="23" s="1"/>
  <c r="L3620" i="23"/>
  <c r="M3620" i="23" s="1"/>
  <c r="L3621" i="23"/>
  <c r="M3621" i="23" s="1"/>
  <c r="L3622" i="23"/>
  <c r="M3622" i="23" s="1"/>
  <c r="L3623" i="23"/>
  <c r="M3623" i="23" s="1"/>
  <c r="L3624" i="23"/>
  <c r="M3624" i="23" s="1"/>
  <c r="L3625" i="23"/>
  <c r="M3625" i="23" s="1"/>
  <c r="L3626" i="23"/>
  <c r="M3626" i="23" s="1"/>
  <c r="L3627" i="23"/>
  <c r="M3627" i="23" s="1"/>
  <c r="L3628" i="23"/>
  <c r="M3628" i="23" s="1"/>
  <c r="L3629" i="23"/>
  <c r="M3629" i="23" s="1"/>
  <c r="L3630" i="23"/>
  <c r="M3630" i="23" s="1"/>
  <c r="L3631" i="23"/>
  <c r="M3631" i="23" s="1"/>
  <c r="L3632" i="23"/>
  <c r="M3632" i="23" s="1"/>
  <c r="L3633" i="23"/>
  <c r="M3633" i="23" s="1"/>
  <c r="L3634" i="23"/>
  <c r="M3634" i="23" s="1"/>
  <c r="L3635" i="23"/>
  <c r="M3635" i="23" s="1"/>
  <c r="L3636" i="23"/>
  <c r="M3636" i="23" s="1"/>
  <c r="L3637" i="23"/>
  <c r="M3637" i="23" s="1"/>
  <c r="L3638" i="23"/>
  <c r="M3638" i="23" s="1"/>
  <c r="L3639" i="23"/>
  <c r="M3639" i="23" s="1"/>
  <c r="L3640" i="23"/>
  <c r="M3640" i="23" s="1"/>
  <c r="L3641" i="23"/>
  <c r="M3641" i="23" s="1"/>
  <c r="L3642" i="23"/>
  <c r="M3642" i="23" s="1"/>
  <c r="L3643" i="23"/>
  <c r="M3643" i="23" s="1"/>
  <c r="L3644" i="23"/>
  <c r="M3644" i="23" s="1"/>
  <c r="L3645" i="23"/>
  <c r="M3645" i="23" s="1"/>
  <c r="L3646" i="23"/>
  <c r="M3646" i="23" s="1"/>
  <c r="L3647" i="23"/>
  <c r="M3647" i="23" s="1"/>
  <c r="L3648" i="23"/>
  <c r="M3648" i="23" s="1"/>
  <c r="L3649" i="23"/>
  <c r="M3649" i="23" s="1"/>
  <c r="L3650" i="23"/>
  <c r="M3650" i="23" s="1"/>
  <c r="L3651" i="23"/>
  <c r="M3651" i="23" s="1"/>
  <c r="L3652" i="23"/>
  <c r="M3652" i="23" s="1"/>
  <c r="L3653" i="23"/>
  <c r="M3653" i="23" s="1"/>
  <c r="L3654" i="23"/>
  <c r="M3654" i="23" s="1"/>
  <c r="L3655" i="23"/>
  <c r="M3655" i="23" s="1"/>
  <c r="L3656" i="23"/>
  <c r="M3656" i="23" s="1"/>
  <c r="L3657" i="23"/>
  <c r="M3657" i="23" s="1"/>
  <c r="L3658" i="23"/>
  <c r="M3658" i="23" s="1"/>
  <c r="L3659" i="23"/>
  <c r="M3659" i="23" s="1"/>
  <c r="L3660" i="23"/>
  <c r="M3660" i="23" s="1"/>
  <c r="L3661" i="23"/>
  <c r="M3661" i="23" s="1"/>
  <c r="L3662" i="23"/>
  <c r="M3662" i="23" s="1"/>
  <c r="L3663" i="23"/>
  <c r="M3663" i="23" s="1"/>
  <c r="L3664" i="23"/>
  <c r="M3664" i="23" s="1"/>
  <c r="L3665" i="23"/>
  <c r="M3665" i="23" s="1"/>
  <c r="L3666" i="23"/>
  <c r="M3666" i="23" s="1"/>
  <c r="L3667" i="23"/>
  <c r="M3667" i="23" s="1"/>
  <c r="L3668" i="23"/>
  <c r="M3668" i="23" s="1"/>
  <c r="L3669" i="23"/>
  <c r="M3669" i="23" s="1"/>
  <c r="L3670" i="23"/>
  <c r="M3670" i="23" s="1"/>
  <c r="L3671" i="23"/>
  <c r="M3671" i="23" s="1"/>
  <c r="L3672" i="23"/>
  <c r="M3672" i="23" s="1"/>
  <c r="L3673" i="23"/>
  <c r="M3673" i="23" s="1"/>
  <c r="L3674" i="23"/>
  <c r="M3674" i="23" s="1"/>
  <c r="L3675" i="23"/>
  <c r="M3675" i="23" s="1"/>
  <c r="L3676" i="23"/>
  <c r="M3676" i="23" s="1"/>
  <c r="L3677" i="23"/>
  <c r="M3677" i="23" s="1"/>
  <c r="L3678" i="23"/>
  <c r="M3678" i="23" s="1"/>
  <c r="L3679" i="23"/>
  <c r="M3679" i="23" s="1"/>
  <c r="L3680" i="23"/>
  <c r="M3680" i="23" s="1"/>
  <c r="L3681" i="23"/>
  <c r="M3681" i="23" s="1"/>
  <c r="L3682" i="23"/>
  <c r="M3682" i="23" s="1"/>
  <c r="L3683" i="23"/>
  <c r="M3683" i="23" s="1"/>
  <c r="L3684" i="23"/>
  <c r="M3684" i="23" s="1"/>
  <c r="L3685" i="23"/>
  <c r="M3685" i="23" s="1"/>
  <c r="L3686" i="23"/>
  <c r="M3686" i="23" s="1"/>
  <c r="L3687" i="23"/>
  <c r="M3687" i="23" s="1"/>
  <c r="L3688" i="23"/>
  <c r="M3688" i="23" s="1"/>
  <c r="L3689" i="23"/>
  <c r="M3689" i="23" s="1"/>
  <c r="L3690" i="23"/>
  <c r="M3690" i="23" s="1"/>
  <c r="L3691" i="23"/>
  <c r="M3691" i="23" s="1"/>
  <c r="L3692" i="23"/>
  <c r="M3692" i="23" s="1"/>
  <c r="L3693" i="23"/>
  <c r="M3693" i="23" s="1"/>
  <c r="L3694" i="23"/>
  <c r="M3694" i="23" s="1"/>
  <c r="L3695" i="23"/>
  <c r="M3695" i="23" s="1"/>
  <c r="L3696" i="23"/>
  <c r="M3696" i="23" s="1"/>
  <c r="L3697" i="23"/>
  <c r="M3697" i="23" s="1"/>
  <c r="L3698" i="23"/>
  <c r="M3698" i="23" s="1"/>
  <c r="L3699" i="23"/>
  <c r="M3699" i="23" s="1"/>
  <c r="L3700" i="23"/>
  <c r="M3700" i="23" s="1"/>
  <c r="L3701" i="23"/>
  <c r="M3701" i="23" s="1"/>
  <c r="L3702" i="23"/>
  <c r="M3702" i="23" s="1"/>
  <c r="L3703" i="23"/>
  <c r="M3703" i="23" s="1"/>
  <c r="L3704" i="23"/>
  <c r="M3704" i="23" s="1"/>
  <c r="L3705" i="23"/>
  <c r="M3705" i="23" s="1"/>
  <c r="L3706" i="23"/>
  <c r="M3706" i="23" s="1"/>
  <c r="L3707" i="23"/>
  <c r="M3707" i="23" s="1"/>
  <c r="L3708" i="23"/>
  <c r="M3708" i="23" s="1"/>
  <c r="L3709" i="23"/>
  <c r="M3709" i="23" s="1"/>
  <c r="L3710" i="23"/>
  <c r="M3710" i="23" s="1"/>
  <c r="L3711" i="23"/>
  <c r="M3711" i="23" s="1"/>
  <c r="L3712" i="23"/>
  <c r="M3712" i="23" s="1"/>
  <c r="L3713" i="23"/>
  <c r="M3713" i="23" s="1"/>
  <c r="L3714" i="23"/>
  <c r="M3714" i="23" s="1"/>
  <c r="L3715" i="23"/>
  <c r="M3715" i="23" s="1"/>
  <c r="L3716" i="23"/>
  <c r="M3716" i="23" s="1"/>
  <c r="L3717" i="23"/>
  <c r="M3717" i="23" s="1"/>
  <c r="L3718" i="23"/>
  <c r="M3718" i="23" s="1"/>
  <c r="L3719" i="23"/>
  <c r="M3719" i="23" s="1"/>
  <c r="L3720" i="23"/>
  <c r="M3720" i="23" s="1"/>
  <c r="L3721" i="23"/>
  <c r="M3721" i="23" s="1"/>
  <c r="L3722" i="23"/>
  <c r="M3722" i="23" s="1"/>
  <c r="L3723" i="23"/>
  <c r="M3723" i="23" s="1"/>
  <c r="L3724" i="23"/>
  <c r="M3724" i="23" s="1"/>
  <c r="L3725" i="23"/>
  <c r="M3725" i="23" s="1"/>
  <c r="L3726" i="23"/>
  <c r="M3726" i="23" s="1"/>
  <c r="L3727" i="23"/>
  <c r="M3727" i="23" s="1"/>
  <c r="L3728" i="23"/>
  <c r="M3728" i="23" s="1"/>
  <c r="L3729" i="23"/>
  <c r="M3729" i="23" s="1"/>
  <c r="L3730" i="23"/>
  <c r="M3730" i="23" s="1"/>
  <c r="L3731" i="23"/>
  <c r="M3731" i="23" s="1"/>
  <c r="L3732" i="23"/>
  <c r="M3732" i="23" s="1"/>
  <c r="L3733" i="23"/>
  <c r="M3733" i="23" s="1"/>
  <c r="L3734" i="23"/>
  <c r="M3734" i="23" s="1"/>
  <c r="L3735" i="23"/>
  <c r="M3735" i="23" s="1"/>
  <c r="L3736" i="23"/>
  <c r="M3736" i="23" s="1"/>
  <c r="L3737" i="23"/>
  <c r="M3737" i="23" s="1"/>
  <c r="L3738" i="23"/>
  <c r="M3738" i="23" s="1"/>
  <c r="L3739" i="23"/>
  <c r="M3739" i="23" s="1"/>
  <c r="L3740" i="23"/>
  <c r="M3740" i="23" s="1"/>
  <c r="L3741" i="23"/>
  <c r="M3741" i="23" s="1"/>
  <c r="L3742" i="23"/>
  <c r="M3742" i="23" s="1"/>
  <c r="L3743" i="23"/>
  <c r="M3743" i="23" s="1"/>
  <c r="L3744" i="23"/>
  <c r="M3744" i="23" s="1"/>
  <c r="L3745" i="23"/>
  <c r="M3745" i="23" s="1"/>
  <c r="L3746" i="23"/>
  <c r="M3746" i="23" s="1"/>
  <c r="L3747" i="23"/>
  <c r="M3747" i="23" s="1"/>
  <c r="L3748" i="23"/>
  <c r="M3748" i="23" s="1"/>
  <c r="L3749" i="23"/>
  <c r="M3749" i="23" s="1"/>
  <c r="L3750" i="23"/>
  <c r="M3750" i="23" s="1"/>
  <c r="L3751" i="23"/>
  <c r="M3751" i="23" s="1"/>
  <c r="L3752" i="23"/>
  <c r="M3752" i="23" s="1"/>
  <c r="L3753" i="23"/>
  <c r="M3753" i="23" s="1"/>
  <c r="L3754" i="23"/>
  <c r="M3754" i="23" s="1"/>
  <c r="L3755" i="23"/>
  <c r="M3755" i="23" s="1"/>
  <c r="L3756" i="23"/>
  <c r="M3756" i="23" s="1"/>
  <c r="L3757" i="23"/>
  <c r="M3757" i="23" s="1"/>
  <c r="L3758" i="23"/>
  <c r="M3758" i="23" s="1"/>
  <c r="L3759" i="23"/>
  <c r="M3759" i="23" s="1"/>
  <c r="L3760" i="23"/>
  <c r="M3760" i="23" s="1"/>
  <c r="L3761" i="23"/>
  <c r="M3761" i="23" s="1"/>
  <c r="L3762" i="23"/>
  <c r="M3762" i="23" s="1"/>
  <c r="L3763" i="23"/>
  <c r="M3763" i="23" s="1"/>
  <c r="L3764" i="23"/>
  <c r="M3764" i="23" s="1"/>
  <c r="L3765" i="23"/>
  <c r="M3765" i="23" s="1"/>
  <c r="L3766" i="23"/>
  <c r="M3766" i="23" s="1"/>
  <c r="L3767" i="23"/>
  <c r="M3767" i="23" s="1"/>
  <c r="L3768" i="23"/>
  <c r="M3768" i="23" s="1"/>
  <c r="L3769" i="23"/>
  <c r="M3769" i="23" s="1"/>
  <c r="L3770" i="23"/>
  <c r="M3770" i="23" s="1"/>
  <c r="L3771" i="23"/>
  <c r="M3771" i="23" s="1"/>
  <c r="L3772" i="23"/>
  <c r="M3772" i="23" s="1"/>
  <c r="L3773" i="23"/>
  <c r="M3773" i="23" s="1"/>
  <c r="L3774" i="23"/>
  <c r="M3774" i="23" s="1"/>
  <c r="L3775" i="23"/>
  <c r="M3775" i="23" s="1"/>
  <c r="L3776" i="23"/>
  <c r="M3776" i="23" s="1"/>
  <c r="L3777" i="23"/>
  <c r="M3777" i="23" s="1"/>
  <c r="L3778" i="23"/>
  <c r="M3778" i="23" s="1"/>
  <c r="L3779" i="23"/>
  <c r="M3779" i="23" s="1"/>
  <c r="L3780" i="23"/>
  <c r="M3780" i="23" s="1"/>
  <c r="L3781" i="23"/>
  <c r="M3781" i="23" s="1"/>
  <c r="L3782" i="23"/>
  <c r="M3782" i="23" s="1"/>
  <c r="L3783" i="23"/>
  <c r="M3783" i="23" s="1"/>
  <c r="L3784" i="23"/>
  <c r="M3784" i="23" s="1"/>
  <c r="L3785" i="23"/>
  <c r="M3785" i="23" s="1"/>
  <c r="L3786" i="23"/>
  <c r="M3786" i="23" s="1"/>
  <c r="L3787" i="23"/>
  <c r="M3787" i="23" s="1"/>
  <c r="L3788" i="23"/>
  <c r="M3788" i="23" s="1"/>
  <c r="L3789" i="23"/>
  <c r="M3789" i="23" s="1"/>
  <c r="L3790" i="23"/>
  <c r="M3790" i="23" s="1"/>
  <c r="L3791" i="23"/>
  <c r="M3791" i="23" s="1"/>
  <c r="L3792" i="23"/>
  <c r="M3792" i="23" s="1"/>
  <c r="L3793" i="23"/>
  <c r="M3793" i="23" s="1"/>
  <c r="L3794" i="23"/>
  <c r="M3794" i="23" s="1"/>
  <c r="L3795" i="23"/>
  <c r="M3795" i="23" s="1"/>
  <c r="L3796" i="23"/>
  <c r="M3796" i="23" s="1"/>
  <c r="L3797" i="23"/>
  <c r="M3797" i="23" s="1"/>
  <c r="L3798" i="23"/>
  <c r="M3798" i="23" s="1"/>
  <c r="L3799" i="23"/>
  <c r="M3799" i="23" s="1"/>
  <c r="L3800" i="23"/>
  <c r="M3800" i="23" s="1"/>
  <c r="L3801" i="23"/>
  <c r="M3801" i="23" s="1"/>
  <c r="L3802" i="23"/>
  <c r="M3802" i="23" s="1"/>
  <c r="L3803" i="23"/>
  <c r="M3803" i="23" s="1"/>
  <c r="L3804" i="23"/>
  <c r="M3804" i="23" s="1"/>
  <c r="L3805" i="23"/>
  <c r="M3805" i="23" s="1"/>
  <c r="L3806" i="23"/>
  <c r="M3806" i="23" s="1"/>
  <c r="L3807" i="23"/>
  <c r="M3807" i="23" s="1"/>
  <c r="L3808" i="23"/>
  <c r="M3808" i="23" s="1"/>
  <c r="L3809" i="23"/>
  <c r="M3809" i="23" s="1"/>
  <c r="L3810" i="23"/>
  <c r="M3810" i="23" s="1"/>
  <c r="L3811" i="23"/>
  <c r="M3811" i="23" s="1"/>
  <c r="L3812" i="23"/>
  <c r="M3812" i="23" s="1"/>
  <c r="L3813" i="23"/>
  <c r="M3813" i="23" s="1"/>
  <c r="L3814" i="23"/>
  <c r="M3814" i="23" s="1"/>
  <c r="L3815" i="23"/>
  <c r="M3815" i="23" s="1"/>
  <c r="L3816" i="23"/>
  <c r="M3816" i="23" s="1"/>
  <c r="L3817" i="23"/>
  <c r="M3817" i="23" s="1"/>
  <c r="L3818" i="23"/>
  <c r="M3818" i="23" s="1"/>
  <c r="L3819" i="23"/>
  <c r="M3819" i="23" s="1"/>
  <c r="L3820" i="23"/>
  <c r="M3820" i="23" s="1"/>
  <c r="L3821" i="23"/>
  <c r="M3821" i="23" s="1"/>
  <c r="L3822" i="23"/>
  <c r="M3822" i="23" s="1"/>
  <c r="L3823" i="23"/>
  <c r="M3823" i="23" s="1"/>
  <c r="L3824" i="23"/>
  <c r="M3824" i="23" s="1"/>
  <c r="L3825" i="23"/>
  <c r="M3825" i="23" s="1"/>
  <c r="L3826" i="23"/>
  <c r="M3826" i="23" s="1"/>
  <c r="L3827" i="23"/>
  <c r="M3827" i="23" s="1"/>
  <c r="L3828" i="23"/>
  <c r="M3828" i="23" s="1"/>
  <c r="L3829" i="23"/>
  <c r="M3829" i="23" s="1"/>
  <c r="L3830" i="23"/>
  <c r="M3830" i="23" s="1"/>
  <c r="L3831" i="23"/>
  <c r="M3831" i="23" s="1"/>
  <c r="L3832" i="23"/>
  <c r="M3832" i="23" s="1"/>
  <c r="L3833" i="23"/>
  <c r="M3833" i="23" s="1"/>
  <c r="L3834" i="23"/>
  <c r="M3834" i="23" s="1"/>
  <c r="L3835" i="23"/>
  <c r="M3835" i="23" s="1"/>
  <c r="L3836" i="23"/>
  <c r="M3836" i="23" s="1"/>
  <c r="L3837" i="23"/>
  <c r="M3837" i="23" s="1"/>
  <c r="L3838" i="23"/>
  <c r="M3838" i="23" s="1"/>
  <c r="L3839" i="23"/>
  <c r="M3839" i="23" s="1"/>
  <c r="L3840" i="23"/>
  <c r="M3840" i="23" s="1"/>
  <c r="L3841" i="23"/>
  <c r="M3841" i="23" s="1"/>
  <c r="L3842" i="23"/>
  <c r="M3842" i="23" s="1"/>
  <c r="L3843" i="23"/>
  <c r="M3843" i="23" s="1"/>
  <c r="L3844" i="23"/>
  <c r="M3844" i="23" s="1"/>
  <c r="L3845" i="23"/>
  <c r="M3845" i="23" s="1"/>
  <c r="L3846" i="23"/>
  <c r="M3846" i="23" s="1"/>
  <c r="L3847" i="23"/>
  <c r="M3847" i="23" s="1"/>
  <c r="L3848" i="23"/>
  <c r="M3848" i="23" s="1"/>
  <c r="L3849" i="23"/>
  <c r="M3849" i="23" s="1"/>
  <c r="L3850" i="23"/>
  <c r="M3850" i="23" s="1"/>
  <c r="L3851" i="23"/>
  <c r="M3851" i="23" s="1"/>
  <c r="L3852" i="23"/>
  <c r="M3852" i="23" s="1"/>
  <c r="L3853" i="23"/>
  <c r="M3853" i="23" s="1"/>
  <c r="L3854" i="23"/>
  <c r="M3854" i="23" s="1"/>
  <c r="L3855" i="23"/>
  <c r="M3855" i="23" s="1"/>
  <c r="L3856" i="23"/>
  <c r="M3856" i="23" s="1"/>
  <c r="L3857" i="23"/>
  <c r="M3857" i="23" s="1"/>
  <c r="L3858" i="23"/>
  <c r="M3858" i="23" s="1"/>
  <c r="L3859" i="23"/>
  <c r="M3859" i="23" s="1"/>
  <c r="L3860" i="23"/>
  <c r="M3860" i="23" s="1"/>
  <c r="L3861" i="23"/>
  <c r="M3861" i="23" s="1"/>
  <c r="L3862" i="23"/>
  <c r="M3862" i="23" s="1"/>
  <c r="L3863" i="23"/>
  <c r="M3863" i="23" s="1"/>
  <c r="L3864" i="23"/>
  <c r="M3864" i="23" s="1"/>
  <c r="L3865" i="23"/>
  <c r="M3865" i="23" s="1"/>
  <c r="L3866" i="23"/>
  <c r="M3866" i="23" s="1"/>
  <c r="L3867" i="23"/>
  <c r="M3867" i="23" s="1"/>
  <c r="L3868" i="23"/>
  <c r="M3868" i="23" s="1"/>
  <c r="L3869" i="23"/>
  <c r="M3869" i="23" s="1"/>
  <c r="L3870" i="23"/>
  <c r="M3870" i="23" s="1"/>
  <c r="L3871" i="23"/>
  <c r="M3871" i="23" s="1"/>
  <c r="L3872" i="23"/>
  <c r="M3872" i="23" s="1"/>
  <c r="L3873" i="23"/>
  <c r="M3873" i="23" s="1"/>
  <c r="L3874" i="23"/>
  <c r="M3874" i="23" s="1"/>
  <c r="L3875" i="23"/>
  <c r="M3875" i="23" s="1"/>
  <c r="L3876" i="23"/>
  <c r="M3876" i="23" s="1"/>
  <c r="L3877" i="23"/>
  <c r="M3877" i="23" s="1"/>
  <c r="L3878" i="23"/>
  <c r="M3878" i="23" s="1"/>
  <c r="L3879" i="23"/>
  <c r="M3879" i="23" s="1"/>
  <c r="L3880" i="23"/>
  <c r="M3880" i="23" s="1"/>
  <c r="L3881" i="23"/>
  <c r="M3881" i="23" s="1"/>
  <c r="L3882" i="23"/>
  <c r="M3882" i="23" s="1"/>
  <c r="L3883" i="23"/>
  <c r="M3883" i="23" s="1"/>
  <c r="L3884" i="23"/>
  <c r="M3884" i="23" s="1"/>
  <c r="L3885" i="23"/>
  <c r="M3885" i="23" s="1"/>
  <c r="L3886" i="23"/>
  <c r="M3886" i="23" s="1"/>
  <c r="L3887" i="23"/>
  <c r="M3887" i="23" s="1"/>
  <c r="L3888" i="23"/>
  <c r="M3888" i="23" s="1"/>
  <c r="L3889" i="23"/>
  <c r="M3889" i="23" s="1"/>
  <c r="L3890" i="23"/>
  <c r="M3890" i="23" s="1"/>
  <c r="L3891" i="23"/>
  <c r="M3891" i="23" s="1"/>
  <c r="L3892" i="23"/>
  <c r="M3892" i="23" s="1"/>
  <c r="L3893" i="23"/>
  <c r="M3893" i="23" s="1"/>
  <c r="L3894" i="23"/>
  <c r="M3894" i="23" s="1"/>
  <c r="L3895" i="23"/>
  <c r="M3895" i="23" s="1"/>
  <c r="L3896" i="23"/>
  <c r="M3896" i="23" s="1"/>
  <c r="L3897" i="23"/>
  <c r="M3897" i="23" s="1"/>
  <c r="L3898" i="23"/>
  <c r="M3898" i="23" s="1"/>
  <c r="L3899" i="23"/>
  <c r="M3899" i="23" s="1"/>
  <c r="L3900" i="23"/>
  <c r="M3900" i="23" s="1"/>
  <c r="L3901" i="23"/>
  <c r="M3901" i="23" s="1"/>
  <c r="L3902" i="23"/>
  <c r="M3902" i="23" s="1"/>
  <c r="L3903" i="23"/>
  <c r="M3903" i="23" s="1"/>
  <c r="L3904" i="23"/>
  <c r="M3904" i="23" s="1"/>
  <c r="L3905" i="23"/>
  <c r="M3905" i="23" s="1"/>
  <c r="L3906" i="23"/>
  <c r="M3906" i="23" s="1"/>
  <c r="L3907" i="23"/>
  <c r="M3907" i="23" s="1"/>
  <c r="L3908" i="23"/>
  <c r="M3908" i="23" s="1"/>
  <c r="L3909" i="23"/>
  <c r="M3909" i="23" s="1"/>
  <c r="L3910" i="23"/>
  <c r="M3910" i="23" s="1"/>
  <c r="L3911" i="23"/>
  <c r="M3911" i="23" s="1"/>
  <c r="L3912" i="23"/>
  <c r="M3912" i="23" s="1"/>
  <c r="L3913" i="23"/>
  <c r="M3913" i="23" s="1"/>
  <c r="L3914" i="23"/>
  <c r="M3914" i="23" s="1"/>
  <c r="L3915" i="23"/>
  <c r="M3915" i="23" s="1"/>
  <c r="L3916" i="23"/>
  <c r="M3916" i="23" s="1"/>
  <c r="L3917" i="23"/>
  <c r="M3917" i="23" s="1"/>
  <c r="L3918" i="23"/>
  <c r="M3918" i="23" s="1"/>
  <c r="L3919" i="23"/>
  <c r="M3919" i="23" s="1"/>
  <c r="L3920" i="23"/>
  <c r="M3920" i="23" s="1"/>
  <c r="L3921" i="23"/>
  <c r="M3921" i="23" s="1"/>
  <c r="L3922" i="23"/>
  <c r="M3922" i="23" s="1"/>
  <c r="L3923" i="23"/>
  <c r="M3923" i="23" s="1"/>
  <c r="L3924" i="23"/>
  <c r="M3924" i="23" s="1"/>
  <c r="L3925" i="23"/>
  <c r="M3925" i="23" s="1"/>
  <c r="L3926" i="23"/>
  <c r="M3926" i="23" s="1"/>
  <c r="L3927" i="23"/>
  <c r="M3927" i="23" s="1"/>
  <c r="L3928" i="23"/>
  <c r="M3928" i="23" s="1"/>
  <c r="L3929" i="23"/>
  <c r="M3929" i="23" s="1"/>
  <c r="L3930" i="23"/>
  <c r="M3930" i="23" s="1"/>
  <c r="L3931" i="23"/>
  <c r="M3931" i="23" s="1"/>
  <c r="L3932" i="23"/>
  <c r="M3932" i="23" s="1"/>
  <c r="L3933" i="23"/>
  <c r="M3933" i="23" s="1"/>
  <c r="L3934" i="23"/>
  <c r="M3934" i="23" s="1"/>
  <c r="L3935" i="23"/>
  <c r="M3935" i="23" s="1"/>
  <c r="L3936" i="23"/>
  <c r="M3936" i="23" s="1"/>
  <c r="L3937" i="23"/>
  <c r="M3937" i="23" s="1"/>
  <c r="L3938" i="23"/>
  <c r="M3938" i="23" s="1"/>
  <c r="L3939" i="23"/>
  <c r="M3939" i="23" s="1"/>
  <c r="L3940" i="23"/>
  <c r="M3940" i="23" s="1"/>
  <c r="L3941" i="23"/>
  <c r="M3941" i="23" s="1"/>
  <c r="L3942" i="23"/>
  <c r="M3942" i="23" s="1"/>
  <c r="L3943" i="23"/>
  <c r="M3943" i="23" s="1"/>
  <c r="L3944" i="23"/>
  <c r="M3944" i="23" s="1"/>
  <c r="L3945" i="23"/>
  <c r="M3945" i="23" s="1"/>
  <c r="L3946" i="23"/>
  <c r="M3946" i="23" s="1"/>
  <c r="L3947" i="23"/>
  <c r="M3947" i="23" s="1"/>
  <c r="L3948" i="23"/>
  <c r="M3948" i="23" s="1"/>
  <c r="L3949" i="23"/>
  <c r="M3949" i="23" s="1"/>
  <c r="L3950" i="23"/>
  <c r="M3950" i="23" s="1"/>
  <c r="L3951" i="23"/>
  <c r="M3951" i="23" s="1"/>
  <c r="L3952" i="23"/>
  <c r="M3952" i="23" s="1"/>
  <c r="L3953" i="23"/>
  <c r="M3953" i="23" s="1"/>
  <c r="L3954" i="23"/>
  <c r="M3954" i="23" s="1"/>
  <c r="L3955" i="23"/>
  <c r="M3955" i="23" s="1"/>
  <c r="L3956" i="23"/>
  <c r="M3956" i="23" s="1"/>
  <c r="L3957" i="23"/>
  <c r="M3957" i="23" s="1"/>
  <c r="L3958" i="23"/>
  <c r="M3958" i="23" s="1"/>
  <c r="L3959" i="23"/>
  <c r="M3959" i="23" s="1"/>
  <c r="L3960" i="23"/>
  <c r="M3960" i="23" s="1"/>
  <c r="L3961" i="23"/>
  <c r="M3961" i="23" s="1"/>
  <c r="L3962" i="23"/>
  <c r="M3962" i="23" s="1"/>
  <c r="L3963" i="23"/>
  <c r="M3963" i="23" s="1"/>
  <c r="L3964" i="23"/>
  <c r="M3964" i="23" s="1"/>
  <c r="L3965" i="23"/>
  <c r="M3965" i="23" s="1"/>
  <c r="L3966" i="23"/>
  <c r="M3966" i="23" s="1"/>
  <c r="L3967" i="23"/>
  <c r="M3967" i="23" s="1"/>
  <c r="L3968" i="23"/>
  <c r="M3968" i="23" s="1"/>
  <c r="L3969" i="23"/>
  <c r="M3969" i="23" s="1"/>
  <c r="L3970" i="23"/>
  <c r="M3970" i="23" s="1"/>
  <c r="L3971" i="23"/>
  <c r="M3971" i="23" s="1"/>
  <c r="L3972" i="23"/>
  <c r="M3972" i="23" s="1"/>
  <c r="L3973" i="23"/>
  <c r="M3973" i="23" s="1"/>
  <c r="L3974" i="23"/>
  <c r="M3974" i="23" s="1"/>
  <c r="L3975" i="23"/>
  <c r="M3975" i="23" s="1"/>
  <c r="L3976" i="23"/>
  <c r="M3976" i="23" s="1"/>
  <c r="L3977" i="23"/>
  <c r="M3977" i="23" s="1"/>
  <c r="L3978" i="23"/>
  <c r="M3978" i="23" s="1"/>
  <c r="L3979" i="23"/>
  <c r="M3979" i="23" s="1"/>
  <c r="L3980" i="23"/>
  <c r="M3980" i="23" s="1"/>
  <c r="L3981" i="23"/>
  <c r="M3981" i="23" s="1"/>
  <c r="L3982" i="23"/>
  <c r="M3982" i="23" s="1"/>
  <c r="L3983" i="23"/>
  <c r="M3983" i="23" s="1"/>
  <c r="L3984" i="23"/>
  <c r="M3984" i="23" s="1"/>
  <c r="L3985" i="23"/>
  <c r="M3985" i="23" s="1"/>
  <c r="L3986" i="23"/>
  <c r="M3986" i="23" s="1"/>
  <c r="L3987" i="23"/>
  <c r="M3987" i="23" s="1"/>
  <c r="L3988" i="23"/>
  <c r="M3988" i="23" s="1"/>
  <c r="L3989" i="23"/>
  <c r="M3989" i="23" s="1"/>
  <c r="L3990" i="23"/>
  <c r="M3990" i="23" s="1"/>
  <c r="L3991" i="23"/>
  <c r="M3991" i="23" s="1"/>
  <c r="L3992" i="23"/>
  <c r="M3992" i="23" s="1"/>
  <c r="L3993" i="23"/>
  <c r="M3993" i="23" s="1"/>
  <c r="L3994" i="23"/>
  <c r="M3994" i="23" s="1"/>
  <c r="L3995" i="23"/>
  <c r="M3995" i="23" s="1"/>
  <c r="L3996" i="23"/>
  <c r="M3996" i="23" s="1"/>
  <c r="L3997" i="23"/>
  <c r="M3997" i="23" s="1"/>
  <c r="L3998" i="23"/>
  <c r="M3998" i="23" s="1"/>
  <c r="L3999" i="23"/>
  <c r="M3999" i="23" s="1"/>
  <c r="L4000" i="23"/>
  <c r="M4000" i="23" s="1"/>
  <c r="L4001" i="23"/>
  <c r="M4001" i="23" s="1"/>
  <c r="L4002" i="23"/>
  <c r="M4002" i="23" s="1"/>
  <c r="L4003" i="23"/>
  <c r="M4003" i="23" s="1"/>
  <c r="L4004" i="23"/>
  <c r="M4004" i="23" s="1"/>
  <c r="L4005" i="23"/>
  <c r="M4005" i="23" s="1"/>
  <c r="L4006" i="23"/>
  <c r="M4006" i="23" s="1"/>
  <c r="L4007" i="23"/>
  <c r="M4007" i="23" s="1"/>
  <c r="L4008" i="23"/>
  <c r="M4008" i="23" s="1"/>
  <c r="L4009" i="23"/>
  <c r="M4009" i="23" s="1"/>
  <c r="L4010" i="23"/>
  <c r="M4010" i="23" s="1"/>
  <c r="L4011" i="23"/>
  <c r="M4011" i="23" s="1"/>
  <c r="L4012" i="23"/>
  <c r="M4012" i="23" s="1"/>
  <c r="L4013" i="23"/>
  <c r="M4013" i="23" s="1"/>
  <c r="L4014" i="23"/>
  <c r="M4014" i="23" s="1"/>
  <c r="L4015" i="23"/>
  <c r="M4015" i="23" s="1"/>
  <c r="L4016" i="23"/>
  <c r="M4016" i="23" s="1"/>
  <c r="L4017" i="23"/>
  <c r="M4017" i="23" s="1"/>
  <c r="L4018" i="23"/>
  <c r="M4018" i="23" s="1"/>
  <c r="L4019" i="23"/>
  <c r="M4019" i="23" s="1"/>
  <c r="L4020" i="23"/>
  <c r="M4020" i="23" s="1"/>
  <c r="L4021" i="23"/>
  <c r="M4021" i="23" s="1"/>
  <c r="L4022" i="23"/>
  <c r="M4022" i="23" s="1"/>
  <c r="L4023" i="23"/>
  <c r="M4023" i="23" s="1"/>
  <c r="L4024" i="23"/>
  <c r="M4024" i="23" s="1"/>
  <c r="L4025" i="23"/>
  <c r="M4025" i="23" s="1"/>
  <c r="L4026" i="23"/>
  <c r="M4026" i="23" s="1"/>
  <c r="L4027" i="23"/>
  <c r="M4027" i="23" s="1"/>
  <c r="L4028" i="23"/>
  <c r="M4028" i="23" s="1"/>
  <c r="L4029" i="23"/>
  <c r="M4029" i="23" s="1"/>
  <c r="L4030" i="23"/>
  <c r="M4030" i="23" s="1"/>
  <c r="L4031" i="23"/>
  <c r="M4031" i="23" s="1"/>
  <c r="L4032" i="23"/>
  <c r="M4032" i="23" s="1"/>
  <c r="L4033" i="23"/>
  <c r="M4033" i="23" s="1"/>
  <c r="L4034" i="23"/>
  <c r="M4034" i="23" s="1"/>
  <c r="L4035" i="23"/>
  <c r="M4035" i="23" s="1"/>
  <c r="L4036" i="23"/>
  <c r="M4036" i="23" s="1"/>
  <c r="L4037" i="23"/>
  <c r="M4037" i="23" s="1"/>
  <c r="L4038" i="23"/>
  <c r="M4038" i="23" s="1"/>
  <c r="L4039" i="23"/>
  <c r="M4039" i="23" s="1"/>
  <c r="L4040" i="23"/>
  <c r="M4040" i="23" s="1"/>
  <c r="L4041" i="23"/>
  <c r="M4041" i="23" s="1"/>
  <c r="L4042" i="23"/>
  <c r="M4042" i="23" s="1"/>
  <c r="L4043" i="23"/>
  <c r="M4043" i="23" s="1"/>
  <c r="L4044" i="23"/>
  <c r="M4044" i="23" s="1"/>
  <c r="L4045" i="23"/>
  <c r="M4045" i="23" s="1"/>
  <c r="L4046" i="23"/>
  <c r="M4046" i="23" s="1"/>
  <c r="L4047" i="23"/>
  <c r="M4047" i="23" s="1"/>
  <c r="L4048" i="23"/>
  <c r="M4048" i="23" s="1"/>
  <c r="L4049" i="23"/>
  <c r="M4049" i="23" s="1"/>
  <c r="L4050" i="23"/>
  <c r="M4050" i="23" s="1"/>
  <c r="L4051" i="23"/>
  <c r="M4051" i="23" s="1"/>
  <c r="L4052" i="23"/>
  <c r="M4052" i="23" s="1"/>
  <c r="L4053" i="23"/>
  <c r="M4053" i="23" s="1"/>
  <c r="L4054" i="23"/>
  <c r="M4054" i="23" s="1"/>
  <c r="L4055" i="23"/>
  <c r="M4055" i="23" s="1"/>
  <c r="L4056" i="23"/>
  <c r="M4056" i="23" s="1"/>
  <c r="L4057" i="23"/>
  <c r="M4057" i="23" s="1"/>
  <c r="L4058" i="23"/>
  <c r="M4058" i="23" s="1"/>
  <c r="L4059" i="23"/>
  <c r="M4059" i="23" s="1"/>
  <c r="L4060" i="23"/>
  <c r="M4060" i="23" s="1"/>
  <c r="L4061" i="23"/>
  <c r="M4061" i="23" s="1"/>
  <c r="L4062" i="23"/>
  <c r="M4062" i="23" s="1"/>
  <c r="L4063" i="23"/>
  <c r="M4063" i="23" s="1"/>
  <c r="L4064" i="23"/>
  <c r="M4064" i="23" s="1"/>
  <c r="L4065" i="23"/>
  <c r="M4065" i="23" s="1"/>
  <c r="L4066" i="23"/>
  <c r="M4066" i="23" s="1"/>
  <c r="L4067" i="23"/>
  <c r="M4067" i="23" s="1"/>
  <c r="L4068" i="23"/>
  <c r="M4068" i="23" s="1"/>
  <c r="L4069" i="23"/>
  <c r="M4069" i="23" s="1"/>
  <c r="L4070" i="23"/>
  <c r="M4070" i="23" s="1"/>
  <c r="L4071" i="23"/>
  <c r="M4071" i="23" s="1"/>
  <c r="L4072" i="23"/>
  <c r="M4072" i="23" s="1"/>
  <c r="L4073" i="23"/>
  <c r="M4073" i="23" s="1"/>
  <c r="L4074" i="23"/>
  <c r="M4074" i="23" s="1"/>
  <c r="L4075" i="23"/>
  <c r="M4075" i="23" s="1"/>
  <c r="L4076" i="23"/>
  <c r="M4076" i="23" s="1"/>
  <c r="L4077" i="23"/>
  <c r="M4077" i="23" s="1"/>
  <c r="L4078" i="23"/>
  <c r="M4078" i="23" s="1"/>
  <c r="L4079" i="23"/>
  <c r="M4079" i="23" s="1"/>
  <c r="L4080" i="23"/>
  <c r="M4080" i="23" s="1"/>
  <c r="L4081" i="23"/>
  <c r="M4081" i="23" s="1"/>
  <c r="L4082" i="23"/>
  <c r="M4082" i="23" s="1"/>
  <c r="L4083" i="23"/>
  <c r="M4083" i="23" s="1"/>
  <c r="L4084" i="23"/>
  <c r="M4084" i="23" s="1"/>
  <c r="L4085" i="23"/>
  <c r="M4085" i="23" s="1"/>
  <c r="L4086" i="23"/>
  <c r="M4086" i="23" s="1"/>
  <c r="L4087" i="23"/>
  <c r="M4087" i="23" s="1"/>
  <c r="L4088" i="23"/>
  <c r="M4088" i="23" s="1"/>
  <c r="L4089" i="23"/>
  <c r="M4089" i="23" s="1"/>
  <c r="L4090" i="23"/>
  <c r="M4090" i="23" s="1"/>
  <c r="L4091" i="23"/>
  <c r="M4091" i="23" s="1"/>
  <c r="L4092" i="23"/>
  <c r="M4092" i="23" s="1"/>
  <c r="L4093" i="23"/>
  <c r="M4093" i="23" s="1"/>
  <c r="L4094" i="23"/>
  <c r="M4094" i="23" s="1"/>
  <c r="L4095" i="23"/>
  <c r="M4095" i="23" s="1"/>
  <c r="L4096" i="23"/>
  <c r="M4096" i="23" s="1"/>
  <c r="L4097" i="23"/>
  <c r="M4097" i="23" s="1"/>
  <c r="L4098" i="23"/>
  <c r="M4098" i="23" s="1"/>
  <c r="L4099" i="23"/>
  <c r="M4099" i="23" s="1"/>
  <c r="L4100" i="23"/>
  <c r="M4100" i="23" s="1"/>
  <c r="L4101" i="23"/>
  <c r="M4101" i="23" s="1"/>
  <c r="L4102" i="23"/>
  <c r="M4102" i="23" s="1"/>
  <c r="L4103" i="23"/>
  <c r="M4103" i="23" s="1"/>
  <c r="L4104" i="23"/>
  <c r="M4104" i="23" s="1"/>
  <c r="L4105" i="23"/>
  <c r="M4105" i="23" s="1"/>
  <c r="L4106" i="23"/>
  <c r="M4106" i="23" s="1"/>
  <c r="L4107" i="23"/>
  <c r="M4107" i="23" s="1"/>
  <c r="L4108" i="23"/>
  <c r="M4108" i="23" s="1"/>
  <c r="L4109" i="23"/>
  <c r="M4109" i="23" s="1"/>
  <c r="L4110" i="23"/>
  <c r="M4110" i="23" s="1"/>
  <c r="L4111" i="23"/>
  <c r="M4111" i="23" s="1"/>
  <c r="L4112" i="23"/>
  <c r="M4112" i="23" s="1"/>
  <c r="L4113" i="23"/>
  <c r="M4113" i="23" s="1"/>
  <c r="L4114" i="23"/>
  <c r="M4114" i="23" s="1"/>
  <c r="L4115" i="23"/>
  <c r="M4115" i="23" s="1"/>
  <c r="L4116" i="23"/>
  <c r="M4116" i="23" s="1"/>
  <c r="L4117" i="23"/>
  <c r="M4117" i="23" s="1"/>
  <c r="L4118" i="23"/>
  <c r="M4118" i="23" s="1"/>
  <c r="L4119" i="23"/>
  <c r="M4119" i="23" s="1"/>
  <c r="L4120" i="23"/>
  <c r="M4120" i="23" s="1"/>
  <c r="L4121" i="23"/>
  <c r="M4121" i="23" s="1"/>
  <c r="L4122" i="23"/>
  <c r="M4122" i="23" s="1"/>
  <c r="L4123" i="23"/>
  <c r="M4123" i="23" s="1"/>
  <c r="L4124" i="23"/>
  <c r="M4124" i="23" s="1"/>
  <c r="L4125" i="23"/>
  <c r="M4125" i="23" s="1"/>
  <c r="L4126" i="23"/>
  <c r="M4126" i="23" s="1"/>
  <c r="L4127" i="23"/>
  <c r="M4127" i="23" s="1"/>
  <c r="L4128" i="23"/>
  <c r="M4128" i="23" s="1"/>
  <c r="L4129" i="23"/>
  <c r="M4129" i="23" s="1"/>
  <c r="L4130" i="23"/>
  <c r="M4130" i="23" s="1"/>
  <c r="L4131" i="23"/>
  <c r="M4131" i="23" s="1"/>
  <c r="L4132" i="23"/>
  <c r="M4132" i="23" s="1"/>
  <c r="L4133" i="23"/>
  <c r="M4133" i="23" s="1"/>
  <c r="L4134" i="23"/>
  <c r="M4134" i="23" s="1"/>
  <c r="L4135" i="23"/>
  <c r="M4135" i="23" s="1"/>
  <c r="L4136" i="23"/>
  <c r="M4136" i="23" s="1"/>
  <c r="L4137" i="23"/>
  <c r="M4137" i="23" s="1"/>
  <c r="L4138" i="23"/>
  <c r="M4138" i="23" s="1"/>
  <c r="L4139" i="23"/>
  <c r="M4139" i="23" s="1"/>
  <c r="L4140" i="23"/>
  <c r="M4140" i="23" s="1"/>
  <c r="L4141" i="23"/>
  <c r="M4141" i="23" s="1"/>
  <c r="L4142" i="23"/>
  <c r="M4142" i="23" s="1"/>
  <c r="L4143" i="23"/>
  <c r="M4143" i="23" s="1"/>
  <c r="L4144" i="23"/>
  <c r="M4144" i="23" s="1"/>
  <c r="L4145" i="23"/>
  <c r="M4145" i="23" s="1"/>
  <c r="L4146" i="23"/>
  <c r="M4146" i="23" s="1"/>
  <c r="L4147" i="23"/>
  <c r="M4147" i="23" s="1"/>
  <c r="L4148" i="23"/>
  <c r="M4148" i="23" s="1"/>
  <c r="L4149" i="23"/>
  <c r="M4149" i="23" s="1"/>
  <c r="L4150" i="23"/>
  <c r="M4150" i="23" s="1"/>
  <c r="L4151" i="23"/>
  <c r="M4151" i="23" s="1"/>
  <c r="L4152" i="23"/>
  <c r="M4152" i="23" s="1"/>
  <c r="L4153" i="23"/>
  <c r="M4153" i="23" s="1"/>
  <c r="L4154" i="23"/>
  <c r="M4154" i="23" s="1"/>
  <c r="L4155" i="23"/>
  <c r="M4155" i="23" s="1"/>
  <c r="L4156" i="23"/>
  <c r="M4156" i="23" s="1"/>
  <c r="L4157" i="23"/>
  <c r="M4157" i="23" s="1"/>
  <c r="L4158" i="23"/>
  <c r="M4158" i="23" s="1"/>
  <c r="L4159" i="23"/>
  <c r="M4159" i="23" s="1"/>
  <c r="L4160" i="23"/>
  <c r="M4160" i="23" s="1"/>
  <c r="L4161" i="23"/>
  <c r="M4161" i="23" s="1"/>
  <c r="L4162" i="23"/>
  <c r="M4162" i="23" s="1"/>
  <c r="L4163" i="23"/>
  <c r="M4163" i="23" s="1"/>
  <c r="L4164" i="23"/>
  <c r="M4164" i="23" s="1"/>
  <c r="L4165" i="23"/>
  <c r="M4165" i="23" s="1"/>
  <c r="L4166" i="23"/>
  <c r="M4166" i="23" s="1"/>
  <c r="L4167" i="23"/>
  <c r="M4167" i="23" s="1"/>
  <c r="L4168" i="23"/>
  <c r="M4168" i="23" s="1"/>
  <c r="L4169" i="23"/>
  <c r="M4169" i="23" s="1"/>
  <c r="L4170" i="23"/>
  <c r="M4170" i="23" s="1"/>
  <c r="L4171" i="23"/>
  <c r="M4171" i="23" s="1"/>
  <c r="L4172" i="23"/>
  <c r="M4172" i="23" s="1"/>
  <c r="L4173" i="23"/>
  <c r="M4173" i="23" s="1"/>
  <c r="L4174" i="23"/>
  <c r="M4174" i="23" s="1"/>
  <c r="L4175" i="23"/>
  <c r="M4175" i="23" s="1"/>
  <c r="L4176" i="23"/>
  <c r="M4176" i="23" s="1"/>
  <c r="L4177" i="23"/>
  <c r="M4177" i="23" s="1"/>
  <c r="L4178" i="23"/>
  <c r="M4178" i="23" s="1"/>
  <c r="L4179" i="23"/>
  <c r="M4179" i="23" s="1"/>
  <c r="L4180" i="23"/>
  <c r="M4180" i="23" s="1"/>
  <c r="L4181" i="23"/>
  <c r="M4181" i="23" s="1"/>
  <c r="L4182" i="23"/>
  <c r="M4182" i="23" s="1"/>
  <c r="L4183" i="23"/>
  <c r="M4183" i="23" s="1"/>
  <c r="L4184" i="23"/>
  <c r="M4184" i="23" s="1"/>
  <c r="L4185" i="23"/>
  <c r="M4185" i="23" s="1"/>
  <c r="L4186" i="23"/>
  <c r="M4186" i="23" s="1"/>
  <c r="L4187" i="23"/>
  <c r="M4187" i="23" s="1"/>
  <c r="L4188" i="23"/>
  <c r="M4188" i="23" s="1"/>
  <c r="L4189" i="23"/>
  <c r="M4189" i="23" s="1"/>
  <c r="L4190" i="23"/>
  <c r="M4190" i="23" s="1"/>
  <c r="L4191" i="23"/>
  <c r="M4191" i="23" s="1"/>
  <c r="L4192" i="23"/>
  <c r="M4192" i="23" s="1"/>
  <c r="L4193" i="23"/>
  <c r="M4193" i="23" s="1"/>
  <c r="L4194" i="23"/>
  <c r="M4194" i="23" s="1"/>
  <c r="L4195" i="23"/>
  <c r="M4195" i="23" s="1"/>
  <c r="L4196" i="23"/>
  <c r="M4196" i="23" s="1"/>
  <c r="L4197" i="23"/>
  <c r="M4197" i="23" s="1"/>
  <c r="L4198" i="23"/>
  <c r="M4198" i="23" s="1"/>
  <c r="L4199" i="23"/>
  <c r="M4199" i="23" s="1"/>
  <c r="L4200" i="23"/>
  <c r="M4200" i="23" s="1"/>
  <c r="L4201" i="23"/>
  <c r="M4201" i="23" s="1"/>
  <c r="L4202" i="23"/>
  <c r="M4202" i="23" s="1"/>
  <c r="L4203" i="23"/>
  <c r="M4203" i="23" s="1"/>
  <c r="L4204" i="23"/>
  <c r="M4204" i="23" s="1"/>
  <c r="L4205" i="23"/>
  <c r="M4205" i="23" s="1"/>
  <c r="L4206" i="23"/>
  <c r="M4206" i="23" s="1"/>
  <c r="L4207" i="23"/>
  <c r="M4207" i="23" s="1"/>
  <c r="L4208" i="23"/>
  <c r="M4208" i="23" s="1"/>
  <c r="L4209" i="23"/>
  <c r="M4209" i="23" s="1"/>
  <c r="L4210" i="23"/>
  <c r="M4210" i="23" s="1"/>
  <c r="L4211" i="23"/>
  <c r="M4211" i="23" s="1"/>
  <c r="L4212" i="23"/>
  <c r="M4212" i="23" s="1"/>
  <c r="L4213" i="23"/>
  <c r="M4213" i="23" s="1"/>
  <c r="L4214" i="23"/>
  <c r="M4214" i="23" s="1"/>
  <c r="L4215" i="23"/>
  <c r="M4215" i="23" s="1"/>
  <c r="L4216" i="23"/>
  <c r="M4216" i="23" s="1"/>
  <c r="L4217" i="23"/>
  <c r="M4217" i="23" s="1"/>
  <c r="L4218" i="23"/>
  <c r="M4218" i="23" s="1"/>
  <c r="L4219" i="23"/>
  <c r="M4219" i="23" s="1"/>
  <c r="L4220" i="23"/>
  <c r="M4220" i="23" s="1"/>
  <c r="L4221" i="23"/>
  <c r="M4221" i="23" s="1"/>
  <c r="L4222" i="23"/>
  <c r="M4222" i="23" s="1"/>
  <c r="L4223" i="23"/>
  <c r="M4223" i="23" s="1"/>
  <c r="L4224" i="23"/>
  <c r="M4224" i="23" s="1"/>
  <c r="L4225" i="23"/>
  <c r="M4225" i="23" s="1"/>
  <c r="L4226" i="23"/>
  <c r="M4226" i="23" s="1"/>
  <c r="L4227" i="23"/>
  <c r="M4227" i="23" s="1"/>
  <c r="L4228" i="23"/>
  <c r="M4228" i="23" s="1"/>
  <c r="L4229" i="23"/>
  <c r="M4229" i="23" s="1"/>
  <c r="L4230" i="23"/>
  <c r="M4230" i="23" s="1"/>
  <c r="L4231" i="23"/>
  <c r="M4231" i="23" s="1"/>
  <c r="L4232" i="23"/>
  <c r="M4232" i="23" s="1"/>
  <c r="L4233" i="23"/>
  <c r="M4233" i="23" s="1"/>
  <c r="L4234" i="23"/>
  <c r="M4234" i="23" s="1"/>
  <c r="L4235" i="23"/>
  <c r="M4235" i="23" s="1"/>
  <c r="L4236" i="23"/>
  <c r="M4236" i="23" s="1"/>
  <c r="L4237" i="23"/>
  <c r="M4237" i="23" s="1"/>
  <c r="L4238" i="23"/>
  <c r="M4238" i="23" s="1"/>
  <c r="L4239" i="23"/>
  <c r="M4239" i="23" s="1"/>
  <c r="L4240" i="23"/>
  <c r="M4240" i="23" s="1"/>
  <c r="L4241" i="23"/>
  <c r="M4241" i="23" s="1"/>
  <c r="L4242" i="23"/>
  <c r="M4242" i="23" s="1"/>
  <c r="L4243" i="23"/>
  <c r="M4243" i="23" s="1"/>
  <c r="L4244" i="23"/>
  <c r="M4244" i="23" s="1"/>
  <c r="L4245" i="23"/>
  <c r="M4245" i="23" s="1"/>
  <c r="L4246" i="23"/>
  <c r="M4246" i="23" s="1"/>
  <c r="L4247" i="23"/>
  <c r="M4247" i="23" s="1"/>
  <c r="L4248" i="23"/>
  <c r="M4248" i="23" s="1"/>
  <c r="L4249" i="23"/>
  <c r="M4249" i="23" s="1"/>
  <c r="L4250" i="23"/>
  <c r="M4250" i="23" s="1"/>
  <c r="L4251" i="23"/>
  <c r="M4251" i="23" s="1"/>
  <c r="L4252" i="23"/>
  <c r="M4252" i="23" s="1"/>
  <c r="L4253" i="23"/>
  <c r="M4253" i="23" s="1"/>
  <c r="L4254" i="23"/>
  <c r="M4254" i="23" s="1"/>
  <c r="L4255" i="23"/>
  <c r="M4255" i="23" s="1"/>
  <c r="L4256" i="23"/>
  <c r="M4256" i="23" s="1"/>
  <c r="L4257" i="23"/>
  <c r="M4257" i="23" s="1"/>
  <c r="L4258" i="23"/>
  <c r="M4258" i="23" s="1"/>
  <c r="L4259" i="23"/>
  <c r="M4259" i="23" s="1"/>
  <c r="L4260" i="23"/>
  <c r="M4260" i="23" s="1"/>
  <c r="L4261" i="23"/>
  <c r="M4261" i="23" s="1"/>
  <c r="L4262" i="23"/>
  <c r="M4262" i="23" s="1"/>
  <c r="L4263" i="23"/>
  <c r="M4263" i="23" s="1"/>
  <c r="L4264" i="23"/>
  <c r="M4264" i="23" s="1"/>
  <c r="L4265" i="23"/>
  <c r="M4265" i="23" s="1"/>
  <c r="L4266" i="23"/>
  <c r="M4266" i="23" s="1"/>
  <c r="L4267" i="23"/>
  <c r="M4267" i="23" s="1"/>
  <c r="L4268" i="23"/>
  <c r="M4268" i="23" s="1"/>
  <c r="L4269" i="23"/>
  <c r="M4269" i="23" s="1"/>
  <c r="L4270" i="23"/>
  <c r="M4270" i="23" s="1"/>
  <c r="L4271" i="23"/>
  <c r="M4271" i="23" s="1"/>
  <c r="L4272" i="23"/>
  <c r="M4272" i="23" s="1"/>
  <c r="L4273" i="23"/>
  <c r="M4273" i="23" s="1"/>
  <c r="L4274" i="23"/>
  <c r="M4274" i="23" s="1"/>
  <c r="L4275" i="23"/>
  <c r="M4275" i="23" s="1"/>
  <c r="L4276" i="23"/>
  <c r="M4276" i="23" s="1"/>
  <c r="L4277" i="23"/>
  <c r="M4277" i="23" s="1"/>
  <c r="L4278" i="23"/>
  <c r="M4278" i="23" s="1"/>
  <c r="L4279" i="23"/>
  <c r="M4279" i="23" s="1"/>
  <c r="L4280" i="23"/>
  <c r="M4280" i="23" s="1"/>
  <c r="L4281" i="23"/>
  <c r="M4281" i="23" s="1"/>
  <c r="L4282" i="23"/>
  <c r="M4282" i="23" s="1"/>
  <c r="L4283" i="23"/>
  <c r="M4283" i="23" s="1"/>
  <c r="L4284" i="23"/>
  <c r="M4284" i="23" s="1"/>
  <c r="L4285" i="23"/>
  <c r="M4285" i="23" s="1"/>
  <c r="L4286" i="23"/>
  <c r="M4286" i="23" s="1"/>
  <c r="L4287" i="23"/>
  <c r="M4287" i="23" s="1"/>
  <c r="L4288" i="23"/>
  <c r="M4288" i="23" s="1"/>
  <c r="L4289" i="23"/>
  <c r="M4289" i="23" s="1"/>
  <c r="L4290" i="23"/>
  <c r="M4290" i="23" s="1"/>
  <c r="L4291" i="23"/>
  <c r="M4291" i="23" s="1"/>
  <c r="L4292" i="23"/>
  <c r="M4292" i="23" s="1"/>
  <c r="L4293" i="23"/>
  <c r="M4293" i="23" s="1"/>
  <c r="L4294" i="23"/>
  <c r="M4294" i="23" s="1"/>
  <c r="L4295" i="23"/>
  <c r="M4295" i="23" s="1"/>
  <c r="L4296" i="23"/>
  <c r="M4296" i="23" s="1"/>
  <c r="L4297" i="23"/>
  <c r="M4297" i="23" s="1"/>
  <c r="L4298" i="23"/>
  <c r="M4298" i="23" s="1"/>
  <c r="L4299" i="23"/>
  <c r="M4299" i="23" s="1"/>
  <c r="L4300" i="23"/>
  <c r="M4300" i="23" s="1"/>
  <c r="L4301" i="23"/>
  <c r="M4301" i="23" s="1"/>
  <c r="L4302" i="23"/>
  <c r="M4302" i="23" s="1"/>
  <c r="L4303" i="23"/>
  <c r="M4303" i="23" s="1"/>
  <c r="L4304" i="23"/>
  <c r="M4304" i="23" s="1"/>
  <c r="L4305" i="23"/>
  <c r="M4305" i="23" s="1"/>
  <c r="L4306" i="23"/>
  <c r="M4306" i="23" s="1"/>
  <c r="L4307" i="23"/>
  <c r="M4307" i="23" s="1"/>
  <c r="L4308" i="23"/>
  <c r="M4308" i="23" s="1"/>
  <c r="L4309" i="23"/>
  <c r="M4309" i="23" s="1"/>
  <c r="L4310" i="23"/>
  <c r="M4310" i="23" s="1"/>
  <c r="L4311" i="23"/>
  <c r="M4311" i="23" s="1"/>
  <c r="L4312" i="23"/>
  <c r="M4312" i="23" s="1"/>
  <c r="L4313" i="23"/>
  <c r="M4313" i="23" s="1"/>
  <c r="L4314" i="23"/>
  <c r="M4314" i="23" s="1"/>
  <c r="L4315" i="23"/>
  <c r="M4315" i="23" s="1"/>
  <c r="L4316" i="23"/>
  <c r="M4316" i="23" s="1"/>
  <c r="L4317" i="23"/>
  <c r="M4317" i="23" s="1"/>
  <c r="L4318" i="23"/>
  <c r="M4318" i="23" s="1"/>
  <c r="L4319" i="23"/>
  <c r="M4319" i="23" s="1"/>
  <c r="L4320" i="23"/>
  <c r="M4320" i="23" s="1"/>
  <c r="L4321" i="23"/>
  <c r="M4321" i="23" s="1"/>
  <c r="L4322" i="23"/>
  <c r="M4322" i="23" s="1"/>
  <c r="L4323" i="23"/>
  <c r="M4323" i="23" s="1"/>
  <c r="L4324" i="23"/>
  <c r="M4324" i="23" s="1"/>
  <c r="L4325" i="23"/>
  <c r="M4325" i="23" s="1"/>
  <c r="L4326" i="23"/>
  <c r="M4326" i="23" s="1"/>
  <c r="L4327" i="23"/>
  <c r="M4327" i="23" s="1"/>
  <c r="L4328" i="23"/>
  <c r="M4328" i="23" s="1"/>
  <c r="L4329" i="23"/>
  <c r="M4329" i="23" s="1"/>
  <c r="L4330" i="23"/>
  <c r="M4330" i="23" s="1"/>
  <c r="L4331" i="23"/>
  <c r="M4331" i="23" s="1"/>
  <c r="L4332" i="23"/>
  <c r="M4332" i="23" s="1"/>
  <c r="L4333" i="23"/>
  <c r="M4333" i="23" s="1"/>
  <c r="L4334" i="23"/>
  <c r="M4334" i="23" s="1"/>
  <c r="L4335" i="23"/>
  <c r="M4335" i="23" s="1"/>
  <c r="L4336" i="23"/>
  <c r="M4336" i="23" s="1"/>
  <c r="L4337" i="23"/>
  <c r="M4337" i="23" s="1"/>
  <c r="L4338" i="23"/>
  <c r="M4338" i="23" s="1"/>
  <c r="L4339" i="23"/>
  <c r="M4339" i="23" s="1"/>
  <c r="L4340" i="23"/>
  <c r="M4340" i="23" s="1"/>
  <c r="L4341" i="23"/>
  <c r="M4341" i="23" s="1"/>
  <c r="L4342" i="23"/>
  <c r="M4342" i="23" s="1"/>
  <c r="L4343" i="23"/>
  <c r="M4343" i="23" s="1"/>
  <c r="L4344" i="23"/>
  <c r="M4344" i="23" s="1"/>
  <c r="L4345" i="23"/>
  <c r="M4345" i="23" s="1"/>
  <c r="L4346" i="23"/>
  <c r="M4346" i="23" s="1"/>
  <c r="L4347" i="23"/>
  <c r="M4347" i="23" s="1"/>
  <c r="L4348" i="23"/>
  <c r="M4348" i="23" s="1"/>
  <c r="L4349" i="23"/>
  <c r="M4349" i="23" s="1"/>
  <c r="L4350" i="23"/>
  <c r="M4350" i="23" s="1"/>
  <c r="L4351" i="23"/>
  <c r="M4351" i="23" s="1"/>
  <c r="L4352" i="23"/>
  <c r="M4352" i="23" s="1"/>
  <c r="L4353" i="23"/>
  <c r="M4353" i="23" s="1"/>
  <c r="L4354" i="23"/>
  <c r="M4354" i="23" s="1"/>
  <c r="L4355" i="23"/>
  <c r="M4355" i="23" s="1"/>
  <c r="L4356" i="23"/>
  <c r="M4356" i="23" s="1"/>
  <c r="L4357" i="23"/>
  <c r="M4357" i="23" s="1"/>
  <c r="L4358" i="23"/>
  <c r="M4358" i="23" s="1"/>
  <c r="L4359" i="23"/>
  <c r="M4359" i="23" s="1"/>
  <c r="L4360" i="23"/>
  <c r="M4360" i="23" s="1"/>
  <c r="L4361" i="23"/>
  <c r="M4361" i="23" s="1"/>
  <c r="L4362" i="23"/>
  <c r="M4362" i="23" s="1"/>
  <c r="L4363" i="23"/>
  <c r="M4363" i="23" s="1"/>
  <c r="L4364" i="23"/>
  <c r="M4364" i="23" s="1"/>
  <c r="L4365" i="23"/>
  <c r="M4365" i="23" s="1"/>
  <c r="L4366" i="23"/>
  <c r="M4366" i="23" s="1"/>
  <c r="L4367" i="23"/>
  <c r="M4367" i="23" s="1"/>
  <c r="L4368" i="23"/>
  <c r="M4368" i="23" s="1"/>
  <c r="L4369" i="23"/>
  <c r="M4369" i="23" s="1"/>
  <c r="L4370" i="23"/>
  <c r="M4370" i="23" s="1"/>
  <c r="L4371" i="23"/>
  <c r="M4371" i="23" s="1"/>
  <c r="L4372" i="23"/>
  <c r="M4372" i="23" s="1"/>
  <c r="L4373" i="23"/>
  <c r="M4373" i="23" s="1"/>
  <c r="L4374" i="23"/>
  <c r="M4374" i="23" s="1"/>
  <c r="L4375" i="23"/>
  <c r="M4375" i="23" s="1"/>
  <c r="L4376" i="23"/>
  <c r="M4376" i="23" s="1"/>
  <c r="L4377" i="23"/>
  <c r="M4377" i="23" s="1"/>
  <c r="L4378" i="23"/>
  <c r="M4378" i="23" s="1"/>
  <c r="L4379" i="23"/>
  <c r="M4379" i="23" s="1"/>
  <c r="L4380" i="23"/>
  <c r="M4380" i="23" s="1"/>
  <c r="L4381" i="23"/>
  <c r="M4381" i="23" s="1"/>
  <c r="L4382" i="23"/>
  <c r="M4382" i="23" s="1"/>
  <c r="L4383" i="23"/>
  <c r="M4383" i="23" s="1"/>
  <c r="L4384" i="23"/>
  <c r="M4384" i="23" s="1"/>
  <c r="L4385" i="23"/>
  <c r="M4385" i="23" s="1"/>
  <c r="L4386" i="23"/>
  <c r="M4386" i="23" s="1"/>
  <c r="L4387" i="23"/>
  <c r="M4387" i="23" s="1"/>
  <c r="L4388" i="23"/>
  <c r="M4388" i="23" s="1"/>
  <c r="L4389" i="23"/>
  <c r="M4389" i="23" s="1"/>
  <c r="L4390" i="23"/>
  <c r="M4390" i="23" s="1"/>
  <c r="L4391" i="23"/>
  <c r="M4391" i="23" s="1"/>
  <c r="L4392" i="23"/>
  <c r="M4392" i="23" s="1"/>
  <c r="L4393" i="23"/>
  <c r="M4393" i="23" s="1"/>
  <c r="L4394" i="23"/>
  <c r="M4394" i="23" s="1"/>
  <c r="L4395" i="23"/>
  <c r="M4395" i="23" s="1"/>
  <c r="L4396" i="23"/>
  <c r="M4396" i="23" s="1"/>
  <c r="L4397" i="23"/>
  <c r="M4397" i="23" s="1"/>
  <c r="L4398" i="23"/>
  <c r="M4398" i="23" s="1"/>
  <c r="L4399" i="23"/>
  <c r="M4399" i="23" s="1"/>
  <c r="L4400" i="23"/>
  <c r="M4400" i="23" s="1"/>
  <c r="L4401" i="23"/>
  <c r="M4401" i="23" s="1"/>
  <c r="L4402" i="23"/>
  <c r="M4402" i="23" s="1"/>
  <c r="L4403" i="23"/>
  <c r="M4403" i="23" s="1"/>
  <c r="L4404" i="23"/>
  <c r="M4404" i="23" s="1"/>
  <c r="L4405" i="23"/>
  <c r="M4405" i="23" s="1"/>
  <c r="L4406" i="23"/>
  <c r="M4406" i="23" s="1"/>
  <c r="L4407" i="23"/>
  <c r="M4407" i="23" s="1"/>
  <c r="L4408" i="23"/>
  <c r="M4408" i="23" s="1"/>
  <c r="L4409" i="23"/>
  <c r="M4409" i="23" s="1"/>
  <c r="L4410" i="23"/>
  <c r="M4410" i="23" s="1"/>
  <c r="L4411" i="23"/>
  <c r="M4411" i="23" s="1"/>
  <c r="L4412" i="23"/>
  <c r="M4412" i="23" s="1"/>
  <c r="L4413" i="23"/>
  <c r="M4413" i="23" s="1"/>
  <c r="L4414" i="23"/>
  <c r="M4414" i="23" s="1"/>
  <c r="L4415" i="23"/>
  <c r="M4415" i="23" s="1"/>
  <c r="L4416" i="23"/>
  <c r="M4416" i="23" s="1"/>
  <c r="L4417" i="23"/>
  <c r="M4417" i="23" s="1"/>
  <c r="L4418" i="23"/>
  <c r="M4418" i="23" s="1"/>
  <c r="L4419" i="23"/>
  <c r="M4419" i="23" s="1"/>
  <c r="L4420" i="23"/>
  <c r="M4420" i="23" s="1"/>
  <c r="L4421" i="23"/>
  <c r="M4421" i="23" s="1"/>
  <c r="L4422" i="23"/>
  <c r="M4422" i="23" s="1"/>
  <c r="L4423" i="23"/>
  <c r="M4423" i="23" s="1"/>
  <c r="L4424" i="23"/>
  <c r="M4424" i="23" s="1"/>
  <c r="L4425" i="23"/>
  <c r="M4425" i="23" s="1"/>
  <c r="L4426" i="23"/>
  <c r="M4426" i="23" s="1"/>
  <c r="L4427" i="23"/>
  <c r="M4427" i="23" s="1"/>
  <c r="L4428" i="23"/>
  <c r="M4428" i="23" s="1"/>
  <c r="L4429" i="23"/>
  <c r="M4429" i="23" s="1"/>
  <c r="L4430" i="23"/>
  <c r="M4430" i="23" s="1"/>
  <c r="L4431" i="23"/>
  <c r="M4431" i="23" s="1"/>
  <c r="L4432" i="23"/>
  <c r="M4432" i="23" s="1"/>
  <c r="L4433" i="23"/>
  <c r="M4433" i="23" s="1"/>
  <c r="L4434" i="23"/>
  <c r="M4434" i="23" s="1"/>
  <c r="L4435" i="23"/>
  <c r="M4435" i="23" s="1"/>
  <c r="L4436" i="23"/>
  <c r="M4436" i="23" s="1"/>
  <c r="L4437" i="23"/>
  <c r="M4437" i="23" s="1"/>
  <c r="L4438" i="23"/>
  <c r="M4438" i="23" s="1"/>
  <c r="L4439" i="23"/>
  <c r="M4439" i="23" s="1"/>
  <c r="L4440" i="23"/>
  <c r="M4440" i="23" s="1"/>
  <c r="L4441" i="23"/>
  <c r="M4441" i="23" s="1"/>
  <c r="L4442" i="23"/>
  <c r="M4442" i="23" s="1"/>
  <c r="L4443" i="23"/>
  <c r="M4443" i="23" s="1"/>
  <c r="L4444" i="23"/>
  <c r="M4444" i="23" s="1"/>
  <c r="L4445" i="23"/>
  <c r="M4445" i="23" s="1"/>
  <c r="L4446" i="23"/>
  <c r="M4446" i="23" s="1"/>
  <c r="L4447" i="23"/>
  <c r="M4447" i="23" s="1"/>
  <c r="L4448" i="23"/>
  <c r="M4448" i="23" s="1"/>
  <c r="L4449" i="23"/>
  <c r="M4449" i="23" s="1"/>
  <c r="L4450" i="23"/>
  <c r="M4450" i="23" s="1"/>
  <c r="L4451" i="23"/>
  <c r="M4451" i="23" s="1"/>
  <c r="L4452" i="23"/>
  <c r="M4452" i="23" s="1"/>
  <c r="L4453" i="23"/>
  <c r="M4453" i="23" s="1"/>
  <c r="L4454" i="23"/>
  <c r="M4454" i="23" s="1"/>
  <c r="L4455" i="23"/>
  <c r="M4455" i="23" s="1"/>
  <c r="L4456" i="23"/>
  <c r="M4456" i="23" s="1"/>
  <c r="L4457" i="23"/>
  <c r="M4457" i="23" s="1"/>
  <c r="L4458" i="23"/>
  <c r="M4458" i="23" s="1"/>
  <c r="L4459" i="23"/>
  <c r="M4459" i="23" s="1"/>
  <c r="L4460" i="23"/>
  <c r="M4460" i="23" s="1"/>
  <c r="L4461" i="23"/>
  <c r="M4461" i="23" s="1"/>
  <c r="L4462" i="23"/>
  <c r="M4462" i="23" s="1"/>
  <c r="L4463" i="23"/>
  <c r="M4463" i="23" s="1"/>
  <c r="L4464" i="23"/>
  <c r="M4464" i="23" s="1"/>
  <c r="L4465" i="23"/>
  <c r="M4465" i="23" s="1"/>
  <c r="L4466" i="23"/>
  <c r="M4466" i="23" s="1"/>
  <c r="L4467" i="23"/>
  <c r="M4467" i="23" s="1"/>
  <c r="L4468" i="23"/>
  <c r="M4468" i="23" s="1"/>
  <c r="L4469" i="23"/>
  <c r="M4469" i="23" s="1"/>
  <c r="L4470" i="23"/>
  <c r="M4470" i="23" s="1"/>
  <c r="L4471" i="23"/>
  <c r="M4471" i="23" s="1"/>
  <c r="L4472" i="23"/>
  <c r="M4472" i="23" s="1"/>
  <c r="L4473" i="23"/>
  <c r="M4473" i="23" s="1"/>
  <c r="L4474" i="23"/>
  <c r="M4474" i="23" s="1"/>
  <c r="L4475" i="23"/>
  <c r="M4475" i="23" s="1"/>
  <c r="L4476" i="23"/>
  <c r="M4476" i="23" s="1"/>
  <c r="L4477" i="23"/>
  <c r="M4477" i="23" s="1"/>
  <c r="L4478" i="23"/>
  <c r="M4478" i="23" s="1"/>
  <c r="L4479" i="23"/>
  <c r="M4479" i="23" s="1"/>
  <c r="L4480" i="23"/>
  <c r="M4480" i="23" s="1"/>
  <c r="L4481" i="23"/>
  <c r="M4481" i="23" s="1"/>
  <c r="L4482" i="23"/>
  <c r="M4482" i="23" s="1"/>
  <c r="L4483" i="23"/>
  <c r="M4483" i="23" s="1"/>
  <c r="L4484" i="23"/>
  <c r="M4484" i="23" s="1"/>
  <c r="L4485" i="23"/>
  <c r="M4485" i="23" s="1"/>
  <c r="L4486" i="23"/>
  <c r="M4486" i="23" s="1"/>
  <c r="L4487" i="23"/>
  <c r="M4487" i="23" s="1"/>
  <c r="L4488" i="23"/>
  <c r="M4488" i="23" s="1"/>
  <c r="L4489" i="23"/>
  <c r="M4489" i="23" s="1"/>
  <c r="L4490" i="23"/>
  <c r="M4490" i="23" s="1"/>
  <c r="L4491" i="23"/>
  <c r="M4491" i="23" s="1"/>
  <c r="L4492" i="23"/>
  <c r="M4492" i="23" s="1"/>
  <c r="L4493" i="23"/>
  <c r="M4493" i="23" s="1"/>
  <c r="L4494" i="23"/>
  <c r="M4494" i="23" s="1"/>
  <c r="L4495" i="23"/>
  <c r="M4495" i="23" s="1"/>
  <c r="L4496" i="23"/>
  <c r="M4496" i="23" s="1"/>
  <c r="L4497" i="23"/>
  <c r="M4497" i="23" s="1"/>
  <c r="L4498" i="23"/>
  <c r="M4498" i="23" s="1"/>
  <c r="L4499" i="23"/>
  <c r="M4499" i="23" s="1"/>
  <c r="L4500" i="23"/>
  <c r="M4500" i="23" s="1"/>
  <c r="L4501" i="23"/>
  <c r="M4501" i="23" s="1"/>
  <c r="L4502" i="23"/>
  <c r="M4502" i="23" s="1"/>
  <c r="L4503" i="23"/>
  <c r="M4503" i="23" s="1"/>
  <c r="L4504" i="23"/>
  <c r="M4504" i="23" s="1"/>
  <c r="L4505" i="23"/>
  <c r="M4505" i="23" s="1"/>
  <c r="L4506" i="23"/>
  <c r="M4506" i="23" s="1"/>
  <c r="L4507" i="23"/>
  <c r="M4507" i="23" s="1"/>
  <c r="L4508" i="23"/>
  <c r="M4508" i="23" s="1"/>
  <c r="L4509" i="23"/>
  <c r="M4509" i="23" s="1"/>
  <c r="L4510" i="23"/>
  <c r="M4510" i="23" s="1"/>
  <c r="L4511" i="23"/>
  <c r="M4511" i="23" s="1"/>
  <c r="L4512" i="23"/>
  <c r="M4512" i="23" s="1"/>
  <c r="L4513" i="23"/>
  <c r="M4513" i="23" s="1"/>
  <c r="L4514" i="23"/>
  <c r="M4514" i="23" s="1"/>
  <c r="L4515" i="23"/>
  <c r="M4515" i="23" s="1"/>
  <c r="L4516" i="23"/>
  <c r="M4516" i="23" s="1"/>
  <c r="L4517" i="23"/>
  <c r="M4517" i="23" s="1"/>
  <c r="L4518" i="23"/>
  <c r="M4518" i="23" s="1"/>
  <c r="L4519" i="23"/>
  <c r="M4519" i="23" s="1"/>
  <c r="L4520" i="23"/>
  <c r="M4520" i="23" s="1"/>
  <c r="L4521" i="23"/>
  <c r="M4521" i="23" s="1"/>
  <c r="L4522" i="23"/>
  <c r="M4522" i="23" s="1"/>
  <c r="L4523" i="23"/>
  <c r="M4523" i="23" s="1"/>
  <c r="L4524" i="23"/>
  <c r="M4524" i="23" s="1"/>
  <c r="L4525" i="23"/>
  <c r="M4525" i="23" s="1"/>
  <c r="L4526" i="23"/>
  <c r="M4526" i="23" s="1"/>
  <c r="L4527" i="23"/>
  <c r="M4527" i="23" s="1"/>
  <c r="L4528" i="23"/>
  <c r="M4528" i="23" s="1"/>
  <c r="L4529" i="23"/>
  <c r="M4529" i="23" s="1"/>
  <c r="L4530" i="23"/>
  <c r="M4530" i="23" s="1"/>
  <c r="L4531" i="23"/>
  <c r="M4531" i="23" s="1"/>
  <c r="L4532" i="23"/>
  <c r="M4532" i="23" s="1"/>
  <c r="L4533" i="23"/>
  <c r="M4533" i="23" s="1"/>
  <c r="L4534" i="23"/>
  <c r="M4534" i="23" s="1"/>
  <c r="L4535" i="23"/>
  <c r="M4535" i="23" s="1"/>
  <c r="L4536" i="23"/>
  <c r="M4536" i="23" s="1"/>
  <c r="L4537" i="23"/>
  <c r="M4537" i="23" s="1"/>
  <c r="L4538" i="23"/>
  <c r="M4538" i="23" s="1"/>
  <c r="L4539" i="23"/>
  <c r="M4539" i="23" s="1"/>
  <c r="L4540" i="23"/>
  <c r="M4540" i="23" s="1"/>
  <c r="L4541" i="23"/>
  <c r="M4541" i="23" s="1"/>
  <c r="L4542" i="23"/>
  <c r="M4542" i="23" s="1"/>
  <c r="L4543" i="23"/>
  <c r="M4543" i="23" s="1"/>
  <c r="L4544" i="23"/>
  <c r="M4544" i="23" s="1"/>
  <c r="L4545" i="23"/>
  <c r="M4545" i="23" s="1"/>
  <c r="L4546" i="23"/>
  <c r="M4546" i="23" s="1"/>
  <c r="L4547" i="23"/>
  <c r="M4547" i="23" s="1"/>
  <c r="L4548" i="23"/>
  <c r="M4548" i="23" s="1"/>
  <c r="L4549" i="23"/>
  <c r="M4549" i="23" s="1"/>
  <c r="L4550" i="23"/>
  <c r="M4550" i="23" s="1"/>
  <c r="L4551" i="23"/>
  <c r="M4551" i="23" s="1"/>
  <c r="L4552" i="23"/>
  <c r="M4552" i="23" s="1"/>
  <c r="L4553" i="23"/>
  <c r="M4553" i="23" s="1"/>
  <c r="L4554" i="23"/>
  <c r="M4554" i="23" s="1"/>
  <c r="L4555" i="23"/>
  <c r="M4555" i="23" s="1"/>
  <c r="L4556" i="23"/>
  <c r="M4556" i="23" s="1"/>
  <c r="L4557" i="23"/>
  <c r="M4557" i="23" s="1"/>
  <c r="L4558" i="23"/>
  <c r="M4558" i="23" s="1"/>
  <c r="L4559" i="23"/>
  <c r="M4559" i="23" s="1"/>
  <c r="L4560" i="23"/>
  <c r="M4560" i="23" s="1"/>
  <c r="L4561" i="23"/>
  <c r="M4561" i="23" s="1"/>
  <c r="L4562" i="23"/>
  <c r="M4562" i="23" s="1"/>
  <c r="L4563" i="23"/>
  <c r="M4563" i="23" s="1"/>
  <c r="L4564" i="23"/>
  <c r="M4564" i="23" s="1"/>
  <c r="L4565" i="23"/>
  <c r="M4565" i="23" s="1"/>
  <c r="L4566" i="23"/>
  <c r="M4566" i="23" s="1"/>
  <c r="L4567" i="23"/>
  <c r="M4567" i="23" s="1"/>
  <c r="L4568" i="23"/>
  <c r="M4568" i="23" s="1"/>
  <c r="L4569" i="23"/>
  <c r="M4569" i="23" s="1"/>
  <c r="L4570" i="23"/>
  <c r="M4570" i="23" s="1"/>
  <c r="L4571" i="23"/>
  <c r="M4571" i="23" s="1"/>
  <c r="L4572" i="23"/>
  <c r="M4572" i="23" s="1"/>
  <c r="L4573" i="23"/>
  <c r="M4573" i="23" s="1"/>
  <c r="L4574" i="23"/>
  <c r="M4574" i="23" s="1"/>
  <c r="L4575" i="23"/>
  <c r="M4575" i="23" s="1"/>
  <c r="L4576" i="23"/>
  <c r="M4576" i="23" s="1"/>
  <c r="L4577" i="23"/>
  <c r="M4577" i="23" s="1"/>
  <c r="L4578" i="23"/>
  <c r="M4578" i="23" s="1"/>
  <c r="L4579" i="23"/>
  <c r="M4579" i="23" s="1"/>
  <c r="L4580" i="23"/>
  <c r="M4580" i="23" s="1"/>
  <c r="L4581" i="23"/>
  <c r="M4581" i="23" s="1"/>
  <c r="L4582" i="23"/>
  <c r="M4582" i="23" s="1"/>
  <c r="L4583" i="23"/>
  <c r="M4583" i="23" s="1"/>
  <c r="L4584" i="23"/>
  <c r="M4584" i="23" s="1"/>
  <c r="L4585" i="23"/>
  <c r="M4585" i="23" s="1"/>
  <c r="L4586" i="23"/>
  <c r="M4586" i="23" s="1"/>
  <c r="L4587" i="23"/>
  <c r="M4587" i="23" s="1"/>
  <c r="L4588" i="23"/>
  <c r="M4588" i="23" s="1"/>
  <c r="L4589" i="23"/>
  <c r="M4589" i="23" s="1"/>
  <c r="L4590" i="23"/>
  <c r="M4590" i="23" s="1"/>
  <c r="L4591" i="23"/>
  <c r="M4591" i="23" s="1"/>
  <c r="L4592" i="23"/>
  <c r="M4592" i="23" s="1"/>
  <c r="L4593" i="23"/>
  <c r="M4593" i="23" s="1"/>
  <c r="L4594" i="23"/>
  <c r="M4594" i="23" s="1"/>
  <c r="L4595" i="23"/>
  <c r="M4595" i="23" s="1"/>
  <c r="L4596" i="23"/>
  <c r="M4596" i="23" s="1"/>
  <c r="L4597" i="23"/>
  <c r="M4597" i="23" s="1"/>
  <c r="L4598" i="23"/>
  <c r="M4598" i="23" s="1"/>
  <c r="L4599" i="23"/>
  <c r="M4599" i="23" s="1"/>
  <c r="L4600" i="23"/>
  <c r="M4600" i="23" s="1"/>
  <c r="L4601" i="23"/>
  <c r="M4601" i="23" s="1"/>
  <c r="L4602" i="23"/>
  <c r="M4602" i="23" s="1"/>
  <c r="L4603" i="23"/>
  <c r="M4603" i="23" s="1"/>
  <c r="L4604" i="23"/>
  <c r="M4604" i="23" s="1"/>
  <c r="L4605" i="23"/>
  <c r="M4605" i="23" s="1"/>
  <c r="L4606" i="23"/>
  <c r="M4606" i="23" s="1"/>
  <c r="L4607" i="23"/>
  <c r="M4607" i="23" s="1"/>
  <c r="L4608" i="23"/>
  <c r="M4608" i="23" s="1"/>
  <c r="L4609" i="23"/>
  <c r="M4609" i="23" s="1"/>
  <c r="L4610" i="23"/>
  <c r="M4610" i="23" s="1"/>
  <c r="L4611" i="23"/>
  <c r="M4611" i="23" s="1"/>
  <c r="L4612" i="23"/>
  <c r="M4612" i="23" s="1"/>
  <c r="L4613" i="23"/>
  <c r="M4613" i="23" s="1"/>
  <c r="L4614" i="23"/>
  <c r="M4614" i="23" s="1"/>
  <c r="L4615" i="23"/>
  <c r="M4615" i="23" s="1"/>
  <c r="L4616" i="23"/>
  <c r="M4616" i="23" s="1"/>
  <c r="L4617" i="23"/>
  <c r="M4617" i="23" s="1"/>
  <c r="L4618" i="23"/>
  <c r="M4618" i="23" s="1"/>
  <c r="L4619" i="23"/>
  <c r="M4619" i="23" s="1"/>
  <c r="L4620" i="23"/>
  <c r="M4620" i="23" s="1"/>
  <c r="L4621" i="23"/>
  <c r="M4621" i="23" s="1"/>
  <c r="L4622" i="23"/>
  <c r="M4622" i="23" s="1"/>
  <c r="L4623" i="23"/>
  <c r="M4623" i="23" s="1"/>
  <c r="L4624" i="23"/>
  <c r="M4624" i="23" s="1"/>
  <c r="L4625" i="23"/>
  <c r="M4625" i="23" s="1"/>
  <c r="L4626" i="23"/>
  <c r="M4626" i="23" s="1"/>
  <c r="L4627" i="23"/>
  <c r="M4627" i="23" s="1"/>
  <c r="L4628" i="23"/>
  <c r="M4628" i="23" s="1"/>
  <c r="L4629" i="23"/>
  <c r="M4629" i="23" s="1"/>
  <c r="L4630" i="23"/>
  <c r="M4630" i="23" s="1"/>
  <c r="L4631" i="23"/>
  <c r="M4631" i="23" s="1"/>
  <c r="L4632" i="23"/>
  <c r="M4632" i="23" s="1"/>
  <c r="L4633" i="23"/>
  <c r="M4633" i="23" s="1"/>
  <c r="L4634" i="23"/>
  <c r="M4634" i="23" s="1"/>
  <c r="L4635" i="23"/>
  <c r="M4635" i="23" s="1"/>
  <c r="L4636" i="23"/>
  <c r="M4636" i="23" s="1"/>
  <c r="L4637" i="23"/>
  <c r="M4637" i="23" s="1"/>
  <c r="L4638" i="23"/>
  <c r="M4638" i="23" s="1"/>
  <c r="L4639" i="23"/>
  <c r="M4639" i="23" s="1"/>
  <c r="L4640" i="23"/>
  <c r="M4640" i="23" s="1"/>
  <c r="L4641" i="23"/>
  <c r="M4641" i="23" s="1"/>
  <c r="L4642" i="23"/>
  <c r="M4642" i="23" s="1"/>
  <c r="L4643" i="23"/>
  <c r="M4643" i="23" s="1"/>
  <c r="L4644" i="23"/>
  <c r="M4644" i="23" s="1"/>
  <c r="L4645" i="23"/>
  <c r="M4645" i="23" s="1"/>
  <c r="L4646" i="23"/>
  <c r="M4646" i="23" s="1"/>
  <c r="L4647" i="23"/>
  <c r="M4647" i="23" s="1"/>
  <c r="L4648" i="23"/>
  <c r="M4648" i="23" s="1"/>
  <c r="L4649" i="23"/>
  <c r="M4649" i="23" s="1"/>
  <c r="L4650" i="23"/>
  <c r="M4650" i="23" s="1"/>
  <c r="L4651" i="23"/>
  <c r="M4651" i="23" s="1"/>
  <c r="L4652" i="23"/>
  <c r="M4652" i="23" s="1"/>
  <c r="L4653" i="23"/>
  <c r="M4653" i="23" s="1"/>
  <c r="L4654" i="23"/>
  <c r="M4654" i="23" s="1"/>
  <c r="L4655" i="23"/>
  <c r="M4655" i="23" s="1"/>
  <c r="L4656" i="23"/>
  <c r="M4656" i="23" s="1"/>
  <c r="L4657" i="23"/>
  <c r="M4657" i="23" s="1"/>
  <c r="L4658" i="23"/>
  <c r="M4658" i="23" s="1"/>
  <c r="L4659" i="23"/>
  <c r="M4659" i="23" s="1"/>
  <c r="L4660" i="23"/>
  <c r="M4660" i="23" s="1"/>
  <c r="L4661" i="23"/>
  <c r="M4661" i="23" s="1"/>
  <c r="L4662" i="23"/>
  <c r="M4662" i="23" s="1"/>
  <c r="L4663" i="23"/>
  <c r="M4663" i="23" s="1"/>
  <c r="L4664" i="23"/>
  <c r="M4664" i="23" s="1"/>
  <c r="L4665" i="23"/>
  <c r="M4665" i="23" s="1"/>
  <c r="L4666" i="23"/>
  <c r="M4666" i="23" s="1"/>
  <c r="L4667" i="23"/>
  <c r="M4667" i="23" s="1"/>
  <c r="L4668" i="23"/>
  <c r="M4668" i="23" s="1"/>
  <c r="L4669" i="23"/>
  <c r="M4669" i="23" s="1"/>
  <c r="L4670" i="23"/>
  <c r="M4670" i="23" s="1"/>
  <c r="L4671" i="23"/>
  <c r="M4671" i="23" s="1"/>
  <c r="L4672" i="23"/>
  <c r="M4672" i="23" s="1"/>
  <c r="L4673" i="23"/>
  <c r="M4673" i="23" s="1"/>
  <c r="L4674" i="23"/>
  <c r="M4674" i="23" s="1"/>
  <c r="L4675" i="23"/>
  <c r="M4675" i="23" s="1"/>
  <c r="L4676" i="23"/>
  <c r="M4676" i="23" s="1"/>
  <c r="L4677" i="23"/>
  <c r="M4677" i="23" s="1"/>
  <c r="L4678" i="23"/>
  <c r="M4678" i="23" s="1"/>
  <c r="L4679" i="23"/>
  <c r="M4679" i="23" s="1"/>
  <c r="L4680" i="23"/>
  <c r="M4680" i="23" s="1"/>
  <c r="L4681" i="23"/>
  <c r="M4681" i="23" s="1"/>
  <c r="L4682" i="23"/>
  <c r="M4682" i="23" s="1"/>
  <c r="L4683" i="23"/>
  <c r="M4683" i="23" s="1"/>
  <c r="L4684" i="23"/>
  <c r="M4684" i="23" s="1"/>
  <c r="L4685" i="23"/>
  <c r="M4685" i="23" s="1"/>
  <c r="L4686" i="23"/>
  <c r="M4686" i="23" s="1"/>
  <c r="L4687" i="23"/>
  <c r="M4687" i="23" s="1"/>
  <c r="L4688" i="23"/>
  <c r="M4688" i="23" s="1"/>
  <c r="L4689" i="23"/>
  <c r="M4689" i="23" s="1"/>
  <c r="L4690" i="23"/>
  <c r="M4690" i="23" s="1"/>
  <c r="L4691" i="23"/>
  <c r="M4691" i="23" s="1"/>
  <c r="L4692" i="23"/>
  <c r="M4692" i="23" s="1"/>
  <c r="L4693" i="23"/>
  <c r="M4693" i="23" s="1"/>
  <c r="L4694" i="23"/>
  <c r="M4694" i="23" s="1"/>
  <c r="L4695" i="23"/>
  <c r="M4695" i="23" s="1"/>
  <c r="L4696" i="23"/>
  <c r="M4696" i="23" s="1"/>
  <c r="L4697" i="23"/>
  <c r="M4697" i="23" s="1"/>
  <c r="L4698" i="23"/>
  <c r="M4698" i="23" s="1"/>
  <c r="L4699" i="23"/>
  <c r="M4699" i="23" s="1"/>
  <c r="L4700" i="23"/>
  <c r="M4700" i="23" s="1"/>
  <c r="L4701" i="23"/>
  <c r="M4701" i="23" s="1"/>
  <c r="L4702" i="23"/>
  <c r="M4702" i="23" s="1"/>
  <c r="L4703" i="23"/>
  <c r="M4703" i="23" s="1"/>
  <c r="L4704" i="23"/>
  <c r="M4704" i="23" s="1"/>
  <c r="L4705" i="23"/>
  <c r="M4705" i="23" s="1"/>
  <c r="L4706" i="23"/>
  <c r="M4706" i="23" s="1"/>
  <c r="L4707" i="23"/>
  <c r="M4707" i="23" s="1"/>
  <c r="L4708" i="23"/>
  <c r="M4708" i="23" s="1"/>
  <c r="L4709" i="23"/>
  <c r="M4709" i="23" s="1"/>
  <c r="L4710" i="23"/>
  <c r="M4710" i="23" s="1"/>
  <c r="L4711" i="23"/>
  <c r="M4711" i="23" s="1"/>
  <c r="L4712" i="23"/>
  <c r="M4712" i="23" s="1"/>
  <c r="L4713" i="23"/>
  <c r="M4713" i="23" s="1"/>
  <c r="L4714" i="23"/>
  <c r="M4714" i="23" s="1"/>
  <c r="L4715" i="23"/>
  <c r="M4715" i="23" s="1"/>
  <c r="L4716" i="23"/>
  <c r="M4716" i="23" s="1"/>
  <c r="L4717" i="23"/>
  <c r="M4717" i="23" s="1"/>
  <c r="L4718" i="23"/>
  <c r="M4718" i="23" s="1"/>
  <c r="L4719" i="23"/>
  <c r="M4719" i="23" s="1"/>
  <c r="L4720" i="23"/>
  <c r="M4720" i="23" s="1"/>
  <c r="L4721" i="23"/>
  <c r="M4721" i="23" s="1"/>
  <c r="L4722" i="23"/>
  <c r="M4722" i="23" s="1"/>
  <c r="L4723" i="23"/>
  <c r="M4723" i="23" s="1"/>
  <c r="L4724" i="23"/>
  <c r="M4724" i="23" s="1"/>
  <c r="L4725" i="23"/>
  <c r="M4725" i="23" s="1"/>
  <c r="L4726" i="23"/>
  <c r="M4726" i="23" s="1"/>
  <c r="L4727" i="23"/>
  <c r="M4727" i="23" s="1"/>
  <c r="L4728" i="23"/>
  <c r="M4728" i="23" s="1"/>
  <c r="L4729" i="23"/>
  <c r="M4729" i="23" s="1"/>
  <c r="L4730" i="23"/>
  <c r="M4730" i="23" s="1"/>
  <c r="L4731" i="23"/>
  <c r="M4731" i="23" s="1"/>
  <c r="L4732" i="23"/>
  <c r="M4732" i="23" s="1"/>
  <c r="L4733" i="23"/>
  <c r="M4733" i="23" s="1"/>
  <c r="L4734" i="23"/>
  <c r="M4734" i="23" s="1"/>
  <c r="L4735" i="23"/>
  <c r="M4735" i="23" s="1"/>
  <c r="L4736" i="23"/>
  <c r="M4736" i="23" s="1"/>
  <c r="L4737" i="23"/>
  <c r="M4737" i="23" s="1"/>
  <c r="L4738" i="23"/>
  <c r="M4738" i="23" s="1"/>
  <c r="L4739" i="23"/>
  <c r="M4739" i="23" s="1"/>
  <c r="L4740" i="23"/>
  <c r="M4740" i="23" s="1"/>
  <c r="L4741" i="23"/>
  <c r="M4741" i="23" s="1"/>
  <c r="L4742" i="23"/>
  <c r="M4742" i="23" s="1"/>
  <c r="L4743" i="23"/>
  <c r="M4743" i="23" s="1"/>
  <c r="L4744" i="23"/>
  <c r="M4744" i="23" s="1"/>
  <c r="L4745" i="23"/>
  <c r="M4745" i="23" s="1"/>
  <c r="L4746" i="23"/>
  <c r="M4746" i="23" s="1"/>
  <c r="L4747" i="23"/>
  <c r="M4747" i="23" s="1"/>
  <c r="L4748" i="23"/>
  <c r="M4748" i="23" s="1"/>
  <c r="L4749" i="23"/>
  <c r="M4749" i="23" s="1"/>
  <c r="L4750" i="23"/>
  <c r="M4750" i="23" s="1"/>
  <c r="L4751" i="23"/>
  <c r="M4751" i="23" s="1"/>
  <c r="L4752" i="23"/>
  <c r="M4752" i="23" s="1"/>
  <c r="L4753" i="23"/>
  <c r="M4753" i="23" s="1"/>
  <c r="L4754" i="23"/>
  <c r="M4754" i="23" s="1"/>
  <c r="L4755" i="23"/>
  <c r="M4755" i="23" s="1"/>
  <c r="L4756" i="23"/>
  <c r="M4756" i="23" s="1"/>
  <c r="L4757" i="23"/>
  <c r="M4757" i="23" s="1"/>
  <c r="L4758" i="23"/>
  <c r="M4758" i="23" s="1"/>
  <c r="L4759" i="23"/>
  <c r="M4759" i="23" s="1"/>
  <c r="L4760" i="23"/>
  <c r="M4760" i="23" s="1"/>
  <c r="L4761" i="23"/>
  <c r="M4761" i="23" s="1"/>
  <c r="L4762" i="23"/>
  <c r="M4762" i="23" s="1"/>
  <c r="L4763" i="23"/>
  <c r="M4763" i="23" s="1"/>
  <c r="L4764" i="23"/>
  <c r="M4764" i="23" s="1"/>
  <c r="L4765" i="23"/>
  <c r="M4765" i="23" s="1"/>
  <c r="L4766" i="23"/>
  <c r="M4766" i="23" s="1"/>
  <c r="L4767" i="23"/>
  <c r="M4767" i="23" s="1"/>
  <c r="L4768" i="23"/>
  <c r="M4768" i="23" s="1"/>
  <c r="L4769" i="23"/>
  <c r="M4769" i="23" s="1"/>
  <c r="L4770" i="23"/>
  <c r="M4770" i="23" s="1"/>
  <c r="L4771" i="23"/>
  <c r="M4771" i="23" s="1"/>
  <c r="L4772" i="23"/>
  <c r="M4772" i="23" s="1"/>
  <c r="L4773" i="23"/>
  <c r="M4773" i="23" s="1"/>
  <c r="L4774" i="23"/>
  <c r="M4774" i="23" s="1"/>
  <c r="L4775" i="23"/>
  <c r="M4775" i="23" s="1"/>
  <c r="L4776" i="23"/>
  <c r="M4776" i="23" s="1"/>
  <c r="L4777" i="23"/>
  <c r="M4777" i="23" s="1"/>
  <c r="L4778" i="23"/>
  <c r="M4778" i="23" s="1"/>
  <c r="L4779" i="23"/>
  <c r="M4779" i="23" s="1"/>
  <c r="L4780" i="23"/>
  <c r="M4780" i="23" s="1"/>
  <c r="L4781" i="23"/>
  <c r="M4781" i="23" s="1"/>
  <c r="L4782" i="23"/>
  <c r="M4782" i="23" s="1"/>
  <c r="L4783" i="23"/>
  <c r="M4783" i="23" s="1"/>
  <c r="L4784" i="23"/>
  <c r="M4784" i="23" s="1"/>
  <c r="L4785" i="23"/>
  <c r="M4785" i="23" s="1"/>
  <c r="L4786" i="23"/>
  <c r="M4786" i="23" s="1"/>
  <c r="L4787" i="23"/>
  <c r="M4787" i="23" s="1"/>
  <c r="L4788" i="23"/>
  <c r="M4788" i="23" s="1"/>
  <c r="L4789" i="23"/>
  <c r="M4789" i="23" s="1"/>
  <c r="L4790" i="23"/>
  <c r="M4790" i="23" s="1"/>
  <c r="L4791" i="23"/>
  <c r="M4791" i="23" s="1"/>
  <c r="L4792" i="23"/>
  <c r="M4792" i="23" s="1"/>
  <c r="L4793" i="23"/>
  <c r="M4793" i="23" s="1"/>
  <c r="L4794" i="23"/>
  <c r="M4794" i="23" s="1"/>
  <c r="L4795" i="23"/>
  <c r="M4795" i="23" s="1"/>
  <c r="L4796" i="23"/>
  <c r="M4796" i="23" s="1"/>
  <c r="L4797" i="23"/>
  <c r="M4797" i="23" s="1"/>
  <c r="L4798" i="23"/>
  <c r="M4798" i="23" s="1"/>
  <c r="L4799" i="23"/>
  <c r="M4799" i="23" s="1"/>
  <c r="L4800" i="23"/>
  <c r="M4800" i="23" s="1"/>
  <c r="L4801" i="23"/>
  <c r="M4801" i="23" s="1"/>
  <c r="L4802" i="23"/>
  <c r="M4802" i="23" s="1"/>
  <c r="L4803" i="23"/>
  <c r="M4803" i="23" s="1"/>
  <c r="L4804" i="23"/>
  <c r="M4804" i="23" s="1"/>
  <c r="L4805" i="23"/>
  <c r="M4805" i="23" s="1"/>
  <c r="L4806" i="23"/>
  <c r="M4806" i="23" s="1"/>
  <c r="L4807" i="23"/>
  <c r="M4807" i="23" s="1"/>
  <c r="L4808" i="23"/>
  <c r="M4808" i="23" s="1"/>
  <c r="L4809" i="23"/>
  <c r="M4809" i="23" s="1"/>
  <c r="L4810" i="23"/>
  <c r="M4810" i="23" s="1"/>
  <c r="L4811" i="23"/>
  <c r="M4811" i="23" s="1"/>
  <c r="L4812" i="23"/>
  <c r="M4812" i="23" s="1"/>
  <c r="L4813" i="23"/>
  <c r="M4813" i="23" s="1"/>
  <c r="L4814" i="23"/>
  <c r="M4814" i="23" s="1"/>
  <c r="L4815" i="23"/>
  <c r="M4815" i="23" s="1"/>
  <c r="L4816" i="23"/>
  <c r="M4816" i="23" s="1"/>
  <c r="L4817" i="23"/>
  <c r="M4817" i="23" s="1"/>
  <c r="L4818" i="23"/>
  <c r="M4818" i="23" s="1"/>
  <c r="L4819" i="23"/>
  <c r="M4819" i="23" s="1"/>
  <c r="L4820" i="23"/>
  <c r="M4820" i="23" s="1"/>
  <c r="L4821" i="23"/>
  <c r="M4821" i="23" s="1"/>
  <c r="L4822" i="23"/>
  <c r="M4822" i="23" s="1"/>
  <c r="L4823" i="23"/>
  <c r="M4823" i="23" s="1"/>
  <c r="L4824" i="23"/>
  <c r="M4824" i="23" s="1"/>
  <c r="L4825" i="23"/>
  <c r="M4825" i="23" s="1"/>
  <c r="L4826" i="23"/>
  <c r="M4826" i="23" s="1"/>
  <c r="L4827" i="23"/>
  <c r="M4827" i="23" s="1"/>
  <c r="L4828" i="23"/>
  <c r="M4828" i="23" s="1"/>
  <c r="L4829" i="23"/>
  <c r="M4829" i="23" s="1"/>
  <c r="L4830" i="23"/>
  <c r="M4830" i="23" s="1"/>
  <c r="L4831" i="23"/>
  <c r="M4831" i="23" s="1"/>
  <c r="L4832" i="23"/>
  <c r="M4832" i="23" s="1"/>
  <c r="L4833" i="23"/>
  <c r="M4833" i="23" s="1"/>
  <c r="L4834" i="23"/>
  <c r="M4834" i="23" s="1"/>
  <c r="L4835" i="23"/>
  <c r="M4835" i="23" s="1"/>
  <c r="L4836" i="23"/>
  <c r="M4836" i="23" s="1"/>
  <c r="L4837" i="23"/>
  <c r="M4837" i="23" s="1"/>
  <c r="L4838" i="23"/>
  <c r="M4838" i="23" s="1"/>
  <c r="L4839" i="23"/>
  <c r="M4839" i="23" s="1"/>
  <c r="L4840" i="23"/>
  <c r="M4840" i="23" s="1"/>
  <c r="L4841" i="23"/>
  <c r="M4841" i="23" s="1"/>
  <c r="L4842" i="23"/>
  <c r="M4842" i="23" s="1"/>
  <c r="L4843" i="23"/>
  <c r="M4843" i="23" s="1"/>
  <c r="L4844" i="23"/>
  <c r="M4844" i="23" s="1"/>
  <c r="L4845" i="23"/>
  <c r="M4845" i="23" s="1"/>
  <c r="L4846" i="23"/>
  <c r="M4846" i="23" s="1"/>
  <c r="L4847" i="23"/>
  <c r="M4847" i="23" s="1"/>
  <c r="L4848" i="23"/>
  <c r="M4848" i="23" s="1"/>
  <c r="L4849" i="23"/>
  <c r="M4849" i="23" s="1"/>
  <c r="L4850" i="23"/>
  <c r="M4850" i="23" s="1"/>
  <c r="L4851" i="23"/>
  <c r="M4851" i="23" s="1"/>
  <c r="L4852" i="23"/>
  <c r="M4852" i="23" s="1"/>
  <c r="L4853" i="23"/>
  <c r="M4853" i="23" s="1"/>
  <c r="L4854" i="23"/>
  <c r="M4854" i="23" s="1"/>
  <c r="L4855" i="23"/>
  <c r="M4855" i="23" s="1"/>
  <c r="L4856" i="23"/>
  <c r="M4856" i="23" s="1"/>
  <c r="L4857" i="23"/>
  <c r="M4857" i="23" s="1"/>
  <c r="L4858" i="23"/>
  <c r="M4858" i="23" s="1"/>
  <c r="L4859" i="23"/>
  <c r="M4859" i="23" s="1"/>
  <c r="L4860" i="23"/>
  <c r="M4860" i="23" s="1"/>
  <c r="L4861" i="23"/>
  <c r="M4861" i="23" s="1"/>
  <c r="L4862" i="23"/>
  <c r="M4862" i="23" s="1"/>
  <c r="L4863" i="23"/>
  <c r="M4863" i="23" s="1"/>
  <c r="L4864" i="23"/>
  <c r="M4864" i="23" s="1"/>
  <c r="L4865" i="23"/>
  <c r="M4865" i="23" s="1"/>
  <c r="L4866" i="23"/>
  <c r="M4866" i="23" s="1"/>
  <c r="L4867" i="23"/>
  <c r="M4867" i="23" s="1"/>
  <c r="L4868" i="23"/>
  <c r="M4868" i="23" s="1"/>
  <c r="L4869" i="23"/>
  <c r="M4869" i="23" s="1"/>
  <c r="L4870" i="23"/>
  <c r="M4870" i="23" s="1"/>
  <c r="L4871" i="23"/>
  <c r="M4871" i="23" s="1"/>
  <c r="L4872" i="23"/>
  <c r="M4872" i="23" s="1"/>
  <c r="L4873" i="23"/>
  <c r="M4873" i="23" s="1"/>
  <c r="L4874" i="23"/>
  <c r="M4874" i="23" s="1"/>
  <c r="L4875" i="23"/>
  <c r="M4875" i="23" s="1"/>
  <c r="L4876" i="23"/>
  <c r="M4876" i="23" s="1"/>
  <c r="L4877" i="23"/>
  <c r="M4877" i="23" s="1"/>
  <c r="L4878" i="23"/>
  <c r="M4878" i="23" s="1"/>
  <c r="L4879" i="23"/>
  <c r="M4879" i="23" s="1"/>
  <c r="L4880" i="23"/>
  <c r="M4880" i="23" s="1"/>
  <c r="L4881" i="23"/>
  <c r="M4881" i="23" s="1"/>
  <c r="L4882" i="23"/>
  <c r="M4882" i="23" s="1"/>
  <c r="L4883" i="23"/>
  <c r="M4883" i="23" s="1"/>
  <c r="L4884" i="23"/>
  <c r="M4884" i="23" s="1"/>
  <c r="L4885" i="23"/>
  <c r="M4885" i="23" s="1"/>
  <c r="L4886" i="23"/>
  <c r="M4886" i="23" s="1"/>
  <c r="L4887" i="23"/>
  <c r="M4887" i="23" s="1"/>
  <c r="L4888" i="23"/>
  <c r="M4888" i="23" s="1"/>
  <c r="L4889" i="23"/>
  <c r="M4889" i="23" s="1"/>
  <c r="L4890" i="23"/>
  <c r="M4890" i="23" s="1"/>
  <c r="L4891" i="23"/>
  <c r="M4891" i="23" s="1"/>
  <c r="L4892" i="23"/>
  <c r="M4892" i="23" s="1"/>
  <c r="L4893" i="23"/>
  <c r="M4893" i="23" s="1"/>
  <c r="L4894" i="23"/>
  <c r="M4894" i="23" s="1"/>
  <c r="L4895" i="23"/>
  <c r="M4895" i="23" s="1"/>
  <c r="L4896" i="23"/>
  <c r="M4896" i="23" s="1"/>
  <c r="L4897" i="23"/>
  <c r="M4897" i="23" s="1"/>
  <c r="L4898" i="23"/>
  <c r="M4898" i="23" s="1"/>
  <c r="L4899" i="23"/>
  <c r="M4899" i="23" s="1"/>
  <c r="L4900" i="23"/>
  <c r="M4900" i="23" s="1"/>
  <c r="L4901" i="23"/>
  <c r="M4901" i="23" s="1"/>
  <c r="L4902" i="23"/>
  <c r="M4902" i="23" s="1"/>
  <c r="L4903" i="23"/>
  <c r="M4903" i="23" s="1"/>
  <c r="L4904" i="23"/>
  <c r="M4904" i="23" s="1"/>
  <c r="L4905" i="23"/>
  <c r="M4905" i="23" s="1"/>
  <c r="L4906" i="23"/>
  <c r="M4906" i="23" s="1"/>
  <c r="L4907" i="23"/>
  <c r="M4907" i="23" s="1"/>
  <c r="L4908" i="23"/>
  <c r="M4908" i="23" s="1"/>
  <c r="L4909" i="23"/>
  <c r="M4909" i="23" s="1"/>
  <c r="L4910" i="23"/>
  <c r="M4910" i="23" s="1"/>
  <c r="L4911" i="23"/>
  <c r="M4911" i="23" s="1"/>
  <c r="L4912" i="23"/>
  <c r="M4912" i="23" s="1"/>
  <c r="L4913" i="23"/>
  <c r="M4913" i="23" s="1"/>
  <c r="L4914" i="23"/>
  <c r="M4914" i="23" s="1"/>
  <c r="L4915" i="23"/>
  <c r="M4915" i="23" s="1"/>
  <c r="L4916" i="23"/>
  <c r="M4916" i="23" s="1"/>
  <c r="L4917" i="23"/>
  <c r="M4917" i="23" s="1"/>
  <c r="L4918" i="23"/>
  <c r="M4918" i="23" s="1"/>
  <c r="L4919" i="23"/>
  <c r="M4919" i="23" s="1"/>
  <c r="L4920" i="23"/>
  <c r="M4920" i="23" s="1"/>
  <c r="L4921" i="23"/>
  <c r="M4921" i="23" s="1"/>
  <c r="L4922" i="23"/>
  <c r="M4922" i="23" s="1"/>
  <c r="L4923" i="23"/>
  <c r="M4923" i="23" s="1"/>
  <c r="L4924" i="23"/>
  <c r="M4924" i="23" s="1"/>
  <c r="L4925" i="23"/>
  <c r="M4925" i="23" s="1"/>
  <c r="L4926" i="23"/>
  <c r="M4926" i="23" s="1"/>
  <c r="L4927" i="23"/>
  <c r="M4927" i="23" s="1"/>
  <c r="L4928" i="23"/>
  <c r="M4928" i="23" s="1"/>
  <c r="L4929" i="23"/>
  <c r="M4929" i="23" s="1"/>
  <c r="L4930" i="23"/>
  <c r="M4930" i="23" s="1"/>
  <c r="L4931" i="23"/>
  <c r="M4931" i="23" s="1"/>
  <c r="L4932" i="23"/>
  <c r="M4932" i="23" s="1"/>
  <c r="L4933" i="23"/>
  <c r="M4933" i="23" s="1"/>
  <c r="L4934" i="23"/>
  <c r="M4934" i="23" s="1"/>
  <c r="L4935" i="23"/>
  <c r="M4935" i="23" s="1"/>
  <c r="L4936" i="23"/>
  <c r="M4936" i="23" s="1"/>
  <c r="L4937" i="23"/>
  <c r="M4937" i="23" s="1"/>
  <c r="L4938" i="23"/>
  <c r="M4938" i="23" s="1"/>
  <c r="L4939" i="23"/>
  <c r="M4939" i="23" s="1"/>
  <c r="L4940" i="23"/>
  <c r="M4940" i="23" s="1"/>
  <c r="L4941" i="23"/>
  <c r="M4941" i="23" s="1"/>
  <c r="L4942" i="23"/>
  <c r="M4942" i="23" s="1"/>
  <c r="L4943" i="23"/>
  <c r="M4943" i="23" s="1"/>
  <c r="L4944" i="23"/>
  <c r="M4944" i="23" s="1"/>
  <c r="L4945" i="23"/>
  <c r="M4945" i="23" s="1"/>
  <c r="L4946" i="23"/>
  <c r="M4946" i="23" s="1"/>
  <c r="L4947" i="23"/>
  <c r="M4947" i="23" s="1"/>
  <c r="L4948" i="23"/>
  <c r="M4948" i="23" s="1"/>
  <c r="L4949" i="23"/>
  <c r="M4949" i="23" s="1"/>
  <c r="L4950" i="23"/>
  <c r="M4950" i="23" s="1"/>
  <c r="L4951" i="23"/>
  <c r="M4951" i="23" s="1"/>
  <c r="L4952" i="23"/>
  <c r="M4952" i="23" s="1"/>
  <c r="L4953" i="23"/>
  <c r="M4953" i="23" s="1"/>
  <c r="L4954" i="23"/>
  <c r="M4954" i="23" s="1"/>
  <c r="L4955" i="23"/>
  <c r="M4955" i="23" s="1"/>
  <c r="L4956" i="23"/>
  <c r="M4956" i="23" s="1"/>
  <c r="L4957" i="23"/>
  <c r="M4957" i="23" s="1"/>
  <c r="L4958" i="23"/>
  <c r="M4958" i="23" s="1"/>
  <c r="L4959" i="23"/>
  <c r="M4959" i="23" s="1"/>
  <c r="L4960" i="23"/>
  <c r="M4960" i="23" s="1"/>
  <c r="L4961" i="23"/>
  <c r="M4961" i="23" s="1"/>
  <c r="L4962" i="23"/>
  <c r="M4962" i="23" s="1"/>
  <c r="L4963" i="23"/>
  <c r="M4963" i="23" s="1"/>
  <c r="L4964" i="23"/>
  <c r="M4964" i="23" s="1"/>
  <c r="L4965" i="23"/>
  <c r="M4965" i="23" s="1"/>
  <c r="L4966" i="23"/>
  <c r="M4966" i="23" s="1"/>
  <c r="L4967" i="23"/>
  <c r="M4967" i="23" s="1"/>
  <c r="L4968" i="23"/>
  <c r="M4968" i="23" s="1"/>
  <c r="L4969" i="23"/>
  <c r="M4969" i="23" s="1"/>
  <c r="L4970" i="23"/>
  <c r="M4970" i="23" s="1"/>
  <c r="L4971" i="23"/>
  <c r="M4971" i="23" s="1"/>
  <c r="L4972" i="23"/>
  <c r="M4972" i="23" s="1"/>
  <c r="L4973" i="23"/>
  <c r="M4973" i="23" s="1"/>
  <c r="L4974" i="23"/>
  <c r="M4974" i="23" s="1"/>
  <c r="L4975" i="23"/>
  <c r="M4975" i="23" s="1"/>
  <c r="L4976" i="23"/>
  <c r="M4976" i="23" s="1"/>
  <c r="L4977" i="23"/>
  <c r="M4977" i="23" s="1"/>
  <c r="L4978" i="23"/>
  <c r="M4978" i="23" s="1"/>
  <c r="L4979" i="23"/>
  <c r="M4979" i="23" s="1"/>
  <c r="L4980" i="23"/>
  <c r="M4980" i="23" s="1"/>
  <c r="L4981" i="23"/>
  <c r="M4981" i="23" s="1"/>
  <c r="L4982" i="23"/>
  <c r="M4982" i="23" s="1"/>
  <c r="L4983" i="23"/>
  <c r="M4983" i="23" s="1"/>
  <c r="L4984" i="23"/>
  <c r="M4984" i="23" s="1"/>
  <c r="L4985" i="23"/>
  <c r="M4985" i="23" s="1"/>
  <c r="L4986" i="23"/>
  <c r="M4986" i="23" s="1"/>
  <c r="L4987" i="23"/>
  <c r="M4987" i="23" s="1"/>
  <c r="L4988" i="23"/>
  <c r="M4988" i="23" s="1"/>
  <c r="L4989" i="23"/>
  <c r="M4989" i="23" s="1"/>
  <c r="L4990" i="23"/>
  <c r="M4990" i="23" s="1"/>
  <c r="L4991" i="23"/>
  <c r="M4991" i="23" s="1"/>
  <c r="L4992" i="23"/>
  <c r="M4992" i="23" s="1"/>
  <c r="L4993" i="23"/>
  <c r="M4993" i="23" s="1"/>
  <c r="L4994" i="23"/>
  <c r="M4994" i="23" s="1"/>
  <c r="L4995" i="23"/>
  <c r="M4995" i="23" s="1"/>
  <c r="L4996" i="23"/>
  <c r="M4996" i="23" s="1"/>
  <c r="L4997" i="23"/>
  <c r="M4997" i="23" s="1"/>
  <c r="L4998" i="23"/>
  <c r="M4998" i="23" s="1"/>
  <c r="L4999" i="23"/>
  <c r="M4999" i="23" s="1"/>
  <c r="L5000" i="23"/>
  <c r="M5000" i="23" s="1"/>
  <c r="L5001" i="23"/>
  <c r="M5001" i="23" s="1"/>
  <c r="L5002" i="23"/>
  <c r="M5002" i="23" s="1"/>
  <c r="L5003" i="23"/>
  <c r="M5003" i="23" s="1"/>
  <c r="L5004" i="23"/>
  <c r="M5004" i="23" s="1"/>
  <c r="L5005" i="23"/>
  <c r="M5005" i="23" s="1"/>
  <c r="L5006" i="23"/>
  <c r="M5006" i="23" s="1"/>
  <c r="L5007" i="23"/>
  <c r="M5007" i="23" s="1"/>
  <c r="L5008" i="23"/>
  <c r="M5008" i="23" s="1"/>
  <c r="L5009" i="23"/>
  <c r="M5009" i="23" s="1"/>
  <c r="L5010" i="23"/>
  <c r="M5010" i="23" s="1"/>
  <c r="L5011" i="23"/>
  <c r="M5011" i="23" s="1"/>
  <c r="L5012" i="23"/>
  <c r="M5012" i="23" s="1"/>
  <c r="L5013" i="23"/>
  <c r="M5013" i="23" s="1"/>
  <c r="L5014" i="23"/>
  <c r="M5014" i="23" s="1"/>
  <c r="L5015" i="23"/>
  <c r="M5015" i="23" s="1"/>
  <c r="L5016" i="23"/>
  <c r="M5016" i="23" s="1"/>
  <c r="L5017" i="23"/>
  <c r="M5017" i="23" s="1"/>
  <c r="L5018" i="23"/>
  <c r="M5018" i="23" s="1"/>
  <c r="L5019" i="23"/>
  <c r="M5019" i="23" s="1"/>
  <c r="L5020" i="23"/>
  <c r="M5020" i="23" s="1"/>
  <c r="L5021" i="23"/>
  <c r="M5021" i="23" s="1"/>
  <c r="L5022" i="23"/>
  <c r="M5022" i="23" s="1"/>
  <c r="L5023" i="23"/>
  <c r="M5023" i="23" s="1"/>
  <c r="L5024" i="23"/>
  <c r="M5024" i="23" s="1"/>
  <c r="L5025" i="23"/>
  <c r="M5025" i="23" s="1"/>
  <c r="L5026" i="23"/>
  <c r="M5026" i="23" s="1"/>
  <c r="L5027" i="23"/>
  <c r="M5027" i="23" s="1"/>
  <c r="L5028" i="23"/>
  <c r="M5028" i="23" s="1"/>
  <c r="L5029" i="23"/>
  <c r="M5029" i="23" s="1"/>
  <c r="L5030" i="23"/>
  <c r="M5030" i="23" s="1"/>
  <c r="L5031" i="23"/>
  <c r="M5031" i="23" s="1"/>
  <c r="L5032" i="23"/>
  <c r="M5032" i="23" s="1"/>
  <c r="L5033" i="23"/>
  <c r="M5033" i="23" s="1"/>
  <c r="L5034" i="23"/>
  <c r="M5034" i="23" s="1"/>
  <c r="L5035" i="23"/>
  <c r="M5035" i="23" s="1"/>
  <c r="L5036" i="23"/>
  <c r="M5036" i="23" s="1"/>
  <c r="L5037" i="23"/>
  <c r="M5037" i="23" s="1"/>
  <c r="L5038" i="23"/>
  <c r="M5038" i="23" s="1"/>
  <c r="L5039" i="23"/>
  <c r="M5039" i="23" s="1"/>
  <c r="L5040" i="23"/>
  <c r="M5040" i="23" s="1"/>
  <c r="L5041" i="23"/>
  <c r="M5041" i="23" s="1"/>
  <c r="L5042" i="23"/>
  <c r="M5042" i="23" s="1"/>
  <c r="L5043" i="23"/>
  <c r="M5043" i="23" s="1"/>
  <c r="L5044" i="23"/>
  <c r="M5044" i="23" s="1"/>
  <c r="L5045" i="23"/>
  <c r="M5045" i="23" s="1"/>
  <c r="L5046" i="23"/>
  <c r="M5046" i="23" s="1"/>
  <c r="L5047" i="23"/>
  <c r="M5047" i="23" s="1"/>
  <c r="L5048" i="23"/>
  <c r="M5048" i="23" s="1"/>
  <c r="L5049" i="23"/>
  <c r="M5049" i="23" s="1"/>
  <c r="L5050" i="23"/>
  <c r="M5050" i="23" s="1"/>
  <c r="L5051" i="23"/>
  <c r="M5051" i="23" s="1"/>
  <c r="L5052" i="23"/>
  <c r="M5052" i="23" s="1"/>
  <c r="L5053" i="23"/>
  <c r="M5053" i="23" s="1"/>
  <c r="L5054" i="23"/>
  <c r="M5054" i="23" s="1"/>
  <c r="L5055" i="23"/>
  <c r="M5055" i="23" s="1"/>
  <c r="L5056" i="23"/>
  <c r="M5056" i="23" s="1"/>
  <c r="L5057" i="23"/>
  <c r="M5057" i="23" s="1"/>
  <c r="L5058" i="23"/>
  <c r="M5058" i="23" s="1"/>
  <c r="L5059" i="23"/>
  <c r="M5059" i="23" s="1"/>
  <c r="L5060" i="23"/>
  <c r="M5060" i="23" s="1"/>
  <c r="L5061" i="23"/>
  <c r="M5061" i="23" s="1"/>
  <c r="L5062" i="23"/>
  <c r="M5062" i="23" s="1"/>
  <c r="L5063" i="23"/>
  <c r="M5063" i="23" s="1"/>
  <c r="L5064" i="23"/>
  <c r="M5064" i="23" s="1"/>
  <c r="L5065" i="23"/>
  <c r="M5065" i="23" s="1"/>
  <c r="L5066" i="23"/>
  <c r="M5066" i="23" s="1"/>
  <c r="L5067" i="23"/>
  <c r="M5067" i="23" s="1"/>
  <c r="L5068" i="23"/>
  <c r="M5068" i="23" s="1"/>
  <c r="L5069" i="23"/>
  <c r="M5069" i="23" s="1"/>
  <c r="L5070" i="23"/>
  <c r="M5070" i="23" s="1"/>
  <c r="L5071" i="23"/>
  <c r="M5071" i="23" s="1"/>
  <c r="L5072" i="23"/>
  <c r="M5072" i="23" s="1"/>
  <c r="L5073" i="23"/>
  <c r="M5073" i="23" s="1"/>
  <c r="L5074" i="23"/>
  <c r="M5074" i="23" s="1"/>
  <c r="L5075" i="23"/>
  <c r="M5075" i="23" s="1"/>
  <c r="L5076" i="23"/>
  <c r="M5076" i="23" s="1"/>
  <c r="L5077" i="23"/>
  <c r="M5077" i="23" s="1"/>
  <c r="L5078" i="23"/>
  <c r="M5078" i="23" s="1"/>
  <c r="L5079" i="23"/>
  <c r="M5079" i="23" s="1"/>
  <c r="L5080" i="23"/>
  <c r="M5080" i="23" s="1"/>
  <c r="L5081" i="23"/>
  <c r="M5081" i="23" s="1"/>
  <c r="L5082" i="23"/>
  <c r="M5082" i="23" s="1"/>
  <c r="L5083" i="23"/>
  <c r="M5083" i="23" s="1"/>
  <c r="L5084" i="23"/>
  <c r="M5084" i="23" s="1"/>
  <c r="L5085" i="23"/>
  <c r="M5085" i="23" s="1"/>
  <c r="L5086" i="23"/>
  <c r="M5086" i="23" s="1"/>
  <c r="L5087" i="23"/>
  <c r="M5087" i="23" s="1"/>
  <c r="L5088" i="23"/>
  <c r="M5088" i="23" s="1"/>
  <c r="L5089" i="23"/>
  <c r="M5089" i="23" s="1"/>
  <c r="L5090" i="23"/>
  <c r="M5090" i="23" s="1"/>
  <c r="L5091" i="23"/>
  <c r="M5091" i="23" s="1"/>
  <c r="L5092" i="23"/>
  <c r="M5092" i="23" s="1"/>
  <c r="L5093" i="23"/>
  <c r="M5093" i="23" s="1"/>
  <c r="L5094" i="23"/>
  <c r="M5094" i="23" s="1"/>
  <c r="L5095" i="23"/>
  <c r="M5095" i="23" s="1"/>
  <c r="L5096" i="23"/>
  <c r="M5096" i="23" s="1"/>
  <c r="L5097" i="23"/>
  <c r="M5097" i="23" s="1"/>
  <c r="L5098" i="23"/>
  <c r="M5098" i="23" s="1"/>
  <c r="L5099" i="23"/>
  <c r="M5099" i="23" s="1"/>
  <c r="L5100" i="23"/>
  <c r="M5100" i="23" s="1"/>
  <c r="L5101" i="23"/>
  <c r="M5101" i="23" s="1"/>
  <c r="L5102" i="23"/>
  <c r="M5102" i="23" s="1"/>
  <c r="L5103" i="23"/>
  <c r="M5103" i="23" s="1"/>
  <c r="L5104" i="23"/>
  <c r="M5104" i="23" s="1"/>
  <c r="L5105" i="23"/>
  <c r="M5105" i="23" s="1"/>
  <c r="L5106" i="23"/>
  <c r="M5106" i="23" s="1"/>
  <c r="L5107" i="23"/>
  <c r="M5107" i="23" s="1"/>
  <c r="L5108" i="23"/>
  <c r="M5108" i="23" s="1"/>
  <c r="L5109" i="23"/>
  <c r="M5109" i="23" s="1"/>
  <c r="L5110" i="23"/>
  <c r="M5110" i="23" s="1"/>
  <c r="L5111" i="23"/>
  <c r="M5111" i="23" s="1"/>
  <c r="L5112" i="23"/>
  <c r="M5112" i="23" s="1"/>
  <c r="L5113" i="23"/>
  <c r="M5113" i="23" s="1"/>
  <c r="L5114" i="23"/>
  <c r="M5114" i="23" s="1"/>
  <c r="L5115" i="23"/>
  <c r="M5115" i="23" s="1"/>
  <c r="L5116" i="23"/>
  <c r="M5116" i="23" s="1"/>
  <c r="L5117" i="23"/>
  <c r="M5117" i="23" s="1"/>
  <c r="L5118" i="23"/>
  <c r="M5118" i="23" s="1"/>
  <c r="L5119" i="23"/>
  <c r="M5119" i="23" s="1"/>
  <c r="L5120" i="23"/>
  <c r="M5120" i="23" s="1"/>
  <c r="L5121" i="23"/>
  <c r="M5121" i="23" s="1"/>
  <c r="L5122" i="23"/>
  <c r="M5122" i="23" s="1"/>
  <c r="L5123" i="23"/>
  <c r="M5123" i="23" s="1"/>
  <c r="L5124" i="23"/>
  <c r="M5124" i="23" s="1"/>
  <c r="L5125" i="23"/>
  <c r="M5125" i="23" s="1"/>
  <c r="L5126" i="23"/>
  <c r="M5126" i="23" s="1"/>
  <c r="L5127" i="23"/>
  <c r="M5127" i="23" s="1"/>
  <c r="L5128" i="23"/>
  <c r="M5128" i="23" s="1"/>
  <c r="L5129" i="23"/>
  <c r="M5129" i="23" s="1"/>
  <c r="L5130" i="23"/>
  <c r="M5130" i="23" s="1"/>
  <c r="L5131" i="23"/>
  <c r="M5131" i="23" s="1"/>
  <c r="L5132" i="23"/>
  <c r="M5132" i="23" s="1"/>
  <c r="L5133" i="23"/>
  <c r="M5133" i="23" s="1"/>
  <c r="L5134" i="23"/>
  <c r="M5134" i="23" s="1"/>
  <c r="L5135" i="23"/>
  <c r="M5135" i="23" s="1"/>
  <c r="L5136" i="23"/>
  <c r="M5136" i="23" s="1"/>
  <c r="L5137" i="23"/>
  <c r="M5137" i="23" s="1"/>
  <c r="L5138" i="23"/>
  <c r="M5138" i="23" s="1"/>
  <c r="L5139" i="23"/>
  <c r="M5139" i="23" s="1"/>
  <c r="L5140" i="23"/>
  <c r="M5140" i="23" s="1"/>
  <c r="L5141" i="23"/>
  <c r="M5141" i="23" s="1"/>
  <c r="L5142" i="23"/>
  <c r="M5142" i="23" s="1"/>
  <c r="L5143" i="23"/>
  <c r="M5143" i="23" s="1"/>
  <c r="L5144" i="23"/>
  <c r="M5144" i="23" s="1"/>
  <c r="L5145" i="23"/>
  <c r="M5145" i="23" s="1"/>
  <c r="L5146" i="23"/>
  <c r="M5146" i="23" s="1"/>
  <c r="L5147" i="23"/>
  <c r="M5147" i="23" s="1"/>
  <c r="L5148" i="23"/>
  <c r="M5148" i="23" s="1"/>
  <c r="L5149" i="23"/>
  <c r="M5149" i="23" s="1"/>
  <c r="L5150" i="23"/>
  <c r="M5150" i="23" s="1"/>
  <c r="L5151" i="23"/>
  <c r="M5151" i="23" s="1"/>
  <c r="L5152" i="23"/>
  <c r="M5152" i="23" s="1"/>
  <c r="L5153" i="23"/>
  <c r="M5153" i="23" s="1"/>
  <c r="L5154" i="23"/>
  <c r="M5154" i="23" s="1"/>
  <c r="L5155" i="23"/>
  <c r="M5155" i="23" s="1"/>
  <c r="L5156" i="23"/>
  <c r="M5156" i="23" s="1"/>
  <c r="L5157" i="23"/>
  <c r="M5157" i="23" s="1"/>
  <c r="L5158" i="23"/>
  <c r="M5158" i="23" s="1"/>
  <c r="L5159" i="23"/>
  <c r="M5159" i="23" s="1"/>
  <c r="L5160" i="23"/>
  <c r="M5160" i="23" s="1"/>
  <c r="L5161" i="23"/>
  <c r="M5161" i="23" s="1"/>
  <c r="L5162" i="23"/>
  <c r="M5162" i="23" s="1"/>
  <c r="L5163" i="23"/>
  <c r="M5163" i="23" s="1"/>
  <c r="L5164" i="23"/>
  <c r="M5164" i="23" s="1"/>
  <c r="L5165" i="23"/>
  <c r="M5165" i="23" s="1"/>
  <c r="L5166" i="23"/>
  <c r="M5166" i="23" s="1"/>
  <c r="L5167" i="23"/>
  <c r="M5167" i="23" s="1"/>
  <c r="L5168" i="23"/>
  <c r="M5168" i="23" s="1"/>
  <c r="L5169" i="23"/>
  <c r="M5169" i="23" s="1"/>
  <c r="L5170" i="23"/>
  <c r="M5170" i="23" s="1"/>
  <c r="L5171" i="23"/>
  <c r="M5171" i="23" s="1"/>
  <c r="L5172" i="23"/>
  <c r="M5172" i="23" s="1"/>
  <c r="L5173" i="23"/>
  <c r="M5173" i="23" s="1"/>
  <c r="L5174" i="23"/>
  <c r="M5174" i="23" s="1"/>
  <c r="L5175" i="23"/>
  <c r="M5175" i="23" s="1"/>
  <c r="L5176" i="23"/>
  <c r="M5176" i="23" s="1"/>
  <c r="L5177" i="23"/>
  <c r="M5177" i="23" s="1"/>
  <c r="L5178" i="23"/>
  <c r="M5178" i="23" s="1"/>
  <c r="L5179" i="23"/>
  <c r="M5179" i="23" s="1"/>
  <c r="L5180" i="23"/>
  <c r="M5180" i="23" s="1"/>
  <c r="L5181" i="23"/>
  <c r="M5181" i="23" s="1"/>
  <c r="L5182" i="23"/>
  <c r="M5182" i="23" s="1"/>
  <c r="L5183" i="23"/>
  <c r="M5183" i="23" s="1"/>
  <c r="L5184" i="23"/>
  <c r="M5184" i="23" s="1"/>
  <c r="L5185" i="23"/>
  <c r="M5185" i="23" s="1"/>
  <c r="L5186" i="23"/>
  <c r="M5186" i="23" s="1"/>
  <c r="L5187" i="23"/>
  <c r="M5187" i="23" s="1"/>
  <c r="L5188" i="23"/>
  <c r="M5188" i="23" s="1"/>
  <c r="L5189" i="23"/>
  <c r="M5189" i="23" s="1"/>
  <c r="L5190" i="23"/>
  <c r="M5190" i="23" s="1"/>
  <c r="L5191" i="23"/>
  <c r="M5191" i="23" s="1"/>
  <c r="L5192" i="23"/>
  <c r="M5192" i="23" s="1"/>
  <c r="L5193" i="23"/>
  <c r="M5193" i="23" s="1"/>
  <c r="L5194" i="23"/>
  <c r="M5194" i="23" s="1"/>
  <c r="L5195" i="23"/>
  <c r="M5195" i="23" s="1"/>
  <c r="L5196" i="23"/>
  <c r="M5196" i="23" s="1"/>
  <c r="L5197" i="23"/>
  <c r="M5197" i="23" s="1"/>
  <c r="L5198" i="23"/>
  <c r="M5198" i="23" s="1"/>
  <c r="L5199" i="23"/>
  <c r="M5199" i="23" s="1"/>
  <c r="L5200" i="23"/>
  <c r="M5200" i="23" s="1"/>
  <c r="L5201" i="23"/>
  <c r="M5201" i="23" s="1"/>
  <c r="L5202" i="23"/>
  <c r="M5202" i="23" s="1"/>
  <c r="L5203" i="23"/>
  <c r="M5203" i="23" s="1"/>
  <c r="L5204" i="23"/>
  <c r="M5204" i="23" s="1"/>
  <c r="L5205" i="23"/>
  <c r="M5205" i="23" s="1"/>
  <c r="L5206" i="23"/>
  <c r="M5206" i="23" s="1"/>
  <c r="L5207" i="23"/>
  <c r="M5207" i="23" s="1"/>
  <c r="L5208" i="23"/>
  <c r="M5208" i="23" s="1"/>
  <c r="L5209" i="23"/>
  <c r="M5209" i="23" s="1"/>
  <c r="L5210" i="23"/>
  <c r="M5210" i="23" s="1"/>
  <c r="L5211" i="23"/>
  <c r="M5211" i="23" s="1"/>
  <c r="L5212" i="23"/>
  <c r="M5212" i="23" s="1"/>
  <c r="L5213" i="23"/>
  <c r="M5213" i="23" s="1"/>
  <c r="L5214" i="23"/>
  <c r="M5214" i="23" s="1"/>
  <c r="L5215" i="23"/>
  <c r="M5215" i="23" s="1"/>
  <c r="L5216" i="23"/>
  <c r="M5216" i="23" s="1"/>
  <c r="L5217" i="23"/>
  <c r="M5217" i="23" s="1"/>
  <c r="L5218" i="23"/>
  <c r="M5218" i="23" s="1"/>
  <c r="L5219" i="23"/>
  <c r="M5219" i="23" s="1"/>
  <c r="L5220" i="23"/>
  <c r="M5220" i="23" s="1"/>
  <c r="L5221" i="23"/>
  <c r="M5221" i="23" s="1"/>
  <c r="L5222" i="23"/>
  <c r="M5222" i="23" s="1"/>
  <c r="L5223" i="23"/>
  <c r="M5223" i="23" s="1"/>
  <c r="L5224" i="23"/>
  <c r="M5224" i="23" s="1"/>
  <c r="L5225" i="23"/>
  <c r="M5225" i="23" s="1"/>
  <c r="L5226" i="23"/>
  <c r="M5226" i="23" s="1"/>
  <c r="L5227" i="23"/>
  <c r="M5227" i="23" s="1"/>
  <c r="L5228" i="23"/>
  <c r="M5228" i="23" s="1"/>
  <c r="L5229" i="23"/>
  <c r="M5229" i="23" s="1"/>
  <c r="L5230" i="23"/>
  <c r="M5230" i="23" s="1"/>
  <c r="L5231" i="23"/>
  <c r="M5231" i="23" s="1"/>
  <c r="L5232" i="23"/>
  <c r="M5232" i="23" s="1"/>
  <c r="L5233" i="23"/>
  <c r="M5233" i="23" s="1"/>
  <c r="L5234" i="23"/>
  <c r="M5234" i="23" s="1"/>
  <c r="L5235" i="23"/>
  <c r="M5235" i="23" s="1"/>
  <c r="L5236" i="23"/>
  <c r="M5236" i="23" s="1"/>
  <c r="L5237" i="23"/>
  <c r="M5237" i="23" s="1"/>
  <c r="L5238" i="23"/>
  <c r="M5238" i="23" s="1"/>
  <c r="L5239" i="23"/>
  <c r="M5239" i="23" s="1"/>
  <c r="L5240" i="23"/>
  <c r="M5240" i="23" s="1"/>
  <c r="L5241" i="23"/>
  <c r="M5241" i="23" s="1"/>
  <c r="L5242" i="23"/>
  <c r="M5242" i="23" s="1"/>
  <c r="L5243" i="23"/>
  <c r="M5243" i="23" s="1"/>
  <c r="L5244" i="23"/>
  <c r="M5244" i="23" s="1"/>
  <c r="L5245" i="23"/>
  <c r="M5245" i="23" s="1"/>
  <c r="L5246" i="23"/>
  <c r="M5246" i="23" s="1"/>
  <c r="L5247" i="23"/>
  <c r="M5247" i="23" s="1"/>
  <c r="L5248" i="23"/>
  <c r="M5248" i="23" s="1"/>
  <c r="L5249" i="23"/>
  <c r="M5249" i="23" s="1"/>
  <c r="L5250" i="23"/>
  <c r="M5250" i="23" s="1"/>
  <c r="L5251" i="23"/>
  <c r="M5251" i="23" s="1"/>
  <c r="L5252" i="23"/>
  <c r="M5252" i="23" s="1"/>
  <c r="L5253" i="23"/>
  <c r="M5253" i="23" s="1"/>
  <c r="L5254" i="23"/>
  <c r="M5254" i="23" s="1"/>
  <c r="L5255" i="23"/>
  <c r="M5255" i="23" s="1"/>
  <c r="L5256" i="23"/>
  <c r="M5256" i="23" s="1"/>
  <c r="L5257" i="23"/>
  <c r="M5257" i="23" s="1"/>
  <c r="L5258" i="23"/>
  <c r="M5258" i="23" s="1"/>
  <c r="L5259" i="23"/>
  <c r="M5259" i="23" s="1"/>
  <c r="L5260" i="23"/>
  <c r="M5260" i="23" s="1"/>
  <c r="L5261" i="23"/>
  <c r="M5261" i="23" s="1"/>
  <c r="L5262" i="23"/>
  <c r="M5262" i="23" s="1"/>
  <c r="L5263" i="23"/>
  <c r="M5263" i="23" s="1"/>
  <c r="L5264" i="23"/>
  <c r="M5264" i="23" s="1"/>
  <c r="L5265" i="23"/>
  <c r="M5265" i="23" s="1"/>
  <c r="L5266" i="23"/>
  <c r="M5266" i="23" s="1"/>
  <c r="L5267" i="23"/>
  <c r="M5267" i="23" s="1"/>
  <c r="L5268" i="23"/>
  <c r="M5268" i="23" s="1"/>
  <c r="L5269" i="23"/>
  <c r="M5269" i="23" s="1"/>
  <c r="L5270" i="23"/>
  <c r="M5270" i="23" s="1"/>
  <c r="L5271" i="23"/>
  <c r="M5271" i="23" s="1"/>
  <c r="L5272" i="23"/>
  <c r="M5272" i="23" s="1"/>
  <c r="L5273" i="23"/>
  <c r="M5273" i="23" s="1"/>
  <c r="L5274" i="23"/>
  <c r="M5274" i="23" s="1"/>
  <c r="L5275" i="23"/>
  <c r="M5275" i="23" s="1"/>
  <c r="L5276" i="23"/>
  <c r="M5276" i="23" s="1"/>
  <c r="L5277" i="23"/>
  <c r="M5277" i="23" s="1"/>
  <c r="L5278" i="23"/>
  <c r="M5278" i="23" s="1"/>
  <c r="L5279" i="23"/>
  <c r="M5279" i="23" s="1"/>
  <c r="L5280" i="23"/>
  <c r="M5280" i="23" s="1"/>
  <c r="L5281" i="23"/>
  <c r="M5281" i="23" s="1"/>
  <c r="L5282" i="23"/>
  <c r="M5282" i="23" s="1"/>
  <c r="L5283" i="23"/>
  <c r="M5283" i="23" s="1"/>
  <c r="L5284" i="23"/>
  <c r="M5284" i="23" s="1"/>
  <c r="L5285" i="23"/>
  <c r="M5285" i="23" s="1"/>
  <c r="L5286" i="23"/>
  <c r="M5286" i="23" s="1"/>
  <c r="L5287" i="23"/>
  <c r="M5287" i="23" s="1"/>
  <c r="L5288" i="23"/>
  <c r="M5288" i="23" s="1"/>
  <c r="L5289" i="23"/>
  <c r="M5289" i="23" s="1"/>
  <c r="L5290" i="23"/>
  <c r="M5290" i="23" s="1"/>
  <c r="L5291" i="23"/>
  <c r="M5291" i="23" s="1"/>
  <c r="L5292" i="23"/>
  <c r="M5292" i="23" s="1"/>
  <c r="L5293" i="23"/>
  <c r="M5293" i="23" s="1"/>
  <c r="L5294" i="23"/>
  <c r="M5294" i="23" s="1"/>
  <c r="L5295" i="23"/>
  <c r="M5295" i="23" s="1"/>
  <c r="L5296" i="23"/>
  <c r="M5296" i="23" s="1"/>
  <c r="L5297" i="23"/>
  <c r="M5297" i="23" s="1"/>
  <c r="L5298" i="23"/>
  <c r="M5298" i="23" s="1"/>
  <c r="L5299" i="23"/>
  <c r="M5299" i="23" s="1"/>
  <c r="L5300" i="23"/>
  <c r="M5300" i="23" s="1"/>
  <c r="L5301" i="23"/>
  <c r="M5301" i="23" s="1"/>
  <c r="L5302" i="23"/>
  <c r="M5302" i="23" s="1"/>
  <c r="L5303" i="23"/>
  <c r="M5303" i="23" s="1"/>
  <c r="L5304" i="23"/>
  <c r="M5304" i="23" s="1"/>
  <c r="L5305" i="23"/>
  <c r="M5305" i="23" s="1"/>
  <c r="L5306" i="23"/>
  <c r="M5306" i="23" s="1"/>
  <c r="L5307" i="23"/>
  <c r="M5307" i="23" s="1"/>
  <c r="L5308" i="23"/>
  <c r="M5308" i="23" s="1"/>
  <c r="L5309" i="23"/>
  <c r="M5309" i="23" s="1"/>
  <c r="L5310" i="23"/>
  <c r="M5310" i="23" s="1"/>
  <c r="L5311" i="23"/>
  <c r="M5311" i="23" s="1"/>
  <c r="L5312" i="23"/>
  <c r="M5312" i="23" s="1"/>
  <c r="L5313" i="23"/>
  <c r="M5313" i="23" s="1"/>
  <c r="L5314" i="23"/>
  <c r="M5314" i="23" s="1"/>
  <c r="L5315" i="23"/>
  <c r="M5315" i="23" s="1"/>
  <c r="L5316" i="23"/>
  <c r="M5316" i="23" s="1"/>
  <c r="L5317" i="23"/>
  <c r="M5317" i="23" s="1"/>
  <c r="L5318" i="23"/>
  <c r="M5318" i="23" s="1"/>
  <c r="L5319" i="23"/>
  <c r="M5319" i="23" s="1"/>
  <c r="L5320" i="23"/>
  <c r="M5320" i="23" s="1"/>
  <c r="L5321" i="23"/>
  <c r="M5321" i="23" s="1"/>
  <c r="L5322" i="23"/>
  <c r="M5322" i="23" s="1"/>
  <c r="L5323" i="23"/>
  <c r="M5323" i="23" s="1"/>
  <c r="L5324" i="23"/>
  <c r="M5324" i="23" s="1"/>
  <c r="L5325" i="23"/>
  <c r="M5325" i="23" s="1"/>
  <c r="L5326" i="23"/>
  <c r="M5326" i="23" s="1"/>
  <c r="L5327" i="23"/>
  <c r="M5327" i="23" s="1"/>
  <c r="L5328" i="23"/>
  <c r="M5328" i="23" s="1"/>
  <c r="L5329" i="23"/>
  <c r="M5329" i="23" s="1"/>
  <c r="L5330" i="23"/>
  <c r="M5330" i="23" s="1"/>
  <c r="L5331" i="23"/>
  <c r="M5331" i="23" s="1"/>
  <c r="L5332" i="23"/>
  <c r="M5332" i="23" s="1"/>
  <c r="L5333" i="23"/>
  <c r="M5333" i="23" s="1"/>
  <c r="L5334" i="23"/>
  <c r="M5334" i="23" s="1"/>
  <c r="L5335" i="23"/>
  <c r="M5335" i="23" s="1"/>
  <c r="L5336" i="23"/>
  <c r="M5336" i="23" s="1"/>
  <c r="L5337" i="23"/>
  <c r="M5337" i="23" s="1"/>
  <c r="L5338" i="23"/>
  <c r="M5338" i="23" s="1"/>
  <c r="L5339" i="23"/>
  <c r="M5339" i="23" s="1"/>
  <c r="L5340" i="23"/>
  <c r="M5340" i="23" s="1"/>
  <c r="L5341" i="23"/>
  <c r="M5341" i="23" s="1"/>
  <c r="L5342" i="23"/>
  <c r="M5342" i="23" s="1"/>
  <c r="L5343" i="23"/>
  <c r="M5343" i="23" s="1"/>
  <c r="L5344" i="23"/>
  <c r="M5344" i="23" s="1"/>
  <c r="L5345" i="23"/>
  <c r="M5345" i="23" s="1"/>
  <c r="L5346" i="23"/>
  <c r="M5346" i="23" s="1"/>
  <c r="L5347" i="23"/>
  <c r="M5347" i="23" s="1"/>
  <c r="L5348" i="23"/>
  <c r="M5348" i="23" s="1"/>
  <c r="L5349" i="23"/>
  <c r="M5349" i="23" s="1"/>
  <c r="L5350" i="23"/>
  <c r="M5350" i="23" s="1"/>
  <c r="L5351" i="23"/>
  <c r="M5351" i="23" s="1"/>
  <c r="L5352" i="23"/>
  <c r="M5352" i="23" s="1"/>
  <c r="L5353" i="23"/>
  <c r="M5353" i="23" s="1"/>
  <c r="L5354" i="23"/>
  <c r="M5354" i="23" s="1"/>
  <c r="L5355" i="23"/>
  <c r="M5355" i="23" s="1"/>
  <c r="L5356" i="23"/>
  <c r="M5356" i="23" s="1"/>
  <c r="L5357" i="23"/>
  <c r="M5357" i="23" s="1"/>
  <c r="L5358" i="23"/>
  <c r="M5358" i="23" s="1"/>
  <c r="L5359" i="23"/>
  <c r="M5359" i="23" s="1"/>
  <c r="L5360" i="23"/>
  <c r="M5360" i="23" s="1"/>
  <c r="L5361" i="23"/>
  <c r="M5361" i="23" s="1"/>
  <c r="L5362" i="23"/>
  <c r="M5362" i="23" s="1"/>
  <c r="L5363" i="23"/>
  <c r="M5363" i="23" s="1"/>
  <c r="L5364" i="23"/>
  <c r="M5364" i="23" s="1"/>
  <c r="L5365" i="23"/>
  <c r="M5365" i="23" s="1"/>
  <c r="L5366" i="23"/>
  <c r="M5366" i="23" s="1"/>
  <c r="L5367" i="23"/>
  <c r="M5367" i="23" s="1"/>
  <c r="L5368" i="23"/>
  <c r="M5368" i="23" s="1"/>
  <c r="L5369" i="23"/>
  <c r="M5369" i="23" s="1"/>
  <c r="L5370" i="23"/>
  <c r="M5370" i="23" s="1"/>
  <c r="L5371" i="23"/>
  <c r="M5371" i="23" s="1"/>
  <c r="L5372" i="23"/>
  <c r="M5372" i="23" s="1"/>
  <c r="L5373" i="23"/>
  <c r="M5373" i="23" s="1"/>
  <c r="L5374" i="23"/>
  <c r="M5374" i="23" s="1"/>
  <c r="L5375" i="23"/>
  <c r="M5375" i="23" s="1"/>
  <c r="L5376" i="23"/>
  <c r="M5376" i="23" s="1"/>
  <c r="L5377" i="23"/>
  <c r="M5377" i="23" s="1"/>
  <c r="L5378" i="23"/>
  <c r="M5378" i="23" s="1"/>
  <c r="L5379" i="23"/>
  <c r="M5379" i="23" s="1"/>
  <c r="L5380" i="23"/>
  <c r="M5380" i="23" s="1"/>
  <c r="L5381" i="23"/>
  <c r="M5381" i="23" s="1"/>
  <c r="L5382" i="23"/>
  <c r="M5382" i="23" s="1"/>
  <c r="L5383" i="23"/>
  <c r="M5383" i="23" s="1"/>
  <c r="L5384" i="23"/>
  <c r="M5384" i="23" s="1"/>
  <c r="L5385" i="23"/>
  <c r="M5385" i="23" s="1"/>
  <c r="L5386" i="23"/>
  <c r="M5386" i="23" s="1"/>
  <c r="L5387" i="23"/>
  <c r="M5387" i="23" s="1"/>
  <c r="L5388" i="23"/>
  <c r="M5388" i="23" s="1"/>
  <c r="L5389" i="23"/>
  <c r="M5389" i="23" s="1"/>
  <c r="L5390" i="23"/>
  <c r="M5390" i="23" s="1"/>
  <c r="L5391" i="23"/>
  <c r="M5391" i="23" s="1"/>
  <c r="L5392" i="23"/>
  <c r="M5392" i="23" s="1"/>
  <c r="L5393" i="23"/>
  <c r="M5393" i="23" s="1"/>
  <c r="L5394" i="23"/>
  <c r="M5394" i="23" s="1"/>
  <c r="L5395" i="23"/>
  <c r="M5395" i="23" s="1"/>
  <c r="L5396" i="23"/>
  <c r="M5396" i="23" s="1"/>
  <c r="L5397" i="23"/>
  <c r="M5397" i="23" s="1"/>
  <c r="L5398" i="23"/>
  <c r="M5398" i="23" s="1"/>
  <c r="L5399" i="23"/>
  <c r="M5399" i="23" s="1"/>
  <c r="L5400" i="23"/>
  <c r="M5400" i="23" s="1"/>
  <c r="L5401" i="23"/>
  <c r="M5401" i="23" s="1"/>
  <c r="L5402" i="23"/>
  <c r="M5402" i="23" s="1"/>
  <c r="L5403" i="23"/>
  <c r="M5403" i="23" s="1"/>
  <c r="L5404" i="23"/>
  <c r="M5404" i="23" s="1"/>
  <c r="L5405" i="23"/>
  <c r="M5405" i="23" s="1"/>
  <c r="L5406" i="23"/>
  <c r="M5406" i="23" s="1"/>
  <c r="L5407" i="23"/>
  <c r="M5407" i="23" s="1"/>
  <c r="L5408" i="23"/>
  <c r="M5408" i="23" s="1"/>
  <c r="L5409" i="23"/>
  <c r="M5409" i="23" s="1"/>
  <c r="L5410" i="23"/>
  <c r="M5410" i="23" s="1"/>
  <c r="L5411" i="23"/>
  <c r="M5411" i="23" s="1"/>
  <c r="L5412" i="23"/>
  <c r="M5412" i="23" s="1"/>
  <c r="L5413" i="23"/>
  <c r="M5413" i="23" s="1"/>
  <c r="L5414" i="23"/>
  <c r="M5414" i="23" s="1"/>
  <c r="L5415" i="23"/>
  <c r="M5415" i="23" s="1"/>
  <c r="L5416" i="23"/>
  <c r="M5416" i="23" s="1"/>
  <c r="L5417" i="23"/>
  <c r="M5417" i="23" s="1"/>
  <c r="L5418" i="23"/>
  <c r="M5418" i="23" s="1"/>
  <c r="L5419" i="23"/>
  <c r="M5419" i="23" s="1"/>
  <c r="L5420" i="23"/>
  <c r="M5420" i="23" s="1"/>
  <c r="L5421" i="23"/>
  <c r="M5421" i="23" s="1"/>
  <c r="L5422" i="23"/>
  <c r="M5422" i="23" s="1"/>
  <c r="L5423" i="23"/>
  <c r="M5423" i="23" s="1"/>
  <c r="L5424" i="23"/>
  <c r="M5424" i="23" s="1"/>
  <c r="L5425" i="23"/>
  <c r="M5425" i="23" s="1"/>
  <c r="L5426" i="23"/>
  <c r="M5426" i="23" s="1"/>
  <c r="L5427" i="23"/>
  <c r="M5427" i="23" s="1"/>
  <c r="L5428" i="23"/>
  <c r="M5428" i="23" s="1"/>
  <c r="L5429" i="23"/>
  <c r="M5429" i="23" s="1"/>
  <c r="L5430" i="23"/>
  <c r="M5430" i="23" s="1"/>
  <c r="L5431" i="23"/>
  <c r="M5431" i="23" s="1"/>
  <c r="L5432" i="23"/>
  <c r="M5432" i="23" s="1"/>
  <c r="L5433" i="23"/>
  <c r="M5433" i="23" s="1"/>
  <c r="L5434" i="23"/>
  <c r="M5434" i="23" s="1"/>
  <c r="L5435" i="23"/>
  <c r="M5435" i="23" s="1"/>
  <c r="L5436" i="23"/>
  <c r="M5436" i="23" s="1"/>
  <c r="L5437" i="23"/>
  <c r="M5437" i="23" s="1"/>
  <c r="L5438" i="23"/>
  <c r="M5438" i="23" s="1"/>
  <c r="L5439" i="23"/>
  <c r="M5439" i="23" s="1"/>
  <c r="L5440" i="23"/>
  <c r="M5440" i="23" s="1"/>
  <c r="L5441" i="23"/>
  <c r="M5441" i="23" s="1"/>
  <c r="L5442" i="23"/>
  <c r="M5442" i="23" s="1"/>
  <c r="L5443" i="23"/>
  <c r="M5443" i="23" s="1"/>
  <c r="L5444" i="23"/>
  <c r="M5444" i="23" s="1"/>
  <c r="L5445" i="23"/>
  <c r="M5445" i="23" s="1"/>
  <c r="L5446" i="23"/>
  <c r="M5446" i="23" s="1"/>
  <c r="L5447" i="23"/>
  <c r="M5447" i="23" s="1"/>
  <c r="L5448" i="23"/>
  <c r="M5448" i="23" s="1"/>
  <c r="L5449" i="23"/>
  <c r="M5449" i="23" s="1"/>
  <c r="L5450" i="23"/>
  <c r="M5450" i="23" s="1"/>
  <c r="L5451" i="23"/>
  <c r="M5451" i="23" s="1"/>
  <c r="L5452" i="23"/>
  <c r="M5452" i="23" s="1"/>
  <c r="L5453" i="23"/>
  <c r="M5453" i="23" s="1"/>
  <c r="L5454" i="23"/>
  <c r="M5454" i="23" s="1"/>
  <c r="L5455" i="23"/>
  <c r="M5455" i="23" s="1"/>
  <c r="L5456" i="23"/>
  <c r="M5456" i="23" s="1"/>
  <c r="L5457" i="23"/>
  <c r="M5457" i="23" s="1"/>
  <c r="L5458" i="23"/>
  <c r="M5458" i="23" s="1"/>
  <c r="L5459" i="23"/>
  <c r="M5459" i="23" s="1"/>
  <c r="L5460" i="23"/>
  <c r="M5460" i="23" s="1"/>
  <c r="L5461" i="23"/>
  <c r="M5461" i="23" s="1"/>
  <c r="L5462" i="23"/>
  <c r="M5462" i="23" s="1"/>
  <c r="L5463" i="23"/>
  <c r="M5463" i="23" s="1"/>
  <c r="L5464" i="23"/>
  <c r="M5464" i="23" s="1"/>
  <c r="L5465" i="23"/>
  <c r="M5465" i="23" s="1"/>
  <c r="L5466" i="23"/>
  <c r="M5466" i="23" s="1"/>
  <c r="L5467" i="23"/>
  <c r="M5467" i="23" s="1"/>
  <c r="L5468" i="23"/>
  <c r="M5468" i="23" s="1"/>
  <c r="L5469" i="23"/>
  <c r="M5469" i="23" s="1"/>
  <c r="L5470" i="23"/>
  <c r="M5470" i="23" s="1"/>
  <c r="L5471" i="23"/>
  <c r="M5471" i="23" s="1"/>
  <c r="L5472" i="23"/>
  <c r="M5472" i="23" s="1"/>
  <c r="L5473" i="23"/>
  <c r="M5473" i="23" s="1"/>
  <c r="L5474" i="23"/>
  <c r="M5474" i="23" s="1"/>
  <c r="L5475" i="23"/>
  <c r="M5475" i="23" s="1"/>
  <c r="L5476" i="23"/>
  <c r="M5476" i="23" s="1"/>
  <c r="L5477" i="23"/>
  <c r="M5477" i="23" s="1"/>
  <c r="L5478" i="23"/>
  <c r="M5478" i="23" s="1"/>
  <c r="L5479" i="23"/>
  <c r="M5479" i="23" s="1"/>
  <c r="L5480" i="23"/>
  <c r="M5480" i="23" s="1"/>
  <c r="L5481" i="23"/>
  <c r="M5481" i="23" s="1"/>
  <c r="L5482" i="23"/>
  <c r="M5482" i="23" s="1"/>
  <c r="L5483" i="23"/>
  <c r="M5483" i="23" s="1"/>
  <c r="L5484" i="23"/>
  <c r="M5484" i="23" s="1"/>
  <c r="L5485" i="23"/>
  <c r="M5485" i="23" s="1"/>
  <c r="L5486" i="23"/>
  <c r="M5486" i="23" s="1"/>
  <c r="L5487" i="23"/>
  <c r="M5487" i="23" s="1"/>
  <c r="L5488" i="23"/>
  <c r="M5488" i="23" s="1"/>
  <c r="L5489" i="23"/>
  <c r="M5489" i="23" s="1"/>
  <c r="L5490" i="23"/>
  <c r="M5490" i="23" s="1"/>
  <c r="L5491" i="23"/>
  <c r="M5491" i="23" s="1"/>
  <c r="L5492" i="23"/>
  <c r="M5492" i="23" s="1"/>
  <c r="L5493" i="23"/>
  <c r="M5493" i="23" s="1"/>
  <c r="L5494" i="23"/>
  <c r="M5494" i="23" s="1"/>
  <c r="L5495" i="23"/>
  <c r="M5495" i="23" s="1"/>
  <c r="L5496" i="23"/>
  <c r="M5496" i="23" s="1"/>
  <c r="L5497" i="23"/>
  <c r="M5497" i="23" s="1"/>
  <c r="L5498" i="23"/>
  <c r="M5498" i="23" s="1"/>
  <c r="L5499" i="23"/>
  <c r="M5499" i="23" s="1"/>
  <c r="L5500" i="23"/>
  <c r="M5500" i="23" s="1"/>
  <c r="L5501" i="23"/>
  <c r="M5501" i="23" s="1"/>
  <c r="L5502" i="23"/>
  <c r="M5502" i="23" s="1"/>
  <c r="L5503" i="23"/>
  <c r="M5503" i="23" s="1"/>
  <c r="L5504" i="23"/>
  <c r="M5504" i="23" s="1"/>
  <c r="L5505" i="23"/>
  <c r="M5505" i="23" s="1"/>
  <c r="L5506" i="23"/>
  <c r="M5506" i="23" s="1"/>
  <c r="L5507" i="23"/>
  <c r="M5507" i="23" s="1"/>
  <c r="L5508" i="23"/>
  <c r="M5508" i="23" s="1"/>
  <c r="L5509" i="23"/>
  <c r="M5509" i="23" s="1"/>
  <c r="L5510" i="23"/>
  <c r="M5510" i="23" s="1"/>
  <c r="L5511" i="23"/>
  <c r="M5511" i="23" s="1"/>
  <c r="L5512" i="23"/>
  <c r="M5512" i="23" s="1"/>
  <c r="L5513" i="23"/>
  <c r="M5513" i="23" s="1"/>
  <c r="L5514" i="23"/>
  <c r="M5514" i="23" s="1"/>
  <c r="L5515" i="23"/>
  <c r="M5515" i="23" s="1"/>
  <c r="L5516" i="23"/>
  <c r="M5516" i="23" s="1"/>
  <c r="L5517" i="23"/>
  <c r="M5517" i="23" s="1"/>
  <c r="L5518" i="23"/>
  <c r="M5518" i="23" s="1"/>
  <c r="L5519" i="23"/>
  <c r="M5519" i="23" s="1"/>
  <c r="L5520" i="23"/>
  <c r="M5520" i="23" s="1"/>
  <c r="L5521" i="23"/>
  <c r="M5521" i="23" s="1"/>
  <c r="L5522" i="23"/>
  <c r="M5522" i="23" s="1"/>
  <c r="L5523" i="23"/>
  <c r="M5523" i="23" s="1"/>
  <c r="L5524" i="23"/>
  <c r="M5524" i="23" s="1"/>
  <c r="L5525" i="23"/>
  <c r="M5525" i="23" s="1"/>
  <c r="L5526" i="23"/>
  <c r="M5526" i="23" s="1"/>
  <c r="L5527" i="23"/>
  <c r="M5527" i="23" s="1"/>
  <c r="L5528" i="23"/>
  <c r="M5528" i="23" s="1"/>
  <c r="L5529" i="23"/>
  <c r="M5529" i="23" s="1"/>
  <c r="L5530" i="23"/>
  <c r="M5530" i="23" s="1"/>
  <c r="L5531" i="23"/>
  <c r="M5531" i="23" s="1"/>
  <c r="L5532" i="23"/>
  <c r="M5532" i="23" s="1"/>
  <c r="L5533" i="23"/>
  <c r="M5533" i="23" s="1"/>
  <c r="L5534" i="23"/>
  <c r="M5534" i="23" s="1"/>
  <c r="L5535" i="23"/>
  <c r="M5535" i="23" s="1"/>
  <c r="L5536" i="23"/>
  <c r="M5536" i="23" s="1"/>
  <c r="L5537" i="23"/>
  <c r="M5537" i="23" s="1"/>
  <c r="L5538" i="23"/>
  <c r="M5538" i="23" s="1"/>
  <c r="L5539" i="23"/>
  <c r="M5539" i="23" s="1"/>
  <c r="L5540" i="23"/>
  <c r="M5540" i="23" s="1"/>
  <c r="L5541" i="23"/>
  <c r="M5541" i="23" s="1"/>
  <c r="L5542" i="23"/>
  <c r="M5542" i="23" s="1"/>
  <c r="L5543" i="23"/>
  <c r="M5543" i="23" s="1"/>
  <c r="L5544" i="23"/>
  <c r="M5544" i="23" s="1"/>
  <c r="L5545" i="23"/>
  <c r="M5545" i="23" s="1"/>
  <c r="L5546" i="23"/>
  <c r="M5546" i="23" s="1"/>
  <c r="L5547" i="23"/>
  <c r="M5547" i="23" s="1"/>
  <c r="L5548" i="23"/>
  <c r="M5548" i="23" s="1"/>
  <c r="L5549" i="23"/>
  <c r="M5549" i="23" s="1"/>
  <c r="L5550" i="23"/>
  <c r="M5550" i="23" s="1"/>
  <c r="L5551" i="23"/>
  <c r="M5551" i="23" s="1"/>
  <c r="L5552" i="23"/>
  <c r="M5552" i="23" s="1"/>
  <c r="L5553" i="23"/>
  <c r="M5553" i="23" s="1"/>
  <c r="L5554" i="23"/>
  <c r="M5554" i="23" s="1"/>
  <c r="L5555" i="23"/>
  <c r="M5555" i="23" s="1"/>
  <c r="L5556" i="23"/>
  <c r="M5556" i="23" s="1"/>
  <c r="L5557" i="23"/>
  <c r="M5557" i="23" s="1"/>
  <c r="L5558" i="23"/>
  <c r="M5558" i="23" s="1"/>
  <c r="L5559" i="23"/>
  <c r="M5559" i="23" s="1"/>
  <c r="L5560" i="23"/>
  <c r="M5560" i="23" s="1"/>
  <c r="L5561" i="23"/>
  <c r="M5561" i="23" s="1"/>
  <c r="L5562" i="23"/>
  <c r="M5562" i="23" s="1"/>
  <c r="L5563" i="23"/>
  <c r="M5563" i="23" s="1"/>
  <c r="L5564" i="23"/>
  <c r="M5564" i="23" s="1"/>
  <c r="L5565" i="23"/>
  <c r="M5565" i="23" s="1"/>
  <c r="L5566" i="23"/>
  <c r="M5566" i="23" s="1"/>
  <c r="L5567" i="23"/>
  <c r="M5567" i="23" s="1"/>
  <c r="L5568" i="23"/>
  <c r="M5568" i="23" s="1"/>
  <c r="L5569" i="23"/>
  <c r="M5569" i="23" s="1"/>
  <c r="L5570" i="23"/>
  <c r="M5570" i="23" s="1"/>
  <c r="L5571" i="23"/>
  <c r="M5571" i="23" s="1"/>
  <c r="L5572" i="23"/>
  <c r="M5572" i="23" s="1"/>
  <c r="L5573" i="23"/>
  <c r="M5573" i="23" s="1"/>
  <c r="L5574" i="23"/>
  <c r="M5574" i="23" s="1"/>
  <c r="L5575" i="23"/>
  <c r="M5575" i="23" s="1"/>
  <c r="L5576" i="23"/>
  <c r="M5576" i="23" s="1"/>
  <c r="L5577" i="23"/>
  <c r="M5577" i="23" s="1"/>
  <c r="L5578" i="23"/>
  <c r="M5578" i="23" s="1"/>
  <c r="L5579" i="23"/>
  <c r="M5579" i="23" s="1"/>
  <c r="L5580" i="23"/>
  <c r="M5580" i="23" s="1"/>
  <c r="L5581" i="23"/>
  <c r="M5581" i="23" s="1"/>
  <c r="L5582" i="23"/>
  <c r="M5582" i="23" s="1"/>
  <c r="L5583" i="23"/>
  <c r="M5583" i="23" s="1"/>
  <c r="L5584" i="23"/>
  <c r="M5584" i="23" s="1"/>
  <c r="L5585" i="23"/>
  <c r="M5585" i="23" s="1"/>
  <c r="L5586" i="23"/>
  <c r="M5586" i="23" s="1"/>
  <c r="L5587" i="23"/>
  <c r="M5587" i="23" s="1"/>
  <c r="L5588" i="23"/>
  <c r="M5588" i="23" s="1"/>
  <c r="L5589" i="23"/>
  <c r="M5589" i="23" s="1"/>
  <c r="L5590" i="23"/>
  <c r="M5590" i="23" s="1"/>
  <c r="L5591" i="23"/>
  <c r="M5591" i="23" s="1"/>
  <c r="L5592" i="23"/>
  <c r="M5592" i="23" s="1"/>
  <c r="L5593" i="23"/>
  <c r="M5593" i="23" s="1"/>
  <c r="L5594" i="23"/>
  <c r="M5594" i="23" s="1"/>
  <c r="L5595" i="23"/>
  <c r="M5595" i="23" s="1"/>
  <c r="L5596" i="23"/>
  <c r="M5596" i="23" s="1"/>
  <c r="L5597" i="23"/>
  <c r="M5597" i="23" s="1"/>
  <c r="L5598" i="23"/>
  <c r="M5598" i="23" s="1"/>
  <c r="L5599" i="23"/>
  <c r="M5599" i="23" s="1"/>
  <c r="L5600" i="23"/>
  <c r="M5600" i="23" s="1"/>
  <c r="L5601" i="23"/>
  <c r="M5601" i="23" s="1"/>
  <c r="L5602" i="23"/>
  <c r="M5602" i="23" s="1"/>
  <c r="L5603" i="23"/>
  <c r="M5603" i="23" s="1"/>
  <c r="L5604" i="23"/>
  <c r="M5604" i="23" s="1"/>
  <c r="L5605" i="23"/>
  <c r="M5605" i="23" s="1"/>
  <c r="L5606" i="23"/>
  <c r="M5606" i="23" s="1"/>
  <c r="L5607" i="23"/>
  <c r="M5607" i="23" s="1"/>
  <c r="L5608" i="23"/>
  <c r="M5608" i="23" s="1"/>
  <c r="L5609" i="23"/>
  <c r="M5609" i="23" s="1"/>
  <c r="L5610" i="23"/>
  <c r="M5610" i="23" s="1"/>
  <c r="L5611" i="23"/>
  <c r="M5611" i="23" s="1"/>
  <c r="L5612" i="23"/>
  <c r="M5612" i="23" s="1"/>
  <c r="L5613" i="23"/>
  <c r="M5613" i="23" s="1"/>
  <c r="L5614" i="23"/>
  <c r="M5614" i="23" s="1"/>
  <c r="L5615" i="23"/>
  <c r="M5615" i="23" s="1"/>
  <c r="L5616" i="23"/>
  <c r="M5616" i="23" s="1"/>
  <c r="L5617" i="23"/>
  <c r="M5617" i="23" s="1"/>
  <c r="L5618" i="23"/>
  <c r="M5618" i="23" s="1"/>
  <c r="L5619" i="23"/>
  <c r="M5619" i="23" s="1"/>
  <c r="L5620" i="23"/>
  <c r="M5620" i="23" s="1"/>
  <c r="L5621" i="23"/>
  <c r="M5621" i="23" s="1"/>
  <c r="L5622" i="23"/>
  <c r="M5622" i="23" s="1"/>
  <c r="L5623" i="23"/>
  <c r="M5623" i="23" s="1"/>
  <c r="L5624" i="23"/>
  <c r="M5624" i="23" s="1"/>
  <c r="L5625" i="23"/>
  <c r="M5625" i="23" s="1"/>
  <c r="L5626" i="23"/>
  <c r="M5626" i="23" s="1"/>
  <c r="L5627" i="23"/>
  <c r="M5627" i="23" s="1"/>
  <c r="L5628" i="23"/>
  <c r="M5628" i="23" s="1"/>
  <c r="L5629" i="23"/>
  <c r="M5629" i="23" s="1"/>
  <c r="L5630" i="23"/>
  <c r="M5630" i="23" s="1"/>
  <c r="L5631" i="23"/>
  <c r="M5631" i="23" s="1"/>
  <c r="L5632" i="23"/>
  <c r="M5632" i="23" s="1"/>
  <c r="L5633" i="23"/>
  <c r="M5633" i="23" s="1"/>
  <c r="L5634" i="23"/>
  <c r="M5634" i="23" s="1"/>
  <c r="L5635" i="23"/>
  <c r="M5635" i="23" s="1"/>
  <c r="L5636" i="23"/>
  <c r="M5636" i="23" s="1"/>
  <c r="L5637" i="23"/>
  <c r="M5637" i="23" s="1"/>
  <c r="L5638" i="23"/>
  <c r="M5638" i="23" s="1"/>
  <c r="L5639" i="23"/>
  <c r="M5639" i="23" s="1"/>
  <c r="L5640" i="23"/>
  <c r="M5640" i="23" s="1"/>
  <c r="L5641" i="23"/>
  <c r="M5641" i="23" s="1"/>
  <c r="L5642" i="23"/>
  <c r="M5642" i="23" s="1"/>
  <c r="L5643" i="23"/>
  <c r="M5643" i="23" s="1"/>
  <c r="L5644" i="23"/>
  <c r="M5644" i="23" s="1"/>
  <c r="L5645" i="23"/>
  <c r="M5645" i="23" s="1"/>
  <c r="L5646" i="23"/>
  <c r="M5646" i="23" s="1"/>
  <c r="L5647" i="23"/>
  <c r="M5647" i="23" s="1"/>
  <c r="L5648" i="23"/>
  <c r="M5648" i="23" s="1"/>
  <c r="L5649" i="23"/>
  <c r="M5649" i="23" s="1"/>
  <c r="L5650" i="23"/>
  <c r="M5650" i="23" s="1"/>
  <c r="L5651" i="23"/>
  <c r="M5651" i="23" s="1"/>
  <c r="L5652" i="23"/>
  <c r="M5652" i="23" s="1"/>
  <c r="L5653" i="23"/>
  <c r="M5653" i="23" s="1"/>
  <c r="L5654" i="23"/>
  <c r="M5654" i="23" s="1"/>
  <c r="L5655" i="23"/>
  <c r="M5655" i="23" s="1"/>
  <c r="L5656" i="23"/>
  <c r="M5656" i="23" s="1"/>
  <c r="L5657" i="23"/>
  <c r="M5657" i="23" s="1"/>
  <c r="L5658" i="23"/>
  <c r="M5658" i="23" s="1"/>
  <c r="L5659" i="23"/>
  <c r="M5659" i="23" s="1"/>
  <c r="L5660" i="23"/>
  <c r="M5660" i="23" s="1"/>
  <c r="L5661" i="23"/>
  <c r="M5661" i="23" s="1"/>
  <c r="L5662" i="23"/>
  <c r="M5662" i="23" s="1"/>
  <c r="L5663" i="23"/>
  <c r="M5663" i="23" s="1"/>
  <c r="L5664" i="23"/>
  <c r="M5664" i="23" s="1"/>
  <c r="L5665" i="23"/>
  <c r="M5665" i="23" s="1"/>
  <c r="L5666" i="23"/>
  <c r="M5666" i="23" s="1"/>
  <c r="L5667" i="23"/>
  <c r="M5667" i="23" s="1"/>
  <c r="L5668" i="23"/>
  <c r="M5668" i="23" s="1"/>
  <c r="L5669" i="23"/>
  <c r="M5669" i="23" s="1"/>
  <c r="L5670" i="23"/>
  <c r="M5670" i="23" s="1"/>
  <c r="L5671" i="23"/>
  <c r="M5671" i="23" s="1"/>
  <c r="L5672" i="23"/>
  <c r="M5672" i="23" s="1"/>
  <c r="L5673" i="23"/>
  <c r="M5673" i="23" s="1"/>
  <c r="L5674" i="23"/>
  <c r="M5674" i="23" s="1"/>
  <c r="L5675" i="23"/>
  <c r="M5675" i="23" s="1"/>
  <c r="L5676" i="23"/>
  <c r="M5676" i="23" s="1"/>
  <c r="L5677" i="23"/>
  <c r="M5677" i="23" s="1"/>
  <c r="L5678" i="23"/>
  <c r="M5678" i="23" s="1"/>
  <c r="L5679" i="23"/>
  <c r="M5679" i="23" s="1"/>
  <c r="L5680" i="23"/>
  <c r="M5680" i="23" s="1"/>
  <c r="L5681" i="23"/>
  <c r="M5681" i="23" s="1"/>
  <c r="L5682" i="23"/>
  <c r="M5682" i="23" s="1"/>
  <c r="L5683" i="23"/>
  <c r="M5683" i="23" s="1"/>
  <c r="L5684" i="23"/>
  <c r="M5684" i="23" s="1"/>
  <c r="L5685" i="23"/>
  <c r="M5685" i="23" s="1"/>
  <c r="L5686" i="23"/>
  <c r="M5686" i="23" s="1"/>
  <c r="L5687" i="23"/>
  <c r="M5687" i="23" s="1"/>
  <c r="L5688" i="23"/>
  <c r="M5688" i="23" s="1"/>
  <c r="L5689" i="23"/>
  <c r="M5689" i="23" s="1"/>
  <c r="L5690" i="23"/>
  <c r="M5690" i="23" s="1"/>
  <c r="L5691" i="23"/>
  <c r="M5691" i="23" s="1"/>
  <c r="L5692" i="23"/>
  <c r="M5692" i="23" s="1"/>
  <c r="L5693" i="23"/>
  <c r="M5693" i="23" s="1"/>
  <c r="L5694" i="23"/>
  <c r="M5694" i="23" s="1"/>
  <c r="L5695" i="23"/>
  <c r="M5695" i="23" s="1"/>
  <c r="L5696" i="23"/>
  <c r="M5696" i="23" s="1"/>
  <c r="L5697" i="23"/>
  <c r="M5697" i="23" s="1"/>
  <c r="L5698" i="23"/>
  <c r="M5698" i="23" s="1"/>
  <c r="L5699" i="23"/>
  <c r="M5699" i="23" s="1"/>
  <c r="L5700" i="23"/>
  <c r="M5700" i="23" s="1"/>
  <c r="L5701" i="23"/>
  <c r="M5701" i="23" s="1"/>
  <c r="L5702" i="23"/>
  <c r="M5702" i="23" s="1"/>
  <c r="L5703" i="23"/>
  <c r="M5703" i="23" s="1"/>
  <c r="L5704" i="23"/>
  <c r="M5704" i="23" s="1"/>
  <c r="L5705" i="23"/>
  <c r="M5705" i="23" s="1"/>
  <c r="L5706" i="23"/>
  <c r="M5706" i="23" s="1"/>
  <c r="L5707" i="23"/>
  <c r="M5707" i="23" s="1"/>
  <c r="L5708" i="23"/>
  <c r="M5708" i="23" s="1"/>
  <c r="L5709" i="23"/>
  <c r="M5709" i="23" s="1"/>
  <c r="L5710" i="23"/>
  <c r="M5710" i="23" s="1"/>
  <c r="L5711" i="23"/>
  <c r="M5711" i="23" s="1"/>
  <c r="L5712" i="23"/>
  <c r="M5712" i="23" s="1"/>
  <c r="L5713" i="23"/>
  <c r="M5713" i="23" s="1"/>
  <c r="L5714" i="23"/>
  <c r="M5714" i="23" s="1"/>
  <c r="L5715" i="23"/>
  <c r="M5715" i="23" s="1"/>
  <c r="L5716" i="23"/>
  <c r="M5716" i="23" s="1"/>
  <c r="L5717" i="23"/>
  <c r="M5717" i="23" s="1"/>
  <c r="L5718" i="23"/>
  <c r="M5718" i="23" s="1"/>
  <c r="L5719" i="23"/>
  <c r="M5719" i="23" s="1"/>
  <c r="L5720" i="23"/>
  <c r="M5720" i="23" s="1"/>
  <c r="L5721" i="23"/>
  <c r="M5721" i="23" s="1"/>
  <c r="L5722" i="23"/>
  <c r="M5722" i="23" s="1"/>
  <c r="L5723" i="23"/>
  <c r="M5723" i="23" s="1"/>
  <c r="L5724" i="23"/>
  <c r="M5724" i="23" s="1"/>
  <c r="L5725" i="23"/>
  <c r="M5725" i="23" s="1"/>
  <c r="L5726" i="23"/>
  <c r="M5726" i="23" s="1"/>
  <c r="L5727" i="23"/>
  <c r="M5727" i="23" s="1"/>
  <c r="L5728" i="23"/>
  <c r="M5728" i="23" s="1"/>
  <c r="L5729" i="23"/>
  <c r="M5729" i="23" s="1"/>
  <c r="L5730" i="23"/>
  <c r="M5730" i="23" s="1"/>
  <c r="L5731" i="23"/>
  <c r="M5731" i="23" s="1"/>
  <c r="L5732" i="23"/>
  <c r="M5732" i="23" s="1"/>
  <c r="L5733" i="23"/>
  <c r="M5733" i="23" s="1"/>
  <c r="L5734" i="23"/>
  <c r="M5734" i="23" s="1"/>
  <c r="L5735" i="23"/>
  <c r="M5735" i="23" s="1"/>
  <c r="L5736" i="23"/>
  <c r="M5736" i="23" s="1"/>
  <c r="L5737" i="23"/>
  <c r="M5737" i="23" s="1"/>
  <c r="L5738" i="23"/>
  <c r="M5738" i="23" s="1"/>
  <c r="L5739" i="23"/>
  <c r="M5739" i="23" s="1"/>
  <c r="L5740" i="23"/>
  <c r="M5740" i="23" s="1"/>
  <c r="L5741" i="23"/>
  <c r="M5741" i="23" s="1"/>
  <c r="L5742" i="23"/>
  <c r="M5742" i="23" s="1"/>
  <c r="L5743" i="23"/>
  <c r="M5743" i="23" s="1"/>
  <c r="L5744" i="23"/>
  <c r="M5744" i="23" s="1"/>
  <c r="L5745" i="23"/>
  <c r="M5745" i="23" s="1"/>
  <c r="L5746" i="23"/>
  <c r="M5746" i="23" s="1"/>
  <c r="L5747" i="23"/>
  <c r="M5747" i="23" s="1"/>
  <c r="L5748" i="23"/>
  <c r="M5748" i="23" s="1"/>
  <c r="L5749" i="23"/>
  <c r="M5749" i="23" s="1"/>
  <c r="L5750" i="23"/>
  <c r="M5750" i="23" s="1"/>
  <c r="L5751" i="23"/>
  <c r="M5751" i="23" s="1"/>
  <c r="L5752" i="23"/>
  <c r="M5752" i="23" s="1"/>
  <c r="L5753" i="23"/>
  <c r="M5753" i="23" s="1"/>
  <c r="L5754" i="23"/>
  <c r="M5754" i="23" s="1"/>
  <c r="L5755" i="23"/>
  <c r="M5755" i="23" s="1"/>
  <c r="L5756" i="23"/>
  <c r="M5756" i="23" s="1"/>
  <c r="L5757" i="23"/>
  <c r="M5757" i="23" s="1"/>
  <c r="L5758" i="23"/>
  <c r="M5758" i="23" s="1"/>
  <c r="L5759" i="23"/>
  <c r="M5759" i="23" s="1"/>
  <c r="L5760" i="23"/>
  <c r="M5760" i="23" s="1"/>
  <c r="L5761" i="23"/>
  <c r="M5761" i="23" s="1"/>
  <c r="L5762" i="23"/>
  <c r="M5762" i="23" s="1"/>
  <c r="L5763" i="23"/>
  <c r="M5763" i="23" s="1"/>
  <c r="L5764" i="23"/>
  <c r="M5764" i="23" s="1"/>
  <c r="L5765" i="23"/>
  <c r="M5765" i="23" s="1"/>
  <c r="L5766" i="23"/>
  <c r="M5766" i="23" s="1"/>
  <c r="L5767" i="23"/>
  <c r="M5767" i="23" s="1"/>
  <c r="L5768" i="23"/>
  <c r="M5768" i="23" s="1"/>
  <c r="L5769" i="23"/>
  <c r="M5769" i="23" s="1"/>
  <c r="L5770" i="23"/>
  <c r="M5770" i="23" s="1"/>
  <c r="L5771" i="23"/>
  <c r="M5771" i="23" s="1"/>
  <c r="L5772" i="23"/>
  <c r="M5772" i="23" s="1"/>
  <c r="L5773" i="23"/>
  <c r="M5773" i="23" s="1"/>
  <c r="L5774" i="23"/>
  <c r="M5774" i="23" s="1"/>
  <c r="L5775" i="23"/>
  <c r="M5775" i="23" s="1"/>
  <c r="L5776" i="23"/>
  <c r="M5776" i="23" s="1"/>
  <c r="L5777" i="23"/>
  <c r="M5777" i="23" s="1"/>
  <c r="L5778" i="23"/>
  <c r="M5778" i="23" s="1"/>
  <c r="L5779" i="23"/>
  <c r="M5779" i="23" s="1"/>
  <c r="L5780" i="23"/>
  <c r="M5780" i="23" s="1"/>
  <c r="L5781" i="23"/>
  <c r="M5781" i="23" s="1"/>
  <c r="L5782" i="23"/>
  <c r="M5782" i="23" s="1"/>
  <c r="L5783" i="23"/>
  <c r="M5783" i="23" s="1"/>
  <c r="L5784" i="23"/>
  <c r="M5784" i="23" s="1"/>
  <c r="L5785" i="23"/>
  <c r="M5785" i="23" s="1"/>
  <c r="L5786" i="23"/>
  <c r="M5786" i="23" s="1"/>
  <c r="L5787" i="23"/>
  <c r="M5787" i="23" s="1"/>
  <c r="L5788" i="23"/>
  <c r="M5788" i="23" s="1"/>
  <c r="L5789" i="23"/>
  <c r="M5789" i="23" s="1"/>
  <c r="L5790" i="23"/>
  <c r="M5790" i="23" s="1"/>
  <c r="L5791" i="23"/>
  <c r="M5791" i="23" s="1"/>
  <c r="L5792" i="23"/>
  <c r="M5792" i="23" s="1"/>
  <c r="L5793" i="23"/>
  <c r="M5793" i="23" s="1"/>
  <c r="L5794" i="23"/>
  <c r="M5794" i="23" s="1"/>
  <c r="L5795" i="23"/>
  <c r="M5795" i="23" s="1"/>
  <c r="L5796" i="23"/>
  <c r="M5796" i="23" s="1"/>
  <c r="L5797" i="23"/>
  <c r="M5797" i="23" s="1"/>
  <c r="L5798" i="23"/>
  <c r="M5798" i="23" s="1"/>
  <c r="L5799" i="23"/>
  <c r="M5799" i="23" s="1"/>
  <c r="L5800" i="23"/>
  <c r="M5800" i="23" s="1"/>
  <c r="L5801" i="23"/>
  <c r="M5801" i="23" s="1"/>
  <c r="L5802" i="23"/>
  <c r="M5802" i="23" s="1"/>
  <c r="L5803" i="23"/>
  <c r="M5803" i="23" s="1"/>
  <c r="L5804" i="23"/>
  <c r="M5804" i="23" s="1"/>
  <c r="L5805" i="23"/>
  <c r="M5805" i="23" s="1"/>
  <c r="L5806" i="23"/>
  <c r="M5806" i="23" s="1"/>
  <c r="L5807" i="23"/>
  <c r="M5807" i="23" s="1"/>
  <c r="L5808" i="23"/>
  <c r="M5808" i="23" s="1"/>
  <c r="L5809" i="23"/>
  <c r="M5809" i="23" s="1"/>
  <c r="L5810" i="23"/>
  <c r="M5810" i="23" s="1"/>
  <c r="L5811" i="23"/>
  <c r="M5811" i="23" s="1"/>
  <c r="L5812" i="23"/>
  <c r="M5812" i="23" s="1"/>
  <c r="L5813" i="23"/>
  <c r="M5813" i="23" s="1"/>
  <c r="L5814" i="23"/>
  <c r="M5814" i="23" s="1"/>
  <c r="L5815" i="23"/>
  <c r="M5815" i="23" s="1"/>
  <c r="L5816" i="23"/>
  <c r="M5816" i="23" s="1"/>
  <c r="L5817" i="23"/>
  <c r="M5817" i="23" s="1"/>
  <c r="L5818" i="23"/>
  <c r="M5818" i="23" s="1"/>
  <c r="L5819" i="23"/>
  <c r="M5819" i="23" s="1"/>
  <c r="L5820" i="23"/>
  <c r="M5820" i="23" s="1"/>
  <c r="L5821" i="23"/>
  <c r="M5821" i="23" s="1"/>
  <c r="L5822" i="23"/>
  <c r="M5822" i="23" s="1"/>
  <c r="L5823" i="23"/>
  <c r="M5823" i="23" s="1"/>
  <c r="L5824" i="23"/>
  <c r="M5824" i="23" s="1"/>
  <c r="L5825" i="23"/>
  <c r="M5825" i="23" s="1"/>
  <c r="L5826" i="23"/>
  <c r="M5826" i="23" s="1"/>
  <c r="L5827" i="23"/>
  <c r="M5827" i="23" s="1"/>
  <c r="L5828" i="23"/>
  <c r="M5828" i="23" s="1"/>
  <c r="L5829" i="23"/>
  <c r="M5829" i="23" s="1"/>
  <c r="L5830" i="23"/>
  <c r="M5830" i="23" s="1"/>
  <c r="L5831" i="23"/>
  <c r="M5831" i="23" s="1"/>
  <c r="L5832" i="23"/>
  <c r="M5832" i="23" s="1"/>
  <c r="L5833" i="23"/>
  <c r="M5833" i="23" s="1"/>
  <c r="L5834" i="23"/>
  <c r="M5834" i="23" s="1"/>
  <c r="L5835" i="23"/>
  <c r="M5835" i="23" s="1"/>
  <c r="L5836" i="23"/>
  <c r="M5836" i="23" s="1"/>
  <c r="L5837" i="23"/>
  <c r="M5837" i="23" s="1"/>
  <c r="L5838" i="23"/>
  <c r="M5838" i="23" s="1"/>
  <c r="L5839" i="23"/>
  <c r="M5839" i="23" s="1"/>
  <c r="L5840" i="23"/>
  <c r="M5840" i="23" s="1"/>
  <c r="L5841" i="23"/>
  <c r="M5841" i="23" s="1"/>
  <c r="L5842" i="23"/>
  <c r="M5842" i="23" s="1"/>
  <c r="L5843" i="23"/>
  <c r="M5843" i="23" s="1"/>
  <c r="L5844" i="23"/>
  <c r="M5844" i="23" s="1"/>
  <c r="L5845" i="23"/>
  <c r="M5845" i="23" s="1"/>
  <c r="L5846" i="23"/>
  <c r="M5846" i="23" s="1"/>
  <c r="L5847" i="23"/>
  <c r="M5847" i="23" s="1"/>
  <c r="L5848" i="23"/>
  <c r="M5848" i="23" s="1"/>
  <c r="L5849" i="23"/>
  <c r="M5849" i="23" s="1"/>
  <c r="L5850" i="23"/>
  <c r="M5850" i="23" s="1"/>
  <c r="L5851" i="23"/>
  <c r="M5851" i="23" s="1"/>
  <c r="L5852" i="23"/>
  <c r="M5852" i="23" s="1"/>
  <c r="L5853" i="23"/>
  <c r="M5853" i="23" s="1"/>
  <c r="L5854" i="23"/>
  <c r="M5854" i="23" s="1"/>
  <c r="L5855" i="23"/>
  <c r="M5855" i="23" s="1"/>
  <c r="L5856" i="23"/>
  <c r="M5856" i="23" s="1"/>
  <c r="L5857" i="23"/>
  <c r="M5857" i="23" s="1"/>
  <c r="L5858" i="23"/>
  <c r="M5858" i="23" s="1"/>
  <c r="L5859" i="23"/>
  <c r="M5859" i="23" s="1"/>
  <c r="L5860" i="23"/>
  <c r="M5860" i="23" s="1"/>
  <c r="L5861" i="23"/>
  <c r="M5861" i="23" s="1"/>
  <c r="L5862" i="23"/>
  <c r="M5862" i="23" s="1"/>
  <c r="L5863" i="23"/>
  <c r="M5863" i="23" s="1"/>
  <c r="L5864" i="23"/>
  <c r="M5864" i="23" s="1"/>
  <c r="L5865" i="23"/>
  <c r="M5865" i="23" s="1"/>
  <c r="L5866" i="23"/>
  <c r="M5866" i="23" s="1"/>
  <c r="L5867" i="23"/>
  <c r="M5867" i="23" s="1"/>
  <c r="L5868" i="23"/>
  <c r="M5868" i="23" s="1"/>
  <c r="L5869" i="23"/>
  <c r="M5869" i="23" s="1"/>
  <c r="L5870" i="23"/>
  <c r="M5870" i="23" s="1"/>
  <c r="L5871" i="23"/>
  <c r="M5871" i="23" s="1"/>
  <c r="L5872" i="23"/>
  <c r="M5872" i="23" s="1"/>
  <c r="L5873" i="23"/>
  <c r="M5873" i="23" s="1"/>
  <c r="L5874" i="23"/>
  <c r="M5874" i="23" s="1"/>
  <c r="L5875" i="23"/>
  <c r="M5875" i="23" s="1"/>
  <c r="L5876" i="23"/>
  <c r="M5876" i="23" s="1"/>
  <c r="L5877" i="23"/>
  <c r="M5877" i="23" s="1"/>
  <c r="L5878" i="23"/>
  <c r="M5878" i="23" s="1"/>
  <c r="L5879" i="23"/>
  <c r="M5879" i="23" s="1"/>
  <c r="L5880" i="23"/>
  <c r="M5880" i="23" s="1"/>
  <c r="L5881" i="23"/>
  <c r="M5881" i="23" s="1"/>
  <c r="L5882" i="23"/>
  <c r="M5882" i="23" s="1"/>
  <c r="L5883" i="23"/>
  <c r="M5883" i="23" s="1"/>
  <c r="L5884" i="23"/>
  <c r="M5884" i="23" s="1"/>
  <c r="L5885" i="23"/>
  <c r="M5885" i="23" s="1"/>
  <c r="L5886" i="23"/>
  <c r="M5886" i="23" s="1"/>
  <c r="L5887" i="23"/>
  <c r="M5887" i="23" s="1"/>
  <c r="L5888" i="23"/>
  <c r="M5888" i="23" s="1"/>
  <c r="L5889" i="23"/>
  <c r="M5889" i="23" s="1"/>
  <c r="L5890" i="23"/>
  <c r="M5890" i="23" s="1"/>
  <c r="L5891" i="23"/>
  <c r="M5891" i="23" s="1"/>
  <c r="L5892" i="23"/>
  <c r="M5892" i="23" s="1"/>
  <c r="L5893" i="23"/>
  <c r="M5893" i="23" s="1"/>
  <c r="L5894" i="23"/>
  <c r="M5894" i="23" s="1"/>
  <c r="L5895" i="23"/>
  <c r="M5895" i="23" s="1"/>
  <c r="L5896" i="23"/>
  <c r="M5896" i="23" s="1"/>
  <c r="L5897" i="23"/>
  <c r="M5897" i="23" s="1"/>
  <c r="L5898" i="23"/>
  <c r="M5898" i="23" s="1"/>
  <c r="L5899" i="23"/>
  <c r="M5899" i="23" s="1"/>
  <c r="L5900" i="23"/>
  <c r="M5900" i="23" s="1"/>
  <c r="L5901" i="23"/>
  <c r="M5901" i="23" s="1"/>
  <c r="L5902" i="23"/>
  <c r="M5902" i="23" s="1"/>
  <c r="L5903" i="23"/>
  <c r="M5903" i="23" s="1"/>
  <c r="L5904" i="23"/>
  <c r="M5904" i="23" s="1"/>
  <c r="L5905" i="23"/>
  <c r="M5905" i="23" s="1"/>
  <c r="L5906" i="23"/>
  <c r="M5906" i="23" s="1"/>
  <c r="L5907" i="23"/>
  <c r="M5907" i="23" s="1"/>
  <c r="L5908" i="23"/>
  <c r="M5908" i="23" s="1"/>
  <c r="L5909" i="23"/>
  <c r="M5909" i="23" s="1"/>
  <c r="L5910" i="23"/>
  <c r="M5910" i="23" s="1"/>
  <c r="L5911" i="23"/>
  <c r="M5911" i="23" s="1"/>
  <c r="L5912" i="23"/>
  <c r="M5912" i="23" s="1"/>
  <c r="L5913" i="23"/>
  <c r="M5913" i="23" s="1"/>
  <c r="L5914" i="23"/>
  <c r="M5914" i="23" s="1"/>
  <c r="L5915" i="23"/>
  <c r="M5915" i="23" s="1"/>
  <c r="L5916" i="23"/>
  <c r="M5916" i="23" s="1"/>
  <c r="L5917" i="23"/>
  <c r="M5917" i="23" s="1"/>
  <c r="L5918" i="23"/>
  <c r="M5918" i="23" s="1"/>
  <c r="L5919" i="23"/>
  <c r="M5919" i="23" s="1"/>
  <c r="L5920" i="23"/>
  <c r="M5920" i="23" s="1"/>
  <c r="L5921" i="23"/>
  <c r="M5921" i="23" s="1"/>
  <c r="L5922" i="23"/>
  <c r="M5922" i="23" s="1"/>
  <c r="L5923" i="23"/>
  <c r="M5923" i="23" s="1"/>
  <c r="L5924" i="23"/>
  <c r="M5924" i="23" s="1"/>
  <c r="L5925" i="23"/>
  <c r="M5925" i="23" s="1"/>
  <c r="L5926" i="23"/>
  <c r="M5926" i="23" s="1"/>
  <c r="L5927" i="23"/>
  <c r="M5927" i="23" s="1"/>
  <c r="L5928" i="23"/>
  <c r="M5928" i="23" s="1"/>
  <c r="L5929" i="23"/>
  <c r="M5929" i="23" s="1"/>
  <c r="L5930" i="23"/>
  <c r="M5930" i="23" s="1"/>
  <c r="L5931" i="23"/>
  <c r="M5931" i="23" s="1"/>
  <c r="L5932" i="23"/>
  <c r="M5932" i="23" s="1"/>
  <c r="L5933" i="23"/>
  <c r="M5933" i="23" s="1"/>
  <c r="L5934" i="23"/>
  <c r="M5934" i="23" s="1"/>
  <c r="L5935" i="23"/>
  <c r="M5935" i="23" s="1"/>
  <c r="L5936" i="23"/>
  <c r="M5936" i="23" s="1"/>
  <c r="L5937" i="23"/>
  <c r="M5937" i="23" s="1"/>
  <c r="L5938" i="23"/>
  <c r="M5938" i="23" s="1"/>
  <c r="L5939" i="23"/>
  <c r="M5939" i="23" s="1"/>
  <c r="L5940" i="23"/>
  <c r="M5940" i="23" s="1"/>
  <c r="L5941" i="23"/>
  <c r="M5941" i="23" s="1"/>
  <c r="L5942" i="23"/>
  <c r="M5942" i="23" s="1"/>
  <c r="L5943" i="23"/>
  <c r="M5943" i="23" s="1"/>
  <c r="L5944" i="23"/>
  <c r="M5944" i="23" s="1"/>
  <c r="L5945" i="23"/>
  <c r="M5945" i="23" s="1"/>
  <c r="L5946" i="23"/>
  <c r="M5946" i="23" s="1"/>
  <c r="L5947" i="23"/>
  <c r="M5947" i="23" s="1"/>
  <c r="L5948" i="23"/>
  <c r="M5948" i="23" s="1"/>
  <c r="L5949" i="23"/>
  <c r="M5949" i="23" s="1"/>
  <c r="L5950" i="23"/>
  <c r="M5950" i="23" s="1"/>
  <c r="L5951" i="23"/>
  <c r="M5951" i="23" s="1"/>
  <c r="L5952" i="23"/>
  <c r="M5952" i="23" s="1"/>
  <c r="L5953" i="23"/>
  <c r="M5953" i="23" s="1"/>
  <c r="L5954" i="23"/>
  <c r="M5954" i="23" s="1"/>
  <c r="L5955" i="23"/>
  <c r="M5955" i="23" s="1"/>
  <c r="L5956" i="23"/>
  <c r="M5956" i="23" s="1"/>
  <c r="L5957" i="23"/>
  <c r="M5957" i="23" s="1"/>
  <c r="L5958" i="23"/>
  <c r="M5958" i="23" s="1"/>
  <c r="L5959" i="23"/>
  <c r="M5959" i="23" s="1"/>
  <c r="L5960" i="23"/>
  <c r="M5960" i="23" s="1"/>
  <c r="L5961" i="23"/>
  <c r="M5961" i="23" s="1"/>
  <c r="L5962" i="23"/>
  <c r="M5962" i="23" s="1"/>
  <c r="L5963" i="23"/>
  <c r="M5963" i="23" s="1"/>
  <c r="L5964" i="23"/>
  <c r="M5964" i="23" s="1"/>
  <c r="L5965" i="23"/>
  <c r="M5965" i="23" s="1"/>
  <c r="L5966" i="23"/>
  <c r="M5966" i="23" s="1"/>
  <c r="L5967" i="23"/>
  <c r="M5967" i="23" s="1"/>
  <c r="L5968" i="23"/>
  <c r="M5968" i="23" s="1"/>
  <c r="L5969" i="23"/>
  <c r="M5969" i="23" s="1"/>
  <c r="L5970" i="23"/>
  <c r="M5970" i="23" s="1"/>
  <c r="L5971" i="23"/>
  <c r="M5971" i="23" s="1"/>
  <c r="L5972" i="23"/>
  <c r="M5972" i="23" s="1"/>
  <c r="L5973" i="23"/>
  <c r="M5973" i="23" s="1"/>
  <c r="L5974" i="23"/>
  <c r="M5974" i="23" s="1"/>
  <c r="L5975" i="23"/>
  <c r="M5975" i="23" s="1"/>
  <c r="L5976" i="23"/>
  <c r="M5976" i="23" s="1"/>
  <c r="L5977" i="23"/>
  <c r="M5977" i="23" s="1"/>
  <c r="L5978" i="23"/>
  <c r="M5978" i="23" s="1"/>
  <c r="L5979" i="23"/>
  <c r="M5979" i="23" s="1"/>
  <c r="L5980" i="23"/>
  <c r="M5980" i="23" s="1"/>
  <c r="L5981" i="23"/>
  <c r="M5981" i="23" s="1"/>
  <c r="L5982" i="23"/>
  <c r="M5982" i="23" s="1"/>
  <c r="L5983" i="23"/>
  <c r="M5983" i="23" s="1"/>
  <c r="L5984" i="23"/>
  <c r="M5984" i="23" s="1"/>
  <c r="L5985" i="23"/>
  <c r="M5985" i="23" s="1"/>
  <c r="L5986" i="23"/>
  <c r="M5986" i="23" s="1"/>
  <c r="L5987" i="23"/>
  <c r="M5987" i="23" s="1"/>
  <c r="L5988" i="23"/>
  <c r="M5988" i="23" s="1"/>
  <c r="L5989" i="23"/>
  <c r="M5989" i="23" s="1"/>
  <c r="L5990" i="23"/>
  <c r="M5990" i="23" s="1"/>
  <c r="L5991" i="23"/>
  <c r="M5991" i="23" s="1"/>
  <c r="L5992" i="23"/>
  <c r="M5992" i="23" s="1"/>
  <c r="L5993" i="23"/>
  <c r="M5993" i="23" s="1"/>
  <c r="L5994" i="23"/>
  <c r="M5994" i="23" s="1"/>
  <c r="L5995" i="23"/>
  <c r="M5995" i="23" s="1"/>
  <c r="L5996" i="23"/>
  <c r="M5996" i="23" s="1"/>
  <c r="L5997" i="23"/>
  <c r="M5997" i="23" s="1"/>
  <c r="L5998" i="23"/>
  <c r="M5998" i="23" s="1"/>
  <c r="L5999" i="23"/>
  <c r="M5999" i="23" s="1"/>
  <c r="L6000" i="23"/>
  <c r="M6000" i="23" s="1"/>
  <c r="L6001" i="23"/>
  <c r="M6001" i="23" s="1"/>
  <c r="L6002" i="23"/>
  <c r="M6002" i="23" s="1"/>
  <c r="L6003" i="23"/>
  <c r="M6003" i="23" s="1"/>
  <c r="L6004" i="23"/>
  <c r="M6004" i="23" s="1"/>
  <c r="L6005" i="23"/>
  <c r="M6005" i="23" s="1"/>
  <c r="L6006" i="23"/>
  <c r="M6006" i="23" s="1"/>
  <c r="L6007" i="23"/>
  <c r="M6007" i="23" s="1"/>
  <c r="L6008" i="23"/>
  <c r="M6008" i="23" s="1"/>
  <c r="L6009" i="23"/>
  <c r="M6009" i="23" s="1"/>
  <c r="L6010" i="23"/>
  <c r="M6010" i="23" s="1"/>
  <c r="L6011" i="23"/>
  <c r="M6011" i="23" s="1"/>
  <c r="L6012" i="23"/>
  <c r="M6012" i="23" s="1"/>
  <c r="L6013" i="23"/>
  <c r="M6013" i="23" s="1"/>
  <c r="L6014" i="23"/>
  <c r="M6014" i="23" s="1"/>
  <c r="L6015" i="23"/>
  <c r="M6015" i="23" s="1"/>
  <c r="L6016" i="23"/>
  <c r="M6016" i="23" s="1"/>
  <c r="L6017" i="23"/>
  <c r="M6017" i="23" s="1"/>
  <c r="L6018" i="23"/>
  <c r="M6018" i="23" s="1"/>
  <c r="L6019" i="23"/>
  <c r="M6019" i="23" s="1"/>
  <c r="L6020" i="23"/>
  <c r="M6020" i="23" s="1"/>
  <c r="L6021" i="23"/>
  <c r="M6021" i="23" s="1"/>
  <c r="L6022" i="23"/>
  <c r="M6022" i="23" s="1"/>
  <c r="L6023" i="23"/>
  <c r="M6023" i="23" s="1"/>
  <c r="L6024" i="23"/>
  <c r="M6024" i="23" s="1"/>
  <c r="L6025" i="23"/>
  <c r="M6025" i="23" s="1"/>
  <c r="L6026" i="23"/>
  <c r="M6026" i="23" s="1"/>
  <c r="L6027" i="23"/>
  <c r="M6027" i="23" s="1"/>
  <c r="L6028" i="23"/>
  <c r="M6028" i="23" s="1"/>
  <c r="L6029" i="23"/>
  <c r="M6029" i="23" s="1"/>
  <c r="L6030" i="23"/>
  <c r="M6030" i="23" s="1"/>
  <c r="L6031" i="23"/>
  <c r="M6031" i="23" s="1"/>
  <c r="L6032" i="23"/>
  <c r="M6032" i="23" s="1"/>
  <c r="L6033" i="23"/>
  <c r="M6033" i="23" s="1"/>
  <c r="L6034" i="23"/>
  <c r="M6034" i="23" s="1"/>
  <c r="L6035" i="23"/>
  <c r="M6035" i="23" s="1"/>
  <c r="L6036" i="23"/>
  <c r="M6036" i="23" s="1"/>
  <c r="L6037" i="23"/>
  <c r="M6037" i="23" s="1"/>
  <c r="L6038" i="23"/>
  <c r="M6038" i="23" s="1"/>
  <c r="L6039" i="23"/>
  <c r="M6039" i="23" s="1"/>
  <c r="L6040" i="23"/>
  <c r="M6040" i="23" s="1"/>
  <c r="L6041" i="23"/>
  <c r="M6041" i="23" s="1"/>
  <c r="L6042" i="23"/>
  <c r="M6042" i="23" s="1"/>
  <c r="L6043" i="23"/>
  <c r="M6043" i="23" s="1"/>
  <c r="L6044" i="23"/>
  <c r="M6044" i="23" s="1"/>
  <c r="L6045" i="23"/>
  <c r="M6045" i="23" s="1"/>
  <c r="L6046" i="23"/>
  <c r="M6046" i="23" s="1"/>
  <c r="L6047" i="23"/>
  <c r="M6047" i="23" s="1"/>
  <c r="L6048" i="23"/>
  <c r="M6048" i="23" s="1"/>
  <c r="L6049" i="23"/>
  <c r="M6049" i="23" s="1"/>
  <c r="L6050" i="23"/>
  <c r="M6050" i="23" s="1"/>
  <c r="L6051" i="23"/>
  <c r="M6051" i="23" s="1"/>
  <c r="L6052" i="23"/>
  <c r="M6052" i="23" s="1"/>
  <c r="L6053" i="23"/>
  <c r="M6053" i="23" s="1"/>
  <c r="L6054" i="23"/>
  <c r="M6054" i="23" s="1"/>
  <c r="L6055" i="23"/>
  <c r="M6055" i="23" s="1"/>
  <c r="L6056" i="23"/>
  <c r="M6056" i="23" s="1"/>
  <c r="L6057" i="23"/>
  <c r="M6057" i="23" s="1"/>
  <c r="L6058" i="23"/>
  <c r="M6058" i="23" s="1"/>
  <c r="L6059" i="23"/>
  <c r="M6059" i="23" s="1"/>
  <c r="L6060" i="23"/>
  <c r="M6060" i="23" s="1"/>
  <c r="L6061" i="23"/>
  <c r="M6061" i="23" s="1"/>
  <c r="L6062" i="23"/>
  <c r="M6062" i="23" s="1"/>
  <c r="L6063" i="23"/>
  <c r="M6063" i="23" s="1"/>
  <c r="L6064" i="23"/>
  <c r="M6064" i="23" s="1"/>
  <c r="L6065" i="23"/>
  <c r="M6065" i="23" s="1"/>
  <c r="L6066" i="23"/>
  <c r="M6066" i="23" s="1"/>
  <c r="L6067" i="23"/>
  <c r="M6067" i="23" s="1"/>
  <c r="L6068" i="23"/>
  <c r="M6068" i="23" s="1"/>
  <c r="L6069" i="23"/>
  <c r="M6069" i="23" s="1"/>
  <c r="L6070" i="23"/>
  <c r="M6070" i="23" s="1"/>
  <c r="L6071" i="23"/>
  <c r="M6071" i="23" s="1"/>
  <c r="L6072" i="23"/>
  <c r="M6072" i="23" s="1"/>
  <c r="L6073" i="23"/>
  <c r="M6073" i="23" s="1"/>
  <c r="L6074" i="23"/>
  <c r="M6074" i="23" s="1"/>
  <c r="L6075" i="23"/>
  <c r="M6075" i="23" s="1"/>
  <c r="L6076" i="23"/>
  <c r="M6076" i="23" s="1"/>
  <c r="L6077" i="23"/>
  <c r="M6077" i="23" s="1"/>
  <c r="L6078" i="23"/>
  <c r="M6078" i="23" s="1"/>
  <c r="L6079" i="23"/>
  <c r="M6079" i="23" s="1"/>
  <c r="L6080" i="23"/>
  <c r="M6080" i="23" s="1"/>
  <c r="L6081" i="23"/>
  <c r="M6081" i="23" s="1"/>
  <c r="L6082" i="23"/>
  <c r="M6082" i="23" s="1"/>
  <c r="L6083" i="23"/>
  <c r="M6083" i="23" s="1"/>
  <c r="L6084" i="23"/>
  <c r="M6084" i="23" s="1"/>
  <c r="L6085" i="23"/>
  <c r="M6085" i="23" s="1"/>
  <c r="L6086" i="23"/>
  <c r="M6086" i="23" s="1"/>
  <c r="L6087" i="23"/>
  <c r="M6087" i="23" s="1"/>
  <c r="L6088" i="23"/>
  <c r="M6088" i="23" s="1"/>
  <c r="L6089" i="23"/>
  <c r="M6089" i="23" s="1"/>
  <c r="L6090" i="23"/>
  <c r="M6090" i="23" s="1"/>
  <c r="L6091" i="23"/>
  <c r="M6091" i="23" s="1"/>
  <c r="L6092" i="23"/>
  <c r="M6092" i="23" s="1"/>
  <c r="L6093" i="23"/>
  <c r="M6093" i="23" s="1"/>
  <c r="L6094" i="23"/>
  <c r="M6094" i="23" s="1"/>
  <c r="L6095" i="23"/>
  <c r="M6095" i="23" s="1"/>
  <c r="L6096" i="23"/>
  <c r="M6096" i="23" s="1"/>
  <c r="L6097" i="23"/>
  <c r="M6097" i="23" s="1"/>
  <c r="L6098" i="23"/>
  <c r="M6098" i="23" s="1"/>
  <c r="L6099" i="23"/>
  <c r="M6099" i="23" s="1"/>
  <c r="L6100" i="23"/>
  <c r="M6100" i="23" s="1"/>
  <c r="L6101" i="23"/>
  <c r="M6101" i="23" s="1"/>
  <c r="L6102" i="23"/>
  <c r="M6102" i="23" s="1"/>
  <c r="L6103" i="23"/>
  <c r="M6103" i="23" s="1"/>
  <c r="L6104" i="23"/>
  <c r="M6104" i="23" s="1"/>
  <c r="L6105" i="23"/>
  <c r="M6105" i="23" s="1"/>
  <c r="L6106" i="23"/>
  <c r="M6106" i="23" s="1"/>
  <c r="L6107" i="23"/>
  <c r="M6107" i="23" s="1"/>
  <c r="L6108" i="23"/>
  <c r="M6108" i="23" s="1"/>
  <c r="L6109" i="23"/>
  <c r="M6109" i="23" s="1"/>
  <c r="L6110" i="23"/>
  <c r="M6110" i="23" s="1"/>
  <c r="L6111" i="23"/>
  <c r="M6111" i="23" s="1"/>
  <c r="L6112" i="23"/>
  <c r="M6112" i="23" s="1"/>
  <c r="L6113" i="23"/>
  <c r="M6113" i="23" s="1"/>
  <c r="L6114" i="23"/>
  <c r="M6114" i="23" s="1"/>
  <c r="L6115" i="23"/>
  <c r="M6115" i="23" s="1"/>
  <c r="L6116" i="23"/>
  <c r="M6116" i="23" s="1"/>
  <c r="L6117" i="23"/>
  <c r="M6117" i="23" s="1"/>
  <c r="L6118" i="23"/>
  <c r="M6118" i="23" s="1"/>
  <c r="L6119" i="23"/>
  <c r="M6119" i="23" s="1"/>
  <c r="L6120" i="23"/>
  <c r="M6120" i="23" s="1"/>
  <c r="L6121" i="23"/>
  <c r="M6121" i="23" s="1"/>
  <c r="L6122" i="23"/>
  <c r="M6122" i="23" s="1"/>
  <c r="L6123" i="23"/>
  <c r="M6123" i="23" s="1"/>
  <c r="L6124" i="23"/>
  <c r="M6124" i="23" s="1"/>
  <c r="L6125" i="23"/>
  <c r="M6125" i="23" s="1"/>
  <c r="L6126" i="23"/>
  <c r="M6126" i="23" s="1"/>
  <c r="L6127" i="23"/>
  <c r="M6127" i="23" s="1"/>
  <c r="L6128" i="23"/>
  <c r="M6128" i="23" s="1"/>
  <c r="L6129" i="23"/>
  <c r="M6129" i="23" s="1"/>
  <c r="L6130" i="23"/>
  <c r="M6130" i="23" s="1"/>
  <c r="L6131" i="23"/>
  <c r="M6131" i="23" s="1"/>
  <c r="L6132" i="23"/>
  <c r="M6132" i="23" s="1"/>
  <c r="L6133" i="23"/>
  <c r="M6133" i="23" s="1"/>
  <c r="L6134" i="23"/>
  <c r="M6134" i="23" s="1"/>
  <c r="L6135" i="23"/>
  <c r="M6135" i="23" s="1"/>
  <c r="L6136" i="23"/>
  <c r="M6136" i="23" s="1"/>
  <c r="L6137" i="23"/>
  <c r="M6137" i="23" s="1"/>
  <c r="L6138" i="23"/>
  <c r="M6138" i="23" s="1"/>
  <c r="L6139" i="23"/>
  <c r="M6139" i="23" s="1"/>
  <c r="L6140" i="23"/>
  <c r="M6140" i="23" s="1"/>
  <c r="L6141" i="23"/>
  <c r="M6141" i="23" s="1"/>
  <c r="L6142" i="23"/>
  <c r="M6142" i="23" s="1"/>
  <c r="L6143" i="23"/>
  <c r="M6143" i="23" s="1"/>
  <c r="L6144" i="23"/>
  <c r="M6144" i="23" s="1"/>
  <c r="L6145" i="23"/>
  <c r="M6145" i="23" s="1"/>
  <c r="L6146" i="23"/>
  <c r="M6146" i="23" s="1"/>
  <c r="L6147" i="23"/>
  <c r="M6147" i="23" s="1"/>
  <c r="L6148" i="23"/>
  <c r="M6148" i="23" s="1"/>
  <c r="L6149" i="23"/>
  <c r="M6149" i="23" s="1"/>
  <c r="L6150" i="23"/>
  <c r="M6150" i="23" s="1"/>
  <c r="L6151" i="23"/>
  <c r="M6151" i="23" s="1"/>
  <c r="L6152" i="23"/>
  <c r="M6152" i="23" s="1"/>
  <c r="L6153" i="23"/>
  <c r="M6153" i="23" s="1"/>
  <c r="L6154" i="23"/>
  <c r="M6154" i="23" s="1"/>
  <c r="L6155" i="23"/>
  <c r="M6155" i="23" s="1"/>
  <c r="L6156" i="23"/>
  <c r="M6156" i="23" s="1"/>
  <c r="L6157" i="23"/>
  <c r="M6157" i="23" s="1"/>
  <c r="L6158" i="23"/>
  <c r="M6158" i="23" s="1"/>
  <c r="L6159" i="23"/>
  <c r="M6159" i="23" s="1"/>
  <c r="L6160" i="23"/>
  <c r="M6160" i="23" s="1"/>
  <c r="L6161" i="23"/>
  <c r="M6161" i="23" s="1"/>
  <c r="L6162" i="23"/>
  <c r="M6162" i="23" s="1"/>
  <c r="L6163" i="23"/>
  <c r="M6163" i="23" s="1"/>
  <c r="L6164" i="23"/>
  <c r="M6164" i="23" s="1"/>
  <c r="L6165" i="23"/>
  <c r="M6165" i="23" s="1"/>
  <c r="L6166" i="23"/>
  <c r="M6166" i="23" s="1"/>
  <c r="L6167" i="23"/>
  <c r="M6167" i="23" s="1"/>
  <c r="L6168" i="23"/>
  <c r="M6168" i="23" s="1"/>
  <c r="L6169" i="23"/>
  <c r="M6169" i="23" s="1"/>
  <c r="L6170" i="23"/>
  <c r="M6170" i="23" s="1"/>
  <c r="L6171" i="23"/>
  <c r="M6171" i="23" s="1"/>
  <c r="L6172" i="23"/>
  <c r="M6172" i="23" s="1"/>
  <c r="L6173" i="23"/>
  <c r="M6173" i="23" s="1"/>
  <c r="L6174" i="23"/>
  <c r="M6174" i="23" s="1"/>
  <c r="L6175" i="23"/>
  <c r="M6175" i="23" s="1"/>
  <c r="L6176" i="23"/>
  <c r="M6176" i="23" s="1"/>
  <c r="L6177" i="23"/>
  <c r="M6177" i="23" s="1"/>
  <c r="L6178" i="23"/>
  <c r="M6178" i="23" s="1"/>
  <c r="L6179" i="23"/>
  <c r="M6179" i="23" s="1"/>
  <c r="L6180" i="23"/>
  <c r="M6180" i="23" s="1"/>
  <c r="L6181" i="23"/>
  <c r="M6181" i="23" s="1"/>
  <c r="L6182" i="23"/>
  <c r="M6182" i="23" s="1"/>
  <c r="L6183" i="23"/>
  <c r="M6183" i="23" s="1"/>
  <c r="L6184" i="23"/>
  <c r="M6184" i="23" s="1"/>
  <c r="L6185" i="23"/>
  <c r="M6185" i="23" s="1"/>
  <c r="L6186" i="23"/>
  <c r="M6186" i="23" s="1"/>
  <c r="L6187" i="23"/>
  <c r="M6187" i="23" s="1"/>
  <c r="L6188" i="23"/>
  <c r="M6188" i="23" s="1"/>
  <c r="L6189" i="23"/>
  <c r="M6189" i="23" s="1"/>
  <c r="L6190" i="23"/>
  <c r="M6190" i="23" s="1"/>
  <c r="L6191" i="23"/>
  <c r="M6191" i="23" s="1"/>
  <c r="L6192" i="23"/>
  <c r="M6192" i="23" s="1"/>
  <c r="L6193" i="23"/>
  <c r="M6193" i="23" s="1"/>
  <c r="L6194" i="23"/>
  <c r="M6194" i="23" s="1"/>
  <c r="L6195" i="23"/>
  <c r="M6195" i="23" s="1"/>
  <c r="L6196" i="23"/>
  <c r="M6196" i="23" s="1"/>
  <c r="L6197" i="23"/>
  <c r="M6197" i="23" s="1"/>
  <c r="L6198" i="23"/>
  <c r="M6198" i="23" s="1"/>
  <c r="L6199" i="23"/>
  <c r="M6199" i="23" s="1"/>
  <c r="L6200" i="23"/>
  <c r="M6200" i="23" s="1"/>
  <c r="L6201" i="23"/>
  <c r="M6201" i="23" s="1"/>
  <c r="L6202" i="23"/>
  <c r="M6202" i="23" s="1"/>
  <c r="L6203" i="23"/>
  <c r="M6203" i="23" s="1"/>
  <c r="L6204" i="23"/>
  <c r="M6204" i="23" s="1"/>
  <c r="L6205" i="23"/>
  <c r="M6205" i="23" s="1"/>
  <c r="L6206" i="23"/>
  <c r="M6206" i="23" s="1"/>
  <c r="L6207" i="23"/>
  <c r="M6207" i="23" s="1"/>
  <c r="L6208" i="23"/>
  <c r="M6208" i="23" s="1"/>
  <c r="L6209" i="23"/>
  <c r="M6209" i="23" s="1"/>
  <c r="L6210" i="23"/>
  <c r="M6210" i="23" s="1"/>
  <c r="L6211" i="23"/>
  <c r="M6211" i="23" s="1"/>
  <c r="L6212" i="23"/>
  <c r="M6212" i="23" s="1"/>
  <c r="L6213" i="23"/>
  <c r="M6213" i="23" s="1"/>
  <c r="L6214" i="23"/>
  <c r="M6214" i="23" s="1"/>
  <c r="L6215" i="23"/>
  <c r="M6215" i="23" s="1"/>
  <c r="L6216" i="23"/>
  <c r="M6216" i="23" s="1"/>
  <c r="L6217" i="23"/>
  <c r="M6217" i="23" s="1"/>
  <c r="L6218" i="23"/>
  <c r="M6218" i="23" s="1"/>
  <c r="L6219" i="23"/>
  <c r="M6219" i="23" s="1"/>
  <c r="L6220" i="23"/>
  <c r="M6220" i="23" s="1"/>
  <c r="L6221" i="23"/>
  <c r="M6221" i="23" s="1"/>
  <c r="L6222" i="23"/>
  <c r="M6222" i="23" s="1"/>
  <c r="L6223" i="23"/>
  <c r="M6223" i="23" s="1"/>
  <c r="L6224" i="23"/>
  <c r="M6224" i="23" s="1"/>
  <c r="L6225" i="23"/>
  <c r="M6225" i="23" s="1"/>
  <c r="L6226" i="23"/>
  <c r="M6226" i="23" s="1"/>
  <c r="L6227" i="23"/>
  <c r="M6227" i="23" s="1"/>
  <c r="L6228" i="23"/>
  <c r="M6228" i="23" s="1"/>
  <c r="L6229" i="23"/>
  <c r="M6229" i="23" s="1"/>
  <c r="L6230" i="23"/>
  <c r="M6230" i="23" s="1"/>
  <c r="L6231" i="23"/>
  <c r="M6231" i="23" s="1"/>
  <c r="L6232" i="23"/>
  <c r="M6232" i="23" s="1"/>
  <c r="L6233" i="23"/>
  <c r="M6233" i="23" s="1"/>
  <c r="L6234" i="23"/>
  <c r="M6234" i="23" s="1"/>
  <c r="L6235" i="23"/>
  <c r="M6235" i="23" s="1"/>
  <c r="L6236" i="23"/>
  <c r="M6236" i="23" s="1"/>
  <c r="L6237" i="23"/>
  <c r="M6237" i="23" s="1"/>
  <c r="L6238" i="23"/>
  <c r="M6238" i="23" s="1"/>
  <c r="L6239" i="23"/>
  <c r="M6239" i="23" s="1"/>
  <c r="L6240" i="23"/>
  <c r="M6240" i="23" s="1"/>
  <c r="L6241" i="23"/>
  <c r="M6241" i="23" s="1"/>
  <c r="L6242" i="23"/>
  <c r="M6242" i="23" s="1"/>
  <c r="L6243" i="23"/>
  <c r="M6243" i="23" s="1"/>
  <c r="L6244" i="23"/>
  <c r="M6244" i="23" s="1"/>
  <c r="L6245" i="23"/>
  <c r="M6245" i="23" s="1"/>
  <c r="L6246" i="23"/>
  <c r="M6246" i="23" s="1"/>
  <c r="L6247" i="23"/>
  <c r="M6247" i="23" s="1"/>
  <c r="L6248" i="23"/>
  <c r="M6248" i="23" s="1"/>
  <c r="L6249" i="23"/>
  <c r="M6249" i="23" s="1"/>
  <c r="L6250" i="23"/>
  <c r="M6250" i="23" s="1"/>
  <c r="L6251" i="23"/>
  <c r="M6251" i="23" s="1"/>
  <c r="L6252" i="23"/>
  <c r="M6252" i="23" s="1"/>
  <c r="L6253" i="23"/>
  <c r="M6253" i="23" s="1"/>
  <c r="L6254" i="23"/>
  <c r="M6254" i="23" s="1"/>
  <c r="L6255" i="23"/>
  <c r="M6255" i="23" s="1"/>
  <c r="L6256" i="23"/>
  <c r="M6256" i="23" s="1"/>
  <c r="L6257" i="23"/>
  <c r="M6257" i="23" s="1"/>
  <c r="L6258" i="23"/>
  <c r="M6258" i="23" s="1"/>
  <c r="L6259" i="23"/>
  <c r="M6259" i="23" s="1"/>
  <c r="L6260" i="23"/>
  <c r="M6260" i="23" s="1"/>
  <c r="L6261" i="23"/>
  <c r="M6261" i="23" s="1"/>
  <c r="L6262" i="23"/>
  <c r="M6262" i="23" s="1"/>
  <c r="L6263" i="23"/>
  <c r="M6263" i="23" s="1"/>
  <c r="L6264" i="23"/>
  <c r="M6264" i="23" s="1"/>
  <c r="L6265" i="23"/>
  <c r="M6265" i="23" s="1"/>
  <c r="L6266" i="23"/>
  <c r="M6266" i="23" s="1"/>
  <c r="L6267" i="23"/>
  <c r="M6267" i="23" s="1"/>
  <c r="L6268" i="23"/>
  <c r="M6268" i="23" s="1"/>
  <c r="L6269" i="23"/>
  <c r="M6269" i="23" s="1"/>
  <c r="L6270" i="23"/>
  <c r="M6270" i="23" s="1"/>
  <c r="L6271" i="23"/>
  <c r="M6271" i="23" s="1"/>
  <c r="L6272" i="23"/>
  <c r="M6272" i="23" s="1"/>
  <c r="L6273" i="23"/>
  <c r="M6273" i="23" s="1"/>
  <c r="L6274" i="23"/>
  <c r="M6274" i="23" s="1"/>
  <c r="L6275" i="23"/>
  <c r="M6275" i="23" s="1"/>
  <c r="L6276" i="23"/>
  <c r="M6276" i="23" s="1"/>
  <c r="L6277" i="23"/>
  <c r="M6277" i="23" s="1"/>
  <c r="L6278" i="23"/>
  <c r="M6278" i="23" s="1"/>
  <c r="L6279" i="23"/>
  <c r="M6279" i="23" s="1"/>
  <c r="L6280" i="23"/>
  <c r="M6280" i="23" s="1"/>
  <c r="L6281" i="23"/>
  <c r="M6281" i="23" s="1"/>
  <c r="L6282" i="23"/>
  <c r="M6282" i="23" s="1"/>
  <c r="L6283" i="23"/>
  <c r="M6283" i="23" s="1"/>
  <c r="L6284" i="23"/>
  <c r="M6284" i="23" s="1"/>
  <c r="L6285" i="23"/>
  <c r="M6285" i="23" s="1"/>
  <c r="L6286" i="23"/>
  <c r="M6286" i="23" s="1"/>
  <c r="L6287" i="23"/>
  <c r="M6287" i="23" s="1"/>
  <c r="L6288" i="23"/>
  <c r="M6288" i="23" s="1"/>
  <c r="L6289" i="23"/>
  <c r="M6289" i="23" s="1"/>
  <c r="L6290" i="23"/>
  <c r="M6290" i="23" s="1"/>
  <c r="L6291" i="23"/>
  <c r="M6291" i="23" s="1"/>
  <c r="L6292" i="23"/>
  <c r="M6292" i="23" s="1"/>
  <c r="L6293" i="23"/>
  <c r="M6293" i="23" s="1"/>
  <c r="L6294" i="23"/>
  <c r="M6294" i="23" s="1"/>
  <c r="L6295" i="23"/>
  <c r="M6295" i="23" s="1"/>
  <c r="L6296" i="23"/>
  <c r="M6296" i="23" s="1"/>
  <c r="L6297" i="23"/>
  <c r="M6297" i="23" s="1"/>
  <c r="L6298" i="23"/>
  <c r="M6298" i="23" s="1"/>
  <c r="L6299" i="23"/>
  <c r="M6299" i="23" s="1"/>
  <c r="L6300" i="23"/>
  <c r="M6300" i="23" s="1"/>
  <c r="L6301" i="23"/>
  <c r="M6301" i="23" s="1"/>
  <c r="L6302" i="23"/>
  <c r="M6302" i="23" s="1"/>
  <c r="L6303" i="23"/>
  <c r="M6303" i="23" s="1"/>
  <c r="L6304" i="23"/>
  <c r="M6304" i="23" s="1"/>
  <c r="L6305" i="23"/>
  <c r="M6305" i="23" s="1"/>
  <c r="L6306" i="23"/>
  <c r="M6306" i="23" s="1"/>
  <c r="L6307" i="23"/>
  <c r="M6307" i="23" s="1"/>
  <c r="L6308" i="23"/>
  <c r="M6308" i="23" s="1"/>
  <c r="L6309" i="23"/>
  <c r="M6309" i="23" s="1"/>
  <c r="L6310" i="23"/>
  <c r="M6310" i="23" s="1"/>
  <c r="L6311" i="23"/>
  <c r="M6311" i="23" s="1"/>
  <c r="L6312" i="23"/>
  <c r="M6312" i="23" s="1"/>
  <c r="L6313" i="23"/>
  <c r="M6313" i="23" s="1"/>
  <c r="L6314" i="23"/>
  <c r="M6314" i="23" s="1"/>
  <c r="L6315" i="23"/>
  <c r="M6315" i="23" s="1"/>
  <c r="L6316" i="23"/>
  <c r="M6316" i="23" s="1"/>
  <c r="L6317" i="23"/>
  <c r="M6317" i="23" s="1"/>
  <c r="L6318" i="23"/>
  <c r="M6318" i="23" s="1"/>
  <c r="L6319" i="23"/>
  <c r="M6319" i="23" s="1"/>
  <c r="L6320" i="23"/>
  <c r="M6320" i="23" s="1"/>
  <c r="L6321" i="23"/>
  <c r="M6321" i="23" s="1"/>
  <c r="L6322" i="23"/>
  <c r="M6322" i="23" s="1"/>
  <c r="L6323" i="23"/>
  <c r="M6323" i="23" s="1"/>
  <c r="L6324" i="23"/>
  <c r="M6324" i="23" s="1"/>
  <c r="L6325" i="23"/>
  <c r="M6325" i="23" s="1"/>
  <c r="L6326" i="23"/>
  <c r="M6326" i="23" s="1"/>
  <c r="L6327" i="23"/>
  <c r="M6327" i="23" s="1"/>
  <c r="L6328" i="23"/>
  <c r="M6328" i="23" s="1"/>
  <c r="L6329" i="23"/>
  <c r="M6329" i="23" s="1"/>
  <c r="L6330" i="23"/>
  <c r="M6330" i="23" s="1"/>
  <c r="L6331" i="23"/>
  <c r="M6331" i="23" s="1"/>
  <c r="L6332" i="23"/>
  <c r="M6332" i="23" s="1"/>
  <c r="L6333" i="23"/>
  <c r="M6333" i="23" s="1"/>
  <c r="L6334" i="23"/>
  <c r="M6334" i="23" s="1"/>
  <c r="L6335" i="23"/>
  <c r="M6335" i="23" s="1"/>
  <c r="L6336" i="23"/>
  <c r="M6336" i="23" s="1"/>
  <c r="L6337" i="23"/>
  <c r="M6337" i="23" s="1"/>
  <c r="L6338" i="23"/>
  <c r="M6338" i="23" s="1"/>
  <c r="L6339" i="23"/>
  <c r="M6339" i="23" s="1"/>
  <c r="L6340" i="23"/>
  <c r="M6340" i="23" s="1"/>
  <c r="L6341" i="23"/>
  <c r="M6341" i="23" s="1"/>
  <c r="L6342" i="23"/>
  <c r="M6342" i="23" s="1"/>
  <c r="L6343" i="23"/>
  <c r="M6343" i="23" s="1"/>
  <c r="L6344" i="23"/>
  <c r="M6344" i="23" s="1"/>
  <c r="L6345" i="23"/>
  <c r="M6345" i="23" s="1"/>
  <c r="L6346" i="23"/>
  <c r="M6346" i="23" s="1"/>
  <c r="L6347" i="23"/>
  <c r="M6347" i="23" s="1"/>
  <c r="L6348" i="23"/>
  <c r="M6348" i="23" s="1"/>
  <c r="L6349" i="23"/>
  <c r="M6349" i="23" s="1"/>
  <c r="L6350" i="23"/>
  <c r="M6350" i="23" s="1"/>
  <c r="L6351" i="23"/>
  <c r="M6351" i="23" s="1"/>
  <c r="L6352" i="23"/>
  <c r="M6352" i="23" s="1"/>
  <c r="L6353" i="23"/>
  <c r="M6353" i="23" s="1"/>
  <c r="L6354" i="23"/>
  <c r="M6354" i="23" s="1"/>
  <c r="L6355" i="23"/>
  <c r="M6355" i="23" s="1"/>
  <c r="L6356" i="23"/>
  <c r="M6356" i="23" s="1"/>
  <c r="L6357" i="23"/>
  <c r="M6357" i="23" s="1"/>
  <c r="L6358" i="23"/>
  <c r="M6358" i="23" s="1"/>
  <c r="L6359" i="23"/>
  <c r="M6359" i="23" s="1"/>
  <c r="L6360" i="23"/>
  <c r="M6360" i="23" s="1"/>
  <c r="L6361" i="23"/>
  <c r="M6361" i="23" s="1"/>
  <c r="L6362" i="23"/>
  <c r="M6362" i="23" s="1"/>
  <c r="L6363" i="23"/>
  <c r="M6363" i="23" s="1"/>
  <c r="L6364" i="23"/>
  <c r="M6364" i="23" s="1"/>
  <c r="L6365" i="23"/>
  <c r="M6365" i="23" s="1"/>
  <c r="L6366" i="23"/>
  <c r="M6366" i="23" s="1"/>
  <c r="L6367" i="23"/>
  <c r="M6367" i="23" s="1"/>
  <c r="L6368" i="23"/>
  <c r="M6368" i="23" s="1"/>
  <c r="L6369" i="23"/>
  <c r="M6369" i="23" s="1"/>
  <c r="L6370" i="23"/>
  <c r="M6370" i="23" s="1"/>
  <c r="L6371" i="23"/>
  <c r="M6371" i="23" s="1"/>
  <c r="L6372" i="23"/>
  <c r="M6372" i="23" s="1"/>
  <c r="L6373" i="23"/>
  <c r="M6373" i="23" s="1"/>
  <c r="L6374" i="23"/>
  <c r="M6374" i="23" s="1"/>
  <c r="L6375" i="23"/>
  <c r="M6375" i="23" s="1"/>
  <c r="L6376" i="23"/>
  <c r="M6376" i="23" s="1"/>
  <c r="L6377" i="23"/>
  <c r="M6377" i="23" s="1"/>
  <c r="L6378" i="23"/>
  <c r="M6378" i="23" s="1"/>
  <c r="L6379" i="23"/>
  <c r="M6379" i="23" s="1"/>
  <c r="L6380" i="23"/>
  <c r="M6380" i="23" s="1"/>
  <c r="L6381" i="23"/>
  <c r="M6381" i="23" s="1"/>
  <c r="L6382" i="23"/>
  <c r="M6382" i="23" s="1"/>
  <c r="L6383" i="23"/>
  <c r="M6383" i="23" s="1"/>
  <c r="L6384" i="23"/>
  <c r="M6384" i="23" s="1"/>
  <c r="L6385" i="23"/>
  <c r="M6385" i="23" s="1"/>
  <c r="L6386" i="23"/>
  <c r="M6386" i="23" s="1"/>
  <c r="L6387" i="23"/>
  <c r="M6387" i="23" s="1"/>
  <c r="L6388" i="23"/>
  <c r="M6388" i="23" s="1"/>
  <c r="L6389" i="23"/>
  <c r="M6389" i="23" s="1"/>
  <c r="L6390" i="23"/>
  <c r="M6390" i="23" s="1"/>
  <c r="L6391" i="23"/>
  <c r="M6391" i="23" s="1"/>
  <c r="L6392" i="23"/>
  <c r="M6392" i="23" s="1"/>
  <c r="L6393" i="23"/>
  <c r="M6393" i="23" s="1"/>
  <c r="L6394" i="23"/>
  <c r="M6394" i="23" s="1"/>
  <c r="L6395" i="23"/>
  <c r="M6395" i="23" s="1"/>
  <c r="L6396" i="23"/>
  <c r="M6396" i="23" s="1"/>
  <c r="L6397" i="23"/>
  <c r="M6397" i="23" s="1"/>
  <c r="L6398" i="23"/>
  <c r="M6398" i="23" s="1"/>
  <c r="L6399" i="23"/>
  <c r="M6399" i="23" s="1"/>
  <c r="L6400" i="23"/>
  <c r="M6400" i="23" s="1"/>
  <c r="L6401" i="23"/>
  <c r="M6401" i="23" s="1"/>
  <c r="L6402" i="23"/>
  <c r="M6402" i="23" s="1"/>
  <c r="L6403" i="23"/>
  <c r="M6403" i="23" s="1"/>
  <c r="L6404" i="23"/>
  <c r="M6404" i="23" s="1"/>
  <c r="L6405" i="23"/>
  <c r="M6405" i="23" s="1"/>
  <c r="L6406" i="23"/>
  <c r="M6406" i="23" s="1"/>
  <c r="L6407" i="23"/>
  <c r="M6407" i="23" s="1"/>
  <c r="L6408" i="23"/>
  <c r="M6408" i="23" s="1"/>
  <c r="L6409" i="23"/>
  <c r="M6409" i="23" s="1"/>
  <c r="L6410" i="23"/>
  <c r="M6410" i="23" s="1"/>
  <c r="L6411" i="23"/>
  <c r="M6411" i="23" s="1"/>
  <c r="L6412" i="23"/>
  <c r="M6412" i="23" s="1"/>
  <c r="L6413" i="23"/>
  <c r="M6413" i="23" s="1"/>
  <c r="L6414" i="23"/>
  <c r="M6414" i="23" s="1"/>
  <c r="L6415" i="23"/>
  <c r="M6415" i="23" s="1"/>
  <c r="L6416" i="23"/>
  <c r="M6416" i="23" s="1"/>
  <c r="L6417" i="23"/>
  <c r="M6417" i="23" s="1"/>
  <c r="L6418" i="23"/>
  <c r="M6418" i="23" s="1"/>
  <c r="L6419" i="23"/>
  <c r="M6419" i="23" s="1"/>
  <c r="L6420" i="23"/>
  <c r="M6420" i="23" s="1"/>
  <c r="L6421" i="23"/>
  <c r="M6421" i="23" s="1"/>
  <c r="L6422" i="23"/>
  <c r="M6422" i="23" s="1"/>
  <c r="L6423" i="23"/>
  <c r="M6423" i="23" s="1"/>
  <c r="L6424" i="23"/>
  <c r="M6424" i="23" s="1"/>
  <c r="L6425" i="23"/>
  <c r="M6425" i="23" s="1"/>
  <c r="L6426" i="23"/>
  <c r="M6426" i="23" s="1"/>
  <c r="L6427" i="23"/>
  <c r="M6427" i="23" s="1"/>
  <c r="L6428" i="23"/>
  <c r="M6428" i="23" s="1"/>
  <c r="L6429" i="23"/>
  <c r="M6429" i="23" s="1"/>
  <c r="L6430" i="23"/>
  <c r="M6430" i="23" s="1"/>
  <c r="L6431" i="23"/>
  <c r="M6431" i="23" s="1"/>
  <c r="L6432" i="23"/>
  <c r="M6432" i="23" s="1"/>
  <c r="L6433" i="23"/>
  <c r="M6433" i="23" s="1"/>
  <c r="L6434" i="23"/>
  <c r="M6434" i="23" s="1"/>
  <c r="L6435" i="23"/>
  <c r="M6435" i="23" s="1"/>
  <c r="L6436" i="23"/>
  <c r="M6436" i="23" s="1"/>
  <c r="L6437" i="23"/>
  <c r="M6437" i="23" s="1"/>
  <c r="L6438" i="23"/>
  <c r="M6438" i="23" s="1"/>
  <c r="L6439" i="23"/>
  <c r="M6439" i="23" s="1"/>
  <c r="L6440" i="23"/>
  <c r="M6440" i="23" s="1"/>
  <c r="L6441" i="23"/>
  <c r="M6441" i="23" s="1"/>
  <c r="L6442" i="23"/>
  <c r="M6442" i="23" s="1"/>
  <c r="L6443" i="23"/>
  <c r="M6443" i="23" s="1"/>
  <c r="L6444" i="23"/>
  <c r="M6444" i="23" s="1"/>
  <c r="L6445" i="23"/>
  <c r="M6445" i="23" s="1"/>
  <c r="L6446" i="23"/>
  <c r="M6446" i="23" s="1"/>
  <c r="L6447" i="23"/>
  <c r="M6447" i="23" s="1"/>
  <c r="L6448" i="23"/>
  <c r="M6448" i="23" s="1"/>
  <c r="L6449" i="23"/>
  <c r="M6449" i="23" s="1"/>
  <c r="L6450" i="23"/>
  <c r="M6450" i="23" s="1"/>
  <c r="L6451" i="23"/>
  <c r="M6451" i="23" s="1"/>
  <c r="L6452" i="23"/>
  <c r="M6452" i="23" s="1"/>
  <c r="L6453" i="23"/>
  <c r="M6453" i="23" s="1"/>
  <c r="L6454" i="23"/>
  <c r="M6454" i="23" s="1"/>
  <c r="L6455" i="23"/>
  <c r="M6455" i="23" s="1"/>
  <c r="L6456" i="23"/>
  <c r="M6456" i="23" s="1"/>
  <c r="L6457" i="23"/>
  <c r="M6457" i="23" s="1"/>
  <c r="L6458" i="23"/>
  <c r="M6458" i="23" s="1"/>
  <c r="L6459" i="23"/>
  <c r="M6459" i="23" s="1"/>
  <c r="L6460" i="23"/>
  <c r="M6460" i="23" s="1"/>
  <c r="L6461" i="23"/>
  <c r="M6461" i="23" s="1"/>
  <c r="L6462" i="23"/>
  <c r="M6462" i="23" s="1"/>
  <c r="L6463" i="23"/>
  <c r="M6463" i="23" s="1"/>
  <c r="L6464" i="23"/>
  <c r="M6464" i="23" s="1"/>
  <c r="L6465" i="23"/>
  <c r="M6465" i="23" s="1"/>
  <c r="L6466" i="23"/>
  <c r="M6466" i="23" s="1"/>
  <c r="L6467" i="23"/>
  <c r="M6467" i="23" s="1"/>
  <c r="L6468" i="23"/>
  <c r="M6468" i="23" s="1"/>
  <c r="L6469" i="23"/>
  <c r="M6469" i="23" s="1"/>
  <c r="L6470" i="23"/>
  <c r="M6470" i="23" s="1"/>
  <c r="L6471" i="23"/>
  <c r="M6471" i="23" s="1"/>
  <c r="L6472" i="23"/>
  <c r="M6472" i="23" s="1"/>
  <c r="L6473" i="23"/>
  <c r="M6473" i="23" s="1"/>
  <c r="L6474" i="23"/>
  <c r="M6474" i="23" s="1"/>
  <c r="L6475" i="23"/>
  <c r="M6475" i="23" s="1"/>
  <c r="L6476" i="23"/>
  <c r="M6476" i="23" s="1"/>
  <c r="L6477" i="23"/>
  <c r="M6477" i="23" s="1"/>
  <c r="L6478" i="23"/>
  <c r="M6478" i="23" s="1"/>
  <c r="L6479" i="23"/>
  <c r="M6479" i="23" s="1"/>
  <c r="L6480" i="23"/>
  <c r="M6480" i="23" s="1"/>
  <c r="L6481" i="23"/>
  <c r="M6481" i="23" s="1"/>
  <c r="L6482" i="23"/>
  <c r="M6482" i="23" s="1"/>
  <c r="L6483" i="23"/>
  <c r="M6483" i="23" s="1"/>
  <c r="L6484" i="23"/>
  <c r="M6484" i="23" s="1"/>
  <c r="L6485" i="23"/>
  <c r="M6485" i="23" s="1"/>
  <c r="L6486" i="23"/>
  <c r="M6486" i="23" s="1"/>
  <c r="L6487" i="23"/>
  <c r="M6487" i="23" s="1"/>
  <c r="L6488" i="23"/>
  <c r="M6488" i="23" s="1"/>
  <c r="L6489" i="23"/>
  <c r="M6489" i="23" s="1"/>
  <c r="L6490" i="23"/>
  <c r="M6490" i="23" s="1"/>
  <c r="L6491" i="23"/>
  <c r="M6491" i="23" s="1"/>
  <c r="L6492" i="23"/>
  <c r="M6492" i="23" s="1"/>
  <c r="L6493" i="23"/>
  <c r="M6493" i="23" s="1"/>
  <c r="L6494" i="23"/>
  <c r="M6494" i="23" s="1"/>
  <c r="L6495" i="23"/>
  <c r="M6495" i="23" s="1"/>
  <c r="L6496" i="23"/>
  <c r="M6496" i="23" s="1"/>
  <c r="L6497" i="23"/>
  <c r="M6497" i="23" s="1"/>
  <c r="L6498" i="23"/>
  <c r="M6498" i="23" s="1"/>
  <c r="L6499" i="23"/>
  <c r="M6499" i="23" s="1"/>
  <c r="L6500" i="23"/>
  <c r="M6500" i="23" s="1"/>
  <c r="L6501" i="23"/>
  <c r="M6501" i="23" s="1"/>
  <c r="L6502" i="23"/>
  <c r="M6502" i="23" s="1"/>
  <c r="L6503" i="23"/>
  <c r="M6503" i="23" s="1"/>
  <c r="L6504" i="23"/>
  <c r="M6504" i="23" s="1"/>
  <c r="L6505" i="23"/>
  <c r="M6505" i="23" s="1"/>
  <c r="L6506" i="23"/>
  <c r="M6506" i="23" s="1"/>
  <c r="L6507" i="23"/>
  <c r="M6507" i="23" s="1"/>
  <c r="L6508" i="23"/>
  <c r="M6508" i="23" s="1"/>
  <c r="L6509" i="23"/>
  <c r="M6509" i="23" s="1"/>
  <c r="L6510" i="23"/>
  <c r="M6510" i="23" s="1"/>
  <c r="L6511" i="23"/>
  <c r="M6511" i="23" s="1"/>
  <c r="L6512" i="23"/>
  <c r="M6512" i="23" s="1"/>
  <c r="L6513" i="23"/>
  <c r="M6513" i="23" s="1"/>
  <c r="L6514" i="23"/>
  <c r="M6514" i="23" s="1"/>
  <c r="L6515" i="23"/>
  <c r="M6515" i="23" s="1"/>
  <c r="L6516" i="23"/>
  <c r="M6516" i="23" s="1"/>
  <c r="L6517" i="23"/>
  <c r="M6517" i="23" s="1"/>
  <c r="L6518" i="23"/>
  <c r="M6518" i="23" s="1"/>
  <c r="L6519" i="23"/>
  <c r="M6519" i="23" s="1"/>
  <c r="L6520" i="23"/>
  <c r="M6520" i="23" s="1"/>
  <c r="L6521" i="23"/>
  <c r="M6521" i="23" s="1"/>
  <c r="L6522" i="23"/>
  <c r="M6522" i="23" s="1"/>
  <c r="L6523" i="23"/>
  <c r="M6523" i="23" s="1"/>
  <c r="L6524" i="23"/>
  <c r="M6524" i="23" s="1"/>
  <c r="L6525" i="23"/>
  <c r="M6525" i="23" s="1"/>
  <c r="L6526" i="23"/>
  <c r="M6526" i="23" s="1"/>
  <c r="L6527" i="23"/>
  <c r="M6527" i="23" s="1"/>
  <c r="L6528" i="23"/>
  <c r="M6528" i="23" s="1"/>
  <c r="L6529" i="23"/>
  <c r="M6529" i="23" s="1"/>
  <c r="L6530" i="23"/>
  <c r="M6530" i="23" s="1"/>
  <c r="L6531" i="23"/>
  <c r="M6531" i="23" s="1"/>
  <c r="L6532" i="23"/>
  <c r="M6532" i="23" s="1"/>
  <c r="L6533" i="23"/>
  <c r="M6533" i="23" s="1"/>
  <c r="L6534" i="23"/>
  <c r="M6534" i="23" s="1"/>
  <c r="L6535" i="23"/>
  <c r="M6535" i="23" s="1"/>
  <c r="L6536" i="23"/>
  <c r="M6536" i="23" s="1"/>
  <c r="L6537" i="23"/>
  <c r="M6537" i="23" s="1"/>
  <c r="L6538" i="23"/>
  <c r="M6538" i="23" s="1"/>
  <c r="L6539" i="23"/>
  <c r="M6539" i="23" s="1"/>
  <c r="L6540" i="23"/>
  <c r="M6540" i="23" s="1"/>
  <c r="L6541" i="23"/>
  <c r="M6541" i="23" s="1"/>
  <c r="L6542" i="23"/>
  <c r="M6542" i="23" s="1"/>
  <c r="L6543" i="23"/>
  <c r="M6543" i="23" s="1"/>
  <c r="L6544" i="23"/>
  <c r="M6544" i="23" s="1"/>
  <c r="L6545" i="23"/>
  <c r="M6545" i="23" s="1"/>
  <c r="L6546" i="23"/>
  <c r="M6546" i="23" s="1"/>
  <c r="L6547" i="23"/>
  <c r="M6547" i="23" s="1"/>
  <c r="L6548" i="23"/>
  <c r="M6548" i="23" s="1"/>
  <c r="L6549" i="23"/>
  <c r="M6549" i="23" s="1"/>
  <c r="L6550" i="23"/>
  <c r="M6550" i="23" s="1"/>
  <c r="L6551" i="23"/>
  <c r="M6551" i="23" s="1"/>
  <c r="L6552" i="23"/>
  <c r="M6552" i="23" s="1"/>
  <c r="L6553" i="23"/>
  <c r="M6553" i="23" s="1"/>
  <c r="L6554" i="23"/>
  <c r="M6554" i="23" s="1"/>
  <c r="L6555" i="23"/>
  <c r="M6555" i="23" s="1"/>
  <c r="L6556" i="23"/>
  <c r="M6556" i="23" s="1"/>
  <c r="L6557" i="23"/>
  <c r="M6557" i="23" s="1"/>
  <c r="L6558" i="23"/>
  <c r="M6558" i="23" s="1"/>
  <c r="L6559" i="23"/>
  <c r="M6559" i="23" s="1"/>
  <c r="L6560" i="23"/>
  <c r="M6560" i="23" s="1"/>
  <c r="L6561" i="23"/>
  <c r="M6561" i="23" s="1"/>
  <c r="L6562" i="23"/>
  <c r="M6562" i="23" s="1"/>
  <c r="L6563" i="23"/>
  <c r="M6563" i="23" s="1"/>
  <c r="L6564" i="23"/>
  <c r="M6564" i="23" s="1"/>
  <c r="L6565" i="23"/>
  <c r="M6565" i="23" s="1"/>
  <c r="L6566" i="23"/>
  <c r="M6566" i="23" s="1"/>
  <c r="L6567" i="23"/>
  <c r="M6567" i="23" s="1"/>
  <c r="L6568" i="23"/>
  <c r="M6568" i="23" s="1"/>
  <c r="L6569" i="23"/>
  <c r="M6569" i="23" s="1"/>
  <c r="L6570" i="23"/>
  <c r="M6570" i="23" s="1"/>
  <c r="L6571" i="23"/>
  <c r="M6571" i="23" s="1"/>
  <c r="L6572" i="23"/>
  <c r="M6572" i="23" s="1"/>
  <c r="L6573" i="23"/>
  <c r="M6573" i="23" s="1"/>
  <c r="L6574" i="23"/>
  <c r="M6574" i="23" s="1"/>
  <c r="L6575" i="23"/>
  <c r="M6575" i="23" s="1"/>
  <c r="L6576" i="23"/>
  <c r="M6576" i="23" s="1"/>
  <c r="L6577" i="23"/>
  <c r="M6577" i="23" s="1"/>
  <c r="L6578" i="23"/>
  <c r="M6578" i="23" s="1"/>
  <c r="L6579" i="23"/>
  <c r="M6579" i="23" s="1"/>
  <c r="L6580" i="23"/>
  <c r="M6580" i="23" s="1"/>
  <c r="L6581" i="23"/>
  <c r="M6581" i="23" s="1"/>
  <c r="L6582" i="23"/>
  <c r="M6582" i="23" s="1"/>
  <c r="L6583" i="23"/>
  <c r="M6583" i="23" s="1"/>
  <c r="L6584" i="23"/>
  <c r="M6584" i="23" s="1"/>
  <c r="L6585" i="23"/>
  <c r="M6585" i="23" s="1"/>
  <c r="L6586" i="23"/>
  <c r="M6586" i="23" s="1"/>
  <c r="L6587" i="23"/>
  <c r="M6587" i="23" s="1"/>
  <c r="L6588" i="23"/>
  <c r="M6588" i="23" s="1"/>
  <c r="L6589" i="23"/>
  <c r="M6589" i="23" s="1"/>
  <c r="L6590" i="23"/>
  <c r="M6590" i="23" s="1"/>
  <c r="L6591" i="23"/>
  <c r="M6591" i="23" s="1"/>
  <c r="L6592" i="23"/>
  <c r="M6592" i="23" s="1"/>
  <c r="L6593" i="23"/>
  <c r="M6593" i="23" s="1"/>
  <c r="L6594" i="23"/>
  <c r="M6594" i="23" s="1"/>
  <c r="L6595" i="23"/>
  <c r="M6595" i="23" s="1"/>
  <c r="L6596" i="23"/>
  <c r="M6596" i="23" s="1"/>
  <c r="L6597" i="23"/>
  <c r="M6597" i="23" s="1"/>
  <c r="L6598" i="23"/>
  <c r="M6598" i="23" s="1"/>
  <c r="L6599" i="23"/>
  <c r="M6599" i="23" s="1"/>
  <c r="L6600" i="23"/>
  <c r="M6600" i="23" s="1"/>
  <c r="L6601" i="23"/>
  <c r="M6601" i="23" s="1"/>
  <c r="L6602" i="23"/>
  <c r="M6602" i="23" s="1"/>
  <c r="L6603" i="23"/>
  <c r="M6603" i="23" s="1"/>
  <c r="L6604" i="23"/>
  <c r="M6604" i="23" s="1"/>
  <c r="L6605" i="23"/>
  <c r="M6605" i="23" s="1"/>
  <c r="L6606" i="23"/>
  <c r="M6606" i="23" s="1"/>
  <c r="L6607" i="23"/>
  <c r="M6607" i="23" s="1"/>
  <c r="L6608" i="23"/>
  <c r="M6608" i="23" s="1"/>
  <c r="L6609" i="23"/>
  <c r="M6609" i="23" s="1"/>
  <c r="L6610" i="23"/>
  <c r="M6610" i="23" s="1"/>
  <c r="L6611" i="23"/>
  <c r="M6611" i="23" s="1"/>
  <c r="L6612" i="23"/>
  <c r="M6612" i="23" s="1"/>
  <c r="L6613" i="23"/>
  <c r="M6613" i="23" s="1"/>
  <c r="L6614" i="23"/>
  <c r="M6614" i="23" s="1"/>
  <c r="L6615" i="23"/>
  <c r="M6615" i="23" s="1"/>
  <c r="L6616" i="23"/>
  <c r="M6616" i="23" s="1"/>
  <c r="L6617" i="23"/>
  <c r="M6617" i="23" s="1"/>
  <c r="L6618" i="23"/>
  <c r="M6618" i="23" s="1"/>
  <c r="L6619" i="23"/>
  <c r="M6619" i="23" s="1"/>
  <c r="L6620" i="23"/>
  <c r="M6620" i="23" s="1"/>
  <c r="L6621" i="23"/>
  <c r="M6621" i="23" s="1"/>
  <c r="L6622" i="23"/>
  <c r="M6622" i="23" s="1"/>
  <c r="L6623" i="23"/>
  <c r="M6623" i="23" s="1"/>
  <c r="L6624" i="23"/>
  <c r="M6624" i="23" s="1"/>
  <c r="L6625" i="23"/>
  <c r="M6625" i="23" s="1"/>
  <c r="L6626" i="23"/>
  <c r="M6626" i="23" s="1"/>
  <c r="L6627" i="23"/>
  <c r="M6627" i="23" s="1"/>
  <c r="L6628" i="23"/>
  <c r="M6628" i="23" s="1"/>
  <c r="L6629" i="23"/>
  <c r="M6629" i="23" s="1"/>
  <c r="L6630" i="23"/>
  <c r="M6630" i="23" s="1"/>
  <c r="L6631" i="23"/>
  <c r="M6631" i="23" s="1"/>
  <c r="L6632" i="23"/>
  <c r="M6632" i="23" s="1"/>
  <c r="L6633" i="23"/>
  <c r="M6633" i="23" s="1"/>
  <c r="L6634" i="23"/>
  <c r="M6634" i="23" s="1"/>
  <c r="L6635" i="23"/>
  <c r="M6635" i="23" s="1"/>
  <c r="L6636" i="23"/>
  <c r="M6636" i="23" s="1"/>
  <c r="L6637" i="23"/>
  <c r="M6637" i="23" s="1"/>
  <c r="L6638" i="23"/>
  <c r="M6638" i="23" s="1"/>
  <c r="L6639" i="23"/>
  <c r="M6639" i="23" s="1"/>
  <c r="L6640" i="23"/>
  <c r="M6640" i="23" s="1"/>
  <c r="L6641" i="23"/>
  <c r="M6641" i="23" s="1"/>
  <c r="L6642" i="23"/>
  <c r="M6642" i="23" s="1"/>
  <c r="L6643" i="23"/>
  <c r="M6643" i="23" s="1"/>
  <c r="L6644" i="23"/>
  <c r="M6644" i="23" s="1"/>
  <c r="L6645" i="23"/>
  <c r="M6645" i="23" s="1"/>
  <c r="L6646" i="23"/>
  <c r="M6646" i="23" s="1"/>
  <c r="L6647" i="23"/>
  <c r="M6647" i="23" s="1"/>
  <c r="L6648" i="23"/>
  <c r="M6648" i="23" s="1"/>
  <c r="L6649" i="23"/>
  <c r="M6649" i="23" s="1"/>
  <c r="L6650" i="23"/>
  <c r="M6650" i="23" s="1"/>
  <c r="L6651" i="23"/>
  <c r="M6651" i="23" s="1"/>
  <c r="L6652" i="23"/>
  <c r="M6652" i="23" s="1"/>
  <c r="L6653" i="23"/>
  <c r="M6653" i="23" s="1"/>
  <c r="L6654" i="23"/>
  <c r="M6654" i="23" s="1"/>
  <c r="L6655" i="23"/>
  <c r="M6655" i="23" s="1"/>
  <c r="L6656" i="23"/>
  <c r="M6656" i="23" s="1"/>
  <c r="L6657" i="23"/>
  <c r="M6657" i="23" s="1"/>
  <c r="L6658" i="23"/>
  <c r="M6658" i="23" s="1"/>
  <c r="L6659" i="23"/>
  <c r="M6659" i="23" s="1"/>
  <c r="L6660" i="23"/>
  <c r="M6660" i="23" s="1"/>
  <c r="L6661" i="23"/>
  <c r="M6661" i="23" s="1"/>
  <c r="L6662" i="23"/>
  <c r="M6662" i="23" s="1"/>
  <c r="L6663" i="23"/>
  <c r="M6663" i="23" s="1"/>
  <c r="L6664" i="23"/>
  <c r="M6664" i="23" s="1"/>
  <c r="L6665" i="23"/>
  <c r="M6665" i="23" s="1"/>
  <c r="L6666" i="23"/>
  <c r="M6666" i="23" s="1"/>
  <c r="L6667" i="23"/>
  <c r="M6667" i="23" s="1"/>
  <c r="L6668" i="23"/>
  <c r="M6668" i="23" s="1"/>
  <c r="L6669" i="23"/>
  <c r="M6669" i="23" s="1"/>
  <c r="L6670" i="23"/>
  <c r="M6670" i="23" s="1"/>
  <c r="L6671" i="23"/>
  <c r="M6671" i="23" s="1"/>
  <c r="L6672" i="23"/>
  <c r="M6672" i="23" s="1"/>
  <c r="L6673" i="23"/>
  <c r="M6673" i="23" s="1"/>
  <c r="L6674" i="23"/>
  <c r="M6674" i="23" s="1"/>
  <c r="L6675" i="23"/>
  <c r="M6675" i="23" s="1"/>
  <c r="L6676" i="23"/>
  <c r="M6676" i="23" s="1"/>
  <c r="L6677" i="23"/>
  <c r="M6677" i="23" s="1"/>
  <c r="L6678" i="23"/>
  <c r="M6678" i="23" s="1"/>
  <c r="L6679" i="23"/>
  <c r="M6679" i="23" s="1"/>
  <c r="L6680" i="23"/>
  <c r="M6680" i="23" s="1"/>
  <c r="L6681" i="23"/>
  <c r="M6681" i="23" s="1"/>
  <c r="L6682" i="23"/>
  <c r="M6682" i="23" s="1"/>
  <c r="L6683" i="23"/>
  <c r="M6683" i="23" s="1"/>
  <c r="L6684" i="23"/>
  <c r="M6684" i="23" s="1"/>
  <c r="L6685" i="23"/>
  <c r="M6685" i="23" s="1"/>
  <c r="L6686" i="23"/>
  <c r="M6686" i="23" s="1"/>
  <c r="L6687" i="23"/>
  <c r="M6687" i="23" s="1"/>
  <c r="L6688" i="23"/>
  <c r="M6688" i="23" s="1"/>
  <c r="L6689" i="23"/>
  <c r="M6689" i="23" s="1"/>
  <c r="L6690" i="23"/>
  <c r="M6690" i="23" s="1"/>
  <c r="L6691" i="23"/>
  <c r="M6691" i="23" s="1"/>
  <c r="L6692" i="23"/>
  <c r="M6692" i="23" s="1"/>
  <c r="L6693" i="23"/>
  <c r="M6693" i="23" s="1"/>
  <c r="L6694" i="23"/>
  <c r="M6694" i="23" s="1"/>
  <c r="L6695" i="23"/>
  <c r="M6695" i="23" s="1"/>
  <c r="L6696" i="23"/>
  <c r="M6696" i="23" s="1"/>
  <c r="L6697" i="23"/>
  <c r="M6697" i="23" s="1"/>
  <c r="L6698" i="23"/>
  <c r="M6698" i="23" s="1"/>
  <c r="L6699" i="23"/>
  <c r="M6699" i="23" s="1"/>
  <c r="L6700" i="23"/>
  <c r="M6700" i="23" s="1"/>
  <c r="L6701" i="23"/>
  <c r="M6701" i="23" s="1"/>
  <c r="L6702" i="23"/>
  <c r="M6702" i="23" s="1"/>
  <c r="L6703" i="23"/>
  <c r="M6703" i="23" s="1"/>
  <c r="L6704" i="23"/>
  <c r="M6704" i="23" s="1"/>
  <c r="L6705" i="23"/>
  <c r="M6705" i="23" s="1"/>
  <c r="L6706" i="23"/>
  <c r="M6706" i="23" s="1"/>
  <c r="L6707" i="23"/>
  <c r="M6707" i="23" s="1"/>
  <c r="L6708" i="23"/>
  <c r="M6708" i="23" s="1"/>
  <c r="L6709" i="23"/>
  <c r="M6709" i="23" s="1"/>
  <c r="L6710" i="23"/>
  <c r="M6710" i="23" s="1"/>
  <c r="L6711" i="23"/>
  <c r="M6711" i="23" s="1"/>
  <c r="L6712" i="23"/>
  <c r="M6712" i="23" s="1"/>
  <c r="L6713" i="23"/>
  <c r="M6713" i="23" s="1"/>
  <c r="L6714" i="23"/>
  <c r="M6714" i="23" s="1"/>
  <c r="L6715" i="23"/>
  <c r="M6715" i="23" s="1"/>
  <c r="L6716" i="23"/>
  <c r="M6716" i="23" s="1"/>
  <c r="L6717" i="23"/>
  <c r="M6717" i="23" s="1"/>
  <c r="L6718" i="23"/>
  <c r="M6718" i="23" s="1"/>
  <c r="L6719" i="23"/>
  <c r="M6719" i="23" s="1"/>
  <c r="L6720" i="23"/>
  <c r="M6720" i="23" s="1"/>
  <c r="L6721" i="23"/>
  <c r="M6721" i="23" s="1"/>
  <c r="L6722" i="23"/>
  <c r="M6722" i="23" s="1"/>
  <c r="L6723" i="23"/>
  <c r="M6723" i="23" s="1"/>
  <c r="L6724" i="23"/>
  <c r="M6724" i="23" s="1"/>
  <c r="L6725" i="23"/>
  <c r="M6725" i="23" s="1"/>
  <c r="L6726" i="23"/>
  <c r="M6726" i="23" s="1"/>
  <c r="L6727" i="23"/>
  <c r="M6727" i="23" s="1"/>
  <c r="L6728" i="23"/>
  <c r="M6728" i="23" s="1"/>
  <c r="L6729" i="23"/>
  <c r="M6729" i="23" s="1"/>
  <c r="L6730" i="23"/>
  <c r="M6730" i="23" s="1"/>
  <c r="L6731" i="23"/>
  <c r="M6731" i="23" s="1"/>
  <c r="L6732" i="23"/>
  <c r="M6732" i="23" s="1"/>
  <c r="L6733" i="23"/>
  <c r="M6733" i="23" s="1"/>
  <c r="L6734" i="23"/>
  <c r="M6734" i="23" s="1"/>
  <c r="L6735" i="23"/>
  <c r="M6735" i="23" s="1"/>
  <c r="L6736" i="23"/>
  <c r="M6736" i="23" s="1"/>
  <c r="L6737" i="23"/>
  <c r="M6737" i="23" s="1"/>
  <c r="L6738" i="23"/>
  <c r="M6738" i="23" s="1"/>
  <c r="L6739" i="23"/>
  <c r="M6739" i="23" s="1"/>
  <c r="L6740" i="23"/>
  <c r="M6740" i="23" s="1"/>
  <c r="L6741" i="23"/>
  <c r="M6741" i="23" s="1"/>
  <c r="L6742" i="23"/>
  <c r="M6742" i="23" s="1"/>
  <c r="L6743" i="23"/>
  <c r="M6743" i="23" s="1"/>
  <c r="L6744" i="23"/>
  <c r="M6744" i="23" s="1"/>
  <c r="L6745" i="23"/>
  <c r="M6745" i="23" s="1"/>
  <c r="L6746" i="23"/>
  <c r="M6746" i="23" s="1"/>
  <c r="L6747" i="23"/>
  <c r="M6747" i="23" s="1"/>
  <c r="L6748" i="23"/>
  <c r="M6748" i="23" s="1"/>
  <c r="L6749" i="23"/>
  <c r="M6749" i="23" s="1"/>
  <c r="L6750" i="23"/>
  <c r="M6750" i="23" s="1"/>
  <c r="L6751" i="23"/>
  <c r="M6751" i="23" s="1"/>
  <c r="L6752" i="23"/>
  <c r="M6752" i="23" s="1"/>
  <c r="L6753" i="23"/>
  <c r="M6753" i="23" s="1"/>
  <c r="L6754" i="23"/>
  <c r="M6754" i="23" s="1"/>
  <c r="L6755" i="23"/>
  <c r="M6755" i="23" s="1"/>
  <c r="L6756" i="23"/>
  <c r="M6756" i="23" s="1"/>
  <c r="L6757" i="23"/>
  <c r="M6757" i="23" s="1"/>
  <c r="L6758" i="23"/>
  <c r="M6758" i="23" s="1"/>
  <c r="L6759" i="23"/>
  <c r="M6759" i="23" s="1"/>
  <c r="L6760" i="23"/>
  <c r="M6760" i="23" s="1"/>
  <c r="L6761" i="23"/>
  <c r="M6761" i="23" s="1"/>
  <c r="L6762" i="23"/>
  <c r="M6762" i="23" s="1"/>
  <c r="L6763" i="23"/>
  <c r="M6763" i="23" s="1"/>
  <c r="L6764" i="23"/>
  <c r="M6764" i="23" s="1"/>
  <c r="L6765" i="23"/>
  <c r="M6765" i="23" s="1"/>
  <c r="L6766" i="23"/>
  <c r="M6766" i="23" s="1"/>
  <c r="L6767" i="23"/>
  <c r="M6767" i="23" s="1"/>
  <c r="L6768" i="23"/>
  <c r="M6768" i="23" s="1"/>
  <c r="L6769" i="23"/>
  <c r="M6769" i="23" s="1"/>
  <c r="L6770" i="23"/>
  <c r="M6770" i="23" s="1"/>
  <c r="L6771" i="23"/>
  <c r="M6771" i="23" s="1"/>
  <c r="L6772" i="23"/>
  <c r="M6772" i="23" s="1"/>
  <c r="L6773" i="23"/>
  <c r="M6773" i="23" s="1"/>
  <c r="L6774" i="23"/>
  <c r="M6774" i="23" s="1"/>
  <c r="L6775" i="23"/>
  <c r="M6775" i="23" s="1"/>
  <c r="L6776" i="23"/>
  <c r="M6776" i="23" s="1"/>
  <c r="L6777" i="23"/>
  <c r="M6777" i="23" s="1"/>
  <c r="L6778" i="23"/>
  <c r="M6778" i="23" s="1"/>
  <c r="L6779" i="23"/>
  <c r="M6779" i="23" s="1"/>
  <c r="L6780" i="23"/>
  <c r="M6780" i="23" s="1"/>
  <c r="L6781" i="23"/>
  <c r="M6781" i="23" s="1"/>
  <c r="L6782" i="23"/>
  <c r="M6782" i="23" s="1"/>
  <c r="L6783" i="23"/>
  <c r="M6783" i="23" s="1"/>
  <c r="L6784" i="23"/>
  <c r="M6784" i="23" s="1"/>
  <c r="L6785" i="23"/>
  <c r="M6785" i="23" s="1"/>
  <c r="L6786" i="23"/>
  <c r="M6786" i="23" s="1"/>
  <c r="L6787" i="23"/>
  <c r="M6787" i="23" s="1"/>
  <c r="L6788" i="23"/>
  <c r="M6788" i="23" s="1"/>
  <c r="L6789" i="23"/>
  <c r="M6789" i="23" s="1"/>
  <c r="L6790" i="23"/>
  <c r="M6790" i="23" s="1"/>
  <c r="L6791" i="23"/>
  <c r="M6791" i="23" s="1"/>
  <c r="L6792" i="23"/>
  <c r="M6792" i="23" s="1"/>
  <c r="L6793" i="23"/>
  <c r="M6793" i="23" s="1"/>
  <c r="L6794" i="23"/>
  <c r="M6794" i="23" s="1"/>
  <c r="L6795" i="23"/>
  <c r="M6795" i="23" s="1"/>
  <c r="L6796" i="23"/>
  <c r="M6796" i="23" s="1"/>
  <c r="L6797" i="23"/>
  <c r="M6797" i="23" s="1"/>
  <c r="L6798" i="23"/>
  <c r="M6798" i="23" s="1"/>
  <c r="L6799" i="23"/>
  <c r="M6799" i="23" s="1"/>
  <c r="L6800" i="23"/>
  <c r="M6800" i="23" s="1"/>
  <c r="L6801" i="23"/>
  <c r="M6801" i="23" s="1"/>
  <c r="L6802" i="23"/>
  <c r="M6802" i="23" s="1"/>
  <c r="L6803" i="23"/>
  <c r="M6803" i="23" s="1"/>
  <c r="L6804" i="23"/>
  <c r="M6804" i="23" s="1"/>
  <c r="L6805" i="23"/>
  <c r="M6805" i="23" s="1"/>
  <c r="L6806" i="23"/>
  <c r="M6806" i="23" s="1"/>
  <c r="L6807" i="23"/>
  <c r="M6807" i="23" s="1"/>
  <c r="L6808" i="23"/>
  <c r="M6808" i="23" s="1"/>
  <c r="L6809" i="23"/>
  <c r="M6809" i="23" s="1"/>
  <c r="L6810" i="23"/>
  <c r="M6810" i="23" s="1"/>
  <c r="L6811" i="23"/>
  <c r="M6811" i="23" s="1"/>
  <c r="L6812" i="23"/>
  <c r="M6812" i="23" s="1"/>
  <c r="L6813" i="23"/>
  <c r="M6813" i="23" s="1"/>
  <c r="L6814" i="23"/>
  <c r="M6814" i="23" s="1"/>
  <c r="L6815" i="23"/>
  <c r="M6815" i="23" s="1"/>
  <c r="L6816" i="23"/>
  <c r="M6816" i="23" s="1"/>
  <c r="L6817" i="23"/>
  <c r="M6817" i="23" s="1"/>
  <c r="L6818" i="23"/>
  <c r="M6818" i="23" s="1"/>
  <c r="L6819" i="23"/>
  <c r="M6819" i="23" s="1"/>
  <c r="L6820" i="23"/>
  <c r="M6820" i="23" s="1"/>
  <c r="L6821" i="23"/>
  <c r="M6821" i="23" s="1"/>
  <c r="L6822" i="23"/>
  <c r="M6822" i="23" s="1"/>
  <c r="L6823" i="23"/>
  <c r="M6823" i="23" s="1"/>
  <c r="L6824" i="23"/>
  <c r="M6824" i="23" s="1"/>
  <c r="L6825" i="23"/>
  <c r="M6825" i="23" s="1"/>
  <c r="L6826" i="23"/>
  <c r="M6826" i="23" s="1"/>
  <c r="L6827" i="23"/>
  <c r="M6827" i="23" s="1"/>
  <c r="L6828" i="23"/>
  <c r="M6828" i="23" s="1"/>
  <c r="L6829" i="23"/>
  <c r="M6829" i="23" s="1"/>
  <c r="L6830" i="23"/>
  <c r="M6830" i="23" s="1"/>
  <c r="L6831" i="23"/>
  <c r="M6831" i="23" s="1"/>
  <c r="L6832" i="23"/>
  <c r="M6832" i="23" s="1"/>
  <c r="L6833" i="23"/>
  <c r="M6833" i="23" s="1"/>
  <c r="L6834" i="23"/>
  <c r="M6834" i="23" s="1"/>
  <c r="L6835" i="23"/>
  <c r="M6835" i="23" s="1"/>
  <c r="L6836" i="23"/>
  <c r="M6836" i="23" s="1"/>
  <c r="L6837" i="23"/>
  <c r="M6837" i="23" s="1"/>
  <c r="L6838" i="23"/>
  <c r="M6838" i="23" s="1"/>
  <c r="L6839" i="23"/>
  <c r="M6839" i="23" s="1"/>
  <c r="L6840" i="23"/>
  <c r="M6840" i="23" s="1"/>
  <c r="L6841" i="23"/>
  <c r="M6841" i="23" s="1"/>
  <c r="L6842" i="23"/>
  <c r="M6842" i="23" s="1"/>
  <c r="L6843" i="23"/>
  <c r="M6843" i="23" s="1"/>
  <c r="L6844" i="23"/>
  <c r="M6844" i="23" s="1"/>
  <c r="L6845" i="23"/>
  <c r="M6845" i="23" s="1"/>
  <c r="L6846" i="23"/>
  <c r="M6846" i="23" s="1"/>
  <c r="L6847" i="23"/>
  <c r="M6847" i="23" s="1"/>
  <c r="L6848" i="23"/>
  <c r="M6848" i="23" s="1"/>
  <c r="L6849" i="23"/>
  <c r="M6849" i="23" s="1"/>
  <c r="L6850" i="23"/>
  <c r="M6850" i="23" s="1"/>
  <c r="L6851" i="23"/>
  <c r="M6851" i="23" s="1"/>
  <c r="L6852" i="23"/>
  <c r="M6852" i="23" s="1"/>
  <c r="L6853" i="23"/>
  <c r="M6853" i="23" s="1"/>
  <c r="L6854" i="23"/>
  <c r="M6854" i="23" s="1"/>
  <c r="L6855" i="23"/>
  <c r="M6855" i="23" s="1"/>
  <c r="L6856" i="23"/>
  <c r="M6856" i="23" s="1"/>
  <c r="L6857" i="23"/>
  <c r="M6857" i="23" s="1"/>
  <c r="L6858" i="23"/>
  <c r="M6858" i="23" s="1"/>
  <c r="L6859" i="23"/>
  <c r="M6859" i="23" s="1"/>
  <c r="L6860" i="23"/>
  <c r="M6860" i="23" s="1"/>
  <c r="L6861" i="23"/>
  <c r="M6861" i="23" s="1"/>
  <c r="L6862" i="23"/>
  <c r="M6862" i="23" s="1"/>
  <c r="L6863" i="23"/>
  <c r="M6863" i="23" s="1"/>
  <c r="L6864" i="23"/>
  <c r="M6864" i="23" s="1"/>
  <c r="L6865" i="23"/>
  <c r="M6865" i="23" s="1"/>
  <c r="L6866" i="23"/>
  <c r="M6866" i="23" s="1"/>
  <c r="L6867" i="23"/>
  <c r="M6867" i="23" s="1"/>
  <c r="L6868" i="23"/>
  <c r="M6868" i="23" s="1"/>
  <c r="L6869" i="23"/>
  <c r="M6869" i="23" s="1"/>
  <c r="L6870" i="23"/>
  <c r="M6870" i="23" s="1"/>
  <c r="L6871" i="23"/>
  <c r="M6871" i="23" s="1"/>
  <c r="L6872" i="23"/>
  <c r="M6872" i="23" s="1"/>
  <c r="L6873" i="23"/>
  <c r="M6873" i="23" s="1"/>
  <c r="L6874" i="23"/>
  <c r="M6874" i="23" s="1"/>
  <c r="L6875" i="23"/>
  <c r="M6875" i="23" s="1"/>
  <c r="L6876" i="23"/>
  <c r="M6876" i="23" s="1"/>
  <c r="L6877" i="23"/>
  <c r="M6877" i="23" s="1"/>
  <c r="L6878" i="23"/>
  <c r="M6878" i="23" s="1"/>
  <c r="L6879" i="23"/>
  <c r="M6879" i="23" s="1"/>
  <c r="L6880" i="23"/>
  <c r="M6880" i="23" s="1"/>
  <c r="L6881" i="23"/>
  <c r="M6881" i="23" s="1"/>
  <c r="L6882" i="23"/>
  <c r="M6882" i="23" s="1"/>
  <c r="L6883" i="23"/>
  <c r="M6883" i="23" s="1"/>
  <c r="L6884" i="23"/>
  <c r="M6884" i="23" s="1"/>
  <c r="L6885" i="23"/>
  <c r="M6885" i="23" s="1"/>
  <c r="L6886" i="23"/>
  <c r="M6886" i="23" s="1"/>
  <c r="L6887" i="23"/>
  <c r="M6887" i="23" s="1"/>
  <c r="L6888" i="23"/>
  <c r="M6888" i="23" s="1"/>
  <c r="L6889" i="23"/>
  <c r="M6889" i="23" s="1"/>
  <c r="L6890" i="23"/>
  <c r="M6890" i="23" s="1"/>
  <c r="L6891" i="23"/>
  <c r="M6891" i="23" s="1"/>
  <c r="L6892" i="23"/>
  <c r="M6892" i="23" s="1"/>
  <c r="L6893" i="23"/>
  <c r="M6893" i="23" s="1"/>
  <c r="L6894" i="23"/>
  <c r="M6894" i="23" s="1"/>
  <c r="L6895" i="23"/>
  <c r="M6895" i="23" s="1"/>
  <c r="L6896" i="23"/>
  <c r="M6896" i="23" s="1"/>
  <c r="L6897" i="23"/>
  <c r="M6897" i="23" s="1"/>
  <c r="L6898" i="23"/>
  <c r="M6898" i="23" s="1"/>
  <c r="L6899" i="23"/>
  <c r="M6899" i="23" s="1"/>
  <c r="L6900" i="23"/>
  <c r="M6900" i="23" s="1"/>
  <c r="L6901" i="23"/>
  <c r="M6901" i="23" s="1"/>
  <c r="L6902" i="23"/>
  <c r="M6902" i="23" s="1"/>
  <c r="L6903" i="23"/>
  <c r="M6903" i="23" s="1"/>
  <c r="L6904" i="23"/>
  <c r="M6904" i="23" s="1"/>
  <c r="L6905" i="23"/>
  <c r="M6905" i="23" s="1"/>
  <c r="L6906" i="23"/>
  <c r="M6906" i="23" s="1"/>
  <c r="L6907" i="23"/>
  <c r="M6907" i="23" s="1"/>
  <c r="L6908" i="23"/>
  <c r="M6908" i="23" s="1"/>
  <c r="L6909" i="23"/>
  <c r="M6909" i="23" s="1"/>
  <c r="L6910" i="23"/>
  <c r="M6910" i="23" s="1"/>
  <c r="L6911" i="23"/>
  <c r="M6911" i="23" s="1"/>
  <c r="L6912" i="23"/>
  <c r="M6912" i="23" s="1"/>
  <c r="L6913" i="23"/>
  <c r="M6913" i="23" s="1"/>
  <c r="L6914" i="23"/>
  <c r="M6914" i="23" s="1"/>
  <c r="L6915" i="23"/>
  <c r="M6915" i="23" s="1"/>
  <c r="L6916" i="23"/>
  <c r="M6916" i="23" s="1"/>
  <c r="L6917" i="23"/>
  <c r="M6917" i="23" s="1"/>
  <c r="L6918" i="23"/>
  <c r="M6918" i="23" s="1"/>
  <c r="L6919" i="23"/>
  <c r="M6919" i="23" s="1"/>
  <c r="L6920" i="23"/>
  <c r="M6920" i="23" s="1"/>
  <c r="L6921" i="23"/>
  <c r="M6921" i="23" s="1"/>
  <c r="L6922" i="23"/>
  <c r="M6922" i="23" s="1"/>
  <c r="L6923" i="23"/>
  <c r="M6923" i="23" s="1"/>
  <c r="L6924" i="23"/>
  <c r="M6924" i="23" s="1"/>
  <c r="L6925" i="23"/>
  <c r="M6925" i="23" s="1"/>
  <c r="L6926" i="23"/>
  <c r="M6926" i="23" s="1"/>
  <c r="L6927" i="23"/>
  <c r="M6927" i="23" s="1"/>
  <c r="L6928" i="23"/>
  <c r="M6928" i="23" s="1"/>
  <c r="L6929" i="23"/>
  <c r="M6929" i="23" s="1"/>
  <c r="L6930" i="23"/>
  <c r="M6930" i="23" s="1"/>
  <c r="L6931" i="23"/>
  <c r="M6931" i="23" s="1"/>
  <c r="L6932" i="23"/>
  <c r="M6932" i="23" s="1"/>
  <c r="L6933" i="23"/>
  <c r="M6933" i="23" s="1"/>
  <c r="L6934" i="23"/>
  <c r="M6934" i="23" s="1"/>
  <c r="L6935" i="23"/>
  <c r="M6935" i="23" s="1"/>
  <c r="L6936" i="23"/>
  <c r="M6936" i="23" s="1"/>
  <c r="L6937" i="23"/>
  <c r="M6937" i="23" s="1"/>
  <c r="L6938" i="23"/>
  <c r="M6938" i="23" s="1"/>
  <c r="L6939" i="23"/>
  <c r="M6939" i="23" s="1"/>
  <c r="L6940" i="23"/>
  <c r="M6940" i="23" s="1"/>
  <c r="L6941" i="23"/>
  <c r="M6941" i="23" s="1"/>
  <c r="L6942" i="23"/>
  <c r="M6942" i="23" s="1"/>
  <c r="L6943" i="23"/>
  <c r="M6943" i="23" s="1"/>
  <c r="L6944" i="23"/>
  <c r="M6944" i="23" s="1"/>
  <c r="L6945" i="23"/>
  <c r="M6945" i="23" s="1"/>
  <c r="L6946" i="23"/>
  <c r="M6946" i="23" s="1"/>
  <c r="L6947" i="23"/>
  <c r="M6947" i="23" s="1"/>
  <c r="L6948" i="23"/>
  <c r="M6948" i="23" s="1"/>
  <c r="L6949" i="23"/>
  <c r="M6949" i="23" s="1"/>
  <c r="L6950" i="23"/>
  <c r="M6950" i="23" s="1"/>
  <c r="L6951" i="23"/>
  <c r="M6951" i="23" s="1"/>
  <c r="L6952" i="23"/>
  <c r="M6952" i="23" s="1"/>
  <c r="L6953" i="23"/>
  <c r="M6953" i="23" s="1"/>
  <c r="L6954" i="23"/>
  <c r="M6954" i="23" s="1"/>
  <c r="L6955" i="23"/>
  <c r="M6955" i="23" s="1"/>
  <c r="L6956" i="23"/>
  <c r="M6956" i="23" s="1"/>
  <c r="L6957" i="23"/>
  <c r="M6957" i="23" s="1"/>
  <c r="L6958" i="23"/>
  <c r="M6958" i="23" s="1"/>
  <c r="L6959" i="23"/>
  <c r="M6959" i="23" s="1"/>
  <c r="L6960" i="23"/>
  <c r="M6960" i="23" s="1"/>
  <c r="L6961" i="23"/>
  <c r="M6961" i="23" s="1"/>
  <c r="L6962" i="23"/>
  <c r="M6962" i="23" s="1"/>
  <c r="L6963" i="23"/>
  <c r="M6963" i="23" s="1"/>
  <c r="L6964" i="23"/>
  <c r="M6964" i="23" s="1"/>
  <c r="L6965" i="23"/>
  <c r="M6965" i="23" s="1"/>
  <c r="L6966" i="23"/>
  <c r="M6966" i="23" s="1"/>
  <c r="L6967" i="23"/>
  <c r="M6967" i="23" s="1"/>
  <c r="L6968" i="23"/>
  <c r="M6968" i="23" s="1"/>
  <c r="L6969" i="23"/>
  <c r="M6969" i="23" s="1"/>
  <c r="L6970" i="23"/>
  <c r="M6970" i="23" s="1"/>
  <c r="L6971" i="23"/>
  <c r="M6971" i="23" s="1"/>
  <c r="L6972" i="23"/>
  <c r="M6972" i="23" s="1"/>
  <c r="L6973" i="23"/>
  <c r="M6973" i="23" s="1"/>
  <c r="L6974" i="23"/>
  <c r="M6974" i="23" s="1"/>
  <c r="L6975" i="23"/>
  <c r="M6975" i="23" s="1"/>
  <c r="L6976" i="23"/>
  <c r="M6976" i="23" s="1"/>
  <c r="L6977" i="23"/>
  <c r="M6977" i="23" s="1"/>
  <c r="L6978" i="23"/>
  <c r="M6978" i="23" s="1"/>
  <c r="L6979" i="23"/>
  <c r="M6979" i="23" s="1"/>
  <c r="L6980" i="23"/>
  <c r="M6980" i="23" s="1"/>
  <c r="L6981" i="23"/>
  <c r="M6981" i="23" s="1"/>
  <c r="L6982" i="23"/>
  <c r="M6982" i="23" s="1"/>
  <c r="L6983" i="23"/>
  <c r="M6983" i="23" s="1"/>
  <c r="L6984" i="23"/>
  <c r="M6984" i="23" s="1"/>
  <c r="L6985" i="23"/>
  <c r="M6985" i="23" s="1"/>
  <c r="L6986" i="23"/>
  <c r="M6986" i="23" s="1"/>
  <c r="L6987" i="23"/>
  <c r="M6987" i="23" s="1"/>
  <c r="L6988" i="23"/>
  <c r="M6988" i="23" s="1"/>
  <c r="L6989" i="23"/>
  <c r="M6989" i="23" s="1"/>
  <c r="L6990" i="23"/>
  <c r="M6990" i="23" s="1"/>
  <c r="L6991" i="23"/>
  <c r="M6991" i="23" s="1"/>
  <c r="L6992" i="23"/>
  <c r="M6992" i="23" s="1"/>
  <c r="L6993" i="23"/>
  <c r="M6993" i="23" s="1"/>
  <c r="L6994" i="23"/>
  <c r="M6994" i="23" s="1"/>
  <c r="L6995" i="23"/>
  <c r="M6995" i="23" s="1"/>
  <c r="L6996" i="23"/>
  <c r="M6996" i="23" s="1"/>
  <c r="L6997" i="23"/>
  <c r="M6997" i="23" s="1"/>
  <c r="L6998" i="23"/>
  <c r="M6998" i="23" s="1"/>
  <c r="L6999" i="23"/>
  <c r="M6999" i="23" s="1"/>
  <c r="L7000" i="23"/>
  <c r="M7000" i="23" s="1"/>
  <c r="L7001" i="23"/>
  <c r="M7001" i="23" s="1"/>
  <c r="L7002" i="23"/>
  <c r="M7002" i="23" s="1"/>
  <c r="L7003" i="23"/>
  <c r="M7003" i="23" s="1"/>
  <c r="L7004" i="23"/>
  <c r="M7004" i="23" s="1"/>
  <c r="L7005" i="23"/>
  <c r="M7005" i="23" s="1"/>
  <c r="L7006" i="23"/>
  <c r="M7006" i="23" s="1"/>
  <c r="L7007" i="23"/>
  <c r="M7007" i="23" s="1"/>
  <c r="L7008" i="23"/>
  <c r="M7008" i="23" s="1"/>
  <c r="L7009" i="23"/>
  <c r="M7009" i="23" s="1"/>
  <c r="L7010" i="23"/>
  <c r="M7010" i="23" s="1"/>
  <c r="L7011" i="23"/>
  <c r="M7011" i="23" s="1"/>
  <c r="L7012" i="23"/>
  <c r="M7012" i="23" s="1"/>
  <c r="L7013" i="23"/>
  <c r="M7013" i="23" s="1"/>
  <c r="L7014" i="23"/>
  <c r="M7014" i="23" s="1"/>
  <c r="L7015" i="23"/>
  <c r="M7015" i="23" s="1"/>
  <c r="L7016" i="23"/>
  <c r="M7016" i="23" s="1"/>
  <c r="L7017" i="23"/>
  <c r="M7017" i="23" s="1"/>
  <c r="L7018" i="23"/>
  <c r="M7018" i="23" s="1"/>
  <c r="L7019" i="23"/>
  <c r="M7019" i="23" s="1"/>
  <c r="L7020" i="23"/>
  <c r="M7020" i="23" s="1"/>
  <c r="L7021" i="23"/>
  <c r="M7021" i="23" s="1"/>
  <c r="L7022" i="23"/>
  <c r="M7022" i="23" s="1"/>
  <c r="L7023" i="23"/>
  <c r="M7023" i="23" s="1"/>
  <c r="L7024" i="23"/>
  <c r="M7024" i="23" s="1"/>
  <c r="L7025" i="23"/>
  <c r="M7025" i="23" s="1"/>
  <c r="L7026" i="23"/>
  <c r="M7026" i="23" s="1"/>
  <c r="L7027" i="23"/>
  <c r="M7027" i="23" s="1"/>
  <c r="L7028" i="23"/>
  <c r="M7028" i="23" s="1"/>
  <c r="L7029" i="23"/>
  <c r="M7029" i="23" s="1"/>
  <c r="L7030" i="23"/>
  <c r="M7030" i="23" s="1"/>
  <c r="L7031" i="23"/>
  <c r="M7031" i="23" s="1"/>
  <c r="L7032" i="23"/>
  <c r="M7032" i="23" s="1"/>
  <c r="L7033" i="23"/>
  <c r="M7033" i="23" s="1"/>
  <c r="L7034" i="23"/>
  <c r="M7034" i="23" s="1"/>
  <c r="L7035" i="23"/>
  <c r="M7035" i="23" s="1"/>
  <c r="L7036" i="23"/>
  <c r="M7036" i="23" s="1"/>
  <c r="L7037" i="23"/>
  <c r="M7037" i="23" s="1"/>
  <c r="L7038" i="23"/>
  <c r="M7038" i="23" s="1"/>
  <c r="L7039" i="23"/>
  <c r="M7039" i="23" s="1"/>
  <c r="L7040" i="23"/>
  <c r="M7040" i="23" s="1"/>
  <c r="L7041" i="23"/>
  <c r="M7041" i="23" s="1"/>
  <c r="L7042" i="23"/>
  <c r="M7042" i="23" s="1"/>
  <c r="L7043" i="23"/>
  <c r="M7043" i="23" s="1"/>
  <c r="L7044" i="23"/>
  <c r="M7044" i="23" s="1"/>
  <c r="L7045" i="23"/>
  <c r="M7045" i="23" s="1"/>
  <c r="L7046" i="23"/>
  <c r="M7046" i="23" s="1"/>
  <c r="L7047" i="23"/>
  <c r="M7047" i="23" s="1"/>
  <c r="L7048" i="23"/>
  <c r="M7048" i="23" s="1"/>
  <c r="L7049" i="23"/>
  <c r="M7049" i="23" s="1"/>
  <c r="L7050" i="23"/>
  <c r="M7050" i="23" s="1"/>
  <c r="L7051" i="23"/>
  <c r="M7051" i="23" s="1"/>
  <c r="L7052" i="23"/>
  <c r="M7052" i="23" s="1"/>
  <c r="L7053" i="23"/>
  <c r="M7053" i="23" s="1"/>
  <c r="L7054" i="23"/>
  <c r="M7054" i="23" s="1"/>
  <c r="L7055" i="23"/>
  <c r="M7055" i="23" s="1"/>
  <c r="L7056" i="23"/>
  <c r="M7056" i="23" s="1"/>
  <c r="L7057" i="23"/>
  <c r="M7057" i="23" s="1"/>
  <c r="L7058" i="23"/>
  <c r="M7058" i="23" s="1"/>
  <c r="L7059" i="23"/>
  <c r="M7059" i="23" s="1"/>
  <c r="L7060" i="23"/>
  <c r="M7060" i="23" s="1"/>
  <c r="L7061" i="23"/>
  <c r="M7061" i="23" s="1"/>
  <c r="L7062" i="23"/>
  <c r="M7062" i="23" s="1"/>
  <c r="L7063" i="23"/>
  <c r="M7063" i="23" s="1"/>
  <c r="L7064" i="23"/>
  <c r="M7064" i="23" s="1"/>
  <c r="L7065" i="23"/>
  <c r="M7065" i="23" s="1"/>
  <c r="L7066" i="23"/>
  <c r="M7066" i="23" s="1"/>
  <c r="L7067" i="23"/>
  <c r="M7067" i="23" s="1"/>
  <c r="L7068" i="23"/>
  <c r="M7068" i="23" s="1"/>
  <c r="L7069" i="23"/>
  <c r="M7069" i="23" s="1"/>
  <c r="L7070" i="23"/>
  <c r="M7070" i="23" s="1"/>
  <c r="L7071" i="23"/>
  <c r="M7071" i="23" s="1"/>
  <c r="L7072" i="23"/>
  <c r="M7072" i="23" s="1"/>
  <c r="L7073" i="23"/>
  <c r="M7073" i="23" s="1"/>
  <c r="L7074" i="23"/>
  <c r="M7074" i="23" s="1"/>
  <c r="L7075" i="23"/>
  <c r="M7075" i="23" s="1"/>
  <c r="L7076" i="23"/>
  <c r="M7076" i="23" s="1"/>
  <c r="L7077" i="23"/>
  <c r="M7077" i="23" s="1"/>
  <c r="L7078" i="23"/>
  <c r="M7078" i="23" s="1"/>
  <c r="L7079" i="23"/>
  <c r="M7079" i="23" s="1"/>
  <c r="L7080" i="23"/>
  <c r="M7080" i="23" s="1"/>
  <c r="L7081" i="23"/>
  <c r="M7081" i="23" s="1"/>
  <c r="L7082" i="23"/>
  <c r="M7082" i="23" s="1"/>
  <c r="L7083" i="23"/>
  <c r="M7083" i="23" s="1"/>
  <c r="L7084" i="23"/>
  <c r="M7084" i="23" s="1"/>
  <c r="L7085" i="23"/>
  <c r="M7085" i="23" s="1"/>
  <c r="L7086" i="23"/>
  <c r="M7086" i="23" s="1"/>
  <c r="L7087" i="23"/>
  <c r="M7087" i="23" s="1"/>
  <c r="L7088" i="23"/>
  <c r="M7088" i="23" s="1"/>
  <c r="L7089" i="23"/>
  <c r="M7089" i="23" s="1"/>
  <c r="L7090" i="23"/>
  <c r="M7090" i="23" s="1"/>
  <c r="L7091" i="23"/>
  <c r="M7091" i="23" s="1"/>
  <c r="L7092" i="23"/>
  <c r="M7092" i="23" s="1"/>
  <c r="L7093" i="23"/>
  <c r="M7093" i="23" s="1"/>
  <c r="L7094" i="23"/>
  <c r="M7094" i="23" s="1"/>
  <c r="L7095" i="23"/>
  <c r="M7095" i="23" s="1"/>
  <c r="L7096" i="23"/>
  <c r="M7096" i="23" s="1"/>
  <c r="L7097" i="23"/>
  <c r="M7097" i="23" s="1"/>
  <c r="L7098" i="23"/>
  <c r="M7098" i="23" s="1"/>
  <c r="L7099" i="23"/>
  <c r="M7099" i="23" s="1"/>
  <c r="L7100" i="23"/>
  <c r="M7100" i="23" s="1"/>
  <c r="L7101" i="23"/>
  <c r="M7101" i="23" s="1"/>
  <c r="L7102" i="23"/>
  <c r="M7102" i="23" s="1"/>
  <c r="L7103" i="23"/>
  <c r="M7103" i="23" s="1"/>
  <c r="L7104" i="23"/>
  <c r="M7104" i="23" s="1"/>
  <c r="L7105" i="23"/>
  <c r="M7105" i="23" s="1"/>
  <c r="L7106" i="23"/>
  <c r="M7106" i="23" s="1"/>
  <c r="L7107" i="23"/>
  <c r="M7107" i="23" s="1"/>
  <c r="L7108" i="23"/>
  <c r="M7108" i="23" s="1"/>
  <c r="L7109" i="23"/>
  <c r="M7109" i="23" s="1"/>
  <c r="L7110" i="23"/>
  <c r="M7110" i="23" s="1"/>
  <c r="L7111" i="23"/>
  <c r="M7111" i="23" s="1"/>
  <c r="L7112" i="23"/>
  <c r="M7112" i="23" s="1"/>
  <c r="L7113" i="23"/>
  <c r="M7113" i="23" s="1"/>
  <c r="L7114" i="23"/>
  <c r="M7114" i="23" s="1"/>
  <c r="L7115" i="23"/>
  <c r="M7115" i="23" s="1"/>
  <c r="L7116" i="23"/>
  <c r="M7116" i="23" s="1"/>
  <c r="L7117" i="23"/>
  <c r="M7117" i="23" s="1"/>
  <c r="L7118" i="23"/>
  <c r="M7118" i="23" s="1"/>
  <c r="L7119" i="23"/>
  <c r="M7119" i="23" s="1"/>
  <c r="L7120" i="23"/>
  <c r="M7120" i="23" s="1"/>
  <c r="L7121" i="23"/>
  <c r="M7121" i="23" s="1"/>
  <c r="L7122" i="23"/>
  <c r="M7122" i="23" s="1"/>
  <c r="L7123" i="23"/>
  <c r="M7123" i="23" s="1"/>
  <c r="L7124" i="23"/>
  <c r="M7124" i="23" s="1"/>
  <c r="L7125" i="23"/>
  <c r="M7125" i="23" s="1"/>
  <c r="L7126" i="23"/>
  <c r="M7126" i="23" s="1"/>
  <c r="L7127" i="23"/>
  <c r="M7127" i="23" s="1"/>
  <c r="L7128" i="23"/>
  <c r="M7128" i="23" s="1"/>
  <c r="L7129" i="23"/>
  <c r="M7129" i="23" s="1"/>
  <c r="L7130" i="23"/>
  <c r="M7130" i="23" s="1"/>
  <c r="L7131" i="23"/>
  <c r="M7131" i="23" s="1"/>
  <c r="L7132" i="23"/>
  <c r="M7132" i="23" s="1"/>
  <c r="L7133" i="23"/>
  <c r="M7133" i="23" s="1"/>
  <c r="L7134" i="23"/>
  <c r="M7134" i="23" s="1"/>
  <c r="L7135" i="23"/>
  <c r="M7135" i="23" s="1"/>
  <c r="L7136" i="23"/>
  <c r="M7136" i="23" s="1"/>
  <c r="L7137" i="23"/>
  <c r="M7137" i="23" s="1"/>
  <c r="L7138" i="23"/>
  <c r="M7138" i="23" s="1"/>
  <c r="L7139" i="23"/>
  <c r="M7139" i="23" s="1"/>
  <c r="L7140" i="23"/>
  <c r="M7140" i="23" s="1"/>
  <c r="L7141" i="23"/>
  <c r="M7141" i="23" s="1"/>
  <c r="L7142" i="23"/>
  <c r="M7142" i="23" s="1"/>
  <c r="L7143" i="23"/>
  <c r="M7143" i="23" s="1"/>
  <c r="L7144" i="23"/>
  <c r="M7144" i="23" s="1"/>
  <c r="L7145" i="23"/>
  <c r="M7145" i="23" s="1"/>
  <c r="L7146" i="23"/>
  <c r="M7146" i="23" s="1"/>
  <c r="L7147" i="23"/>
  <c r="M7147" i="23" s="1"/>
  <c r="L7148" i="23"/>
  <c r="M7148" i="23" s="1"/>
  <c r="L7149" i="23"/>
  <c r="M7149" i="23" s="1"/>
  <c r="L7150" i="23"/>
  <c r="M7150" i="23" s="1"/>
  <c r="L7151" i="23"/>
  <c r="M7151" i="23" s="1"/>
  <c r="L7152" i="23"/>
  <c r="M7152" i="23" s="1"/>
  <c r="L7153" i="23"/>
  <c r="M7153" i="23" s="1"/>
  <c r="L7154" i="23"/>
  <c r="M7154" i="23" s="1"/>
  <c r="L7155" i="23"/>
  <c r="M7155" i="23" s="1"/>
  <c r="L7156" i="23"/>
  <c r="M7156" i="23" s="1"/>
  <c r="L7157" i="23"/>
  <c r="M7157" i="23" s="1"/>
  <c r="L7158" i="23"/>
  <c r="M7158" i="23" s="1"/>
  <c r="L7159" i="23"/>
  <c r="M7159" i="23" s="1"/>
  <c r="L7160" i="23"/>
  <c r="M7160" i="23" s="1"/>
  <c r="L7161" i="23"/>
  <c r="M7161" i="23" s="1"/>
  <c r="L7162" i="23"/>
  <c r="M7162" i="23" s="1"/>
  <c r="L7163" i="23"/>
  <c r="M7163" i="23" s="1"/>
  <c r="L7164" i="23"/>
  <c r="M7164" i="23" s="1"/>
  <c r="L7165" i="23"/>
  <c r="M7165" i="23" s="1"/>
  <c r="L7166" i="23"/>
  <c r="M7166" i="23" s="1"/>
  <c r="L7167" i="23"/>
  <c r="M7167" i="23" s="1"/>
  <c r="L7168" i="23"/>
  <c r="M7168" i="23" s="1"/>
  <c r="L7169" i="23"/>
  <c r="M7169" i="23" s="1"/>
  <c r="L7170" i="23"/>
  <c r="M7170" i="23" s="1"/>
  <c r="L7171" i="23"/>
  <c r="M7171" i="23" s="1"/>
  <c r="L7172" i="23"/>
  <c r="M7172" i="23" s="1"/>
  <c r="L7173" i="23"/>
  <c r="M7173" i="23" s="1"/>
  <c r="L7174" i="23"/>
  <c r="M7174" i="23" s="1"/>
  <c r="L7175" i="23"/>
  <c r="M7175" i="23" s="1"/>
  <c r="L7176" i="23"/>
  <c r="M7176" i="23" s="1"/>
  <c r="L7177" i="23"/>
  <c r="M7177" i="23" s="1"/>
  <c r="L7178" i="23"/>
  <c r="M7178" i="23" s="1"/>
  <c r="L7179" i="23"/>
  <c r="M7179" i="23" s="1"/>
  <c r="L7180" i="23"/>
  <c r="M7180" i="23" s="1"/>
  <c r="L7181" i="23"/>
  <c r="M7181" i="23" s="1"/>
  <c r="L7182" i="23"/>
  <c r="M7182" i="23" s="1"/>
  <c r="L7183" i="23"/>
  <c r="M7183" i="23" s="1"/>
  <c r="L7184" i="23"/>
  <c r="M7184" i="23" s="1"/>
  <c r="L7185" i="23"/>
  <c r="M7185" i="23" s="1"/>
  <c r="L7186" i="23"/>
  <c r="M7186" i="23" s="1"/>
  <c r="L7187" i="23"/>
  <c r="M7187" i="23" s="1"/>
  <c r="L7188" i="23"/>
  <c r="M7188" i="23" s="1"/>
  <c r="L7189" i="23"/>
  <c r="M7189" i="23" s="1"/>
  <c r="L7190" i="23"/>
  <c r="M7190" i="23" s="1"/>
  <c r="L7191" i="23"/>
  <c r="M7191" i="23" s="1"/>
  <c r="L7192" i="23"/>
  <c r="M7192" i="23" s="1"/>
  <c r="L7193" i="23"/>
  <c r="M7193" i="23" s="1"/>
  <c r="L7194" i="23"/>
  <c r="M7194" i="23" s="1"/>
  <c r="L7195" i="23"/>
  <c r="M7195" i="23" s="1"/>
  <c r="L7196" i="23"/>
  <c r="M7196" i="23" s="1"/>
  <c r="L7197" i="23"/>
  <c r="M7197" i="23" s="1"/>
  <c r="L7198" i="23"/>
  <c r="M7198" i="23" s="1"/>
  <c r="L7199" i="23"/>
  <c r="M7199" i="23" s="1"/>
  <c r="L7200" i="23"/>
  <c r="M7200" i="23" s="1"/>
  <c r="L7201" i="23"/>
  <c r="M7201" i="23" s="1"/>
  <c r="L7202" i="23"/>
  <c r="M7202" i="23" s="1"/>
  <c r="L7203" i="23"/>
  <c r="M7203" i="23" s="1"/>
  <c r="L7204" i="23"/>
  <c r="M7204" i="23" s="1"/>
  <c r="L7205" i="23"/>
  <c r="M7205" i="23" s="1"/>
  <c r="L7206" i="23"/>
  <c r="M7206" i="23" s="1"/>
  <c r="L7207" i="23"/>
  <c r="M7207" i="23" s="1"/>
  <c r="L7208" i="23"/>
  <c r="M7208" i="23" s="1"/>
  <c r="L7209" i="23"/>
  <c r="M7209" i="23" s="1"/>
  <c r="L7210" i="23"/>
  <c r="M7210" i="23" s="1"/>
  <c r="L7211" i="23"/>
  <c r="M7211" i="23" s="1"/>
  <c r="L7212" i="23"/>
  <c r="M7212" i="23" s="1"/>
  <c r="L7213" i="23"/>
  <c r="M7213" i="23" s="1"/>
  <c r="L7214" i="23"/>
  <c r="M7214" i="23" s="1"/>
  <c r="L7215" i="23"/>
  <c r="M7215" i="23" s="1"/>
  <c r="L7216" i="23"/>
  <c r="M7216" i="23" s="1"/>
  <c r="L7217" i="23"/>
  <c r="M7217" i="23" s="1"/>
  <c r="L7218" i="23"/>
  <c r="M7218" i="23" s="1"/>
  <c r="L7219" i="23"/>
  <c r="M7219" i="23" s="1"/>
  <c r="L7220" i="23"/>
  <c r="M7220" i="23" s="1"/>
  <c r="L7221" i="23"/>
  <c r="M7221" i="23" s="1"/>
  <c r="L7222" i="23"/>
  <c r="M7222" i="23" s="1"/>
  <c r="L7223" i="23"/>
  <c r="M7223" i="23" s="1"/>
  <c r="L7224" i="23"/>
  <c r="M7224" i="23" s="1"/>
  <c r="L7225" i="23"/>
  <c r="M7225" i="23" s="1"/>
  <c r="L7226" i="23"/>
  <c r="M7226" i="23" s="1"/>
  <c r="L7227" i="23"/>
  <c r="M7227" i="23" s="1"/>
  <c r="L7228" i="23"/>
  <c r="M7228" i="23" s="1"/>
  <c r="L7229" i="23"/>
  <c r="M7229" i="23" s="1"/>
  <c r="L7230" i="23"/>
  <c r="M7230" i="23" s="1"/>
  <c r="L7231" i="23"/>
  <c r="M7231" i="23" s="1"/>
  <c r="L7232" i="23"/>
  <c r="M7232" i="23" s="1"/>
  <c r="L7233" i="23"/>
  <c r="M7233" i="23" s="1"/>
  <c r="L7234" i="23"/>
  <c r="M7234" i="23" s="1"/>
  <c r="L7235" i="23"/>
  <c r="M7235" i="23" s="1"/>
  <c r="L7236" i="23"/>
  <c r="M7236" i="23" s="1"/>
  <c r="L7237" i="23"/>
  <c r="M7237" i="23" s="1"/>
  <c r="L7238" i="23"/>
  <c r="M7238" i="23" s="1"/>
  <c r="L7239" i="23"/>
  <c r="M7239" i="23" s="1"/>
  <c r="L7240" i="23"/>
  <c r="M7240" i="23" s="1"/>
  <c r="L7241" i="23"/>
  <c r="M7241" i="23" s="1"/>
  <c r="L7242" i="23"/>
  <c r="M7242" i="23" s="1"/>
  <c r="L7243" i="23"/>
  <c r="M7243" i="23" s="1"/>
  <c r="L7244" i="23"/>
  <c r="M7244" i="23" s="1"/>
  <c r="L7245" i="23"/>
  <c r="M7245" i="23" s="1"/>
  <c r="L7246" i="23"/>
  <c r="M7246" i="23" s="1"/>
  <c r="L7247" i="23"/>
  <c r="M7247" i="23" s="1"/>
  <c r="L7248" i="23"/>
  <c r="M7248" i="23" s="1"/>
  <c r="L7249" i="23"/>
  <c r="M7249" i="23" s="1"/>
  <c r="L7250" i="23"/>
  <c r="M7250" i="23" s="1"/>
  <c r="L7251" i="23"/>
  <c r="M7251" i="23" s="1"/>
  <c r="L7252" i="23"/>
  <c r="M7252" i="23" s="1"/>
  <c r="L7253" i="23"/>
  <c r="M7253" i="23" s="1"/>
  <c r="L7254" i="23"/>
  <c r="M7254" i="23" s="1"/>
  <c r="L7255" i="23"/>
  <c r="M7255" i="23" s="1"/>
  <c r="L7256" i="23"/>
  <c r="M7256" i="23" s="1"/>
  <c r="L7257" i="23"/>
  <c r="M7257" i="23" s="1"/>
  <c r="L7258" i="23"/>
  <c r="M7258" i="23" s="1"/>
  <c r="L7259" i="23"/>
  <c r="M7259" i="23" s="1"/>
  <c r="L7260" i="23"/>
  <c r="M7260" i="23" s="1"/>
  <c r="L7261" i="23"/>
  <c r="M7261" i="23" s="1"/>
  <c r="L7262" i="23"/>
  <c r="M7262" i="23" s="1"/>
  <c r="L7263" i="23"/>
  <c r="M7263" i="23" s="1"/>
  <c r="L7264" i="23"/>
  <c r="M7264" i="23" s="1"/>
  <c r="L7265" i="23"/>
  <c r="M7265" i="23" s="1"/>
  <c r="L7266" i="23"/>
  <c r="M7266" i="23" s="1"/>
  <c r="L7267" i="23"/>
  <c r="M7267" i="23" s="1"/>
  <c r="L7268" i="23"/>
  <c r="M7268" i="23" s="1"/>
  <c r="L7269" i="23"/>
  <c r="M7269" i="23" s="1"/>
  <c r="L7270" i="23"/>
  <c r="M7270" i="23" s="1"/>
  <c r="L7271" i="23"/>
  <c r="M7271" i="23" s="1"/>
  <c r="L7272" i="23"/>
  <c r="M7272" i="23" s="1"/>
  <c r="L7273" i="23"/>
  <c r="M7273" i="23" s="1"/>
  <c r="L7274" i="23"/>
  <c r="M7274" i="23" s="1"/>
  <c r="L7275" i="23"/>
  <c r="M7275" i="23" s="1"/>
  <c r="L7276" i="23"/>
  <c r="M7276" i="23" s="1"/>
  <c r="L7277" i="23"/>
  <c r="M7277" i="23" s="1"/>
  <c r="L7278" i="23"/>
  <c r="M7278" i="23" s="1"/>
  <c r="L7279" i="23"/>
  <c r="M7279" i="23" s="1"/>
  <c r="L7280" i="23"/>
  <c r="M7280" i="23" s="1"/>
  <c r="L7281" i="23"/>
  <c r="M7281" i="23" s="1"/>
  <c r="L7282" i="23"/>
  <c r="M7282" i="23" s="1"/>
  <c r="L7283" i="23"/>
  <c r="M7283" i="23" s="1"/>
  <c r="L7284" i="23"/>
  <c r="M7284" i="23" s="1"/>
  <c r="L7285" i="23"/>
  <c r="M7285" i="23" s="1"/>
  <c r="L7286" i="23"/>
  <c r="M7286" i="23" s="1"/>
  <c r="L7287" i="23"/>
  <c r="M7287" i="23" s="1"/>
  <c r="L7288" i="23"/>
  <c r="M7288" i="23" s="1"/>
  <c r="L7289" i="23"/>
  <c r="M7289" i="23" s="1"/>
  <c r="L7290" i="23"/>
  <c r="M7290" i="23" s="1"/>
  <c r="L7291" i="23"/>
  <c r="M7291" i="23" s="1"/>
  <c r="L7292" i="23"/>
  <c r="M7292" i="23" s="1"/>
  <c r="L7293" i="23"/>
  <c r="M7293" i="23" s="1"/>
  <c r="L7294" i="23"/>
  <c r="M7294" i="23" s="1"/>
  <c r="L7295" i="23"/>
  <c r="M7295" i="23" s="1"/>
  <c r="L7296" i="23"/>
  <c r="M7296" i="23" s="1"/>
  <c r="L7297" i="23"/>
  <c r="M7297" i="23" s="1"/>
  <c r="L7298" i="23"/>
  <c r="M7298" i="23" s="1"/>
  <c r="L7299" i="23"/>
  <c r="M7299" i="23" s="1"/>
  <c r="L7300" i="23"/>
  <c r="M7300" i="23" s="1"/>
  <c r="L7301" i="23"/>
  <c r="M7301" i="23" s="1"/>
  <c r="L7302" i="23"/>
  <c r="M7302" i="23" s="1"/>
  <c r="L7303" i="23"/>
  <c r="M7303" i="23" s="1"/>
  <c r="L7304" i="23"/>
  <c r="M7304" i="23" s="1"/>
  <c r="L7305" i="23"/>
  <c r="M7305" i="23" s="1"/>
  <c r="L7306" i="23"/>
  <c r="M7306" i="23" s="1"/>
  <c r="L7307" i="23"/>
  <c r="M7307" i="23" s="1"/>
  <c r="L7308" i="23"/>
  <c r="M7308" i="23" s="1"/>
  <c r="L7309" i="23"/>
  <c r="M7309" i="23" s="1"/>
  <c r="L7310" i="23"/>
  <c r="M7310" i="23" s="1"/>
  <c r="L7311" i="23"/>
  <c r="M7311" i="23" s="1"/>
  <c r="L7312" i="23"/>
  <c r="M7312" i="23" s="1"/>
  <c r="L7313" i="23"/>
  <c r="M7313" i="23" s="1"/>
  <c r="L7314" i="23"/>
  <c r="M7314" i="23" s="1"/>
  <c r="L7315" i="23"/>
  <c r="M7315" i="23" s="1"/>
  <c r="L7316" i="23"/>
  <c r="M7316" i="23" s="1"/>
  <c r="L7317" i="23"/>
  <c r="M7317" i="23" s="1"/>
  <c r="L7318" i="23"/>
  <c r="M7318" i="23" s="1"/>
  <c r="L7319" i="23"/>
  <c r="M7319" i="23" s="1"/>
  <c r="L7320" i="23"/>
  <c r="M7320" i="23" s="1"/>
  <c r="L7321" i="23"/>
  <c r="M7321" i="23" s="1"/>
  <c r="L7322" i="23"/>
  <c r="M7322" i="23" s="1"/>
  <c r="L7323" i="23"/>
  <c r="M7323" i="23" s="1"/>
  <c r="L7324" i="23"/>
  <c r="M7324" i="23" s="1"/>
  <c r="L7325" i="23"/>
  <c r="M7325" i="23" s="1"/>
  <c r="L7326" i="23"/>
  <c r="M7326" i="23" s="1"/>
  <c r="L7327" i="23"/>
  <c r="M7327" i="23" s="1"/>
  <c r="L7328" i="23"/>
  <c r="M7328" i="23" s="1"/>
  <c r="L7329" i="23"/>
  <c r="M7329" i="23" s="1"/>
  <c r="L7330" i="23"/>
  <c r="M7330" i="23" s="1"/>
  <c r="L7331" i="23"/>
  <c r="M7331" i="23" s="1"/>
  <c r="L7332" i="23"/>
  <c r="M7332" i="23" s="1"/>
  <c r="L7333" i="23"/>
  <c r="M7333" i="23" s="1"/>
  <c r="L7334" i="23"/>
  <c r="M7334" i="23" s="1"/>
  <c r="L7335" i="23"/>
  <c r="M7335" i="23" s="1"/>
  <c r="L7336" i="23"/>
  <c r="M7336" i="23" s="1"/>
  <c r="L7337" i="23"/>
  <c r="M7337" i="23" s="1"/>
  <c r="L7338" i="23"/>
  <c r="M7338" i="23" s="1"/>
  <c r="L7339" i="23"/>
  <c r="M7339" i="23" s="1"/>
  <c r="L7340" i="23"/>
  <c r="M7340" i="23" s="1"/>
  <c r="L7341" i="23"/>
  <c r="M7341" i="23" s="1"/>
  <c r="L7342" i="23"/>
  <c r="M7342" i="23" s="1"/>
  <c r="L7343" i="23"/>
  <c r="M7343" i="23" s="1"/>
  <c r="L7344" i="23"/>
  <c r="M7344" i="23" s="1"/>
  <c r="L7345" i="23"/>
  <c r="M7345" i="23" s="1"/>
  <c r="L7346" i="23"/>
  <c r="M7346" i="23" s="1"/>
  <c r="L7347" i="23"/>
  <c r="M7347" i="23" s="1"/>
  <c r="L7348" i="23"/>
  <c r="M7348" i="23" s="1"/>
  <c r="L7349" i="23"/>
  <c r="M7349" i="23" s="1"/>
  <c r="L7350" i="23"/>
  <c r="M7350" i="23" s="1"/>
  <c r="L7351" i="23"/>
  <c r="M7351" i="23" s="1"/>
  <c r="L7352" i="23"/>
  <c r="M7352" i="23" s="1"/>
  <c r="L7353" i="23"/>
  <c r="M7353" i="23" s="1"/>
  <c r="L7354" i="23"/>
  <c r="M7354" i="23" s="1"/>
  <c r="L7355" i="23"/>
  <c r="M7355" i="23" s="1"/>
  <c r="L7356" i="23"/>
  <c r="M7356" i="23" s="1"/>
  <c r="L7357" i="23"/>
  <c r="M7357" i="23" s="1"/>
  <c r="L7358" i="23"/>
  <c r="M7358" i="23" s="1"/>
  <c r="L7359" i="23"/>
  <c r="M7359" i="23" s="1"/>
  <c r="L7360" i="23"/>
  <c r="M7360" i="23" s="1"/>
  <c r="L7361" i="23"/>
  <c r="M7361" i="23" s="1"/>
  <c r="L7362" i="23"/>
  <c r="M7362" i="23" s="1"/>
  <c r="L7363" i="23"/>
  <c r="M7363" i="23" s="1"/>
  <c r="L7364" i="23"/>
  <c r="M7364" i="23" s="1"/>
  <c r="L7365" i="23"/>
  <c r="M7365" i="23" s="1"/>
  <c r="L7366" i="23"/>
  <c r="M7366" i="23" s="1"/>
  <c r="L7367" i="23"/>
  <c r="M7367" i="23" s="1"/>
  <c r="L7368" i="23"/>
  <c r="M7368" i="23" s="1"/>
  <c r="L7369" i="23"/>
  <c r="M7369" i="23" s="1"/>
  <c r="L7370" i="23"/>
  <c r="M7370" i="23" s="1"/>
  <c r="L7371" i="23"/>
  <c r="M7371" i="23" s="1"/>
  <c r="L7372" i="23"/>
  <c r="M7372" i="23" s="1"/>
  <c r="L7373" i="23"/>
  <c r="M7373" i="23" s="1"/>
  <c r="L7374" i="23"/>
  <c r="M7374" i="23" s="1"/>
  <c r="L7375" i="23"/>
  <c r="M7375" i="23" s="1"/>
  <c r="L7376" i="23"/>
  <c r="M7376" i="23" s="1"/>
  <c r="L7377" i="23"/>
  <c r="M7377" i="23" s="1"/>
  <c r="L7378" i="23"/>
  <c r="M7378" i="23" s="1"/>
  <c r="L7379" i="23"/>
  <c r="M7379" i="23" s="1"/>
  <c r="L7380" i="23"/>
  <c r="M7380" i="23" s="1"/>
  <c r="L7381" i="23"/>
  <c r="M7381" i="23" s="1"/>
  <c r="L7382" i="23"/>
  <c r="M7382" i="23" s="1"/>
  <c r="L7383" i="23"/>
  <c r="M7383" i="23" s="1"/>
  <c r="L7384" i="23"/>
  <c r="M7384" i="23" s="1"/>
  <c r="L7385" i="23"/>
  <c r="M7385" i="23" s="1"/>
  <c r="L7386" i="23"/>
  <c r="M7386" i="23" s="1"/>
  <c r="L7387" i="23"/>
  <c r="M7387" i="23" s="1"/>
  <c r="L7388" i="23"/>
  <c r="M7388" i="23" s="1"/>
  <c r="L7389" i="23"/>
  <c r="M7389" i="23" s="1"/>
  <c r="L7390" i="23"/>
  <c r="M7390" i="23" s="1"/>
  <c r="L7391" i="23"/>
  <c r="M7391" i="23" s="1"/>
  <c r="L7392" i="23"/>
  <c r="M7392" i="23" s="1"/>
  <c r="L7393" i="23"/>
  <c r="M7393" i="23" s="1"/>
  <c r="L7394" i="23"/>
  <c r="M7394" i="23" s="1"/>
  <c r="L7395" i="23"/>
  <c r="M7395" i="23" s="1"/>
  <c r="L7396" i="23"/>
  <c r="M7396" i="23" s="1"/>
  <c r="L7397" i="23"/>
  <c r="M7397" i="23" s="1"/>
  <c r="L7398" i="23"/>
  <c r="M7398" i="23" s="1"/>
  <c r="L7399" i="23"/>
  <c r="M7399" i="23" s="1"/>
  <c r="L7400" i="23"/>
  <c r="M7400" i="23" s="1"/>
  <c r="L7401" i="23"/>
  <c r="M7401" i="23" s="1"/>
  <c r="L7402" i="23"/>
  <c r="M7402" i="23" s="1"/>
  <c r="L7403" i="23"/>
  <c r="M7403" i="23" s="1"/>
  <c r="L7404" i="23"/>
  <c r="M7404" i="23" s="1"/>
  <c r="L7405" i="23"/>
  <c r="M7405" i="23" s="1"/>
  <c r="L7406" i="23"/>
  <c r="M7406" i="23" s="1"/>
  <c r="L7407" i="23"/>
  <c r="M7407" i="23" s="1"/>
  <c r="L7408" i="23"/>
  <c r="M7408" i="23" s="1"/>
  <c r="L7409" i="23"/>
  <c r="M7409" i="23" s="1"/>
  <c r="L7410" i="23"/>
  <c r="M7410" i="23" s="1"/>
  <c r="L7411" i="23"/>
  <c r="M7411" i="23" s="1"/>
  <c r="L7412" i="23"/>
  <c r="M7412" i="23" s="1"/>
  <c r="L7413" i="23"/>
  <c r="M7413" i="23" s="1"/>
  <c r="L7414" i="23"/>
  <c r="M7414" i="23" s="1"/>
  <c r="L7415" i="23"/>
  <c r="M7415" i="23" s="1"/>
  <c r="L7416" i="23"/>
  <c r="M7416" i="23" s="1"/>
  <c r="L7417" i="23"/>
  <c r="M7417" i="23" s="1"/>
  <c r="L7418" i="23"/>
  <c r="M7418" i="23" s="1"/>
  <c r="L7419" i="23"/>
  <c r="M7419" i="23" s="1"/>
  <c r="L7420" i="23"/>
  <c r="M7420" i="23" s="1"/>
  <c r="L7421" i="23"/>
  <c r="M7421" i="23" s="1"/>
  <c r="L7422" i="23"/>
  <c r="M7422" i="23" s="1"/>
  <c r="L7423" i="23"/>
  <c r="M7423" i="23" s="1"/>
  <c r="L7424" i="23"/>
  <c r="M7424" i="23" s="1"/>
  <c r="L7425" i="23"/>
  <c r="M7425" i="23" s="1"/>
  <c r="L7426" i="23"/>
  <c r="M7426" i="23" s="1"/>
  <c r="L7427" i="23"/>
  <c r="M7427" i="23" s="1"/>
  <c r="L7428" i="23"/>
  <c r="M7428" i="23" s="1"/>
  <c r="L7429" i="23"/>
  <c r="M7429" i="23" s="1"/>
  <c r="L7430" i="23"/>
  <c r="M7430" i="23" s="1"/>
  <c r="L7431" i="23"/>
  <c r="M7431" i="23" s="1"/>
  <c r="L7432" i="23"/>
  <c r="M7432" i="23" s="1"/>
  <c r="L7433" i="23"/>
  <c r="M7433" i="23" s="1"/>
  <c r="L7434" i="23"/>
  <c r="M7434" i="23" s="1"/>
  <c r="L7435" i="23"/>
  <c r="M7435" i="23" s="1"/>
  <c r="L7436" i="23"/>
  <c r="M7436" i="23" s="1"/>
  <c r="L7437" i="23"/>
  <c r="M7437" i="23" s="1"/>
  <c r="L7438" i="23"/>
  <c r="M7438" i="23" s="1"/>
  <c r="L7439" i="23"/>
  <c r="M7439" i="23" s="1"/>
  <c r="L7440" i="23"/>
  <c r="M7440" i="23" s="1"/>
  <c r="L7441" i="23"/>
  <c r="M7441" i="23" s="1"/>
  <c r="L7442" i="23"/>
  <c r="M7442" i="23" s="1"/>
  <c r="L7443" i="23"/>
  <c r="M7443" i="23" s="1"/>
  <c r="L7444" i="23"/>
  <c r="M7444" i="23" s="1"/>
  <c r="L7445" i="23"/>
  <c r="M7445" i="23" s="1"/>
  <c r="L7446" i="23"/>
  <c r="M7446" i="23" s="1"/>
  <c r="L7447" i="23"/>
  <c r="M7447" i="23" s="1"/>
  <c r="L7448" i="23"/>
  <c r="M7448" i="23" s="1"/>
  <c r="L7449" i="23"/>
  <c r="M7449" i="23" s="1"/>
  <c r="L7450" i="23"/>
  <c r="M7450" i="23" s="1"/>
  <c r="L7451" i="23"/>
  <c r="M7451" i="23" s="1"/>
  <c r="L7452" i="23"/>
  <c r="M7452" i="23" s="1"/>
  <c r="L7453" i="23"/>
  <c r="M7453" i="23" s="1"/>
  <c r="L7454" i="23"/>
  <c r="M7454" i="23" s="1"/>
  <c r="L7455" i="23"/>
  <c r="M7455" i="23" s="1"/>
  <c r="L7456" i="23"/>
  <c r="M7456" i="23" s="1"/>
  <c r="L7457" i="23"/>
  <c r="M7457" i="23" s="1"/>
  <c r="L7458" i="23"/>
  <c r="M7458" i="23" s="1"/>
  <c r="L7459" i="23"/>
  <c r="M7459" i="23" s="1"/>
  <c r="L7460" i="23"/>
  <c r="M7460" i="23" s="1"/>
  <c r="L7461" i="23"/>
  <c r="M7461" i="23" s="1"/>
  <c r="L7462" i="23"/>
  <c r="M7462" i="23" s="1"/>
  <c r="L7463" i="23"/>
  <c r="M7463" i="23" s="1"/>
  <c r="L7464" i="23"/>
  <c r="M7464" i="23" s="1"/>
  <c r="L7465" i="23"/>
  <c r="M7465" i="23" s="1"/>
  <c r="L7466" i="23"/>
  <c r="M7466" i="23" s="1"/>
  <c r="L7467" i="23"/>
  <c r="M7467" i="23" s="1"/>
  <c r="L7468" i="23"/>
  <c r="M7468" i="23" s="1"/>
  <c r="L7469" i="23"/>
  <c r="M7469" i="23" s="1"/>
  <c r="L7470" i="23"/>
  <c r="M7470" i="23" s="1"/>
  <c r="L7471" i="23"/>
  <c r="M7471" i="23" s="1"/>
  <c r="L7472" i="23"/>
  <c r="M7472" i="23" s="1"/>
  <c r="L7473" i="23"/>
  <c r="M7473" i="23" s="1"/>
  <c r="L7474" i="23"/>
  <c r="M7474" i="23" s="1"/>
  <c r="L7475" i="23"/>
  <c r="M7475" i="23" s="1"/>
  <c r="L7476" i="23"/>
  <c r="M7476" i="23" s="1"/>
  <c r="L7477" i="23"/>
  <c r="M7477" i="23" s="1"/>
  <c r="L7478" i="23"/>
  <c r="M7478" i="23" s="1"/>
  <c r="L7479" i="23"/>
  <c r="M7479" i="23" s="1"/>
  <c r="L7480" i="23"/>
  <c r="M7480" i="23" s="1"/>
  <c r="L7481" i="23"/>
  <c r="M7481" i="23" s="1"/>
  <c r="L7482" i="23"/>
  <c r="M7482" i="23" s="1"/>
  <c r="L7483" i="23"/>
  <c r="M7483" i="23" s="1"/>
  <c r="L7484" i="23"/>
  <c r="M7484" i="23" s="1"/>
  <c r="L7485" i="23"/>
  <c r="M7485" i="23" s="1"/>
  <c r="L7486" i="23"/>
  <c r="M7486" i="23" s="1"/>
  <c r="L7487" i="23"/>
  <c r="M7487" i="23" s="1"/>
  <c r="L7488" i="23"/>
  <c r="M7488" i="23" s="1"/>
  <c r="L7489" i="23"/>
  <c r="M7489" i="23" s="1"/>
  <c r="L7490" i="23"/>
  <c r="M7490" i="23" s="1"/>
  <c r="L7491" i="23"/>
  <c r="M7491" i="23" s="1"/>
  <c r="L7492" i="23"/>
  <c r="M7492" i="23" s="1"/>
  <c r="L7493" i="23"/>
  <c r="M7493" i="23" s="1"/>
  <c r="L7494" i="23"/>
  <c r="M7494" i="23" s="1"/>
  <c r="L7495" i="23"/>
  <c r="M7495" i="23" s="1"/>
  <c r="L7496" i="23"/>
  <c r="M7496" i="23" s="1"/>
  <c r="L7497" i="23"/>
  <c r="M7497" i="23" s="1"/>
  <c r="L7498" i="23"/>
  <c r="M7498" i="23" s="1"/>
  <c r="L7499" i="23"/>
  <c r="M7499" i="23" s="1"/>
  <c r="L7500" i="23"/>
  <c r="M7500" i="23" s="1"/>
  <c r="L7501" i="23"/>
  <c r="M7501" i="23" s="1"/>
  <c r="L7502" i="23"/>
  <c r="M7502" i="23" s="1"/>
  <c r="L7503" i="23"/>
  <c r="M7503" i="23" s="1"/>
  <c r="L7504" i="23"/>
  <c r="M7504" i="23" s="1"/>
  <c r="L7505" i="23"/>
  <c r="M7505" i="23" s="1"/>
  <c r="L7506" i="23"/>
  <c r="M7506" i="23" s="1"/>
  <c r="L7507" i="23"/>
  <c r="M7507" i="23" s="1"/>
  <c r="L7508" i="23"/>
  <c r="M7508" i="23" s="1"/>
  <c r="L7509" i="23"/>
  <c r="M7509" i="23" s="1"/>
  <c r="L7510" i="23"/>
  <c r="M7510" i="23" s="1"/>
  <c r="L7511" i="23"/>
  <c r="M7511" i="23" s="1"/>
  <c r="L7512" i="23"/>
  <c r="M7512" i="23" s="1"/>
  <c r="L7513" i="23"/>
  <c r="M7513" i="23" s="1"/>
  <c r="L7514" i="23"/>
  <c r="M7514" i="23" s="1"/>
  <c r="L7515" i="23"/>
  <c r="M7515" i="23" s="1"/>
  <c r="L7516" i="23"/>
  <c r="M7516" i="23" s="1"/>
  <c r="L7517" i="23"/>
  <c r="M7517" i="23" s="1"/>
  <c r="L7518" i="23"/>
  <c r="M7518" i="23" s="1"/>
  <c r="L7519" i="23"/>
  <c r="M7519" i="23" s="1"/>
  <c r="L7520" i="23"/>
  <c r="M7520" i="23" s="1"/>
  <c r="L7521" i="23"/>
  <c r="M7521" i="23" s="1"/>
  <c r="L7522" i="23"/>
  <c r="M7522" i="23" s="1"/>
  <c r="L7523" i="23"/>
  <c r="M7523" i="23" s="1"/>
  <c r="L7524" i="23"/>
  <c r="M7524" i="23" s="1"/>
  <c r="L7525" i="23"/>
  <c r="M7525" i="23" s="1"/>
  <c r="L7526" i="23"/>
  <c r="M7526" i="23" s="1"/>
  <c r="L7527" i="23"/>
  <c r="M7527" i="23" s="1"/>
  <c r="L7528" i="23"/>
  <c r="M7528" i="23" s="1"/>
  <c r="L7529" i="23"/>
  <c r="M7529" i="23" s="1"/>
  <c r="L7530" i="23"/>
  <c r="M7530" i="23" s="1"/>
  <c r="L7531" i="23"/>
  <c r="M7531" i="23" s="1"/>
  <c r="L7532" i="23"/>
  <c r="M7532" i="23" s="1"/>
  <c r="L7533" i="23"/>
  <c r="M7533" i="23" s="1"/>
  <c r="L7534" i="23"/>
  <c r="M7534" i="23" s="1"/>
  <c r="L7535" i="23"/>
  <c r="M7535" i="23" s="1"/>
  <c r="L7536" i="23"/>
  <c r="M7536" i="23" s="1"/>
  <c r="L7537" i="23"/>
  <c r="M7537" i="23" s="1"/>
  <c r="L7538" i="23"/>
  <c r="M7538" i="23" s="1"/>
  <c r="L7539" i="23"/>
  <c r="M7539" i="23" s="1"/>
  <c r="L7540" i="23"/>
  <c r="M7540" i="23" s="1"/>
  <c r="L7541" i="23"/>
  <c r="M7541" i="23" s="1"/>
  <c r="L7542" i="23"/>
  <c r="M7542" i="23" s="1"/>
  <c r="L7543" i="23"/>
  <c r="M7543" i="23" s="1"/>
  <c r="L7544" i="23"/>
  <c r="M7544" i="23" s="1"/>
  <c r="L7545" i="23"/>
  <c r="M7545" i="23" s="1"/>
  <c r="L7546" i="23"/>
  <c r="M7546" i="23" s="1"/>
  <c r="L7547" i="23"/>
  <c r="M7547" i="23" s="1"/>
  <c r="L7548" i="23"/>
  <c r="M7548" i="23" s="1"/>
  <c r="L7549" i="23"/>
  <c r="M7549" i="23" s="1"/>
  <c r="L7550" i="23"/>
  <c r="M7550" i="23" s="1"/>
  <c r="L7551" i="23"/>
  <c r="M7551" i="23" s="1"/>
  <c r="L7552" i="23"/>
  <c r="M7552" i="23" s="1"/>
  <c r="L7553" i="23"/>
  <c r="M7553" i="23" s="1"/>
  <c r="L7554" i="23"/>
  <c r="M7554" i="23" s="1"/>
  <c r="L7555" i="23"/>
  <c r="M7555" i="23" s="1"/>
  <c r="L7556" i="23"/>
  <c r="M7556" i="23" s="1"/>
  <c r="L7557" i="23"/>
  <c r="M7557" i="23" s="1"/>
  <c r="L7558" i="23"/>
  <c r="M7558" i="23" s="1"/>
  <c r="L7559" i="23"/>
  <c r="M7559" i="23" s="1"/>
  <c r="L7560" i="23"/>
  <c r="M7560" i="23" s="1"/>
  <c r="L7561" i="23"/>
  <c r="M7561" i="23" s="1"/>
  <c r="L7562" i="23"/>
  <c r="M7562" i="23" s="1"/>
  <c r="L7563" i="23"/>
  <c r="M7563" i="23" s="1"/>
  <c r="L7564" i="23"/>
  <c r="M7564" i="23" s="1"/>
  <c r="L7565" i="23"/>
  <c r="M7565" i="23" s="1"/>
  <c r="L7566" i="23"/>
  <c r="M7566" i="23" s="1"/>
  <c r="L7567" i="23"/>
  <c r="M7567" i="23" s="1"/>
  <c r="L7568" i="23"/>
  <c r="M7568" i="23" s="1"/>
  <c r="L7569" i="23"/>
  <c r="M7569" i="23" s="1"/>
  <c r="L7570" i="23"/>
  <c r="M7570" i="23" s="1"/>
  <c r="L7571" i="23"/>
  <c r="M7571" i="23" s="1"/>
  <c r="L7572" i="23"/>
  <c r="M7572" i="23" s="1"/>
  <c r="L7573" i="23"/>
  <c r="M7573" i="23" s="1"/>
  <c r="L7574" i="23"/>
  <c r="M7574" i="23" s="1"/>
  <c r="L7575" i="23"/>
  <c r="M7575" i="23" s="1"/>
  <c r="L7576" i="23"/>
  <c r="M7576" i="23" s="1"/>
  <c r="L7577" i="23"/>
  <c r="M7577" i="23" s="1"/>
  <c r="L7578" i="23"/>
  <c r="M7578" i="23" s="1"/>
  <c r="L7579" i="23"/>
  <c r="M7579" i="23" s="1"/>
  <c r="L7580" i="23"/>
  <c r="M7580" i="23" s="1"/>
  <c r="L7581" i="23"/>
  <c r="M7581" i="23" s="1"/>
  <c r="L7582" i="23"/>
  <c r="M7582" i="23" s="1"/>
  <c r="L7583" i="23"/>
  <c r="M7583" i="23" s="1"/>
  <c r="L7584" i="23"/>
  <c r="M7584" i="23" s="1"/>
  <c r="L7585" i="23"/>
  <c r="M7585" i="23" s="1"/>
  <c r="L7586" i="23"/>
  <c r="M7586" i="23" s="1"/>
  <c r="L7587" i="23"/>
  <c r="M7587" i="23" s="1"/>
  <c r="L7588" i="23"/>
  <c r="M7588" i="23" s="1"/>
  <c r="L7589" i="23"/>
  <c r="M7589" i="23" s="1"/>
  <c r="L7590" i="23"/>
  <c r="M7590" i="23" s="1"/>
  <c r="L7591" i="23"/>
  <c r="M7591" i="23" s="1"/>
  <c r="L7592" i="23"/>
  <c r="M7592" i="23" s="1"/>
  <c r="L7593" i="23"/>
  <c r="M7593" i="23" s="1"/>
  <c r="L7594" i="23"/>
  <c r="M7594" i="23" s="1"/>
  <c r="L7595" i="23"/>
  <c r="M7595" i="23" s="1"/>
  <c r="L7596" i="23"/>
  <c r="M7596" i="23" s="1"/>
  <c r="L7597" i="23"/>
  <c r="M7597" i="23" s="1"/>
  <c r="L7598" i="23"/>
  <c r="M7598" i="23" s="1"/>
  <c r="L7599" i="23"/>
  <c r="M7599" i="23" s="1"/>
  <c r="L7600" i="23"/>
  <c r="M7600" i="23" s="1"/>
  <c r="L7601" i="23"/>
  <c r="M7601" i="23" s="1"/>
  <c r="L7602" i="23"/>
  <c r="M7602" i="23" s="1"/>
  <c r="L7603" i="23"/>
  <c r="M7603" i="23" s="1"/>
  <c r="L7604" i="23"/>
  <c r="M7604" i="23" s="1"/>
  <c r="L7605" i="23"/>
  <c r="M7605" i="23" s="1"/>
  <c r="L7606" i="23"/>
  <c r="M7606" i="23" s="1"/>
  <c r="L7607" i="23"/>
  <c r="M7607" i="23" s="1"/>
  <c r="L7608" i="23"/>
  <c r="M7608" i="23" s="1"/>
  <c r="L7609" i="23"/>
  <c r="M7609" i="23" s="1"/>
  <c r="L7610" i="23"/>
  <c r="M7610" i="23" s="1"/>
  <c r="L7611" i="23"/>
  <c r="M7611" i="23" s="1"/>
  <c r="L7612" i="23"/>
  <c r="M7612" i="23" s="1"/>
  <c r="L7613" i="23"/>
  <c r="M7613" i="23" s="1"/>
  <c r="L7614" i="23"/>
  <c r="M7614" i="23" s="1"/>
  <c r="L7615" i="23"/>
  <c r="M7615" i="23" s="1"/>
  <c r="L7616" i="23"/>
  <c r="M7616" i="23" s="1"/>
  <c r="L7617" i="23"/>
  <c r="M7617" i="23" s="1"/>
  <c r="L7618" i="23"/>
  <c r="M7618" i="23" s="1"/>
  <c r="L7619" i="23"/>
  <c r="M7619" i="23" s="1"/>
  <c r="L7620" i="23"/>
  <c r="M7620" i="23" s="1"/>
  <c r="L7621" i="23"/>
  <c r="M7621" i="23" s="1"/>
  <c r="L7622" i="23"/>
  <c r="M7622" i="23" s="1"/>
  <c r="L7623" i="23"/>
  <c r="M7623" i="23" s="1"/>
  <c r="L7624" i="23"/>
  <c r="M7624" i="23" s="1"/>
  <c r="L7625" i="23"/>
  <c r="M7625" i="23" s="1"/>
  <c r="L7626" i="23"/>
  <c r="M7626" i="23" s="1"/>
  <c r="L7627" i="23"/>
  <c r="M7627" i="23" s="1"/>
  <c r="L7628" i="23"/>
  <c r="M7628" i="23" s="1"/>
  <c r="L7629" i="23"/>
  <c r="M7629" i="23" s="1"/>
  <c r="L7630" i="23"/>
  <c r="M7630" i="23" s="1"/>
  <c r="L7631" i="23"/>
  <c r="M7631" i="23" s="1"/>
  <c r="L7632" i="23"/>
  <c r="M7632" i="23" s="1"/>
  <c r="L7633" i="23"/>
  <c r="M7633" i="23" s="1"/>
  <c r="L7634" i="23"/>
  <c r="M7634" i="23" s="1"/>
  <c r="L7635" i="23"/>
  <c r="M7635" i="23" s="1"/>
  <c r="L7636" i="23"/>
  <c r="M7636" i="23" s="1"/>
  <c r="L7637" i="23"/>
  <c r="M7637" i="23" s="1"/>
  <c r="L7638" i="23"/>
  <c r="M7638" i="23" s="1"/>
  <c r="L7639" i="23"/>
  <c r="M7639" i="23" s="1"/>
  <c r="L7640" i="23"/>
  <c r="M7640" i="23" s="1"/>
  <c r="L7641" i="23"/>
  <c r="M7641" i="23" s="1"/>
  <c r="L7642" i="23"/>
  <c r="M7642" i="23" s="1"/>
  <c r="L7643" i="23"/>
  <c r="M7643" i="23" s="1"/>
  <c r="L7644" i="23"/>
  <c r="M7644" i="23" s="1"/>
  <c r="L7645" i="23"/>
  <c r="M7645" i="23" s="1"/>
  <c r="L7646" i="23"/>
  <c r="M7646" i="23" s="1"/>
  <c r="L7647" i="23"/>
  <c r="M7647" i="23" s="1"/>
  <c r="L7648" i="23"/>
  <c r="M7648" i="23" s="1"/>
  <c r="L7649" i="23"/>
  <c r="M7649" i="23" s="1"/>
  <c r="L7650" i="23"/>
  <c r="M7650" i="23" s="1"/>
  <c r="L7651" i="23"/>
  <c r="M7651" i="23" s="1"/>
  <c r="L7652" i="23"/>
  <c r="M7652" i="23" s="1"/>
  <c r="L7653" i="23"/>
  <c r="M7653" i="23" s="1"/>
  <c r="L7654" i="23"/>
  <c r="M7654" i="23" s="1"/>
  <c r="L7655" i="23"/>
  <c r="M7655" i="23" s="1"/>
  <c r="L7656" i="23"/>
  <c r="M7656" i="23" s="1"/>
  <c r="L7657" i="23"/>
  <c r="M7657" i="23" s="1"/>
  <c r="L7658" i="23"/>
  <c r="M7658" i="23" s="1"/>
  <c r="L7659" i="23"/>
  <c r="M7659" i="23" s="1"/>
  <c r="L7660" i="23"/>
  <c r="M7660" i="23" s="1"/>
  <c r="L7661" i="23"/>
  <c r="M7661" i="23" s="1"/>
  <c r="L7662" i="23"/>
  <c r="M7662" i="23" s="1"/>
  <c r="L7663" i="23"/>
  <c r="M7663" i="23" s="1"/>
  <c r="L7664" i="23"/>
  <c r="M7664" i="23" s="1"/>
  <c r="L7665" i="23"/>
  <c r="M7665" i="23" s="1"/>
  <c r="L7666" i="23"/>
  <c r="M7666" i="23" s="1"/>
  <c r="L7667" i="23"/>
  <c r="M7667" i="23" s="1"/>
  <c r="L7668" i="23"/>
  <c r="M7668" i="23" s="1"/>
  <c r="L7669" i="23"/>
  <c r="M7669" i="23" s="1"/>
  <c r="L7670" i="23"/>
  <c r="M7670" i="23" s="1"/>
  <c r="L7671" i="23"/>
  <c r="M7671" i="23" s="1"/>
  <c r="L7672" i="23"/>
  <c r="M7672" i="23" s="1"/>
  <c r="L7673" i="23"/>
  <c r="M7673" i="23" s="1"/>
  <c r="L7674" i="23"/>
  <c r="M7674" i="23" s="1"/>
  <c r="L7675" i="23"/>
  <c r="M7675" i="23" s="1"/>
  <c r="L7676" i="23"/>
  <c r="M7676" i="23" s="1"/>
  <c r="L7677" i="23"/>
  <c r="M7677" i="23" s="1"/>
  <c r="L7678" i="23"/>
  <c r="M7678" i="23" s="1"/>
  <c r="L7679" i="23"/>
  <c r="M7679" i="23" s="1"/>
  <c r="L7680" i="23"/>
  <c r="M7680" i="23" s="1"/>
  <c r="L7681" i="23"/>
  <c r="M7681" i="23" s="1"/>
  <c r="L7682" i="23"/>
  <c r="M7682" i="23" s="1"/>
  <c r="L7683" i="23"/>
  <c r="M7683" i="23" s="1"/>
  <c r="L7684" i="23"/>
  <c r="M7684" i="23" s="1"/>
  <c r="L7685" i="23"/>
  <c r="M7685" i="23" s="1"/>
  <c r="L7686" i="23"/>
  <c r="M7686" i="23" s="1"/>
  <c r="L7687" i="23"/>
  <c r="M7687" i="23" s="1"/>
  <c r="L7688" i="23"/>
  <c r="M7688" i="23" s="1"/>
  <c r="L7689" i="23"/>
  <c r="M7689" i="23" s="1"/>
  <c r="L7690" i="23"/>
  <c r="M7690" i="23" s="1"/>
  <c r="L7691" i="23"/>
  <c r="M7691" i="23" s="1"/>
  <c r="L7692" i="23"/>
  <c r="M7692" i="23" s="1"/>
  <c r="L7693" i="23"/>
  <c r="M7693" i="23" s="1"/>
  <c r="L7694" i="23"/>
  <c r="M7694" i="23" s="1"/>
  <c r="L7695" i="23"/>
  <c r="M7695" i="23" s="1"/>
  <c r="L7696" i="23"/>
  <c r="M7696" i="23" s="1"/>
  <c r="L7697" i="23"/>
  <c r="M7697" i="23" s="1"/>
  <c r="L7698" i="23"/>
  <c r="M7698" i="23" s="1"/>
  <c r="L7699" i="23"/>
  <c r="M7699" i="23" s="1"/>
  <c r="L7700" i="23"/>
  <c r="M7700" i="23" s="1"/>
  <c r="L7701" i="23"/>
  <c r="M7701" i="23" s="1"/>
  <c r="L7702" i="23"/>
  <c r="M7702" i="23" s="1"/>
  <c r="L7703" i="23"/>
  <c r="M7703" i="23" s="1"/>
  <c r="L7704" i="23"/>
  <c r="M7704" i="23" s="1"/>
  <c r="L7705" i="23"/>
  <c r="M7705" i="23" s="1"/>
  <c r="L7706" i="23"/>
  <c r="M7706" i="23" s="1"/>
  <c r="L7707" i="23"/>
  <c r="M7707" i="23" s="1"/>
  <c r="L7708" i="23"/>
  <c r="M7708" i="23" s="1"/>
  <c r="L7709" i="23"/>
  <c r="M7709" i="23" s="1"/>
  <c r="L7710" i="23"/>
  <c r="M7710" i="23" s="1"/>
  <c r="L7711" i="23"/>
  <c r="M7711" i="23" s="1"/>
  <c r="L7712" i="23"/>
  <c r="M7712" i="23" s="1"/>
  <c r="L7713" i="23"/>
  <c r="M7713" i="23" s="1"/>
  <c r="L7714" i="23"/>
  <c r="M7714" i="23" s="1"/>
  <c r="L7715" i="23"/>
  <c r="M7715" i="23" s="1"/>
  <c r="L7716" i="23"/>
  <c r="M7716" i="23" s="1"/>
  <c r="L7717" i="23"/>
  <c r="M7717" i="23" s="1"/>
  <c r="L7718" i="23"/>
  <c r="M7718" i="23" s="1"/>
  <c r="L7719" i="23"/>
  <c r="M7719" i="23" s="1"/>
  <c r="L7720" i="23"/>
  <c r="M7720" i="23" s="1"/>
  <c r="L7721" i="23"/>
  <c r="M7721" i="23" s="1"/>
  <c r="L7722" i="23"/>
  <c r="M7722" i="23" s="1"/>
  <c r="L7723" i="23"/>
  <c r="M7723" i="23" s="1"/>
  <c r="L7724" i="23"/>
  <c r="M7724" i="23" s="1"/>
  <c r="L7725" i="23"/>
  <c r="M7725" i="23" s="1"/>
  <c r="L7726" i="23"/>
  <c r="M7726" i="23" s="1"/>
  <c r="L7727" i="23"/>
  <c r="M7727" i="23" s="1"/>
  <c r="L7728" i="23"/>
  <c r="M7728" i="23" s="1"/>
  <c r="L7729" i="23"/>
  <c r="M7729" i="23" s="1"/>
  <c r="L7730" i="23"/>
  <c r="M7730" i="23" s="1"/>
  <c r="L7731" i="23"/>
  <c r="M7731" i="23" s="1"/>
  <c r="L7732" i="23"/>
  <c r="M7732" i="23" s="1"/>
  <c r="L7733" i="23"/>
  <c r="M7733" i="23" s="1"/>
  <c r="L7734" i="23"/>
  <c r="M7734" i="23" s="1"/>
  <c r="L7735" i="23"/>
  <c r="M7735" i="23" s="1"/>
  <c r="L7736" i="23"/>
  <c r="M7736" i="23" s="1"/>
  <c r="L7737" i="23"/>
  <c r="M7737" i="23" s="1"/>
  <c r="L7738" i="23"/>
  <c r="M7738" i="23" s="1"/>
  <c r="L7739" i="23"/>
  <c r="M7739" i="23" s="1"/>
  <c r="L7740" i="23"/>
  <c r="M7740" i="23" s="1"/>
  <c r="L7741" i="23"/>
  <c r="M7741" i="23" s="1"/>
  <c r="L7742" i="23"/>
  <c r="M7742" i="23" s="1"/>
  <c r="L7743" i="23"/>
  <c r="M7743" i="23" s="1"/>
  <c r="L7744" i="23"/>
  <c r="M7744" i="23" s="1"/>
  <c r="L7745" i="23"/>
  <c r="M7745" i="23" s="1"/>
  <c r="L7746" i="23"/>
  <c r="M7746" i="23" s="1"/>
  <c r="L7747" i="23"/>
  <c r="M7747" i="23" s="1"/>
  <c r="L7748" i="23"/>
  <c r="M7748" i="23" s="1"/>
  <c r="L7749" i="23"/>
  <c r="M7749" i="23" s="1"/>
  <c r="L7750" i="23"/>
  <c r="M7750" i="23" s="1"/>
  <c r="L7751" i="23"/>
  <c r="M7751" i="23" s="1"/>
  <c r="L7752" i="23"/>
  <c r="M7752" i="23" s="1"/>
  <c r="L7753" i="23"/>
  <c r="M7753" i="23" s="1"/>
  <c r="L7754" i="23"/>
  <c r="M7754" i="23" s="1"/>
  <c r="L7755" i="23"/>
  <c r="M7755" i="23" s="1"/>
  <c r="L7756" i="23"/>
  <c r="M7756" i="23" s="1"/>
  <c r="L7757" i="23"/>
  <c r="M7757" i="23" s="1"/>
  <c r="L7758" i="23"/>
  <c r="M7758" i="23" s="1"/>
  <c r="L7759" i="23"/>
  <c r="M7759" i="23" s="1"/>
  <c r="L7760" i="23"/>
  <c r="M7760" i="23" s="1"/>
  <c r="L7761" i="23"/>
  <c r="M7761" i="23" s="1"/>
  <c r="L7762" i="23"/>
  <c r="M7762" i="23" s="1"/>
  <c r="L7763" i="23"/>
  <c r="M7763" i="23" s="1"/>
  <c r="L7764" i="23"/>
  <c r="M7764" i="23" s="1"/>
  <c r="L7765" i="23"/>
  <c r="M7765" i="23" s="1"/>
  <c r="L7766" i="23"/>
  <c r="M7766" i="23" s="1"/>
  <c r="L7767" i="23"/>
  <c r="M7767" i="23" s="1"/>
  <c r="L7768" i="23"/>
  <c r="M7768" i="23" s="1"/>
  <c r="L7769" i="23"/>
  <c r="M7769" i="23" s="1"/>
  <c r="L7770" i="23"/>
  <c r="M7770" i="23" s="1"/>
  <c r="L7771" i="23"/>
  <c r="M7771" i="23" s="1"/>
  <c r="L7772" i="23"/>
  <c r="M7772" i="23" s="1"/>
  <c r="L7773" i="23"/>
  <c r="M7773" i="23" s="1"/>
  <c r="L7774" i="23"/>
  <c r="M7774" i="23" s="1"/>
  <c r="L7775" i="23"/>
  <c r="M7775" i="23" s="1"/>
  <c r="L7776" i="23"/>
  <c r="M7776" i="23" s="1"/>
  <c r="L7777" i="23"/>
  <c r="M7777" i="23" s="1"/>
  <c r="L7778" i="23"/>
  <c r="M7778" i="23" s="1"/>
  <c r="L7779" i="23"/>
  <c r="M7779" i="23" s="1"/>
  <c r="L7780" i="23"/>
  <c r="M7780" i="23" s="1"/>
  <c r="L7781" i="23"/>
  <c r="M7781" i="23" s="1"/>
  <c r="L7782" i="23"/>
  <c r="M7782" i="23" s="1"/>
  <c r="L7783" i="23"/>
  <c r="M7783" i="23" s="1"/>
  <c r="L7784" i="23"/>
  <c r="M7784" i="23" s="1"/>
  <c r="L7785" i="23"/>
  <c r="M7785" i="23" s="1"/>
  <c r="L7786" i="23"/>
  <c r="M7786" i="23" s="1"/>
  <c r="L7787" i="23"/>
  <c r="M7787" i="23" s="1"/>
  <c r="L7788" i="23"/>
  <c r="M7788" i="23" s="1"/>
  <c r="L7789" i="23"/>
  <c r="M7789" i="23" s="1"/>
  <c r="L7790" i="23"/>
  <c r="M7790" i="23" s="1"/>
  <c r="L7791" i="23"/>
  <c r="M7791" i="23" s="1"/>
  <c r="L7792" i="23"/>
  <c r="M7792" i="23" s="1"/>
  <c r="L7793" i="23"/>
  <c r="M7793" i="23" s="1"/>
  <c r="L7794" i="23"/>
  <c r="M7794" i="23" s="1"/>
  <c r="L7795" i="23"/>
  <c r="M7795" i="23" s="1"/>
  <c r="L7796" i="23"/>
  <c r="M7796" i="23" s="1"/>
  <c r="L7797" i="23"/>
  <c r="M7797" i="23" s="1"/>
  <c r="L7798" i="23"/>
  <c r="M7798" i="23" s="1"/>
  <c r="L7799" i="23"/>
  <c r="M7799" i="23" s="1"/>
  <c r="L7800" i="23"/>
  <c r="M7800" i="23" s="1"/>
  <c r="L7801" i="23"/>
  <c r="M7801" i="23" s="1"/>
  <c r="L7802" i="23"/>
  <c r="M7802" i="23" s="1"/>
  <c r="L7803" i="23"/>
  <c r="M7803" i="23" s="1"/>
  <c r="L7804" i="23"/>
  <c r="M7804" i="23" s="1"/>
  <c r="L7805" i="23"/>
  <c r="M7805" i="23" s="1"/>
  <c r="L7806" i="23"/>
  <c r="M7806" i="23" s="1"/>
  <c r="L7807" i="23"/>
  <c r="M7807" i="23" s="1"/>
  <c r="L7808" i="23"/>
  <c r="M7808" i="23" s="1"/>
  <c r="L7809" i="23"/>
  <c r="M7809" i="23" s="1"/>
  <c r="L7810" i="23"/>
  <c r="M7810" i="23" s="1"/>
  <c r="L7811" i="23"/>
  <c r="M7811" i="23" s="1"/>
  <c r="L7812" i="23"/>
  <c r="M7812" i="23" s="1"/>
  <c r="L7813" i="23"/>
  <c r="M7813" i="23" s="1"/>
  <c r="L7814" i="23"/>
  <c r="M7814" i="23" s="1"/>
  <c r="L7815" i="23"/>
  <c r="M7815" i="23" s="1"/>
  <c r="L7816" i="23"/>
  <c r="M7816" i="23" s="1"/>
  <c r="L7817" i="23"/>
  <c r="M7817" i="23" s="1"/>
  <c r="L7818" i="23"/>
  <c r="M7818" i="23" s="1"/>
  <c r="L7819" i="23"/>
  <c r="M7819" i="23" s="1"/>
  <c r="L7820" i="23"/>
  <c r="M7820" i="23" s="1"/>
  <c r="L7821" i="23"/>
  <c r="M7821" i="23" s="1"/>
  <c r="L7822" i="23"/>
  <c r="M7822" i="23" s="1"/>
  <c r="L7823" i="23"/>
  <c r="M7823" i="23" s="1"/>
  <c r="L7824" i="23"/>
  <c r="M7824" i="23" s="1"/>
  <c r="L7825" i="23"/>
  <c r="M7825" i="23" s="1"/>
  <c r="L7826" i="23"/>
  <c r="M7826" i="23" s="1"/>
  <c r="L7827" i="23"/>
  <c r="M7827" i="23" s="1"/>
  <c r="L7828" i="23"/>
  <c r="M7828" i="23" s="1"/>
  <c r="L7829" i="23"/>
  <c r="M7829" i="23" s="1"/>
  <c r="L7830" i="23"/>
  <c r="M7830" i="23" s="1"/>
  <c r="L7831" i="23"/>
  <c r="M7831" i="23" s="1"/>
  <c r="L7832" i="23"/>
  <c r="M7832" i="23" s="1"/>
  <c r="L7833" i="23"/>
  <c r="M7833" i="23" s="1"/>
  <c r="L7834" i="23"/>
  <c r="M7834" i="23" s="1"/>
  <c r="L7835" i="23"/>
  <c r="M7835" i="23" s="1"/>
  <c r="L7836" i="23"/>
  <c r="M7836" i="23" s="1"/>
  <c r="L7837" i="23"/>
  <c r="M7837" i="23" s="1"/>
  <c r="L7838" i="23"/>
  <c r="M7838" i="23" s="1"/>
  <c r="L7839" i="23"/>
  <c r="M7839" i="23" s="1"/>
  <c r="L7840" i="23"/>
  <c r="M7840" i="23" s="1"/>
  <c r="L7841" i="23"/>
  <c r="M7841" i="23" s="1"/>
  <c r="L7842" i="23"/>
  <c r="M7842" i="23" s="1"/>
  <c r="L7843" i="23"/>
  <c r="M7843" i="23" s="1"/>
  <c r="L7844" i="23"/>
  <c r="M7844" i="23" s="1"/>
  <c r="L7845" i="23"/>
  <c r="M7845" i="23" s="1"/>
  <c r="L7846" i="23"/>
  <c r="M7846" i="23" s="1"/>
  <c r="L7847" i="23"/>
  <c r="M7847" i="23" s="1"/>
  <c r="L7848" i="23"/>
  <c r="M7848" i="23" s="1"/>
  <c r="L7849" i="23"/>
  <c r="M7849" i="23" s="1"/>
  <c r="L7850" i="23"/>
  <c r="M7850" i="23" s="1"/>
  <c r="L7851" i="23"/>
  <c r="M7851" i="23" s="1"/>
  <c r="L7852" i="23"/>
  <c r="M7852" i="23" s="1"/>
  <c r="L7853" i="23"/>
  <c r="M7853" i="23" s="1"/>
  <c r="L7854" i="23"/>
  <c r="M7854" i="23" s="1"/>
  <c r="L7855" i="23"/>
  <c r="M7855" i="23" s="1"/>
  <c r="L7856" i="23"/>
  <c r="M7856" i="23" s="1"/>
  <c r="L7857" i="23"/>
  <c r="M7857" i="23" s="1"/>
  <c r="L7858" i="23"/>
  <c r="M7858" i="23" s="1"/>
  <c r="L7859" i="23"/>
  <c r="M7859" i="23" s="1"/>
  <c r="L7860" i="23"/>
  <c r="M7860" i="23" s="1"/>
  <c r="L7861" i="23"/>
  <c r="M7861" i="23" s="1"/>
  <c r="L7862" i="23"/>
  <c r="M7862" i="23" s="1"/>
  <c r="L7863" i="23"/>
  <c r="M7863" i="23" s="1"/>
  <c r="L7864" i="23"/>
  <c r="M7864" i="23" s="1"/>
  <c r="L7865" i="23"/>
  <c r="M7865" i="23" s="1"/>
  <c r="L7866" i="23"/>
  <c r="M7866" i="23" s="1"/>
  <c r="L7867" i="23"/>
  <c r="M7867" i="23" s="1"/>
  <c r="L7868" i="23"/>
  <c r="M7868" i="23" s="1"/>
  <c r="L7869" i="23"/>
  <c r="M7869" i="23" s="1"/>
  <c r="L7870" i="23"/>
  <c r="M7870" i="23" s="1"/>
  <c r="L7871" i="23"/>
  <c r="M7871" i="23" s="1"/>
  <c r="L7872" i="23"/>
  <c r="M7872" i="23" s="1"/>
  <c r="L7873" i="23"/>
  <c r="M7873" i="23" s="1"/>
  <c r="L7874" i="23"/>
  <c r="M7874" i="23" s="1"/>
  <c r="L7875" i="23"/>
  <c r="M7875" i="23" s="1"/>
  <c r="L7876" i="23"/>
  <c r="M7876" i="23" s="1"/>
  <c r="L7877" i="23"/>
  <c r="M7877" i="23" s="1"/>
  <c r="L7878" i="23"/>
  <c r="M7878" i="23" s="1"/>
  <c r="L7879" i="23"/>
  <c r="M7879" i="23" s="1"/>
  <c r="L7880" i="23"/>
  <c r="M7880" i="23" s="1"/>
  <c r="L7881" i="23"/>
  <c r="M7881" i="23" s="1"/>
  <c r="L7882" i="23"/>
  <c r="M7882" i="23" s="1"/>
  <c r="L7883" i="23"/>
  <c r="M7883" i="23" s="1"/>
  <c r="L7884" i="23"/>
  <c r="M7884" i="23" s="1"/>
  <c r="L7885" i="23"/>
  <c r="M7885" i="23" s="1"/>
  <c r="L7886" i="23"/>
  <c r="M7886" i="23" s="1"/>
  <c r="L7887" i="23"/>
  <c r="M7887" i="23" s="1"/>
  <c r="L7888" i="23"/>
  <c r="M7888" i="23" s="1"/>
  <c r="L7889" i="23"/>
  <c r="M7889" i="23" s="1"/>
  <c r="L7890" i="23"/>
  <c r="M7890" i="23" s="1"/>
  <c r="L7891" i="23"/>
  <c r="M7891" i="23" s="1"/>
  <c r="L7892" i="23"/>
  <c r="M7892" i="23" s="1"/>
  <c r="L7893" i="23"/>
  <c r="M7893" i="23" s="1"/>
  <c r="L7894" i="23"/>
  <c r="M7894" i="23" s="1"/>
  <c r="L7895" i="23"/>
  <c r="M7895" i="23" s="1"/>
  <c r="L7896" i="23"/>
  <c r="M7896" i="23" s="1"/>
  <c r="L7897" i="23"/>
  <c r="M7897" i="23" s="1"/>
  <c r="L7898" i="23"/>
  <c r="M7898" i="23" s="1"/>
  <c r="L7899" i="23"/>
  <c r="M7899" i="23" s="1"/>
  <c r="L7900" i="23"/>
  <c r="M7900" i="23" s="1"/>
  <c r="L7901" i="23"/>
  <c r="M7901" i="23" s="1"/>
  <c r="L7902" i="23"/>
  <c r="M7902" i="23" s="1"/>
  <c r="L7903" i="23"/>
  <c r="M7903" i="23" s="1"/>
  <c r="L7904" i="23"/>
  <c r="M7904" i="23" s="1"/>
  <c r="L7905" i="23"/>
  <c r="M7905" i="23" s="1"/>
  <c r="L7906" i="23"/>
  <c r="M7906" i="23" s="1"/>
  <c r="L7907" i="23"/>
  <c r="M7907" i="23" s="1"/>
  <c r="L7908" i="23"/>
  <c r="M7908" i="23" s="1"/>
  <c r="L7909" i="23"/>
  <c r="M7909" i="23" s="1"/>
  <c r="L7910" i="23"/>
  <c r="M7910" i="23" s="1"/>
  <c r="L7911" i="23"/>
  <c r="M7911" i="23" s="1"/>
  <c r="L7912" i="23"/>
  <c r="M7912" i="23" s="1"/>
  <c r="L7913" i="23"/>
  <c r="M7913" i="23" s="1"/>
  <c r="L7914" i="23"/>
  <c r="M7914" i="23" s="1"/>
  <c r="L7915" i="23"/>
  <c r="M7915" i="23" s="1"/>
  <c r="L7916" i="23"/>
  <c r="M7916" i="23" s="1"/>
  <c r="L7917" i="23"/>
  <c r="M7917" i="23" s="1"/>
  <c r="L7918" i="23"/>
  <c r="M7918" i="23" s="1"/>
  <c r="L7919" i="23"/>
  <c r="M7919" i="23" s="1"/>
  <c r="L7920" i="23"/>
  <c r="M7920" i="23" s="1"/>
  <c r="L7921" i="23"/>
  <c r="M7921" i="23" s="1"/>
  <c r="L7922" i="23"/>
  <c r="M7922" i="23" s="1"/>
  <c r="L7923" i="23"/>
  <c r="M7923" i="23" s="1"/>
  <c r="L7924" i="23"/>
  <c r="M7924" i="23" s="1"/>
  <c r="L7925" i="23"/>
  <c r="M7925" i="23" s="1"/>
  <c r="L7926" i="23"/>
  <c r="M7926" i="23" s="1"/>
  <c r="L7927" i="23"/>
  <c r="M7927" i="23" s="1"/>
  <c r="L7928" i="23"/>
  <c r="M7928" i="23" s="1"/>
  <c r="L7929" i="23"/>
  <c r="M7929" i="23" s="1"/>
  <c r="L7930" i="23"/>
  <c r="M7930" i="23" s="1"/>
  <c r="L7931" i="23"/>
  <c r="M7931" i="23" s="1"/>
  <c r="L7932" i="23"/>
  <c r="M7932" i="23" s="1"/>
  <c r="L7933" i="23"/>
  <c r="M7933" i="23" s="1"/>
  <c r="L7934" i="23"/>
  <c r="M7934" i="23" s="1"/>
  <c r="L7935" i="23"/>
  <c r="M7935" i="23" s="1"/>
  <c r="L7936" i="23"/>
  <c r="M7936" i="23" s="1"/>
  <c r="L7937" i="23"/>
  <c r="M7937" i="23" s="1"/>
  <c r="L7938" i="23"/>
  <c r="M7938" i="23" s="1"/>
  <c r="L7939" i="23"/>
  <c r="M7939" i="23" s="1"/>
  <c r="L7940" i="23"/>
  <c r="M7940" i="23" s="1"/>
  <c r="L7941" i="23"/>
  <c r="M7941" i="23" s="1"/>
  <c r="L7942" i="23"/>
  <c r="M7942" i="23" s="1"/>
  <c r="L7943" i="23"/>
  <c r="M7943" i="23" s="1"/>
  <c r="L7944" i="23"/>
  <c r="M7944" i="23" s="1"/>
  <c r="L7945" i="23"/>
  <c r="M7945" i="23" s="1"/>
  <c r="L7946" i="23"/>
  <c r="M7946" i="23" s="1"/>
  <c r="L7947" i="23"/>
  <c r="M7947" i="23" s="1"/>
  <c r="L7948" i="23"/>
  <c r="M7948" i="23" s="1"/>
  <c r="L7949" i="23"/>
  <c r="M7949" i="23" s="1"/>
  <c r="L7950" i="23"/>
  <c r="M7950" i="23" s="1"/>
  <c r="L7951" i="23"/>
  <c r="M7951" i="23" s="1"/>
  <c r="L7952" i="23"/>
  <c r="M7952" i="23" s="1"/>
  <c r="L7953" i="23"/>
  <c r="M7953" i="23" s="1"/>
  <c r="L7954" i="23"/>
  <c r="M7954" i="23" s="1"/>
  <c r="L7955" i="23"/>
  <c r="M7955" i="23" s="1"/>
  <c r="L7956" i="23"/>
  <c r="M7956" i="23" s="1"/>
  <c r="L7957" i="23"/>
  <c r="M7957" i="23" s="1"/>
  <c r="L7958" i="23"/>
  <c r="M7958" i="23" s="1"/>
  <c r="L7959" i="23"/>
  <c r="M7959" i="23" s="1"/>
  <c r="L7960" i="23"/>
  <c r="M7960" i="23" s="1"/>
  <c r="L7961" i="23"/>
  <c r="M7961" i="23" s="1"/>
  <c r="L7962" i="23"/>
  <c r="M7962" i="23" s="1"/>
  <c r="L7963" i="23"/>
  <c r="M7963" i="23" s="1"/>
  <c r="L7964" i="23"/>
  <c r="M7964" i="23" s="1"/>
  <c r="L7965" i="23"/>
  <c r="M7965" i="23" s="1"/>
  <c r="L7966" i="23"/>
  <c r="M7966" i="23" s="1"/>
  <c r="L7967" i="23"/>
  <c r="M7967" i="23" s="1"/>
  <c r="L7968" i="23"/>
  <c r="M7968" i="23" s="1"/>
  <c r="L7969" i="23"/>
  <c r="M7969" i="23" s="1"/>
  <c r="L7970" i="23"/>
  <c r="M7970" i="23" s="1"/>
  <c r="L7971" i="23"/>
  <c r="M7971" i="23" s="1"/>
  <c r="L7972" i="23"/>
  <c r="M7972" i="23" s="1"/>
  <c r="L7973" i="23"/>
  <c r="M7973" i="23" s="1"/>
  <c r="L7974" i="23"/>
  <c r="M7974" i="23" s="1"/>
  <c r="L7975" i="23"/>
  <c r="M7975" i="23" s="1"/>
  <c r="L7976" i="23"/>
  <c r="M7976" i="23" s="1"/>
  <c r="L7977" i="23"/>
  <c r="M7977" i="23" s="1"/>
  <c r="L7978" i="23"/>
  <c r="M7978" i="23" s="1"/>
  <c r="L7979" i="23"/>
  <c r="M7979" i="23" s="1"/>
  <c r="L7980" i="23"/>
  <c r="M7980" i="23" s="1"/>
  <c r="L7981" i="23"/>
  <c r="M7981" i="23" s="1"/>
  <c r="L7982" i="23"/>
  <c r="M7982" i="23" s="1"/>
  <c r="L7983" i="23"/>
  <c r="M7983" i="23" s="1"/>
  <c r="L7984" i="23"/>
  <c r="M7984" i="23" s="1"/>
  <c r="L7985" i="23"/>
  <c r="M7985" i="23" s="1"/>
  <c r="L7986" i="23"/>
  <c r="M7986" i="23" s="1"/>
  <c r="L7987" i="23"/>
  <c r="M7987" i="23" s="1"/>
  <c r="L7988" i="23"/>
  <c r="M7988" i="23" s="1"/>
  <c r="L7989" i="23"/>
  <c r="M7989" i="23" s="1"/>
  <c r="L7990" i="23"/>
  <c r="M7990" i="23" s="1"/>
  <c r="L7991" i="23"/>
  <c r="M7991" i="23" s="1"/>
  <c r="L7992" i="23"/>
  <c r="M7992" i="23" s="1"/>
  <c r="L7993" i="23"/>
  <c r="M7993" i="23" s="1"/>
  <c r="L7994" i="23"/>
  <c r="M7994" i="23" s="1"/>
  <c r="L7995" i="23"/>
  <c r="M7995" i="23" s="1"/>
  <c r="L7996" i="23"/>
  <c r="M7996" i="23" s="1"/>
  <c r="L7997" i="23"/>
  <c r="M7997" i="23" s="1"/>
  <c r="L7998" i="23"/>
  <c r="M7998" i="23" s="1"/>
  <c r="L7999" i="23"/>
  <c r="M7999" i="23" s="1"/>
  <c r="L8000" i="23"/>
  <c r="M8000" i="23" s="1"/>
  <c r="L8001" i="23"/>
  <c r="M8001" i="23" s="1"/>
  <c r="L8002" i="23"/>
  <c r="M8002" i="23" s="1"/>
  <c r="L8003" i="23"/>
  <c r="M8003" i="23" s="1"/>
  <c r="L8004" i="23"/>
  <c r="M8004" i="23" s="1"/>
  <c r="L8005" i="23"/>
  <c r="M8005" i="23" s="1"/>
  <c r="L8006" i="23"/>
  <c r="M8006" i="23" s="1"/>
  <c r="L8007" i="23"/>
  <c r="M8007" i="23" s="1"/>
  <c r="L8008" i="23"/>
  <c r="M8008" i="23" s="1"/>
  <c r="L8009" i="23"/>
  <c r="M8009" i="23" s="1"/>
  <c r="L8010" i="23"/>
  <c r="M8010" i="23" s="1"/>
  <c r="L8011" i="23"/>
  <c r="M8011" i="23" s="1"/>
  <c r="L8012" i="23"/>
  <c r="M8012" i="23" s="1"/>
  <c r="L8013" i="23"/>
  <c r="M8013" i="23" s="1"/>
  <c r="L8014" i="23"/>
  <c r="M8014" i="23" s="1"/>
  <c r="L8015" i="23"/>
  <c r="M8015" i="23" s="1"/>
  <c r="L8016" i="23"/>
  <c r="M8016" i="23" s="1"/>
  <c r="L8017" i="23"/>
  <c r="M8017" i="23" s="1"/>
  <c r="L8018" i="23"/>
  <c r="M8018" i="23" s="1"/>
  <c r="L8019" i="23"/>
  <c r="M8019" i="23" s="1"/>
  <c r="L8020" i="23"/>
  <c r="M8020" i="23" s="1"/>
  <c r="L8021" i="23"/>
  <c r="M8021" i="23" s="1"/>
  <c r="L8022" i="23"/>
  <c r="M8022" i="23" s="1"/>
  <c r="L8023" i="23"/>
  <c r="M8023" i="23" s="1"/>
  <c r="L8024" i="23"/>
  <c r="M8024" i="23" s="1"/>
  <c r="L8025" i="23"/>
  <c r="M8025" i="23" s="1"/>
  <c r="L8026" i="23"/>
  <c r="M8026" i="23" s="1"/>
  <c r="L8027" i="23"/>
  <c r="M8027" i="23" s="1"/>
  <c r="L8028" i="23"/>
  <c r="M8028" i="23" s="1"/>
  <c r="L8029" i="23"/>
  <c r="M8029" i="23" s="1"/>
  <c r="L8030" i="23"/>
  <c r="M8030" i="23" s="1"/>
  <c r="L8031" i="23"/>
  <c r="M8031" i="23" s="1"/>
  <c r="L8032" i="23"/>
  <c r="M8032" i="23" s="1"/>
  <c r="L8033" i="23"/>
  <c r="M8033" i="23" s="1"/>
  <c r="L8034" i="23"/>
  <c r="M8034" i="23" s="1"/>
  <c r="L8035" i="23"/>
  <c r="M8035" i="23" s="1"/>
  <c r="L8036" i="23"/>
  <c r="M8036" i="23" s="1"/>
  <c r="L8037" i="23"/>
  <c r="M8037" i="23" s="1"/>
  <c r="L8038" i="23"/>
  <c r="M8038" i="23" s="1"/>
  <c r="L8039" i="23"/>
  <c r="M8039" i="23" s="1"/>
  <c r="L8040" i="23"/>
  <c r="M8040" i="23" s="1"/>
  <c r="L8041" i="23"/>
  <c r="M8041" i="23" s="1"/>
  <c r="L8042" i="23"/>
  <c r="M8042" i="23" s="1"/>
  <c r="L8043" i="23"/>
  <c r="M8043" i="23" s="1"/>
  <c r="L8044" i="23"/>
  <c r="M8044" i="23" s="1"/>
  <c r="L8045" i="23"/>
  <c r="M8045" i="23" s="1"/>
  <c r="L8046" i="23"/>
  <c r="M8046" i="23" s="1"/>
  <c r="L8047" i="23"/>
  <c r="M8047" i="23" s="1"/>
  <c r="L8048" i="23"/>
  <c r="M8048" i="23" s="1"/>
  <c r="L8049" i="23"/>
  <c r="M8049" i="23" s="1"/>
  <c r="L8050" i="23"/>
  <c r="M8050" i="23" s="1"/>
  <c r="L8051" i="23"/>
  <c r="M8051" i="23" s="1"/>
  <c r="L8052" i="23"/>
  <c r="M8052" i="23" s="1"/>
  <c r="L8053" i="23"/>
  <c r="M8053" i="23" s="1"/>
  <c r="L8054" i="23"/>
  <c r="M8054" i="23" s="1"/>
  <c r="L8055" i="23"/>
  <c r="M8055" i="23" s="1"/>
  <c r="L8056" i="23"/>
  <c r="M8056" i="23" s="1"/>
  <c r="L8057" i="23"/>
  <c r="M8057" i="23" s="1"/>
  <c r="L8058" i="23"/>
  <c r="M8058" i="23" s="1"/>
  <c r="L8059" i="23"/>
  <c r="M8059" i="23" s="1"/>
  <c r="L8060" i="23"/>
  <c r="M8060" i="23" s="1"/>
  <c r="L8061" i="23"/>
  <c r="M8061" i="23" s="1"/>
  <c r="L8062" i="23"/>
  <c r="M8062" i="23" s="1"/>
  <c r="L8063" i="23"/>
  <c r="M8063" i="23" s="1"/>
  <c r="L8064" i="23"/>
  <c r="M8064" i="23" s="1"/>
  <c r="L8065" i="23"/>
  <c r="M8065" i="23" s="1"/>
  <c r="L8066" i="23"/>
  <c r="M8066" i="23" s="1"/>
  <c r="L8067" i="23"/>
  <c r="M8067" i="23" s="1"/>
  <c r="L8068" i="23"/>
  <c r="M8068" i="23" s="1"/>
  <c r="L8069" i="23"/>
  <c r="M8069" i="23" s="1"/>
  <c r="L8070" i="23"/>
  <c r="M8070" i="23" s="1"/>
  <c r="L8071" i="23"/>
  <c r="M8071" i="23" s="1"/>
  <c r="L8072" i="23"/>
  <c r="M8072" i="23" s="1"/>
  <c r="L8073" i="23"/>
  <c r="M8073" i="23" s="1"/>
  <c r="L8074" i="23"/>
  <c r="M8074" i="23" s="1"/>
  <c r="L8075" i="23"/>
  <c r="M8075" i="23" s="1"/>
  <c r="L8076" i="23"/>
  <c r="M8076" i="23" s="1"/>
  <c r="L8077" i="23"/>
  <c r="M8077" i="23" s="1"/>
  <c r="L8078" i="23"/>
  <c r="M8078" i="23" s="1"/>
  <c r="L8079" i="23"/>
  <c r="M8079" i="23" s="1"/>
  <c r="L8080" i="23"/>
  <c r="M8080" i="23" s="1"/>
  <c r="L8081" i="23"/>
  <c r="M8081" i="23" s="1"/>
  <c r="L8082" i="23"/>
  <c r="M8082" i="23" s="1"/>
  <c r="L8083" i="23"/>
  <c r="M8083" i="23" s="1"/>
  <c r="L8084" i="23"/>
  <c r="M8084" i="23" s="1"/>
  <c r="L8085" i="23"/>
  <c r="M8085" i="23" s="1"/>
  <c r="L8086" i="23"/>
  <c r="M8086" i="23" s="1"/>
  <c r="L8087" i="23"/>
  <c r="M8087" i="23" s="1"/>
  <c r="L8088" i="23"/>
  <c r="M8088" i="23" s="1"/>
  <c r="L8089" i="23"/>
  <c r="M8089" i="23" s="1"/>
  <c r="L8090" i="23"/>
  <c r="M8090" i="23" s="1"/>
  <c r="L8091" i="23"/>
  <c r="M8091" i="23" s="1"/>
  <c r="L8092" i="23"/>
  <c r="M8092" i="23" s="1"/>
  <c r="L8093" i="23"/>
  <c r="M8093" i="23" s="1"/>
  <c r="L8094" i="23"/>
  <c r="M8094" i="23" s="1"/>
  <c r="L8095" i="23"/>
  <c r="M8095" i="23" s="1"/>
  <c r="L8096" i="23"/>
  <c r="M8096" i="23" s="1"/>
  <c r="L8097" i="23"/>
  <c r="M8097" i="23" s="1"/>
  <c r="L8098" i="23"/>
  <c r="M8098" i="23" s="1"/>
  <c r="L8099" i="23"/>
  <c r="M8099" i="23" s="1"/>
  <c r="L8100" i="23"/>
  <c r="M8100" i="23" s="1"/>
  <c r="L8101" i="23"/>
  <c r="M8101" i="23" s="1"/>
  <c r="L8102" i="23"/>
  <c r="M8102" i="23" s="1"/>
  <c r="L8103" i="23"/>
  <c r="M8103" i="23" s="1"/>
  <c r="L8104" i="23"/>
  <c r="M8104" i="23" s="1"/>
  <c r="L8105" i="23"/>
  <c r="M8105" i="23" s="1"/>
  <c r="L8106" i="23"/>
  <c r="M8106" i="23" s="1"/>
  <c r="L8107" i="23"/>
  <c r="M8107" i="23" s="1"/>
  <c r="L8108" i="23"/>
  <c r="M8108" i="23" s="1"/>
  <c r="L8109" i="23"/>
  <c r="M8109" i="23" s="1"/>
  <c r="L8110" i="23"/>
  <c r="M8110" i="23" s="1"/>
  <c r="L8111" i="23"/>
  <c r="M8111" i="23" s="1"/>
  <c r="L8112" i="23"/>
  <c r="M8112" i="23" s="1"/>
  <c r="L8113" i="23"/>
  <c r="M8113" i="23" s="1"/>
  <c r="L8114" i="23"/>
  <c r="M8114" i="23" s="1"/>
  <c r="L8115" i="23"/>
  <c r="M8115" i="23" s="1"/>
  <c r="L8116" i="23"/>
  <c r="M8116" i="23" s="1"/>
  <c r="L8117" i="23"/>
  <c r="M8117" i="23" s="1"/>
  <c r="L8118" i="23"/>
  <c r="M8118" i="23" s="1"/>
  <c r="L8119" i="23"/>
  <c r="M8119" i="23" s="1"/>
  <c r="L8120" i="23"/>
  <c r="M8120" i="23" s="1"/>
  <c r="L8121" i="23"/>
  <c r="M8121" i="23" s="1"/>
  <c r="L8122" i="23"/>
  <c r="M8122" i="23" s="1"/>
  <c r="L8123" i="23"/>
  <c r="M8123" i="23" s="1"/>
  <c r="L8124" i="23"/>
  <c r="M8124" i="23" s="1"/>
  <c r="L8125" i="23"/>
  <c r="M8125" i="23" s="1"/>
  <c r="L8126" i="23"/>
  <c r="M8126" i="23" s="1"/>
  <c r="L8127" i="23"/>
  <c r="M8127" i="23" s="1"/>
  <c r="L8128" i="23"/>
  <c r="M8128" i="23" s="1"/>
  <c r="L8129" i="23"/>
  <c r="M8129" i="23" s="1"/>
  <c r="L8130" i="23"/>
  <c r="M8130" i="23" s="1"/>
  <c r="L8131" i="23"/>
  <c r="M8131" i="23" s="1"/>
  <c r="L8132" i="23"/>
  <c r="M8132" i="23" s="1"/>
  <c r="L8133" i="23"/>
  <c r="M8133" i="23" s="1"/>
  <c r="L8134" i="23"/>
  <c r="M8134" i="23" s="1"/>
  <c r="L8135" i="23"/>
  <c r="M8135" i="23" s="1"/>
  <c r="L8136" i="23"/>
  <c r="M8136" i="23" s="1"/>
  <c r="L8137" i="23"/>
  <c r="M8137" i="23" s="1"/>
  <c r="L8138" i="23"/>
  <c r="M8138" i="23" s="1"/>
  <c r="L8139" i="23"/>
  <c r="M8139" i="23" s="1"/>
  <c r="L8140" i="23"/>
  <c r="M8140" i="23" s="1"/>
  <c r="L8141" i="23"/>
  <c r="M8141" i="23" s="1"/>
  <c r="L8142" i="23"/>
  <c r="M8142" i="23" s="1"/>
  <c r="L8143" i="23"/>
  <c r="M8143" i="23" s="1"/>
  <c r="L8144" i="23"/>
  <c r="M8144" i="23" s="1"/>
  <c r="L8145" i="23"/>
  <c r="M8145" i="23" s="1"/>
  <c r="L8146" i="23"/>
  <c r="M8146" i="23" s="1"/>
  <c r="L8147" i="23"/>
  <c r="M8147" i="23" s="1"/>
  <c r="L8148" i="23"/>
  <c r="M8148" i="23" s="1"/>
  <c r="L8149" i="23"/>
  <c r="M8149" i="23" s="1"/>
  <c r="L8150" i="23"/>
  <c r="M8150" i="23" s="1"/>
  <c r="L8151" i="23"/>
  <c r="M8151" i="23" s="1"/>
  <c r="L8152" i="23"/>
  <c r="M8152" i="23" s="1"/>
  <c r="L8153" i="23"/>
  <c r="M8153" i="23" s="1"/>
  <c r="L8154" i="23"/>
  <c r="M8154" i="23" s="1"/>
  <c r="L8155" i="23"/>
  <c r="M8155" i="23" s="1"/>
  <c r="L8156" i="23"/>
  <c r="M8156" i="23" s="1"/>
  <c r="L8157" i="23"/>
  <c r="M8157" i="23" s="1"/>
  <c r="L8158" i="23"/>
  <c r="M8158" i="23" s="1"/>
  <c r="L8159" i="23"/>
  <c r="M8159" i="23" s="1"/>
  <c r="L8160" i="23"/>
  <c r="M8160" i="23" s="1"/>
  <c r="L8161" i="23"/>
  <c r="M8161" i="23" s="1"/>
  <c r="L8162" i="23"/>
  <c r="M8162" i="23" s="1"/>
  <c r="L8163" i="23"/>
  <c r="M8163" i="23" s="1"/>
  <c r="L8164" i="23"/>
  <c r="M8164" i="23" s="1"/>
  <c r="L8165" i="23"/>
  <c r="M8165" i="23" s="1"/>
  <c r="L8166" i="23"/>
  <c r="M8166" i="23" s="1"/>
  <c r="L8167" i="23"/>
  <c r="M8167" i="23" s="1"/>
  <c r="L8168" i="23"/>
  <c r="M8168" i="23" s="1"/>
  <c r="L8169" i="23"/>
  <c r="M8169" i="23" s="1"/>
  <c r="L8170" i="23"/>
  <c r="M8170" i="23" s="1"/>
  <c r="L8171" i="23"/>
  <c r="M8171" i="23" s="1"/>
  <c r="L8172" i="23"/>
  <c r="M8172" i="23" s="1"/>
  <c r="L8173" i="23"/>
  <c r="M8173" i="23" s="1"/>
  <c r="L8174" i="23"/>
  <c r="M8174" i="23" s="1"/>
  <c r="L8175" i="23"/>
  <c r="M8175" i="23" s="1"/>
  <c r="L8176" i="23"/>
  <c r="M8176" i="23" s="1"/>
  <c r="L8177" i="23"/>
  <c r="M8177" i="23" s="1"/>
  <c r="L8178" i="23"/>
  <c r="M8178" i="23" s="1"/>
  <c r="L8179" i="23"/>
  <c r="M8179" i="23" s="1"/>
  <c r="L8180" i="23"/>
  <c r="M8180" i="23" s="1"/>
  <c r="L8181" i="23"/>
  <c r="M8181" i="23" s="1"/>
  <c r="L8182" i="23"/>
  <c r="M8182" i="23" s="1"/>
  <c r="L8183" i="23"/>
  <c r="M8183" i="23" s="1"/>
  <c r="L8184" i="23"/>
  <c r="M8184" i="23" s="1"/>
  <c r="L8185" i="23"/>
  <c r="M8185" i="23" s="1"/>
  <c r="L8186" i="23"/>
  <c r="M8186" i="23" s="1"/>
  <c r="L8187" i="23"/>
  <c r="M8187" i="23" s="1"/>
  <c r="L8188" i="23"/>
  <c r="M8188" i="23" s="1"/>
  <c r="L8189" i="23"/>
  <c r="M8189" i="23" s="1"/>
  <c r="L8190" i="23"/>
  <c r="M8190" i="23" s="1"/>
  <c r="L8191" i="23"/>
  <c r="M8191" i="23" s="1"/>
  <c r="L8192" i="23"/>
  <c r="M8192" i="23" s="1"/>
  <c r="L8193" i="23"/>
  <c r="M8193" i="23" s="1"/>
  <c r="L8194" i="23"/>
  <c r="M8194" i="23" s="1"/>
  <c r="L8195" i="23"/>
  <c r="M8195" i="23" s="1"/>
  <c r="L8196" i="23"/>
  <c r="M8196" i="23" s="1"/>
  <c r="L8197" i="23"/>
  <c r="M8197" i="23" s="1"/>
  <c r="L8198" i="23"/>
  <c r="M8198" i="23" s="1"/>
  <c r="L8199" i="23"/>
  <c r="M8199" i="23" s="1"/>
  <c r="L8200" i="23"/>
  <c r="M8200" i="23" s="1"/>
  <c r="L8201" i="23"/>
  <c r="M8201" i="23" s="1"/>
  <c r="L8202" i="23"/>
  <c r="M8202" i="23" s="1"/>
  <c r="L8203" i="23"/>
  <c r="M8203" i="23" s="1"/>
  <c r="L8204" i="23"/>
  <c r="M8204" i="23" s="1"/>
  <c r="L8205" i="23"/>
  <c r="M8205" i="23" s="1"/>
  <c r="L8206" i="23"/>
  <c r="M8206" i="23" s="1"/>
  <c r="L8207" i="23"/>
  <c r="M8207" i="23" s="1"/>
  <c r="L8208" i="23"/>
  <c r="M8208" i="23" s="1"/>
  <c r="L8209" i="23"/>
  <c r="M8209" i="23" s="1"/>
  <c r="L8210" i="23"/>
  <c r="M8210" i="23" s="1"/>
  <c r="L8211" i="23"/>
  <c r="M8211" i="23" s="1"/>
  <c r="L8212" i="23"/>
  <c r="M8212" i="23" s="1"/>
  <c r="L8213" i="23"/>
  <c r="M8213" i="23" s="1"/>
  <c r="L8214" i="23"/>
  <c r="M8214" i="23" s="1"/>
  <c r="L8215" i="23"/>
  <c r="M8215" i="23" s="1"/>
  <c r="L8216" i="23"/>
  <c r="M8216" i="23" s="1"/>
  <c r="L8217" i="23"/>
  <c r="M8217" i="23" s="1"/>
  <c r="L8218" i="23"/>
  <c r="M8218" i="23" s="1"/>
  <c r="L8219" i="23"/>
  <c r="M8219" i="23" s="1"/>
  <c r="L8220" i="23"/>
  <c r="M8220" i="23" s="1"/>
  <c r="L8221" i="23"/>
  <c r="M8221" i="23" s="1"/>
  <c r="L8222" i="23"/>
  <c r="M8222" i="23" s="1"/>
  <c r="L8223" i="23"/>
  <c r="M8223" i="23" s="1"/>
  <c r="L8224" i="23"/>
  <c r="M8224" i="23" s="1"/>
  <c r="L8225" i="23"/>
  <c r="M8225" i="23" s="1"/>
  <c r="L8226" i="23"/>
  <c r="M8226" i="23" s="1"/>
  <c r="L8227" i="23"/>
  <c r="M8227" i="23" s="1"/>
  <c r="L8228" i="23"/>
  <c r="M8228" i="23" s="1"/>
  <c r="L8229" i="23"/>
  <c r="M8229" i="23" s="1"/>
  <c r="L8230" i="23"/>
  <c r="M8230" i="23" s="1"/>
  <c r="L8231" i="23"/>
  <c r="M8231" i="23" s="1"/>
  <c r="L8232" i="23"/>
  <c r="M8232" i="23" s="1"/>
  <c r="L8233" i="23"/>
  <c r="M8233" i="23" s="1"/>
  <c r="L8234" i="23"/>
  <c r="M8234" i="23" s="1"/>
  <c r="L8235" i="23"/>
  <c r="M8235" i="23" s="1"/>
  <c r="L8236" i="23"/>
  <c r="M8236" i="23" s="1"/>
  <c r="L8237" i="23"/>
  <c r="M8237" i="23" s="1"/>
  <c r="L8238" i="23"/>
  <c r="M8238" i="23" s="1"/>
  <c r="L8239" i="23"/>
  <c r="M8239" i="23" s="1"/>
  <c r="L8240" i="23"/>
  <c r="M8240" i="23" s="1"/>
  <c r="L8241" i="23"/>
  <c r="M8241" i="23" s="1"/>
  <c r="L8242" i="23"/>
  <c r="M8242" i="23" s="1"/>
  <c r="L8243" i="23"/>
  <c r="M8243" i="23" s="1"/>
  <c r="L8244" i="23"/>
  <c r="M8244" i="23" s="1"/>
  <c r="L8245" i="23"/>
  <c r="M8245" i="23" s="1"/>
  <c r="L8246" i="23"/>
  <c r="M8246" i="23" s="1"/>
  <c r="L8247" i="23"/>
  <c r="M8247" i="23" s="1"/>
  <c r="L8248" i="23"/>
  <c r="M8248" i="23" s="1"/>
  <c r="L8249" i="23"/>
  <c r="M8249" i="23" s="1"/>
  <c r="L8250" i="23"/>
  <c r="M8250" i="23" s="1"/>
  <c r="L8251" i="23"/>
  <c r="M8251" i="23" s="1"/>
  <c r="L8252" i="23"/>
  <c r="M8252" i="23" s="1"/>
  <c r="L8253" i="23"/>
  <c r="M8253" i="23" s="1"/>
  <c r="L8254" i="23"/>
  <c r="M8254" i="23" s="1"/>
  <c r="L8255" i="23"/>
  <c r="M8255" i="23" s="1"/>
  <c r="L8256" i="23"/>
  <c r="M8256" i="23" s="1"/>
  <c r="L8257" i="23"/>
  <c r="M8257" i="23" s="1"/>
  <c r="L8258" i="23"/>
  <c r="M8258" i="23" s="1"/>
  <c r="L8259" i="23"/>
  <c r="M8259" i="23" s="1"/>
  <c r="L8260" i="23"/>
  <c r="M8260" i="23" s="1"/>
  <c r="L8261" i="23"/>
  <c r="M8261" i="23" s="1"/>
  <c r="L8262" i="23"/>
  <c r="M8262" i="23" s="1"/>
  <c r="L8263" i="23"/>
  <c r="M8263" i="23" s="1"/>
  <c r="L8264" i="23"/>
  <c r="M8264" i="23" s="1"/>
  <c r="L8265" i="23"/>
  <c r="M8265" i="23" s="1"/>
  <c r="L8266" i="23"/>
  <c r="M8266" i="23" s="1"/>
  <c r="L8267" i="23"/>
  <c r="M8267" i="23" s="1"/>
  <c r="L8268" i="23"/>
  <c r="M8268" i="23" s="1"/>
  <c r="L8269" i="23"/>
  <c r="M8269" i="23" s="1"/>
  <c r="L8270" i="23"/>
  <c r="M8270" i="23" s="1"/>
  <c r="L8271" i="23"/>
  <c r="M8271" i="23" s="1"/>
  <c r="L8272" i="23"/>
  <c r="M8272" i="23" s="1"/>
  <c r="L8273" i="23"/>
  <c r="M8273" i="23" s="1"/>
  <c r="L8274" i="23"/>
  <c r="M8274" i="23" s="1"/>
  <c r="L8275" i="23"/>
  <c r="M8275" i="23" s="1"/>
  <c r="L8276" i="23"/>
  <c r="M8276" i="23" s="1"/>
  <c r="L8277" i="23"/>
  <c r="M8277" i="23" s="1"/>
  <c r="L8278" i="23"/>
  <c r="M8278" i="23" s="1"/>
  <c r="L8279" i="23"/>
  <c r="M8279" i="23" s="1"/>
  <c r="L8280" i="23"/>
  <c r="M8280" i="23" s="1"/>
  <c r="L8281" i="23"/>
  <c r="M8281" i="23" s="1"/>
  <c r="L8282" i="23"/>
  <c r="M8282" i="23" s="1"/>
  <c r="L8283" i="23"/>
  <c r="M8283" i="23" s="1"/>
  <c r="L8284" i="23"/>
  <c r="M8284" i="23" s="1"/>
  <c r="L8285" i="23"/>
  <c r="M8285" i="23" s="1"/>
  <c r="L8286" i="23"/>
  <c r="M8286" i="23" s="1"/>
  <c r="L8287" i="23"/>
  <c r="M8287" i="23" s="1"/>
  <c r="L8288" i="23"/>
  <c r="M8288" i="23" s="1"/>
  <c r="L8289" i="23"/>
  <c r="M8289" i="23" s="1"/>
  <c r="L8290" i="23"/>
  <c r="M8290" i="23" s="1"/>
  <c r="L8291" i="23"/>
  <c r="M8291" i="23" s="1"/>
  <c r="L8292" i="23"/>
  <c r="M8292" i="23" s="1"/>
  <c r="L8293" i="23"/>
  <c r="M8293" i="23" s="1"/>
  <c r="L8294" i="23"/>
  <c r="M8294" i="23" s="1"/>
  <c r="L8295" i="23"/>
  <c r="M8295" i="23" s="1"/>
  <c r="L8296" i="23"/>
  <c r="M8296" i="23" s="1"/>
  <c r="L8297" i="23"/>
  <c r="M8297" i="23" s="1"/>
  <c r="L8298" i="23"/>
  <c r="M8298" i="23" s="1"/>
  <c r="L8299" i="23"/>
  <c r="M8299" i="23" s="1"/>
  <c r="L8300" i="23"/>
  <c r="M8300" i="23" s="1"/>
  <c r="L8301" i="23"/>
  <c r="M8301" i="23" s="1"/>
  <c r="L8302" i="23"/>
  <c r="M8302" i="23" s="1"/>
  <c r="L8303" i="23"/>
  <c r="M8303" i="23" s="1"/>
  <c r="L8304" i="23"/>
  <c r="M8304" i="23" s="1"/>
  <c r="L8305" i="23"/>
  <c r="M8305" i="23" s="1"/>
  <c r="L8306" i="23"/>
  <c r="M8306" i="23" s="1"/>
  <c r="L8307" i="23"/>
  <c r="M8307" i="23" s="1"/>
  <c r="L8308" i="23"/>
  <c r="M8308" i="23" s="1"/>
  <c r="L8309" i="23"/>
  <c r="M8309" i="23" s="1"/>
  <c r="L8310" i="23"/>
  <c r="M8310" i="23" s="1"/>
  <c r="L8311" i="23"/>
  <c r="M8311" i="23" s="1"/>
  <c r="L8312" i="23"/>
  <c r="M8312" i="23" s="1"/>
  <c r="L8313" i="23"/>
  <c r="M8313" i="23" s="1"/>
  <c r="L8314" i="23"/>
  <c r="M8314" i="23" s="1"/>
  <c r="L8315" i="23"/>
  <c r="M8315" i="23" s="1"/>
  <c r="L8316" i="23"/>
  <c r="M8316" i="23" s="1"/>
  <c r="L8317" i="23"/>
  <c r="M8317" i="23" s="1"/>
  <c r="L8318" i="23"/>
  <c r="M8318" i="23" s="1"/>
  <c r="L8319" i="23"/>
  <c r="M8319" i="23" s="1"/>
  <c r="L8320" i="23"/>
  <c r="M8320" i="23" s="1"/>
  <c r="L8321" i="23"/>
  <c r="M8321" i="23" s="1"/>
  <c r="L8322" i="23"/>
  <c r="M8322" i="23" s="1"/>
  <c r="L8323" i="23"/>
  <c r="M8323" i="23" s="1"/>
  <c r="L8324" i="23"/>
  <c r="M8324" i="23" s="1"/>
  <c r="L8325" i="23"/>
  <c r="M8325" i="23" s="1"/>
  <c r="L8326" i="23"/>
  <c r="M8326" i="23" s="1"/>
  <c r="L8327" i="23"/>
  <c r="M8327" i="23" s="1"/>
  <c r="L8328" i="23"/>
  <c r="M8328" i="23" s="1"/>
  <c r="L8329" i="23"/>
  <c r="M8329" i="23" s="1"/>
  <c r="L8330" i="23"/>
  <c r="M8330" i="23" s="1"/>
  <c r="L8331" i="23"/>
  <c r="M8331" i="23" s="1"/>
  <c r="L8332" i="23"/>
  <c r="M8332" i="23" s="1"/>
  <c r="L8333" i="23"/>
  <c r="M8333" i="23" s="1"/>
  <c r="L8334" i="23"/>
  <c r="M8334" i="23" s="1"/>
  <c r="L8335" i="23"/>
  <c r="M8335" i="23" s="1"/>
  <c r="L8336" i="23"/>
  <c r="M8336" i="23" s="1"/>
  <c r="L8337" i="23"/>
  <c r="M8337" i="23" s="1"/>
  <c r="L8338" i="23"/>
  <c r="M8338" i="23" s="1"/>
  <c r="L8339" i="23"/>
  <c r="M8339" i="23" s="1"/>
  <c r="L8340" i="23"/>
  <c r="M8340" i="23" s="1"/>
  <c r="L8341" i="23"/>
  <c r="M8341" i="23" s="1"/>
  <c r="L8342" i="23"/>
  <c r="M8342" i="23" s="1"/>
  <c r="L8343" i="23"/>
  <c r="M8343" i="23" s="1"/>
  <c r="L8344" i="23"/>
  <c r="M8344" i="23" s="1"/>
  <c r="L8345" i="23"/>
  <c r="M8345" i="23" s="1"/>
  <c r="L8346" i="23"/>
  <c r="M8346" i="23" s="1"/>
  <c r="L8347" i="23"/>
  <c r="M8347" i="23" s="1"/>
  <c r="L8348" i="23"/>
  <c r="M8348" i="23" s="1"/>
  <c r="L8349" i="23"/>
  <c r="M8349" i="23" s="1"/>
  <c r="L8350" i="23"/>
  <c r="M8350" i="23" s="1"/>
  <c r="L8351" i="23"/>
  <c r="M8351" i="23" s="1"/>
  <c r="L8352" i="23"/>
  <c r="M8352" i="23" s="1"/>
  <c r="L8353" i="23"/>
  <c r="M8353" i="23" s="1"/>
  <c r="L8354" i="23"/>
  <c r="M8354" i="23" s="1"/>
  <c r="L8355" i="23"/>
  <c r="M8355" i="23" s="1"/>
  <c r="L8356" i="23"/>
  <c r="M8356" i="23" s="1"/>
  <c r="L8357" i="23"/>
  <c r="M8357" i="23" s="1"/>
  <c r="L8358" i="23"/>
  <c r="M8358" i="23" s="1"/>
  <c r="L8359" i="23"/>
  <c r="M8359" i="23" s="1"/>
  <c r="L8360" i="23"/>
  <c r="M8360" i="23" s="1"/>
  <c r="L8361" i="23"/>
  <c r="M8361" i="23" s="1"/>
  <c r="L8362" i="23"/>
  <c r="M8362" i="23" s="1"/>
  <c r="L8363" i="23"/>
  <c r="M8363" i="23" s="1"/>
  <c r="L8364" i="23"/>
  <c r="M8364" i="23" s="1"/>
  <c r="L8365" i="23"/>
  <c r="M8365" i="23" s="1"/>
  <c r="L8366" i="23"/>
  <c r="M8366" i="23" s="1"/>
  <c r="L8367" i="23"/>
  <c r="M8367" i="23" s="1"/>
  <c r="L8368" i="23"/>
  <c r="M8368" i="23" s="1"/>
  <c r="L8369" i="23"/>
  <c r="M8369" i="23" s="1"/>
  <c r="L8370" i="23"/>
  <c r="M8370" i="23" s="1"/>
  <c r="L8371" i="23"/>
  <c r="M8371" i="23" s="1"/>
  <c r="L8372" i="23"/>
  <c r="M8372" i="23" s="1"/>
  <c r="L8373" i="23"/>
  <c r="M8373" i="23" s="1"/>
  <c r="L8374" i="23"/>
  <c r="M8374" i="23" s="1"/>
  <c r="L8375" i="23"/>
  <c r="M8375" i="23" s="1"/>
  <c r="L8376" i="23"/>
  <c r="M8376" i="23" s="1"/>
  <c r="L8377" i="23"/>
  <c r="M8377" i="23" s="1"/>
  <c r="L8378" i="23"/>
  <c r="M8378" i="23" s="1"/>
  <c r="L8379" i="23"/>
  <c r="M8379" i="23" s="1"/>
  <c r="L8380" i="23"/>
  <c r="M8380" i="23" s="1"/>
  <c r="L8381" i="23"/>
  <c r="M8381" i="23" s="1"/>
  <c r="L8382" i="23"/>
  <c r="M8382" i="23" s="1"/>
  <c r="L8383" i="23"/>
  <c r="M8383" i="23" s="1"/>
  <c r="L8384" i="23"/>
  <c r="M8384" i="23" s="1"/>
  <c r="L8385" i="23"/>
  <c r="M8385" i="23" s="1"/>
  <c r="L8386" i="23"/>
  <c r="M8386" i="23" s="1"/>
  <c r="L8387" i="23"/>
  <c r="M8387" i="23" s="1"/>
  <c r="L8388" i="23"/>
  <c r="M8388" i="23" s="1"/>
  <c r="L8389" i="23"/>
  <c r="M8389" i="23" s="1"/>
  <c r="L8390" i="23"/>
  <c r="M8390" i="23" s="1"/>
  <c r="L8391" i="23"/>
  <c r="M8391" i="23" s="1"/>
  <c r="L8392" i="23"/>
  <c r="M8392" i="23" s="1"/>
  <c r="L8393" i="23"/>
  <c r="M8393" i="23" s="1"/>
  <c r="L8394" i="23"/>
  <c r="M8394" i="23" s="1"/>
  <c r="L8395" i="23"/>
  <c r="M8395" i="23" s="1"/>
  <c r="L8396" i="23"/>
  <c r="M8396" i="23" s="1"/>
  <c r="L8397" i="23"/>
  <c r="M8397" i="23" s="1"/>
  <c r="L8398" i="23"/>
  <c r="M8398" i="23" s="1"/>
  <c r="L8399" i="23"/>
  <c r="M8399" i="23" s="1"/>
  <c r="L8400" i="23"/>
  <c r="M8400" i="23" s="1"/>
  <c r="L8401" i="23"/>
  <c r="M8401" i="23" s="1"/>
  <c r="L8402" i="23"/>
  <c r="M8402" i="23" s="1"/>
  <c r="L8403" i="23"/>
  <c r="M8403" i="23" s="1"/>
  <c r="L8404" i="23"/>
  <c r="M8404" i="23" s="1"/>
  <c r="L8405" i="23"/>
  <c r="M8405" i="23" s="1"/>
  <c r="L8406" i="23"/>
  <c r="M8406" i="23" s="1"/>
  <c r="L8407" i="23"/>
  <c r="M8407" i="23" s="1"/>
  <c r="L8408" i="23"/>
  <c r="M8408" i="23" s="1"/>
  <c r="L8409" i="23"/>
  <c r="M8409" i="23" s="1"/>
  <c r="L8410" i="23"/>
  <c r="M8410" i="23" s="1"/>
  <c r="L8411" i="23"/>
  <c r="M8411" i="23" s="1"/>
  <c r="L8412" i="23"/>
  <c r="M8412" i="23" s="1"/>
  <c r="L8413" i="23"/>
  <c r="M8413" i="23" s="1"/>
  <c r="L8414" i="23"/>
  <c r="M8414" i="23" s="1"/>
  <c r="L8415" i="23"/>
  <c r="M8415" i="23" s="1"/>
  <c r="L8416" i="23"/>
  <c r="M8416" i="23" s="1"/>
  <c r="L8417" i="23"/>
  <c r="M8417" i="23" s="1"/>
  <c r="L8418" i="23"/>
  <c r="M8418" i="23" s="1"/>
  <c r="L8419" i="23"/>
  <c r="M8419" i="23" s="1"/>
  <c r="L8420" i="23"/>
  <c r="M8420" i="23" s="1"/>
  <c r="L8421" i="23"/>
  <c r="M8421" i="23" s="1"/>
  <c r="L8422" i="23"/>
  <c r="M8422" i="23" s="1"/>
  <c r="L8423" i="23"/>
  <c r="M8423" i="23" s="1"/>
  <c r="L8424" i="23"/>
  <c r="M8424" i="23" s="1"/>
  <c r="L8425" i="23"/>
  <c r="M8425" i="23" s="1"/>
  <c r="L8426" i="23"/>
  <c r="M8426" i="23" s="1"/>
  <c r="L8427" i="23"/>
  <c r="M8427" i="23" s="1"/>
  <c r="L8428" i="23"/>
  <c r="M8428" i="23" s="1"/>
  <c r="L8429" i="23"/>
  <c r="M8429" i="23" s="1"/>
  <c r="L8430" i="23"/>
  <c r="M8430" i="23" s="1"/>
  <c r="L8431" i="23"/>
  <c r="M8431" i="23" s="1"/>
  <c r="L8432" i="23"/>
  <c r="M8432" i="23" s="1"/>
  <c r="L8433" i="23"/>
  <c r="M8433" i="23" s="1"/>
  <c r="L8434" i="23"/>
  <c r="M8434" i="23" s="1"/>
  <c r="L8435" i="23"/>
  <c r="M8435" i="23" s="1"/>
  <c r="L8436" i="23"/>
  <c r="M8436" i="23" s="1"/>
  <c r="L8437" i="23"/>
  <c r="M8437" i="23" s="1"/>
  <c r="L8438" i="23"/>
  <c r="M8438" i="23" s="1"/>
  <c r="L8439" i="23"/>
  <c r="M8439" i="23" s="1"/>
  <c r="L8440" i="23"/>
  <c r="M8440" i="23" s="1"/>
  <c r="L8441" i="23"/>
  <c r="M8441" i="23" s="1"/>
  <c r="L8442" i="23"/>
  <c r="M8442" i="23" s="1"/>
  <c r="L8443" i="23"/>
  <c r="M8443" i="23" s="1"/>
  <c r="L8444" i="23"/>
  <c r="M8444" i="23" s="1"/>
  <c r="L8445" i="23"/>
  <c r="M8445" i="23" s="1"/>
  <c r="L8446" i="23"/>
  <c r="M8446" i="23" s="1"/>
  <c r="L8447" i="23"/>
  <c r="M8447" i="23" s="1"/>
  <c r="L8448" i="23"/>
  <c r="M8448" i="23" s="1"/>
  <c r="L8449" i="23"/>
  <c r="M8449" i="23" s="1"/>
  <c r="L8450" i="23"/>
  <c r="M8450" i="23" s="1"/>
  <c r="L8451" i="23"/>
  <c r="M8451" i="23" s="1"/>
  <c r="L8452" i="23"/>
  <c r="M8452" i="23" s="1"/>
  <c r="L8453" i="23"/>
  <c r="M8453" i="23" s="1"/>
  <c r="L8454" i="23"/>
  <c r="M8454" i="23" s="1"/>
  <c r="L8455" i="23"/>
  <c r="M8455" i="23" s="1"/>
  <c r="L8456" i="23"/>
  <c r="M8456" i="23" s="1"/>
  <c r="L8457" i="23"/>
  <c r="M8457" i="23" s="1"/>
  <c r="L8458" i="23"/>
  <c r="M8458" i="23" s="1"/>
  <c r="L8459" i="23"/>
  <c r="M8459" i="23" s="1"/>
  <c r="L8460" i="23"/>
  <c r="M8460" i="23" s="1"/>
  <c r="L8461" i="23"/>
  <c r="M8461" i="23" s="1"/>
  <c r="L8462" i="23"/>
  <c r="M8462" i="23" s="1"/>
  <c r="L8463" i="23"/>
  <c r="M8463" i="23" s="1"/>
  <c r="L8464" i="23"/>
  <c r="M8464" i="23" s="1"/>
  <c r="L8465" i="23"/>
  <c r="M8465" i="23" s="1"/>
  <c r="L8466" i="23"/>
  <c r="M8466" i="23" s="1"/>
  <c r="L8467" i="23"/>
  <c r="M8467" i="23" s="1"/>
  <c r="L8468" i="23"/>
  <c r="M8468" i="23" s="1"/>
  <c r="L8469" i="23"/>
  <c r="M8469" i="23" s="1"/>
  <c r="L8470" i="23"/>
  <c r="M8470" i="23" s="1"/>
  <c r="L8471" i="23"/>
  <c r="M8471" i="23" s="1"/>
  <c r="L8472" i="23"/>
  <c r="M8472" i="23" s="1"/>
  <c r="L8473" i="23"/>
  <c r="M8473" i="23" s="1"/>
  <c r="L8474" i="23"/>
  <c r="M8474" i="23" s="1"/>
  <c r="L8475" i="23"/>
  <c r="M8475" i="23" s="1"/>
  <c r="L8476" i="23"/>
  <c r="M8476" i="23" s="1"/>
  <c r="L8477" i="23"/>
  <c r="M8477" i="23" s="1"/>
  <c r="L8478" i="23"/>
  <c r="M8478" i="23" s="1"/>
  <c r="L8479" i="23"/>
  <c r="M8479" i="23" s="1"/>
  <c r="L8480" i="23"/>
  <c r="M8480" i="23" s="1"/>
  <c r="L8481" i="23"/>
  <c r="M8481" i="23" s="1"/>
  <c r="L8482" i="23"/>
  <c r="M8482" i="23" s="1"/>
  <c r="L8483" i="23"/>
  <c r="M8483" i="23" s="1"/>
  <c r="L8484" i="23"/>
  <c r="M8484" i="23" s="1"/>
  <c r="L8485" i="23"/>
  <c r="M8485" i="23" s="1"/>
  <c r="L8486" i="23"/>
  <c r="M8486" i="23" s="1"/>
  <c r="L8487" i="23"/>
  <c r="M8487" i="23" s="1"/>
  <c r="L8488" i="23"/>
  <c r="M8488" i="23" s="1"/>
  <c r="L8489" i="23"/>
  <c r="M8489" i="23" s="1"/>
  <c r="L8490" i="23"/>
  <c r="M8490" i="23" s="1"/>
  <c r="L8491" i="23"/>
  <c r="M8491" i="23" s="1"/>
  <c r="L8492" i="23"/>
  <c r="M8492" i="23" s="1"/>
  <c r="L8493" i="23"/>
  <c r="M8493" i="23" s="1"/>
  <c r="L8494" i="23"/>
  <c r="M8494" i="23" s="1"/>
  <c r="L8495" i="23"/>
  <c r="M8495" i="23" s="1"/>
  <c r="L8496" i="23"/>
  <c r="M8496" i="23" s="1"/>
  <c r="L8497" i="23"/>
  <c r="M8497" i="23" s="1"/>
  <c r="L8498" i="23"/>
  <c r="M8498" i="23" s="1"/>
  <c r="L8499" i="23"/>
  <c r="M8499" i="23" s="1"/>
  <c r="L8500" i="23"/>
  <c r="M8500" i="23" s="1"/>
  <c r="L8501" i="23"/>
  <c r="M8501" i="23" s="1"/>
  <c r="L8502" i="23"/>
  <c r="M8502" i="23" s="1"/>
  <c r="L8503" i="23"/>
  <c r="M8503" i="23" s="1"/>
  <c r="L8504" i="23"/>
  <c r="M8504" i="23" s="1"/>
  <c r="L8505" i="23"/>
  <c r="M8505" i="23" s="1"/>
  <c r="L8506" i="23"/>
  <c r="M8506" i="23" s="1"/>
  <c r="L8507" i="23"/>
  <c r="M8507" i="23" s="1"/>
  <c r="L8508" i="23"/>
  <c r="M8508" i="23" s="1"/>
  <c r="L8509" i="23"/>
  <c r="M8509" i="23" s="1"/>
  <c r="L8510" i="23"/>
  <c r="M8510" i="23" s="1"/>
  <c r="L8511" i="23"/>
  <c r="M8511" i="23" s="1"/>
  <c r="L8512" i="23"/>
  <c r="M8512" i="23" s="1"/>
  <c r="L8513" i="23"/>
  <c r="M8513" i="23" s="1"/>
  <c r="L8514" i="23"/>
  <c r="M8514" i="23" s="1"/>
  <c r="L8515" i="23"/>
  <c r="M8515" i="23" s="1"/>
  <c r="L8516" i="23"/>
  <c r="M8516" i="23" s="1"/>
  <c r="L8517" i="23"/>
  <c r="M8517" i="23" s="1"/>
  <c r="L8518" i="23"/>
  <c r="M8518" i="23" s="1"/>
  <c r="L8519" i="23"/>
  <c r="M8519" i="23" s="1"/>
  <c r="L8520" i="23"/>
  <c r="M8520" i="23" s="1"/>
  <c r="L8521" i="23"/>
  <c r="M8521" i="23" s="1"/>
  <c r="L8522" i="23"/>
  <c r="M8522" i="23" s="1"/>
  <c r="L8523" i="23"/>
  <c r="M8523" i="23" s="1"/>
  <c r="L8524" i="23"/>
  <c r="M8524" i="23" s="1"/>
  <c r="L8525" i="23"/>
  <c r="M8525" i="23" s="1"/>
  <c r="L8526" i="23"/>
  <c r="M8526" i="23" s="1"/>
  <c r="L8527" i="23"/>
  <c r="M8527" i="23" s="1"/>
  <c r="L8528" i="23"/>
  <c r="M8528" i="23" s="1"/>
  <c r="L8529" i="23"/>
  <c r="M8529" i="23" s="1"/>
  <c r="L8530" i="23"/>
  <c r="M8530" i="23" s="1"/>
  <c r="L8531" i="23"/>
  <c r="M8531" i="23" s="1"/>
  <c r="L8532" i="23"/>
  <c r="M8532" i="23" s="1"/>
  <c r="L8533" i="23"/>
  <c r="M8533" i="23" s="1"/>
  <c r="L8534" i="23"/>
  <c r="M8534" i="23" s="1"/>
  <c r="L8535" i="23"/>
  <c r="M8535" i="23" s="1"/>
  <c r="L8536" i="23"/>
  <c r="M8536" i="23" s="1"/>
  <c r="L8537" i="23"/>
  <c r="M8537" i="23" s="1"/>
  <c r="L8538" i="23"/>
  <c r="M8538" i="23" s="1"/>
  <c r="L8539" i="23"/>
  <c r="M8539" i="23" s="1"/>
  <c r="L8540" i="23"/>
  <c r="M8540" i="23" s="1"/>
  <c r="L8541" i="23"/>
  <c r="M8541" i="23" s="1"/>
  <c r="L8542" i="23"/>
  <c r="M8542" i="23" s="1"/>
  <c r="L8543" i="23"/>
  <c r="M8543" i="23" s="1"/>
  <c r="L8544" i="23"/>
  <c r="M8544" i="23" s="1"/>
  <c r="L8545" i="23"/>
  <c r="M8545" i="23" s="1"/>
  <c r="L8546" i="23"/>
  <c r="M8546" i="23" s="1"/>
  <c r="L8547" i="23"/>
  <c r="M8547" i="23" s="1"/>
  <c r="L8548" i="23"/>
  <c r="M8548" i="23" s="1"/>
  <c r="L8549" i="23"/>
  <c r="M8549" i="23" s="1"/>
  <c r="L8550" i="23"/>
  <c r="M8550" i="23" s="1"/>
  <c r="L8551" i="23"/>
  <c r="M8551" i="23" s="1"/>
  <c r="L8552" i="23"/>
  <c r="M8552" i="23" s="1"/>
  <c r="L8553" i="23"/>
  <c r="M8553" i="23" s="1"/>
  <c r="L8554" i="23"/>
  <c r="M8554" i="23" s="1"/>
  <c r="L8555" i="23"/>
  <c r="M8555" i="23" s="1"/>
  <c r="L8556" i="23"/>
  <c r="M8556" i="23" s="1"/>
  <c r="L8557" i="23"/>
  <c r="M8557" i="23" s="1"/>
  <c r="L8558" i="23"/>
  <c r="M8558" i="23" s="1"/>
  <c r="L8559" i="23"/>
  <c r="M8559" i="23" s="1"/>
  <c r="L8560" i="23"/>
  <c r="M8560" i="23" s="1"/>
  <c r="L8561" i="23"/>
  <c r="M8561" i="23" s="1"/>
  <c r="L8562" i="23"/>
  <c r="M8562" i="23" s="1"/>
  <c r="L8563" i="23"/>
  <c r="M8563" i="23" s="1"/>
  <c r="L8564" i="23"/>
  <c r="M8564" i="23" s="1"/>
  <c r="L8565" i="23"/>
  <c r="M8565" i="23" s="1"/>
  <c r="L8566" i="23"/>
  <c r="M8566" i="23" s="1"/>
  <c r="L8567" i="23"/>
  <c r="M8567" i="23" s="1"/>
  <c r="L8568" i="23"/>
  <c r="M8568" i="23" s="1"/>
  <c r="L8569" i="23"/>
  <c r="M8569" i="23" s="1"/>
  <c r="L8570" i="23"/>
  <c r="M8570" i="23" s="1"/>
  <c r="L8571" i="23"/>
  <c r="M8571" i="23" s="1"/>
  <c r="L8572" i="23"/>
  <c r="M8572" i="23" s="1"/>
  <c r="L8573" i="23"/>
  <c r="M8573" i="23" s="1"/>
  <c r="L8574" i="23"/>
  <c r="M8574" i="23" s="1"/>
  <c r="L8575" i="23"/>
  <c r="M8575" i="23" s="1"/>
  <c r="L8576" i="23"/>
  <c r="M8576" i="23" s="1"/>
  <c r="L8577" i="23"/>
  <c r="M8577" i="23" s="1"/>
  <c r="L8578" i="23"/>
  <c r="M8578" i="23" s="1"/>
  <c r="L8579" i="23"/>
  <c r="M8579" i="23" s="1"/>
  <c r="L8580" i="23"/>
  <c r="M8580" i="23" s="1"/>
  <c r="L8581" i="23"/>
  <c r="M8581" i="23" s="1"/>
  <c r="L8582" i="23"/>
  <c r="M8582" i="23" s="1"/>
  <c r="L8583" i="23"/>
  <c r="M8583" i="23" s="1"/>
  <c r="L8584" i="23"/>
  <c r="M8584" i="23" s="1"/>
  <c r="L8585" i="23"/>
  <c r="M8585" i="23" s="1"/>
  <c r="L8586" i="23"/>
  <c r="M8586" i="23" s="1"/>
  <c r="L8587" i="23"/>
  <c r="M8587" i="23" s="1"/>
  <c r="L8588" i="23"/>
  <c r="M8588" i="23" s="1"/>
  <c r="L8589" i="23"/>
  <c r="M8589" i="23" s="1"/>
  <c r="L8590" i="23"/>
  <c r="M8590" i="23" s="1"/>
  <c r="L8591" i="23"/>
  <c r="M8591" i="23" s="1"/>
  <c r="L8592" i="23"/>
  <c r="M8592" i="23" s="1"/>
  <c r="L8593" i="23"/>
  <c r="M8593" i="23" s="1"/>
  <c r="L8594" i="23"/>
  <c r="M8594" i="23" s="1"/>
  <c r="L8595" i="23"/>
  <c r="M8595" i="23" s="1"/>
  <c r="L8596" i="23"/>
  <c r="M8596" i="23" s="1"/>
  <c r="L8597" i="23"/>
  <c r="M8597" i="23" s="1"/>
  <c r="L8598" i="23"/>
  <c r="M8598" i="23" s="1"/>
  <c r="L8599" i="23"/>
  <c r="M8599" i="23" s="1"/>
  <c r="L8600" i="23"/>
  <c r="M8600" i="23" s="1"/>
  <c r="L8601" i="23"/>
  <c r="M8601" i="23" s="1"/>
  <c r="L8602" i="23"/>
  <c r="M8602" i="23" s="1"/>
  <c r="L8603" i="23"/>
  <c r="M8603" i="23" s="1"/>
  <c r="L8604" i="23"/>
  <c r="M8604" i="23" s="1"/>
  <c r="L8605" i="23"/>
  <c r="M8605" i="23" s="1"/>
  <c r="L8606" i="23"/>
  <c r="M8606" i="23" s="1"/>
  <c r="L8607" i="23"/>
  <c r="M8607" i="23" s="1"/>
  <c r="L8608" i="23"/>
  <c r="M8608" i="23" s="1"/>
  <c r="L8609" i="23"/>
  <c r="M8609" i="23" s="1"/>
  <c r="L8610" i="23"/>
  <c r="M8610" i="23" s="1"/>
  <c r="L8611" i="23"/>
  <c r="M8611" i="23" s="1"/>
  <c r="L8612" i="23"/>
  <c r="M8612" i="23" s="1"/>
  <c r="L8613" i="23"/>
  <c r="M8613" i="23" s="1"/>
  <c r="L8614" i="23"/>
  <c r="M8614" i="23" s="1"/>
  <c r="L8615" i="23"/>
  <c r="M8615" i="23" s="1"/>
  <c r="L8616" i="23"/>
  <c r="M8616" i="23" s="1"/>
  <c r="L8617" i="23"/>
  <c r="M8617" i="23" s="1"/>
  <c r="L8618" i="23"/>
  <c r="M8618" i="23" s="1"/>
  <c r="L8619" i="23"/>
  <c r="M8619" i="23" s="1"/>
  <c r="L8620" i="23"/>
  <c r="M8620" i="23" s="1"/>
  <c r="L8621" i="23"/>
  <c r="M8621" i="23" s="1"/>
  <c r="L8622" i="23"/>
  <c r="M8622" i="23" s="1"/>
  <c r="L8623" i="23"/>
  <c r="M8623" i="23" s="1"/>
  <c r="L8624" i="23"/>
  <c r="M8624" i="23" s="1"/>
  <c r="L8625" i="23"/>
  <c r="M8625" i="23" s="1"/>
  <c r="L8626" i="23"/>
  <c r="M8626" i="23" s="1"/>
  <c r="L8627" i="23"/>
  <c r="M8627" i="23" s="1"/>
  <c r="L8628" i="23"/>
  <c r="M8628" i="23" s="1"/>
  <c r="L8629" i="23"/>
  <c r="M8629" i="23" s="1"/>
  <c r="L8630" i="23"/>
  <c r="M8630" i="23" s="1"/>
  <c r="L8631" i="23"/>
  <c r="M8631" i="23" s="1"/>
  <c r="L8632" i="23"/>
  <c r="M8632" i="23" s="1"/>
  <c r="L8633" i="23"/>
  <c r="M8633" i="23" s="1"/>
  <c r="L8634" i="23"/>
  <c r="M8634" i="23" s="1"/>
  <c r="L8635" i="23"/>
  <c r="M8635" i="23" s="1"/>
  <c r="L8636" i="23"/>
  <c r="M8636" i="23" s="1"/>
  <c r="L8637" i="23"/>
  <c r="M8637" i="23" s="1"/>
  <c r="L8638" i="23"/>
  <c r="M8638" i="23" s="1"/>
  <c r="L8639" i="23"/>
  <c r="M8639" i="23" s="1"/>
  <c r="L8640" i="23"/>
  <c r="M8640" i="23" s="1"/>
  <c r="L8641" i="23"/>
  <c r="M8641" i="23" s="1"/>
  <c r="L8642" i="23"/>
  <c r="M8642" i="23" s="1"/>
  <c r="L8643" i="23"/>
  <c r="M8643" i="23" s="1"/>
  <c r="L8644" i="23"/>
  <c r="M8644" i="23" s="1"/>
  <c r="L8645" i="23"/>
  <c r="M8645" i="23" s="1"/>
  <c r="L8646" i="23"/>
  <c r="M8646" i="23" s="1"/>
  <c r="L8647" i="23"/>
  <c r="M8647" i="23" s="1"/>
  <c r="L8648" i="23"/>
  <c r="M8648" i="23" s="1"/>
  <c r="L8649" i="23"/>
  <c r="M8649" i="23" s="1"/>
  <c r="L8650" i="23"/>
  <c r="M8650" i="23" s="1"/>
  <c r="L8651" i="23"/>
  <c r="M8651" i="23" s="1"/>
  <c r="L8652" i="23"/>
  <c r="M8652" i="23" s="1"/>
  <c r="L8653" i="23"/>
  <c r="M8653" i="23" s="1"/>
  <c r="L8654" i="23"/>
  <c r="M8654" i="23" s="1"/>
  <c r="L8655" i="23"/>
  <c r="M8655" i="23" s="1"/>
  <c r="L8656" i="23"/>
  <c r="M8656" i="23" s="1"/>
  <c r="L8657" i="23"/>
  <c r="M8657" i="23" s="1"/>
  <c r="L8658" i="23"/>
  <c r="M8658" i="23" s="1"/>
  <c r="L8659" i="23"/>
  <c r="M8659" i="23" s="1"/>
  <c r="L8660" i="23"/>
  <c r="M8660" i="23" s="1"/>
  <c r="L8661" i="23"/>
  <c r="M8661" i="23" s="1"/>
  <c r="L8662" i="23"/>
  <c r="M8662" i="23" s="1"/>
  <c r="L8663" i="23"/>
  <c r="M8663" i="23" s="1"/>
  <c r="L8664" i="23"/>
  <c r="M8664" i="23" s="1"/>
  <c r="L8665" i="23"/>
  <c r="M8665" i="23" s="1"/>
  <c r="L8666" i="23"/>
  <c r="M8666" i="23" s="1"/>
  <c r="L8667" i="23"/>
  <c r="M8667" i="23" s="1"/>
  <c r="L8668" i="23"/>
  <c r="M8668" i="23" s="1"/>
  <c r="L8669" i="23"/>
  <c r="M8669" i="23" s="1"/>
  <c r="L8670" i="23"/>
  <c r="M8670" i="23" s="1"/>
  <c r="L8671" i="23"/>
  <c r="M8671" i="23" s="1"/>
  <c r="L8672" i="23"/>
  <c r="M8672" i="23" s="1"/>
  <c r="L8673" i="23"/>
  <c r="M8673" i="23" s="1"/>
  <c r="L8674" i="23"/>
  <c r="M8674" i="23" s="1"/>
  <c r="L8675" i="23"/>
  <c r="M8675" i="23" s="1"/>
  <c r="L8676" i="23"/>
  <c r="M8676" i="23" s="1"/>
  <c r="L8677" i="23"/>
  <c r="M8677" i="23" s="1"/>
  <c r="L8678" i="23"/>
  <c r="M8678" i="23" s="1"/>
  <c r="L8679" i="23"/>
  <c r="M8679" i="23" s="1"/>
  <c r="L8680" i="23"/>
  <c r="M8680" i="23" s="1"/>
  <c r="L8681" i="23"/>
  <c r="M8681" i="23" s="1"/>
  <c r="L8682" i="23"/>
  <c r="M8682" i="23" s="1"/>
  <c r="L8683" i="23"/>
  <c r="M8683" i="23" s="1"/>
  <c r="L8684" i="23"/>
  <c r="M8684" i="23" s="1"/>
  <c r="L8685" i="23"/>
  <c r="M8685" i="23" s="1"/>
  <c r="L8686" i="23"/>
  <c r="M8686" i="23" s="1"/>
  <c r="L8687" i="23"/>
  <c r="M8687" i="23" s="1"/>
  <c r="L8688" i="23"/>
  <c r="M8688" i="23" s="1"/>
  <c r="L8689" i="23"/>
  <c r="M8689" i="23" s="1"/>
  <c r="L8690" i="23"/>
  <c r="M8690" i="23" s="1"/>
  <c r="L8691" i="23"/>
  <c r="M8691" i="23" s="1"/>
  <c r="L8692" i="23"/>
  <c r="M8692" i="23" s="1"/>
  <c r="L8693" i="23"/>
  <c r="M8693" i="23" s="1"/>
  <c r="L8694" i="23"/>
  <c r="M8694" i="23" s="1"/>
  <c r="L8695" i="23"/>
  <c r="M8695" i="23" s="1"/>
  <c r="L8696" i="23"/>
  <c r="M8696" i="23" s="1"/>
  <c r="L8697" i="23"/>
  <c r="M8697" i="23" s="1"/>
  <c r="L8698" i="23"/>
  <c r="M8698" i="23" s="1"/>
  <c r="L8699" i="23"/>
  <c r="M8699" i="23" s="1"/>
  <c r="L8700" i="23"/>
  <c r="M8700" i="23" s="1"/>
  <c r="L8701" i="23"/>
  <c r="M8701" i="23" s="1"/>
  <c r="L8702" i="23"/>
  <c r="M8702" i="23" s="1"/>
  <c r="L8703" i="23"/>
  <c r="M8703" i="23" s="1"/>
  <c r="L8704" i="23"/>
  <c r="M8704" i="23" s="1"/>
  <c r="L8705" i="23"/>
  <c r="M8705" i="23" s="1"/>
  <c r="L8706" i="23"/>
  <c r="M8706" i="23" s="1"/>
  <c r="L8707" i="23"/>
  <c r="M8707" i="23" s="1"/>
  <c r="L8708" i="23"/>
  <c r="M8708" i="23" s="1"/>
  <c r="L8709" i="23"/>
  <c r="M8709" i="23" s="1"/>
  <c r="L8710" i="23"/>
  <c r="M8710" i="23" s="1"/>
  <c r="L8711" i="23"/>
  <c r="M8711" i="23" s="1"/>
  <c r="L8712" i="23"/>
  <c r="M8712" i="23" s="1"/>
  <c r="L8713" i="23"/>
  <c r="M8713" i="23" s="1"/>
  <c r="L8714" i="23"/>
  <c r="M8714" i="23" s="1"/>
  <c r="L8715" i="23"/>
  <c r="M8715" i="23" s="1"/>
  <c r="L8716" i="23"/>
  <c r="M8716" i="23" s="1"/>
  <c r="L8717" i="23"/>
  <c r="M8717" i="23" s="1"/>
  <c r="L8718" i="23"/>
  <c r="M8718" i="23" s="1"/>
  <c r="L8719" i="23"/>
  <c r="M8719" i="23" s="1"/>
  <c r="L8720" i="23"/>
  <c r="M8720" i="23" s="1"/>
  <c r="L8721" i="23"/>
  <c r="M8721" i="23" s="1"/>
  <c r="L8722" i="23"/>
  <c r="M8722" i="23" s="1"/>
  <c r="L8723" i="23"/>
  <c r="M8723" i="23" s="1"/>
  <c r="L8724" i="23"/>
  <c r="M8724" i="23" s="1"/>
  <c r="L8725" i="23"/>
  <c r="M8725" i="23" s="1"/>
  <c r="L8726" i="23"/>
  <c r="M8726" i="23" s="1"/>
  <c r="L8727" i="23"/>
  <c r="M8727" i="23" s="1"/>
  <c r="L8728" i="23"/>
  <c r="M8728" i="23" s="1"/>
  <c r="L8729" i="23"/>
  <c r="M8729" i="23" s="1"/>
  <c r="L8730" i="23"/>
  <c r="M8730" i="23" s="1"/>
  <c r="L8731" i="23"/>
  <c r="M8731" i="23" s="1"/>
  <c r="L8732" i="23"/>
  <c r="M8732" i="23" s="1"/>
  <c r="L8733" i="23"/>
  <c r="M8733" i="23" s="1"/>
  <c r="L8734" i="23"/>
  <c r="M8734" i="23" s="1"/>
  <c r="L8735" i="23"/>
  <c r="M8735" i="23" s="1"/>
  <c r="L8736" i="23"/>
  <c r="M8736" i="23" s="1"/>
  <c r="L8737" i="23"/>
  <c r="M8737" i="23" s="1"/>
  <c r="L8738" i="23"/>
  <c r="M8738" i="23" s="1"/>
  <c r="L8739" i="23"/>
  <c r="M8739" i="23" s="1"/>
  <c r="L8740" i="23"/>
  <c r="M8740" i="23" s="1"/>
  <c r="L8741" i="23"/>
  <c r="M8741" i="23" s="1"/>
  <c r="L8742" i="23"/>
  <c r="M8742" i="23" s="1"/>
  <c r="L8743" i="23"/>
  <c r="M8743" i="23" s="1"/>
  <c r="L8744" i="23"/>
  <c r="M8744" i="23" s="1"/>
  <c r="L8745" i="23"/>
  <c r="M8745" i="23" s="1"/>
  <c r="L8746" i="23"/>
  <c r="M8746" i="23" s="1"/>
  <c r="L8747" i="23"/>
  <c r="M8747" i="23" s="1"/>
  <c r="L8748" i="23"/>
  <c r="M8748" i="23" s="1"/>
  <c r="L8749" i="23"/>
  <c r="M8749" i="23" s="1"/>
  <c r="L8750" i="23"/>
  <c r="M8750" i="23" s="1"/>
  <c r="L8751" i="23"/>
  <c r="M8751" i="23" s="1"/>
  <c r="L8752" i="23"/>
  <c r="M8752" i="23" s="1"/>
  <c r="L8753" i="23"/>
  <c r="M8753" i="23" s="1"/>
  <c r="L8754" i="23"/>
  <c r="M8754" i="23" s="1"/>
  <c r="L8755" i="23"/>
  <c r="M8755" i="23" s="1"/>
  <c r="L8756" i="23"/>
  <c r="M8756" i="23" s="1"/>
  <c r="L8757" i="23"/>
  <c r="M8757" i="23" s="1"/>
  <c r="L8758" i="23"/>
  <c r="M8758" i="23" s="1"/>
  <c r="L8759" i="23"/>
  <c r="M8759" i="23" s="1"/>
  <c r="L8760" i="23"/>
  <c r="M8760" i="23" s="1"/>
  <c r="L8761" i="23"/>
  <c r="M8761" i="23" s="1"/>
  <c r="L8762" i="23"/>
  <c r="M8762" i="23" s="1"/>
  <c r="L8763" i="23"/>
  <c r="M8763" i="23" s="1"/>
  <c r="L8764" i="23"/>
  <c r="M8764" i="23" s="1"/>
  <c r="L8765" i="23"/>
  <c r="M8765" i="23" s="1"/>
  <c r="L8766" i="23"/>
  <c r="M8766" i="23" s="1"/>
  <c r="L8767" i="23"/>
  <c r="M8767" i="23" s="1"/>
  <c r="L8768" i="23"/>
  <c r="M8768" i="23" s="1"/>
  <c r="L8769" i="23"/>
  <c r="M8769" i="23" s="1"/>
  <c r="L8770" i="23"/>
  <c r="M8770" i="23" s="1"/>
  <c r="L8771" i="23"/>
  <c r="M8771" i="23" s="1"/>
  <c r="L8772" i="23"/>
  <c r="M8772" i="23" s="1"/>
  <c r="L8773" i="23"/>
  <c r="M8773" i="23" s="1"/>
  <c r="L8774" i="23"/>
  <c r="M8774" i="23" s="1"/>
  <c r="L8775" i="23"/>
  <c r="M8775" i="23" s="1"/>
  <c r="L8776" i="23"/>
  <c r="M8776" i="23" s="1"/>
  <c r="L8777" i="23"/>
  <c r="M8777" i="23" s="1"/>
  <c r="L8778" i="23"/>
  <c r="M8778" i="23" s="1"/>
  <c r="L8779" i="23"/>
  <c r="M8779" i="23" s="1"/>
  <c r="L8780" i="23"/>
  <c r="M8780" i="23" s="1"/>
  <c r="L8781" i="23"/>
  <c r="M8781" i="23" s="1"/>
  <c r="L8782" i="23"/>
  <c r="M8782" i="23" s="1"/>
  <c r="L8783" i="23"/>
  <c r="M8783" i="23" s="1"/>
  <c r="L8784" i="23"/>
  <c r="M8784" i="23" s="1"/>
  <c r="L8785" i="23"/>
  <c r="M8785" i="23" s="1"/>
  <c r="L8786" i="23"/>
  <c r="M8786" i="23" s="1"/>
  <c r="L8787" i="23"/>
  <c r="M8787" i="23" s="1"/>
  <c r="L8788" i="23"/>
  <c r="M8788" i="23" s="1"/>
  <c r="L8789" i="23"/>
  <c r="M8789" i="23" s="1"/>
  <c r="L8790" i="23"/>
  <c r="M8790" i="23" s="1"/>
  <c r="L8791" i="23"/>
  <c r="M8791" i="23" s="1"/>
  <c r="L8792" i="23"/>
  <c r="M8792" i="23" s="1"/>
  <c r="L8793" i="23"/>
  <c r="M8793" i="23" s="1"/>
  <c r="L8794" i="23"/>
  <c r="M8794" i="23" s="1"/>
  <c r="L8795" i="23"/>
  <c r="M8795" i="23" s="1"/>
  <c r="L8796" i="23"/>
  <c r="M8796" i="23" s="1"/>
  <c r="L8797" i="23"/>
  <c r="M8797" i="23" s="1"/>
  <c r="L8798" i="23"/>
  <c r="M8798" i="23" s="1"/>
  <c r="L8799" i="23"/>
  <c r="M8799" i="23" s="1"/>
  <c r="L8800" i="23"/>
  <c r="M8800" i="23" s="1"/>
  <c r="L8801" i="23"/>
  <c r="M8801" i="23" s="1"/>
  <c r="L8802" i="23"/>
  <c r="M8802" i="23" s="1"/>
  <c r="L8803" i="23"/>
  <c r="M8803" i="23" s="1"/>
  <c r="L8804" i="23"/>
  <c r="M8804" i="23" s="1"/>
  <c r="L8805" i="23"/>
  <c r="M8805" i="23" s="1"/>
  <c r="L8806" i="23"/>
  <c r="M8806" i="23" s="1"/>
  <c r="L8807" i="23"/>
  <c r="M8807" i="23" s="1"/>
  <c r="L8808" i="23"/>
  <c r="M8808" i="23" s="1"/>
  <c r="L8809" i="23"/>
  <c r="M8809" i="23" s="1"/>
  <c r="L8810" i="23"/>
  <c r="M8810" i="23" s="1"/>
  <c r="L8811" i="23"/>
  <c r="M8811" i="23" s="1"/>
  <c r="L8812" i="23"/>
  <c r="M8812" i="23" s="1"/>
  <c r="L8813" i="23"/>
  <c r="M8813" i="23" s="1"/>
  <c r="L8814" i="23"/>
  <c r="M8814" i="23" s="1"/>
  <c r="L8815" i="23"/>
  <c r="M8815" i="23" s="1"/>
  <c r="L8816" i="23"/>
  <c r="M8816" i="23" s="1"/>
  <c r="L8817" i="23"/>
  <c r="M8817" i="23" s="1"/>
  <c r="L8818" i="23"/>
  <c r="M8818" i="23" s="1"/>
  <c r="L8819" i="23"/>
  <c r="M8819" i="23" s="1"/>
  <c r="L8820" i="23"/>
  <c r="M8820" i="23" s="1"/>
  <c r="L8821" i="23"/>
  <c r="M8821" i="23" s="1"/>
  <c r="L8822" i="23"/>
  <c r="M8822" i="23" s="1"/>
  <c r="L8823" i="23"/>
  <c r="M8823" i="23" s="1"/>
  <c r="L8824" i="23"/>
  <c r="M8824" i="23" s="1"/>
  <c r="L8825" i="23"/>
  <c r="M8825" i="23" s="1"/>
  <c r="L8826" i="23"/>
  <c r="M8826" i="23" s="1"/>
  <c r="L8827" i="23"/>
  <c r="M8827" i="23" s="1"/>
  <c r="L8828" i="23"/>
  <c r="M8828" i="23" s="1"/>
  <c r="L8829" i="23"/>
  <c r="M8829" i="23" s="1"/>
  <c r="L8830" i="23"/>
  <c r="M8830" i="23" s="1"/>
  <c r="L8831" i="23"/>
  <c r="M8831" i="23" s="1"/>
  <c r="L8832" i="23"/>
  <c r="M8832" i="23" s="1"/>
  <c r="L8833" i="23"/>
  <c r="M8833" i="23" s="1"/>
  <c r="L8834" i="23"/>
  <c r="M8834" i="23" s="1"/>
  <c r="L8835" i="23"/>
  <c r="M8835" i="23" s="1"/>
  <c r="L8836" i="23"/>
  <c r="M8836" i="23" s="1"/>
  <c r="L8837" i="23"/>
  <c r="M8837" i="23" s="1"/>
  <c r="L8838" i="23"/>
  <c r="M8838" i="23" s="1"/>
  <c r="L8839" i="23"/>
  <c r="M8839" i="23" s="1"/>
  <c r="L8840" i="23"/>
  <c r="M8840" i="23" s="1"/>
  <c r="L8841" i="23"/>
  <c r="M8841" i="23" s="1"/>
  <c r="L8842" i="23"/>
  <c r="M8842" i="23" s="1"/>
  <c r="L8843" i="23"/>
  <c r="M8843" i="23" s="1"/>
  <c r="L8844" i="23"/>
  <c r="M8844" i="23" s="1"/>
  <c r="L8845" i="23"/>
  <c r="M8845" i="23" s="1"/>
  <c r="L8846" i="23"/>
  <c r="M8846" i="23" s="1"/>
  <c r="L8847" i="23"/>
  <c r="M8847" i="23" s="1"/>
  <c r="L8848" i="23"/>
  <c r="M8848" i="23" s="1"/>
  <c r="L8849" i="23"/>
  <c r="M8849" i="23" s="1"/>
  <c r="L8850" i="23"/>
  <c r="M8850" i="23" s="1"/>
  <c r="L8851" i="23"/>
  <c r="M8851" i="23" s="1"/>
  <c r="L8852" i="23"/>
  <c r="M8852" i="23" s="1"/>
  <c r="L8853" i="23"/>
  <c r="M8853" i="23" s="1"/>
  <c r="L8854" i="23"/>
  <c r="M8854" i="23" s="1"/>
  <c r="L8855" i="23"/>
  <c r="M8855" i="23" s="1"/>
  <c r="L8856" i="23"/>
  <c r="M8856" i="23" s="1"/>
  <c r="L8857" i="23"/>
  <c r="M8857" i="23" s="1"/>
  <c r="L8858" i="23"/>
  <c r="M8858" i="23" s="1"/>
  <c r="L8859" i="23"/>
  <c r="M8859" i="23" s="1"/>
  <c r="L8860" i="23"/>
  <c r="M8860" i="23" s="1"/>
  <c r="L8861" i="23"/>
  <c r="M8861" i="23" s="1"/>
  <c r="L8862" i="23"/>
  <c r="M8862" i="23" s="1"/>
  <c r="L8863" i="23"/>
  <c r="M8863" i="23" s="1"/>
  <c r="L8864" i="23"/>
  <c r="M8864" i="23" s="1"/>
  <c r="L8865" i="23"/>
  <c r="M8865" i="23" s="1"/>
  <c r="L8866" i="23"/>
  <c r="M8866" i="23" s="1"/>
  <c r="L8867" i="23"/>
  <c r="M8867" i="23" s="1"/>
  <c r="L8868" i="23"/>
  <c r="M8868" i="23" s="1"/>
  <c r="L8869" i="23"/>
  <c r="M8869" i="23" s="1"/>
  <c r="L8870" i="23"/>
  <c r="M8870" i="23" s="1"/>
  <c r="L8871" i="23"/>
  <c r="M8871" i="23" s="1"/>
  <c r="L8872" i="23"/>
  <c r="M8872" i="23" s="1"/>
  <c r="L8873" i="23"/>
  <c r="M8873" i="23" s="1"/>
  <c r="L8874" i="23"/>
  <c r="M8874" i="23" s="1"/>
  <c r="L8875" i="23"/>
  <c r="M8875" i="23" s="1"/>
  <c r="L8876" i="23"/>
  <c r="M8876" i="23" s="1"/>
  <c r="L8877" i="23"/>
  <c r="M8877" i="23" s="1"/>
  <c r="L8878" i="23"/>
  <c r="M8878" i="23" s="1"/>
  <c r="L8879" i="23"/>
  <c r="M8879" i="23" s="1"/>
  <c r="L8880" i="23"/>
  <c r="M8880" i="23" s="1"/>
  <c r="L8881" i="23"/>
  <c r="M8881" i="23" s="1"/>
  <c r="L8882" i="23"/>
  <c r="M8882" i="23" s="1"/>
  <c r="L8883" i="23"/>
  <c r="M8883" i="23" s="1"/>
  <c r="L8884" i="23"/>
  <c r="M8884" i="23" s="1"/>
  <c r="L8885" i="23"/>
  <c r="M8885" i="23" s="1"/>
  <c r="L8886" i="23"/>
  <c r="M8886" i="23" s="1"/>
  <c r="L8887" i="23"/>
  <c r="M8887" i="23" s="1"/>
  <c r="L8888" i="23"/>
  <c r="M8888" i="23" s="1"/>
  <c r="L8889" i="23"/>
  <c r="M8889" i="23" s="1"/>
  <c r="L8890" i="23"/>
  <c r="M8890" i="23" s="1"/>
  <c r="L8891" i="23"/>
  <c r="M8891" i="23" s="1"/>
  <c r="L8892" i="23"/>
  <c r="M8892" i="23" s="1"/>
  <c r="L8893" i="23"/>
  <c r="M8893" i="23" s="1"/>
  <c r="L8894" i="23"/>
  <c r="M8894" i="23" s="1"/>
  <c r="L8895" i="23"/>
  <c r="M8895" i="23" s="1"/>
  <c r="L8896" i="23"/>
  <c r="M8896" i="23" s="1"/>
  <c r="L8897" i="23"/>
  <c r="M8897" i="23" s="1"/>
  <c r="L8898" i="23"/>
  <c r="M8898" i="23" s="1"/>
  <c r="L8899" i="23"/>
  <c r="M8899" i="23" s="1"/>
  <c r="L8900" i="23"/>
  <c r="M8900" i="23" s="1"/>
  <c r="L8901" i="23"/>
  <c r="M8901" i="23" s="1"/>
  <c r="L8902" i="23"/>
  <c r="M8902" i="23" s="1"/>
  <c r="L8903" i="23"/>
  <c r="M8903" i="23" s="1"/>
  <c r="L8904" i="23"/>
  <c r="M8904" i="23" s="1"/>
  <c r="L8905" i="23"/>
  <c r="M8905" i="23" s="1"/>
  <c r="L8906" i="23"/>
  <c r="M8906" i="23" s="1"/>
  <c r="L8907" i="23"/>
  <c r="M8907" i="23" s="1"/>
  <c r="L8908" i="23"/>
  <c r="M8908" i="23" s="1"/>
  <c r="L8909" i="23"/>
  <c r="M8909" i="23" s="1"/>
  <c r="L8910" i="23"/>
  <c r="M8910" i="23" s="1"/>
  <c r="L8911" i="23"/>
  <c r="M8911" i="23" s="1"/>
  <c r="L8912" i="23"/>
  <c r="M8912" i="23" s="1"/>
  <c r="L8913" i="23"/>
  <c r="M8913" i="23" s="1"/>
  <c r="L8914" i="23"/>
  <c r="M8914" i="23" s="1"/>
  <c r="L8915" i="23"/>
  <c r="M8915" i="23" s="1"/>
  <c r="L8916" i="23"/>
  <c r="M8916" i="23" s="1"/>
  <c r="L8917" i="23"/>
  <c r="M8917" i="23" s="1"/>
  <c r="L8918" i="23"/>
  <c r="M8918" i="23" s="1"/>
  <c r="L8919" i="23"/>
  <c r="M8919" i="23" s="1"/>
  <c r="L8920" i="23"/>
  <c r="M8920" i="23" s="1"/>
  <c r="L8921" i="23"/>
  <c r="M8921" i="23" s="1"/>
  <c r="L8922" i="23"/>
  <c r="M8922" i="23" s="1"/>
  <c r="L8923" i="23"/>
  <c r="M8923" i="23" s="1"/>
  <c r="L8924" i="23"/>
  <c r="M8924" i="23" s="1"/>
  <c r="L8925" i="23"/>
  <c r="M8925" i="23" s="1"/>
  <c r="L8926" i="23"/>
  <c r="M8926" i="23" s="1"/>
  <c r="L8927" i="23"/>
  <c r="M8927" i="23" s="1"/>
  <c r="L8928" i="23"/>
  <c r="M8928" i="23" s="1"/>
  <c r="L8929" i="23"/>
  <c r="M8929" i="23" s="1"/>
  <c r="L8930" i="23"/>
  <c r="M8930" i="23" s="1"/>
  <c r="L8931" i="23"/>
  <c r="M8931" i="23" s="1"/>
  <c r="L8932" i="23"/>
  <c r="M8932" i="23" s="1"/>
  <c r="L8933" i="23"/>
  <c r="M8933" i="23" s="1"/>
  <c r="L8934" i="23"/>
  <c r="M8934" i="23" s="1"/>
  <c r="L8935" i="23"/>
  <c r="M8935" i="23" s="1"/>
  <c r="L8936" i="23"/>
  <c r="M8936" i="23" s="1"/>
  <c r="L8937" i="23"/>
  <c r="M8937" i="23" s="1"/>
  <c r="L8938" i="23"/>
  <c r="M8938" i="23" s="1"/>
  <c r="L8939" i="23"/>
  <c r="M8939" i="23" s="1"/>
  <c r="L8940" i="23"/>
  <c r="M8940" i="23" s="1"/>
  <c r="L8941" i="23"/>
  <c r="M8941" i="23" s="1"/>
  <c r="L8942" i="23"/>
  <c r="M8942" i="23" s="1"/>
  <c r="L8943" i="23"/>
  <c r="M8943" i="23" s="1"/>
  <c r="L8944" i="23"/>
  <c r="M8944" i="23" s="1"/>
  <c r="L8945" i="23"/>
  <c r="M8945" i="23" s="1"/>
  <c r="L8946" i="23"/>
  <c r="M8946" i="23" s="1"/>
  <c r="L8947" i="23"/>
  <c r="M8947" i="23" s="1"/>
  <c r="L8948" i="23"/>
  <c r="M8948" i="23" s="1"/>
  <c r="L8949" i="23"/>
  <c r="M8949" i="23" s="1"/>
  <c r="L8950" i="23"/>
  <c r="M8950" i="23" s="1"/>
  <c r="L8951" i="23"/>
  <c r="M8951" i="23" s="1"/>
  <c r="L8952" i="23"/>
  <c r="M8952" i="23" s="1"/>
  <c r="L8953" i="23"/>
  <c r="M8953" i="23" s="1"/>
  <c r="L8954" i="23"/>
  <c r="M8954" i="23" s="1"/>
  <c r="L8955" i="23"/>
  <c r="M8955" i="23" s="1"/>
  <c r="L8956" i="23"/>
  <c r="M8956" i="23" s="1"/>
  <c r="L8957" i="23"/>
  <c r="M8957" i="23" s="1"/>
  <c r="L8958" i="23"/>
  <c r="M8958" i="23" s="1"/>
  <c r="L8959" i="23"/>
  <c r="M8959" i="23" s="1"/>
  <c r="L8960" i="23"/>
  <c r="M8960" i="23" s="1"/>
  <c r="L8961" i="23"/>
  <c r="M8961" i="23" s="1"/>
  <c r="L8962" i="23"/>
  <c r="M8962" i="23" s="1"/>
  <c r="L8963" i="23"/>
  <c r="M8963" i="23" s="1"/>
  <c r="L8964" i="23"/>
  <c r="M8964" i="23" s="1"/>
  <c r="L8965" i="23"/>
  <c r="M8965" i="23" s="1"/>
  <c r="L8966" i="23"/>
  <c r="M8966" i="23" s="1"/>
  <c r="L8967" i="23"/>
  <c r="M8967" i="23" s="1"/>
  <c r="L8968" i="23"/>
  <c r="M8968" i="23" s="1"/>
  <c r="L8969" i="23"/>
  <c r="M8969" i="23" s="1"/>
  <c r="L8970" i="23"/>
  <c r="M8970" i="23" s="1"/>
  <c r="L8971" i="23"/>
  <c r="M8971" i="23" s="1"/>
  <c r="L8972" i="23"/>
  <c r="M8972" i="23" s="1"/>
  <c r="L8973" i="23"/>
  <c r="M8973" i="23" s="1"/>
  <c r="L8974" i="23"/>
  <c r="M8974" i="23" s="1"/>
  <c r="L8975" i="23"/>
  <c r="M8975" i="23" s="1"/>
  <c r="L8976" i="23"/>
  <c r="M8976" i="23" s="1"/>
  <c r="L8977" i="23"/>
  <c r="M8977" i="23" s="1"/>
  <c r="L8978" i="23"/>
  <c r="M8978" i="23" s="1"/>
  <c r="L8979" i="23"/>
  <c r="M8979" i="23" s="1"/>
  <c r="L8980" i="23"/>
  <c r="M8980" i="23" s="1"/>
  <c r="L8981" i="23"/>
  <c r="M8981" i="23" s="1"/>
  <c r="L8982" i="23"/>
  <c r="M8982" i="23" s="1"/>
  <c r="L8983" i="23"/>
  <c r="M8983" i="23" s="1"/>
  <c r="L8984" i="23"/>
  <c r="M8984" i="23" s="1"/>
  <c r="L8985" i="23"/>
  <c r="M8985" i="23" s="1"/>
  <c r="L8986" i="23"/>
  <c r="M8986" i="23" s="1"/>
  <c r="L8987" i="23"/>
  <c r="M8987" i="23" s="1"/>
  <c r="L8988" i="23"/>
  <c r="M8988" i="23" s="1"/>
  <c r="L8989" i="23"/>
  <c r="M8989" i="23" s="1"/>
  <c r="L8990" i="23"/>
  <c r="M8990" i="23" s="1"/>
  <c r="L8991" i="23"/>
  <c r="M8991" i="23" s="1"/>
  <c r="L8992" i="23"/>
  <c r="M8992" i="23" s="1"/>
  <c r="L8993" i="23"/>
  <c r="M8993" i="23" s="1"/>
  <c r="L8994" i="23"/>
  <c r="M8994" i="23" s="1"/>
  <c r="L8995" i="23"/>
  <c r="M8995" i="23" s="1"/>
  <c r="L8996" i="23"/>
  <c r="M8996" i="23" s="1"/>
  <c r="L8997" i="23"/>
  <c r="M8997" i="23" s="1"/>
  <c r="L8998" i="23"/>
  <c r="M8998" i="23" s="1"/>
  <c r="L8999" i="23"/>
  <c r="M8999" i="23" s="1"/>
  <c r="L9000" i="23"/>
  <c r="M9000" i="23" s="1"/>
  <c r="L9001" i="23"/>
  <c r="M9001" i="23" s="1"/>
  <c r="L9002" i="23"/>
  <c r="M9002" i="23" s="1"/>
  <c r="L9003" i="23"/>
  <c r="M9003" i="23" s="1"/>
  <c r="L9004" i="23"/>
  <c r="M9004" i="23" s="1"/>
  <c r="L9005" i="23"/>
  <c r="M9005" i="23" s="1"/>
  <c r="L9006" i="23"/>
  <c r="M9006" i="23" s="1"/>
  <c r="L9007" i="23"/>
  <c r="M9007" i="23" s="1"/>
  <c r="L9008" i="23"/>
  <c r="M9008" i="23" s="1"/>
  <c r="L9009" i="23"/>
  <c r="M9009" i="23" s="1"/>
  <c r="L9010" i="23"/>
  <c r="M9010" i="23" s="1"/>
  <c r="L9011" i="23"/>
  <c r="M9011" i="23" s="1"/>
  <c r="L9012" i="23"/>
  <c r="M9012" i="23" s="1"/>
  <c r="L9013" i="23"/>
  <c r="M9013" i="23" s="1"/>
  <c r="L9014" i="23"/>
  <c r="M9014" i="23" s="1"/>
  <c r="L9015" i="23"/>
  <c r="M9015" i="23" s="1"/>
  <c r="L9016" i="23"/>
  <c r="M9016" i="23" s="1"/>
  <c r="L9017" i="23"/>
  <c r="M9017" i="23" s="1"/>
  <c r="L9018" i="23"/>
  <c r="M9018" i="23" s="1"/>
  <c r="L9019" i="23"/>
  <c r="M9019" i="23" s="1"/>
  <c r="L9020" i="23"/>
  <c r="M9020" i="23" s="1"/>
  <c r="L9021" i="23"/>
  <c r="M9021" i="23" s="1"/>
  <c r="L9022" i="23"/>
  <c r="M9022" i="23" s="1"/>
  <c r="L9023" i="23"/>
  <c r="M9023" i="23" s="1"/>
  <c r="L9024" i="23"/>
  <c r="M9024" i="23" s="1"/>
  <c r="L9025" i="23"/>
  <c r="M9025" i="23" s="1"/>
  <c r="L9026" i="23"/>
  <c r="M9026" i="23" s="1"/>
  <c r="L9027" i="23"/>
  <c r="M9027" i="23" s="1"/>
  <c r="L9028" i="23"/>
  <c r="M9028" i="23" s="1"/>
  <c r="L9029" i="23"/>
  <c r="M9029" i="23" s="1"/>
  <c r="L9030" i="23"/>
  <c r="M9030" i="23" s="1"/>
  <c r="L9031" i="23"/>
  <c r="M9031" i="23" s="1"/>
  <c r="L9032" i="23"/>
  <c r="M9032" i="23" s="1"/>
  <c r="L9033" i="23"/>
  <c r="M9033" i="23" s="1"/>
  <c r="L9034" i="23"/>
  <c r="M9034" i="23" s="1"/>
  <c r="L9035" i="23"/>
  <c r="M9035" i="23" s="1"/>
  <c r="L9036" i="23"/>
  <c r="M9036" i="23" s="1"/>
  <c r="L9037" i="23"/>
  <c r="M9037" i="23" s="1"/>
  <c r="L9038" i="23"/>
  <c r="M9038" i="23" s="1"/>
  <c r="L9039" i="23"/>
  <c r="M9039" i="23" s="1"/>
  <c r="L9040" i="23"/>
  <c r="M9040" i="23" s="1"/>
  <c r="L9041" i="23"/>
  <c r="M9041" i="23" s="1"/>
  <c r="L9042" i="23"/>
  <c r="M9042" i="23" s="1"/>
  <c r="L9043" i="23"/>
  <c r="M9043" i="23" s="1"/>
  <c r="L9044" i="23"/>
  <c r="M9044" i="23" s="1"/>
  <c r="L9045" i="23"/>
  <c r="M9045" i="23" s="1"/>
  <c r="L9046" i="23"/>
  <c r="M9046" i="23" s="1"/>
  <c r="L9047" i="23"/>
  <c r="M9047" i="23" s="1"/>
  <c r="L9048" i="23"/>
  <c r="M9048" i="23" s="1"/>
  <c r="L9049" i="23"/>
  <c r="M9049" i="23" s="1"/>
  <c r="L9050" i="23"/>
  <c r="M9050" i="23" s="1"/>
  <c r="L9051" i="23"/>
  <c r="M9051" i="23" s="1"/>
  <c r="L9052" i="23"/>
  <c r="M9052" i="23" s="1"/>
  <c r="L9053" i="23"/>
  <c r="M9053" i="23" s="1"/>
  <c r="L9054" i="23"/>
  <c r="M9054" i="23" s="1"/>
  <c r="L9055" i="23"/>
  <c r="M9055" i="23" s="1"/>
  <c r="L9056" i="23"/>
  <c r="M9056" i="23" s="1"/>
  <c r="L9057" i="23"/>
  <c r="M9057" i="23" s="1"/>
  <c r="L9058" i="23"/>
  <c r="M9058" i="23" s="1"/>
  <c r="L9059" i="23"/>
  <c r="M9059" i="23" s="1"/>
  <c r="L9060" i="23"/>
  <c r="M9060" i="23" s="1"/>
  <c r="L9061" i="23"/>
  <c r="M9061" i="23" s="1"/>
  <c r="L9062" i="23"/>
  <c r="M9062" i="23" s="1"/>
  <c r="L9063" i="23"/>
  <c r="M9063" i="23" s="1"/>
  <c r="L9064" i="23"/>
  <c r="M9064" i="23" s="1"/>
  <c r="L9065" i="23"/>
  <c r="M9065" i="23" s="1"/>
  <c r="L9066" i="23"/>
  <c r="M9066" i="23" s="1"/>
  <c r="L9067" i="23"/>
  <c r="M9067" i="23" s="1"/>
  <c r="L9068" i="23"/>
  <c r="M9068" i="23" s="1"/>
  <c r="L9069" i="23"/>
  <c r="M9069" i="23" s="1"/>
  <c r="L9070" i="23"/>
  <c r="M9070" i="23" s="1"/>
  <c r="L9071" i="23"/>
  <c r="M9071" i="23" s="1"/>
  <c r="L9072" i="23"/>
  <c r="M9072" i="23" s="1"/>
  <c r="L9073" i="23"/>
  <c r="M9073" i="23" s="1"/>
  <c r="L9074" i="23"/>
  <c r="M9074" i="23" s="1"/>
  <c r="L9075" i="23"/>
  <c r="M9075" i="23" s="1"/>
  <c r="L9076" i="23"/>
  <c r="M9076" i="23" s="1"/>
  <c r="L9077" i="23"/>
  <c r="M9077" i="23" s="1"/>
  <c r="L9078" i="23"/>
  <c r="M9078" i="23" s="1"/>
  <c r="L9079" i="23"/>
  <c r="M9079" i="23" s="1"/>
  <c r="L9080" i="23"/>
  <c r="M9080" i="23" s="1"/>
  <c r="L9081" i="23"/>
  <c r="M9081" i="23" s="1"/>
  <c r="L9082" i="23"/>
  <c r="M9082" i="23" s="1"/>
  <c r="L9083" i="23"/>
  <c r="M9083" i="23" s="1"/>
  <c r="L9084" i="23"/>
  <c r="M9084" i="23" s="1"/>
  <c r="L9085" i="23"/>
  <c r="M9085" i="23" s="1"/>
  <c r="L9086" i="23"/>
  <c r="M9086" i="23" s="1"/>
  <c r="L9087" i="23"/>
  <c r="M9087" i="23" s="1"/>
  <c r="L9088" i="23"/>
  <c r="M9088" i="23" s="1"/>
  <c r="L9089" i="23"/>
  <c r="M9089" i="23" s="1"/>
  <c r="L9090" i="23"/>
  <c r="M9090" i="23" s="1"/>
  <c r="L9091" i="23"/>
  <c r="M9091" i="23" s="1"/>
  <c r="L9092" i="23"/>
  <c r="M9092" i="23" s="1"/>
  <c r="L9093" i="23"/>
  <c r="M9093" i="23" s="1"/>
  <c r="L9094" i="23"/>
  <c r="M9094" i="23" s="1"/>
  <c r="L9095" i="23"/>
  <c r="M9095" i="23" s="1"/>
  <c r="L9096" i="23"/>
  <c r="M9096" i="23" s="1"/>
  <c r="L9097" i="23"/>
  <c r="M9097" i="23" s="1"/>
  <c r="L9098" i="23"/>
  <c r="M9098" i="23" s="1"/>
  <c r="L9099" i="23"/>
  <c r="M9099" i="23" s="1"/>
  <c r="L9100" i="23"/>
  <c r="M9100" i="23" s="1"/>
  <c r="L9101" i="23"/>
  <c r="M9101" i="23" s="1"/>
  <c r="L9102" i="23"/>
  <c r="M9102" i="23" s="1"/>
  <c r="L9103" i="23"/>
  <c r="M9103" i="23" s="1"/>
  <c r="L9104" i="23"/>
  <c r="M9104" i="23" s="1"/>
  <c r="L9105" i="23"/>
  <c r="M9105" i="23" s="1"/>
  <c r="L9106" i="23"/>
  <c r="M9106" i="23" s="1"/>
  <c r="L9107" i="23"/>
  <c r="M9107" i="23" s="1"/>
  <c r="L9108" i="23"/>
  <c r="M9108" i="23" s="1"/>
  <c r="L9109" i="23"/>
  <c r="M9109" i="23" s="1"/>
  <c r="L9110" i="23"/>
  <c r="M9110" i="23" s="1"/>
  <c r="L9111" i="23"/>
  <c r="M9111" i="23" s="1"/>
  <c r="L9112" i="23"/>
  <c r="M9112" i="23" s="1"/>
  <c r="L9113" i="23"/>
  <c r="M9113" i="23" s="1"/>
  <c r="L9114" i="23"/>
  <c r="M9114" i="23" s="1"/>
  <c r="L9115" i="23"/>
  <c r="M9115" i="23" s="1"/>
  <c r="L9116" i="23"/>
  <c r="M9116" i="23" s="1"/>
  <c r="L9117" i="23"/>
  <c r="M9117" i="23" s="1"/>
  <c r="L9118" i="23"/>
  <c r="M9118" i="23" s="1"/>
  <c r="L9119" i="23"/>
  <c r="M9119" i="23" s="1"/>
  <c r="L9120" i="23"/>
  <c r="M9120" i="23" s="1"/>
  <c r="L9121" i="23"/>
  <c r="M9121" i="23" s="1"/>
  <c r="L9122" i="23"/>
  <c r="M9122" i="23" s="1"/>
  <c r="L9123" i="23"/>
  <c r="M9123" i="23" s="1"/>
  <c r="L9124" i="23"/>
  <c r="M9124" i="23" s="1"/>
  <c r="L9125" i="23"/>
  <c r="M9125" i="23" s="1"/>
  <c r="L9126" i="23"/>
  <c r="M9126" i="23" s="1"/>
  <c r="L9127" i="23"/>
  <c r="M9127" i="23" s="1"/>
  <c r="L9128" i="23"/>
  <c r="M9128" i="23" s="1"/>
  <c r="L9129" i="23"/>
  <c r="M9129" i="23" s="1"/>
  <c r="L9130" i="23"/>
  <c r="M9130" i="23" s="1"/>
  <c r="L9131" i="23"/>
  <c r="M9131" i="23" s="1"/>
  <c r="L9132" i="23"/>
  <c r="M9132" i="23" s="1"/>
  <c r="L9133" i="23"/>
  <c r="M9133" i="23" s="1"/>
  <c r="L9134" i="23"/>
  <c r="M9134" i="23" s="1"/>
  <c r="L9135" i="23"/>
  <c r="M9135" i="23" s="1"/>
  <c r="L9136" i="23"/>
  <c r="M9136" i="23" s="1"/>
  <c r="L9137" i="23"/>
  <c r="M9137" i="23" s="1"/>
  <c r="L9138" i="23"/>
  <c r="M9138" i="23" s="1"/>
  <c r="L9139" i="23"/>
  <c r="M9139" i="23" s="1"/>
  <c r="L9140" i="23"/>
  <c r="M9140" i="23" s="1"/>
  <c r="L9141" i="23"/>
  <c r="M9141" i="23" s="1"/>
  <c r="L9142" i="23"/>
  <c r="M9142" i="23" s="1"/>
  <c r="L9143" i="23"/>
  <c r="M9143" i="23" s="1"/>
  <c r="L9144" i="23"/>
  <c r="M9144" i="23" s="1"/>
  <c r="L9145" i="23"/>
  <c r="M9145" i="23" s="1"/>
  <c r="L9146" i="23"/>
  <c r="M9146" i="23" s="1"/>
  <c r="L9147" i="23"/>
  <c r="M9147" i="23" s="1"/>
  <c r="L9148" i="23"/>
  <c r="M9148" i="23" s="1"/>
  <c r="L9149" i="23"/>
  <c r="M9149" i="23" s="1"/>
  <c r="L9150" i="23"/>
  <c r="M9150" i="23" s="1"/>
  <c r="L9151" i="23"/>
  <c r="M9151" i="23" s="1"/>
  <c r="L9152" i="23"/>
  <c r="M9152" i="23" s="1"/>
  <c r="L9153" i="23"/>
  <c r="M9153" i="23" s="1"/>
  <c r="L9154" i="23"/>
  <c r="M9154" i="23" s="1"/>
  <c r="L9155" i="23"/>
  <c r="M9155" i="23" s="1"/>
  <c r="L9156" i="23"/>
  <c r="M9156" i="23" s="1"/>
  <c r="L9157" i="23"/>
  <c r="M9157" i="23" s="1"/>
  <c r="L9158" i="23"/>
  <c r="M9158" i="23" s="1"/>
  <c r="L9159" i="23"/>
  <c r="M9159" i="23" s="1"/>
  <c r="L9160" i="23"/>
  <c r="M9160" i="23" s="1"/>
  <c r="L9161" i="23"/>
  <c r="M9161" i="23" s="1"/>
  <c r="L9162" i="23"/>
  <c r="M9162" i="23" s="1"/>
  <c r="L9163" i="23"/>
  <c r="M9163" i="23" s="1"/>
  <c r="L9164" i="23"/>
  <c r="M9164" i="23" s="1"/>
  <c r="L9165" i="23"/>
  <c r="M9165" i="23" s="1"/>
  <c r="L9166" i="23"/>
  <c r="M9166" i="23" s="1"/>
  <c r="L9167" i="23"/>
  <c r="M9167" i="23" s="1"/>
  <c r="L9168" i="23"/>
  <c r="M9168" i="23" s="1"/>
  <c r="L9169" i="23"/>
  <c r="M9169" i="23" s="1"/>
  <c r="L9170" i="23"/>
  <c r="M9170" i="23" s="1"/>
  <c r="L9171" i="23"/>
  <c r="M9171" i="23" s="1"/>
  <c r="L9172" i="23"/>
  <c r="M9172" i="23" s="1"/>
  <c r="L9173" i="23"/>
  <c r="M9173" i="23" s="1"/>
  <c r="L9174" i="23"/>
  <c r="M9174" i="23" s="1"/>
  <c r="L9175" i="23"/>
  <c r="M9175" i="23" s="1"/>
  <c r="L9176" i="23"/>
  <c r="M9176" i="23" s="1"/>
  <c r="L9177" i="23"/>
  <c r="M9177" i="23" s="1"/>
  <c r="L9178" i="23"/>
  <c r="M9178" i="23" s="1"/>
  <c r="L9179" i="23"/>
  <c r="M9179" i="23" s="1"/>
  <c r="L9180" i="23"/>
  <c r="M9180" i="23" s="1"/>
  <c r="L9181" i="23"/>
  <c r="M9181" i="23" s="1"/>
  <c r="L9182" i="23"/>
  <c r="M9182" i="23" s="1"/>
  <c r="L9183" i="23"/>
  <c r="M9183" i="23" s="1"/>
  <c r="L9184" i="23"/>
  <c r="M9184" i="23" s="1"/>
  <c r="L9185" i="23"/>
  <c r="M9185" i="23" s="1"/>
  <c r="L9186" i="23"/>
  <c r="M9186" i="23" s="1"/>
  <c r="L9187" i="23"/>
  <c r="M9187" i="23" s="1"/>
  <c r="L9188" i="23"/>
  <c r="M9188" i="23" s="1"/>
  <c r="L9189" i="23"/>
  <c r="M9189" i="23" s="1"/>
  <c r="L9190" i="23"/>
  <c r="M9190" i="23" s="1"/>
  <c r="L9191" i="23"/>
  <c r="M9191" i="23" s="1"/>
  <c r="L9192" i="23"/>
  <c r="M9192" i="23" s="1"/>
  <c r="L9193" i="23"/>
  <c r="M9193" i="23" s="1"/>
  <c r="L9194" i="23"/>
  <c r="M9194" i="23" s="1"/>
  <c r="L9195" i="23"/>
  <c r="M9195" i="23" s="1"/>
  <c r="L9196" i="23"/>
  <c r="M9196" i="23" s="1"/>
  <c r="L9197" i="23"/>
  <c r="M9197" i="23" s="1"/>
  <c r="L9198" i="23"/>
  <c r="M9198" i="23" s="1"/>
  <c r="L9199" i="23"/>
  <c r="M9199" i="23" s="1"/>
  <c r="L9200" i="23"/>
  <c r="M9200" i="23" s="1"/>
  <c r="L9201" i="23"/>
  <c r="M9201" i="23" s="1"/>
  <c r="L9202" i="23"/>
  <c r="M9202" i="23" s="1"/>
  <c r="L9203" i="23"/>
  <c r="M9203" i="23" s="1"/>
  <c r="L9204" i="23"/>
  <c r="M9204" i="23" s="1"/>
  <c r="L9205" i="23"/>
  <c r="M9205" i="23" s="1"/>
  <c r="L9206" i="23"/>
  <c r="M9206" i="23" s="1"/>
  <c r="L9207" i="23"/>
  <c r="M9207" i="23" s="1"/>
  <c r="L9208" i="23"/>
  <c r="M9208" i="23" s="1"/>
  <c r="L9209" i="23"/>
  <c r="M9209" i="23" s="1"/>
  <c r="L9210" i="23"/>
  <c r="M9210" i="23" s="1"/>
  <c r="L9211" i="23"/>
  <c r="M9211" i="23" s="1"/>
  <c r="L9212" i="23"/>
  <c r="M9212" i="23" s="1"/>
  <c r="L9213" i="23"/>
  <c r="M9213" i="23" s="1"/>
  <c r="L9214" i="23"/>
  <c r="M9214" i="23" s="1"/>
  <c r="L9215" i="23"/>
  <c r="M9215" i="23" s="1"/>
  <c r="L9216" i="23"/>
  <c r="M9216" i="23" s="1"/>
  <c r="L9217" i="23"/>
  <c r="M9217" i="23" s="1"/>
  <c r="L9218" i="23"/>
  <c r="M9218" i="23" s="1"/>
  <c r="L9219" i="23"/>
  <c r="M9219" i="23" s="1"/>
  <c r="L9220" i="23"/>
  <c r="M9220" i="23" s="1"/>
  <c r="L9221" i="23"/>
  <c r="M9221" i="23" s="1"/>
  <c r="L9222" i="23"/>
  <c r="M9222" i="23" s="1"/>
  <c r="L9223" i="23"/>
  <c r="M9223" i="23" s="1"/>
  <c r="L9224" i="23"/>
  <c r="M9224" i="23" s="1"/>
  <c r="L9225" i="23"/>
  <c r="M9225" i="23" s="1"/>
  <c r="L9226" i="23"/>
  <c r="M9226" i="23" s="1"/>
  <c r="L9227" i="23"/>
  <c r="M9227" i="23" s="1"/>
  <c r="L9228" i="23"/>
  <c r="M9228" i="23" s="1"/>
  <c r="L9229" i="23"/>
  <c r="M9229" i="23" s="1"/>
  <c r="L9230" i="23"/>
  <c r="M9230" i="23" s="1"/>
  <c r="L9231" i="23"/>
  <c r="M9231" i="23" s="1"/>
  <c r="L9232" i="23"/>
  <c r="M9232" i="23" s="1"/>
  <c r="L9233" i="23"/>
  <c r="M9233" i="23" s="1"/>
  <c r="L9234" i="23"/>
  <c r="M9234" i="23" s="1"/>
  <c r="L9235" i="23"/>
  <c r="M9235" i="23" s="1"/>
  <c r="L9236" i="23"/>
  <c r="M9236" i="23" s="1"/>
  <c r="L9237" i="23"/>
  <c r="M9237" i="23" s="1"/>
  <c r="L9238" i="23"/>
  <c r="M9238" i="23" s="1"/>
  <c r="L9239" i="23"/>
  <c r="M9239" i="23" s="1"/>
  <c r="L9240" i="23"/>
  <c r="M9240" i="23" s="1"/>
  <c r="L9241" i="23"/>
  <c r="M9241" i="23" s="1"/>
  <c r="L9242" i="23"/>
  <c r="M9242" i="23" s="1"/>
  <c r="L9243" i="23"/>
  <c r="M9243" i="23" s="1"/>
  <c r="L9244" i="23"/>
  <c r="M9244" i="23" s="1"/>
  <c r="L9245" i="23"/>
  <c r="M9245" i="23" s="1"/>
  <c r="L9246" i="23"/>
  <c r="M9246" i="23" s="1"/>
  <c r="L9247" i="23"/>
  <c r="M9247" i="23" s="1"/>
  <c r="L9248" i="23"/>
  <c r="M9248" i="23" s="1"/>
  <c r="L9249" i="23"/>
  <c r="M9249" i="23" s="1"/>
  <c r="L9250" i="23"/>
  <c r="M9250" i="23" s="1"/>
  <c r="L9251" i="23"/>
  <c r="M9251" i="23" s="1"/>
  <c r="L9252" i="23"/>
  <c r="M9252" i="23" s="1"/>
  <c r="L9253" i="23"/>
  <c r="M9253" i="23" s="1"/>
  <c r="L9254" i="23"/>
  <c r="M9254" i="23" s="1"/>
  <c r="L9255" i="23"/>
  <c r="M9255" i="23" s="1"/>
  <c r="L9256" i="23"/>
  <c r="M9256" i="23" s="1"/>
  <c r="L9257" i="23"/>
  <c r="M9257" i="23" s="1"/>
  <c r="L9258" i="23"/>
  <c r="M9258" i="23" s="1"/>
  <c r="L9259" i="23"/>
  <c r="M9259" i="23" s="1"/>
  <c r="L9260" i="23"/>
  <c r="M9260" i="23" s="1"/>
  <c r="L9261" i="23"/>
  <c r="M9261" i="23" s="1"/>
  <c r="L9262" i="23"/>
  <c r="M9262" i="23" s="1"/>
  <c r="L9263" i="23"/>
  <c r="M9263" i="23" s="1"/>
  <c r="L9264" i="23"/>
  <c r="M9264" i="23" s="1"/>
  <c r="L9265" i="23"/>
  <c r="M9265" i="23" s="1"/>
  <c r="L9266" i="23"/>
  <c r="M9266" i="23" s="1"/>
  <c r="L9267" i="23"/>
  <c r="M9267" i="23" s="1"/>
  <c r="L9268" i="23"/>
  <c r="M9268" i="23" s="1"/>
  <c r="L9269" i="23"/>
  <c r="M9269" i="23" s="1"/>
  <c r="L9270" i="23"/>
  <c r="M9270" i="23" s="1"/>
  <c r="L9271" i="23"/>
  <c r="M9271" i="23" s="1"/>
  <c r="L9272" i="23"/>
  <c r="M9272" i="23" s="1"/>
  <c r="L9273" i="23"/>
  <c r="M9273" i="23" s="1"/>
  <c r="L9274" i="23"/>
  <c r="M9274" i="23" s="1"/>
  <c r="L9275" i="23"/>
  <c r="M9275" i="23" s="1"/>
  <c r="L9276" i="23"/>
  <c r="M9276" i="23" s="1"/>
  <c r="L9277" i="23"/>
  <c r="M9277" i="23" s="1"/>
  <c r="L9278" i="23"/>
  <c r="M9278" i="23" s="1"/>
  <c r="L9279" i="23"/>
  <c r="M9279" i="23" s="1"/>
  <c r="L9280" i="23"/>
  <c r="M9280" i="23" s="1"/>
  <c r="L9281" i="23"/>
  <c r="M9281" i="23" s="1"/>
  <c r="L9282" i="23"/>
  <c r="M9282" i="23" s="1"/>
  <c r="L9283" i="23"/>
  <c r="M9283" i="23" s="1"/>
  <c r="L9284" i="23"/>
  <c r="M9284" i="23" s="1"/>
  <c r="L9285" i="23"/>
  <c r="M9285" i="23" s="1"/>
  <c r="L9286" i="23"/>
  <c r="M9286" i="23" s="1"/>
  <c r="L9287" i="23"/>
  <c r="M9287" i="23" s="1"/>
  <c r="L9288" i="23"/>
  <c r="M9288" i="23" s="1"/>
  <c r="L9289" i="23"/>
  <c r="M9289" i="23" s="1"/>
  <c r="L9290" i="23"/>
  <c r="M9290" i="23" s="1"/>
  <c r="L9291" i="23"/>
  <c r="M9291" i="23" s="1"/>
  <c r="L9292" i="23"/>
  <c r="M9292" i="23" s="1"/>
  <c r="L9293" i="23"/>
  <c r="M9293" i="23" s="1"/>
  <c r="L9294" i="23"/>
  <c r="M9294" i="23" s="1"/>
  <c r="L9295" i="23"/>
  <c r="M9295" i="23" s="1"/>
  <c r="L9296" i="23"/>
  <c r="M9296" i="23" s="1"/>
  <c r="L9297" i="23"/>
  <c r="M9297" i="23" s="1"/>
  <c r="L9298" i="23"/>
  <c r="M9298" i="23" s="1"/>
  <c r="L9299" i="23"/>
  <c r="M9299" i="23" s="1"/>
  <c r="L9300" i="23"/>
  <c r="M9300" i="23" s="1"/>
  <c r="L9301" i="23"/>
  <c r="M9301" i="23" s="1"/>
  <c r="L9302" i="23"/>
  <c r="M9302" i="23" s="1"/>
  <c r="L9303" i="23"/>
  <c r="M9303" i="23" s="1"/>
  <c r="L9304" i="23"/>
  <c r="M9304" i="23" s="1"/>
  <c r="L9305" i="23"/>
  <c r="M9305" i="23" s="1"/>
  <c r="L9306" i="23"/>
  <c r="M9306" i="23" s="1"/>
  <c r="L9307" i="23"/>
  <c r="M9307" i="23" s="1"/>
  <c r="L9308" i="23"/>
  <c r="M9308" i="23" s="1"/>
  <c r="L9309" i="23"/>
  <c r="M9309" i="23" s="1"/>
  <c r="L9310" i="23"/>
  <c r="M9310" i="23" s="1"/>
  <c r="L9311" i="23"/>
  <c r="M9311" i="23" s="1"/>
  <c r="L9312" i="23"/>
  <c r="M9312" i="23" s="1"/>
  <c r="L9313" i="23"/>
  <c r="M9313" i="23" s="1"/>
  <c r="L9314" i="23"/>
  <c r="M9314" i="23" s="1"/>
  <c r="L9315" i="23"/>
  <c r="M9315" i="23" s="1"/>
  <c r="L9316" i="23"/>
  <c r="M9316" i="23" s="1"/>
  <c r="L9317" i="23"/>
  <c r="M9317" i="23" s="1"/>
  <c r="L9318" i="23"/>
  <c r="M9318" i="23" s="1"/>
  <c r="L9319" i="23"/>
  <c r="M9319" i="23" s="1"/>
  <c r="L9320" i="23"/>
  <c r="M9320" i="23" s="1"/>
  <c r="L9321" i="23"/>
  <c r="M9321" i="23" s="1"/>
  <c r="L9322" i="23"/>
  <c r="M9322" i="23" s="1"/>
  <c r="L9323" i="23"/>
  <c r="M9323" i="23" s="1"/>
  <c r="L9324" i="23"/>
  <c r="M9324" i="23" s="1"/>
  <c r="L9325" i="23"/>
  <c r="M9325" i="23" s="1"/>
  <c r="L9326" i="23"/>
  <c r="M9326" i="23" s="1"/>
  <c r="L9327" i="23"/>
  <c r="M9327" i="23" s="1"/>
  <c r="L9328" i="23"/>
  <c r="M9328" i="23" s="1"/>
  <c r="L9329" i="23"/>
  <c r="M9329" i="23" s="1"/>
  <c r="L9330" i="23"/>
  <c r="M9330" i="23" s="1"/>
  <c r="L9331" i="23"/>
  <c r="M9331" i="23" s="1"/>
  <c r="L9332" i="23"/>
  <c r="M9332" i="23" s="1"/>
  <c r="L9333" i="23"/>
  <c r="M9333" i="23" s="1"/>
  <c r="L9334" i="23"/>
  <c r="M9334" i="23" s="1"/>
  <c r="L9335" i="23"/>
  <c r="M9335" i="23" s="1"/>
  <c r="L9336" i="23"/>
  <c r="M9336" i="23" s="1"/>
  <c r="L9337" i="23"/>
  <c r="M9337" i="23" s="1"/>
  <c r="L9338" i="23"/>
  <c r="M9338" i="23" s="1"/>
  <c r="L9339" i="23"/>
  <c r="M9339" i="23" s="1"/>
  <c r="L9340" i="23"/>
  <c r="M9340" i="23" s="1"/>
  <c r="L9341" i="23"/>
  <c r="M9341" i="23" s="1"/>
  <c r="L9342" i="23"/>
  <c r="M9342" i="23" s="1"/>
  <c r="L9343" i="23"/>
  <c r="M9343" i="23" s="1"/>
  <c r="L9344" i="23"/>
  <c r="M9344" i="23" s="1"/>
  <c r="L9345" i="23"/>
  <c r="M9345" i="23" s="1"/>
  <c r="L9346" i="23"/>
  <c r="M9346" i="23" s="1"/>
  <c r="L9347" i="23"/>
  <c r="M9347" i="23" s="1"/>
  <c r="L9348" i="23"/>
  <c r="M9348" i="23" s="1"/>
  <c r="L9349" i="23"/>
  <c r="M9349" i="23" s="1"/>
  <c r="L9350" i="23"/>
  <c r="M9350" i="23" s="1"/>
  <c r="L9351" i="23"/>
  <c r="M9351" i="23" s="1"/>
  <c r="L9352" i="23"/>
  <c r="M9352" i="23" s="1"/>
  <c r="L9353" i="23"/>
  <c r="M9353" i="23" s="1"/>
  <c r="L9354" i="23"/>
  <c r="M9354" i="23" s="1"/>
  <c r="L9355" i="23"/>
  <c r="M9355" i="23" s="1"/>
  <c r="L9356" i="23"/>
  <c r="M9356" i="23" s="1"/>
  <c r="L9357" i="23"/>
  <c r="M9357" i="23" s="1"/>
  <c r="L9358" i="23"/>
  <c r="M9358" i="23" s="1"/>
  <c r="L9359" i="23"/>
  <c r="M9359" i="23" s="1"/>
  <c r="L9360" i="23"/>
  <c r="M9360" i="23" s="1"/>
  <c r="L9361" i="23"/>
  <c r="M9361" i="23" s="1"/>
  <c r="L9362" i="23"/>
  <c r="M9362" i="23" s="1"/>
  <c r="L9363" i="23"/>
  <c r="M9363" i="23" s="1"/>
  <c r="L9364" i="23"/>
  <c r="M9364" i="23" s="1"/>
  <c r="L9365" i="23"/>
  <c r="M9365" i="23" s="1"/>
  <c r="L9366" i="23"/>
  <c r="M9366" i="23" s="1"/>
  <c r="L9367" i="23"/>
  <c r="M9367" i="23" s="1"/>
  <c r="L9368" i="23"/>
  <c r="M9368" i="23" s="1"/>
  <c r="L9369" i="23"/>
  <c r="M9369" i="23" s="1"/>
  <c r="L9370" i="23"/>
  <c r="M9370" i="23" s="1"/>
  <c r="L9371" i="23"/>
  <c r="M9371" i="23" s="1"/>
  <c r="L9372" i="23"/>
  <c r="M9372" i="23" s="1"/>
  <c r="L9373" i="23"/>
  <c r="M9373" i="23" s="1"/>
  <c r="L9374" i="23"/>
  <c r="M9374" i="23" s="1"/>
  <c r="L9375" i="23"/>
  <c r="M9375" i="23" s="1"/>
  <c r="L9376" i="23"/>
  <c r="M9376" i="23" s="1"/>
  <c r="L9377" i="23"/>
  <c r="M9377" i="23" s="1"/>
  <c r="L9378" i="23"/>
  <c r="M9378" i="23" s="1"/>
  <c r="L9379" i="23"/>
  <c r="M9379" i="23" s="1"/>
  <c r="L9380" i="23"/>
  <c r="M9380" i="23" s="1"/>
  <c r="L9381" i="23"/>
  <c r="M9381" i="23" s="1"/>
  <c r="L9382" i="23"/>
  <c r="M9382" i="23" s="1"/>
  <c r="L9383" i="23"/>
  <c r="M9383" i="23" s="1"/>
  <c r="L9384" i="23"/>
  <c r="M9384" i="23" s="1"/>
  <c r="L9385" i="23"/>
  <c r="M9385" i="23" s="1"/>
  <c r="L9386" i="23"/>
  <c r="M9386" i="23" s="1"/>
  <c r="L9387" i="23"/>
  <c r="M9387" i="23" s="1"/>
  <c r="L9388" i="23"/>
  <c r="M9388" i="23" s="1"/>
  <c r="L9389" i="23"/>
  <c r="M9389" i="23" s="1"/>
  <c r="L9390" i="23"/>
  <c r="M9390" i="23" s="1"/>
  <c r="L9391" i="23"/>
  <c r="M9391" i="23" s="1"/>
  <c r="L9392" i="23"/>
  <c r="M9392" i="23" s="1"/>
  <c r="L9393" i="23"/>
  <c r="M9393" i="23" s="1"/>
  <c r="L9394" i="23"/>
  <c r="M9394" i="23" s="1"/>
  <c r="L9395" i="23"/>
  <c r="M9395" i="23" s="1"/>
  <c r="L9396" i="23"/>
  <c r="M9396" i="23" s="1"/>
  <c r="L9397" i="23"/>
  <c r="M9397" i="23" s="1"/>
  <c r="L9398" i="23"/>
  <c r="M9398" i="23" s="1"/>
  <c r="L9399" i="23"/>
  <c r="M9399" i="23" s="1"/>
  <c r="L9400" i="23"/>
  <c r="M9400" i="23" s="1"/>
  <c r="L9401" i="23"/>
  <c r="M9401" i="23" s="1"/>
  <c r="L9402" i="23"/>
  <c r="M9402" i="23" s="1"/>
  <c r="L9403" i="23"/>
  <c r="M9403" i="23" s="1"/>
  <c r="L9404" i="23"/>
  <c r="M9404" i="23" s="1"/>
  <c r="L9405" i="23"/>
  <c r="M9405" i="23" s="1"/>
  <c r="L9406" i="23"/>
  <c r="M9406" i="23" s="1"/>
  <c r="L9407" i="23"/>
  <c r="M9407" i="23" s="1"/>
  <c r="L9408" i="23"/>
  <c r="M9408" i="23" s="1"/>
  <c r="L9409" i="23"/>
  <c r="M9409" i="23" s="1"/>
  <c r="L9410" i="23"/>
  <c r="M9410" i="23" s="1"/>
  <c r="L9411" i="23"/>
  <c r="M9411" i="23" s="1"/>
  <c r="L9412" i="23"/>
  <c r="M9412" i="23" s="1"/>
  <c r="L9413" i="23"/>
  <c r="M9413" i="23" s="1"/>
  <c r="L9414" i="23"/>
  <c r="M9414" i="23" s="1"/>
  <c r="L9415" i="23"/>
  <c r="M9415" i="23" s="1"/>
  <c r="L9416" i="23"/>
  <c r="M9416" i="23" s="1"/>
  <c r="L9417" i="23"/>
  <c r="M9417" i="23" s="1"/>
  <c r="L9418" i="23"/>
  <c r="M9418" i="23" s="1"/>
  <c r="L9419" i="23"/>
  <c r="M9419" i="23" s="1"/>
  <c r="L9420" i="23"/>
  <c r="M9420" i="23" s="1"/>
  <c r="L9421" i="23"/>
  <c r="M9421" i="23" s="1"/>
  <c r="L9422" i="23"/>
  <c r="M9422" i="23" s="1"/>
  <c r="L9423" i="23"/>
  <c r="M9423" i="23" s="1"/>
  <c r="L9424" i="23"/>
  <c r="M9424" i="23" s="1"/>
  <c r="L9425" i="23"/>
  <c r="M9425" i="23" s="1"/>
  <c r="L9426" i="23"/>
  <c r="M9426" i="23" s="1"/>
  <c r="L9427" i="23"/>
  <c r="M9427" i="23" s="1"/>
  <c r="L9428" i="23"/>
  <c r="M9428" i="23" s="1"/>
  <c r="L9429" i="23"/>
  <c r="M9429" i="23" s="1"/>
  <c r="L9430" i="23"/>
  <c r="M9430" i="23" s="1"/>
  <c r="L9431" i="23"/>
  <c r="M9431" i="23" s="1"/>
  <c r="L9432" i="23"/>
  <c r="M9432" i="23" s="1"/>
  <c r="L9433" i="23"/>
  <c r="M9433" i="23" s="1"/>
  <c r="L9434" i="23"/>
  <c r="M9434" i="23" s="1"/>
  <c r="L9435" i="23"/>
  <c r="M9435" i="23" s="1"/>
  <c r="L9436" i="23"/>
  <c r="M9436" i="23" s="1"/>
  <c r="L9437" i="23"/>
  <c r="M9437" i="23" s="1"/>
  <c r="L9438" i="23"/>
  <c r="M9438" i="23" s="1"/>
  <c r="L9439" i="23"/>
  <c r="M9439" i="23" s="1"/>
  <c r="L9440" i="23"/>
  <c r="M9440" i="23" s="1"/>
  <c r="L9441" i="23"/>
  <c r="M9441" i="23" s="1"/>
  <c r="L9442" i="23"/>
  <c r="M9442" i="23" s="1"/>
  <c r="L9443" i="23"/>
  <c r="M9443" i="23" s="1"/>
  <c r="L9444" i="23"/>
  <c r="M9444" i="23" s="1"/>
  <c r="L9445" i="23"/>
  <c r="M9445" i="23" s="1"/>
  <c r="L9446" i="23"/>
  <c r="M9446" i="23" s="1"/>
  <c r="L9447" i="23"/>
  <c r="M9447" i="23" s="1"/>
  <c r="L9448" i="23"/>
  <c r="M9448" i="23" s="1"/>
  <c r="L9449" i="23"/>
  <c r="M9449" i="23" s="1"/>
  <c r="L9450" i="23"/>
  <c r="M9450" i="23" s="1"/>
  <c r="L9451" i="23"/>
  <c r="M9451" i="23" s="1"/>
  <c r="L9452" i="23"/>
  <c r="M9452" i="23" s="1"/>
  <c r="L9453" i="23"/>
  <c r="M9453" i="23" s="1"/>
  <c r="L9454" i="23"/>
  <c r="M9454" i="23" s="1"/>
  <c r="L9455" i="23"/>
  <c r="M9455" i="23" s="1"/>
  <c r="L9456" i="23"/>
  <c r="M9456" i="23" s="1"/>
  <c r="L9457" i="23"/>
  <c r="M9457" i="23" s="1"/>
  <c r="L9458" i="23"/>
  <c r="M9458" i="23" s="1"/>
  <c r="L9459" i="23"/>
  <c r="M9459" i="23" s="1"/>
  <c r="L9460" i="23"/>
  <c r="M9460" i="23" s="1"/>
  <c r="L9461" i="23"/>
  <c r="M9461" i="23" s="1"/>
  <c r="L9462" i="23"/>
  <c r="M9462" i="23" s="1"/>
  <c r="L9463" i="23"/>
  <c r="M9463" i="23" s="1"/>
  <c r="L9464" i="23"/>
  <c r="M9464" i="23" s="1"/>
  <c r="L9465" i="23"/>
  <c r="M9465" i="23" s="1"/>
  <c r="L9466" i="23"/>
  <c r="M9466" i="23" s="1"/>
  <c r="L9467" i="23"/>
  <c r="M9467" i="23" s="1"/>
  <c r="L9468" i="23"/>
  <c r="M9468" i="23" s="1"/>
  <c r="L9469" i="23"/>
  <c r="M9469" i="23" s="1"/>
  <c r="L9470" i="23"/>
  <c r="M9470" i="23" s="1"/>
  <c r="L9471" i="23"/>
  <c r="M9471" i="23" s="1"/>
  <c r="L9472" i="23"/>
  <c r="M9472" i="23" s="1"/>
  <c r="L9473" i="23"/>
  <c r="M9473" i="23" s="1"/>
  <c r="L9474" i="23"/>
  <c r="M9474" i="23" s="1"/>
  <c r="L9475" i="23"/>
  <c r="M9475" i="23" s="1"/>
  <c r="L9476" i="23"/>
  <c r="M9476" i="23" s="1"/>
  <c r="L9477" i="23"/>
  <c r="M9477" i="23" s="1"/>
  <c r="L9478" i="23"/>
  <c r="M9478" i="23" s="1"/>
  <c r="L9479" i="23"/>
  <c r="M9479" i="23" s="1"/>
  <c r="L9480" i="23"/>
  <c r="M9480" i="23" s="1"/>
  <c r="L9481" i="23"/>
  <c r="M9481" i="23" s="1"/>
  <c r="L9482" i="23"/>
  <c r="M9482" i="23" s="1"/>
  <c r="L9483" i="23"/>
  <c r="M9483" i="23" s="1"/>
  <c r="L9484" i="23"/>
  <c r="M9484" i="23" s="1"/>
  <c r="L9485" i="23"/>
  <c r="M9485" i="23" s="1"/>
  <c r="L9486" i="23"/>
  <c r="M9486" i="23" s="1"/>
  <c r="L9487" i="23"/>
  <c r="M9487" i="23" s="1"/>
  <c r="L9488" i="23"/>
  <c r="M9488" i="23" s="1"/>
  <c r="L9489" i="23"/>
  <c r="M9489" i="23" s="1"/>
  <c r="L9490" i="23"/>
  <c r="M9490" i="23" s="1"/>
  <c r="L9491" i="23"/>
  <c r="M9491" i="23" s="1"/>
  <c r="L9492" i="23"/>
  <c r="M9492" i="23" s="1"/>
  <c r="L9493" i="23"/>
  <c r="M9493" i="23" s="1"/>
  <c r="L9494" i="23"/>
  <c r="M9494" i="23" s="1"/>
  <c r="L9495" i="23"/>
  <c r="M9495" i="23" s="1"/>
  <c r="L9496" i="23"/>
  <c r="M9496" i="23" s="1"/>
  <c r="L9497" i="23"/>
  <c r="M9497" i="23" s="1"/>
  <c r="L9498" i="23"/>
  <c r="M9498" i="23" s="1"/>
  <c r="L9499" i="23"/>
  <c r="M9499" i="23" s="1"/>
  <c r="L9500" i="23"/>
  <c r="M9500" i="23" s="1"/>
  <c r="L9501" i="23"/>
  <c r="M9501" i="23" s="1"/>
  <c r="L9502" i="23"/>
  <c r="M9502" i="23" s="1"/>
  <c r="L9503" i="23"/>
  <c r="M9503" i="23" s="1"/>
  <c r="L9504" i="23"/>
  <c r="M9504" i="23" s="1"/>
  <c r="L9505" i="23"/>
  <c r="M9505" i="23" s="1"/>
  <c r="L9506" i="23"/>
  <c r="M9506" i="23" s="1"/>
  <c r="L9507" i="23"/>
  <c r="M9507" i="23" s="1"/>
  <c r="L9508" i="23"/>
  <c r="M9508" i="23" s="1"/>
  <c r="L9509" i="23"/>
  <c r="M9509" i="23" s="1"/>
  <c r="L9510" i="23"/>
  <c r="M9510" i="23" s="1"/>
  <c r="L9511" i="23"/>
  <c r="M9511" i="23" s="1"/>
  <c r="L9512" i="23"/>
  <c r="M9512" i="23" s="1"/>
  <c r="L9513" i="23"/>
  <c r="M9513" i="23" s="1"/>
  <c r="L9514" i="23"/>
  <c r="M9514" i="23" s="1"/>
  <c r="L9515" i="23"/>
  <c r="M9515" i="23" s="1"/>
  <c r="L9516" i="23"/>
  <c r="M9516" i="23" s="1"/>
  <c r="L9517" i="23"/>
  <c r="M9517" i="23" s="1"/>
  <c r="L9518" i="23"/>
  <c r="M9518" i="23" s="1"/>
  <c r="L9519" i="23"/>
  <c r="M9519" i="23" s="1"/>
  <c r="L9520" i="23"/>
  <c r="M9520" i="23" s="1"/>
  <c r="L9521" i="23"/>
  <c r="M9521" i="23" s="1"/>
  <c r="L9522" i="23"/>
  <c r="M9522" i="23" s="1"/>
  <c r="L9523" i="23"/>
  <c r="M9523" i="23" s="1"/>
  <c r="L9524" i="23"/>
  <c r="M9524" i="23" s="1"/>
  <c r="L9525" i="23"/>
  <c r="M9525" i="23" s="1"/>
  <c r="L9526" i="23"/>
  <c r="M9526" i="23" s="1"/>
  <c r="L9527" i="23"/>
  <c r="M9527" i="23" s="1"/>
  <c r="L9528" i="23"/>
  <c r="M9528" i="23" s="1"/>
  <c r="L9529" i="23"/>
  <c r="M9529" i="23" s="1"/>
  <c r="L9530" i="23"/>
  <c r="M9530" i="23" s="1"/>
  <c r="L9531" i="23"/>
  <c r="M9531" i="23" s="1"/>
  <c r="L9532" i="23"/>
  <c r="M9532" i="23" s="1"/>
  <c r="L9533" i="23"/>
  <c r="M9533" i="23" s="1"/>
  <c r="L9534" i="23"/>
  <c r="M9534" i="23" s="1"/>
  <c r="L9535" i="23"/>
  <c r="M9535" i="23" s="1"/>
  <c r="L9536" i="23"/>
  <c r="M9536" i="23" s="1"/>
  <c r="L9537" i="23"/>
  <c r="M9537" i="23" s="1"/>
  <c r="L9538" i="23"/>
  <c r="M9538" i="23" s="1"/>
  <c r="L9539" i="23"/>
  <c r="M9539" i="23" s="1"/>
  <c r="L9540" i="23"/>
  <c r="M9540" i="23" s="1"/>
  <c r="L9541" i="23"/>
  <c r="M9541" i="23" s="1"/>
  <c r="L9542" i="23"/>
  <c r="M9542" i="23" s="1"/>
  <c r="L9543" i="23"/>
  <c r="M9543" i="23" s="1"/>
  <c r="L9544" i="23"/>
  <c r="M9544" i="23" s="1"/>
  <c r="L9545" i="23"/>
  <c r="M9545" i="23" s="1"/>
  <c r="L9546" i="23"/>
  <c r="M9546" i="23" s="1"/>
  <c r="L9547" i="23"/>
  <c r="M9547" i="23" s="1"/>
  <c r="L9548" i="23"/>
  <c r="M9548" i="23" s="1"/>
  <c r="L9549" i="23"/>
  <c r="M9549" i="23" s="1"/>
  <c r="L9550" i="23"/>
  <c r="M9550" i="23" s="1"/>
  <c r="L9551" i="23"/>
  <c r="M9551" i="23" s="1"/>
  <c r="L9552" i="23"/>
  <c r="M9552" i="23" s="1"/>
  <c r="L9553" i="23"/>
  <c r="M9553" i="23" s="1"/>
  <c r="L9554" i="23"/>
  <c r="M9554" i="23" s="1"/>
  <c r="L9555" i="23"/>
  <c r="M9555" i="23" s="1"/>
  <c r="L9556" i="23"/>
  <c r="M9556" i="23" s="1"/>
  <c r="L9557" i="23"/>
  <c r="M9557" i="23" s="1"/>
  <c r="L9558" i="23"/>
  <c r="M9558" i="23" s="1"/>
  <c r="L9559" i="23"/>
  <c r="M9559" i="23" s="1"/>
  <c r="L9560" i="23"/>
  <c r="M9560" i="23" s="1"/>
  <c r="L9561" i="23"/>
  <c r="M9561" i="23" s="1"/>
  <c r="L9562" i="23"/>
  <c r="M9562" i="23" s="1"/>
  <c r="L9563" i="23"/>
  <c r="M9563" i="23" s="1"/>
  <c r="L9564" i="23"/>
  <c r="M9564" i="23" s="1"/>
  <c r="L9565" i="23"/>
  <c r="M9565" i="23" s="1"/>
  <c r="L9566" i="23"/>
  <c r="M9566" i="23" s="1"/>
  <c r="L9567" i="23"/>
  <c r="M9567" i="23" s="1"/>
  <c r="L9568" i="23"/>
  <c r="M9568" i="23" s="1"/>
  <c r="L9569" i="23"/>
  <c r="M9569" i="23" s="1"/>
  <c r="L9570" i="23"/>
  <c r="M9570" i="23" s="1"/>
  <c r="L9571" i="23"/>
  <c r="M9571" i="23" s="1"/>
  <c r="L9572" i="23"/>
  <c r="M9572" i="23" s="1"/>
  <c r="L9573" i="23"/>
  <c r="M9573" i="23" s="1"/>
  <c r="L9574" i="23"/>
  <c r="M9574" i="23" s="1"/>
  <c r="L9575" i="23"/>
  <c r="M9575" i="23" s="1"/>
  <c r="L9576" i="23"/>
  <c r="M9576" i="23" s="1"/>
  <c r="L9577" i="23"/>
  <c r="M9577" i="23" s="1"/>
  <c r="L9578" i="23"/>
  <c r="M9578" i="23" s="1"/>
  <c r="L9579" i="23"/>
  <c r="M9579" i="23" s="1"/>
  <c r="L9580" i="23"/>
  <c r="M9580" i="23" s="1"/>
  <c r="L9581" i="23"/>
  <c r="M9581" i="23" s="1"/>
  <c r="L9582" i="23"/>
  <c r="M9582" i="23" s="1"/>
  <c r="L9583" i="23"/>
  <c r="M9583" i="23" s="1"/>
  <c r="L9584" i="23"/>
  <c r="M9584" i="23" s="1"/>
  <c r="L9585" i="23"/>
  <c r="M9585" i="23" s="1"/>
  <c r="L9586" i="23"/>
  <c r="M9586" i="23" s="1"/>
  <c r="L9587" i="23"/>
  <c r="M9587" i="23" s="1"/>
  <c r="L9588" i="23"/>
  <c r="M9588" i="23" s="1"/>
  <c r="L9589" i="23"/>
  <c r="M9589" i="23" s="1"/>
  <c r="L9590" i="23"/>
  <c r="M9590" i="23" s="1"/>
  <c r="L9591" i="23"/>
  <c r="M9591" i="23" s="1"/>
  <c r="L9592" i="23"/>
  <c r="M9592" i="23" s="1"/>
  <c r="L9593" i="23"/>
  <c r="M9593" i="23" s="1"/>
  <c r="L9594" i="23"/>
  <c r="M9594" i="23" s="1"/>
  <c r="L9595" i="23"/>
  <c r="M9595" i="23" s="1"/>
  <c r="L9596" i="23"/>
  <c r="M9596" i="23" s="1"/>
  <c r="L9597" i="23"/>
  <c r="M9597" i="23" s="1"/>
  <c r="L9598" i="23"/>
  <c r="M9598" i="23" s="1"/>
  <c r="L9599" i="23"/>
  <c r="M9599" i="23" s="1"/>
  <c r="L9600" i="23"/>
  <c r="M9600" i="23" s="1"/>
  <c r="L9601" i="23"/>
  <c r="M9601" i="23" s="1"/>
  <c r="L9602" i="23"/>
  <c r="M9602" i="23" s="1"/>
  <c r="L9603" i="23"/>
  <c r="M9603" i="23" s="1"/>
  <c r="L9604" i="23"/>
  <c r="M9604" i="23" s="1"/>
  <c r="L9605" i="23"/>
  <c r="M9605" i="23" s="1"/>
  <c r="L9606" i="23"/>
  <c r="M9606" i="23" s="1"/>
  <c r="L9607" i="23"/>
  <c r="M9607" i="23" s="1"/>
  <c r="L9608" i="23"/>
  <c r="M9608" i="23" s="1"/>
  <c r="L9609" i="23"/>
  <c r="M9609" i="23" s="1"/>
  <c r="L9610" i="23"/>
  <c r="M9610" i="23" s="1"/>
  <c r="L9611" i="23"/>
  <c r="M9611" i="23" s="1"/>
  <c r="L9612" i="23"/>
  <c r="M9612" i="23" s="1"/>
  <c r="L9613" i="23"/>
  <c r="M9613" i="23" s="1"/>
  <c r="L9614" i="23"/>
  <c r="M9614" i="23" s="1"/>
  <c r="L9615" i="23"/>
  <c r="M9615" i="23" s="1"/>
  <c r="L9616" i="23"/>
  <c r="M9616" i="23" s="1"/>
  <c r="L9617" i="23"/>
  <c r="M9617" i="23" s="1"/>
  <c r="L9618" i="23"/>
  <c r="M9618" i="23" s="1"/>
  <c r="L9619" i="23"/>
  <c r="M9619" i="23" s="1"/>
  <c r="L9620" i="23"/>
  <c r="M9620" i="23" s="1"/>
  <c r="L9621" i="23"/>
  <c r="M9621" i="23" s="1"/>
  <c r="L9622" i="23"/>
  <c r="M9622" i="23" s="1"/>
  <c r="L9623" i="23"/>
  <c r="M9623" i="23" s="1"/>
  <c r="L9624" i="23"/>
  <c r="M9624" i="23" s="1"/>
  <c r="L9625" i="23"/>
  <c r="M9625" i="23" s="1"/>
  <c r="L9626" i="23"/>
  <c r="M9626" i="23" s="1"/>
  <c r="L9627" i="23"/>
  <c r="M9627" i="23" s="1"/>
  <c r="L9628" i="23"/>
  <c r="M9628" i="23" s="1"/>
  <c r="L9629" i="23"/>
  <c r="M9629" i="23" s="1"/>
  <c r="L9630" i="23"/>
  <c r="M9630" i="23" s="1"/>
  <c r="L9631" i="23"/>
  <c r="M9631" i="23" s="1"/>
  <c r="L9632" i="23"/>
  <c r="M9632" i="23" s="1"/>
  <c r="L9633" i="23"/>
  <c r="M9633" i="23" s="1"/>
  <c r="L9634" i="23"/>
  <c r="M9634" i="23" s="1"/>
  <c r="L9635" i="23"/>
  <c r="M9635" i="23" s="1"/>
  <c r="L9636" i="23"/>
  <c r="M9636" i="23" s="1"/>
  <c r="L9637" i="23"/>
  <c r="M9637" i="23" s="1"/>
  <c r="L9638" i="23"/>
  <c r="M9638" i="23" s="1"/>
  <c r="L9639" i="23"/>
  <c r="M9639" i="23" s="1"/>
  <c r="L9640" i="23"/>
  <c r="M9640" i="23" s="1"/>
  <c r="L9641" i="23"/>
  <c r="M9641" i="23" s="1"/>
  <c r="L9642" i="23"/>
  <c r="M9642" i="23" s="1"/>
  <c r="L9643" i="23"/>
  <c r="M9643" i="23" s="1"/>
  <c r="L9644" i="23"/>
  <c r="M9644" i="23" s="1"/>
  <c r="L9645" i="23"/>
  <c r="M9645" i="23" s="1"/>
  <c r="L9646" i="23"/>
  <c r="M9646" i="23" s="1"/>
  <c r="L9647" i="23"/>
  <c r="M9647" i="23" s="1"/>
  <c r="L9648" i="23"/>
  <c r="M9648" i="23" s="1"/>
  <c r="L9649" i="23"/>
  <c r="M9649" i="23" s="1"/>
  <c r="L9650" i="23"/>
  <c r="M9650" i="23" s="1"/>
  <c r="L9651" i="23"/>
  <c r="M9651" i="23" s="1"/>
  <c r="L9652" i="23"/>
  <c r="M9652" i="23" s="1"/>
  <c r="L9653" i="23"/>
  <c r="M9653" i="23" s="1"/>
  <c r="L9654" i="23"/>
  <c r="M9654" i="23" s="1"/>
  <c r="L9655" i="23"/>
  <c r="M9655" i="23" s="1"/>
  <c r="L9656" i="23"/>
  <c r="M9656" i="23" s="1"/>
  <c r="L9657" i="23"/>
  <c r="M9657" i="23" s="1"/>
  <c r="L9658" i="23"/>
  <c r="M9658" i="23" s="1"/>
  <c r="L9659" i="23"/>
  <c r="M9659" i="23" s="1"/>
  <c r="L9660" i="23"/>
  <c r="M9660" i="23" s="1"/>
  <c r="L9661" i="23"/>
  <c r="M9661" i="23" s="1"/>
  <c r="L9662" i="23"/>
  <c r="M9662" i="23" s="1"/>
  <c r="L9663" i="23"/>
  <c r="M9663" i="23" s="1"/>
  <c r="L9664" i="23"/>
  <c r="M9664" i="23" s="1"/>
  <c r="L9665" i="23"/>
  <c r="M9665" i="23" s="1"/>
  <c r="L9666" i="23"/>
  <c r="M9666" i="23" s="1"/>
  <c r="L9667" i="23"/>
  <c r="M9667" i="23" s="1"/>
  <c r="L9668" i="23"/>
  <c r="M9668" i="23" s="1"/>
  <c r="L9669" i="23"/>
  <c r="M9669" i="23" s="1"/>
  <c r="L9670" i="23"/>
  <c r="M9670" i="23" s="1"/>
  <c r="L9671" i="23"/>
  <c r="M9671" i="23" s="1"/>
  <c r="L9672" i="23"/>
  <c r="M9672" i="23" s="1"/>
  <c r="L9673" i="23"/>
  <c r="M9673" i="23" s="1"/>
  <c r="L9674" i="23"/>
  <c r="M9674" i="23" s="1"/>
  <c r="L9675" i="23"/>
  <c r="M9675" i="23" s="1"/>
  <c r="L9676" i="23"/>
  <c r="M9676" i="23" s="1"/>
  <c r="L9677" i="23"/>
  <c r="M9677" i="23" s="1"/>
  <c r="L9678" i="23"/>
  <c r="M9678" i="23" s="1"/>
  <c r="L9679" i="23"/>
  <c r="M9679" i="23" s="1"/>
  <c r="L9680" i="23"/>
  <c r="M9680" i="23" s="1"/>
  <c r="L9681" i="23"/>
  <c r="M9681" i="23" s="1"/>
  <c r="L9682" i="23"/>
  <c r="M9682" i="23" s="1"/>
  <c r="L9683" i="23"/>
  <c r="M9683" i="23" s="1"/>
  <c r="L9684" i="23"/>
  <c r="M9684" i="23" s="1"/>
  <c r="L9685" i="23"/>
  <c r="M9685" i="23" s="1"/>
  <c r="L9686" i="23"/>
  <c r="M9686" i="23" s="1"/>
  <c r="L9687" i="23"/>
  <c r="M9687" i="23" s="1"/>
  <c r="L9688" i="23"/>
  <c r="M9688" i="23" s="1"/>
  <c r="L9689" i="23"/>
  <c r="M9689" i="23" s="1"/>
  <c r="L9690" i="23"/>
  <c r="M9690" i="23" s="1"/>
  <c r="L9691" i="23"/>
  <c r="M9691" i="23" s="1"/>
  <c r="L9692" i="23"/>
  <c r="M9692" i="23" s="1"/>
  <c r="L9693" i="23"/>
  <c r="M9693" i="23" s="1"/>
  <c r="L9694" i="23"/>
  <c r="M9694" i="23" s="1"/>
  <c r="L9695" i="23"/>
  <c r="M9695" i="23" s="1"/>
  <c r="L9696" i="23"/>
  <c r="M9696" i="23" s="1"/>
  <c r="L9697" i="23"/>
  <c r="M9697" i="23" s="1"/>
  <c r="L9698" i="23"/>
  <c r="M9698" i="23" s="1"/>
  <c r="L9699" i="23"/>
  <c r="M9699" i="23" s="1"/>
  <c r="L9700" i="23"/>
  <c r="M9700" i="23" s="1"/>
  <c r="L9701" i="23"/>
  <c r="M9701" i="23" s="1"/>
  <c r="L9702" i="23"/>
  <c r="M9702" i="23" s="1"/>
  <c r="L9703" i="23"/>
  <c r="M9703" i="23" s="1"/>
  <c r="L9704" i="23"/>
  <c r="M9704" i="23" s="1"/>
  <c r="L9705" i="23"/>
  <c r="M9705" i="23" s="1"/>
  <c r="L9706" i="23"/>
  <c r="M9706" i="23" s="1"/>
  <c r="L9707" i="23"/>
  <c r="M9707" i="23" s="1"/>
  <c r="L9708" i="23"/>
  <c r="M9708" i="23" s="1"/>
  <c r="L9709" i="23"/>
  <c r="M9709" i="23" s="1"/>
  <c r="L9710" i="23"/>
  <c r="M9710" i="23" s="1"/>
  <c r="L9711" i="23"/>
  <c r="M9711" i="23" s="1"/>
  <c r="L9712" i="23"/>
  <c r="M9712" i="23" s="1"/>
  <c r="L9713" i="23"/>
  <c r="M9713" i="23" s="1"/>
  <c r="L9714" i="23"/>
  <c r="M9714" i="23" s="1"/>
  <c r="L9715" i="23"/>
  <c r="M9715" i="23" s="1"/>
  <c r="L9716" i="23"/>
  <c r="M9716" i="23" s="1"/>
  <c r="L9717" i="23"/>
  <c r="M9717" i="23" s="1"/>
  <c r="L9718" i="23"/>
  <c r="M9718" i="23" s="1"/>
  <c r="L9719" i="23"/>
  <c r="M9719" i="23" s="1"/>
  <c r="L9720" i="23"/>
  <c r="M9720" i="23" s="1"/>
  <c r="L9721" i="23"/>
  <c r="M9721" i="23" s="1"/>
  <c r="L9722" i="23"/>
  <c r="M9722" i="23" s="1"/>
  <c r="L9723" i="23"/>
  <c r="M9723" i="23" s="1"/>
  <c r="L9724" i="23"/>
  <c r="M9724" i="23" s="1"/>
  <c r="L9725" i="23"/>
  <c r="M9725" i="23" s="1"/>
  <c r="L9726" i="23"/>
  <c r="M9726" i="23" s="1"/>
  <c r="L9727" i="23"/>
  <c r="M9727" i="23" s="1"/>
  <c r="L9728" i="23"/>
  <c r="M9728" i="23" s="1"/>
  <c r="L9729" i="23"/>
  <c r="M9729" i="23" s="1"/>
  <c r="L9730" i="23"/>
  <c r="M9730" i="23" s="1"/>
  <c r="L9731" i="23"/>
  <c r="M9731" i="23" s="1"/>
  <c r="L9732" i="23"/>
  <c r="M9732" i="23" s="1"/>
  <c r="L9733" i="23"/>
  <c r="M9733" i="23" s="1"/>
  <c r="L9734" i="23"/>
  <c r="M9734" i="23" s="1"/>
  <c r="L9735" i="23"/>
  <c r="M9735" i="23" s="1"/>
  <c r="L9736" i="23"/>
  <c r="M9736" i="23" s="1"/>
  <c r="L9737" i="23"/>
  <c r="M9737" i="23" s="1"/>
  <c r="L9738" i="23"/>
  <c r="M9738" i="23" s="1"/>
  <c r="L9739" i="23"/>
  <c r="M9739" i="23" s="1"/>
  <c r="L9740" i="23"/>
  <c r="M9740" i="23" s="1"/>
  <c r="L9741" i="23"/>
  <c r="M9741" i="23" s="1"/>
  <c r="L9742" i="23"/>
  <c r="M9742" i="23" s="1"/>
  <c r="L9743" i="23"/>
  <c r="M9743" i="23" s="1"/>
  <c r="L9744" i="23"/>
  <c r="M9744" i="23" s="1"/>
  <c r="L9745" i="23"/>
  <c r="M9745" i="23" s="1"/>
  <c r="L9746" i="23"/>
  <c r="M9746" i="23" s="1"/>
  <c r="L9747" i="23"/>
  <c r="M9747" i="23" s="1"/>
  <c r="L9748" i="23"/>
  <c r="M9748" i="23" s="1"/>
  <c r="L9749" i="23"/>
  <c r="M9749" i="23" s="1"/>
  <c r="L9750" i="23"/>
  <c r="M9750" i="23" s="1"/>
  <c r="L9751" i="23"/>
  <c r="M9751" i="23" s="1"/>
  <c r="L9752" i="23"/>
  <c r="M9752" i="23" s="1"/>
  <c r="L9753" i="23"/>
  <c r="M9753" i="23" s="1"/>
  <c r="L9754" i="23"/>
  <c r="M9754" i="23" s="1"/>
  <c r="L9755" i="23"/>
  <c r="M9755" i="23" s="1"/>
  <c r="L9756" i="23"/>
  <c r="M9756" i="23" s="1"/>
  <c r="L9757" i="23"/>
  <c r="M9757" i="23" s="1"/>
  <c r="L9758" i="23"/>
  <c r="M9758" i="23" s="1"/>
  <c r="L9759" i="23"/>
  <c r="M9759" i="23" s="1"/>
  <c r="L9760" i="23"/>
  <c r="M9760" i="23" s="1"/>
  <c r="L9761" i="23"/>
  <c r="M9761" i="23" s="1"/>
  <c r="L9762" i="23"/>
  <c r="M9762" i="23" s="1"/>
  <c r="L9763" i="23"/>
  <c r="M9763" i="23" s="1"/>
  <c r="L9764" i="23"/>
  <c r="M9764" i="23" s="1"/>
  <c r="L9765" i="23"/>
  <c r="M9765" i="23" s="1"/>
  <c r="L9766" i="23"/>
  <c r="M9766" i="23" s="1"/>
  <c r="L9767" i="23"/>
  <c r="M9767" i="23" s="1"/>
  <c r="L9768" i="23"/>
  <c r="M9768" i="23" s="1"/>
  <c r="L9769" i="23"/>
  <c r="M9769" i="23" s="1"/>
  <c r="L9770" i="23"/>
  <c r="M9770" i="23" s="1"/>
  <c r="L9771" i="23"/>
  <c r="M9771" i="23" s="1"/>
  <c r="L9772" i="23"/>
  <c r="M9772" i="23" s="1"/>
  <c r="L9773" i="23"/>
  <c r="M9773" i="23" s="1"/>
  <c r="L9774" i="23"/>
  <c r="M9774" i="23" s="1"/>
  <c r="L9775" i="23"/>
  <c r="M9775" i="23" s="1"/>
  <c r="L9776" i="23"/>
  <c r="M9776" i="23" s="1"/>
  <c r="L9777" i="23"/>
  <c r="M9777" i="23" s="1"/>
  <c r="L9778" i="23"/>
  <c r="M9778" i="23" s="1"/>
  <c r="L9779" i="23"/>
  <c r="M9779" i="23" s="1"/>
  <c r="L9780" i="23"/>
  <c r="M9780" i="23" s="1"/>
  <c r="L9781" i="23"/>
  <c r="M9781" i="23" s="1"/>
  <c r="L9782" i="23"/>
  <c r="M9782" i="23" s="1"/>
  <c r="L9783" i="23"/>
  <c r="M9783" i="23" s="1"/>
  <c r="L9784" i="23"/>
  <c r="M9784" i="23" s="1"/>
  <c r="L9785" i="23"/>
  <c r="M9785" i="23" s="1"/>
  <c r="L9786" i="23"/>
  <c r="M9786" i="23" s="1"/>
  <c r="L9787" i="23"/>
  <c r="M9787" i="23" s="1"/>
  <c r="L9788" i="23"/>
  <c r="M9788" i="23" s="1"/>
  <c r="L9789" i="23"/>
  <c r="M9789" i="23" s="1"/>
  <c r="L9790" i="23"/>
  <c r="M9790" i="23" s="1"/>
  <c r="L9791" i="23"/>
  <c r="M9791" i="23" s="1"/>
  <c r="L9792" i="23"/>
  <c r="M9792" i="23" s="1"/>
  <c r="L9793" i="23"/>
  <c r="M9793" i="23" s="1"/>
  <c r="L9794" i="23"/>
  <c r="M9794" i="23" s="1"/>
  <c r="L9795" i="23"/>
  <c r="M9795" i="23" s="1"/>
  <c r="L9796" i="23"/>
  <c r="M9796" i="23" s="1"/>
  <c r="L9797" i="23"/>
  <c r="M9797" i="23" s="1"/>
  <c r="L9798" i="23"/>
  <c r="M9798" i="23" s="1"/>
  <c r="L9799" i="23"/>
  <c r="M9799" i="23" s="1"/>
  <c r="L9800" i="23"/>
  <c r="M9800" i="23" s="1"/>
  <c r="L9801" i="23"/>
  <c r="M9801" i="23" s="1"/>
  <c r="L9802" i="23"/>
  <c r="M9802" i="23" s="1"/>
  <c r="L9803" i="23"/>
  <c r="M9803" i="23" s="1"/>
  <c r="L9804" i="23"/>
  <c r="M9804" i="23" s="1"/>
  <c r="L9805" i="23"/>
  <c r="M9805" i="23" s="1"/>
  <c r="L9806" i="23"/>
  <c r="M9806" i="23" s="1"/>
  <c r="L9807" i="23"/>
  <c r="M9807" i="23" s="1"/>
  <c r="L9808" i="23"/>
  <c r="M9808" i="23" s="1"/>
  <c r="L9809" i="23"/>
  <c r="M9809" i="23" s="1"/>
  <c r="L9810" i="23"/>
  <c r="M9810" i="23" s="1"/>
  <c r="L9811" i="23"/>
  <c r="M9811" i="23" s="1"/>
  <c r="L9812" i="23"/>
  <c r="M9812" i="23" s="1"/>
  <c r="L9813" i="23"/>
  <c r="M9813" i="23" s="1"/>
  <c r="L9814" i="23"/>
  <c r="M9814" i="23" s="1"/>
  <c r="L9815" i="23"/>
  <c r="M9815" i="23" s="1"/>
  <c r="L9816" i="23"/>
  <c r="M9816" i="23" s="1"/>
  <c r="L9817" i="23"/>
  <c r="M9817" i="23" s="1"/>
  <c r="L9818" i="23"/>
  <c r="M9818" i="23" s="1"/>
  <c r="L9819" i="23"/>
  <c r="M9819" i="23" s="1"/>
  <c r="L9820" i="23"/>
  <c r="M9820" i="23" s="1"/>
  <c r="L9821" i="23"/>
  <c r="M9821" i="23" s="1"/>
  <c r="L9822" i="23"/>
  <c r="M9822" i="23" s="1"/>
  <c r="L9823" i="23"/>
  <c r="M9823" i="23" s="1"/>
  <c r="L9824" i="23"/>
  <c r="M9824" i="23" s="1"/>
  <c r="L9825" i="23"/>
  <c r="M9825" i="23" s="1"/>
  <c r="L9826" i="23"/>
  <c r="M9826" i="23" s="1"/>
  <c r="L9827" i="23"/>
  <c r="M9827" i="23" s="1"/>
  <c r="L9828" i="23"/>
  <c r="M9828" i="23" s="1"/>
  <c r="L9829" i="23"/>
  <c r="M9829" i="23" s="1"/>
  <c r="L9830" i="23"/>
  <c r="M9830" i="23" s="1"/>
  <c r="L9831" i="23"/>
  <c r="M9831" i="23" s="1"/>
  <c r="L9832" i="23"/>
  <c r="M9832" i="23" s="1"/>
  <c r="L9833" i="23"/>
  <c r="M9833" i="23" s="1"/>
  <c r="L9834" i="23"/>
  <c r="M9834" i="23" s="1"/>
  <c r="L9835" i="23"/>
  <c r="M9835" i="23" s="1"/>
  <c r="L9836" i="23"/>
  <c r="M9836" i="23" s="1"/>
  <c r="L9837" i="23"/>
  <c r="M9837" i="23" s="1"/>
  <c r="L9838" i="23"/>
  <c r="M9838" i="23" s="1"/>
  <c r="L9839" i="23"/>
  <c r="M9839" i="23" s="1"/>
  <c r="L9840" i="23"/>
  <c r="M9840" i="23" s="1"/>
  <c r="L9841" i="23"/>
  <c r="M9841" i="23" s="1"/>
  <c r="L9842" i="23"/>
  <c r="M9842" i="23" s="1"/>
  <c r="L9843" i="23"/>
  <c r="M9843" i="23" s="1"/>
  <c r="L9844" i="23"/>
  <c r="M9844" i="23" s="1"/>
  <c r="L9845" i="23"/>
  <c r="M9845" i="23" s="1"/>
  <c r="L9846" i="23"/>
  <c r="M9846" i="23" s="1"/>
  <c r="L9847" i="23"/>
  <c r="M9847" i="23" s="1"/>
  <c r="L9848" i="23"/>
  <c r="M9848" i="23" s="1"/>
  <c r="L9849" i="23"/>
  <c r="M9849" i="23" s="1"/>
  <c r="L9850" i="23"/>
  <c r="M9850" i="23" s="1"/>
  <c r="L9851" i="23"/>
  <c r="M9851" i="23" s="1"/>
  <c r="L9852" i="23"/>
  <c r="M9852" i="23" s="1"/>
  <c r="L9853" i="23"/>
  <c r="M9853" i="23" s="1"/>
  <c r="L9854" i="23"/>
  <c r="M9854" i="23" s="1"/>
  <c r="L9855" i="23"/>
  <c r="M9855" i="23" s="1"/>
  <c r="L9856" i="23"/>
  <c r="M9856" i="23" s="1"/>
  <c r="L9857" i="23"/>
  <c r="M9857" i="23" s="1"/>
  <c r="L9858" i="23"/>
  <c r="M9858" i="23" s="1"/>
  <c r="L9859" i="23"/>
  <c r="M9859" i="23" s="1"/>
  <c r="L9860" i="23"/>
  <c r="M9860" i="23" s="1"/>
  <c r="L9861" i="23"/>
  <c r="M9861" i="23" s="1"/>
  <c r="L9862" i="23"/>
  <c r="M9862" i="23" s="1"/>
  <c r="L9863" i="23"/>
  <c r="M9863" i="23" s="1"/>
  <c r="L9864" i="23"/>
  <c r="M9864" i="23" s="1"/>
  <c r="L9865" i="23"/>
  <c r="M9865" i="23" s="1"/>
  <c r="L9866" i="23"/>
  <c r="M9866" i="23" s="1"/>
  <c r="L9867" i="23"/>
  <c r="M9867" i="23" s="1"/>
  <c r="L9868" i="23"/>
  <c r="M9868" i="23" s="1"/>
  <c r="L9869" i="23"/>
  <c r="M9869" i="23" s="1"/>
  <c r="L9870" i="23"/>
  <c r="M9870" i="23" s="1"/>
  <c r="L9871" i="23"/>
  <c r="M9871" i="23" s="1"/>
  <c r="L9872" i="23"/>
  <c r="M9872" i="23" s="1"/>
  <c r="L9873" i="23"/>
  <c r="M9873" i="23" s="1"/>
  <c r="L9874" i="23"/>
  <c r="M9874" i="23" s="1"/>
  <c r="L9875" i="23"/>
  <c r="M9875" i="23" s="1"/>
  <c r="L9876" i="23"/>
  <c r="M9876" i="23" s="1"/>
  <c r="L9877" i="23"/>
  <c r="M9877" i="23" s="1"/>
  <c r="L9878" i="23"/>
  <c r="M9878" i="23" s="1"/>
  <c r="L9879" i="23"/>
  <c r="M9879" i="23" s="1"/>
  <c r="L9880" i="23"/>
  <c r="M9880" i="23" s="1"/>
  <c r="L9881" i="23"/>
  <c r="M9881" i="23" s="1"/>
  <c r="L9882" i="23"/>
  <c r="M9882" i="23" s="1"/>
  <c r="L9883" i="23"/>
  <c r="M9883" i="23" s="1"/>
  <c r="L9884" i="23"/>
  <c r="M9884" i="23" s="1"/>
  <c r="L9885" i="23"/>
  <c r="M9885" i="23" s="1"/>
  <c r="L9886" i="23"/>
  <c r="M9886" i="23" s="1"/>
  <c r="L9887" i="23"/>
  <c r="M9887" i="23" s="1"/>
  <c r="L9888" i="23"/>
  <c r="M9888" i="23" s="1"/>
  <c r="L9889" i="23"/>
  <c r="M9889" i="23" s="1"/>
  <c r="L9890" i="23"/>
  <c r="M9890" i="23" s="1"/>
  <c r="L9891" i="23"/>
  <c r="M9891" i="23" s="1"/>
  <c r="L9892" i="23"/>
  <c r="M9892" i="23" s="1"/>
  <c r="L9893" i="23"/>
  <c r="M9893" i="23" s="1"/>
  <c r="L9894" i="23"/>
  <c r="M9894" i="23" s="1"/>
  <c r="L9895" i="23"/>
  <c r="M9895" i="23" s="1"/>
  <c r="L9896" i="23"/>
  <c r="M9896" i="23" s="1"/>
  <c r="L9897" i="23"/>
  <c r="M9897" i="23" s="1"/>
  <c r="L9898" i="23"/>
  <c r="M9898" i="23" s="1"/>
  <c r="L9899" i="23"/>
  <c r="M9899" i="23" s="1"/>
  <c r="L9900" i="23"/>
  <c r="M9900" i="23" s="1"/>
  <c r="L9901" i="23"/>
  <c r="M9901" i="23" s="1"/>
  <c r="L9902" i="23"/>
  <c r="M9902" i="23" s="1"/>
  <c r="L9903" i="23"/>
  <c r="M9903" i="23" s="1"/>
  <c r="L9904" i="23"/>
  <c r="M9904" i="23" s="1"/>
  <c r="L9905" i="23"/>
  <c r="M9905" i="23" s="1"/>
  <c r="L9906" i="23"/>
  <c r="M9906" i="23" s="1"/>
  <c r="L9907" i="23"/>
  <c r="M9907" i="23" s="1"/>
  <c r="L9908" i="23"/>
  <c r="M9908" i="23" s="1"/>
  <c r="L9909" i="23"/>
  <c r="M9909" i="23" s="1"/>
  <c r="L9910" i="23"/>
  <c r="M9910" i="23" s="1"/>
  <c r="L9911" i="23"/>
  <c r="M9911" i="23" s="1"/>
  <c r="L9912" i="23"/>
  <c r="M9912" i="23" s="1"/>
  <c r="L9913" i="23"/>
  <c r="M9913" i="23" s="1"/>
  <c r="L9914" i="23"/>
  <c r="M9914" i="23" s="1"/>
  <c r="L9915" i="23"/>
  <c r="M9915" i="23" s="1"/>
  <c r="L9916" i="23"/>
  <c r="M9916" i="23" s="1"/>
  <c r="L9917" i="23"/>
  <c r="M9917" i="23" s="1"/>
  <c r="L9918" i="23"/>
  <c r="M9918" i="23" s="1"/>
  <c r="L9919" i="23"/>
  <c r="M9919" i="23" s="1"/>
  <c r="L9920" i="23"/>
  <c r="M9920" i="23" s="1"/>
  <c r="L9921" i="23"/>
  <c r="M9921" i="23" s="1"/>
  <c r="L9922" i="23"/>
  <c r="M9922" i="23" s="1"/>
  <c r="L9923" i="23"/>
  <c r="M9923" i="23" s="1"/>
  <c r="L9924" i="23"/>
  <c r="M9924" i="23" s="1"/>
  <c r="L9925" i="23"/>
  <c r="M9925" i="23" s="1"/>
  <c r="L9926" i="23"/>
  <c r="M9926" i="23" s="1"/>
  <c r="L9927" i="23"/>
  <c r="M9927" i="23" s="1"/>
  <c r="L9928" i="23"/>
  <c r="M9928" i="23" s="1"/>
  <c r="L9929" i="23"/>
  <c r="M9929" i="23" s="1"/>
  <c r="L9930" i="23"/>
  <c r="M9930" i="23" s="1"/>
  <c r="L9931" i="23"/>
  <c r="M9931" i="23" s="1"/>
  <c r="L9932" i="23"/>
  <c r="M9932" i="23" s="1"/>
  <c r="L9933" i="23"/>
  <c r="M9933" i="23" s="1"/>
  <c r="L9934" i="23"/>
  <c r="M9934" i="23" s="1"/>
  <c r="L9935" i="23"/>
  <c r="M9935" i="23" s="1"/>
  <c r="L9936" i="23"/>
  <c r="M9936" i="23" s="1"/>
  <c r="L9937" i="23"/>
  <c r="M9937" i="23" s="1"/>
  <c r="L9938" i="23"/>
  <c r="M9938" i="23" s="1"/>
  <c r="L9939" i="23"/>
  <c r="M9939" i="23" s="1"/>
  <c r="L9940" i="23"/>
  <c r="M9940" i="23" s="1"/>
  <c r="L9941" i="23"/>
  <c r="M9941" i="23" s="1"/>
  <c r="L9942" i="23"/>
  <c r="M9942" i="23" s="1"/>
  <c r="L9943" i="23"/>
  <c r="M9943" i="23" s="1"/>
  <c r="L9944" i="23"/>
  <c r="M9944" i="23" s="1"/>
  <c r="L9945" i="23"/>
  <c r="M9945" i="23" s="1"/>
  <c r="L9946" i="23"/>
  <c r="M9946" i="23" s="1"/>
  <c r="L9947" i="23"/>
  <c r="M9947" i="23" s="1"/>
  <c r="L9948" i="23"/>
  <c r="M9948" i="23" s="1"/>
  <c r="L9949" i="23"/>
  <c r="M9949" i="23" s="1"/>
  <c r="L9950" i="23"/>
  <c r="M9950" i="23" s="1"/>
  <c r="L9951" i="23"/>
  <c r="M9951" i="23" s="1"/>
  <c r="L9952" i="23"/>
  <c r="M9952" i="23" s="1"/>
  <c r="L9953" i="23"/>
  <c r="M9953" i="23" s="1"/>
  <c r="L9954" i="23"/>
  <c r="M9954" i="23" s="1"/>
  <c r="L9955" i="23"/>
  <c r="M9955" i="23" s="1"/>
  <c r="L9956" i="23"/>
  <c r="M9956" i="23" s="1"/>
  <c r="L9957" i="23"/>
  <c r="M9957" i="23" s="1"/>
  <c r="L9958" i="23"/>
  <c r="M9958" i="23" s="1"/>
  <c r="L9959" i="23"/>
  <c r="M9959" i="23" s="1"/>
  <c r="L9960" i="23"/>
  <c r="M9960" i="23" s="1"/>
  <c r="L9961" i="23"/>
  <c r="M9961" i="23" s="1"/>
  <c r="L9962" i="23"/>
  <c r="M9962" i="23" s="1"/>
  <c r="L9963" i="23"/>
  <c r="M9963" i="23" s="1"/>
  <c r="L9964" i="23"/>
  <c r="M9964" i="23" s="1"/>
  <c r="L9965" i="23"/>
  <c r="M9965" i="23" s="1"/>
  <c r="L9966" i="23"/>
  <c r="M9966" i="23" s="1"/>
  <c r="L9967" i="23"/>
  <c r="M9967" i="23" s="1"/>
  <c r="L9968" i="23"/>
  <c r="M9968" i="23" s="1"/>
  <c r="L9969" i="23"/>
  <c r="M9969" i="23" s="1"/>
  <c r="L9970" i="23"/>
  <c r="M9970" i="23" s="1"/>
  <c r="L9971" i="23"/>
  <c r="M9971" i="23" s="1"/>
  <c r="L9972" i="23"/>
  <c r="M9972" i="23" s="1"/>
  <c r="L9973" i="23"/>
  <c r="M9973" i="23" s="1"/>
  <c r="L9974" i="23"/>
  <c r="M9974" i="23" s="1"/>
  <c r="L9975" i="23"/>
  <c r="M9975" i="23" s="1"/>
  <c r="L9976" i="23"/>
  <c r="M9976" i="23" s="1"/>
  <c r="L9977" i="23"/>
  <c r="M9977" i="23" s="1"/>
  <c r="L9978" i="23"/>
  <c r="M9978" i="23" s="1"/>
  <c r="L9979" i="23"/>
  <c r="M9979" i="23" s="1"/>
  <c r="L9980" i="23"/>
  <c r="M9980" i="23" s="1"/>
  <c r="L9981" i="23"/>
  <c r="M9981" i="23" s="1"/>
  <c r="L9982" i="23"/>
  <c r="M9982" i="23" s="1"/>
  <c r="L9983" i="23"/>
  <c r="M9983" i="23" s="1"/>
  <c r="L9984" i="23"/>
  <c r="M9984" i="23" s="1"/>
  <c r="L9985" i="23"/>
  <c r="M9985" i="23" s="1"/>
  <c r="L9986" i="23"/>
  <c r="M9986" i="23" s="1"/>
  <c r="L9987" i="23"/>
  <c r="M9987" i="23" s="1"/>
  <c r="L9988" i="23"/>
  <c r="M9988" i="23" s="1"/>
  <c r="L9989" i="23"/>
  <c r="M9989" i="23" s="1"/>
  <c r="L9990" i="23"/>
  <c r="M9990" i="23" s="1"/>
  <c r="L9991" i="23"/>
  <c r="M9991" i="23" s="1"/>
  <c r="L9992" i="23"/>
  <c r="M9992" i="23" s="1"/>
  <c r="L9993" i="23"/>
  <c r="M9993" i="23" s="1"/>
  <c r="L9994" i="23"/>
  <c r="M9994" i="23" s="1"/>
  <c r="L9995" i="23"/>
  <c r="M9995" i="23" s="1"/>
  <c r="L9996" i="23"/>
  <c r="M9996" i="23" s="1"/>
  <c r="L9997" i="23"/>
  <c r="M9997" i="23" s="1"/>
  <c r="L9998" i="23"/>
  <c r="M9998" i="23" s="1"/>
  <c r="L9999" i="23"/>
  <c r="M9999" i="23" s="1"/>
  <c r="L10000" i="23"/>
  <c r="M10000" i="23" s="1"/>
  <c r="L10001" i="23"/>
  <c r="M10001" i="23" s="1"/>
  <c r="L10002" i="23"/>
  <c r="M10002" i="23" s="1"/>
  <c r="L10003" i="23"/>
  <c r="M10003" i="23" s="1"/>
  <c r="L10004" i="23"/>
  <c r="M10004" i="23" s="1"/>
  <c r="L10005" i="23"/>
  <c r="M10005" i="23" s="1"/>
  <c r="L10006" i="23"/>
  <c r="M10006" i="23" s="1"/>
  <c r="L10007" i="23"/>
  <c r="M10007" i="23" s="1"/>
  <c r="L10008" i="23"/>
  <c r="M10008" i="23" s="1"/>
  <c r="L10009" i="23"/>
  <c r="M10009" i="23" s="1"/>
  <c r="L10010" i="23"/>
  <c r="M10010" i="23" s="1"/>
  <c r="L10011" i="23"/>
  <c r="M10011" i="23" s="1"/>
  <c r="L10012" i="23"/>
  <c r="M10012" i="23" s="1"/>
  <c r="L10013" i="23"/>
  <c r="M10013" i="23" s="1"/>
  <c r="L10014" i="23"/>
  <c r="M10014" i="23" s="1"/>
  <c r="L10015" i="23"/>
  <c r="M10015" i="23" s="1"/>
  <c r="L10016" i="23"/>
  <c r="M10016" i="23" s="1"/>
  <c r="L10017" i="23"/>
  <c r="M10017" i="23" s="1"/>
  <c r="L10018" i="23"/>
  <c r="M10018" i="23" s="1"/>
  <c r="L10019" i="23"/>
  <c r="M10019" i="23" s="1"/>
  <c r="L10020" i="23"/>
  <c r="M10020" i="23" s="1"/>
  <c r="L10021" i="23"/>
  <c r="M10021" i="23" s="1"/>
  <c r="L10022" i="23"/>
  <c r="M10022" i="23" s="1"/>
  <c r="L10023" i="23"/>
  <c r="M10023" i="23" s="1"/>
  <c r="L10024" i="23"/>
  <c r="M10024" i="23" s="1"/>
  <c r="L10025" i="23"/>
  <c r="M10025" i="23" s="1"/>
  <c r="L10026" i="23"/>
  <c r="M10026" i="23" s="1"/>
  <c r="L10027" i="23"/>
  <c r="M10027" i="23" s="1"/>
  <c r="L10028" i="23"/>
  <c r="M10028" i="23" s="1"/>
  <c r="L10029" i="23"/>
  <c r="M10029" i="23" s="1"/>
  <c r="L10030" i="23"/>
  <c r="M10030" i="23" s="1"/>
  <c r="L10031" i="23"/>
  <c r="M10031" i="23" s="1"/>
  <c r="L10032" i="23"/>
  <c r="M10032" i="23" s="1"/>
  <c r="L10033" i="23"/>
  <c r="M10033" i="23" s="1"/>
  <c r="L10034" i="23"/>
  <c r="M10034" i="23" s="1"/>
  <c r="L10035" i="23"/>
  <c r="M10035" i="23" s="1"/>
  <c r="L10036" i="23"/>
  <c r="M10036" i="23" s="1"/>
  <c r="L10037" i="23"/>
  <c r="M10037" i="23" s="1"/>
  <c r="L10038" i="23"/>
  <c r="M10038" i="23" s="1"/>
  <c r="L10039" i="23"/>
  <c r="M10039" i="23" s="1"/>
  <c r="L10040" i="23"/>
  <c r="M10040" i="23" s="1"/>
  <c r="L10041" i="23"/>
  <c r="M10041" i="23" s="1"/>
  <c r="L10042" i="23"/>
  <c r="M10042" i="23" s="1"/>
  <c r="L10043" i="23"/>
  <c r="M10043" i="23" s="1"/>
  <c r="L10044" i="23"/>
  <c r="M10044" i="23" s="1"/>
  <c r="L10045" i="23"/>
  <c r="M10045" i="23" s="1"/>
  <c r="L10046" i="23"/>
  <c r="M10046" i="23" s="1"/>
  <c r="L10047" i="23"/>
  <c r="M10047" i="23" s="1"/>
  <c r="L10048" i="23"/>
  <c r="M10048" i="23" s="1"/>
  <c r="L10049" i="23"/>
  <c r="M10049" i="23" s="1"/>
  <c r="L10050" i="23"/>
  <c r="M10050" i="23" s="1"/>
  <c r="L10051" i="23"/>
  <c r="M10051" i="23" s="1"/>
  <c r="L10052" i="23"/>
  <c r="M10052" i="23" s="1"/>
  <c r="L10053" i="23"/>
  <c r="M10053" i="23" s="1"/>
  <c r="L10054" i="23"/>
  <c r="M10054" i="23" s="1"/>
  <c r="L10055" i="23"/>
  <c r="M10055" i="23" s="1"/>
  <c r="L10056" i="23"/>
  <c r="M10056" i="23" s="1"/>
  <c r="L10057" i="23"/>
  <c r="M10057" i="23" s="1"/>
  <c r="L10058" i="23"/>
  <c r="M10058" i="23" s="1"/>
  <c r="L10059" i="23"/>
  <c r="M10059" i="23" s="1"/>
  <c r="L10060" i="23"/>
  <c r="M10060" i="23" s="1"/>
  <c r="L10061" i="23"/>
  <c r="M10061" i="23" s="1"/>
  <c r="L10062" i="23"/>
  <c r="M10062" i="23" s="1"/>
  <c r="L10063" i="23"/>
  <c r="M10063" i="23" s="1"/>
  <c r="L10064" i="23"/>
  <c r="M10064" i="23" s="1"/>
  <c r="L10065" i="23"/>
  <c r="M10065" i="23" s="1"/>
  <c r="L10066" i="23"/>
  <c r="M10066" i="23" s="1"/>
  <c r="L10067" i="23"/>
  <c r="M10067" i="23" s="1"/>
  <c r="L10068" i="23"/>
  <c r="M10068" i="23" s="1"/>
  <c r="L10069" i="23"/>
  <c r="M10069" i="23" s="1"/>
  <c r="L10070" i="23"/>
  <c r="M10070" i="23" s="1"/>
  <c r="L10071" i="23"/>
  <c r="M10071" i="23" s="1"/>
  <c r="L10072" i="23"/>
  <c r="M10072" i="23" s="1"/>
  <c r="L10073" i="23"/>
  <c r="M10073" i="23" s="1"/>
  <c r="L10074" i="23"/>
  <c r="M10074" i="23" s="1"/>
  <c r="L10075" i="23"/>
  <c r="M10075" i="23" s="1"/>
  <c r="L10076" i="23"/>
  <c r="M10076" i="23" s="1"/>
  <c r="L10077" i="23"/>
  <c r="M10077" i="23" s="1"/>
  <c r="L10078" i="23"/>
  <c r="M10078" i="23" s="1"/>
  <c r="L10079" i="23"/>
  <c r="M10079" i="23" s="1"/>
  <c r="L10080" i="23"/>
  <c r="M10080" i="23" s="1"/>
  <c r="L10081" i="23"/>
  <c r="M10081" i="23" s="1"/>
  <c r="L10082" i="23"/>
  <c r="M10082" i="23" s="1"/>
  <c r="L10083" i="23"/>
  <c r="M10083" i="23" s="1"/>
  <c r="L10084" i="23"/>
  <c r="M10084" i="23" s="1"/>
  <c r="L10085" i="23"/>
  <c r="M10085" i="23" s="1"/>
  <c r="L10086" i="23"/>
  <c r="M10086" i="23" s="1"/>
  <c r="L10087" i="23"/>
  <c r="M10087" i="23" s="1"/>
  <c r="L10088" i="23"/>
  <c r="M10088" i="23" s="1"/>
  <c r="L10089" i="23"/>
  <c r="M10089" i="23" s="1"/>
  <c r="L10090" i="23"/>
  <c r="M10090" i="23" s="1"/>
  <c r="L10091" i="23"/>
  <c r="M10091" i="23" s="1"/>
  <c r="L10092" i="23"/>
  <c r="M10092" i="23" s="1"/>
  <c r="L10093" i="23"/>
  <c r="M10093" i="23" s="1"/>
  <c r="L10094" i="23"/>
  <c r="M10094" i="23" s="1"/>
  <c r="L10095" i="23"/>
  <c r="M10095" i="23" s="1"/>
  <c r="L10096" i="23"/>
  <c r="M10096" i="23" s="1"/>
  <c r="L10097" i="23"/>
  <c r="M10097" i="23" s="1"/>
  <c r="L10098" i="23"/>
  <c r="M10098" i="23" s="1"/>
  <c r="L10099" i="23"/>
  <c r="M10099" i="23" s="1"/>
  <c r="L10100" i="23"/>
  <c r="M10100" i="23" s="1"/>
  <c r="L10101" i="23"/>
  <c r="M10101" i="23" s="1"/>
  <c r="L10102" i="23"/>
  <c r="M10102" i="23" s="1"/>
  <c r="L10103" i="23"/>
  <c r="M10103" i="23" s="1"/>
  <c r="L10104" i="23"/>
  <c r="M10104" i="23" s="1"/>
  <c r="L10105" i="23"/>
  <c r="M10105" i="23" s="1"/>
  <c r="L10106" i="23"/>
  <c r="M10106" i="23" s="1"/>
  <c r="L10107" i="23"/>
  <c r="M10107" i="23" s="1"/>
  <c r="L10108" i="23"/>
  <c r="M10108" i="23" s="1"/>
  <c r="L10109" i="23"/>
  <c r="M10109" i="23" s="1"/>
  <c r="L10110" i="23"/>
  <c r="M10110" i="23" s="1"/>
  <c r="L10111" i="23"/>
  <c r="M10111" i="23" s="1"/>
  <c r="L10112" i="23"/>
  <c r="M10112" i="23" s="1"/>
  <c r="L10113" i="23"/>
  <c r="M10113" i="23" s="1"/>
  <c r="L10114" i="23"/>
  <c r="M10114" i="23" s="1"/>
  <c r="L10115" i="23"/>
  <c r="M10115" i="23" s="1"/>
  <c r="L10116" i="23"/>
  <c r="M10116" i="23" s="1"/>
  <c r="L10117" i="23"/>
  <c r="M10117" i="23" s="1"/>
  <c r="L10118" i="23"/>
  <c r="M10118" i="23" s="1"/>
  <c r="L10119" i="23"/>
  <c r="M10119" i="23" s="1"/>
  <c r="L10120" i="23"/>
  <c r="M10120" i="23" s="1"/>
  <c r="L10121" i="23"/>
  <c r="M10121" i="23" s="1"/>
  <c r="L10122" i="23"/>
  <c r="M10122" i="23" s="1"/>
  <c r="L10123" i="23"/>
  <c r="M10123" i="23" s="1"/>
  <c r="L10124" i="23"/>
  <c r="M10124" i="23" s="1"/>
  <c r="L10125" i="23"/>
  <c r="M10125" i="23" s="1"/>
  <c r="L10126" i="23"/>
  <c r="M10126" i="23" s="1"/>
  <c r="L10127" i="23"/>
  <c r="M10127" i="23" s="1"/>
  <c r="L10128" i="23"/>
  <c r="M10128" i="23" s="1"/>
  <c r="L10129" i="23"/>
  <c r="M10129" i="23" s="1"/>
  <c r="L10130" i="23"/>
  <c r="M10130" i="23" s="1"/>
  <c r="L10131" i="23"/>
  <c r="M10131" i="23" s="1"/>
  <c r="L10132" i="23"/>
  <c r="M10132" i="23" s="1"/>
  <c r="L10133" i="23"/>
  <c r="M10133" i="23" s="1"/>
  <c r="L10134" i="23"/>
  <c r="M10134" i="23" s="1"/>
  <c r="L10135" i="23"/>
  <c r="M10135" i="23" s="1"/>
  <c r="L10136" i="23"/>
  <c r="M10136" i="23" s="1"/>
  <c r="L10137" i="23"/>
  <c r="M10137" i="23" s="1"/>
  <c r="L10138" i="23"/>
  <c r="M10138" i="23" s="1"/>
  <c r="L10139" i="23"/>
  <c r="M10139" i="23" s="1"/>
  <c r="L10140" i="23"/>
  <c r="M10140" i="23" s="1"/>
  <c r="L10141" i="23"/>
  <c r="M10141" i="23" s="1"/>
  <c r="L10142" i="23"/>
  <c r="M10142" i="23" s="1"/>
  <c r="L10143" i="23"/>
  <c r="M10143" i="23" s="1"/>
  <c r="L10144" i="23"/>
  <c r="M10144" i="23" s="1"/>
  <c r="L10145" i="23"/>
  <c r="M10145" i="23" s="1"/>
  <c r="L10146" i="23"/>
  <c r="M10146" i="23" s="1"/>
  <c r="L10147" i="23"/>
  <c r="M10147" i="23" s="1"/>
  <c r="L10148" i="23"/>
  <c r="M10148" i="23" s="1"/>
  <c r="L10149" i="23"/>
  <c r="M10149" i="23" s="1"/>
  <c r="L10150" i="23"/>
  <c r="M10150" i="23" s="1"/>
  <c r="L10151" i="23"/>
  <c r="M10151" i="23" s="1"/>
  <c r="L10152" i="23"/>
  <c r="M10152" i="23" s="1"/>
  <c r="L10153" i="23"/>
  <c r="M10153" i="23" s="1"/>
  <c r="L10154" i="23"/>
  <c r="M10154" i="23" s="1"/>
  <c r="L10155" i="23"/>
  <c r="M10155" i="23" s="1"/>
  <c r="L10156" i="23"/>
  <c r="M10156" i="23" s="1"/>
  <c r="L10157" i="23"/>
  <c r="M10157" i="23" s="1"/>
  <c r="L10158" i="23"/>
  <c r="M10158" i="23" s="1"/>
  <c r="L10159" i="23"/>
  <c r="M10159" i="23" s="1"/>
  <c r="L10160" i="23"/>
  <c r="M10160" i="23" s="1"/>
  <c r="L10161" i="23"/>
  <c r="M10161" i="23" s="1"/>
  <c r="L10162" i="23"/>
  <c r="M10162" i="23" s="1"/>
  <c r="L10163" i="23"/>
  <c r="M10163" i="23" s="1"/>
  <c r="L10164" i="23"/>
  <c r="M10164" i="23" s="1"/>
  <c r="L10165" i="23"/>
  <c r="M10165" i="23" s="1"/>
  <c r="L10166" i="23"/>
  <c r="M10166" i="23" s="1"/>
  <c r="L10167" i="23"/>
  <c r="M10167" i="23" s="1"/>
  <c r="L10168" i="23"/>
  <c r="M10168" i="23" s="1"/>
  <c r="L10169" i="23"/>
  <c r="M10169" i="23" s="1"/>
  <c r="L10170" i="23"/>
  <c r="M10170" i="23" s="1"/>
  <c r="L10171" i="23"/>
  <c r="M10171" i="23" s="1"/>
  <c r="L10172" i="23"/>
  <c r="M10172" i="23" s="1"/>
  <c r="L10173" i="23"/>
  <c r="M10173" i="23" s="1"/>
  <c r="L10174" i="23"/>
  <c r="M10174" i="23" s="1"/>
  <c r="L10175" i="23"/>
  <c r="M10175" i="23" s="1"/>
  <c r="L10176" i="23"/>
  <c r="M10176" i="23" s="1"/>
  <c r="L10177" i="23"/>
  <c r="M10177" i="23" s="1"/>
  <c r="L10178" i="23"/>
  <c r="M10178" i="23" s="1"/>
  <c r="L10179" i="23"/>
  <c r="M10179" i="23" s="1"/>
  <c r="L10180" i="23"/>
  <c r="M10180" i="23" s="1"/>
  <c r="L10181" i="23"/>
  <c r="M10181" i="23" s="1"/>
  <c r="L10182" i="23"/>
  <c r="M10182" i="23" s="1"/>
  <c r="L10183" i="23"/>
  <c r="M10183" i="23" s="1"/>
  <c r="L10184" i="23"/>
  <c r="M10184" i="23" s="1"/>
  <c r="L10185" i="23"/>
  <c r="M10185" i="23" s="1"/>
  <c r="L10186" i="23"/>
  <c r="M10186" i="23" s="1"/>
  <c r="L10187" i="23"/>
  <c r="M10187" i="23" s="1"/>
  <c r="L10188" i="23"/>
  <c r="M10188" i="23" s="1"/>
  <c r="L10189" i="23"/>
  <c r="M10189" i="23" s="1"/>
  <c r="L10190" i="23"/>
  <c r="M10190" i="23" s="1"/>
  <c r="L10191" i="23"/>
  <c r="M10191" i="23" s="1"/>
  <c r="L10192" i="23"/>
  <c r="M10192" i="23" s="1"/>
  <c r="L10193" i="23"/>
  <c r="M10193" i="23" s="1"/>
  <c r="L10194" i="23"/>
  <c r="M10194" i="23" s="1"/>
  <c r="L10195" i="23"/>
  <c r="M10195" i="23" s="1"/>
  <c r="L10196" i="23"/>
  <c r="M10196" i="23" s="1"/>
  <c r="L10197" i="23"/>
  <c r="M10197" i="23" s="1"/>
  <c r="L10198" i="23"/>
  <c r="M10198" i="23" s="1"/>
  <c r="L10199" i="23"/>
  <c r="M10199" i="23" s="1"/>
  <c r="L10200" i="23"/>
  <c r="M10200" i="23" s="1"/>
  <c r="L10201" i="23"/>
  <c r="M10201" i="23" s="1"/>
  <c r="L10202" i="23"/>
  <c r="M10202" i="23" s="1"/>
  <c r="L10203" i="23"/>
  <c r="M10203" i="23" s="1"/>
  <c r="L10204" i="23"/>
  <c r="M10204" i="23" s="1"/>
  <c r="L10205" i="23"/>
  <c r="M10205" i="23" s="1"/>
  <c r="L10206" i="23"/>
  <c r="M10206" i="23" s="1"/>
  <c r="L10207" i="23"/>
  <c r="M10207" i="23" s="1"/>
  <c r="L10208" i="23"/>
  <c r="M10208" i="23" s="1"/>
  <c r="L10209" i="23"/>
  <c r="M10209" i="23" s="1"/>
  <c r="L10210" i="23"/>
  <c r="M10210" i="23" s="1"/>
  <c r="L10211" i="23"/>
  <c r="M10211" i="23" s="1"/>
  <c r="L10212" i="23"/>
  <c r="M10212" i="23" s="1"/>
  <c r="L10213" i="23"/>
  <c r="M10213" i="23" s="1"/>
  <c r="L10214" i="23"/>
  <c r="M10214" i="23" s="1"/>
  <c r="L10215" i="23"/>
  <c r="M10215" i="23" s="1"/>
  <c r="L10216" i="23"/>
  <c r="M10216" i="23" s="1"/>
  <c r="L10217" i="23"/>
  <c r="M10217" i="23" s="1"/>
  <c r="L10218" i="23"/>
  <c r="M10218" i="23" s="1"/>
  <c r="L10219" i="23"/>
  <c r="M10219" i="23" s="1"/>
  <c r="L10220" i="23"/>
  <c r="M10220" i="23" s="1"/>
  <c r="L10221" i="23"/>
  <c r="M10221" i="23" s="1"/>
  <c r="L10222" i="23"/>
  <c r="M10222" i="23" s="1"/>
  <c r="L10223" i="23"/>
  <c r="M10223" i="23" s="1"/>
  <c r="L10224" i="23"/>
  <c r="M10224" i="23" s="1"/>
  <c r="L10225" i="23"/>
  <c r="M10225" i="23" s="1"/>
  <c r="L10226" i="23"/>
  <c r="M10226" i="23" s="1"/>
  <c r="L10227" i="23"/>
  <c r="M10227" i="23" s="1"/>
  <c r="L10228" i="23"/>
  <c r="M10228" i="23" s="1"/>
  <c r="L10229" i="23"/>
  <c r="M10229" i="23" s="1"/>
  <c r="L10230" i="23"/>
  <c r="M10230" i="23" s="1"/>
  <c r="L10231" i="23"/>
  <c r="M10231" i="23" s="1"/>
  <c r="L10232" i="23"/>
  <c r="M10232" i="23" s="1"/>
  <c r="L10233" i="23"/>
  <c r="M10233" i="23" s="1"/>
  <c r="L10234" i="23"/>
  <c r="M10234" i="23" s="1"/>
  <c r="L10235" i="23"/>
  <c r="M10235" i="23" s="1"/>
  <c r="L10236" i="23"/>
  <c r="M10236" i="23" s="1"/>
  <c r="L10237" i="23"/>
  <c r="M10237" i="23" s="1"/>
  <c r="L10238" i="23"/>
  <c r="M10238" i="23" s="1"/>
  <c r="L2" i="23"/>
  <c r="M2" i="23" s="1"/>
  <c r="C158" i="50"/>
  <c r="C157" i="50"/>
  <c r="C156" i="50"/>
  <c r="C155" i="50"/>
  <c r="C154" i="50"/>
  <c r="C153" i="50"/>
  <c r="C152" i="50"/>
  <c r="C151" i="50"/>
  <c r="C150" i="50"/>
  <c r="C149" i="50"/>
  <c r="C148" i="50"/>
  <c r="C147" i="50"/>
  <c r="C146" i="50"/>
  <c r="C145" i="50"/>
  <c r="C144" i="50"/>
  <c r="C143" i="50"/>
  <c r="C142" i="50"/>
  <c r="C141" i="50"/>
  <c r="C140" i="50"/>
  <c r="C139" i="50"/>
  <c r="C138" i="50"/>
  <c r="C137" i="50"/>
  <c r="C136" i="50"/>
  <c r="C135" i="50"/>
  <c r="C134" i="50"/>
  <c r="C133" i="50"/>
  <c r="C132" i="50"/>
  <c r="C131" i="50"/>
  <c r="C130" i="50"/>
  <c r="C129"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5" i="50"/>
  <c r="C94"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3" i="50"/>
  <c r="C42" i="50"/>
  <c r="C41" i="50"/>
  <c r="C40" i="50"/>
  <c r="C39" i="50"/>
  <c r="C38" i="50"/>
  <c r="C37" i="50"/>
  <c r="C36" i="50"/>
  <c r="C35" i="50"/>
  <c r="C34" i="50"/>
  <c r="C33" i="50"/>
  <c r="C32" i="50"/>
  <c r="C31" i="50"/>
  <c r="C30" i="50"/>
  <c r="C29" i="50"/>
  <c r="C28" i="50"/>
  <c r="C26" i="50"/>
  <c r="C25" i="50"/>
  <c r="C24" i="50"/>
  <c r="C23" i="50"/>
  <c r="C22" i="50"/>
  <c r="C21" i="50"/>
  <c r="C20" i="50"/>
  <c r="C19" i="50"/>
  <c r="C18" i="50"/>
  <c r="C17" i="50"/>
  <c r="C16" i="50"/>
  <c r="C15" i="50"/>
  <c r="C14" i="50"/>
  <c r="C13" i="50"/>
  <c r="C12" i="50"/>
  <c r="C11" i="50"/>
  <c r="C10" i="50"/>
  <c r="C9" i="50"/>
  <c r="C8" i="50"/>
  <c r="C7" i="50"/>
  <c r="C6" i="50"/>
  <c r="C5" i="50"/>
  <c r="C4" i="50"/>
  <c r="C3" i="50"/>
  <c r="C2" i="50"/>
  <c r="K9983" i="23" l="1" a="1"/>
  <c r="K9983" i="23" s="1"/>
  <c r="K9984" i="23" a="1"/>
  <c r="K9984" i="23" s="1"/>
  <c r="K9985" i="23" a="1"/>
  <c r="K9985" i="23" s="1"/>
  <c r="K9986" i="23" a="1"/>
  <c r="K9986" i="23" s="1"/>
  <c r="K9987" i="23" a="1"/>
  <c r="K9987" i="23" s="1"/>
  <c r="K9988" i="23" a="1"/>
  <c r="K9988" i="23" s="1"/>
  <c r="K9989" i="23" a="1"/>
  <c r="K9989" i="23" s="1"/>
  <c r="K9990" i="23" a="1"/>
  <c r="K9990" i="23" s="1"/>
  <c r="K9991" i="23" a="1"/>
  <c r="K9991" i="23" s="1"/>
  <c r="K9992" i="23" a="1"/>
  <c r="K9992" i="23" s="1"/>
  <c r="K9993" i="23" a="1"/>
  <c r="K9993" i="23" s="1"/>
  <c r="K9994" i="23" a="1"/>
  <c r="K9994" i="23" s="1"/>
  <c r="K9995" i="23" a="1"/>
  <c r="K9995" i="23" s="1"/>
  <c r="K9996" i="23" a="1"/>
  <c r="K9996" i="23" s="1"/>
  <c r="K9997" i="23" a="1"/>
  <c r="K9997" i="23" s="1"/>
  <c r="K9998" i="23" a="1"/>
  <c r="K9998" i="23" s="1"/>
  <c r="K9999" i="23" a="1"/>
  <c r="K9999" i="23" s="1"/>
  <c r="K10000" i="23" a="1"/>
  <c r="K10000" i="23" s="1"/>
  <c r="K10001" i="23" a="1"/>
  <c r="K10001" i="23" s="1"/>
  <c r="K10002" i="23" a="1"/>
  <c r="K10002" i="23" s="1"/>
  <c r="K10003" i="23" a="1"/>
  <c r="K10003" i="23" s="1"/>
  <c r="K10004" i="23" a="1"/>
  <c r="K10004" i="23" s="1"/>
  <c r="K10005" i="23" a="1"/>
  <c r="K10005" i="23" s="1"/>
  <c r="K10006" i="23" a="1"/>
  <c r="K10006" i="23" s="1"/>
  <c r="K10007" i="23" a="1"/>
  <c r="K10007" i="23" s="1"/>
  <c r="K10008" i="23" a="1"/>
  <c r="K10008" i="23" s="1"/>
  <c r="K10009" i="23" a="1"/>
  <c r="K10009" i="23" s="1"/>
  <c r="K10010" i="23" a="1"/>
  <c r="K10010" i="23" s="1"/>
  <c r="K10011" i="23" a="1"/>
  <c r="K10011" i="23" s="1"/>
  <c r="K10012" i="23" a="1"/>
  <c r="K10012" i="23" s="1"/>
  <c r="K10013" i="23" a="1"/>
  <c r="K10013" i="23" s="1"/>
  <c r="K10014" i="23" a="1"/>
  <c r="K10014" i="23" s="1"/>
  <c r="K10015" i="23" a="1"/>
  <c r="K10015" i="23" s="1"/>
  <c r="K10016" i="23" a="1"/>
  <c r="K10016" i="23" s="1"/>
  <c r="K10017" i="23" a="1"/>
  <c r="K10017" i="23" s="1"/>
  <c r="K10018" i="23" a="1"/>
  <c r="K10018" i="23" s="1"/>
  <c r="K10019" i="23" a="1"/>
  <c r="K10019" i="23" s="1"/>
  <c r="K10020" i="23" a="1"/>
  <c r="K10020" i="23" s="1"/>
  <c r="K10021" i="23" a="1"/>
  <c r="K10021" i="23" s="1"/>
  <c r="K10022" i="23" a="1"/>
  <c r="K10022" i="23" s="1"/>
  <c r="K10023" i="23" a="1"/>
  <c r="K10023" i="23" s="1"/>
  <c r="K10024" i="23" a="1"/>
  <c r="K10024" i="23" s="1"/>
  <c r="K10025" i="23" a="1"/>
  <c r="K10025" i="23" s="1"/>
  <c r="K10026" i="23" a="1"/>
  <c r="K10026" i="23" s="1"/>
  <c r="K10027" i="23" a="1"/>
  <c r="K10027" i="23" s="1"/>
  <c r="K10028" i="23" a="1"/>
  <c r="K10028" i="23" s="1"/>
  <c r="K10029" i="23" a="1"/>
  <c r="K10029" i="23" s="1"/>
  <c r="K10030" i="23" a="1"/>
  <c r="K10030" i="23" s="1"/>
  <c r="K10031" i="23" a="1"/>
  <c r="K10031" i="23" s="1"/>
  <c r="K10032" i="23" a="1"/>
  <c r="K10032" i="23" s="1"/>
  <c r="K10033" i="23" a="1"/>
  <c r="K10033" i="23" s="1"/>
  <c r="K10034" i="23" a="1"/>
  <c r="K10034" i="23" s="1"/>
  <c r="K10035" i="23" a="1"/>
  <c r="K10035" i="23" s="1"/>
  <c r="K10036" i="23" a="1"/>
  <c r="K10036" i="23" s="1"/>
  <c r="K10037" i="23" a="1"/>
  <c r="K10037" i="23" s="1"/>
  <c r="K10038" i="23" a="1"/>
  <c r="K10038" i="23" s="1"/>
  <c r="K10039" i="23" a="1"/>
  <c r="K10039" i="23" s="1"/>
  <c r="K10040" i="23" a="1"/>
  <c r="K10040" i="23" s="1"/>
  <c r="K10041" i="23" a="1"/>
  <c r="K10041" i="23" s="1"/>
  <c r="K10042" i="23" a="1"/>
  <c r="K10042" i="23" s="1"/>
  <c r="K10043" i="23" a="1"/>
  <c r="K10043" i="23" s="1"/>
  <c r="K10044" i="23" a="1"/>
  <c r="K10044" i="23" s="1"/>
  <c r="K10045" i="23" a="1"/>
  <c r="K10045" i="23" s="1"/>
  <c r="K10046" i="23" a="1"/>
  <c r="K10046" i="23" s="1"/>
  <c r="K10047" i="23" a="1"/>
  <c r="K10047" i="23" s="1"/>
  <c r="K10048" i="23" a="1"/>
  <c r="K10048" i="23" s="1"/>
  <c r="K10049" i="23" a="1"/>
  <c r="K10049" i="23" s="1"/>
  <c r="K10050" i="23" a="1"/>
  <c r="K10050" i="23" s="1"/>
  <c r="K10051" i="23" a="1"/>
  <c r="K10051" i="23" s="1"/>
  <c r="K10052" i="23" a="1"/>
  <c r="K10052" i="23" s="1"/>
  <c r="K10053" i="23" a="1"/>
  <c r="K10053" i="23" s="1"/>
  <c r="K10054" i="23" a="1"/>
  <c r="K10054" i="23" s="1"/>
  <c r="K10055" i="23" a="1"/>
  <c r="K10055" i="23" s="1"/>
  <c r="K10056" i="23" a="1"/>
  <c r="K10056" i="23" s="1"/>
  <c r="K10057" i="23" a="1"/>
  <c r="K10057" i="23" s="1"/>
  <c r="K10058" i="23" a="1"/>
  <c r="K10058" i="23" s="1"/>
  <c r="K10059" i="23" a="1"/>
  <c r="K10059" i="23" s="1"/>
  <c r="K10060" i="23" a="1"/>
  <c r="K10060" i="23" s="1"/>
  <c r="K10061" i="23" a="1"/>
  <c r="K10061" i="23" s="1"/>
  <c r="K10062" i="23" a="1"/>
  <c r="K10062" i="23" s="1"/>
  <c r="K10063" i="23" a="1"/>
  <c r="K10063" i="23" s="1"/>
  <c r="K10064" i="23" a="1"/>
  <c r="K10064" i="23" s="1"/>
  <c r="K10065" i="23" a="1"/>
  <c r="K10065" i="23" s="1"/>
  <c r="K10066" i="23" a="1"/>
  <c r="K10066" i="23" s="1"/>
  <c r="K10067" i="23" a="1"/>
  <c r="K10067" i="23" s="1"/>
  <c r="K10068" i="23" a="1"/>
  <c r="K10068" i="23" s="1"/>
  <c r="K10069" i="23" a="1"/>
  <c r="K10069" i="23" s="1"/>
  <c r="K10070" i="23" a="1"/>
  <c r="K10070" i="23" s="1"/>
  <c r="K10071" i="23" a="1"/>
  <c r="K10071" i="23" s="1"/>
  <c r="K10072" i="23" a="1"/>
  <c r="K10072" i="23" s="1"/>
  <c r="K10073" i="23" a="1"/>
  <c r="K10073" i="23" s="1"/>
  <c r="K10074" i="23" a="1"/>
  <c r="K10074" i="23" s="1"/>
  <c r="K10075" i="23" a="1"/>
  <c r="K10075" i="23" s="1"/>
  <c r="K10076" i="23" a="1"/>
  <c r="K10076" i="23" s="1"/>
  <c r="K10077" i="23" a="1"/>
  <c r="K10077" i="23" s="1"/>
  <c r="K10078" i="23" a="1"/>
  <c r="K10078" i="23" s="1"/>
  <c r="K10079" i="23" a="1"/>
  <c r="K10079" i="23" s="1"/>
  <c r="K10080" i="23" a="1"/>
  <c r="K10080" i="23" s="1"/>
  <c r="K10081" i="23" a="1"/>
  <c r="K10081" i="23" s="1"/>
  <c r="K10082" i="23" a="1"/>
  <c r="K10082" i="23" s="1"/>
  <c r="K10083" i="23" a="1"/>
  <c r="K10083" i="23" s="1"/>
  <c r="K10084" i="23" a="1"/>
  <c r="K10084" i="23" s="1"/>
  <c r="K10085" i="23" a="1"/>
  <c r="K10085" i="23" s="1"/>
  <c r="K10086" i="23" a="1"/>
  <c r="K10086" i="23" s="1"/>
  <c r="K10087" i="23" a="1"/>
  <c r="K10087" i="23" s="1"/>
  <c r="K10088" i="23" a="1"/>
  <c r="K10088" i="23" s="1"/>
  <c r="K10089" i="23" a="1"/>
  <c r="K10089" i="23" s="1"/>
  <c r="K10090" i="23" a="1"/>
  <c r="K10090" i="23" s="1"/>
  <c r="K10091" i="23" a="1"/>
  <c r="K10091" i="23" s="1"/>
  <c r="K10092" i="23" a="1"/>
  <c r="K10092" i="23" s="1"/>
  <c r="K10093" i="23" a="1"/>
  <c r="K10093" i="23" s="1"/>
  <c r="K10094" i="23" a="1"/>
  <c r="K10094" i="23" s="1"/>
  <c r="K10095" i="23" a="1"/>
  <c r="K10095" i="23" s="1"/>
  <c r="K10096" i="23" a="1"/>
  <c r="K10096" i="23" s="1"/>
  <c r="K10097" i="23" a="1"/>
  <c r="K10097" i="23" s="1"/>
  <c r="K10098" i="23" a="1"/>
  <c r="K10098" i="23" s="1"/>
  <c r="K10099" i="23" a="1"/>
  <c r="K10099" i="23" s="1"/>
  <c r="K10100" i="23" a="1"/>
  <c r="K10100" i="23" s="1"/>
  <c r="K10101" i="23" a="1"/>
  <c r="K10101" i="23" s="1"/>
  <c r="K10102" i="23" a="1"/>
  <c r="K10102" i="23" s="1"/>
  <c r="K10103" i="23" a="1"/>
  <c r="K10103" i="23" s="1"/>
  <c r="K10104" i="23" a="1"/>
  <c r="K10104" i="23" s="1"/>
  <c r="K10105" i="23" a="1"/>
  <c r="K10105" i="23" s="1"/>
  <c r="K10106" i="23" a="1"/>
  <c r="K10106" i="23" s="1"/>
  <c r="K10107" i="23" a="1"/>
  <c r="K10107" i="23" s="1"/>
  <c r="K10108" i="23" a="1"/>
  <c r="K10108" i="23" s="1"/>
  <c r="K10109" i="23" a="1"/>
  <c r="K10109" i="23" s="1"/>
  <c r="K10110" i="23" a="1"/>
  <c r="K10110" i="23" s="1"/>
  <c r="K10111" i="23" a="1"/>
  <c r="K10111" i="23" s="1"/>
  <c r="K10112" i="23" a="1"/>
  <c r="K10112" i="23" s="1"/>
  <c r="K10113" i="23" a="1"/>
  <c r="K10113" i="23" s="1"/>
  <c r="K10114" i="23" a="1"/>
  <c r="K10114" i="23" s="1"/>
  <c r="K10115" i="23" a="1"/>
  <c r="K10115" i="23" s="1"/>
  <c r="K10116" i="23" a="1"/>
  <c r="K10116" i="23" s="1"/>
  <c r="K10117" i="23" a="1"/>
  <c r="K10117" i="23" s="1"/>
  <c r="K10118" i="23" a="1"/>
  <c r="K10118" i="23" s="1"/>
  <c r="K10119" i="23" a="1"/>
  <c r="K10119" i="23" s="1"/>
  <c r="K10120" i="23" a="1"/>
  <c r="K10120" i="23" s="1"/>
  <c r="K10121" i="23" a="1"/>
  <c r="K10121" i="23" s="1"/>
  <c r="K10122" i="23" a="1"/>
  <c r="K10122" i="23" s="1"/>
  <c r="K10123" i="23" a="1"/>
  <c r="K10123" i="23" s="1"/>
  <c r="K10124" i="23" a="1"/>
  <c r="K10124" i="23" s="1"/>
  <c r="K10125" i="23" a="1"/>
  <c r="K10125" i="23" s="1"/>
  <c r="K10126" i="23" a="1"/>
  <c r="K10126" i="23" s="1"/>
  <c r="K10127" i="23" a="1"/>
  <c r="K10127" i="23" s="1"/>
  <c r="K10128" i="23" a="1"/>
  <c r="K10128" i="23" s="1"/>
  <c r="K10129" i="23" a="1"/>
  <c r="K10129" i="23" s="1"/>
  <c r="K10130" i="23" a="1"/>
  <c r="K10130" i="23" s="1"/>
  <c r="K10131" i="23" a="1"/>
  <c r="K10131" i="23" s="1"/>
  <c r="K10132" i="23" a="1"/>
  <c r="K10132" i="23" s="1"/>
  <c r="K10133" i="23" a="1"/>
  <c r="K10133" i="23" s="1"/>
  <c r="K10134" i="23" a="1"/>
  <c r="K10134" i="23" s="1"/>
  <c r="K10135" i="23" a="1"/>
  <c r="K10135" i="23" s="1"/>
  <c r="K10136" i="23" a="1"/>
  <c r="K10136" i="23" s="1"/>
  <c r="K10137" i="23" a="1"/>
  <c r="K10137" i="23" s="1"/>
  <c r="K10138" i="23" a="1"/>
  <c r="K10138" i="23" s="1"/>
  <c r="K10139" i="23" a="1"/>
  <c r="K10139" i="23" s="1"/>
  <c r="K10140" i="23" a="1"/>
  <c r="K10140" i="23" s="1"/>
  <c r="K10141" i="23" a="1"/>
  <c r="K10141" i="23" s="1"/>
  <c r="K10142" i="23" a="1"/>
  <c r="K10142" i="23" s="1"/>
  <c r="K10143" i="23" a="1"/>
  <c r="K10143" i="23" s="1"/>
  <c r="K10144" i="23" a="1"/>
  <c r="K10144" i="23" s="1"/>
  <c r="K10145" i="23" a="1"/>
  <c r="K10145" i="23" s="1"/>
  <c r="K10146" i="23" a="1"/>
  <c r="K10146" i="23" s="1"/>
  <c r="K10147" i="23" a="1"/>
  <c r="K10147" i="23" s="1"/>
  <c r="K10148" i="23" a="1"/>
  <c r="K10148" i="23" s="1"/>
  <c r="K10149" i="23" a="1"/>
  <c r="K10149" i="23" s="1"/>
  <c r="K10150" i="23" a="1"/>
  <c r="K10150" i="23" s="1"/>
  <c r="K10151" i="23" a="1"/>
  <c r="K10151" i="23" s="1"/>
  <c r="K10152" i="23" a="1"/>
  <c r="K10152" i="23" s="1"/>
  <c r="K10153" i="23" a="1"/>
  <c r="K10153" i="23" s="1"/>
  <c r="K10154" i="23" a="1"/>
  <c r="K10154" i="23" s="1"/>
  <c r="K10155" i="23" a="1"/>
  <c r="K10155" i="23" s="1"/>
  <c r="K10156" i="23" a="1"/>
  <c r="K10156" i="23" s="1"/>
  <c r="K10157" i="23" a="1"/>
  <c r="K10157" i="23" s="1"/>
  <c r="K10158" i="23" a="1"/>
  <c r="K10158" i="23" s="1"/>
  <c r="K10159" i="23" a="1"/>
  <c r="K10159" i="23" s="1"/>
  <c r="K10160" i="23" a="1"/>
  <c r="K10160" i="23" s="1"/>
  <c r="K10161" i="23" a="1"/>
  <c r="K10161" i="23" s="1"/>
  <c r="K10162" i="23" a="1"/>
  <c r="K10162" i="23" s="1"/>
  <c r="K10163" i="23" a="1"/>
  <c r="K10163" i="23" s="1"/>
  <c r="K10164" i="23" a="1"/>
  <c r="K10164" i="23" s="1"/>
  <c r="K10165" i="23" a="1"/>
  <c r="K10165" i="23" s="1"/>
  <c r="K10166" i="23" a="1"/>
  <c r="K10166" i="23" s="1"/>
  <c r="K10167" i="23" a="1"/>
  <c r="K10167" i="23" s="1"/>
  <c r="K10168" i="23" a="1"/>
  <c r="K10168" i="23" s="1"/>
  <c r="K10169" i="23" a="1"/>
  <c r="K10169" i="23" s="1"/>
  <c r="K10170" i="23" a="1"/>
  <c r="K10170" i="23" s="1"/>
  <c r="K10171" i="23" a="1"/>
  <c r="K10171" i="23" s="1"/>
  <c r="K10172" i="23" a="1"/>
  <c r="K10172" i="23" s="1"/>
  <c r="K10173" i="23" a="1"/>
  <c r="K10173" i="23" s="1"/>
  <c r="K10174" i="23" a="1"/>
  <c r="K10174" i="23" s="1"/>
  <c r="K10175" i="23" a="1"/>
  <c r="K10175" i="23" s="1"/>
  <c r="K10176" i="23" a="1"/>
  <c r="K10176" i="23" s="1"/>
  <c r="K10177" i="23" a="1"/>
  <c r="K10177" i="23" s="1"/>
  <c r="K10178" i="23" a="1"/>
  <c r="K10178" i="23" s="1"/>
  <c r="K10179" i="23" a="1"/>
  <c r="K10179" i="23" s="1"/>
  <c r="K10180" i="23" a="1"/>
  <c r="K10180" i="23" s="1"/>
  <c r="K10181" i="23" a="1"/>
  <c r="K10181" i="23" s="1"/>
  <c r="K10182" i="23" a="1"/>
  <c r="K10182" i="23" s="1"/>
  <c r="K10183" i="23" a="1"/>
  <c r="K10183" i="23" s="1"/>
  <c r="K10184" i="23" a="1"/>
  <c r="K10184" i="23" s="1"/>
  <c r="K10185" i="23" a="1"/>
  <c r="K10185" i="23" s="1"/>
  <c r="K10186" i="23" a="1"/>
  <c r="K10186" i="23" s="1"/>
  <c r="K10187" i="23" a="1"/>
  <c r="K10187" i="23" s="1"/>
  <c r="K10188" i="23" a="1"/>
  <c r="K10188" i="23" s="1"/>
  <c r="K10189" i="23" a="1"/>
  <c r="K10189" i="23" s="1"/>
  <c r="K10190" i="23" a="1"/>
  <c r="K10190" i="23" s="1"/>
  <c r="K10191" i="23" a="1"/>
  <c r="K10191" i="23" s="1"/>
  <c r="K10192" i="23" a="1"/>
  <c r="K10192" i="23" s="1"/>
  <c r="K10193" i="23" a="1"/>
  <c r="K10193" i="23" s="1"/>
  <c r="K10194" i="23" a="1"/>
  <c r="K10194" i="23" s="1"/>
  <c r="K10195" i="23" a="1"/>
  <c r="K10195" i="23" s="1"/>
  <c r="K10196" i="23" a="1"/>
  <c r="K10196" i="23" s="1"/>
  <c r="K10197" i="23" a="1"/>
  <c r="K10197" i="23" s="1"/>
  <c r="K10198" i="23" a="1"/>
  <c r="K10198" i="23" s="1"/>
  <c r="K10199" i="23" a="1"/>
  <c r="K10199" i="23" s="1"/>
  <c r="K10200" i="23" a="1"/>
  <c r="K10200" i="23" s="1"/>
  <c r="K10201" i="23" a="1"/>
  <c r="K10201" i="23" s="1"/>
  <c r="K10202" i="23" a="1"/>
  <c r="K10202" i="23" s="1"/>
  <c r="K10203" i="23" a="1"/>
  <c r="K10203" i="23" s="1"/>
  <c r="K10204" i="23" a="1"/>
  <c r="K10204" i="23" s="1"/>
  <c r="K10205" i="23" a="1"/>
  <c r="K10205" i="23" s="1"/>
  <c r="K10206" i="23" a="1"/>
  <c r="K10206" i="23" s="1"/>
  <c r="K10207" i="23" a="1"/>
  <c r="K10207" i="23" s="1"/>
  <c r="K10208" i="23" a="1"/>
  <c r="K10208" i="23" s="1"/>
  <c r="K10209" i="23" a="1"/>
  <c r="K10209" i="23" s="1"/>
  <c r="K10210" i="23" a="1"/>
  <c r="K10210" i="23" s="1"/>
  <c r="K10211" i="23" a="1"/>
  <c r="K10211" i="23" s="1"/>
  <c r="K10212" i="23" a="1"/>
  <c r="K10212" i="23" s="1"/>
  <c r="K10213" i="23" a="1"/>
  <c r="K10213" i="23" s="1"/>
  <c r="K10214" i="23" a="1"/>
  <c r="K10214" i="23" s="1"/>
  <c r="K10215" i="23" a="1"/>
  <c r="K10215" i="23" s="1"/>
  <c r="K10216" i="23" a="1"/>
  <c r="K10216" i="23" s="1"/>
  <c r="K10217" i="23" a="1"/>
  <c r="K10217" i="23" s="1"/>
  <c r="K10218" i="23" a="1"/>
  <c r="K10218" i="23" s="1"/>
  <c r="K10219" i="23" a="1"/>
  <c r="K10219" i="23" s="1"/>
  <c r="K10220" i="23" a="1"/>
  <c r="K10220" i="23" s="1"/>
  <c r="K10221" i="23" a="1"/>
  <c r="K10221" i="23" s="1"/>
  <c r="K10222" i="23" a="1"/>
  <c r="K10222" i="23" s="1"/>
  <c r="K10223" i="23" a="1"/>
  <c r="K10223" i="23" s="1"/>
  <c r="K10224" i="23" a="1"/>
  <c r="K10224" i="23" s="1"/>
  <c r="K10225" i="23" a="1"/>
  <c r="K10225" i="23" s="1"/>
  <c r="K10226" i="23" a="1"/>
  <c r="K10226" i="23" s="1"/>
  <c r="K10227" i="23" a="1"/>
  <c r="K10227" i="23" s="1"/>
  <c r="K10228" i="23" a="1"/>
  <c r="K10228" i="23" s="1"/>
  <c r="K10229" i="23" a="1"/>
  <c r="K10229" i="23" s="1"/>
  <c r="K10230" i="23" a="1"/>
  <c r="K10230" i="23" s="1"/>
  <c r="K10231" i="23" a="1"/>
  <c r="K10231" i="23" s="1"/>
  <c r="K10232" i="23" a="1"/>
  <c r="K10232" i="23" s="1"/>
  <c r="K10233" i="23" a="1"/>
  <c r="K10233" i="23" s="1"/>
  <c r="K10234" i="23" a="1"/>
  <c r="K10234" i="23" s="1"/>
  <c r="K10235" i="23" a="1"/>
  <c r="K10235" i="23" s="1"/>
  <c r="K10236" i="23" a="1"/>
  <c r="K10236" i="23" s="1"/>
  <c r="K10237" i="23" a="1"/>
  <c r="K10237" i="23" s="1"/>
  <c r="K10238" i="23" a="1"/>
  <c r="K10238" i="23" s="1"/>
  <c r="K3" i="23" a="1"/>
  <c r="K3" i="23" s="1"/>
  <c r="K4" i="23" a="1"/>
  <c r="K4" i="23" s="1"/>
  <c r="K5" i="23" a="1"/>
  <c r="K5" i="23" s="1"/>
  <c r="K6" i="23" a="1"/>
  <c r="K6" i="23" s="1"/>
  <c r="K7" i="23" a="1"/>
  <c r="K7" i="23" s="1"/>
  <c r="K8" i="23" a="1"/>
  <c r="K8" i="23" s="1"/>
  <c r="K9" i="23" a="1"/>
  <c r="K9" i="23" s="1"/>
  <c r="K10" i="23" a="1"/>
  <c r="K10" i="23" s="1"/>
  <c r="K11" i="23" a="1"/>
  <c r="K11" i="23" s="1"/>
  <c r="K12" i="23" a="1"/>
  <c r="K12" i="23" s="1"/>
  <c r="K13" i="23" a="1"/>
  <c r="K13" i="23" s="1"/>
  <c r="K14" i="23" a="1"/>
  <c r="K14" i="23" s="1"/>
  <c r="K15" i="23" a="1"/>
  <c r="K15" i="23" s="1"/>
  <c r="K16" i="23" a="1"/>
  <c r="K16" i="23" s="1"/>
  <c r="K17" i="23" a="1"/>
  <c r="K17" i="23" s="1"/>
  <c r="K18" i="23" a="1"/>
  <c r="K18" i="23" s="1"/>
  <c r="K19" i="23" a="1"/>
  <c r="K19" i="23" s="1"/>
  <c r="K20" i="23" a="1"/>
  <c r="K20" i="23" s="1"/>
  <c r="K21" i="23" a="1"/>
  <c r="K21" i="23" s="1"/>
  <c r="K22" i="23" a="1"/>
  <c r="K22" i="23" s="1"/>
  <c r="K23" i="23" a="1"/>
  <c r="K23" i="23" s="1"/>
  <c r="K24" i="23" a="1"/>
  <c r="K24" i="23" s="1"/>
  <c r="K25" i="23" a="1"/>
  <c r="K25" i="23" s="1"/>
  <c r="K26" i="23" a="1"/>
  <c r="K26" i="23" s="1"/>
  <c r="K27" i="23" a="1"/>
  <c r="K27" i="23" s="1"/>
  <c r="K28" i="23" a="1"/>
  <c r="K28" i="23" s="1"/>
  <c r="K29" i="23" a="1"/>
  <c r="K29" i="23" s="1"/>
  <c r="K30" i="23" a="1"/>
  <c r="K30" i="23" s="1"/>
  <c r="K31" i="23" a="1"/>
  <c r="K31" i="23" s="1"/>
  <c r="K32" i="23" a="1"/>
  <c r="K32" i="23" s="1"/>
  <c r="K33" i="23" a="1"/>
  <c r="K33" i="23" s="1"/>
  <c r="K34" i="23" a="1"/>
  <c r="K34" i="23" s="1"/>
  <c r="K35" i="23" a="1"/>
  <c r="K35" i="23" s="1"/>
  <c r="K36" i="23" a="1"/>
  <c r="K36" i="23" s="1"/>
  <c r="K37" i="23" a="1"/>
  <c r="K37" i="23" s="1"/>
  <c r="K38" i="23" a="1"/>
  <c r="K38" i="23" s="1"/>
  <c r="K39" i="23" a="1"/>
  <c r="K39" i="23" s="1"/>
  <c r="K40" i="23" a="1"/>
  <c r="K40" i="23" s="1"/>
  <c r="K41" i="23" a="1"/>
  <c r="K41" i="23" s="1"/>
  <c r="K42" i="23" a="1"/>
  <c r="K42" i="23" s="1"/>
  <c r="K43" i="23" a="1"/>
  <c r="K43" i="23" s="1"/>
  <c r="K44" i="23" a="1"/>
  <c r="K44" i="23" s="1"/>
  <c r="K45" i="23" a="1"/>
  <c r="K45" i="23" s="1"/>
  <c r="K46" i="23" a="1"/>
  <c r="K46" i="23" s="1"/>
  <c r="K47" i="23" a="1"/>
  <c r="K47" i="23" s="1"/>
  <c r="K48" i="23" a="1"/>
  <c r="K48" i="23" s="1"/>
  <c r="K49" i="23" a="1"/>
  <c r="K49" i="23" s="1"/>
  <c r="K50" i="23" a="1"/>
  <c r="K50" i="23" s="1"/>
  <c r="K51" i="23" a="1"/>
  <c r="K51" i="23" s="1"/>
  <c r="K52" i="23" a="1"/>
  <c r="K52" i="23" s="1"/>
  <c r="K53" i="23" a="1"/>
  <c r="K53" i="23" s="1"/>
  <c r="K54" i="23" a="1"/>
  <c r="K54" i="23" s="1"/>
  <c r="K55" i="23" a="1"/>
  <c r="K55" i="23" s="1"/>
  <c r="K56" i="23" a="1"/>
  <c r="K56" i="23" s="1"/>
  <c r="K57" i="23" a="1"/>
  <c r="K57" i="23" s="1"/>
  <c r="K58" i="23" a="1"/>
  <c r="K58" i="23" s="1"/>
  <c r="K59" i="23" a="1"/>
  <c r="K59" i="23" s="1"/>
  <c r="K60" i="23" a="1"/>
  <c r="K60" i="23" s="1"/>
  <c r="K61" i="23" a="1"/>
  <c r="K61" i="23" s="1"/>
  <c r="K62" i="23" a="1"/>
  <c r="K62" i="23" s="1"/>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s="1"/>
  <c r="K74" i="23" a="1"/>
  <c r="K74" i="23" s="1"/>
  <c r="K75" i="23" a="1"/>
  <c r="K75" i="23" s="1"/>
  <c r="K76" i="23" a="1"/>
  <c r="K76" i="23" s="1"/>
  <c r="K77" i="23" a="1"/>
  <c r="K77" i="23" s="1"/>
  <c r="K78" i="23" a="1"/>
  <c r="K78" i="23" s="1"/>
  <c r="K79" i="23" a="1"/>
  <c r="K79" i="23" s="1"/>
  <c r="K80" i="23" a="1"/>
  <c r="K80" i="23" s="1"/>
  <c r="K81" i="23" a="1"/>
  <c r="K81" i="23" s="1"/>
  <c r="K82" i="23" a="1"/>
  <c r="K82" i="23" s="1"/>
  <c r="K83" i="23" a="1"/>
  <c r="K83" i="23" s="1"/>
  <c r="K84" i="23" a="1"/>
  <c r="K84" i="23" s="1"/>
  <c r="K85" i="23" a="1"/>
  <c r="K85" i="23" s="1"/>
  <c r="K86" i="23" a="1"/>
  <c r="K86" i="23" s="1"/>
  <c r="K87" i="23" a="1"/>
  <c r="K87" i="23" s="1"/>
  <c r="K88" i="23" a="1"/>
  <c r="K88" i="23" s="1"/>
  <c r="K89" i="23" a="1"/>
  <c r="K89" i="23" s="1"/>
  <c r="K90" i="23" a="1"/>
  <c r="K90" i="23" s="1"/>
  <c r="K91" i="23" a="1"/>
  <c r="K91" i="23" s="1"/>
  <c r="K92" i="23" a="1"/>
  <c r="K92" i="23" s="1"/>
  <c r="K93" i="23" a="1"/>
  <c r="K93" i="23" s="1"/>
  <c r="K94" i="23" a="1"/>
  <c r="K94" i="23" s="1"/>
  <c r="K95" i="23" a="1"/>
  <c r="K95" i="23" s="1"/>
  <c r="K96" i="23" a="1"/>
  <c r="K96" i="23" s="1"/>
  <c r="K97" i="23" a="1"/>
  <c r="K97" i="23" s="1"/>
  <c r="K98" i="23" a="1"/>
  <c r="K98" i="23" s="1"/>
  <c r="K99" i="23" a="1"/>
  <c r="K99" i="23" s="1"/>
  <c r="K100" i="23" a="1"/>
  <c r="K100" i="23" s="1"/>
  <c r="K101" i="23" a="1"/>
  <c r="K101" i="23" s="1"/>
  <c r="K102" i="23" a="1"/>
  <c r="K102" i="23" s="1"/>
  <c r="K103" i="23" a="1"/>
  <c r="K103" i="23" s="1"/>
  <c r="K104" i="23" a="1"/>
  <c r="K104" i="23" s="1"/>
  <c r="K105" i="23" a="1"/>
  <c r="K105" i="23" s="1"/>
  <c r="K106" i="23" a="1"/>
  <c r="K106" i="23" s="1"/>
  <c r="K107" i="23" a="1"/>
  <c r="K107" i="23" s="1"/>
  <c r="K108" i="23" a="1"/>
  <c r="K108" i="23" s="1"/>
  <c r="K109" i="23" a="1"/>
  <c r="K109" i="23" s="1"/>
  <c r="K110" i="23" a="1"/>
  <c r="K110" i="23" s="1"/>
  <c r="K111" i="23" a="1"/>
  <c r="K111" i="23" s="1"/>
  <c r="K112" i="23" a="1"/>
  <c r="K112" i="23" s="1"/>
  <c r="K113" i="23" a="1"/>
  <c r="K113" i="23" s="1"/>
  <c r="K114" i="23" a="1"/>
  <c r="K114" i="23" s="1"/>
  <c r="K115" i="23" a="1"/>
  <c r="K115" i="23" s="1"/>
  <c r="K116" i="23" a="1"/>
  <c r="K116" i="23" s="1"/>
  <c r="K117" i="23" a="1"/>
  <c r="K117" i="23" s="1"/>
  <c r="K118" i="23" a="1"/>
  <c r="K118" i="23" s="1"/>
  <c r="K119" i="23" a="1"/>
  <c r="K119" i="23" s="1"/>
  <c r="K120" i="23" a="1"/>
  <c r="K120" i="23" s="1"/>
  <c r="K121" i="23" a="1"/>
  <c r="K121" i="23" s="1"/>
  <c r="K122" i="23" a="1"/>
  <c r="K122" i="23" s="1"/>
  <c r="K123" i="23" a="1"/>
  <c r="K123" i="23" s="1"/>
  <c r="K124" i="23" a="1"/>
  <c r="K124" i="23" s="1"/>
  <c r="K125" i="23" a="1"/>
  <c r="K125" i="23" s="1"/>
  <c r="K126" i="23" a="1"/>
  <c r="K126" i="23" s="1"/>
  <c r="K127" i="23" a="1"/>
  <c r="K127" i="23" s="1"/>
  <c r="K128" i="23" a="1"/>
  <c r="K128" i="23" s="1"/>
  <c r="K129" i="23" a="1"/>
  <c r="K129" i="23" s="1"/>
  <c r="K130" i="23" a="1"/>
  <c r="K130" i="23" s="1"/>
  <c r="K131" i="23" a="1"/>
  <c r="K131" i="23" s="1"/>
  <c r="K132" i="23" a="1"/>
  <c r="K132" i="23" s="1"/>
  <c r="K133" i="23" a="1"/>
  <c r="K133" i="23" s="1"/>
  <c r="K134" i="23" a="1"/>
  <c r="K134" i="23" s="1"/>
  <c r="K135" i="23" a="1"/>
  <c r="K135" i="23" s="1"/>
  <c r="K136" i="23" a="1"/>
  <c r="K136" i="23" s="1"/>
  <c r="K137" i="23" a="1"/>
  <c r="K137" i="23" s="1"/>
  <c r="K138" i="23" a="1"/>
  <c r="K138" i="23" s="1"/>
  <c r="K139" i="23" a="1"/>
  <c r="K139" i="23" s="1"/>
  <c r="K140" i="23" a="1"/>
  <c r="K140" i="23" s="1"/>
  <c r="K141" i="23" a="1"/>
  <c r="K141" i="23" s="1"/>
  <c r="K142" i="23" a="1"/>
  <c r="K142" i="23" s="1"/>
  <c r="K143" i="23" a="1"/>
  <c r="K143" i="23" s="1"/>
  <c r="K144" i="23" a="1"/>
  <c r="K144" i="23" s="1"/>
  <c r="K145" i="23" a="1"/>
  <c r="K145" i="23" s="1"/>
  <c r="K146" i="23" a="1"/>
  <c r="K146" i="23" s="1"/>
  <c r="K147" i="23" a="1"/>
  <c r="K147" i="23" s="1"/>
  <c r="K148" i="23" a="1"/>
  <c r="K148" i="23" s="1"/>
  <c r="K149" i="23" a="1"/>
  <c r="K149" i="23" s="1"/>
  <c r="K150" i="23" a="1"/>
  <c r="K150" i="23" s="1"/>
  <c r="K151" i="23" a="1"/>
  <c r="K151" i="23" s="1"/>
  <c r="K152" i="23" a="1"/>
  <c r="K152" i="23" s="1"/>
  <c r="K153" i="23" a="1"/>
  <c r="K153" i="23" s="1"/>
  <c r="K154" i="23" a="1"/>
  <c r="K154" i="23" s="1"/>
  <c r="K155" i="23" a="1"/>
  <c r="K155" i="23" s="1"/>
  <c r="K156" i="23" a="1"/>
  <c r="K156" i="23" s="1"/>
  <c r="K157" i="23" a="1"/>
  <c r="K157" i="23" s="1"/>
  <c r="K158" i="23" a="1"/>
  <c r="K158" i="23" s="1"/>
  <c r="K159" i="23" a="1"/>
  <c r="K159" i="23" s="1"/>
  <c r="K160" i="23" a="1"/>
  <c r="K160" i="23" s="1"/>
  <c r="K161" i="23" a="1"/>
  <c r="K161" i="23" s="1"/>
  <c r="K162" i="23" a="1"/>
  <c r="K162" i="23" s="1"/>
  <c r="K163" i="23" a="1"/>
  <c r="K163" i="23" s="1"/>
  <c r="K164" i="23" a="1"/>
  <c r="K164" i="23" s="1"/>
  <c r="K165" i="23" a="1"/>
  <c r="K165" i="23" s="1"/>
  <c r="K166" i="23" a="1"/>
  <c r="K166" i="23" s="1"/>
  <c r="K167" i="23" a="1"/>
  <c r="K167" i="23" s="1"/>
  <c r="K168" i="23" a="1"/>
  <c r="K168" i="23" s="1"/>
  <c r="K169" i="23" a="1"/>
  <c r="K169" i="23" s="1"/>
  <c r="K170" i="23" a="1"/>
  <c r="K170" i="23" s="1"/>
  <c r="K171" i="23" a="1"/>
  <c r="K171" i="23" s="1"/>
  <c r="K172" i="23" a="1"/>
  <c r="K172" i="23" s="1"/>
  <c r="K173" i="23" a="1"/>
  <c r="K173" i="23" s="1"/>
  <c r="K174" i="23" a="1"/>
  <c r="K174" i="23" s="1"/>
  <c r="K175" i="23" a="1"/>
  <c r="K175" i="23" s="1"/>
  <c r="K176" i="23" a="1"/>
  <c r="K176" i="23" s="1"/>
  <c r="K177" i="23" a="1"/>
  <c r="K177" i="23" s="1"/>
  <c r="K178" i="23" a="1"/>
  <c r="K178" i="23" s="1"/>
  <c r="K179" i="23" a="1"/>
  <c r="K179" i="23" s="1"/>
  <c r="K180" i="23" a="1"/>
  <c r="K180" i="23" s="1"/>
  <c r="K181" i="23" a="1"/>
  <c r="K181" i="23" s="1"/>
  <c r="K182" i="23" a="1"/>
  <c r="K182" i="23" s="1"/>
  <c r="K183" i="23" a="1"/>
  <c r="K183" i="23" s="1"/>
  <c r="K184" i="23" a="1"/>
  <c r="K184" i="23" s="1"/>
  <c r="K185" i="23" a="1"/>
  <c r="K185" i="23" s="1"/>
  <c r="K186" i="23" a="1"/>
  <c r="K186" i="23" s="1"/>
  <c r="K187" i="23" a="1"/>
  <c r="K187" i="23" s="1"/>
  <c r="K188" i="23" a="1"/>
  <c r="K188" i="23" s="1"/>
  <c r="K189" i="23" a="1"/>
  <c r="K189" i="23" s="1"/>
  <c r="K190" i="23" a="1"/>
  <c r="K190" i="23" s="1"/>
  <c r="K191" i="23" a="1"/>
  <c r="K191" i="23" s="1"/>
  <c r="K192" i="23" a="1"/>
  <c r="K192" i="23" s="1"/>
  <c r="K193" i="23" a="1"/>
  <c r="K193" i="23" s="1"/>
  <c r="K194" i="23" a="1"/>
  <c r="K194" i="23" s="1"/>
  <c r="K195" i="23" a="1"/>
  <c r="K195" i="23" s="1"/>
  <c r="K196" i="23" a="1"/>
  <c r="K196" i="23" s="1"/>
  <c r="K197" i="23" a="1"/>
  <c r="K197" i="23" s="1"/>
  <c r="K198" i="23" a="1"/>
  <c r="K198" i="23" s="1"/>
  <c r="K199" i="23" a="1"/>
  <c r="K199" i="23" s="1"/>
  <c r="K200" i="23" a="1"/>
  <c r="K200" i="23" s="1"/>
  <c r="K201" i="23" a="1"/>
  <c r="K201" i="23" s="1"/>
  <c r="K202" i="23" a="1"/>
  <c r="K202" i="23" s="1"/>
  <c r="K203" i="23" a="1"/>
  <c r="K203" i="23" s="1"/>
  <c r="K204" i="23" a="1"/>
  <c r="K204" i="23" s="1"/>
  <c r="K205" i="23" a="1"/>
  <c r="K205" i="23" s="1"/>
  <c r="K206" i="23" a="1"/>
  <c r="K206" i="23" s="1"/>
  <c r="K207" i="23" a="1"/>
  <c r="K207" i="23" s="1"/>
  <c r="K208" i="23" a="1"/>
  <c r="K208" i="23" s="1"/>
  <c r="K209" i="23" a="1"/>
  <c r="K209" i="23" s="1"/>
  <c r="K210" i="23" a="1"/>
  <c r="K210" i="23" s="1"/>
  <c r="K211" i="23" a="1"/>
  <c r="K211" i="23" s="1"/>
  <c r="K212" i="23" a="1"/>
  <c r="K212" i="23" s="1"/>
  <c r="K213" i="23" a="1"/>
  <c r="K213" i="23" s="1"/>
  <c r="K214" i="23" a="1"/>
  <c r="K214" i="23" s="1"/>
  <c r="K215" i="23" a="1"/>
  <c r="K215" i="23" s="1"/>
  <c r="K216" i="23" a="1"/>
  <c r="K216" i="23" s="1"/>
  <c r="K217" i="23" a="1"/>
  <c r="K217" i="23" s="1"/>
  <c r="K218" i="23" a="1"/>
  <c r="K218" i="23" s="1"/>
  <c r="K219" i="23" a="1"/>
  <c r="K219" i="23" s="1"/>
  <c r="K220" i="23" a="1"/>
  <c r="K220" i="23" s="1"/>
  <c r="K221" i="23" a="1"/>
  <c r="K221" i="23" s="1"/>
  <c r="K222" i="23" a="1"/>
  <c r="K222" i="23" s="1"/>
  <c r="K223" i="23" a="1"/>
  <c r="K223" i="23" s="1"/>
  <c r="K224" i="23" a="1"/>
  <c r="K224" i="23" s="1"/>
  <c r="K225" i="23" a="1"/>
  <c r="K225" i="23" s="1"/>
  <c r="K226" i="23" a="1"/>
  <c r="K226" i="23" s="1"/>
  <c r="K227" i="23" a="1"/>
  <c r="K227" i="23" s="1"/>
  <c r="K228" i="23" a="1"/>
  <c r="K228" i="23" s="1"/>
  <c r="K229" i="23" a="1"/>
  <c r="K229" i="23" s="1"/>
  <c r="K230" i="23" a="1"/>
  <c r="K230" i="23" s="1"/>
  <c r="K231" i="23" a="1"/>
  <c r="K231" i="23" s="1"/>
  <c r="K232" i="23" a="1"/>
  <c r="K232" i="23" s="1"/>
  <c r="K233" i="23" a="1"/>
  <c r="K233" i="23" s="1"/>
  <c r="K234" i="23" a="1"/>
  <c r="K234" i="23" s="1"/>
  <c r="K235" i="23" a="1"/>
  <c r="K235" i="23" s="1"/>
  <c r="K236" i="23" a="1"/>
  <c r="K236" i="23" s="1"/>
  <c r="K237" i="23" a="1"/>
  <c r="K237" i="23" s="1"/>
  <c r="K238" i="23" a="1"/>
  <c r="K238" i="23" s="1"/>
  <c r="K239" i="23" a="1"/>
  <c r="K239" i="23" s="1"/>
  <c r="K240" i="23" a="1"/>
  <c r="K240" i="23" s="1"/>
  <c r="K241" i="23" a="1"/>
  <c r="K241" i="23" s="1"/>
  <c r="K242" i="23" a="1"/>
  <c r="K242" i="23" s="1"/>
  <c r="K243" i="23" a="1"/>
  <c r="K243" i="23" s="1"/>
  <c r="K244" i="23" a="1"/>
  <c r="K244" i="23" s="1"/>
  <c r="K245" i="23" a="1"/>
  <c r="K245" i="23" s="1"/>
  <c r="K246" i="23" a="1"/>
  <c r="K246" i="23" s="1"/>
  <c r="K247" i="23" a="1"/>
  <c r="K247" i="23" s="1"/>
  <c r="K248" i="23" a="1"/>
  <c r="K248" i="23" s="1"/>
  <c r="K249" i="23" a="1"/>
  <c r="K249" i="23" s="1"/>
  <c r="K250" i="23" a="1"/>
  <c r="K250" i="23" s="1"/>
  <c r="K251" i="23" a="1"/>
  <c r="K251" i="23" s="1"/>
  <c r="K252" i="23" a="1"/>
  <c r="K252" i="23" s="1"/>
  <c r="K253" i="23" a="1"/>
  <c r="K253" i="23" s="1"/>
  <c r="K254" i="23" a="1"/>
  <c r="K254" i="23" s="1"/>
  <c r="K255" i="23" a="1"/>
  <c r="K255" i="23" s="1"/>
  <c r="K256" i="23" a="1"/>
  <c r="K256" i="23" s="1"/>
  <c r="K257" i="23" a="1"/>
  <c r="K257" i="23" s="1"/>
  <c r="K258" i="23" a="1"/>
  <c r="K258" i="23" s="1"/>
  <c r="K259" i="23" a="1"/>
  <c r="K259" i="23" s="1"/>
  <c r="K260" i="23" a="1"/>
  <c r="K260" i="23" s="1"/>
  <c r="K261" i="23" a="1"/>
  <c r="K261" i="23" s="1"/>
  <c r="K262" i="23" a="1"/>
  <c r="K262" i="23" s="1"/>
  <c r="K263" i="23" a="1"/>
  <c r="K263" i="23" s="1"/>
  <c r="K264" i="23" a="1"/>
  <c r="K264" i="23" s="1"/>
  <c r="K265" i="23" a="1"/>
  <c r="K265" i="23" s="1"/>
  <c r="K266" i="23" a="1"/>
  <c r="K266" i="23" s="1"/>
  <c r="K267" i="23" a="1"/>
  <c r="K267" i="23" s="1"/>
  <c r="K268" i="23" a="1"/>
  <c r="K268" i="23" s="1"/>
  <c r="K269" i="23" a="1"/>
  <c r="K269" i="23" s="1"/>
  <c r="K270" i="23" a="1"/>
  <c r="K270" i="23" s="1"/>
  <c r="K271" i="23" a="1"/>
  <c r="K271" i="23" s="1"/>
  <c r="K272" i="23" a="1"/>
  <c r="K272" i="23" s="1"/>
  <c r="K273" i="23" a="1"/>
  <c r="K273" i="23" s="1"/>
  <c r="K274" i="23" a="1"/>
  <c r="K274" i="23" s="1"/>
  <c r="K275" i="23" a="1"/>
  <c r="K275" i="23" s="1"/>
  <c r="K276" i="23" a="1"/>
  <c r="K276" i="23" s="1"/>
  <c r="K277" i="23" a="1"/>
  <c r="K277" i="23" s="1"/>
  <c r="K278" i="23" a="1"/>
  <c r="K278" i="23" s="1"/>
  <c r="K279" i="23" a="1"/>
  <c r="K279" i="23" s="1"/>
  <c r="K280" i="23" a="1"/>
  <c r="K280" i="23" s="1"/>
  <c r="K281" i="23" a="1"/>
  <c r="K281" i="23" s="1"/>
  <c r="K282" i="23" a="1"/>
  <c r="K282" i="23" s="1"/>
  <c r="K283" i="23" a="1"/>
  <c r="K283" i="23" s="1"/>
  <c r="K284" i="23" a="1"/>
  <c r="K284" i="23" s="1"/>
  <c r="K285" i="23" a="1"/>
  <c r="K285" i="23" s="1"/>
  <c r="K286" i="23" a="1"/>
  <c r="K286" i="23" s="1"/>
  <c r="K287" i="23" a="1"/>
  <c r="K287" i="23" s="1"/>
  <c r="K288" i="23" a="1"/>
  <c r="K288" i="23" s="1"/>
  <c r="K289" i="23" a="1"/>
  <c r="K289" i="23" s="1"/>
  <c r="K290" i="23" a="1"/>
  <c r="K290" i="23" s="1"/>
  <c r="K291" i="23" a="1"/>
  <c r="K291" i="23" s="1"/>
  <c r="K292" i="23" a="1"/>
  <c r="K292" i="23" s="1"/>
  <c r="K293" i="23" a="1"/>
  <c r="K293" i="23" s="1"/>
  <c r="K294" i="23" a="1"/>
  <c r="K294" i="23" s="1"/>
  <c r="K295" i="23" a="1"/>
  <c r="K295" i="23" s="1"/>
  <c r="K296" i="23" a="1"/>
  <c r="K296" i="23" s="1"/>
  <c r="K297" i="23" a="1"/>
  <c r="K297" i="23" s="1"/>
  <c r="K298" i="23" a="1"/>
  <c r="K298" i="23" s="1"/>
  <c r="K299" i="23" a="1"/>
  <c r="K299" i="23" s="1"/>
  <c r="K300" i="23" a="1"/>
  <c r="K300" i="23" s="1"/>
  <c r="K301" i="23" a="1"/>
  <c r="K301" i="23" s="1"/>
  <c r="K302" i="23" a="1"/>
  <c r="K302" i="23" s="1"/>
  <c r="K303" i="23" a="1"/>
  <c r="K303" i="23" s="1"/>
  <c r="K304" i="23" a="1"/>
  <c r="K304" i="23" s="1"/>
  <c r="K305" i="23" a="1"/>
  <c r="K305" i="23" s="1"/>
  <c r="K306" i="23" a="1"/>
  <c r="K306" i="23" s="1"/>
  <c r="K307" i="23" a="1"/>
  <c r="K307" i="23" s="1"/>
  <c r="K308" i="23" a="1"/>
  <c r="K308" i="23" s="1"/>
  <c r="K309" i="23" a="1"/>
  <c r="K309" i="23" s="1"/>
  <c r="K310" i="23" a="1"/>
  <c r="K310" i="23" s="1"/>
  <c r="K311" i="23" a="1"/>
  <c r="K311" i="23" s="1"/>
  <c r="K312" i="23" a="1"/>
  <c r="K312" i="23" s="1"/>
  <c r="K313" i="23" a="1"/>
  <c r="K313" i="23" s="1"/>
  <c r="K314" i="23" a="1"/>
  <c r="K314" i="23" s="1"/>
  <c r="K315" i="23" a="1"/>
  <c r="K315" i="23" s="1"/>
  <c r="K316" i="23" a="1"/>
  <c r="K316" i="23" s="1"/>
  <c r="K317" i="23" a="1"/>
  <c r="K317" i="23" s="1"/>
  <c r="K318" i="23" a="1"/>
  <c r="K318" i="23" s="1"/>
  <c r="K319" i="23" a="1"/>
  <c r="K319" i="23" s="1"/>
  <c r="K320" i="23" a="1"/>
  <c r="K320" i="23" s="1"/>
  <c r="K321" i="23" a="1"/>
  <c r="K321" i="23" s="1"/>
  <c r="K322" i="23" a="1"/>
  <c r="K322" i="23" s="1"/>
  <c r="K323" i="23" a="1"/>
  <c r="K323" i="23" s="1"/>
  <c r="K324" i="23" a="1"/>
  <c r="K324" i="23" s="1"/>
  <c r="K325" i="23" a="1"/>
  <c r="K325" i="23" s="1"/>
  <c r="K326" i="23" a="1"/>
  <c r="K326" i="23" s="1"/>
  <c r="K327" i="23" a="1"/>
  <c r="K327" i="23" s="1"/>
  <c r="K328" i="23" a="1"/>
  <c r="K328" i="23" s="1"/>
  <c r="K329" i="23" a="1"/>
  <c r="K329" i="23" s="1"/>
  <c r="K330" i="23" a="1"/>
  <c r="K330" i="23" s="1"/>
  <c r="K331" i="23" a="1"/>
  <c r="K331" i="23" s="1"/>
  <c r="K332" i="23" a="1"/>
  <c r="K332" i="23" s="1"/>
  <c r="K333" i="23" a="1"/>
  <c r="K333" i="23" s="1"/>
  <c r="K334" i="23" a="1"/>
  <c r="K334" i="23" s="1"/>
  <c r="K335" i="23" a="1"/>
  <c r="K335" i="23" s="1"/>
  <c r="K336" i="23" a="1"/>
  <c r="K336" i="23" s="1"/>
  <c r="K337" i="23" a="1"/>
  <c r="K337" i="23" s="1"/>
  <c r="K338" i="23" a="1"/>
  <c r="K338" i="23" s="1"/>
  <c r="K339" i="23" a="1"/>
  <c r="K339" i="23" s="1"/>
  <c r="K340" i="23" a="1"/>
  <c r="K340" i="23" s="1"/>
  <c r="K341" i="23" a="1"/>
  <c r="K341" i="23" s="1"/>
  <c r="K342" i="23" a="1"/>
  <c r="K342" i="23" s="1"/>
  <c r="K343" i="23" a="1"/>
  <c r="K343" i="23" s="1"/>
  <c r="K344" i="23" a="1"/>
  <c r="K344" i="23" s="1"/>
  <c r="K345" i="23" a="1"/>
  <c r="K345" i="23" s="1"/>
  <c r="K346" i="23" a="1"/>
  <c r="K346" i="23" s="1"/>
  <c r="K347" i="23" a="1"/>
  <c r="K347" i="23" s="1"/>
  <c r="K348" i="23" a="1"/>
  <c r="K348" i="23" s="1"/>
  <c r="K349" i="23" a="1"/>
  <c r="K349" i="23" s="1"/>
  <c r="K350" i="23" a="1"/>
  <c r="K350" i="23" s="1"/>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s="1"/>
  <c r="K371" i="23" a="1"/>
  <c r="K371" i="23" s="1"/>
  <c r="K372" i="23" a="1"/>
  <c r="K372" i="23" s="1"/>
  <c r="K373" i="23" a="1"/>
  <c r="K373" i="23" s="1"/>
  <c r="K374" i="23" a="1"/>
  <c r="K374" i="23" s="1"/>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s="1"/>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s="1"/>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s="1"/>
  <c r="K435" i="23" a="1"/>
  <c r="K435" i="23" s="1"/>
  <c r="K436" i="23" a="1"/>
  <c r="K436" i="23" s="1"/>
  <c r="K437" i="23" a="1"/>
  <c r="K437" i="23" s="1"/>
  <c r="K438" i="23" a="1"/>
  <c r="K438" i="23" s="1"/>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s="1"/>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s="1"/>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s="1"/>
  <c r="K499" i="23" a="1"/>
  <c r="K499" i="23" s="1"/>
  <c r="K500" i="23" a="1"/>
  <c r="K500" i="23" s="1"/>
  <c r="K501" i="23" a="1"/>
  <c r="K501" i="23" s="1"/>
  <c r="K502" i="23" a="1"/>
  <c r="K502" i="23" s="1"/>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s="1"/>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s="1"/>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s="1"/>
  <c r="K555" i="23" a="1"/>
  <c r="K555" i="23" s="1"/>
  <c r="K556" i="23" a="1"/>
  <c r="K556" i="23" s="1"/>
  <c r="K557" i="23" a="1"/>
  <c r="K557" i="23" s="1"/>
  <c r="K558" i="23" a="1"/>
  <c r="K558" i="23" s="1"/>
  <c r="K559" i="23" a="1"/>
  <c r="K559" i="23" s="1"/>
  <c r="K560" i="23" a="1"/>
  <c r="K560" i="23" s="1"/>
  <c r="K561" i="23" a="1"/>
  <c r="K561" i="23" s="1"/>
  <c r="K562" i="23" a="1"/>
  <c r="K562" i="23" s="1"/>
  <c r="K563" i="23" a="1"/>
  <c r="K563" i="23" s="1"/>
  <c r="K564" i="23" a="1"/>
  <c r="K564" i="23" s="1"/>
  <c r="K565" i="23" a="1"/>
  <c r="K565" i="23" s="1"/>
  <c r="K566" i="23" a="1"/>
  <c r="K566" i="23" s="1"/>
  <c r="K567" i="23" a="1"/>
  <c r="K567" i="23" s="1"/>
  <c r="K568" i="23" a="1"/>
  <c r="K568" i="23" s="1"/>
  <c r="K569" i="23" a="1"/>
  <c r="K569" i="23" s="1"/>
  <c r="K570" i="23" a="1"/>
  <c r="K570" i="23" s="1"/>
  <c r="K571" i="23" a="1"/>
  <c r="K571" i="23" s="1"/>
  <c r="K572" i="23" a="1"/>
  <c r="K572" i="23" s="1"/>
  <c r="K573" i="23" a="1"/>
  <c r="K573" i="23" s="1"/>
  <c r="K574" i="23" a="1"/>
  <c r="K574" i="23" s="1"/>
  <c r="K575" i="23" a="1"/>
  <c r="K575" i="23" s="1"/>
  <c r="K576" i="23" a="1"/>
  <c r="K576" i="23" s="1"/>
  <c r="K577" i="23" a="1"/>
  <c r="K577" i="23" s="1"/>
  <c r="K578" i="23" a="1"/>
  <c r="K578" i="23" s="1"/>
  <c r="K579" i="23" a="1"/>
  <c r="K579" i="23" s="1"/>
  <c r="K580" i="23" a="1"/>
  <c r="K580" i="23" s="1"/>
  <c r="K581" i="23" a="1"/>
  <c r="K581" i="23" s="1"/>
  <c r="K582" i="23" a="1"/>
  <c r="K582" i="23" s="1"/>
  <c r="K583" i="23" a="1"/>
  <c r="K583" i="23" s="1"/>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s="1"/>
  <c r="K734" i="23" a="1"/>
  <c r="K734" i="23" s="1"/>
  <c r="K735" i="23" a="1"/>
  <c r="K735" i="23" s="1"/>
  <c r="K736" i="23" a="1"/>
  <c r="K736" i="23" s="1"/>
  <c r="K737" i="23" a="1"/>
  <c r="K737" i="23" s="1"/>
  <c r="K738" i="23" a="1"/>
  <c r="K738" i="23" s="1"/>
  <c r="K739" i="23" a="1"/>
  <c r="K739" i="23" s="1"/>
  <c r="K740" i="23" a="1"/>
  <c r="K740" i="23" s="1"/>
  <c r="K741" i="23" a="1"/>
  <c r="K741" i="23" s="1"/>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s="1"/>
  <c r="K766" i="23" a="1"/>
  <c r="K766" i="23" s="1"/>
  <c r="K767" i="23" a="1"/>
  <c r="K767" i="23" s="1"/>
  <c r="K768" i="23" a="1"/>
  <c r="K768" i="23" s="1"/>
  <c r="K769" i="23" a="1"/>
  <c r="K769" i="23" s="1"/>
  <c r="K770" i="23" a="1"/>
  <c r="K770" i="23" s="1"/>
  <c r="K771" i="23" a="1"/>
  <c r="K771" i="23" s="1"/>
  <c r="K772" i="23" a="1"/>
  <c r="K772" i="23" s="1"/>
  <c r="K773" i="23" a="1"/>
  <c r="K773" i="23" s="1"/>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s="1"/>
  <c r="K798" i="23" a="1"/>
  <c r="K798" i="23" s="1"/>
  <c r="K799" i="23" a="1"/>
  <c r="K799" i="23" s="1"/>
  <c r="K800" i="23" a="1"/>
  <c r="K800" i="23" s="1"/>
  <c r="K801" i="23" a="1"/>
  <c r="K801" i="23" s="1"/>
  <c r="K802" i="23" a="1"/>
  <c r="K802" i="23" s="1"/>
  <c r="K803" i="23" a="1"/>
  <c r="K803" i="23" s="1"/>
  <c r="K804" i="23" a="1"/>
  <c r="K804" i="23" s="1"/>
  <c r="K805" i="23" a="1"/>
  <c r="K805" i="23" s="1"/>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s="1"/>
  <c r="K830" i="23" a="1"/>
  <c r="K830" i="23" s="1"/>
  <c r="K831" i="23" a="1"/>
  <c r="K831" i="23" s="1"/>
  <c r="K832" i="23" a="1"/>
  <c r="K832" i="23" s="1"/>
  <c r="K833" i="23" a="1"/>
  <c r="K833" i="23" s="1"/>
  <c r="K834" i="23" a="1"/>
  <c r="K834" i="23" s="1"/>
  <c r="K835" i="23" a="1"/>
  <c r="K835" i="23" s="1"/>
  <c r="K836" i="23" a="1"/>
  <c r="K836" i="23" s="1"/>
  <c r="K837" i="23" a="1"/>
  <c r="K837" i="23" s="1"/>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s="1"/>
  <c r="K868" i="23" a="1"/>
  <c r="K868" i="23" s="1"/>
  <c r="K869" i="23" a="1"/>
  <c r="K869" i="23" s="1"/>
  <c r="K870" i="23" a="1"/>
  <c r="K870" i="23" s="1"/>
  <c r="K871" i="23" a="1"/>
  <c r="K871" i="23" s="1"/>
  <c r="K872" i="23" a="1"/>
  <c r="K872" i="23" s="1"/>
  <c r="K873" i="23" a="1"/>
  <c r="K873" i="23" s="1"/>
  <c r="K874" i="23" a="1"/>
  <c r="K874" i="23" s="1"/>
  <c r="K875" i="23" a="1"/>
  <c r="K875" i="23" s="1"/>
  <c r="K876" i="23" a="1"/>
  <c r="K876" i="23" s="1"/>
  <c r="K877" i="23" a="1"/>
  <c r="K877" i="23" s="1"/>
  <c r="K878" i="23" a="1"/>
  <c r="K878" i="23" s="1"/>
  <c r="K879" i="23" a="1"/>
  <c r="K879" i="23" s="1"/>
  <c r="K880" i="23" a="1"/>
  <c r="K880" i="23" s="1"/>
  <c r="K881" i="23" a="1"/>
  <c r="K881" i="23" s="1"/>
  <c r="K882" i="23" a="1"/>
  <c r="K882" i="23" s="1"/>
  <c r="K883" i="23" a="1"/>
  <c r="K883" i="23" s="1"/>
  <c r="K884" i="23" a="1"/>
  <c r="K884" i="23" s="1"/>
  <c r="K885" i="23" a="1"/>
  <c r="K885" i="23" s="1"/>
  <c r="K886" i="23" a="1"/>
  <c r="K886" i="23" s="1"/>
  <c r="K887" i="23" a="1"/>
  <c r="K887" i="23" s="1"/>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s="1"/>
  <c r="K900" i="23" a="1"/>
  <c r="K900" i="23" s="1"/>
  <c r="K901" i="23" a="1"/>
  <c r="K901" i="23" s="1"/>
  <c r="K902" i="23" a="1"/>
  <c r="K902" i="23" s="1"/>
  <c r="K903" i="23" a="1"/>
  <c r="K903" i="23" s="1"/>
  <c r="K904" i="23" a="1"/>
  <c r="K904" i="23" s="1"/>
  <c r="K905" i="23" a="1"/>
  <c r="K905" i="23" s="1"/>
  <c r="K906" i="23" a="1"/>
  <c r="K906" i="23" s="1"/>
  <c r="K907" i="23" a="1"/>
  <c r="K907" i="23" s="1"/>
  <c r="K908" i="23" a="1"/>
  <c r="K908" i="23" s="1"/>
  <c r="K909" i="23" a="1"/>
  <c r="K909" i="23" s="1"/>
  <c r="K910" i="23" a="1"/>
  <c r="K910" i="23" s="1"/>
  <c r="K911" i="23" a="1"/>
  <c r="K911" i="23" s="1"/>
  <c r="K912" i="23" a="1"/>
  <c r="K912" i="23" s="1"/>
  <c r="K913" i="23" a="1"/>
  <c r="K913" i="23" s="1"/>
  <c r="K914" i="23" a="1"/>
  <c r="K914" i="23" s="1"/>
  <c r="K915" i="23" a="1"/>
  <c r="K915" i="23" s="1"/>
  <c r="K916" i="23" a="1"/>
  <c r="K916" i="23" s="1"/>
  <c r="K917" i="23" a="1"/>
  <c r="K917" i="23" s="1"/>
  <c r="K918" i="23" a="1"/>
  <c r="K918" i="23" s="1"/>
  <c r="K919" i="23" a="1"/>
  <c r="K919" i="23" s="1"/>
  <c r="K920" i="23" a="1"/>
  <c r="K920" i="23" s="1"/>
  <c r="K921" i="23" a="1"/>
  <c r="K921" i="23" s="1"/>
  <c r="K922" i="23" a="1"/>
  <c r="K922" i="23" s="1"/>
  <c r="K923" i="23" a="1"/>
  <c r="K923" i="23" s="1"/>
  <c r="K924" i="23" a="1"/>
  <c r="K924" i="23" s="1"/>
  <c r="K925" i="23" a="1"/>
  <c r="K925" i="23" s="1"/>
  <c r="K926" i="23" a="1"/>
  <c r="K926" i="23" s="1"/>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s="1"/>
  <c r="K943" i="23" a="1"/>
  <c r="K943" i="23" s="1"/>
  <c r="K944" i="23" a="1"/>
  <c r="K944" i="23" s="1"/>
  <c r="K945" i="23" a="1"/>
  <c r="K945" i="23" s="1"/>
  <c r="K946" i="23" a="1"/>
  <c r="K946" i="23" s="1"/>
  <c r="K947" i="23" a="1"/>
  <c r="K947" i="23" s="1"/>
  <c r="K948" i="23" a="1"/>
  <c r="K948" i="23" s="1"/>
  <c r="K949" i="23" a="1"/>
  <c r="K949" i="23" s="1"/>
  <c r="K950" i="23" a="1"/>
  <c r="K950" i="23" s="1"/>
  <c r="K951" i="23" a="1"/>
  <c r="K951" i="23" s="1"/>
  <c r="K952" i="23" a="1"/>
  <c r="K952" i="23" s="1"/>
  <c r="K953" i="23" a="1"/>
  <c r="K953" i="23" s="1"/>
  <c r="K954" i="23" a="1"/>
  <c r="K954" i="23" s="1"/>
  <c r="K955" i="23" a="1"/>
  <c r="K955" i="23" s="1"/>
  <c r="K956" i="23" a="1"/>
  <c r="K956" i="23" s="1"/>
  <c r="K957" i="23" a="1"/>
  <c r="K957" i="23" s="1"/>
  <c r="K958" i="23" a="1"/>
  <c r="K958" i="23" s="1"/>
  <c r="K959" i="23" a="1"/>
  <c r="K959" i="23" s="1"/>
  <c r="K960" i="23" a="1"/>
  <c r="K960" i="23" s="1"/>
  <c r="K961" i="23" a="1"/>
  <c r="K961" i="23" s="1"/>
  <c r="K962" i="23" a="1"/>
  <c r="K962" i="23" s="1"/>
  <c r="K963" i="23" a="1"/>
  <c r="K963" i="23" s="1"/>
  <c r="K964" i="23" a="1"/>
  <c r="K964" i="23" s="1"/>
  <c r="K965" i="23" a="1"/>
  <c r="K965" i="23" s="1"/>
  <c r="K966" i="23" a="1"/>
  <c r="K966" i="23" s="1"/>
  <c r="K967" i="23" a="1"/>
  <c r="K967" i="23" s="1"/>
  <c r="K968" i="23" a="1"/>
  <c r="K968" i="23" s="1"/>
  <c r="K969" i="23" a="1"/>
  <c r="K969" i="23" s="1"/>
  <c r="K970" i="23" a="1"/>
  <c r="K970" i="23" s="1"/>
  <c r="K971" i="23" a="1"/>
  <c r="K971" i="23" s="1"/>
  <c r="K972" i="23" a="1"/>
  <c r="K972" i="23" s="1"/>
  <c r="K973" i="23" a="1"/>
  <c r="K973" i="23" s="1"/>
  <c r="K974" i="23" a="1"/>
  <c r="K974" i="23" s="1"/>
  <c r="K975" i="23" a="1"/>
  <c r="K975" i="23" s="1"/>
  <c r="K976" i="23" a="1"/>
  <c r="K976" i="23" s="1"/>
  <c r="K977" i="23" a="1"/>
  <c r="K977" i="23" s="1"/>
  <c r="K978" i="23" a="1"/>
  <c r="K978" i="23" s="1"/>
  <c r="K979" i="23" a="1"/>
  <c r="K979" i="23" s="1"/>
  <c r="K980" i="23" a="1"/>
  <c r="K980" i="23" s="1"/>
  <c r="K981" i="23" a="1"/>
  <c r="K981" i="23" s="1"/>
  <c r="K982" i="23" a="1"/>
  <c r="K982" i="23" s="1"/>
  <c r="K983" i="23" a="1"/>
  <c r="K983" i="23" s="1"/>
  <c r="K984" i="23" a="1"/>
  <c r="K984" i="23" s="1"/>
  <c r="K985" i="23" a="1"/>
  <c r="K985" i="23" s="1"/>
  <c r="K986" i="23" a="1"/>
  <c r="K986" i="23" s="1"/>
  <c r="K987" i="23" a="1"/>
  <c r="K987" i="23" s="1"/>
  <c r="K988" i="23" a="1"/>
  <c r="K988" i="23" s="1"/>
  <c r="K989" i="23" a="1"/>
  <c r="K989" i="23" s="1"/>
  <c r="K990" i="23" a="1"/>
  <c r="K990" i="23" s="1"/>
  <c r="K991" i="23" a="1"/>
  <c r="K991" i="23" s="1"/>
  <c r="K992" i="23" a="1"/>
  <c r="K992" i="23" s="1"/>
  <c r="K993" i="23" a="1"/>
  <c r="K993" i="23" s="1"/>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s="1"/>
  <c r="K1006" i="23" a="1"/>
  <c r="K1006" i="23" s="1"/>
  <c r="K1007" i="23" a="1"/>
  <c r="K1007" i="23" s="1"/>
  <c r="K1008" i="23" a="1"/>
  <c r="K1008" i="23" s="1"/>
  <c r="K1009" i="23" a="1"/>
  <c r="K1009" i="23" s="1"/>
  <c r="K1010" i="23" a="1"/>
  <c r="K1010" i="23" s="1"/>
  <c r="K1011" i="23" a="1"/>
  <c r="K1011" i="23" s="1"/>
  <c r="K1012" i="23" a="1"/>
  <c r="K1012" i="23" s="1"/>
  <c r="K1013" i="23" a="1"/>
  <c r="K1013" i="23" s="1"/>
  <c r="K1014" i="23" a="1"/>
  <c r="K1014" i="23" s="1"/>
  <c r="K1015" i="23" a="1"/>
  <c r="K1015" i="23" s="1"/>
  <c r="K1016" i="23" a="1"/>
  <c r="K1016" i="23" s="1"/>
  <c r="K1017" i="23" a="1"/>
  <c r="K1017" i="23" s="1"/>
  <c r="K1018" i="23" a="1"/>
  <c r="K1018" i="23" s="1"/>
  <c r="K1019" i="23" a="1"/>
  <c r="K1019" i="23" s="1"/>
  <c r="K1020" i="23" a="1"/>
  <c r="K1020" i="23" s="1"/>
  <c r="K1021" i="23" a="1"/>
  <c r="K1021" i="23" s="1"/>
  <c r="K1022" i="23" a="1"/>
  <c r="K1022" i="23" s="1"/>
  <c r="K1023" i="23" a="1"/>
  <c r="K1023" i="23" s="1"/>
  <c r="K1024" i="23" a="1"/>
  <c r="K1024" i="23" s="1"/>
  <c r="K1025" i="23" a="1"/>
  <c r="K1025" i="23" s="1"/>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s="1"/>
  <c r="K1038" i="23" a="1"/>
  <c r="K1038" i="23" s="1"/>
  <c r="K1039" i="23" a="1"/>
  <c r="K1039" i="23" s="1"/>
  <c r="K1040" i="23" a="1"/>
  <c r="K1040" i="23" s="1"/>
  <c r="K1041" i="23" a="1"/>
  <c r="K1041" i="23" s="1"/>
  <c r="K1042" i="23" a="1"/>
  <c r="K1042" i="23" s="1"/>
  <c r="K1043" i="23" a="1"/>
  <c r="K1043" i="23" s="1"/>
  <c r="K1044" i="23" a="1"/>
  <c r="K1044" i="23" s="1"/>
  <c r="K1045" i="23" a="1"/>
  <c r="K1045" i="23" s="1"/>
  <c r="K1046" i="23" a="1"/>
  <c r="K1046" i="23" s="1"/>
  <c r="K1047" i="23" a="1"/>
  <c r="K1047" i="23" s="1"/>
  <c r="K1048" i="23" a="1"/>
  <c r="K1048" i="23" s="1"/>
  <c r="K1049" i="23" a="1"/>
  <c r="K1049" i="23" s="1"/>
  <c r="K1050" i="23" a="1"/>
  <c r="K1050" i="23" s="1"/>
  <c r="K1051" i="23" a="1"/>
  <c r="K1051" i="23" s="1"/>
  <c r="K1052" i="23" a="1"/>
  <c r="K1052" i="23" s="1"/>
  <c r="K1053" i="23" a="1"/>
  <c r="K1053" i="23" s="1"/>
  <c r="K1054" i="23" a="1"/>
  <c r="K1054" i="23" s="1"/>
  <c r="K1055" i="23" a="1"/>
  <c r="K1055" i="23" s="1"/>
  <c r="K1056" i="23" a="1"/>
  <c r="K1056" i="23" s="1"/>
  <c r="K1057" i="23" a="1"/>
  <c r="K1057" i="23" s="1"/>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s="1"/>
  <c r="K1070" i="23" a="1"/>
  <c r="K1070" i="23" s="1"/>
  <c r="K1071" i="23" a="1"/>
  <c r="K1071" i="23" s="1"/>
  <c r="K1072" i="23" a="1"/>
  <c r="K1072" i="23" s="1"/>
  <c r="K1073" i="23" a="1"/>
  <c r="K1073" i="23" s="1"/>
  <c r="K1074" i="23" a="1"/>
  <c r="K1074" i="23" s="1"/>
  <c r="K1075" i="23" a="1"/>
  <c r="K1075" i="23" s="1"/>
  <c r="K1076" i="23" a="1"/>
  <c r="K1076" i="23" s="1"/>
  <c r="K1077" i="23" a="1"/>
  <c r="K1077" i="23" s="1"/>
  <c r="K1078" i="23" a="1"/>
  <c r="K1078" i="23" s="1"/>
  <c r="K1079" i="23" a="1"/>
  <c r="K1079" i="23" s="1"/>
  <c r="K1080" i="23" a="1"/>
  <c r="K1080" i="23" s="1"/>
  <c r="K1081" i="23" a="1"/>
  <c r="K1081" i="23" s="1"/>
  <c r="K1082" i="23" a="1"/>
  <c r="K1082" i="23" s="1"/>
  <c r="K1083" i="23" a="1"/>
  <c r="K1083" i="23" s="1"/>
  <c r="K1084" i="23" a="1"/>
  <c r="K1084" i="23" s="1"/>
  <c r="K1085" i="23" a="1"/>
  <c r="K1085" i="23" s="1"/>
  <c r="K1086" i="23" a="1"/>
  <c r="K1086" i="23" s="1"/>
  <c r="K1087" i="23" a="1"/>
  <c r="K1087" i="23" s="1"/>
  <c r="K1088" i="23" a="1"/>
  <c r="K1088" i="23" s="1"/>
  <c r="K1089" i="23" a="1"/>
  <c r="K1089" i="23" s="1"/>
  <c r="K1090" i="23" a="1"/>
  <c r="K1090" i="23" s="1"/>
  <c r="K1091" i="23" a="1"/>
  <c r="K1091" i="23" s="1"/>
  <c r="K1092" i="23" a="1"/>
  <c r="K1092" i="23" s="1"/>
  <c r="K1093" i="23" a="1"/>
  <c r="K1093" i="23" s="1"/>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s="1"/>
  <c r="K1106" i="23" a="1"/>
  <c r="K1106" i="23" s="1"/>
  <c r="K1107" i="23" a="1"/>
  <c r="K1107" i="23" s="1"/>
  <c r="K1108" i="23" a="1"/>
  <c r="K1108" i="23" s="1"/>
  <c r="K1109" i="23" a="1"/>
  <c r="K1109" i="23" s="1"/>
  <c r="K1110" i="23" a="1"/>
  <c r="K1110" i="23" s="1"/>
  <c r="K1111" i="23" a="1"/>
  <c r="K1111" i="23" s="1"/>
  <c r="K1112" i="23" a="1"/>
  <c r="K1112" i="23" s="1"/>
  <c r="K1113" i="23" a="1"/>
  <c r="K1113" i="23" s="1"/>
  <c r="K1114" i="23" a="1"/>
  <c r="K1114" i="23" s="1"/>
  <c r="K1115" i="23" a="1"/>
  <c r="K1115" i="23" s="1"/>
  <c r="K1116" i="23" a="1"/>
  <c r="K1116" i="23" s="1"/>
  <c r="K1117" i="23" a="1"/>
  <c r="K1117" i="23" s="1"/>
  <c r="K1118" i="23" a="1"/>
  <c r="K1118" i="23" s="1"/>
  <c r="K1119" i="23" a="1"/>
  <c r="K1119" i="23" s="1"/>
  <c r="K1120" i="23" a="1"/>
  <c r="K1120" i="23" s="1"/>
  <c r="K1121" i="23" a="1"/>
  <c r="K1121" i="23" s="1"/>
  <c r="K1122" i="23" a="1"/>
  <c r="K1122" i="23" s="1"/>
  <c r="K1123" i="23" a="1"/>
  <c r="K1123" i="23" s="1"/>
  <c r="K1124" i="23" a="1"/>
  <c r="K1124" i="23" s="1"/>
  <c r="K1125" i="23" a="1"/>
  <c r="K1125" i="23" s="1"/>
  <c r="K1126" i="23" a="1"/>
  <c r="K1126" i="23" s="1"/>
  <c r="K1127" i="23" a="1"/>
  <c r="K1127" i="23" s="1"/>
  <c r="K1128" i="23" a="1"/>
  <c r="K1128" i="23" s="1"/>
  <c r="K1129" i="23" a="1"/>
  <c r="K1129" i="23" s="1"/>
  <c r="K1130" i="23" a="1"/>
  <c r="K1130" i="23" s="1"/>
  <c r="K1131" i="23" a="1"/>
  <c r="K1131" i="23" s="1"/>
  <c r="K1132" i="23" a="1"/>
  <c r="K1132" i="23" s="1"/>
  <c r="K1133" i="23" a="1"/>
  <c r="K1133" i="23" s="1"/>
  <c r="K1134" i="23" a="1"/>
  <c r="K1134" i="23" s="1"/>
  <c r="K1135" i="23" a="1"/>
  <c r="K1135" i="23" s="1"/>
  <c r="K1136" i="23" a="1"/>
  <c r="K1136" i="23" s="1"/>
  <c r="K1137" i="23" a="1"/>
  <c r="K1137" i="23" s="1"/>
  <c r="K1138" i="23" a="1"/>
  <c r="K1138" i="23" s="1"/>
  <c r="K1139" i="23" a="1"/>
  <c r="K1139" i="23" s="1"/>
  <c r="K1140" i="23" a="1"/>
  <c r="K1140" i="23" s="1"/>
  <c r="K1141" i="23" a="1"/>
  <c r="K1141" i="23" s="1"/>
  <c r="K1142" i="23" a="1"/>
  <c r="K1142" i="23" s="1"/>
  <c r="K1143" i="23" a="1"/>
  <c r="K1143" i="23" s="1"/>
  <c r="K1144" i="23" a="1"/>
  <c r="K1144" i="23" s="1"/>
  <c r="K1145" i="23" a="1"/>
  <c r="K1145" i="23" s="1"/>
  <c r="K1146" i="23" a="1"/>
  <c r="K1146" i="23" s="1"/>
  <c r="K1147" i="23" a="1"/>
  <c r="K1147" i="23" s="1"/>
  <c r="K1148" i="23" a="1"/>
  <c r="K1148" i="23" s="1"/>
  <c r="K1149" i="23" a="1"/>
  <c r="K1149" i="23" s="1"/>
  <c r="K1150" i="23" a="1"/>
  <c r="K1150" i="23" s="1"/>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s="1"/>
  <c r="K1167" i="23" a="1"/>
  <c r="K1167" i="23" s="1"/>
  <c r="K1168" i="23" a="1"/>
  <c r="K1168" i="23" s="1"/>
  <c r="K1169" i="23" a="1"/>
  <c r="K1169" i="23" s="1"/>
  <c r="K1170" i="23" a="1"/>
  <c r="K1170" i="23" s="1"/>
  <c r="K1171" i="23" a="1"/>
  <c r="K1171" i="23" s="1"/>
  <c r="K1172" i="23" a="1"/>
  <c r="K1172" i="23" s="1"/>
  <c r="K1173" i="23" a="1"/>
  <c r="K1173" i="23" s="1"/>
  <c r="K1174" i="23" a="1"/>
  <c r="K1174" i="23" s="1"/>
  <c r="K1175" i="23" a="1"/>
  <c r="K1175" i="23" s="1"/>
  <c r="K1176" i="23" a="1"/>
  <c r="K1176" i="23" s="1"/>
  <c r="K1177" i="23" a="1"/>
  <c r="K1177" i="23" s="1"/>
  <c r="K1178" i="23" a="1"/>
  <c r="K1178" i="23" s="1"/>
  <c r="K1179" i="23" a="1"/>
  <c r="K1179" i="23" s="1"/>
  <c r="K1180" i="23" a="1"/>
  <c r="K1180" i="23" s="1"/>
  <c r="K1181" i="23" a="1"/>
  <c r="K1181" i="23" s="1"/>
  <c r="K1182" i="23" a="1"/>
  <c r="K1182" i="23" s="1"/>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s="1"/>
  <c r="K1198" i="23" a="1"/>
  <c r="K1198" i="23" s="1"/>
  <c r="K1199" i="23" a="1"/>
  <c r="K1199" i="23" s="1"/>
  <c r="K1200" i="23" a="1"/>
  <c r="K1200" i="23" s="1"/>
  <c r="K1201" i="23" a="1"/>
  <c r="K1201" i="23" s="1"/>
  <c r="K1202" i="23" a="1"/>
  <c r="K1202" i="23" s="1"/>
  <c r="K1203" i="23" a="1"/>
  <c r="K1203" i="23" s="1"/>
  <c r="K1204" i="23" a="1"/>
  <c r="K1204" i="23" s="1"/>
  <c r="K1205" i="23" a="1"/>
  <c r="K1205" i="23" s="1"/>
  <c r="K1206" i="23" a="1"/>
  <c r="K1206" i="23" s="1"/>
  <c r="K1207" i="23" a="1"/>
  <c r="K1207" i="23" s="1"/>
  <c r="K1208" i="23" a="1"/>
  <c r="K1208" i="23" s="1"/>
  <c r="K1209" i="23" a="1"/>
  <c r="K1209" i="23" s="1"/>
  <c r="K1210" i="23" a="1"/>
  <c r="K1210" i="23" s="1"/>
  <c r="K1211" i="23" a="1"/>
  <c r="K1211" i="23" s="1"/>
  <c r="K1212" i="23" a="1"/>
  <c r="K1212" i="23" s="1"/>
  <c r="K1213" i="23" a="1"/>
  <c r="K1213" i="23" s="1"/>
  <c r="K1214" i="23" a="1"/>
  <c r="K1214" i="23" s="1"/>
  <c r="K1215" i="23" a="1"/>
  <c r="K1215" i="23" s="1"/>
  <c r="K1216" i="23" a="1"/>
  <c r="K1216" i="23" s="1"/>
  <c r="K1217" i="23" a="1"/>
  <c r="K1217" i="23" s="1"/>
  <c r="K1218" i="23" a="1"/>
  <c r="K1218" i="23" s="1"/>
  <c r="K1219" i="23" a="1"/>
  <c r="K1219" i="23" s="1"/>
  <c r="K1220" i="23" a="1"/>
  <c r="K1220" i="23" s="1"/>
  <c r="K1221" i="23" a="1"/>
  <c r="K1221" i="23" s="1"/>
  <c r="K1222" i="23" a="1"/>
  <c r="K1222" i="23" s="1"/>
  <c r="K1223" i="23" a="1"/>
  <c r="K1223" i="23" s="1"/>
  <c r="K1224" i="23" a="1"/>
  <c r="K1224" i="23" s="1"/>
  <c r="K1225" i="23" a="1"/>
  <c r="K1225" i="23" s="1"/>
  <c r="K1226" i="23" a="1"/>
  <c r="K1226" i="23" s="1"/>
  <c r="K1227" i="23" a="1"/>
  <c r="K1227" i="23" s="1"/>
  <c r="K1228" i="23" a="1"/>
  <c r="K1228" i="23" s="1"/>
  <c r="K1229" i="23" a="1"/>
  <c r="K1229" i="23" s="1"/>
  <c r="K1230" i="23" a="1"/>
  <c r="K1230" i="23" s="1"/>
  <c r="K1231" i="23" a="1"/>
  <c r="K1231" i="23" s="1"/>
  <c r="K1232" i="23" a="1"/>
  <c r="K1232" i="23" s="1"/>
  <c r="K1233" i="23" a="1"/>
  <c r="K1233" i="23" s="1"/>
  <c r="K1234" i="23" a="1"/>
  <c r="K1234" i="23" s="1"/>
  <c r="K1235" i="23" a="1"/>
  <c r="K1235" i="23" s="1"/>
  <c r="K1236" i="23" a="1"/>
  <c r="K1236" i="23" s="1"/>
  <c r="K1237" i="23" a="1"/>
  <c r="K1237" i="23" s="1"/>
  <c r="K1238" i="23" a="1"/>
  <c r="K1238" i="23" s="1"/>
  <c r="K1239" i="23" a="1"/>
  <c r="K1239" i="23" s="1"/>
  <c r="K1240" i="23" a="1"/>
  <c r="K1240" i="23" s="1"/>
  <c r="K1241" i="23" a="1"/>
  <c r="K1241" i="23" s="1"/>
  <c r="K1242" i="23" a="1"/>
  <c r="K1242" i="23" s="1"/>
  <c r="K1243" i="23" a="1"/>
  <c r="K1243" i="23" s="1"/>
  <c r="K1244" i="23" a="1"/>
  <c r="K1244" i="23" s="1"/>
  <c r="K1245" i="23" a="1"/>
  <c r="K1245" i="23" s="1"/>
  <c r="K1246" i="23" a="1"/>
  <c r="K1246" i="23" s="1"/>
  <c r="K1247" i="23" a="1"/>
  <c r="K1247" i="23" s="1"/>
  <c r="K1248" i="23" a="1"/>
  <c r="K1248" i="23" s="1"/>
  <c r="K1249" i="23" a="1"/>
  <c r="K1249" i="23" s="1"/>
  <c r="K1250" i="23" a="1"/>
  <c r="K1250" i="23" s="1"/>
  <c r="K1251" i="23" a="1"/>
  <c r="K1251" i="23" s="1"/>
  <c r="K1252" i="23" a="1"/>
  <c r="K1252" i="23" s="1"/>
  <c r="K1253" i="23" a="1"/>
  <c r="K1253" i="23" s="1"/>
  <c r="K1254" i="23" a="1"/>
  <c r="K1254" i="23" s="1"/>
  <c r="K1255" i="23" a="1"/>
  <c r="K1255" i="23" s="1"/>
  <c r="K1256" i="23" a="1"/>
  <c r="K1256" i="23" s="1"/>
  <c r="K1257" i="23" a="1"/>
  <c r="K1257" i="23" s="1"/>
  <c r="K1258" i="23" a="1"/>
  <c r="K1258" i="23" s="1"/>
  <c r="K1259" i="23" a="1"/>
  <c r="K1259" i="23" s="1"/>
  <c r="K1260" i="23" a="1"/>
  <c r="K1260" i="23" s="1"/>
  <c r="K1261" i="23" a="1"/>
  <c r="K1261" i="23" s="1"/>
  <c r="K1262" i="23" a="1"/>
  <c r="K1262" i="23" s="1"/>
  <c r="K1263" i="23" a="1"/>
  <c r="K1263" i="23" s="1"/>
  <c r="K1264" i="23" a="1"/>
  <c r="K1264" i="23" s="1"/>
  <c r="K1265" i="23" a="1"/>
  <c r="K1265" i="23" s="1"/>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s="1"/>
  <c r="K1277" i="23" a="1"/>
  <c r="K1277" i="23" s="1"/>
  <c r="K1278" i="23" a="1"/>
  <c r="K1278" i="23" s="1"/>
  <c r="K1279" i="23" a="1"/>
  <c r="K1279" i="23" s="1"/>
  <c r="K1280" i="23" a="1"/>
  <c r="K1280" i="23" s="1"/>
  <c r="K1281" i="23" a="1"/>
  <c r="K1281" i="23" s="1"/>
  <c r="K1282" i="23" a="1"/>
  <c r="K1282" i="23" s="1"/>
  <c r="K1283" i="23" a="1"/>
  <c r="K1283" i="23" s="1"/>
  <c r="K1284" i="23" a="1"/>
  <c r="K1284" i="23" s="1"/>
  <c r="K1285" i="23" a="1"/>
  <c r="K1285" i="23" s="1"/>
  <c r="K1286" i="23" a="1"/>
  <c r="K1286" i="23" s="1"/>
  <c r="K1287" i="23" a="1"/>
  <c r="K1287" i="23" s="1"/>
  <c r="K1288" i="23" a="1"/>
  <c r="K1288" i="23" s="1"/>
  <c r="K1289" i="23" a="1"/>
  <c r="K1289" i="23" s="1"/>
  <c r="K1290" i="23" a="1"/>
  <c r="K1290" i="23" s="1"/>
  <c r="K1291" i="23" a="1"/>
  <c r="K1291" i="23" s="1"/>
  <c r="K1292" i="23" a="1"/>
  <c r="K1292" i="23" s="1"/>
  <c r="K1293" i="23" a="1"/>
  <c r="K1293" i="23" s="1"/>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s="1"/>
  <c r="K1308" i="23" a="1"/>
  <c r="K1308" i="23"/>
  <c r="K1309" i="23" a="1"/>
  <c r="K1309" i="23" s="1"/>
  <c r="K1310" i="23" a="1"/>
  <c r="K1310" i="23" s="1"/>
  <c r="K1311" i="23" a="1"/>
  <c r="K1311" i="23" s="1"/>
  <c r="K1312" i="23" a="1"/>
  <c r="K1312" i="23" s="1"/>
  <c r="K1313" i="23" a="1"/>
  <c r="K1313" i="23" s="1"/>
  <c r="K1314" i="23" a="1"/>
  <c r="K1314" i="23" s="1"/>
  <c r="K1315" i="23" a="1"/>
  <c r="K1315" i="23" s="1"/>
  <c r="K1316" i="23" a="1"/>
  <c r="K1316" i="23" s="1"/>
  <c r="K1317" i="23" a="1"/>
  <c r="K1317" i="23" s="1"/>
  <c r="K1318" i="23" a="1"/>
  <c r="K1318" i="23" s="1"/>
  <c r="K1319" i="23" a="1"/>
  <c r="K1319" i="23" s="1"/>
  <c r="K1320" i="23" a="1"/>
  <c r="K1320" i="23" s="1"/>
  <c r="K1321" i="23" a="1"/>
  <c r="K1321" i="23" s="1"/>
  <c r="K1322" i="23" a="1"/>
  <c r="K1322" i="23" s="1"/>
  <c r="K1323" i="23" a="1"/>
  <c r="K1323" i="23" s="1"/>
  <c r="K1324" i="23" a="1"/>
  <c r="K1324" i="23" s="1"/>
  <c r="K1325" i="23" a="1"/>
  <c r="K1325" i="23" s="1"/>
  <c r="K1326" i="23" a="1"/>
  <c r="K1326" i="23" s="1"/>
  <c r="K1327" i="23" a="1"/>
  <c r="K1327" i="23" s="1"/>
  <c r="K1328" i="23" a="1"/>
  <c r="K1328" i="23" s="1"/>
  <c r="K1329" i="23" a="1"/>
  <c r="K1329" i="23" s="1"/>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s="1"/>
  <c r="K1341" i="23" a="1"/>
  <c r="K1341" i="23" s="1"/>
  <c r="K1342" i="23" a="1"/>
  <c r="K1342" i="23" s="1"/>
  <c r="K1343" i="23" a="1"/>
  <c r="K1343" i="23" s="1"/>
  <c r="K1344" i="23" a="1"/>
  <c r="K1344" i="23" s="1"/>
  <c r="K1345" i="23" a="1"/>
  <c r="K1345" i="23" s="1"/>
  <c r="K1346" i="23" a="1"/>
  <c r="K1346" i="23" s="1"/>
  <c r="K1347" i="23" a="1"/>
  <c r="K1347" i="23" s="1"/>
  <c r="K1348" i="23" a="1"/>
  <c r="K1348" i="23" s="1"/>
  <c r="K1349" i="23" a="1"/>
  <c r="K1349" i="23" s="1"/>
  <c r="K1350" i="23" a="1"/>
  <c r="K1350" i="23" s="1"/>
  <c r="K1351" i="23" a="1"/>
  <c r="K1351" i="23" s="1"/>
  <c r="K1352" i="23" a="1"/>
  <c r="K1352" i="23" s="1"/>
  <c r="K1353" i="23" a="1"/>
  <c r="K1353" i="23" s="1"/>
  <c r="K1354" i="23" a="1"/>
  <c r="K1354" i="23" s="1"/>
  <c r="K1355" i="23" a="1"/>
  <c r="K1355" i="23" s="1"/>
  <c r="K1356" i="23" a="1"/>
  <c r="K1356" i="23" s="1"/>
  <c r="K1357" i="23" a="1"/>
  <c r="K1357" i="23" s="1"/>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s="1"/>
  <c r="K1373" i="23" a="1"/>
  <c r="K1373" i="23" s="1"/>
  <c r="K1374" i="23" a="1"/>
  <c r="K1374" i="23" s="1"/>
  <c r="K1375" i="23" a="1"/>
  <c r="K1375" i="23" s="1"/>
  <c r="K1376" i="23" a="1"/>
  <c r="K1376" i="23" s="1"/>
  <c r="K1377" i="23" a="1"/>
  <c r="K1377" i="23" s="1"/>
  <c r="K1378" i="23" a="1"/>
  <c r="K1378" i="23" s="1"/>
  <c r="K1379" i="23" a="1"/>
  <c r="K1379" i="23" s="1"/>
  <c r="K1380" i="23" a="1"/>
  <c r="K1380" i="23" s="1"/>
  <c r="K1381" i="23" a="1"/>
  <c r="K1381" i="23" s="1"/>
  <c r="K1382" i="23" a="1"/>
  <c r="K1382" i="23" s="1"/>
  <c r="K1383" i="23" a="1"/>
  <c r="K1383" i="23" s="1"/>
  <c r="K1384" i="23" a="1"/>
  <c r="K1384" i="23" s="1"/>
  <c r="K1385" i="23" a="1"/>
  <c r="K1385" i="23" s="1"/>
  <c r="K1386" i="23" a="1"/>
  <c r="K1386" i="23" s="1"/>
  <c r="K1387" i="23" a="1"/>
  <c r="K1387" i="23" s="1"/>
  <c r="K1388" i="23" a="1"/>
  <c r="K1388" i="23" s="1"/>
  <c r="K1389" i="23" a="1"/>
  <c r="K1389" i="23" s="1"/>
  <c r="K1390" i="23" a="1"/>
  <c r="K1390" i="23" s="1"/>
  <c r="K1391" i="23" a="1"/>
  <c r="K1391" i="23" s="1"/>
  <c r="K1392" i="23" a="1"/>
  <c r="K1392" i="23" s="1"/>
  <c r="K1393" i="23" a="1"/>
  <c r="K1393" i="23" s="1"/>
  <c r="K1394" i="23" a="1"/>
  <c r="K1394" i="23" s="1"/>
  <c r="K1395" i="23" a="1"/>
  <c r="K1395" i="23" s="1"/>
  <c r="K1396" i="23" a="1"/>
  <c r="K1396" i="23" s="1"/>
  <c r="K1397" i="23" a="1"/>
  <c r="K1397" i="23" s="1"/>
  <c r="K1398" i="23" a="1"/>
  <c r="K1398" i="23" s="1"/>
  <c r="K1399" i="23" a="1"/>
  <c r="K1399" i="23" s="1"/>
  <c r="K1400" i="23" a="1"/>
  <c r="K1400" i="23" s="1"/>
  <c r="K1401" i="23" a="1"/>
  <c r="K1401" i="23" s="1"/>
  <c r="K1402" i="23" a="1"/>
  <c r="K1402" i="23" s="1"/>
  <c r="K1403" i="23" a="1"/>
  <c r="K1403" i="23" s="1"/>
  <c r="K1404" i="23" a="1"/>
  <c r="K1404" i="23" s="1"/>
  <c r="K1405" i="23" a="1"/>
  <c r="K1405" i="23" s="1"/>
  <c r="K1406" i="23" a="1"/>
  <c r="K1406" i="23" s="1"/>
  <c r="K1407" i="23" a="1"/>
  <c r="K1407" i="23" s="1"/>
  <c r="K1408" i="23" a="1"/>
  <c r="K1408" i="23" s="1"/>
  <c r="K1409" i="23" a="1"/>
  <c r="K1409" i="23" s="1"/>
  <c r="K1410" i="23" a="1"/>
  <c r="K1410" i="23" s="1"/>
  <c r="K1411" i="23" a="1"/>
  <c r="K1411" i="23" s="1"/>
  <c r="K1412" i="23" a="1"/>
  <c r="K1412" i="23" s="1"/>
  <c r="K1413" i="23" a="1"/>
  <c r="K1413" i="23" s="1"/>
  <c r="K1414" i="23" a="1"/>
  <c r="K1414" i="23" s="1"/>
  <c r="K1415" i="23" a="1"/>
  <c r="K1415" i="23" s="1"/>
  <c r="K1416" i="23" a="1"/>
  <c r="K1416" i="23" s="1"/>
  <c r="K1417" i="23" a="1"/>
  <c r="K1417" i="23" s="1"/>
  <c r="K1418" i="23" a="1"/>
  <c r="K1418" i="23" s="1"/>
  <c r="K1419" i="23" a="1"/>
  <c r="K1419" i="23" s="1"/>
  <c r="K1420" i="23" a="1"/>
  <c r="K1420" i="23" s="1"/>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s="1"/>
  <c r="K1433" i="23" a="1"/>
  <c r="K1433" i="23" s="1"/>
  <c r="K1434" i="23" a="1"/>
  <c r="K1434" i="23" s="1"/>
  <c r="K1435" i="23" a="1"/>
  <c r="K1435" i="23" s="1"/>
  <c r="K1436" i="23" a="1"/>
  <c r="K1436" i="23" s="1"/>
  <c r="K1437" i="23" a="1"/>
  <c r="K1437" i="23" s="1"/>
  <c r="K1438" i="23" a="1"/>
  <c r="K1438" i="23" s="1"/>
  <c r="K1439" i="23" a="1"/>
  <c r="K1439" i="23" s="1"/>
  <c r="K1440" i="23" a="1"/>
  <c r="K1440" i="23" s="1"/>
  <c r="K1441" i="23" a="1"/>
  <c r="K1441" i="23" s="1"/>
  <c r="K1442" i="23" a="1"/>
  <c r="K1442" i="23" s="1"/>
  <c r="K1443" i="23" a="1"/>
  <c r="K1443" i="23" s="1"/>
  <c r="K1444" i="23" a="1"/>
  <c r="K1444" i="23" s="1"/>
  <c r="K1445" i="23" a="1"/>
  <c r="K1445" i="23" s="1"/>
  <c r="K1446" i="23" a="1"/>
  <c r="K1446" i="23" s="1"/>
  <c r="K1447" i="23" a="1"/>
  <c r="K1447" i="23" s="1"/>
  <c r="K1448" i="23" a="1"/>
  <c r="K1448" i="23" s="1"/>
  <c r="K1449" i="23" a="1"/>
  <c r="K1449" i="23" s="1"/>
  <c r="K1450" i="23" a="1"/>
  <c r="K1450" i="23" s="1"/>
  <c r="K1451" i="23" a="1"/>
  <c r="K1451" i="23" s="1"/>
  <c r="K1452" i="23" a="1"/>
  <c r="K1452" i="23" s="1"/>
  <c r="K1453" i="23" a="1"/>
  <c r="K1453" i="23" s="1"/>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s="1"/>
  <c r="K1465" i="23" a="1"/>
  <c r="K1465" i="23" s="1"/>
  <c r="K1466" i="23" a="1"/>
  <c r="K1466" i="23" s="1"/>
  <c r="K1467" i="23" a="1"/>
  <c r="K1467" i="23" s="1"/>
  <c r="K1468" i="23" a="1"/>
  <c r="K1468" i="23" s="1"/>
  <c r="K1469" i="23" a="1"/>
  <c r="K1469" i="23" s="1"/>
  <c r="K1470" i="23" a="1"/>
  <c r="K1470" i="23" s="1"/>
  <c r="K1471" i="23" a="1"/>
  <c r="K1471" i="23" s="1"/>
  <c r="K1472" i="23" a="1"/>
  <c r="K1472" i="23" s="1"/>
  <c r="K1473" i="23" a="1"/>
  <c r="K1473" i="23" s="1"/>
  <c r="K1474" i="23" a="1"/>
  <c r="K1474" i="23" s="1"/>
  <c r="K1475" i="23" a="1"/>
  <c r="K1475" i="23" s="1"/>
  <c r="K1476" i="23" a="1"/>
  <c r="K1476" i="23" s="1"/>
  <c r="K1477" i="23" a="1"/>
  <c r="K1477" i="23" s="1"/>
  <c r="K1478" i="23" a="1"/>
  <c r="K1478" i="23" s="1"/>
  <c r="K1479" i="23" a="1"/>
  <c r="K1479" i="23" s="1"/>
  <c r="K1480" i="23" a="1"/>
  <c r="K1480" i="23" s="1"/>
  <c r="K1481" i="23" a="1"/>
  <c r="K1481" i="23" s="1"/>
  <c r="K1482" i="23" a="1"/>
  <c r="K1482" i="23" s="1"/>
  <c r="K1483" i="23" a="1"/>
  <c r="K1483" i="23" s="1"/>
  <c r="K1484" i="23" a="1"/>
  <c r="K1484" i="23" s="1"/>
  <c r="K1485" i="23" a="1"/>
  <c r="K1485" i="23" s="1"/>
  <c r="K1486" i="23" a="1"/>
  <c r="K1486" i="23" s="1"/>
  <c r="K1487" i="23" a="1"/>
  <c r="K1487" i="23" s="1"/>
  <c r="K1488" i="23" a="1"/>
  <c r="K1488" i="23" s="1"/>
  <c r="K1489" i="23" a="1"/>
  <c r="K1489" i="23" s="1"/>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s="1"/>
  <c r="K1501" i="23" a="1"/>
  <c r="K1501" i="23" s="1"/>
  <c r="K1502" i="23" a="1"/>
  <c r="K1502" i="23" s="1"/>
  <c r="K1503" i="23" a="1"/>
  <c r="K1503" i="23" s="1"/>
  <c r="K1504" i="23" a="1"/>
  <c r="K1504" i="23" s="1"/>
  <c r="K1505" i="23" a="1"/>
  <c r="K1505" i="23" s="1"/>
  <c r="K1506" i="23" a="1"/>
  <c r="K1506" i="23" s="1"/>
  <c r="K1507" i="23" a="1"/>
  <c r="K1507" i="23" s="1"/>
  <c r="K1508" i="23" a="1"/>
  <c r="K1508" i="23" s="1"/>
  <c r="K1509" i="23" a="1"/>
  <c r="K1509" i="23" s="1"/>
  <c r="K1510" i="23" a="1"/>
  <c r="K1510" i="23" s="1"/>
  <c r="K1511" i="23" a="1"/>
  <c r="K1511" i="23" s="1"/>
  <c r="K1512" i="23" a="1"/>
  <c r="K1512" i="23" s="1"/>
  <c r="K1513" i="23" a="1"/>
  <c r="K1513" i="23" s="1"/>
  <c r="K1514" i="23" a="1"/>
  <c r="K1514" i="23" s="1"/>
  <c r="K1515" i="23" a="1"/>
  <c r="K1515" i="23" s="1"/>
  <c r="K1516" i="23" a="1"/>
  <c r="K1516" i="23" s="1"/>
  <c r="K1517" i="23" a="1"/>
  <c r="K1517" i="23" s="1"/>
  <c r="K1518" i="23" a="1"/>
  <c r="K1518" i="23" s="1"/>
  <c r="K1519" i="23" a="1"/>
  <c r="K1519" i="23" s="1"/>
  <c r="K1520" i="23" a="1"/>
  <c r="K1520" i="23" s="1"/>
  <c r="K1521" i="23" a="1"/>
  <c r="K1521" i="23" s="1"/>
  <c r="K1522" i="23" a="1"/>
  <c r="K1522" i="23" s="1"/>
  <c r="K1523" i="23" a="1"/>
  <c r="K1523" i="23" s="1"/>
  <c r="K1524" i="23" a="1"/>
  <c r="K1524" i="23" s="1"/>
  <c r="K1525" i="23" a="1"/>
  <c r="K1525" i="23" s="1"/>
  <c r="K1526" i="23" a="1"/>
  <c r="K1526" i="23" s="1"/>
  <c r="K1527" i="23" a="1"/>
  <c r="K1527" i="23" s="1"/>
  <c r="K1528" i="23" a="1"/>
  <c r="K1528" i="23" s="1"/>
  <c r="K1529" i="23" a="1"/>
  <c r="K1529" i="23" s="1"/>
  <c r="K1530" i="23" a="1"/>
  <c r="K1530" i="23" s="1"/>
  <c r="K1531" i="23" a="1"/>
  <c r="K1531" i="23" s="1"/>
  <c r="K1532" i="23" a="1"/>
  <c r="K1532" i="23" s="1"/>
  <c r="K1533" i="23" a="1"/>
  <c r="K1533" i="23" s="1"/>
  <c r="K1534" i="23" a="1"/>
  <c r="K1534" i="23" s="1"/>
  <c r="K1535" i="23" a="1"/>
  <c r="K1535" i="23" s="1"/>
  <c r="K1536" i="23" a="1"/>
  <c r="K1536" i="23" s="1"/>
  <c r="K1537" i="23" a="1"/>
  <c r="K1537" i="23" s="1"/>
  <c r="K1538" i="23" a="1"/>
  <c r="K1538" i="23" s="1"/>
  <c r="K1539" i="23" a="1"/>
  <c r="K1539" i="23" s="1"/>
  <c r="K1540" i="23" a="1"/>
  <c r="K1540" i="23" s="1"/>
  <c r="K1541" i="23" a="1"/>
  <c r="K1541" i="23" s="1"/>
  <c r="K1542" i="23" a="1"/>
  <c r="K1542" i="23" s="1"/>
  <c r="K1543" i="23" a="1"/>
  <c r="K1543" i="23" s="1"/>
  <c r="K1544" i="23" a="1"/>
  <c r="K1544" i="23" s="1"/>
  <c r="K1545" i="23" a="1"/>
  <c r="K1545" i="23" s="1"/>
  <c r="K1546" i="23" a="1"/>
  <c r="K1546" i="23" s="1"/>
  <c r="K1547" i="23" a="1"/>
  <c r="K1547" i="23" s="1"/>
  <c r="K1548" i="23" a="1"/>
  <c r="K1548" i="23" s="1"/>
  <c r="K1549" i="23" a="1"/>
  <c r="K1549" i="23" s="1"/>
  <c r="K1550" i="23" a="1"/>
  <c r="K1550" i="23" s="1"/>
  <c r="K1551" i="23" a="1"/>
  <c r="K1551" i="23" s="1"/>
  <c r="K1552" i="23" a="1"/>
  <c r="K1552" i="23" s="1"/>
  <c r="K1553" i="23" a="1"/>
  <c r="K1553" i="23" s="1"/>
  <c r="K1554" i="23" a="1"/>
  <c r="K1554" i="23" s="1"/>
  <c r="K1555" i="23" a="1"/>
  <c r="K1555" i="23" s="1"/>
  <c r="K1556" i="23" a="1"/>
  <c r="K1556" i="23" s="1"/>
  <c r="K1557" i="23" a="1"/>
  <c r="K1557" i="23" s="1"/>
  <c r="K1558" i="23" a="1"/>
  <c r="K1558" i="23" s="1"/>
  <c r="K1559" i="23" a="1"/>
  <c r="K1559" i="23" s="1"/>
  <c r="K1560" i="23" a="1"/>
  <c r="K1560" i="23" s="1"/>
  <c r="K1561" i="23" a="1"/>
  <c r="K1561" i="23" s="1"/>
  <c r="K1562" i="23" a="1"/>
  <c r="K1562" i="23" s="1"/>
  <c r="K1563" i="23" a="1"/>
  <c r="K1563" i="23" s="1"/>
  <c r="K1564" i="23" a="1"/>
  <c r="K1564" i="23" s="1"/>
  <c r="K1565" i="23" a="1"/>
  <c r="K1565" i="23" s="1"/>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s="1"/>
  <c r="K1581" i="23" a="1"/>
  <c r="K1581" i="23" s="1"/>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s="1"/>
  <c r="K1593" i="23" a="1"/>
  <c r="K1593" i="23" s="1"/>
  <c r="K1594" i="23" a="1"/>
  <c r="K1594" i="23" s="1"/>
  <c r="K1595" i="23" a="1"/>
  <c r="K1595" i="23" s="1"/>
  <c r="K1596" i="23" a="1"/>
  <c r="K1596" i="23" s="1"/>
  <c r="K1597" i="23" a="1"/>
  <c r="K1597" i="23" s="1"/>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s="1"/>
  <c r="K1612" i="23" a="1"/>
  <c r="K1612" i="23" s="1"/>
  <c r="K1613" i="23" a="1"/>
  <c r="K1613" i="23" s="1"/>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s="1"/>
  <c r="K1623" i="23" a="1"/>
  <c r="K1623" i="23" s="1"/>
  <c r="K1624" i="23" a="1"/>
  <c r="K1624" i="23" s="1"/>
  <c r="K1625" i="23" a="1"/>
  <c r="K1625" i="23" s="1"/>
  <c r="K1626" i="23" a="1"/>
  <c r="K1626" i="23" s="1"/>
  <c r="K1627" i="23" a="1"/>
  <c r="K1627" i="23" s="1"/>
  <c r="K1628" i="23" a="1"/>
  <c r="K1628" i="23" s="1"/>
  <c r="K1629" i="23" a="1"/>
  <c r="K1629" i="23" s="1"/>
  <c r="K1630" i="23" a="1"/>
  <c r="K1630" i="23" s="1"/>
  <c r="K1631" i="23" a="1"/>
  <c r="K1631" i="23" s="1"/>
  <c r="K1632" i="23" a="1"/>
  <c r="K1632" i="23" s="1"/>
  <c r="K1633" i="23" a="1"/>
  <c r="K1633" i="23" s="1"/>
  <c r="K1634" i="23" a="1"/>
  <c r="K1634" i="23" s="1"/>
  <c r="K1635" i="23" a="1"/>
  <c r="K1635" i="23" s="1"/>
  <c r="K1636" i="23" a="1"/>
  <c r="K1636" i="23" s="1"/>
  <c r="K1637" i="23" a="1"/>
  <c r="K1637" i="23" s="1"/>
  <c r="K1638" i="23" a="1"/>
  <c r="K1638" i="23" s="1"/>
  <c r="K1639" i="23" a="1"/>
  <c r="K1639" i="23" s="1"/>
  <c r="K1640" i="23" a="1"/>
  <c r="K1640" i="23" s="1"/>
  <c r="K1641" i="23" a="1"/>
  <c r="K1641" i="23" s="1"/>
  <c r="K1642" i="23" a="1"/>
  <c r="K1642" i="23" s="1"/>
  <c r="K1643" i="23" a="1"/>
  <c r="K1643" i="23" s="1"/>
  <c r="K1644" i="23" a="1"/>
  <c r="K1644" i="23" s="1"/>
  <c r="K1645" i="23" a="1"/>
  <c r="K1645" i="23" s="1"/>
  <c r="K1646" i="23" a="1"/>
  <c r="K1646" i="23" s="1"/>
  <c r="K1647" i="23" a="1"/>
  <c r="K1647" i="23" s="1"/>
  <c r="K1648" i="23" a="1"/>
  <c r="K1648" i="23" s="1"/>
  <c r="K1649" i="23" a="1"/>
  <c r="K1649" i="23" s="1"/>
  <c r="K1650" i="23" a="1"/>
  <c r="K1650" i="23" s="1"/>
  <c r="K1651" i="23" a="1"/>
  <c r="K1651" i="23" s="1"/>
  <c r="K1652" i="23" a="1"/>
  <c r="K1652" i="23" s="1"/>
  <c r="K1653" i="23" a="1"/>
  <c r="K1653" i="23" s="1"/>
  <c r="K1654" i="23" a="1"/>
  <c r="K1654" i="23" s="1"/>
  <c r="K1655" i="23" a="1"/>
  <c r="K1655" i="23" s="1"/>
  <c r="K1656" i="23" a="1"/>
  <c r="K1656" i="23" s="1"/>
  <c r="K1657" i="23" a="1"/>
  <c r="K1657" i="23" s="1"/>
  <c r="K1658" i="23" a="1"/>
  <c r="K1658" i="23" s="1"/>
  <c r="K1659" i="23" a="1"/>
  <c r="K1659" i="23" s="1"/>
  <c r="K1660" i="23" a="1"/>
  <c r="K1660" i="23" s="1"/>
  <c r="K1661" i="23" a="1"/>
  <c r="K1661" i="23" s="1"/>
  <c r="K1662" i="23" a="1"/>
  <c r="K1662" i="23" s="1"/>
  <c r="K1663" i="23" a="1"/>
  <c r="K1663" i="23" s="1"/>
  <c r="K1664" i="23" a="1"/>
  <c r="K1664" i="23" s="1"/>
  <c r="K1665" i="23" a="1"/>
  <c r="K1665" i="23" s="1"/>
  <c r="K1666" i="23" a="1"/>
  <c r="K1666" i="23" s="1"/>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s="1"/>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s="1"/>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s="1"/>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s="1"/>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s="1"/>
  <c r="K1740" i="23" a="1"/>
  <c r="K1740" i="23" s="1"/>
  <c r="K1741" i="23" a="1"/>
  <c r="K1741" i="23" s="1"/>
  <c r="K1742" i="23" a="1"/>
  <c r="K1742" i="23" s="1"/>
  <c r="K1743" i="23" a="1"/>
  <c r="K1743" i="23" s="1"/>
  <c r="K1744" i="23" a="1"/>
  <c r="K1744" i="23" s="1"/>
  <c r="K1745" i="23" a="1"/>
  <c r="K1745" i="23" s="1"/>
  <c r="K1746" i="23" a="1"/>
  <c r="K1746" i="23" s="1"/>
  <c r="K1747" i="23" a="1"/>
  <c r="K1747" i="23" s="1"/>
  <c r="K1748" i="23" a="1"/>
  <c r="K1748" i="23" s="1"/>
  <c r="K1749" i="23" a="1"/>
  <c r="K1749" i="23" s="1"/>
  <c r="K1750" i="23" a="1"/>
  <c r="K1750" i="23" s="1"/>
  <c r="K1751" i="23" a="1"/>
  <c r="K1751" i="23" s="1"/>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s="1"/>
  <c r="K1776" i="23" a="1"/>
  <c r="K1776" i="23" s="1"/>
  <c r="K1777" i="23" a="1"/>
  <c r="K1777" i="23" s="1"/>
  <c r="K1778" i="23" a="1"/>
  <c r="K1778" i="23" s="1"/>
  <c r="K1779" i="23" a="1"/>
  <c r="K1779" i="23" s="1"/>
  <c r="K1780" i="23" a="1"/>
  <c r="K1780" i="23" s="1"/>
  <c r="K1781" i="23" a="1"/>
  <c r="K1781" i="23" s="1"/>
  <c r="K1782" i="23" a="1"/>
  <c r="K1782" i="23" s="1"/>
  <c r="K1783" i="23" a="1"/>
  <c r="K1783" i="23" s="1"/>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s="1"/>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s="1"/>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s="1"/>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s="1"/>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s="1"/>
  <c r="K1904" i="23" a="1"/>
  <c r="K1904" i="23" s="1"/>
  <c r="K1905" i="23" a="1"/>
  <c r="K1905" i="23" s="1"/>
  <c r="K1906" i="23" a="1"/>
  <c r="K1906" i="23" s="1"/>
  <c r="K1907" i="23" a="1"/>
  <c r="K1907" i="23" s="1"/>
  <c r="K1908" i="23" a="1"/>
  <c r="K1908" i="23" s="1"/>
  <c r="K1909" i="23" a="1"/>
  <c r="K1909" i="23" s="1"/>
  <c r="K1910" i="23" a="1"/>
  <c r="K1910" i="23" s="1"/>
  <c r="K1911" i="23" a="1"/>
  <c r="K1911" i="23" s="1"/>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s="1"/>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s="1"/>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s="1"/>
  <c r="K1996" i="23" a="1"/>
  <c r="K1996" i="23" s="1"/>
  <c r="K1997" i="23" a="1"/>
  <c r="K1997" i="23" s="1"/>
  <c r="K1998" i="23" a="1"/>
  <c r="K1998" i="23" s="1"/>
  <c r="K1999" i="23" a="1"/>
  <c r="K1999" i="23" s="1"/>
  <c r="K2000" i="23" a="1"/>
  <c r="K2000" i="23" s="1"/>
  <c r="K2001" i="23" a="1"/>
  <c r="K2001" i="23" s="1"/>
  <c r="K2002" i="23" a="1"/>
  <c r="K2002" i="23" s="1"/>
  <c r="K2003" i="23" a="1"/>
  <c r="K2003" i="23" s="1"/>
  <c r="K2004" i="23" a="1"/>
  <c r="K2004" i="23" s="1"/>
  <c r="K2005" i="23" a="1"/>
  <c r="K2005" i="23" s="1"/>
  <c r="K2006" i="23" a="1"/>
  <c r="K2006" i="23" s="1"/>
  <c r="K2007" i="23" a="1"/>
  <c r="K2007" i="23" s="1"/>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s="1"/>
  <c r="K2032" i="23" a="1"/>
  <c r="K2032" i="23" s="1"/>
  <c r="K2033" i="23" a="1"/>
  <c r="K2033" i="23" s="1"/>
  <c r="K2034" i="23" a="1"/>
  <c r="K2034" i="23" s="1"/>
  <c r="K2035" i="23" a="1"/>
  <c r="K2035" i="23" s="1"/>
  <c r="K2036" i="23" a="1"/>
  <c r="K2036" i="23" s="1"/>
  <c r="K2037" i="23" a="1"/>
  <c r="K2037" i="23" s="1"/>
  <c r="K2038" i="23" a="1"/>
  <c r="K2038" i="23" s="1"/>
  <c r="K2039" i="23" a="1"/>
  <c r="K2039" i="23" s="1"/>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s="1"/>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s="1"/>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s="1"/>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s="1"/>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s="1"/>
  <c r="K2160" i="23" a="1"/>
  <c r="K2160" i="23" s="1"/>
  <c r="K2161" i="23" a="1"/>
  <c r="K2161" i="23" s="1"/>
  <c r="K2162" i="23" a="1"/>
  <c r="K2162" i="23" s="1"/>
  <c r="K2163" i="23" a="1"/>
  <c r="K2163" i="23" s="1"/>
  <c r="K2164" i="23" a="1"/>
  <c r="K2164" i="23" s="1"/>
  <c r="K2165" i="23" a="1"/>
  <c r="K2165" i="23" s="1"/>
  <c r="K2166" i="23" a="1"/>
  <c r="K2166" i="23" s="1"/>
  <c r="K2167" i="23" a="1"/>
  <c r="K2167" i="23" s="1"/>
  <c r="K2168" i="23" a="1"/>
  <c r="K2168" i="23" s="1"/>
  <c r="K2169" i="23" a="1"/>
  <c r="K2169" i="23" s="1"/>
  <c r="K2170" i="23" a="1"/>
  <c r="K2170" i="23" s="1"/>
  <c r="K2171" i="23" a="1"/>
  <c r="K2171" i="23" s="1"/>
  <c r="K2172" i="23" a="1"/>
  <c r="K2172" i="23" s="1"/>
  <c r="K2173" i="23" a="1"/>
  <c r="K2173" i="23" s="1"/>
  <c r="K2174" i="23" a="1"/>
  <c r="K2174" i="23" s="1"/>
  <c r="K2175" i="23" a="1"/>
  <c r="K2175" i="23" s="1"/>
  <c r="K2176" i="23" a="1"/>
  <c r="K2176" i="23" s="1"/>
  <c r="K2177" i="23" a="1"/>
  <c r="K2177" i="23" s="1"/>
  <c r="K2178" i="23" a="1"/>
  <c r="K2178" i="23" s="1"/>
  <c r="K2179" i="23" a="1"/>
  <c r="K2179" i="23" s="1"/>
  <c r="K2180" i="23" a="1"/>
  <c r="K2180" i="23" s="1"/>
  <c r="K2181" i="23" a="1"/>
  <c r="K2181" i="23" s="1"/>
  <c r="K2182" i="23" a="1"/>
  <c r="K2182" i="23" s="1"/>
  <c r="K2183" i="23" a="1"/>
  <c r="K2183" i="23" s="1"/>
  <c r="K2184" i="23" a="1"/>
  <c r="K2184" i="23" s="1"/>
  <c r="K2185" i="23" a="1"/>
  <c r="K2185" i="23" s="1"/>
  <c r="K2186" i="23" a="1"/>
  <c r="K2186" i="23" s="1"/>
  <c r="K2187" i="23" a="1"/>
  <c r="K2187" i="23" s="1"/>
  <c r="K2188" i="23" a="1"/>
  <c r="K2188" i="23" s="1"/>
  <c r="K2189" i="23" a="1"/>
  <c r="K2189" i="23" s="1"/>
  <c r="K2190" i="23" a="1"/>
  <c r="K2190" i="23" s="1"/>
  <c r="K2191" i="23" a="1"/>
  <c r="K2191" i="23" s="1"/>
  <c r="K2192" i="23" a="1"/>
  <c r="K2192" i="23" s="1"/>
  <c r="K2193" i="23" a="1"/>
  <c r="K2193" i="23" s="1"/>
  <c r="K2194" i="23" a="1"/>
  <c r="K2194" i="23" s="1"/>
  <c r="K2195" i="23" a="1"/>
  <c r="K2195" i="23" s="1"/>
  <c r="K2196" i="23" a="1"/>
  <c r="K2196" i="23" s="1"/>
  <c r="K2197" i="23" a="1"/>
  <c r="K2197" i="23" s="1"/>
  <c r="K2198" i="23" a="1"/>
  <c r="K2198" i="23" s="1"/>
  <c r="K2199" i="23" a="1"/>
  <c r="K2199" i="23" s="1"/>
  <c r="K2200" i="23" a="1"/>
  <c r="K2200" i="23" s="1"/>
  <c r="K2201" i="23" a="1"/>
  <c r="K2201" i="23" s="1"/>
  <c r="K2202" i="23" a="1"/>
  <c r="K2202" i="23" s="1"/>
  <c r="K2203" i="23" a="1"/>
  <c r="K2203" i="23" s="1"/>
  <c r="K2204" i="23" a="1"/>
  <c r="K2204" i="23" s="1"/>
  <c r="K2205" i="23" a="1"/>
  <c r="K2205" i="23" s="1"/>
  <c r="K2206" i="23" a="1"/>
  <c r="K2206" i="23" s="1"/>
  <c r="K2207" i="23" a="1"/>
  <c r="K2207" i="23" s="1"/>
  <c r="K2208" i="23" a="1"/>
  <c r="K2208" i="23" s="1"/>
  <c r="K2209" i="23" a="1"/>
  <c r="K2209" i="23" s="1"/>
  <c r="K2210" i="23" a="1"/>
  <c r="K2210" i="23" s="1"/>
  <c r="K2211" i="23" a="1"/>
  <c r="K2211" i="23" s="1"/>
  <c r="K2212" i="23" a="1"/>
  <c r="K2212" i="23" s="1"/>
  <c r="K2213" i="23" a="1"/>
  <c r="K2213" i="23" s="1"/>
  <c r="K2214" i="23" a="1"/>
  <c r="K2214" i="23" s="1"/>
  <c r="K2215" i="23" a="1"/>
  <c r="K2215" i="23" s="1"/>
  <c r="K2216" i="23" a="1"/>
  <c r="K2216" i="23" s="1"/>
  <c r="K2217" i="23" a="1"/>
  <c r="K2217" i="23" s="1"/>
  <c r="K2218" i="23" a="1"/>
  <c r="K2218" i="23" s="1"/>
  <c r="K2219" i="23" a="1"/>
  <c r="K2219" i="23" s="1"/>
  <c r="K2220" i="23" a="1"/>
  <c r="K2220" i="23" s="1"/>
  <c r="K2221" i="23" a="1"/>
  <c r="K2221" i="23" s="1"/>
  <c r="K2222" i="23" a="1"/>
  <c r="K2222" i="23" s="1"/>
  <c r="K2223" i="23" a="1"/>
  <c r="K2223" i="23" s="1"/>
  <c r="K2224" i="23" a="1"/>
  <c r="K2224" i="23" s="1"/>
  <c r="K2225" i="23" a="1"/>
  <c r="K2225" i="23" s="1"/>
  <c r="K2226" i="23" a="1"/>
  <c r="K2226" i="23" s="1"/>
  <c r="K2227" i="23" a="1"/>
  <c r="K2227" i="23" s="1"/>
  <c r="K2228" i="23" a="1"/>
  <c r="K2228" i="23" s="1"/>
  <c r="K2229" i="23" a="1"/>
  <c r="K2229" i="23" s="1"/>
  <c r="K2230" i="23" a="1"/>
  <c r="K2230" i="23" s="1"/>
  <c r="K2231" i="23" a="1"/>
  <c r="K2231" i="23" s="1"/>
  <c r="K2232" i="23" a="1"/>
  <c r="K2232" i="23" s="1"/>
  <c r="K2233" i="23" a="1"/>
  <c r="K2233" i="23" s="1"/>
  <c r="K2234" i="23" a="1"/>
  <c r="K2234" i="23" s="1"/>
  <c r="K2235" i="23" a="1"/>
  <c r="K2235" i="23" s="1"/>
  <c r="K2236" i="23" a="1"/>
  <c r="K2236" i="23" s="1"/>
  <c r="K2237" i="23" a="1"/>
  <c r="K2237" i="23" s="1"/>
  <c r="K2238" i="23" a="1"/>
  <c r="K2238" i="23" s="1"/>
  <c r="K2239" i="23" a="1"/>
  <c r="K2239" i="23" s="1"/>
  <c r="K2240" i="23" a="1"/>
  <c r="K2240" i="23" s="1"/>
  <c r="K2241" i="23" a="1"/>
  <c r="K2241" i="23" s="1"/>
  <c r="K2242" i="23" a="1"/>
  <c r="K2242" i="23" s="1"/>
  <c r="K2243" i="23" a="1"/>
  <c r="K2243" i="23" s="1"/>
  <c r="K2244" i="23" a="1"/>
  <c r="K2244" i="23" s="1"/>
  <c r="K2245" i="23" a="1"/>
  <c r="K2245" i="23" s="1"/>
  <c r="K2246" i="23" a="1"/>
  <c r="K2246" i="23" s="1"/>
  <c r="K2247" i="23" a="1"/>
  <c r="K2247" i="23" s="1"/>
  <c r="K2248" i="23" a="1"/>
  <c r="K2248" i="23" s="1"/>
  <c r="K2249" i="23" a="1"/>
  <c r="K2249" i="23" s="1"/>
  <c r="K2250" i="23" a="1"/>
  <c r="K2250" i="23" s="1"/>
  <c r="K2251" i="23" a="1"/>
  <c r="K2251" i="23" s="1"/>
  <c r="K2252" i="23" a="1"/>
  <c r="K2252" i="23" s="1"/>
  <c r="K2253" i="23" a="1"/>
  <c r="K2253" i="23" s="1"/>
  <c r="K2254" i="23" a="1"/>
  <c r="K2254" i="23" s="1"/>
  <c r="K2255" i="23" a="1"/>
  <c r="K2255" i="23" s="1"/>
  <c r="K2256" i="23" a="1"/>
  <c r="K2256" i="23" s="1"/>
  <c r="K2257" i="23" a="1"/>
  <c r="K2257" i="23" s="1"/>
  <c r="K2258" i="23" a="1"/>
  <c r="K2258" i="23" s="1"/>
  <c r="K2259" i="23" a="1"/>
  <c r="K2259" i="23" s="1"/>
  <c r="K2260" i="23" a="1"/>
  <c r="K2260" i="23" s="1"/>
  <c r="K2261" i="23" a="1"/>
  <c r="K2261" i="23" s="1"/>
  <c r="K2262" i="23" a="1"/>
  <c r="K2262" i="23" s="1"/>
  <c r="K2263" i="23" a="1"/>
  <c r="K2263" i="23" s="1"/>
  <c r="K2264" i="23" a="1"/>
  <c r="K2264" i="23" s="1"/>
  <c r="K2265" i="23" a="1"/>
  <c r="K2265" i="23" s="1"/>
  <c r="K2266" i="23" a="1"/>
  <c r="K2266" i="23" s="1"/>
  <c r="K2267" i="23" a="1"/>
  <c r="K2267" i="23" s="1"/>
  <c r="K2268" i="23" a="1"/>
  <c r="K2268" i="23" s="1"/>
  <c r="K2269" i="23" a="1"/>
  <c r="K2269" i="23" s="1"/>
  <c r="K2270" i="23" a="1"/>
  <c r="K2270" i="23" s="1"/>
  <c r="K2271" i="23" a="1"/>
  <c r="K2271" i="23" s="1"/>
  <c r="K2272" i="23" a="1"/>
  <c r="K2272" i="23" s="1"/>
  <c r="K2273" i="23" a="1"/>
  <c r="K2273" i="23" s="1"/>
  <c r="K2274" i="23" a="1"/>
  <c r="K2274" i="23" s="1"/>
  <c r="K2275" i="23" a="1"/>
  <c r="K2275" i="23" s="1"/>
  <c r="K2276" i="23" a="1"/>
  <c r="K2276" i="23" s="1"/>
  <c r="K2277" i="23" a="1"/>
  <c r="K2277" i="23" s="1"/>
  <c r="K2278" i="23" a="1"/>
  <c r="K2278" i="23" s="1"/>
  <c r="K2279" i="23" a="1"/>
  <c r="K2279" i="23" s="1"/>
  <c r="K2280" i="23" a="1"/>
  <c r="K2280" i="23" s="1"/>
  <c r="K2281" i="23" a="1"/>
  <c r="K2281" i="23" s="1"/>
  <c r="K2282" i="23" a="1"/>
  <c r="K2282" i="23" s="1"/>
  <c r="K2283" i="23" a="1"/>
  <c r="K2283" i="23" s="1"/>
  <c r="K2284" i="23" a="1"/>
  <c r="K2284" i="23" s="1"/>
  <c r="K2285" i="23" a="1"/>
  <c r="K2285" i="23" s="1"/>
  <c r="K2286" i="23" a="1"/>
  <c r="K2286" i="23" s="1"/>
  <c r="K2287" i="23" a="1"/>
  <c r="K2287" i="23" s="1"/>
  <c r="K2288" i="23" a="1"/>
  <c r="K2288" i="23" s="1"/>
  <c r="K2289" i="23" a="1"/>
  <c r="K2289" i="23" s="1"/>
  <c r="K2290" i="23" a="1"/>
  <c r="K2290" i="23" s="1"/>
  <c r="K2291" i="23" a="1"/>
  <c r="K2291" i="23" s="1"/>
  <c r="K2292" i="23" a="1"/>
  <c r="K2292" i="23" s="1"/>
  <c r="K2293" i="23" a="1"/>
  <c r="K2293" i="23" s="1"/>
  <c r="K2294" i="23" a="1"/>
  <c r="K2294" i="23" s="1"/>
  <c r="K2295" i="23" a="1"/>
  <c r="K2295" i="23" s="1"/>
  <c r="K2296" i="23" a="1"/>
  <c r="K2296" i="23" s="1"/>
  <c r="K2297" i="23" a="1"/>
  <c r="K2297" i="23" s="1"/>
  <c r="K2298" i="23" a="1"/>
  <c r="K2298" i="23" s="1"/>
  <c r="K2299" i="23" a="1"/>
  <c r="K2299" i="23" s="1"/>
  <c r="K2300" i="23" a="1"/>
  <c r="K2300" i="23" s="1"/>
  <c r="K2301" i="23" a="1"/>
  <c r="K2301" i="23" s="1"/>
  <c r="K2302" i="23" a="1"/>
  <c r="K2302" i="23" s="1"/>
  <c r="K2303" i="23" a="1"/>
  <c r="K2303" i="23" s="1"/>
  <c r="K2304" i="23" a="1"/>
  <c r="K2304" i="23" s="1"/>
  <c r="K2305" i="23" a="1"/>
  <c r="K2305" i="23" s="1"/>
  <c r="K2306" i="23" a="1"/>
  <c r="K2306" i="23" s="1"/>
  <c r="K2307" i="23" a="1"/>
  <c r="K2307" i="23" s="1"/>
  <c r="K2308" i="23" a="1"/>
  <c r="K2308" i="23" s="1"/>
  <c r="K2309" i="23" a="1"/>
  <c r="K2309" i="23" s="1"/>
  <c r="K2310" i="23" a="1"/>
  <c r="K2310" i="23" s="1"/>
  <c r="K2311" i="23" a="1"/>
  <c r="K2311" i="23" s="1"/>
  <c r="K2312" i="23" a="1"/>
  <c r="K2312" i="23" s="1"/>
  <c r="K2313" i="23" a="1"/>
  <c r="K2313" i="23" s="1"/>
  <c r="K2314" i="23" a="1"/>
  <c r="K2314" i="23" s="1"/>
  <c r="K2315" i="23" a="1"/>
  <c r="K2315" i="23" s="1"/>
  <c r="K2316" i="23" a="1"/>
  <c r="K2316" i="23" s="1"/>
  <c r="K2317" i="23" a="1"/>
  <c r="K2317" i="23" s="1"/>
  <c r="K2318" i="23" a="1"/>
  <c r="K2318" i="23" s="1"/>
  <c r="K2319" i="23" a="1"/>
  <c r="K2319" i="23" s="1"/>
  <c r="K2320" i="23" a="1"/>
  <c r="K2320" i="23" s="1"/>
  <c r="K2321" i="23" a="1"/>
  <c r="K2321" i="23" s="1"/>
  <c r="K2322" i="23" a="1"/>
  <c r="K2322" i="23" s="1"/>
  <c r="K2323" i="23" a="1"/>
  <c r="K2323" i="23" s="1"/>
  <c r="K2324" i="23" a="1"/>
  <c r="K2324" i="23" s="1"/>
  <c r="K2325" i="23" a="1"/>
  <c r="K2325" i="23" s="1"/>
  <c r="K2326" i="23" a="1"/>
  <c r="K2326" i="23" s="1"/>
  <c r="K2327" i="23" a="1"/>
  <c r="K2327" i="23" s="1"/>
  <c r="K2328" i="23" a="1"/>
  <c r="K2328" i="23" s="1"/>
  <c r="K2329" i="23" a="1"/>
  <c r="K2329" i="23" s="1"/>
  <c r="K2330" i="23" a="1"/>
  <c r="K2330" i="23" s="1"/>
  <c r="K2331" i="23" a="1"/>
  <c r="K2331" i="23" s="1"/>
  <c r="K2332" i="23" a="1"/>
  <c r="K2332" i="23" s="1"/>
  <c r="K2333" i="23" a="1"/>
  <c r="K2333" i="23" s="1"/>
  <c r="K2334" i="23" a="1"/>
  <c r="K2334" i="23" s="1"/>
  <c r="K2335" i="23" a="1"/>
  <c r="K2335" i="23" s="1"/>
  <c r="K2336" i="23" a="1"/>
  <c r="K2336" i="23" s="1"/>
  <c r="K2337" i="23" a="1"/>
  <c r="K2337" i="23" s="1"/>
  <c r="K2338" i="23" a="1"/>
  <c r="K2338" i="23" s="1"/>
  <c r="K2339" i="23" a="1"/>
  <c r="K2339" i="23" s="1"/>
  <c r="K2340" i="23" a="1"/>
  <c r="K2340" i="23" s="1"/>
  <c r="K2341" i="23" a="1"/>
  <c r="K2341" i="23" s="1"/>
  <c r="K2342" i="23" a="1"/>
  <c r="K2342" i="23" s="1"/>
  <c r="K2343" i="23" a="1"/>
  <c r="K2343" i="23" s="1"/>
  <c r="K2344" i="23" a="1"/>
  <c r="K2344" i="23" s="1"/>
  <c r="K2345" i="23" a="1"/>
  <c r="K2345" i="23" s="1"/>
  <c r="K2346" i="23" a="1"/>
  <c r="K2346" i="23" s="1"/>
  <c r="K2347" i="23" a="1"/>
  <c r="K2347" i="23" s="1"/>
  <c r="K2348" i="23" a="1"/>
  <c r="K2348" i="23" s="1"/>
  <c r="K2349" i="23" a="1"/>
  <c r="K2349" i="23" s="1"/>
  <c r="K2350" i="23" a="1"/>
  <c r="K2350" i="23" s="1"/>
  <c r="K2351" i="23" a="1"/>
  <c r="K2351" i="23" s="1"/>
  <c r="K2352" i="23" a="1"/>
  <c r="K2352" i="23" s="1"/>
  <c r="K2353" i="23" a="1"/>
  <c r="K2353" i="23" s="1"/>
  <c r="K2354" i="23" a="1"/>
  <c r="K2354" i="23" s="1"/>
  <c r="K2355" i="23" a="1"/>
  <c r="K2355" i="23" s="1"/>
  <c r="K2356" i="23" a="1"/>
  <c r="K2356" i="23" s="1"/>
  <c r="K2357" i="23" a="1"/>
  <c r="K2357" i="23" s="1"/>
  <c r="K2358" i="23" a="1"/>
  <c r="K2358" i="23" s="1"/>
  <c r="K2359" i="23" a="1"/>
  <c r="K2359" i="23" s="1"/>
  <c r="K2360" i="23" a="1"/>
  <c r="K2360" i="23" s="1"/>
  <c r="K2361" i="23" a="1"/>
  <c r="K2361" i="23" s="1"/>
  <c r="K2362" i="23" a="1"/>
  <c r="K2362" i="23" s="1"/>
  <c r="K2363" i="23" a="1"/>
  <c r="K2363" i="23" s="1"/>
  <c r="K2364" i="23" a="1"/>
  <c r="K2364" i="23" s="1"/>
  <c r="K2365" i="23" a="1"/>
  <c r="K2365" i="23" s="1"/>
  <c r="K2366" i="23" a="1"/>
  <c r="K2366" i="23" s="1"/>
  <c r="K2367" i="23" a="1"/>
  <c r="K2367" i="23" s="1"/>
  <c r="K2368" i="23" a="1"/>
  <c r="K2368" i="23" s="1"/>
  <c r="K2369" i="23" a="1"/>
  <c r="K2369" i="23" s="1"/>
  <c r="K2370" i="23" a="1"/>
  <c r="K2370" i="23" s="1"/>
  <c r="K2371" i="23" a="1"/>
  <c r="K2371" i="23" s="1"/>
  <c r="K2372" i="23" a="1"/>
  <c r="K2372" i="23" s="1"/>
  <c r="K2373" i="23" a="1"/>
  <c r="K2373" i="23" s="1"/>
  <c r="K2374" i="23" a="1"/>
  <c r="K2374" i="23" s="1"/>
  <c r="K2375" i="23" a="1"/>
  <c r="K2375" i="23" s="1"/>
  <c r="K2376" i="23" a="1"/>
  <c r="K2376" i="23" s="1"/>
  <c r="K2377" i="23" a="1"/>
  <c r="K2377" i="23" s="1"/>
  <c r="K2378" i="23" a="1"/>
  <c r="K2378" i="23" s="1"/>
  <c r="K2379" i="23" a="1"/>
  <c r="K2379" i="23" s="1"/>
  <c r="K2380" i="23" a="1"/>
  <c r="K2380" i="23" s="1"/>
  <c r="K2381" i="23" a="1"/>
  <c r="K2381" i="23" s="1"/>
  <c r="K2382" i="23" a="1"/>
  <c r="K2382" i="23" s="1"/>
  <c r="K2383" i="23" a="1"/>
  <c r="K2383" i="23" s="1"/>
  <c r="K2384" i="23" a="1"/>
  <c r="K2384" i="23" s="1"/>
  <c r="K2385" i="23" a="1"/>
  <c r="K2385" i="23" s="1"/>
  <c r="K2386" i="23" a="1"/>
  <c r="K2386" i="23" s="1"/>
  <c r="K2387" i="23" a="1"/>
  <c r="K2387" i="23" s="1"/>
  <c r="K2388" i="23" a="1"/>
  <c r="K2388" i="23" s="1"/>
  <c r="K2389" i="23" a="1"/>
  <c r="K2389" i="23" s="1"/>
  <c r="K2390" i="23" a="1"/>
  <c r="K2390" i="23" s="1"/>
  <c r="K2391" i="23" a="1"/>
  <c r="K2391" i="23" s="1"/>
  <c r="K2392" i="23" a="1"/>
  <c r="K2392" i="23" s="1"/>
  <c r="K2393" i="23" a="1"/>
  <c r="K2393" i="23" s="1"/>
  <c r="K2394" i="23" a="1"/>
  <c r="K2394" i="23" s="1"/>
  <c r="K2395" i="23" a="1"/>
  <c r="K2395" i="23" s="1"/>
  <c r="K2396" i="23" a="1"/>
  <c r="K2396" i="23" s="1"/>
  <c r="K2397" i="23" a="1"/>
  <c r="K2397" i="23" s="1"/>
  <c r="K2398" i="23" a="1"/>
  <c r="K2398" i="23" s="1"/>
  <c r="K2399" i="23" a="1"/>
  <c r="K2399" i="23" s="1"/>
  <c r="K2400" i="23" a="1"/>
  <c r="K2400" i="23" s="1"/>
  <c r="K2401" i="23" a="1"/>
  <c r="K2401" i="23" s="1"/>
  <c r="K2402" i="23" a="1"/>
  <c r="K2402" i="23" s="1"/>
  <c r="K2403" i="23" a="1"/>
  <c r="K2403" i="23" s="1"/>
  <c r="K2404" i="23" a="1"/>
  <c r="K2404" i="23" s="1"/>
  <c r="K2405" i="23" a="1"/>
  <c r="K2405" i="23" s="1"/>
  <c r="K2406" i="23" a="1"/>
  <c r="K2406" i="23" s="1"/>
  <c r="K2407" i="23" a="1"/>
  <c r="K2407" i="23" s="1"/>
  <c r="K2408" i="23" a="1"/>
  <c r="K2408" i="23" s="1"/>
  <c r="K2409" i="23" a="1"/>
  <c r="K2409" i="23" s="1"/>
  <c r="K2410" i="23" a="1"/>
  <c r="K2410" i="23" s="1"/>
  <c r="K2411" i="23" a="1"/>
  <c r="K2411" i="23" s="1"/>
  <c r="K2412" i="23" a="1"/>
  <c r="K2412" i="23" s="1"/>
  <c r="K2413" i="23" a="1"/>
  <c r="K2413" i="23" s="1"/>
  <c r="K2414" i="23" a="1"/>
  <c r="K2414" i="23" s="1"/>
  <c r="K2415" i="23" a="1"/>
  <c r="K2415" i="23" s="1"/>
  <c r="K2416" i="23" a="1"/>
  <c r="K2416" i="23" s="1"/>
  <c r="K2417" i="23" a="1"/>
  <c r="K2417" i="23" s="1"/>
  <c r="K2418" i="23" a="1"/>
  <c r="K2418" i="23" s="1"/>
  <c r="K2419" i="23" a="1"/>
  <c r="K2419" i="23" s="1"/>
  <c r="K2420" i="23" a="1"/>
  <c r="K2420" i="23" s="1"/>
  <c r="K2421" i="23" a="1"/>
  <c r="K2421" i="23" s="1"/>
  <c r="K2422" i="23" a="1"/>
  <c r="K2422" i="23" s="1"/>
  <c r="K2423" i="23" a="1"/>
  <c r="K2423" i="23" s="1"/>
  <c r="K2424" i="23" a="1"/>
  <c r="K2424" i="23" s="1"/>
  <c r="K2425" i="23" a="1"/>
  <c r="K2425" i="23" s="1"/>
  <c r="K2426" i="23" a="1"/>
  <c r="K2426" i="23" s="1"/>
  <c r="K2427" i="23" a="1"/>
  <c r="K2427" i="23" s="1"/>
  <c r="K2428" i="23" a="1"/>
  <c r="K2428" i="23" s="1"/>
  <c r="K2429" i="23" a="1"/>
  <c r="K2429" i="23" s="1"/>
  <c r="K2430" i="23" a="1"/>
  <c r="K2430" i="23" s="1"/>
  <c r="K2431" i="23" a="1"/>
  <c r="K2431" i="23" s="1"/>
  <c r="K2432" i="23" a="1"/>
  <c r="K2432" i="23" s="1"/>
  <c r="K2433" i="23" a="1"/>
  <c r="K2433" i="23" s="1"/>
  <c r="K2434" i="23" a="1"/>
  <c r="K2434" i="23" s="1"/>
  <c r="K2435" i="23" a="1"/>
  <c r="K2435" i="23" s="1"/>
  <c r="K2436" i="23" a="1"/>
  <c r="K2436" i="23" s="1"/>
  <c r="K2437" i="23" a="1"/>
  <c r="K2437" i="23" s="1"/>
  <c r="K2438" i="23" a="1"/>
  <c r="K2438" i="23" s="1"/>
  <c r="K2439" i="23" a="1"/>
  <c r="K2439" i="23" s="1"/>
  <c r="K2440" i="23" a="1"/>
  <c r="K2440" i="23" s="1"/>
  <c r="K2441" i="23" a="1"/>
  <c r="K2441" i="23" s="1"/>
  <c r="K2442" i="23" a="1"/>
  <c r="K2442" i="23" s="1"/>
  <c r="K2443" i="23" a="1"/>
  <c r="K2443" i="23" s="1"/>
  <c r="K2444" i="23" a="1"/>
  <c r="K2444" i="23" s="1"/>
  <c r="K2445" i="23" a="1"/>
  <c r="K2445" i="23" s="1"/>
  <c r="K2446" i="23" a="1"/>
  <c r="K2446" i="23" s="1"/>
  <c r="K2447" i="23" a="1"/>
  <c r="K2447" i="23" s="1"/>
  <c r="K2448" i="23" a="1"/>
  <c r="K2448" i="23" s="1"/>
  <c r="K2449" i="23" a="1"/>
  <c r="K2449" i="23" s="1"/>
  <c r="K2450" i="23" a="1"/>
  <c r="K2450" i="23" s="1"/>
  <c r="K2451" i="23" a="1"/>
  <c r="K2451" i="23" s="1"/>
  <c r="K2452" i="23" a="1"/>
  <c r="K2452" i="23" s="1"/>
  <c r="K2453" i="23" a="1"/>
  <c r="K2453" i="23" s="1"/>
  <c r="K2454" i="23" a="1"/>
  <c r="K2454" i="23" s="1"/>
  <c r="K2455" i="23" a="1"/>
  <c r="K2455" i="23" s="1"/>
  <c r="K2456" i="23" a="1"/>
  <c r="K2456" i="23" s="1"/>
  <c r="K2457" i="23" a="1"/>
  <c r="K2457" i="23" s="1"/>
  <c r="K2458" i="23" a="1"/>
  <c r="K2458" i="23" s="1"/>
  <c r="K2459" i="23" a="1"/>
  <c r="K2459" i="23" s="1"/>
  <c r="K2460" i="23" a="1"/>
  <c r="K2460" i="23" s="1"/>
  <c r="K2461" i="23" a="1"/>
  <c r="K2461" i="23" s="1"/>
  <c r="K2462" i="23" a="1"/>
  <c r="K2462" i="23" s="1"/>
  <c r="K2463" i="23" a="1"/>
  <c r="K2463" i="23" s="1"/>
  <c r="K2464" i="23" a="1"/>
  <c r="K2464" i="23" s="1"/>
  <c r="K2465" i="23" a="1"/>
  <c r="K2465" i="23" s="1"/>
  <c r="K2466" i="23" a="1"/>
  <c r="K2466" i="23" s="1"/>
  <c r="K2467" i="23" a="1"/>
  <c r="K2467" i="23" s="1"/>
  <c r="K2468" i="23" a="1"/>
  <c r="K2468" i="23" s="1"/>
  <c r="K2469" i="23" a="1"/>
  <c r="K2469" i="23" s="1"/>
  <c r="K2470" i="23" a="1"/>
  <c r="K2470" i="23" s="1"/>
  <c r="K2471" i="23" a="1"/>
  <c r="K2471" i="23" s="1"/>
  <c r="K2472" i="23" a="1"/>
  <c r="K2472" i="23" s="1"/>
  <c r="K2473" i="23" a="1"/>
  <c r="K2473" i="23" s="1"/>
  <c r="K2474" i="23" a="1"/>
  <c r="K2474" i="23" s="1"/>
  <c r="K2475" i="23" a="1"/>
  <c r="K2475" i="23" s="1"/>
  <c r="K2476" i="23" a="1"/>
  <c r="K2476" i="23" s="1"/>
  <c r="K2477" i="23" a="1"/>
  <c r="K2477" i="23" s="1"/>
  <c r="K2478" i="23" a="1"/>
  <c r="K2478" i="23" s="1"/>
  <c r="K2479" i="23" a="1"/>
  <c r="K2479" i="23" s="1"/>
  <c r="K2480" i="23" a="1"/>
  <c r="K2480" i="23" s="1"/>
  <c r="K2481" i="23" a="1"/>
  <c r="K2481" i="23" s="1"/>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s="1"/>
  <c r="K2506" i="23" a="1"/>
  <c r="K2506" i="23" s="1"/>
  <c r="K2507" i="23" a="1"/>
  <c r="K2507" i="23" s="1"/>
  <c r="K2508" i="23" a="1"/>
  <c r="K2508" i="23" s="1"/>
  <c r="K2509" i="23" a="1"/>
  <c r="K2509" i="23" s="1"/>
  <c r="K2510" i="23" a="1"/>
  <c r="K2510" i="23" s="1"/>
  <c r="K2511" i="23" a="1"/>
  <c r="K2511" i="23" s="1"/>
  <c r="K2512" i="23" a="1"/>
  <c r="K2512" i="23" s="1"/>
  <c r="K2513" i="23" a="1"/>
  <c r="K2513" i="23" s="1"/>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s="1"/>
  <c r="K2538" i="23" a="1"/>
  <c r="K2538" i="23" s="1"/>
  <c r="K2539" i="23" a="1"/>
  <c r="K2539" i="23" s="1"/>
  <c r="K2540" i="23" a="1"/>
  <c r="K2540" i="23" s="1"/>
  <c r="K2541" i="23" a="1"/>
  <c r="K2541" i="23" s="1"/>
  <c r="K2542" i="23" a="1"/>
  <c r="K2542" i="23" s="1"/>
  <c r="K2543" i="23" a="1"/>
  <c r="K2543" i="23" s="1"/>
  <c r="K2544" i="23" a="1"/>
  <c r="K2544" i="23" s="1"/>
  <c r="K2545" i="23" a="1"/>
  <c r="K2545" i="23" s="1"/>
  <c r="K2546" i="23" a="1"/>
  <c r="K2546" i="23" s="1"/>
  <c r="K2547" i="23" a="1"/>
  <c r="K2547" i="23" s="1"/>
  <c r="K2548" i="23" a="1"/>
  <c r="K2548" i="23" s="1"/>
  <c r="K2549" i="23" a="1"/>
  <c r="K2549" i="23" s="1"/>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s="1"/>
  <c r="K2574" i="23" a="1"/>
  <c r="K2574" i="23" s="1"/>
  <c r="K2575" i="23" a="1"/>
  <c r="K2575" i="23" s="1"/>
  <c r="K2576" i="23" a="1"/>
  <c r="K2576" i="23" s="1"/>
  <c r="K2577" i="23" a="1"/>
  <c r="K2577" i="23" s="1"/>
  <c r="K2578" i="23" a="1"/>
  <c r="K2578" i="23" s="1"/>
  <c r="K2579" i="23" a="1"/>
  <c r="K2579" i="23" s="1"/>
  <c r="K2580" i="23" a="1"/>
  <c r="K2580" i="23" s="1"/>
  <c r="K2581" i="23" a="1"/>
  <c r="K2581" i="23" s="1"/>
  <c r="K2582" i="23" a="1"/>
  <c r="K2582" i="23" s="1"/>
  <c r="K2583" i="23" a="1"/>
  <c r="K2583" i="23" s="1"/>
  <c r="K2584" i="23" a="1"/>
  <c r="K2584" i="23" s="1"/>
  <c r="K2585" i="23" a="1"/>
  <c r="K2585" i="23" s="1"/>
  <c r="K2586" i="23" a="1"/>
  <c r="K2586" i="23" s="1"/>
  <c r="K2587" i="23" a="1"/>
  <c r="K2587" i="23" s="1"/>
  <c r="K2588" i="23" a="1"/>
  <c r="K2588" i="23" s="1"/>
  <c r="K2589" i="23" a="1"/>
  <c r="K2589" i="23" s="1"/>
  <c r="K2590" i="23" a="1"/>
  <c r="K2590" i="23" s="1"/>
  <c r="K2591" i="23" a="1"/>
  <c r="K2591" i="23" s="1"/>
  <c r="K2592" i="23" a="1"/>
  <c r="K2592" i="23" s="1"/>
  <c r="K2593" i="23" a="1"/>
  <c r="K2593" i="23" s="1"/>
  <c r="K2594" i="23" a="1"/>
  <c r="K2594" i="23" s="1"/>
  <c r="K2595" i="23" a="1"/>
  <c r="K2595" i="23" s="1"/>
  <c r="K2596" i="23" a="1"/>
  <c r="K2596" i="23" s="1"/>
  <c r="K2597" i="23" a="1"/>
  <c r="K2597" i="23" s="1"/>
  <c r="K2598" i="23" a="1"/>
  <c r="K2598" i="23" s="1"/>
  <c r="K2599" i="23" a="1"/>
  <c r="K2599" i="23" s="1"/>
  <c r="K2600" i="23" a="1"/>
  <c r="K2600" i="23" s="1"/>
  <c r="K2601" i="23" a="1"/>
  <c r="K2601" i="23" s="1"/>
  <c r="K2602" i="23" a="1"/>
  <c r="K2602" i="23" s="1"/>
  <c r="K2603" i="23" a="1"/>
  <c r="K2603" i="23" s="1"/>
  <c r="K2604" i="23" a="1"/>
  <c r="K2604" i="23" s="1"/>
  <c r="K2605" i="23" a="1"/>
  <c r="K2605" i="23" s="1"/>
  <c r="K2606" i="23" a="1"/>
  <c r="K2606" i="23" s="1"/>
  <c r="K2607" i="23" a="1"/>
  <c r="K2607" i="23" s="1"/>
  <c r="K2608" i="23" a="1"/>
  <c r="K2608" i="23" s="1"/>
  <c r="K2609" i="23" a="1"/>
  <c r="K2609" i="23" s="1"/>
  <c r="K2610" i="23" a="1"/>
  <c r="K2610" i="23" s="1"/>
  <c r="K2611" i="23" a="1"/>
  <c r="K2611" i="23" s="1"/>
  <c r="K2612" i="23" a="1"/>
  <c r="K2612" i="23" s="1"/>
  <c r="K2613" i="23" a="1"/>
  <c r="K2613" i="23" s="1"/>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s="1"/>
  <c r="K2636" i="23" a="1"/>
  <c r="K2636" i="23" s="1"/>
  <c r="K2637" i="23" a="1"/>
  <c r="K2637" i="23" s="1"/>
  <c r="K2638" i="23" a="1"/>
  <c r="K2638" i="23" s="1"/>
  <c r="K2639" i="23" a="1"/>
  <c r="K2639" i="23" s="1"/>
  <c r="K2640" i="23" a="1"/>
  <c r="K2640" i="23" s="1"/>
  <c r="K2641" i="23" a="1"/>
  <c r="K2641" i="23" s="1"/>
  <c r="K2642" i="23" a="1"/>
  <c r="K2642" i="23" s="1"/>
  <c r="K2643" i="23" a="1"/>
  <c r="K2643" i="23" s="1"/>
  <c r="K2644" i="23" a="1"/>
  <c r="K2644" i="23" s="1"/>
  <c r="K2645" i="23" a="1"/>
  <c r="K2645" i="23" s="1"/>
  <c r="K2646" i="23" a="1"/>
  <c r="K2646" i="23" s="1"/>
  <c r="K2647" i="23" a="1"/>
  <c r="K2647" i="23" s="1"/>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s="1"/>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s="1"/>
  <c r="K2666" i="23" a="1"/>
  <c r="K2666" i="23" s="1"/>
  <c r="K2667" i="23" a="1"/>
  <c r="K2667" i="23" s="1"/>
  <c r="K2668" i="23" a="1"/>
  <c r="K2668" i="23" s="1"/>
  <c r="K2669" i="23" a="1"/>
  <c r="K2669" i="23" s="1"/>
  <c r="K2670" i="23" a="1"/>
  <c r="K2670" i="23" s="1"/>
  <c r="K2671" i="23" a="1"/>
  <c r="K2671" i="23" s="1"/>
  <c r="K2672" i="23" a="1"/>
  <c r="K2672" i="23" s="1"/>
  <c r="K2673" i="23" a="1"/>
  <c r="K2673" i="23" s="1"/>
  <c r="K2674" i="23" a="1"/>
  <c r="K2674" i="23" s="1"/>
  <c r="K2675" i="23" a="1"/>
  <c r="K2675" i="23" s="1"/>
  <c r="K2676" i="23" a="1"/>
  <c r="K2676" i="23" s="1"/>
  <c r="K2677" i="23" a="1"/>
  <c r="K2677" i="23" s="1"/>
  <c r="K2678" i="23" a="1"/>
  <c r="K2678" i="23" s="1"/>
  <c r="K2679" i="23" a="1"/>
  <c r="K2679" i="23" s="1"/>
  <c r="K2680" i="23" a="1"/>
  <c r="K2680" i="23" s="1"/>
  <c r="K2681" i="23" a="1"/>
  <c r="K2681" i="23" s="1"/>
  <c r="K2682" i="23" a="1"/>
  <c r="K2682" i="23" s="1"/>
  <c r="K2683" i="23" a="1"/>
  <c r="K2683" i="23" s="1"/>
  <c r="K2684" i="23" a="1"/>
  <c r="K2684" i="23" s="1"/>
  <c r="K2685" i="23" a="1"/>
  <c r="K2685" i="23" s="1"/>
  <c r="K2686" i="23" a="1"/>
  <c r="K2686" i="23" s="1"/>
  <c r="K2687" i="23" a="1"/>
  <c r="K2687" i="23" s="1"/>
  <c r="K2688" i="23" a="1"/>
  <c r="K2688" i="23" s="1"/>
  <c r="K2689" i="23" a="1"/>
  <c r="K2689" i="23" s="1"/>
  <c r="K2690" i="23" a="1"/>
  <c r="K2690" i="23" s="1"/>
  <c r="K2691" i="23" a="1"/>
  <c r="K2691" i="23" s="1"/>
  <c r="K2692" i="23" a="1"/>
  <c r="K2692" i="23" s="1"/>
  <c r="K2693" i="23" a="1"/>
  <c r="K2693" i="23" s="1"/>
  <c r="K2694" i="23" a="1"/>
  <c r="K2694" i="23" s="1"/>
  <c r="K2695" i="23" a="1"/>
  <c r="K2695" i="23" s="1"/>
  <c r="K2696" i="23" a="1"/>
  <c r="K2696" i="23" s="1"/>
  <c r="K2697" i="23" a="1"/>
  <c r="K2697" i="23" s="1"/>
  <c r="K2698" i="23" a="1"/>
  <c r="K2698" i="23" s="1"/>
  <c r="K2699" i="23" a="1"/>
  <c r="K2699" i="23" s="1"/>
  <c r="K2700" i="23" a="1"/>
  <c r="K2700" i="23" s="1"/>
  <c r="K2701" i="23" a="1"/>
  <c r="K2701" i="23" s="1"/>
  <c r="K2702" i="23" a="1"/>
  <c r="K2702" i="23" s="1"/>
  <c r="K2703" i="23" a="1"/>
  <c r="K2703" i="23" s="1"/>
  <c r="K2704" i="23" a="1"/>
  <c r="K2704" i="23" s="1"/>
  <c r="K2705" i="23" a="1"/>
  <c r="K2705" i="23" s="1"/>
  <c r="K2706" i="23" a="1"/>
  <c r="K2706" i="23" s="1"/>
  <c r="K2707" i="23" a="1"/>
  <c r="K2707" i="23" s="1"/>
  <c r="K2708" i="23" a="1"/>
  <c r="K2708" i="23" s="1"/>
  <c r="K2709" i="23" a="1"/>
  <c r="K2709" i="23" s="1"/>
  <c r="K2710" i="23" a="1"/>
  <c r="K2710" i="23" s="1"/>
  <c r="K2711" i="23" a="1"/>
  <c r="K2711" i="23" s="1"/>
  <c r="K2712" i="23" a="1"/>
  <c r="K2712" i="23" s="1"/>
  <c r="K2713" i="23" a="1"/>
  <c r="K2713" i="23" s="1"/>
  <c r="K2714" i="23" a="1"/>
  <c r="K2714" i="23" s="1"/>
  <c r="K2715" i="23" a="1"/>
  <c r="K2715" i="23" s="1"/>
  <c r="K2716" i="23" a="1"/>
  <c r="K2716" i="23" s="1"/>
  <c r="K2717" i="23" a="1"/>
  <c r="K2717" i="23" s="1"/>
  <c r="K2718" i="23" a="1"/>
  <c r="K2718" i="23" s="1"/>
  <c r="K2719" i="23" a="1"/>
  <c r="K2719" i="23" s="1"/>
  <c r="K2720" i="23" a="1"/>
  <c r="K2720" i="23" s="1"/>
  <c r="K2721" i="23" a="1"/>
  <c r="K2721" i="23" s="1"/>
  <c r="K2722" i="23" a="1"/>
  <c r="K2722" i="23" s="1"/>
  <c r="K2723" i="23" a="1"/>
  <c r="K2723" i="23" s="1"/>
  <c r="K2724" i="23" a="1"/>
  <c r="K2724" i="23" s="1"/>
  <c r="K2725" i="23" a="1"/>
  <c r="K2725" i="23" s="1"/>
  <c r="K2726" i="23" a="1"/>
  <c r="K2726" i="23" s="1"/>
  <c r="K2727" i="23" a="1"/>
  <c r="K2727" i="23" s="1"/>
  <c r="K2728" i="23" a="1"/>
  <c r="K2728" i="23" s="1"/>
  <c r="K2729" i="23" a="1"/>
  <c r="K2729" i="23" s="1"/>
  <c r="K2730" i="23" a="1"/>
  <c r="K2730" i="23" s="1"/>
  <c r="K2731" i="23" a="1"/>
  <c r="K2731" i="23" s="1"/>
  <c r="K2732" i="23" a="1"/>
  <c r="K2732" i="23" s="1"/>
  <c r="K2733" i="23" a="1"/>
  <c r="K2733" i="23" s="1"/>
  <c r="K2734" i="23" a="1"/>
  <c r="K2734" i="23" s="1"/>
  <c r="K2735" i="23" a="1"/>
  <c r="K2735" i="23" s="1"/>
  <c r="K2736" i="23" a="1"/>
  <c r="K2736" i="23" s="1"/>
  <c r="K2737" i="23" a="1"/>
  <c r="K2737" i="23" s="1"/>
  <c r="K2738" i="23" a="1"/>
  <c r="K2738" i="23" s="1"/>
  <c r="K2739" i="23" a="1"/>
  <c r="K2739" i="23" s="1"/>
  <c r="K2740" i="23" a="1"/>
  <c r="K2740" i="23" s="1"/>
  <c r="K2741" i="23" a="1"/>
  <c r="K2741" i="23" s="1"/>
  <c r="K2742" i="23" a="1"/>
  <c r="K2742" i="23" s="1"/>
  <c r="K2743" i="23" a="1"/>
  <c r="K2743" i="23" s="1"/>
  <c r="K2744" i="23" a="1"/>
  <c r="K2744" i="23" s="1"/>
  <c r="K2745" i="23" a="1"/>
  <c r="K2745" i="23" s="1"/>
  <c r="K2746" i="23" a="1"/>
  <c r="K2746" i="23" s="1"/>
  <c r="K2747" i="23" a="1"/>
  <c r="K2747" i="23" s="1"/>
  <c r="K2748" i="23" a="1"/>
  <c r="K2748" i="23" s="1"/>
  <c r="K2749" i="23" a="1"/>
  <c r="K2749" i="23" s="1"/>
  <c r="K2750" i="23" a="1"/>
  <c r="K2750" i="23" s="1"/>
  <c r="K2751" i="23" a="1"/>
  <c r="K2751" i="23" s="1"/>
  <c r="K2752" i="23" a="1"/>
  <c r="K2752" i="23" s="1"/>
  <c r="K2753" i="23" a="1"/>
  <c r="K2753" i="23" s="1"/>
  <c r="K2754" i="23" a="1"/>
  <c r="K2754" i="23" s="1"/>
  <c r="K2755" i="23" a="1"/>
  <c r="K2755" i="23" s="1"/>
  <c r="K2756" i="23" a="1"/>
  <c r="K2756" i="23" s="1"/>
  <c r="K2757" i="23" a="1"/>
  <c r="K2757" i="23" s="1"/>
  <c r="K2758" i="23" a="1"/>
  <c r="K2758" i="23" s="1"/>
  <c r="K2759" i="23" a="1"/>
  <c r="K2759" i="23" s="1"/>
  <c r="K2760" i="23" a="1"/>
  <c r="K2760" i="23" s="1"/>
  <c r="K2761" i="23" a="1"/>
  <c r="K2761" i="23" s="1"/>
  <c r="K2762" i="23" a="1"/>
  <c r="K2762" i="23" s="1"/>
  <c r="K2763" i="23" a="1"/>
  <c r="K2763" i="23" s="1"/>
  <c r="K2764" i="23" a="1"/>
  <c r="K2764" i="23" s="1"/>
  <c r="K2765" i="23" a="1"/>
  <c r="K2765" i="23" s="1"/>
  <c r="K2766" i="23" a="1"/>
  <c r="K2766" i="23" s="1"/>
  <c r="K2767" i="23" a="1"/>
  <c r="K2767" i="23" s="1"/>
  <c r="K2768" i="23" a="1"/>
  <c r="K2768" i="23" s="1"/>
  <c r="K2769" i="23" a="1"/>
  <c r="K2769" i="23" s="1"/>
  <c r="K2770" i="23" a="1"/>
  <c r="K2770" i="23" s="1"/>
  <c r="K2771" i="23" a="1"/>
  <c r="K2771" i="23" s="1"/>
  <c r="K2772" i="23" a="1"/>
  <c r="K2772" i="23" s="1"/>
  <c r="K2773" i="23" a="1"/>
  <c r="K2773" i="23" s="1"/>
  <c r="K2774" i="23" a="1"/>
  <c r="K2774" i="23" s="1"/>
  <c r="K2775" i="23" a="1"/>
  <c r="K2775" i="23" s="1"/>
  <c r="K2776" i="23" a="1"/>
  <c r="K2776" i="23" s="1"/>
  <c r="K2777" i="23" a="1"/>
  <c r="K2777" i="23" s="1"/>
  <c r="K2778" i="23" a="1"/>
  <c r="K2778" i="23" s="1"/>
  <c r="K2779" i="23" a="1"/>
  <c r="K2779" i="23" s="1"/>
  <c r="K2780" i="23" a="1"/>
  <c r="K2780" i="23" s="1"/>
  <c r="K2781" i="23" a="1"/>
  <c r="K2781" i="23" s="1"/>
  <c r="K2782" i="23" a="1"/>
  <c r="K2782" i="23" s="1"/>
  <c r="K2783" i="23" a="1"/>
  <c r="K2783" i="23" s="1"/>
  <c r="K2784" i="23" a="1"/>
  <c r="K2784" i="23" s="1"/>
  <c r="K2785" i="23" a="1"/>
  <c r="K2785" i="23" s="1"/>
  <c r="K2786" i="23" a="1"/>
  <c r="K2786" i="23" s="1"/>
  <c r="K2787" i="23" a="1"/>
  <c r="K2787" i="23" s="1"/>
  <c r="K2788" i="23" a="1"/>
  <c r="K2788" i="23" s="1"/>
  <c r="K2789" i="23" a="1"/>
  <c r="K2789" i="23" s="1"/>
  <c r="K2790" i="23" a="1"/>
  <c r="K2790" i="23" s="1"/>
  <c r="K2791" i="23" a="1"/>
  <c r="K2791" i="23" s="1"/>
  <c r="K2792" i="23" a="1"/>
  <c r="K2792" i="23" s="1"/>
  <c r="K2793" i="23" a="1"/>
  <c r="K2793" i="23" s="1"/>
  <c r="K2794" i="23" a="1"/>
  <c r="K2794" i="23" s="1"/>
  <c r="K2795" i="23" a="1"/>
  <c r="K2795" i="23" s="1"/>
  <c r="K2796" i="23" a="1"/>
  <c r="K2796" i="23" s="1"/>
  <c r="K2797" i="23" a="1"/>
  <c r="K2797" i="23" s="1"/>
  <c r="K2798" i="23" a="1"/>
  <c r="K2798" i="23" s="1"/>
  <c r="K2799" i="23" a="1"/>
  <c r="K2799" i="23" s="1"/>
  <c r="K2800" i="23" a="1"/>
  <c r="K2800" i="23" s="1"/>
  <c r="K2801" i="23" a="1"/>
  <c r="K2801" i="23" s="1"/>
  <c r="K2802" i="23" a="1"/>
  <c r="K2802" i="23" s="1"/>
  <c r="K2803" i="23" a="1"/>
  <c r="K2803" i="23" s="1"/>
  <c r="K2804" i="23" a="1"/>
  <c r="K2804" i="23" s="1"/>
  <c r="K2805" i="23" a="1"/>
  <c r="K2805" i="23" s="1"/>
  <c r="K2806" i="23" a="1"/>
  <c r="K2806" i="23" s="1"/>
  <c r="K2807" i="23" a="1"/>
  <c r="K2807" i="23" s="1"/>
  <c r="K2808" i="23" a="1"/>
  <c r="K2808" i="23" s="1"/>
  <c r="K2809" i="23" a="1"/>
  <c r="K2809" i="23" s="1"/>
  <c r="K2810" i="23" a="1"/>
  <c r="K2810" i="23" s="1"/>
  <c r="K2811" i="23" a="1"/>
  <c r="K2811" i="23" s="1"/>
  <c r="K2812" i="23" a="1"/>
  <c r="K2812" i="23" s="1"/>
  <c r="K2813" i="23" a="1"/>
  <c r="K2813" i="23" s="1"/>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s="1"/>
  <c r="K2826" i="23" a="1"/>
  <c r="K2826" i="23" s="1"/>
  <c r="K2827" i="23" a="1"/>
  <c r="K2827" i="23" s="1"/>
  <c r="K2828" i="23" a="1"/>
  <c r="K2828" i="23" s="1"/>
  <c r="K2829" i="23" a="1"/>
  <c r="K2829" i="23" s="1"/>
  <c r="K2830" i="23" a="1"/>
  <c r="K2830" i="23" s="1"/>
  <c r="K2831" i="23" a="1"/>
  <c r="K2831" i="23" s="1"/>
  <c r="K2832" i="23" a="1"/>
  <c r="K2832" i="23" s="1"/>
  <c r="K2833" i="23" a="1"/>
  <c r="K2833" i="23" s="1"/>
  <c r="K2834" i="23" a="1"/>
  <c r="K2834" i="23" s="1"/>
  <c r="K2835" i="23" a="1"/>
  <c r="K2835" i="23" s="1"/>
  <c r="K2836" i="23" a="1"/>
  <c r="K2836" i="23" s="1"/>
  <c r="K2837" i="23" a="1"/>
  <c r="K2837" i="23" s="1"/>
  <c r="K2838" i="23" a="1"/>
  <c r="K2838" i="23" s="1"/>
  <c r="K2839" i="23" a="1"/>
  <c r="K2839" i="23" s="1"/>
  <c r="K2840" i="23" a="1"/>
  <c r="K2840" i="23" s="1"/>
  <c r="K2841" i="23" a="1"/>
  <c r="K2841" i="23" s="1"/>
  <c r="K2842" i="23" a="1"/>
  <c r="K2842" i="23" s="1"/>
  <c r="K2843" i="23" a="1"/>
  <c r="K2843" i="23" s="1"/>
  <c r="K2844" i="23" a="1"/>
  <c r="K2844" i="23" s="1"/>
  <c r="K2845" i="23" a="1"/>
  <c r="K2845" i="23" s="1"/>
  <c r="K2846" i="23" a="1"/>
  <c r="K2846" i="23" s="1"/>
  <c r="K2847" i="23" a="1"/>
  <c r="K2847" i="23" s="1"/>
  <c r="K2848" i="23" a="1"/>
  <c r="K2848" i="23" s="1"/>
  <c r="K2849" i="23" a="1"/>
  <c r="K2849" i="23" s="1"/>
  <c r="K2850" i="23" a="1"/>
  <c r="K2850" i="23" s="1"/>
  <c r="K2851" i="23" a="1"/>
  <c r="K2851" i="23" s="1"/>
  <c r="K2852" i="23" a="1"/>
  <c r="K2852" i="23" s="1"/>
  <c r="K2853" i="23" a="1"/>
  <c r="K2853" i="23" s="1"/>
  <c r="K2854" i="23" a="1"/>
  <c r="K2854" i="23" s="1"/>
  <c r="K2855" i="23" a="1"/>
  <c r="K2855" i="23" s="1"/>
  <c r="K2856" i="23" a="1"/>
  <c r="K2856" i="23" s="1"/>
  <c r="K2857" i="23" a="1"/>
  <c r="K2857" i="23" s="1"/>
  <c r="K2858" i="23" a="1"/>
  <c r="K2858" i="23" s="1"/>
  <c r="K2859" i="23" a="1"/>
  <c r="K2859" i="23" s="1"/>
  <c r="K2860" i="23" a="1"/>
  <c r="K2860" i="23" s="1"/>
  <c r="K2861" i="23" a="1"/>
  <c r="K2861" i="23" s="1"/>
  <c r="K2862" i="23" a="1"/>
  <c r="K2862" i="23" s="1"/>
  <c r="K2863" i="23" a="1"/>
  <c r="K2863" i="23" s="1"/>
  <c r="K2864" i="23" a="1"/>
  <c r="K2864" i="23" s="1"/>
  <c r="K2865" i="23" a="1"/>
  <c r="K2865" i="23" s="1"/>
  <c r="K2866" i="23" a="1"/>
  <c r="K2866" i="23" s="1"/>
  <c r="K2867" i="23" a="1"/>
  <c r="K2867" i="23" s="1"/>
  <c r="K2868" i="23" a="1"/>
  <c r="K2868" i="23" s="1"/>
  <c r="K2869" i="23" a="1"/>
  <c r="K2869" i="23" s="1"/>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s="1"/>
  <c r="K2890" i="23" a="1"/>
  <c r="K2890" i="23" s="1"/>
  <c r="K2891" i="23" a="1"/>
  <c r="K2891" i="23" s="1"/>
  <c r="K2892" i="23" a="1"/>
  <c r="K2892" i="23" s="1"/>
  <c r="K2893" i="23" a="1"/>
  <c r="K2893" i="23" s="1"/>
  <c r="K2894" i="23" a="1"/>
  <c r="K2894" i="23" s="1"/>
  <c r="K2895" i="23" a="1"/>
  <c r="K2895" i="23" s="1"/>
  <c r="K2896" i="23" a="1"/>
  <c r="K2896" i="23" s="1"/>
  <c r="K2897" i="23" a="1"/>
  <c r="K2897" i="23" s="1"/>
  <c r="K2898" i="23" a="1"/>
  <c r="K2898" i="23" s="1"/>
  <c r="K2899" i="23" a="1"/>
  <c r="K2899" i="23" s="1"/>
  <c r="K2900" i="23" a="1"/>
  <c r="K2900" i="23" s="1"/>
  <c r="K2901" i="23" a="1"/>
  <c r="K2901" i="23" s="1"/>
  <c r="K2902" i="23" a="1"/>
  <c r="K2902" i="23" s="1"/>
  <c r="K2903" i="23" a="1"/>
  <c r="K2903" i="23" s="1"/>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s="1"/>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s="1"/>
  <c r="K2922" i="23" a="1"/>
  <c r="K2922" i="23" s="1"/>
  <c r="K2923" i="23" a="1"/>
  <c r="K2923" i="23" s="1"/>
  <c r="K2924" i="23" a="1"/>
  <c r="K2924" i="23" s="1"/>
  <c r="K2925" i="23" a="1"/>
  <c r="K2925" i="23" s="1"/>
  <c r="K2926" i="23" a="1"/>
  <c r="K2926" i="23" s="1"/>
  <c r="K2927" i="23" a="1"/>
  <c r="K2927" i="23" s="1"/>
  <c r="K2928" i="23" a="1"/>
  <c r="K2928" i="23" s="1"/>
  <c r="K2929" i="23" a="1"/>
  <c r="K2929" i="23" s="1"/>
  <c r="K2930" i="23" a="1"/>
  <c r="K2930" i="23" s="1"/>
  <c r="K2931" i="23" a="1"/>
  <c r="K2931" i="23" s="1"/>
  <c r="K2932" i="23" a="1"/>
  <c r="K2932" i="23" s="1"/>
  <c r="K2933" i="23" a="1"/>
  <c r="K2933" i="23" s="1"/>
  <c r="K2934" i="23" a="1"/>
  <c r="K2934" i="23" s="1"/>
  <c r="K2935" i="23" a="1"/>
  <c r="K2935" i="23" s="1"/>
  <c r="K2936" i="23" a="1"/>
  <c r="K2936" i="23" s="1"/>
  <c r="K2937" i="23" a="1"/>
  <c r="K2937" i="23" s="1"/>
  <c r="K2938" i="23" a="1"/>
  <c r="K2938" i="23" s="1"/>
  <c r="K2939" i="23" a="1"/>
  <c r="K2939" i="23" s="1"/>
  <c r="K2940" i="23" a="1"/>
  <c r="K2940" i="23" s="1"/>
  <c r="K2941" i="23" a="1"/>
  <c r="K2941" i="23" s="1"/>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s="1"/>
  <c r="K2956" i="23" a="1"/>
  <c r="K2956" i="23" s="1"/>
  <c r="K2957" i="23" a="1"/>
  <c r="K2957" i="23" s="1"/>
  <c r="K2958" i="23" a="1"/>
  <c r="K2958" i="23" s="1"/>
  <c r="K2959" i="23" a="1"/>
  <c r="K2959" i="23" s="1"/>
  <c r="K2960" i="23" a="1"/>
  <c r="K2960" i="23" s="1"/>
  <c r="K2961" i="23" a="1"/>
  <c r="K2961" i="23" s="1"/>
  <c r="K2962" i="23" a="1"/>
  <c r="K2962" i="23" s="1"/>
  <c r="K2963" i="23" a="1"/>
  <c r="K2963" i="23" s="1"/>
  <c r="K2964" i="23" a="1"/>
  <c r="K2964" i="23" s="1"/>
  <c r="K2965" i="23" a="1"/>
  <c r="K2965" i="23" s="1"/>
  <c r="K2966" i="23" a="1"/>
  <c r="K2966" i="23" s="1"/>
  <c r="K2967" i="23" a="1"/>
  <c r="K2967" i="23" s="1"/>
  <c r="K2968" i="23" a="1"/>
  <c r="K2968" i="23" s="1"/>
  <c r="K2969" i="23" a="1"/>
  <c r="K2969" i="23" s="1"/>
  <c r="K2970" i="23" a="1"/>
  <c r="K2970" i="23" s="1"/>
  <c r="K2971" i="23" a="1"/>
  <c r="K2971" i="23" s="1"/>
  <c r="K2972" i="23" a="1"/>
  <c r="K2972" i="23" s="1"/>
  <c r="K2973" i="23" a="1"/>
  <c r="K2973" i="23" s="1"/>
  <c r="K2974" i="23" a="1"/>
  <c r="K2974" i="23" s="1"/>
  <c r="K2975" i="23" a="1"/>
  <c r="K2975" i="23" s="1"/>
  <c r="K2976" i="23" a="1"/>
  <c r="K2976" i="23" s="1"/>
  <c r="K2977" i="23" a="1"/>
  <c r="K2977" i="23" s="1"/>
  <c r="K2978" i="23" a="1"/>
  <c r="K2978" i="23" s="1"/>
  <c r="K2979" i="23" a="1"/>
  <c r="K2979" i="23" s="1"/>
  <c r="K2980" i="23" a="1"/>
  <c r="K2980" i="23" s="1"/>
  <c r="K2981" i="23" a="1"/>
  <c r="K2981" i="23" s="1"/>
  <c r="K2982" i="23" a="1"/>
  <c r="K2982" i="23" s="1"/>
  <c r="K2983" i="23" a="1"/>
  <c r="K2983" i="23" s="1"/>
  <c r="K2984" i="23" a="1"/>
  <c r="K2984" i="23" s="1"/>
  <c r="K2985" i="23" a="1"/>
  <c r="K2985" i="23" s="1"/>
  <c r="K2986" i="23" a="1"/>
  <c r="K2986" i="23" s="1"/>
  <c r="K2987" i="23" a="1"/>
  <c r="K2987" i="23" s="1"/>
  <c r="K2988" i="23" a="1"/>
  <c r="K2988" i="23" s="1"/>
  <c r="K2989" i="23" a="1"/>
  <c r="K2989" i="23" s="1"/>
  <c r="K2990" i="23" a="1"/>
  <c r="K2990" i="23" s="1"/>
  <c r="K2991" i="23" a="1"/>
  <c r="K2991" i="23" s="1"/>
  <c r="K2992" i="23" a="1"/>
  <c r="K2992" i="23" s="1"/>
  <c r="K2993" i="23" a="1"/>
  <c r="K2993" i="23" s="1"/>
  <c r="K2994" i="23" a="1"/>
  <c r="K2994" i="23" s="1"/>
  <c r="K2995" i="23" a="1"/>
  <c r="K2995" i="23" s="1"/>
  <c r="K2996" i="23" a="1"/>
  <c r="K2996" i="23" s="1"/>
  <c r="K2997" i="23" a="1"/>
  <c r="K2997" i="23" s="1"/>
  <c r="K2998" i="23" a="1"/>
  <c r="K2998" i="23" s="1"/>
  <c r="K2999" i="23" a="1"/>
  <c r="K2999" i="23" s="1"/>
  <c r="K3000" i="23" a="1"/>
  <c r="K3000" i="23" s="1"/>
  <c r="K3001" i="23" a="1"/>
  <c r="K3001" i="23" s="1"/>
  <c r="K3002" i="23" a="1"/>
  <c r="K3002" i="23" s="1"/>
  <c r="K3003" i="23" a="1"/>
  <c r="K3003" i="23" s="1"/>
  <c r="K3004" i="23" a="1"/>
  <c r="K3004" i="23" s="1"/>
  <c r="K3005" i="23" a="1"/>
  <c r="K3005" i="23" s="1"/>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s="1"/>
  <c r="K3018" i="23" a="1"/>
  <c r="K3018" i="23" s="1"/>
  <c r="K3019" i="23" a="1"/>
  <c r="K3019" i="23" s="1"/>
  <c r="K3020" i="23" a="1"/>
  <c r="K3020" i="23" s="1"/>
  <c r="K3021" i="23" a="1"/>
  <c r="K3021" i="23" s="1"/>
  <c r="K3022" i="23" a="1"/>
  <c r="K3022" i="23" s="1"/>
  <c r="K3023" i="23" a="1"/>
  <c r="K3023" i="23" s="1"/>
  <c r="K3024" i="23" a="1"/>
  <c r="K3024" i="23" s="1"/>
  <c r="K3025" i="23" a="1"/>
  <c r="K3025" i="23" s="1"/>
  <c r="K3026" i="23" a="1"/>
  <c r="K3026" i="23" s="1"/>
  <c r="K3027" i="23" a="1"/>
  <c r="K3027" i="23" s="1"/>
  <c r="K3028" i="23" a="1"/>
  <c r="K3028" i="23" s="1"/>
  <c r="K3029" i="23" a="1"/>
  <c r="K3029" i="23" s="1"/>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s="1"/>
  <c r="K3044" i="23" a="1"/>
  <c r="K3044" i="23" s="1"/>
  <c r="K3045" i="23" a="1"/>
  <c r="K3045" i="23" s="1"/>
  <c r="K3046" i="23" a="1"/>
  <c r="K3046" i="23" s="1"/>
  <c r="K3047" i="23" a="1"/>
  <c r="K3047" i="23" s="1"/>
  <c r="K3048" i="23" a="1"/>
  <c r="K3048" i="23" s="1"/>
  <c r="K3049" i="23" a="1"/>
  <c r="K3049" i="23" s="1"/>
  <c r="K3050" i="23" a="1"/>
  <c r="K3050" i="23" s="1"/>
  <c r="K3051" i="23" a="1"/>
  <c r="K3051" i="23" s="1"/>
  <c r="K3052" i="23" a="1"/>
  <c r="K3052" i="23" s="1"/>
  <c r="K3053" i="23" a="1"/>
  <c r="K3053" i="23" s="1"/>
  <c r="K3054" i="23" a="1"/>
  <c r="K3054" i="23" s="1"/>
  <c r="K3055" i="23" a="1"/>
  <c r="K3055" i="23" s="1"/>
  <c r="K3056" i="23" a="1"/>
  <c r="K3056" i="23" s="1"/>
  <c r="K3057" i="23" a="1"/>
  <c r="K3057" i="23" s="1"/>
  <c r="K3058" i="23" a="1"/>
  <c r="K3058" i="23" s="1"/>
  <c r="K3059" i="23" a="1"/>
  <c r="K3059" i="23" s="1"/>
  <c r="K3060" i="23" a="1"/>
  <c r="K3060" i="23" s="1"/>
  <c r="K3061" i="23" a="1"/>
  <c r="K3061" i="23" s="1"/>
  <c r="K3062" i="23" a="1"/>
  <c r="K3062" i="23" s="1"/>
  <c r="K3063" i="23" a="1"/>
  <c r="K3063" i="23" s="1"/>
  <c r="K3064" i="23" a="1"/>
  <c r="K3064" i="23" s="1"/>
  <c r="K3065" i="23" a="1"/>
  <c r="K3065" i="23" s="1"/>
  <c r="K3066" i="23" a="1"/>
  <c r="K3066" i="23" s="1"/>
  <c r="K3067" i="23" a="1"/>
  <c r="K3067" i="23" s="1"/>
  <c r="K3068" i="23" a="1"/>
  <c r="K3068" i="23" s="1"/>
  <c r="K3069" i="23" a="1"/>
  <c r="K3069" i="23" s="1"/>
  <c r="K3070" i="23" a="1"/>
  <c r="K3070" i="23" s="1"/>
  <c r="K3071" i="23" a="1"/>
  <c r="K3071" i="23" s="1"/>
  <c r="K3072" i="23" a="1"/>
  <c r="K3072" i="23" s="1"/>
  <c r="K3073" i="23" a="1"/>
  <c r="K3073" i="23" s="1"/>
  <c r="K3074" i="23" a="1"/>
  <c r="K3074" i="23" s="1"/>
  <c r="K3075" i="23" a="1"/>
  <c r="K3075" i="23" s="1"/>
  <c r="K3076" i="23" a="1"/>
  <c r="K3076" i="23" s="1"/>
  <c r="K3077" i="23" a="1"/>
  <c r="K3077" i="23" s="1"/>
  <c r="K3078" i="23" a="1"/>
  <c r="K3078" i="23" s="1"/>
  <c r="K3079" i="23" a="1"/>
  <c r="K3079" i="23" s="1"/>
  <c r="K3080" i="23" a="1"/>
  <c r="K3080" i="23" s="1"/>
  <c r="K3081" i="23" a="1"/>
  <c r="K3081" i="23" s="1"/>
  <c r="K3082" i="23" a="1"/>
  <c r="K3082" i="23" s="1"/>
  <c r="K3083" i="23" a="1"/>
  <c r="K3083" i="23" s="1"/>
  <c r="K3084" i="23" a="1"/>
  <c r="K3084" i="23" s="1"/>
  <c r="K3085" i="23" a="1"/>
  <c r="K3085" i="23" s="1"/>
  <c r="K3086" i="23" a="1"/>
  <c r="K3086" i="23" s="1"/>
  <c r="K3087" i="23" a="1"/>
  <c r="K3087" i="23" s="1"/>
  <c r="K3088" i="23" a="1"/>
  <c r="K3088" i="23" s="1"/>
  <c r="K3089" i="23" a="1"/>
  <c r="K3089" i="23" s="1"/>
  <c r="K3090" i="23" a="1"/>
  <c r="K3090" i="23" s="1"/>
  <c r="K3091" i="23" a="1"/>
  <c r="K3091" i="23" s="1"/>
  <c r="K3092" i="23" a="1"/>
  <c r="K3092" i="23" s="1"/>
  <c r="K3093" i="23" a="1"/>
  <c r="K3093" i="23" s="1"/>
  <c r="K3094" i="23" a="1"/>
  <c r="K3094" i="23" s="1"/>
  <c r="K3095" i="23" a="1"/>
  <c r="K3095" i="23" s="1"/>
  <c r="K3096" i="23" a="1"/>
  <c r="K3096" i="23" s="1"/>
  <c r="K3097" i="23" a="1"/>
  <c r="K3097" i="23" s="1"/>
  <c r="K3098" i="23" a="1"/>
  <c r="K3098" i="23" s="1"/>
  <c r="K3099" i="23" a="1"/>
  <c r="K3099" i="23" s="1"/>
  <c r="K3100" i="23" a="1"/>
  <c r="K3100" i="23" s="1"/>
  <c r="K3101" i="23" a="1"/>
  <c r="K3101" i="23" s="1"/>
  <c r="K3102" i="23" a="1"/>
  <c r="K3102" i="23" s="1"/>
  <c r="K3103" i="23" a="1"/>
  <c r="K3103" i="23" s="1"/>
  <c r="K3104" i="23" a="1"/>
  <c r="K3104" i="23" s="1"/>
  <c r="K3105" i="23" a="1"/>
  <c r="K3105" i="23" s="1"/>
  <c r="K3106" i="23" a="1"/>
  <c r="K3106" i="23" s="1"/>
  <c r="K3107" i="23" a="1"/>
  <c r="K3107" i="23" s="1"/>
  <c r="K3108" i="23" a="1"/>
  <c r="K3108" i="23" s="1"/>
  <c r="K3109" i="23" a="1"/>
  <c r="K3109" i="23" s="1"/>
  <c r="K3110" i="23" a="1"/>
  <c r="K3110" i="23" s="1"/>
  <c r="K3111" i="23" a="1"/>
  <c r="K3111" i="23" s="1"/>
  <c r="K3112" i="23" a="1"/>
  <c r="K3112" i="23" s="1"/>
  <c r="K3113" i="23" a="1"/>
  <c r="K3113" i="23" s="1"/>
  <c r="K3114" i="23" a="1"/>
  <c r="K3114" i="23" s="1"/>
  <c r="K3115" i="23" a="1"/>
  <c r="K3115" i="23" s="1"/>
  <c r="K3116" i="23" a="1"/>
  <c r="K3116" i="23" s="1"/>
  <c r="K3117" i="23" a="1"/>
  <c r="K3117" i="23" s="1"/>
  <c r="K3118" i="23" a="1"/>
  <c r="K3118" i="23" s="1"/>
  <c r="K3119" i="23" a="1"/>
  <c r="K3119" i="23" s="1"/>
  <c r="K3120" i="23" a="1"/>
  <c r="K3120" i="23" s="1"/>
  <c r="K3121" i="23" a="1"/>
  <c r="K3121" i="23" s="1"/>
  <c r="K3122" i="23" a="1"/>
  <c r="K3122" i="23" s="1"/>
  <c r="K3123" i="23" a="1"/>
  <c r="K3123" i="23" s="1"/>
  <c r="K3124" i="23" a="1"/>
  <c r="K3124" i="23" s="1"/>
  <c r="K3125" i="23" a="1"/>
  <c r="K3125" i="23" s="1"/>
  <c r="K3126" i="23" a="1"/>
  <c r="K3126" i="23" s="1"/>
  <c r="K3127" i="23" a="1"/>
  <c r="K3127" i="23" s="1"/>
  <c r="K3128" i="23" a="1"/>
  <c r="K3128" i="23" s="1"/>
  <c r="K3129" i="23" a="1"/>
  <c r="K3129" i="23" s="1"/>
  <c r="K3130" i="23" a="1"/>
  <c r="K3130" i="23" s="1"/>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s="1"/>
  <c r="K3142" i="23" a="1"/>
  <c r="K3142" i="23" s="1"/>
  <c r="K3143" i="23" a="1"/>
  <c r="K3143" i="23" s="1"/>
  <c r="K3144" i="23" a="1"/>
  <c r="K3144" i="23" s="1"/>
  <c r="K3145" i="23" a="1"/>
  <c r="K3145" i="23" s="1"/>
  <c r="K3146" i="23" a="1"/>
  <c r="K3146" i="23" s="1"/>
  <c r="K3147" i="23" a="1"/>
  <c r="K3147" i="23" s="1"/>
  <c r="K3148" i="23" a="1"/>
  <c r="K3148" i="23" s="1"/>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s="1"/>
  <c r="K3158" i="23" a="1"/>
  <c r="K3158" i="23" s="1"/>
  <c r="K3159" i="23" a="1"/>
  <c r="K3159" i="23" s="1"/>
  <c r="K3160" i="23" a="1"/>
  <c r="K3160" i="23" s="1"/>
  <c r="K3161" i="23" a="1"/>
  <c r="K3161" i="23" s="1"/>
  <c r="K3162" i="23" a="1"/>
  <c r="K3162" i="23" s="1"/>
  <c r="K3163" i="23" a="1"/>
  <c r="K3163" i="23" s="1"/>
  <c r="K3164" i="23" a="1"/>
  <c r="K3164" i="23" s="1"/>
  <c r="K3165" i="23" a="1"/>
  <c r="K3165" i="23" s="1"/>
  <c r="K3166" i="23" a="1"/>
  <c r="K3166" i="23" s="1"/>
  <c r="K3167" i="23" a="1"/>
  <c r="K3167" i="23" s="1"/>
  <c r="K3168" i="23" a="1"/>
  <c r="K3168" i="23" s="1"/>
  <c r="K3169" i="23" a="1"/>
  <c r="K3169" i="23" s="1"/>
  <c r="K3170" i="23" a="1"/>
  <c r="K3170" i="23" s="1"/>
  <c r="K3171" i="23" a="1"/>
  <c r="K3171" i="23" s="1"/>
  <c r="K3172" i="23" a="1"/>
  <c r="K3172" i="23" s="1"/>
  <c r="K3173" i="23" a="1"/>
  <c r="K3173" i="23" s="1"/>
  <c r="K3174" i="23" a="1"/>
  <c r="K3174" i="23" s="1"/>
  <c r="K3175" i="23" a="1"/>
  <c r="K3175" i="23" s="1"/>
  <c r="K3176" i="23" a="1"/>
  <c r="K3176" i="23" s="1"/>
  <c r="K3177" i="23" a="1"/>
  <c r="K3177" i="23" s="1"/>
  <c r="K3178" i="23" a="1"/>
  <c r="K3178" i="23" s="1"/>
  <c r="K3179" i="23" a="1"/>
  <c r="K3179" i="23" s="1"/>
  <c r="K3180" i="23" a="1"/>
  <c r="K3180" i="23" s="1"/>
  <c r="K3181" i="23" a="1"/>
  <c r="K3181" i="23" s="1"/>
  <c r="K3182" i="23" a="1"/>
  <c r="K3182" i="23" s="1"/>
  <c r="K3183" i="23" a="1"/>
  <c r="K3183" i="23" s="1"/>
  <c r="K3184" i="23" a="1"/>
  <c r="K3184" i="23" s="1"/>
  <c r="K3185" i="23" a="1"/>
  <c r="K3185" i="23" s="1"/>
  <c r="K3186" i="23" a="1"/>
  <c r="K3186" i="23" s="1"/>
  <c r="K3187" i="23" a="1"/>
  <c r="K3187" i="23" s="1"/>
  <c r="K3188" i="23" a="1"/>
  <c r="K3188" i="23" s="1"/>
  <c r="K3189" i="23" a="1"/>
  <c r="K3189" i="23" s="1"/>
  <c r="K3190" i="23" a="1"/>
  <c r="K3190" i="23" s="1"/>
  <c r="K3191" i="23" a="1"/>
  <c r="K3191" i="23" s="1"/>
  <c r="K3192" i="23" a="1"/>
  <c r="K3192" i="23" s="1"/>
  <c r="K3193" i="23" a="1"/>
  <c r="K3193" i="23" s="1"/>
  <c r="K3194" i="23" a="1"/>
  <c r="K3194" i="23" s="1"/>
  <c r="K3195" i="23" a="1"/>
  <c r="K3195" i="23" s="1"/>
  <c r="K3196" i="23" a="1"/>
  <c r="K3196" i="23" s="1"/>
  <c r="K3197" i="23" a="1"/>
  <c r="K3197" i="23" s="1"/>
  <c r="K3198" i="23" a="1"/>
  <c r="K3198" i="23" s="1"/>
  <c r="K3199" i="23" a="1"/>
  <c r="K3199" i="23" s="1"/>
  <c r="K3200" i="23" a="1"/>
  <c r="K3200" i="23" s="1"/>
  <c r="K3201" i="23" a="1"/>
  <c r="K3201" i="23" s="1"/>
  <c r="K3202" i="23" a="1"/>
  <c r="K3202" i="23" s="1"/>
  <c r="K3203" i="23" a="1"/>
  <c r="K3203" i="23" s="1"/>
  <c r="K3204" i="23" a="1"/>
  <c r="K3204" i="23" s="1"/>
  <c r="K3205" i="23" a="1"/>
  <c r="K3205" i="23" s="1"/>
  <c r="K3206" i="23" a="1"/>
  <c r="K3206" i="23" s="1"/>
  <c r="K3207" i="23" a="1"/>
  <c r="K3207" i="23" s="1"/>
  <c r="K3208" i="23" a="1"/>
  <c r="K3208" i="23" s="1"/>
  <c r="K3209" i="23" a="1"/>
  <c r="K3209" i="23" s="1"/>
  <c r="K3210" i="23" a="1"/>
  <c r="K3210" i="23" s="1"/>
  <c r="K3211" i="23" a="1"/>
  <c r="K3211" i="23" s="1"/>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s="1"/>
  <c r="K3222" i="23" a="1"/>
  <c r="K3222" i="23" s="1"/>
  <c r="K3223" i="23" a="1"/>
  <c r="K3223" i="23" s="1"/>
  <c r="K3224" i="23" a="1"/>
  <c r="K3224" i="23" s="1"/>
  <c r="K3225" i="23" a="1"/>
  <c r="K3225" i="23" s="1"/>
  <c r="K3226" i="23" a="1"/>
  <c r="K3226" i="23" s="1"/>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s="1"/>
  <c r="K3238" i="23" a="1"/>
  <c r="K3238" i="23" s="1"/>
  <c r="K3239" i="23" a="1"/>
  <c r="K3239" i="23" s="1"/>
  <c r="K3240" i="23" a="1"/>
  <c r="K3240" i="23" s="1"/>
  <c r="K3241" i="23" a="1"/>
  <c r="K3241" i="23" s="1"/>
  <c r="K3242" i="23" a="1"/>
  <c r="K3242" i="23" s="1"/>
  <c r="K3243" i="23" a="1"/>
  <c r="K3243" i="23" s="1"/>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s="1"/>
  <c r="K3253" i="23" a="1"/>
  <c r="K3253" i="23" s="1"/>
  <c r="K3254" i="23" a="1"/>
  <c r="K3254" i="23" s="1"/>
  <c r="K3255" i="23" a="1"/>
  <c r="K3255" i="23" s="1"/>
  <c r="K3256" i="23" a="1"/>
  <c r="K3256" i="23" s="1"/>
  <c r="K3257" i="23" a="1"/>
  <c r="K3257" i="23" s="1"/>
  <c r="K3258" i="23" a="1"/>
  <c r="K3258" i="23" s="1"/>
  <c r="K3259" i="23" a="1"/>
  <c r="K3259" i="23" s="1"/>
  <c r="K3260" i="23" a="1"/>
  <c r="K3260" i="23" s="1"/>
  <c r="K3261" i="23" a="1"/>
  <c r="K3261" i="23" s="1"/>
  <c r="K3262" i="23" a="1"/>
  <c r="K3262" i="23" s="1"/>
  <c r="K3263" i="23" a="1"/>
  <c r="K3263" i="23" s="1"/>
  <c r="K3264" i="23" a="1"/>
  <c r="K3264" i="23" s="1"/>
  <c r="K3265" i="23" a="1"/>
  <c r="K3265" i="23" s="1"/>
  <c r="K3266" i="23" a="1"/>
  <c r="K3266" i="23" s="1"/>
  <c r="K3267" i="23" a="1"/>
  <c r="K3267" i="23" s="1"/>
  <c r="K3268" i="23" a="1"/>
  <c r="K3268" i="23" s="1"/>
  <c r="K3269" i="23" a="1"/>
  <c r="K3269" i="23" s="1"/>
  <c r="K3270" i="23" a="1"/>
  <c r="K3270" i="23" s="1"/>
  <c r="K3271" i="23" a="1"/>
  <c r="K3271" i="23" s="1"/>
  <c r="K3272" i="23" a="1"/>
  <c r="K3272" i="23" s="1"/>
  <c r="K3273" i="23" a="1"/>
  <c r="K3273" i="23" s="1"/>
  <c r="K3274" i="23" a="1"/>
  <c r="K3274" i="23" s="1"/>
  <c r="K3275" i="23" a="1"/>
  <c r="K3275" i="23" s="1"/>
  <c r="K3276" i="23" a="1"/>
  <c r="K3276" i="23" s="1"/>
  <c r="K3277" i="23" a="1"/>
  <c r="K3277" i="23" s="1"/>
  <c r="K3278" i="23" a="1"/>
  <c r="K3278" i="23" s="1"/>
  <c r="K3279" i="23" a="1"/>
  <c r="K3279" i="23" s="1"/>
  <c r="K3280" i="23" a="1"/>
  <c r="K3280" i="23" s="1"/>
  <c r="K3281" i="23" a="1"/>
  <c r="K3281" i="23" s="1"/>
  <c r="K3282" i="23" a="1"/>
  <c r="K3282" i="23" s="1"/>
  <c r="K3283" i="23" a="1"/>
  <c r="K3283" i="23" s="1"/>
  <c r="K3284" i="23" a="1"/>
  <c r="K3284" i="23" s="1"/>
  <c r="K3285" i="23" a="1"/>
  <c r="K3285" i="23" s="1"/>
  <c r="K3286" i="23" a="1"/>
  <c r="K3286" i="23" s="1"/>
  <c r="K3287" i="23" a="1"/>
  <c r="K3287" i="23" s="1"/>
  <c r="K3288" i="23" a="1"/>
  <c r="K3288" i="23" s="1"/>
  <c r="K3289" i="23" a="1"/>
  <c r="K3289" i="23" s="1"/>
  <c r="K3290" i="23" a="1"/>
  <c r="K3290" i="23" s="1"/>
  <c r="K3291" i="23" a="1"/>
  <c r="K3291" i="23" s="1"/>
  <c r="K3292" i="23" a="1"/>
  <c r="K3292" i="23" s="1"/>
  <c r="K3293" i="23" a="1"/>
  <c r="K3293" i="23" s="1"/>
  <c r="K3294" i="23" a="1"/>
  <c r="K3294" i="23" s="1"/>
  <c r="K3295" i="23" a="1"/>
  <c r="K3295" i="23" s="1"/>
  <c r="K3296" i="23" a="1"/>
  <c r="K3296" i="23" s="1"/>
  <c r="K3297" i="23" a="1"/>
  <c r="K3297" i="23" s="1"/>
  <c r="K3298" i="23" a="1"/>
  <c r="K3298" i="23" s="1"/>
  <c r="K3299" i="23" a="1"/>
  <c r="K3299" i="23" s="1"/>
  <c r="K3300" i="23" a="1"/>
  <c r="K3300" i="23" s="1"/>
  <c r="K3301" i="23" a="1"/>
  <c r="K3301" i="23" s="1"/>
  <c r="K3302" i="23" a="1"/>
  <c r="K3302" i="23" s="1"/>
  <c r="K3303" i="23" a="1"/>
  <c r="K3303" i="23" s="1"/>
  <c r="K3304" i="23" a="1"/>
  <c r="K3304" i="23" s="1"/>
  <c r="K3305" i="23" a="1"/>
  <c r="K3305" i="23" s="1"/>
  <c r="K3306" i="23" a="1"/>
  <c r="K3306" i="23" s="1"/>
  <c r="K3307" i="23" a="1"/>
  <c r="K3307" i="23" s="1"/>
  <c r="K3308" i="23" a="1"/>
  <c r="K3308" i="23" s="1"/>
  <c r="K3309" i="23" a="1"/>
  <c r="K3309" i="23" s="1"/>
  <c r="K3310" i="23" a="1"/>
  <c r="K3310" i="23" s="1"/>
  <c r="K3311" i="23" a="1"/>
  <c r="K3311" i="23" s="1"/>
  <c r="K3312" i="23" a="1"/>
  <c r="K3312" i="23" s="1"/>
  <c r="K3313" i="23" a="1"/>
  <c r="K3313" i="23" s="1"/>
  <c r="K3314" i="23" a="1"/>
  <c r="K3314" i="23" s="1"/>
  <c r="K3315" i="23" a="1"/>
  <c r="K3315" i="23" s="1"/>
  <c r="K3316" i="23" a="1"/>
  <c r="K3316" i="23" s="1"/>
  <c r="K3317" i="23" a="1"/>
  <c r="K3317" i="23" s="1"/>
  <c r="K3318" i="23" a="1"/>
  <c r="K3318" i="23" s="1"/>
  <c r="K3319" i="23" a="1"/>
  <c r="K3319" i="23" s="1"/>
  <c r="K3320" i="23" a="1"/>
  <c r="K3320" i="23" s="1"/>
  <c r="K3321" i="23" a="1"/>
  <c r="K3321" i="23" s="1"/>
  <c r="K3322" i="23" a="1"/>
  <c r="K3322" i="23" s="1"/>
  <c r="K3323" i="23" a="1"/>
  <c r="K3323" i="23" s="1"/>
  <c r="K3324" i="23" a="1"/>
  <c r="K3324" i="23" s="1"/>
  <c r="K3325" i="23" a="1"/>
  <c r="K3325" i="23" s="1"/>
  <c r="K3326" i="23" a="1"/>
  <c r="K3326" i="23" s="1"/>
  <c r="K3327" i="23" a="1"/>
  <c r="K3327" i="23" s="1"/>
  <c r="K3328" i="23" a="1"/>
  <c r="K3328" i="23" s="1"/>
  <c r="K3329" i="23" a="1"/>
  <c r="K3329" i="23" s="1"/>
  <c r="K3330" i="23" a="1"/>
  <c r="K3330" i="23" s="1"/>
  <c r="K3331" i="23" a="1"/>
  <c r="K3331" i="23" s="1"/>
  <c r="K3332" i="23" a="1"/>
  <c r="K3332" i="23" s="1"/>
  <c r="K3333" i="23" a="1"/>
  <c r="K3333" i="23" s="1"/>
  <c r="K3334" i="23" a="1"/>
  <c r="K3334" i="23" s="1"/>
  <c r="K3335" i="23" a="1"/>
  <c r="K3335" i="23" s="1"/>
  <c r="K3336" i="23" a="1"/>
  <c r="K3336" i="23" s="1"/>
  <c r="K3337" i="23" a="1"/>
  <c r="K3337" i="23" s="1"/>
  <c r="K3338" i="23" a="1"/>
  <c r="K3338" i="23" s="1"/>
  <c r="K3339" i="23" a="1"/>
  <c r="K3339" i="23" s="1"/>
  <c r="K3340" i="23" a="1"/>
  <c r="K3340" i="23" s="1"/>
  <c r="K3341" i="23" a="1"/>
  <c r="K3341" i="23" s="1"/>
  <c r="K3342" i="23" a="1"/>
  <c r="K3342" i="23" s="1"/>
  <c r="K3343" i="23" a="1"/>
  <c r="K3343" i="23" s="1"/>
  <c r="K3344" i="23" a="1"/>
  <c r="K3344" i="23" s="1"/>
  <c r="K3345" i="23" a="1"/>
  <c r="K3345" i="23" s="1"/>
  <c r="K3346" i="23" a="1"/>
  <c r="K3346" i="23" s="1"/>
  <c r="K3347" i="23" a="1"/>
  <c r="K3347" i="23" s="1"/>
  <c r="K3348" i="23" a="1"/>
  <c r="K3348" i="23" s="1"/>
  <c r="K3349" i="23" a="1"/>
  <c r="K3349" i="23" s="1"/>
  <c r="K3350" i="23" a="1"/>
  <c r="K3350" i="23" s="1"/>
  <c r="K3351" i="23" a="1"/>
  <c r="K3351" i="23" s="1"/>
  <c r="K3352" i="23" a="1"/>
  <c r="K3352" i="23" s="1"/>
  <c r="K3353" i="23" a="1"/>
  <c r="K3353" i="23" s="1"/>
  <c r="K3354" i="23" a="1"/>
  <c r="K3354" i="23" s="1"/>
  <c r="K3355" i="23" a="1"/>
  <c r="K3355" i="23" s="1"/>
  <c r="K3356" i="23" a="1"/>
  <c r="K3356" i="23" s="1"/>
  <c r="K3357" i="23" a="1"/>
  <c r="K3357" i="23" s="1"/>
  <c r="K3358" i="23" a="1"/>
  <c r="K3358" i="23" s="1"/>
  <c r="K3359" i="23" a="1"/>
  <c r="K3359" i="23" s="1"/>
  <c r="K3360" i="23" a="1"/>
  <c r="K3360" i="23" s="1"/>
  <c r="K3361" i="23" a="1"/>
  <c r="K3361" i="23" s="1"/>
  <c r="K3362" i="23" a="1"/>
  <c r="K3362" i="23" s="1"/>
  <c r="K3363" i="23" a="1"/>
  <c r="K3363" i="23" s="1"/>
  <c r="K3364" i="23" a="1"/>
  <c r="K3364" i="23" s="1"/>
  <c r="K3365" i="23" a="1"/>
  <c r="K3365" i="23" s="1"/>
  <c r="K3366" i="23" a="1"/>
  <c r="K3366" i="23" s="1"/>
  <c r="K3367" i="23" a="1"/>
  <c r="K3367" i="23" s="1"/>
  <c r="K3368" i="23" a="1"/>
  <c r="K3368" i="23" s="1"/>
  <c r="K3369" i="23" a="1"/>
  <c r="K3369" i="23" s="1"/>
  <c r="K3370" i="23" a="1"/>
  <c r="K3370" i="23" s="1"/>
  <c r="K3371" i="23" a="1"/>
  <c r="K3371" i="23" s="1"/>
  <c r="K3372" i="23" a="1"/>
  <c r="K3372" i="23" s="1"/>
  <c r="K3373" i="23" a="1"/>
  <c r="K3373" i="23" s="1"/>
  <c r="K3374" i="23" a="1"/>
  <c r="K3374" i="23" s="1"/>
  <c r="K3375" i="23" a="1"/>
  <c r="K3375" i="23" s="1"/>
  <c r="K3376" i="23" a="1"/>
  <c r="K3376" i="23" s="1"/>
  <c r="K3377" i="23" a="1"/>
  <c r="K3377" i="23" s="1"/>
  <c r="K3378" i="23" a="1"/>
  <c r="K3378" i="23" s="1"/>
  <c r="K3379" i="23" a="1"/>
  <c r="K3379" i="23" s="1"/>
  <c r="K3380" i="23" a="1"/>
  <c r="K3380" i="23" s="1"/>
  <c r="K3381" i="23" a="1"/>
  <c r="K3381" i="23" s="1"/>
  <c r="K3382" i="23" a="1"/>
  <c r="K3382" i="23" s="1"/>
  <c r="K3383" i="23" a="1"/>
  <c r="K3383" i="23" s="1"/>
  <c r="K3384" i="23" a="1"/>
  <c r="K3384" i="23" s="1"/>
  <c r="K3385" i="23" a="1"/>
  <c r="K3385" i="23" s="1"/>
  <c r="K3386" i="23" a="1"/>
  <c r="K3386" i="23" s="1"/>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s="1"/>
  <c r="K3398" i="23" a="1"/>
  <c r="K3398" i="23" s="1"/>
  <c r="K3399" i="23" a="1"/>
  <c r="K3399" i="23" s="1"/>
  <c r="K3400" i="23" a="1"/>
  <c r="K3400" i="23" s="1"/>
  <c r="K3401" i="23" a="1"/>
  <c r="K3401" i="23" s="1"/>
  <c r="K3402" i="23" a="1"/>
  <c r="K3402" i="23" s="1"/>
  <c r="K3403" i="23" a="1"/>
  <c r="K3403" i="23" s="1"/>
  <c r="K3404" i="23" a="1"/>
  <c r="K3404" i="23" s="1"/>
  <c r="K3405" i="23" a="1"/>
  <c r="K3405" i="23" s="1"/>
  <c r="K3406" i="23" a="1"/>
  <c r="K3406" i="23" s="1"/>
  <c r="K3407" i="23" a="1"/>
  <c r="K3407" i="23" s="1"/>
  <c r="K3408" i="23" a="1"/>
  <c r="K3408" i="23" s="1"/>
  <c r="K3409" i="23" a="1"/>
  <c r="K3409" i="23" s="1"/>
  <c r="K3410" i="23" a="1"/>
  <c r="K3410" i="23" s="1"/>
  <c r="K3411" i="23" a="1"/>
  <c r="K3411" i="23" s="1"/>
  <c r="K3412" i="23" a="1"/>
  <c r="K3412" i="23" s="1"/>
  <c r="K3413" i="23" a="1"/>
  <c r="K3413" i="23" s="1"/>
  <c r="K3414" i="23" a="1"/>
  <c r="K3414" i="23" s="1"/>
  <c r="K3415" i="23" a="1"/>
  <c r="K3415" i="23" s="1"/>
  <c r="K3416" i="23" a="1"/>
  <c r="K3416" i="23" s="1"/>
  <c r="K3417" i="23" a="1"/>
  <c r="K3417" i="23" s="1"/>
  <c r="K3418" i="23" a="1"/>
  <c r="K3418" i="23" s="1"/>
  <c r="K3419" i="23" a="1"/>
  <c r="K3419" i="23" s="1"/>
  <c r="K3420" i="23" a="1"/>
  <c r="K3420" i="23" s="1"/>
  <c r="K3421" i="23" a="1"/>
  <c r="K3421" i="23" s="1"/>
  <c r="K3422" i="23" a="1"/>
  <c r="K3422" i="23" s="1"/>
  <c r="K3423" i="23" a="1"/>
  <c r="K3423" i="23" s="1"/>
  <c r="K3424" i="23" a="1"/>
  <c r="K3424" i="23" s="1"/>
  <c r="K3425" i="23" a="1"/>
  <c r="K3425" i="23" s="1"/>
  <c r="K3426" i="23" a="1"/>
  <c r="K3426" i="23" s="1"/>
  <c r="K3427" i="23" a="1"/>
  <c r="K3427" i="23" s="1"/>
  <c r="K3428" i="23" a="1"/>
  <c r="K3428" i="23" s="1"/>
  <c r="K3429" i="23" a="1"/>
  <c r="K3429" i="23" s="1"/>
  <c r="K3430" i="23" a="1"/>
  <c r="K3430" i="23" s="1"/>
  <c r="K3431" i="23" a="1"/>
  <c r="K3431" i="23" s="1"/>
  <c r="K3432" i="23" a="1"/>
  <c r="K3432" i="23" s="1"/>
  <c r="K3433" i="23" a="1"/>
  <c r="K3433" i="23" s="1"/>
  <c r="K3434" i="23" a="1"/>
  <c r="K3434" i="23" s="1"/>
  <c r="K3435" i="23" a="1"/>
  <c r="K3435" i="23" s="1"/>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s="1"/>
  <c r="K3445" i="23" a="1"/>
  <c r="K3445" i="23" s="1"/>
  <c r="K3446" i="23" a="1"/>
  <c r="K3446" i="23" s="1"/>
  <c r="K3447" i="23" a="1"/>
  <c r="K3447" i="23" s="1"/>
  <c r="K3448" i="23" a="1"/>
  <c r="K3448" i="23" s="1"/>
  <c r="K3449" i="23" a="1"/>
  <c r="K3449" i="23" s="1"/>
  <c r="K3450" i="23" a="1"/>
  <c r="K3450" i="23" s="1"/>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s="1"/>
  <c r="K3462" i="23" a="1"/>
  <c r="K3462" i="23" s="1"/>
  <c r="K3463" i="23" a="1"/>
  <c r="K3463" i="23" s="1"/>
  <c r="K3464" i="23" a="1"/>
  <c r="K3464" i="23" s="1"/>
  <c r="K3465" i="23" a="1"/>
  <c r="K3465" i="23" s="1"/>
  <c r="K3466" i="23" a="1"/>
  <c r="K3466" i="23" s="1"/>
  <c r="K3467" i="23" a="1"/>
  <c r="K3467" i="23" s="1"/>
  <c r="K3468" i="23" a="1"/>
  <c r="K3468" i="23" s="1"/>
  <c r="K3469" i="23" a="1"/>
  <c r="K3469" i="23" s="1"/>
  <c r="K3470" i="23" a="1"/>
  <c r="K3470" i="23" s="1"/>
  <c r="K3471" i="23" a="1"/>
  <c r="K3471" i="23" s="1"/>
  <c r="K3472" i="23" a="1"/>
  <c r="K3472" i="23" s="1"/>
  <c r="K3473" i="23" a="1"/>
  <c r="K3473" i="23" s="1"/>
  <c r="K3474" i="23" a="1"/>
  <c r="K3474" i="23" s="1"/>
  <c r="K3475" i="23" a="1"/>
  <c r="K3475" i="23" s="1"/>
  <c r="K3476" i="23" a="1"/>
  <c r="K3476" i="23" s="1"/>
  <c r="K3477" i="23" a="1"/>
  <c r="K3477" i="23" s="1"/>
  <c r="K3478" i="23" a="1"/>
  <c r="K3478" i="23" s="1"/>
  <c r="K3479" i="23" a="1"/>
  <c r="K3479" i="23" s="1"/>
  <c r="K3480" i="23" a="1"/>
  <c r="K3480" i="23" s="1"/>
  <c r="K3481" i="23" a="1"/>
  <c r="K3481" i="23" s="1"/>
  <c r="K3482" i="23" a="1"/>
  <c r="K3482" i="23" s="1"/>
  <c r="K3483" i="23" a="1"/>
  <c r="K3483" i="23" s="1"/>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s="1"/>
  <c r="K3494" i="23" a="1"/>
  <c r="K3494" i="23" s="1"/>
  <c r="K3495" i="23" a="1"/>
  <c r="K3495" i="23" s="1"/>
  <c r="K3496" i="23" a="1"/>
  <c r="K3496" i="23" s="1"/>
  <c r="K3497" i="23" a="1"/>
  <c r="K3497" i="23" s="1"/>
  <c r="K3498" i="23" a="1"/>
  <c r="K3498" i="23" s="1"/>
  <c r="K3499" i="23" a="1"/>
  <c r="K3499" i="23" s="1"/>
  <c r="K3500" i="23" a="1"/>
  <c r="K3500" i="23" s="1"/>
  <c r="K3501" i="23" a="1"/>
  <c r="K3501" i="23" s="1"/>
  <c r="K3502" i="23" a="1"/>
  <c r="K3502" i="23" s="1"/>
  <c r="K3503" i="23" a="1"/>
  <c r="K3503" i="23" s="1"/>
  <c r="K3504" i="23" a="1"/>
  <c r="K3504" i="23" s="1"/>
  <c r="K3505" i="23" a="1"/>
  <c r="K3505" i="23" s="1"/>
  <c r="K3506" i="23" a="1"/>
  <c r="K3506" i="23" s="1"/>
  <c r="K3507" i="23" a="1"/>
  <c r="K3507" i="23" s="1"/>
  <c r="K3508" i="23" a="1"/>
  <c r="K3508" i="23" s="1"/>
  <c r="K3509" i="23" a="1"/>
  <c r="K3509" i="23" s="1"/>
  <c r="K3510" i="23" a="1"/>
  <c r="K3510" i="23" s="1"/>
  <c r="K3511" i="23" a="1"/>
  <c r="K3511" i="23" s="1"/>
  <c r="K3512" i="23" a="1"/>
  <c r="K3512" i="23" s="1"/>
  <c r="K3513" i="23" a="1"/>
  <c r="K3513" i="23" s="1"/>
  <c r="K3514" i="23" a="1"/>
  <c r="K3514" i="23" s="1"/>
  <c r="K3515" i="23" a="1"/>
  <c r="K3515" i="23" s="1"/>
  <c r="K3516" i="23" a="1"/>
  <c r="K3516" i="23" s="1"/>
  <c r="K3517" i="23" a="1"/>
  <c r="K3517" i="23" s="1"/>
  <c r="K3518" i="23" a="1"/>
  <c r="K3518" i="23" s="1"/>
  <c r="K3519" i="23" a="1"/>
  <c r="K3519" i="23" s="1"/>
  <c r="K3520" i="23" a="1"/>
  <c r="K3520" i="23" s="1"/>
  <c r="K3521" i="23" a="1"/>
  <c r="K3521" i="23" s="1"/>
  <c r="K3522" i="23" a="1"/>
  <c r="K3522" i="23" s="1"/>
  <c r="K3523" i="23" a="1"/>
  <c r="K3523" i="23" s="1"/>
  <c r="K3524" i="23" a="1"/>
  <c r="K3524" i="23" s="1"/>
  <c r="K3525" i="23" a="1"/>
  <c r="K3525" i="23" s="1"/>
  <c r="K3526" i="23" a="1"/>
  <c r="K3526" i="23" s="1"/>
  <c r="K3527" i="23" a="1"/>
  <c r="K3527" i="23" s="1"/>
  <c r="K3528" i="23" a="1"/>
  <c r="K3528" i="23" s="1"/>
  <c r="K3529" i="23" a="1"/>
  <c r="K3529" i="23" s="1"/>
  <c r="K3530" i="23" a="1"/>
  <c r="K3530" i="23" s="1"/>
  <c r="K3531" i="23" a="1"/>
  <c r="K3531" i="23" s="1"/>
  <c r="K3532" i="23" a="1"/>
  <c r="K3532" i="23" s="1"/>
  <c r="K3533" i="23" a="1"/>
  <c r="K3533" i="23" s="1"/>
  <c r="K3534" i="23" a="1"/>
  <c r="K3534" i="23" s="1"/>
  <c r="K3535" i="23" a="1"/>
  <c r="K3535" i="23" s="1"/>
  <c r="K3536" i="23" a="1"/>
  <c r="K3536" i="23" s="1"/>
  <c r="K3537" i="23" a="1"/>
  <c r="K3537" i="23" s="1"/>
  <c r="K3538" i="23" a="1"/>
  <c r="K3538" i="23" s="1"/>
  <c r="K3539" i="23" a="1"/>
  <c r="K3539" i="23" s="1"/>
  <c r="K3540" i="23" a="1"/>
  <c r="K3540" i="23" s="1"/>
  <c r="K3541" i="23" a="1"/>
  <c r="K3541" i="23" s="1"/>
  <c r="K3542" i="23" a="1"/>
  <c r="K3542" i="23" s="1"/>
  <c r="K3543" i="23" a="1"/>
  <c r="K3543" i="23" s="1"/>
  <c r="K3544" i="23" a="1"/>
  <c r="K3544" i="23" s="1"/>
  <c r="K3545" i="23" a="1"/>
  <c r="K3545" i="23" s="1"/>
  <c r="K3546" i="23" a="1"/>
  <c r="K3546" i="23" s="1"/>
  <c r="K3547" i="23" a="1"/>
  <c r="K3547" i="23" s="1"/>
  <c r="K3548" i="23" a="1"/>
  <c r="K3548" i="23" s="1"/>
  <c r="K3549" i="23" a="1"/>
  <c r="K3549" i="23" s="1"/>
  <c r="K3550" i="23" a="1"/>
  <c r="K3550" i="23" s="1"/>
  <c r="K3551" i="23" a="1"/>
  <c r="K3551" i="23" s="1"/>
  <c r="K3552" i="23" a="1"/>
  <c r="K3552" i="23" s="1"/>
  <c r="K3553" i="23" a="1"/>
  <c r="K3553" i="23" s="1"/>
  <c r="K3554" i="23" a="1"/>
  <c r="K3554" i="23" s="1"/>
  <c r="K3555" i="23" a="1"/>
  <c r="K3555" i="23" s="1"/>
  <c r="K3556" i="23" a="1"/>
  <c r="K3556" i="23" s="1"/>
  <c r="K3557" i="23" a="1"/>
  <c r="K3557" i="23" s="1"/>
  <c r="K3558" i="23" a="1"/>
  <c r="K3558" i="23" s="1"/>
  <c r="K3559" i="23" a="1"/>
  <c r="K3559" i="23" s="1"/>
  <c r="K3560" i="23" a="1"/>
  <c r="K3560" i="23" s="1"/>
  <c r="K3561" i="23" a="1"/>
  <c r="K3561" i="23" s="1"/>
  <c r="K3562" i="23" a="1"/>
  <c r="K3562" i="23" s="1"/>
  <c r="K3563" i="23" a="1"/>
  <c r="K3563" i="23" s="1"/>
  <c r="K3564" i="23" a="1"/>
  <c r="K3564" i="23" s="1"/>
  <c r="K3565" i="23" a="1"/>
  <c r="K3565" i="23" s="1"/>
  <c r="K3566" i="23" a="1"/>
  <c r="K3566" i="23" s="1"/>
  <c r="K3567" i="23" a="1"/>
  <c r="K3567" i="23" s="1"/>
  <c r="K3568" i="23" a="1"/>
  <c r="K3568" i="23" s="1"/>
  <c r="K3569" i="23" a="1"/>
  <c r="K3569" i="23" s="1"/>
  <c r="K3570" i="23" a="1"/>
  <c r="K3570" i="23" s="1"/>
  <c r="K3571" i="23" a="1"/>
  <c r="K3571" i="23" s="1"/>
  <c r="K3572" i="23" a="1"/>
  <c r="K3572" i="23" s="1"/>
  <c r="K3573" i="23" a="1"/>
  <c r="K3573" i="23" s="1"/>
  <c r="K3574" i="23" a="1"/>
  <c r="K3574" i="23" s="1"/>
  <c r="K3575" i="23" a="1"/>
  <c r="K3575" i="23" s="1"/>
  <c r="K3576" i="23" a="1"/>
  <c r="K3576" i="23" s="1"/>
  <c r="K3577" i="23" a="1"/>
  <c r="K3577" i="23" s="1"/>
  <c r="K3578" i="23" a="1"/>
  <c r="K3578" i="23" s="1"/>
  <c r="K3579" i="23" a="1"/>
  <c r="K3579" i="23" s="1"/>
  <c r="K3580" i="23" a="1"/>
  <c r="K3580" i="23" s="1"/>
  <c r="K3581" i="23" a="1"/>
  <c r="K3581" i="23" s="1"/>
  <c r="K3582" i="23" a="1"/>
  <c r="K3582" i="23" s="1"/>
  <c r="K3583" i="23" a="1"/>
  <c r="K3583" i="23" s="1"/>
  <c r="K3584" i="23" a="1"/>
  <c r="K3584" i="23" s="1"/>
  <c r="K3585" i="23" a="1"/>
  <c r="K3585" i="23" s="1"/>
  <c r="K3586" i="23" a="1"/>
  <c r="K3586" i="23" s="1"/>
  <c r="K3587" i="23" a="1"/>
  <c r="K3587" i="23" s="1"/>
  <c r="K3588" i="23" a="1"/>
  <c r="K3588" i="23" s="1"/>
  <c r="K3589" i="23" a="1"/>
  <c r="K3589" i="23" s="1"/>
  <c r="K3590" i="23" a="1"/>
  <c r="K3590" i="23" s="1"/>
  <c r="K3591" i="23" a="1"/>
  <c r="K3591" i="23" s="1"/>
  <c r="K3592" i="23" a="1"/>
  <c r="K3592" i="23" s="1"/>
  <c r="K3593" i="23" a="1"/>
  <c r="K3593" i="23" s="1"/>
  <c r="K3594" i="23" a="1"/>
  <c r="K3594" i="23" s="1"/>
  <c r="K3595" i="23" a="1"/>
  <c r="K3595" i="23" s="1"/>
  <c r="K3596" i="23" a="1"/>
  <c r="K3596" i="23" s="1"/>
  <c r="K3597" i="23" a="1"/>
  <c r="K3597" i="23" s="1"/>
  <c r="K3598" i="23" a="1"/>
  <c r="K3598" i="23" s="1"/>
  <c r="K3599" i="23" a="1"/>
  <c r="K3599" i="23" s="1"/>
  <c r="K3600" i="23" a="1"/>
  <c r="K3600" i="23" s="1"/>
  <c r="K3601" i="23" a="1"/>
  <c r="K3601" i="23" s="1"/>
  <c r="K3602" i="23" a="1"/>
  <c r="K3602" i="23" s="1"/>
  <c r="K3603" i="23" a="1"/>
  <c r="K3603" i="23" s="1"/>
  <c r="K3604" i="23" a="1"/>
  <c r="K3604" i="23" s="1"/>
  <c r="K3605" i="23" a="1"/>
  <c r="K3605" i="23" s="1"/>
  <c r="K3606" i="23" a="1"/>
  <c r="K3606" i="23" s="1"/>
  <c r="K3607" i="23" a="1"/>
  <c r="K3607" i="23" s="1"/>
  <c r="K3608" i="23" a="1"/>
  <c r="K3608" i="23" s="1"/>
  <c r="K3609" i="23" a="1"/>
  <c r="K3609" i="23" s="1"/>
  <c r="K3610" i="23" a="1"/>
  <c r="K3610" i="23" s="1"/>
  <c r="K3611" i="23" a="1"/>
  <c r="K3611" i="23" s="1"/>
  <c r="K3612" i="23" a="1"/>
  <c r="K3612" i="23" s="1"/>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s="1"/>
  <c r="K3623" i="23" a="1"/>
  <c r="K3623" i="23" s="1"/>
  <c r="K3624" i="23" a="1"/>
  <c r="K3624" i="23" s="1"/>
  <c r="K3625" i="23" a="1"/>
  <c r="K3625" i="23" s="1"/>
  <c r="K3626" i="23" a="1"/>
  <c r="K3626" i="23" s="1"/>
  <c r="K3627" i="23" a="1"/>
  <c r="K3627" i="23" s="1"/>
  <c r="K3628" i="23" a="1"/>
  <c r="K3628" i="23" s="1"/>
  <c r="K3629" i="23" a="1"/>
  <c r="K3629" i="23" s="1"/>
  <c r="K3630" i="23" a="1"/>
  <c r="K3630" i="23" s="1"/>
  <c r="K3631" i="23" a="1"/>
  <c r="K3631" i="23" s="1"/>
  <c r="K3632" i="23" a="1"/>
  <c r="K3632" i="23" s="1"/>
  <c r="K3633" i="23" a="1"/>
  <c r="K3633" i="23" s="1"/>
  <c r="K3634" i="23" a="1"/>
  <c r="K3634" i="23" s="1"/>
  <c r="K3635" i="23" a="1"/>
  <c r="K3635" i="23" s="1"/>
  <c r="K3636" i="23" a="1"/>
  <c r="K3636" i="23" s="1"/>
  <c r="K3637" i="23" a="1"/>
  <c r="K3637" i="23" s="1"/>
  <c r="K3638" i="23" a="1"/>
  <c r="K3638" i="23" s="1"/>
  <c r="K3639" i="23" a="1"/>
  <c r="K3639" i="23" s="1"/>
  <c r="K3640" i="23" a="1"/>
  <c r="K3640" i="23" s="1"/>
  <c r="K3641" i="23" a="1"/>
  <c r="K3641" i="23" s="1"/>
  <c r="K3642" i="23" a="1"/>
  <c r="K3642" i="23" s="1"/>
  <c r="K3643" i="23" a="1"/>
  <c r="K3643" i="23" s="1"/>
  <c r="K3644" i="23" a="1"/>
  <c r="K3644" i="23" s="1"/>
  <c r="K3645" i="23" a="1"/>
  <c r="K3645" i="23" s="1"/>
  <c r="K3646" i="23" a="1"/>
  <c r="K3646" i="23" s="1"/>
  <c r="K3647" i="23" a="1"/>
  <c r="K3647" i="23" s="1"/>
  <c r="K3648" i="23" a="1"/>
  <c r="K3648" i="23" s="1"/>
  <c r="K3649" i="23" a="1"/>
  <c r="K3649" i="23" s="1"/>
  <c r="K3650" i="23" a="1"/>
  <c r="K3650" i="23" s="1"/>
  <c r="K3651" i="23" a="1"/>
  <c r="K3651" i="23" s="1"/>
  <c r="K3652" i="23" a="1"/>
  <c r="K3652" i="23" s="1"/>
  <c r="K3653" i="23" a="1"/>
  <c r="K3653" i="23" s="1"/>
  <c r="K3654" i="23" a="1"/>
  <c r="K3654" i="23" s="1"/>
  <c r="K3655" i="23" a="1"/>
  <c r="K3655" i="23" s="1"/>
  <c r="K3656" i="23" a="1"/>
  <c r="K3656" i="23" s="1"/>
  <c r="K3657" i="23" a="1"/>
  <c r="K3657" i="23" s="1"/>
  <c r="K3658" i="23" a="1"/>
  <c r="K3658" i="23" s="1"/>
  <c r="K3659" i="23" a="1"/>
  <c r="K3659" i="23" s="1"/>
  <c r="K3660" i="23" a="1"/>
  <c r="K3660" i="23" s="1"/>
  <c r="K3661" i="23" a="1"/>
  <c r="K3661" i="23" s="1"/>
  <c r="K3662" i="23" a="1"/>
  <c r="K3662" i="23" s="1"/>
  <c r="K3663" i="23" a="1"/>
  <c r="K3663" i="23" s="1"/>
  <c r="K3664" i="23" a="1"/>
  <c r="K3664" i="23" s="1"/>
  <c r="K3665" i="23" a="1"/>
  <c r="K3665" i="23" s="1"/>
  <c r="K3666" i="23" a="1"/>
  <c r="K3666" i="23" s="1"/>
  <c r="K3667" i="23" a="1"/>
  <c r="K3667" i="23" s="1"/>
  <c r="K3668" i="23" a="1"/>
  <c r="K3668" i="23" s="1"/>
  <c r="K3669" i="23" a="1"/>
  <c r="K3669" i="23" s="1"/>
  <c r="K3670" i="23" a="1"/>
  <c r="K3670" i="23" s="1"/>
  <c r="K3671" i="23" a="1"/>
  <c r="K3671" i="23" s="1"/>
  <c r="K3672" i="23" a="1"/>
  <c r="K3672" i="23" s="1"/>
  <c r="K3673" i="23" a="1"/>
  <c r="K3673" i="23" s="1"/>
  <c r="K3674" i="23" a="1"/>
  <c r="K3674" i="23" s="1"/>
  <c r="K3675" i="23" a="1"/>
  <c r="K3675" i="23" s="1"/>
  <c r="K3676" i="23" a="1"/>
  <c r="K3676" i="23" s="1"/>
  <c r="K3677" i="23" a="1"/>
  <c r="K3677" i="23" s="1"/>
  <c r="K3678" i="23" a="1"/>
  <c r="K3678" i="23" s="1"/>
  <c r="K3679" i="23" a="1"/>
  <c r="K3679" i="23" s="1"/>
  <c r="K3680" i="23" a="1"/>
  <c r="K3680" i="23" s="1"/>
  <c r="K3681" i="23" a="1"/>
  <c r="K3681" i="23" s="1"/>
  <c r="K3682" i="23" a="1"/>
  <c r="K3682" i="23" s="1"/>
  <c r="K3683" i="23" a="1"/>
  <c r="K3683" i="23" s="1"/>
  <c r="K3684" i="23" a="1"/>
  <c r="K3684" i="23" s="1"/>
  <c r="K3685" i="23" a="1"/>
  <c r="K3685" i="23" s="1"/>
  <c r="K3686" i="23" a="1"/>
  <c r="K3686" i="23" s="1"/>
  <c r="K3687" i="23" a="1"/>
  <c r="K3687" i="23" s="1"/>
  <c r="K3688" i="23" a="1"/>
  <c r="K3688" i="23" s="1"/>
  <c r="K3689" i="23" a="1"/>
  <c r="K3689" i="23" s="1"/>
  <c r="K3690" i="23" a="1"/>
  <c r="K3690" i="23" s="1"/>
  <c r="K3691" i="23" a="1"/>
  <c r="K3691" i="23" s="1"/>
  <c r="K3692" i="23" a="1"/>
  <c r="K3692" i="23" s="1"/>
  <c r="K3693" i="23" a="1"/>
  <c r="K3693" i="23" s="1"/>
  <c r="K3694" i="23" a="1"/>
  <c r="K3694" i="23" s="1"/>
  <c r="K3695" i="23" a="1"/>
  <c r="K3695" i="23" s="1"/>
  <c r="K3696" i="23" a="1"/>
  <c r="K3696" i="23" s="1"/>
  <c r="K3697" i="23" a="1"/>
  <c r="K3697" i="23" s="1"/>
  <c r="K3698" i="23" a="1"/>
  <c r="K3698" i="23" s="1"/>
  <c r="K3699" i="23" a="1"/>
  <c r="K3699" i="23" s="1"/>
  <c r="K3700" i="23" a="1"/>
  <c r="K3700" i="23" s="1"/>
  <c r="K3701" i="23" a="1"/>
  <c r="K3701" i="23" s="1"/>
  <c r="K3702" i="23" a="1"/>
  <c r="K3702" i="23" s="1"/>
  <c r="K3703" i="23" a="1"/>
  <c r="K3703" i="23" s="1"/>
  <c r="K3704" i="23" a="1"/>
  <c r="K3704" i="23" s="1"/>
  <c r="K3705" i="23" a="1"/>
  <c r="K3705" i="23" s="1"/>
  <c r="K3706" i="23" a="1"/>
  <c r="K3706" i="23" s="1"/>
  <c r="K3707" i="23" a="1"/>
  <c r="K3707" i="23" s="1"/>
  <c r="K3708" i="23" a="1"/>
  <c r="K3708" i="23" s="1"/>
  <c r="K3709" i="23" a="1"/>
  <c r="K3709" i="23" s="1"/>
  <c r="K3710" i="23" a="1"/>
  <c r="K3710" i="23" s="1"/>
  <c r="K3711" i="23" a="1"/>
  <c r="K3711" i="23" s="1"/>
  <c r="K3712" i="23" a="1"/>
  <c r="K3712" i="23" s="1"/>
  <c r="K3713" i="23" a="1"/>
  <c r="K3713" i="23" s="1"/>
  <c r="K3714" i="23" a="1"/>
  <c r="K3714" i="23" s="1"/>
  <c r="K3715" i="23" a="1"/>
  <c r="K3715" i="23" s="1"/>
  <c r="K3716" i="23" a="1"/>
  <c r="K3716" i="23" s="1"/>
  <c r="K3717" i="23" a="1"/>
  <c r="K3717" i="23" s="1"/>
  <c r="K3718" i="23" a="1"/>
  <c r="K3718" i="23" s="1"/>
  <c r="K3719" i="23" a="1"/>
  <c r="K3719" i="23" s="1"/>
  <c r="K3720" i="23" a="1"/>
  <c r="K3720" i="23" s="1"/>
  <c r="K3721" i="23" a="1"/>
  <c r="K3721" i="23" s="1"/>
  <c r="K3722" i="23" a="1"/>
  <c r="K3722" i="23" s="1"/>
  <c r="K3723" i="23" a="1"/>
  <c r="K3723" i="23" s="1"/>
  <c r="K3724" i="23" a="1"/>
  <c r="K3724" i="23" s="1"/>
  <c r="K3725" i="23" a="1"/>
  <c r="K3725" i="23" s="1"/>
  <c r="K3726" i="23" a="1"/>
  <c r="K3726" i="23" s="1"/>
  <c r="K3727" i="23" a="1"/>
  <c r="K3727" i="23" s="1"/>
  <c r="K3728" i="23" a="1"/>
  <c r="K3728" i="23" s="1"/>
  <c r="K3729" i="23" a="1"/>
  <c r="K3729" i="23" s="1"/>
  <c r="K3730" i="23" a="1"/>
  <c r="K3730" i="23" s="1"/>
  <c r="K3731" i="23" a="1"/>
  <c r="K3731" i="23" s="1"/>
  <c r="K3732" i="23" a="1"/>
  <c r="K3732" i="23" s="1"/>
  <c r="K3733" i="23" a="1"/>
  <c r="K3733" i="23" s="1"/>
  <c r="K3734" i="23" a="1"/>
  <c r="K3734" i="23" s="1"/>
  <c r="K3735" i="23" a="1"/>
  <c r="K3735" i="23" s="1"/>
  <c r="K3736" i="23" a="1"/>
  <c r="K3736" i="23" s="1"/>
  <c r="K3737" i="23" a="1"/>
  <c r="K3737" i="23" s="1"/>
  <c r="K3738" i="23" a="1"/>
  <c r="K3738" i="23" s="1"/>
  <c r="K3739" i="23" a="1"/>
  <c r="K3739" i="23" s="1"/>
  <c r="K3740" i="23" a="1"/>
  <c r="K3740" i="23" s="1"/>
  <c r="K3741" i="23" a="1"/>
  <c r="K3741" i="23" s="1"/>
  <c r="K3742" i="23" a="1"/>
  <c r="K3742" i="23" s="1"/>
  <c r="K3743" i="23" a="1"/>
  <c r="K3743" i="23" s="1"/>
  <c r="K3744" i="23" a="1"/>
  <c r="K3744" i="23" s="1"/>
  <c r="K3745" i="23" a="1"/>
  <c r="K3745" i="23" s="1"/>
  <c r="K3746" i="23" a="1"/>
  <c r="K3746" i="23" s="1"/>
  <c r="K3747" i="23" a="1"/>
  <c r="K3747" i="23" s="1"/>
  <c r="K3748" i="23" a="1"/>
  <c r="K3748" i="23" s="1"/>
  <c r="K3749" i="23" a="1"/>
  <c r="K3749" i="23" s="1"/>
  <c r="K3750" i="23" a="1"/>
  <c r="K3750" i="23" s="1"/>
  <c r="K3751" i="23" a="1"/>
  <c r="K3751" i="23" s="1"/>
  <c r="K3752" i="23" a="1"/>
  <c r="K3752" i="23" s="1"/>
  <c r="K3753" i="23" a="1"/>
  <c r="K3753" i="23" s="1"/>
  <c r="K3754" i="23" a="1"/>
  <c r="K3754" i="23" s="1"/>
  <c r="K3755" i="23" a="1"/>
  <c r="K3755" i="23" s="1"/>
  <c r="K3756" i="23" a="1"/>
  <c r="K3756" i="23" s="1"/>
  <c r="K3757" i="23" a="1"/>
  <c r="K3757" i="23" s="1"/>
  <c r="K3758" i="23" a="1"/>
  <c r="K3758" i="23" s="1"/>
  <c r="K3759" i="23" a="1"/>
  <c r="K3759" i="23" s="1"/>
  <c r="K3760" i="23" a="1"/>
  <c r="K3760" i="23" s="1"/>
  <c r="K3761" i="23" a="1"/>
  <c r="K3761" i="23" s="1"/>
  <c r="K3762" i="23" a="1"/>
  <c r="K3762" i="23" s="1"/>
  <c r="K3763" i="23" a="1"/>
  <c r="K3763" i="23" s="1"/>
  <c r="K3764" i="23" a="1"/>
  <c r="K3764" i="23" s="1"/>
  <c r="K3765" i="23" a="1"/>
  <c r="K3765" i="23" s="1"/>
  <c r="K3766" i="23" a="1"/>
  <c r="K3766" i="23" s="1"/>
  <c r="K3767" i="23" a="1"/>
  <c r="K3767" i="23" s="1"/>
  <c r="K3768" i="23" a="1"/>
  <c r="K3768" i="23" s="1"/>
  <c r="K3769" i="23" a="1"/>
  <c r="K3769" i="23" s="1"/>
  <c r="K3770" i="23" a="1"/>
  <c r="K3770" i="23" s="1"/>
  <c r="K3771" i="23" a="1"/>
  <c r="K3771" i="23" s="1"/>
  <c r="K3772" i="23" a="1"/>
  <c r="K3772" i="23" s="1"/>
  <c r="K3773" i="23" a="1"/>
  <c r="K3773" i="23" s="1"/>
  <c r="K3774" i="23" a="1"/>
  <c r="K3774" i="23" s="1"/>
  <c r="K3775" i="23" a="1"/>
  <c r="K3775" i="23" s="1"/>
  <c r="K3776" i="23" a="1"/>
  <c r="K3776" i="23" s="1"/>
  <c r="K3777" i="23" a="1"/>
  <c r="K3777" i="23" s="1"/>
  <c r="K3778" i="23" a="1"/>
  <c r="K3778" i="23" s="1"/>
  <c r="K3779" i="23" a="1"/>
  <c r="K3779" i="23" s="1"/>
  <c r="K3780" i="23" a="1"/>
  <c r="K3780" i="23" s="1"/>
  <c r="K3781" i="23" a="1"/>
  <c r="K3781" i="23" s="1"/>
  <c r="K3782" i="23" a="1"/>
  <c r="K3782" i="23" s="1"/>
  <c r="K3783" i="23" a="1"/>
  <c r="K3783" i="23" s="1"/>
  <c r="K3784" i="23" a="1"/>
  <c r="K3784" i="23" s="1"/>
  <c r="K3785" i="23" a="1"/>
  <c r="K3785" i="23" s="1"/>
  <c r="K3786" i="23" a="1"/>
  <c r="K3786" i="23" s="1"/>
  <c r="K3787" i="23" a="1"/>
  <c r="K3787" i="23" s="1"/>
  <c r="K3788" i="23" a="1"/>
  <c r="K3788" i="23" s="1"/>
  <c r="K3789" i="23" a="1"/>
  <c r="K3789" i="23" s="1"/>
  <c r="K3790" i="23" a="1"/>
  <c r="K3790" i="23" s="1"/>
  <c r="K3791" i="23" a="1"/>
  <c r="K3791" i="23" s="1"/>
  <c r="K3792" i="23" a="1"/>
  <c r="K3792" i="23" s="1"/>
  <c r="K3793" i="23" a="1"/>
  <c r="K3793" i="23" s="1"/>
  <c r="K3794" i="23" a="1"/>
  <c r="K3794" i="23" s="1"/>
  <c r="K3795" i="23" a="1"/>
  <c r="K3795" i="23" s="1"/>
  <c r="K3796" i="23" a="1"/>
  <c r="K3796" i="23" s="1"/>
  <c r="K3797" i="23" a="1"/>
  <c r="K3797" i="23" s="1"/>
  <c r="K3798" i="23" a="1"/>
  <c r="K3798" i="23" s="1"/>
  <c r="K3799" i="23" a="1"/>
  <c r="K3799" i="23" s="1"/>
  <c r="K3800" i="23" a="1"/>
  <c r="K3800" i="23" s="1"/>
  <c r="K3801" i="23" a="1"/>
  <c r="K3801" i="23" s="1"/>
  <c r="K3802" i="23" a="1"/>
  <c r="K3802" i="23" s="1"/>
  <c r="K3803" i="23" a="1"/>
  <c r="K3803" i="23" s="1"/>
  <c r="K3804" i="23" a="1"/>
  <c r="K3804" i="23" s="1"/>
  <c r="K3805" i="23" a="1"/>
  <c r="K3805" i="23" s="1"/>
  <c r="K3806" i="23" a="1"/>
  <c r="K3806" i="23" s="1"/>
  <c r="K3807" i="23" a="1"/>
  <c r="K3807" i="23" s="1"/>
  <c r="K3808" i="23" a="1"/>
  <c r="K3808" i="23" s="1"/>
  <c r="K3809" i="23" a="1"/>
  <c r="K3809" i="23" s="1"/>
  <c r="K3810" i="23" a="1"/>
  <c r="K3810" i="23" s="1"/>
  <c r="K3811" i="23" a="1"/>
  <c r="K3811" i="23" s="1"/>
  <c r="K3812" i="23" a="1"/>
  <c r="K3812" i="23" s="1"/>
  <c r="K3813" i="23" a="1"/>
  <c r="K3813" i="23" s="1"/>
  <c r="K3814" i="23" a="1"/>
  <c r="K3814" i="23" s="1"/>
  <c r="K3815" i="23" a="1"/>
  <c r="K3815" i="23" s="1"/>
  <c r="K3816" i="23" a="1"/>
  <c r="K3816" i="23" s="1"/>
  <c r="K3817" i="23" a="1"/>
  <c r="K3817" i="23" s="1"/>
  <c r="K3818" i="23" a="1"/>
  <c r="K3818" i="23" s="1"/>
  <c r="K3819" i="23" a="1"/>
  <c r="K3819" i="23" s="1"/>
  <c r="K3820" i="23" a="1"/>
  <c r="K3820" i="23" s="1"/>
  <c r="K3821" i="23" a="1"/>
  <c r="K3821" i="23" s="1"/>
  <c r="K3822" i="23" a="1"/>
  <c r="K3822" i="23" s="1"/>
  <c r="K3823" i="23" a="1"/>
  <c r="K3823" i="23" s="1"/>
  <c r="K3824" i="23" a="1"/>
  <c r="K3824" i="23" s="1"/>
  <c r="K3825" i="23" a="1"/>
  <c r="K3825" i="23" s="1"/>
  <c r="K3826" i="23" a="1"/>
  <c r="K3826" i="23" s="1"/>
  <c r="K3827" i="23" a="1"/>
  <c r="K3827" i="23" s="1"/>
  <c r="K3828" i="23" a="1"/>
  <c r="K3828" i="23" s="1"/>
  <c r="K3829" i="23" a="1"/>
  <c r="K3829" i="23" s="1"/>
  <c r="K3830" i="23" a="1"/>
  <c r="K3830" i="23" s="1"/>
  <c r="K3831" i="23" a="1"/>
  <c r="K3831" i="23" s="1"/>
  <c r="K3832" i="23" a="1"/>
  <c r="K3832" i="23" s="1"/>
  <c r="K3833" i="23" a="1"/>
  <c r="K3833" i="23" s="1"/>
  <c r="K3834" i="23" a="1"/>
  <c r="K3834" i="23" s="1"/>
  <c r="K3835" i="23" a="1"/>
  <c r="K3835" i="23" s="1"/>
  <c r="K3836" i="23" a="1"/>
  <c r="K3836" i="23" s="1"/>
  <c r="K3837" i="23" a="1"/>
  <c r="K3837" i="23" s="1"/>
  <c r="K3838" i="23" a="1"/>
  <c r="K3838" i="23" s="1"/>
  <c r="K3839" i="23" a="1"/>
  <c r="K3839" i="23" s="1"/>
  <c r="K3840" i="23" a="1"/>
  <c r="K3840" i="23" s="1"/>
  <c r="K3841" i="23" a="1"/>
  <c r="K3841" i="23" s="1"/>
  <c r="K3842" i="23" a="1"/>
  <c r="K3842" i="23" s="1"/>
  <c r="K3843" i="23" a="1"/>
  <c r="K3843" i="23" s="1"/>
  <c r="K3844" i="23" a="1"/>
  <c r="K3844" i="23" s="1"/>
  <c r="K3845" i="23" a="1"/>
  <c r="K3845" i="23" s="1"/>
  <c r="K3846" i="23" a="1"/>
  <c r="K3846" i="23" s="1"/>
  <c r="K3847" i="23" a="1"/>
  <c r="K3847" i="23" s="1"/>
  <c r="K3848" i="23" a="1"/>
  <c r="K3848" i="23" s="1"/>
  <c r="K3849" i="23" a="1"/>
  <c r="K3849" i="23" s="1"/>
  <c r="K3850" i="23" a="1"/>
  <c r="K3850" i="23" s="1"/>
  <c r="K3851" i="23" a="1"/>
  <c r="K3851" i="23" s="1"/>
  <c r="K3852" i="23" a="1"/>
  <c r="K3852" i="23" s="1"/>
  <c r="K3853" i="23" a="1"/>
  <c r="K3853" i="23" s="1"/>
  <c r="K3854" i="23" a="1"/>
  <c r="K3854" i="23" s="1"/>
  <c r="K3855" i="23" a="1"/>
  <c r="K3855" i="23" s="1"/>
  <c r="K3856" i="23" a="1"/>
  <c r="K3856" i="23" s="1"/>
  <c r="K3857" i="23" a="1"/>
  <c r="K3857" i="23" s="1"/>
  <c r="K3858" i="23" a="1"/>
  <c r="K3858" i="23" s="1"/>
  <c r="K3859" i="23" a="1"/>
  <c r="K3859" i="23" s="1"/>
  <c r="K3860" i="23" a="1"/>
  <c r="K3860" i="23" s="1"/>
  <c r="K3861" i="23" a="1"/>
  <c r="K3861" i="23" s="1"/>
  <c r="K3862" i="23" a="1"/>
  <c r="K3862" i="23" s="1"/>
  <c r="K3863" i="23" a="1"/>
  <c r="K3863" i="23" s="1"/>
  <c r="K3864" i="23" a="1"/>
  <c r="K3864" i="23" s="1"/>
  <c r="K3865" i="23" a="1"/>
  <c r="K3865" i="23" s="1"/>
  <c r="K3866" i="23" a="1"/>
  <c r="K3866" i="23" s="1"/>
  <c r="K3867" i="23" a="1"/>
  <c r="K3867" i="23" s="1"/>
  <c r="K3868" i="23" a="1"/>
  <c r="K3868" i="23" s="1"/>
  <c r="K3869" i="23" a="1"/>
  <c r="K3869" i="23" s="1"/>
  <c r="K3870" i="23" a="1"/>
  <c r="K3870" i="23" s="1"/>
  <c r="K3871" i="23" a="1"/>
  <c r="K3871" i="23" s="1"/>
  <c r="K3872" i="23" a="1"/>
  <c r="K3872" i="23" s="1"/>
  <c r="K3873" i="23" a="1"/>
  <c r="K3873" i="23" s="1"/>
  <c r="K3874" i="23" a="1"/>
  <c r="K3874" i="23" s="1"/>
  <c r="K3875" i="23" a="1"/>
  <c r="K3875" i="23" s="1"/>
  <c r="K3876" i="23" a="1"/>
  <c r="K3876" i="23" s="1"/>
  <c r="K3877" i="23" a="1"/>
  <c r="K3877" i="23" s="1"/>
  <c r="K3878" i="23" a="1"/>
  <c r="K3878" i="23" s="1"/>
  <c r="K3879" i="23" a="1"/>
  <c r="K3879" i="23" s="1"/>
  <c r="K3880" i="23" a="1"/>
  <c r="K3880" i="23" s="1"/>
  <c r="K3881" i="23" a="1"/>
  <c r="K3881" i="23" s="1"/>
  <c r="K3882" i="23" a="1"/>
  <c r="K3882" i="23" s="1"/>
  <c r="K3883" i="23" a="1"/>
  <c r="K3883" i="23" s="1"/>
  <c r="K3884" i="23" a="1"/>
  <c r="K3884" i="23" s="1"/>
  <c r="K3885" i="23" a="1"/>
  <c r="K3885" i="23" s="1"/>
  <c r="K3886" i="23" a="1"/>
  <c r="K3886" i="23" s="1"/>
  <c r="K3887" i="23" a="1"/>
  <c r="K3887" i="23" s="1"/>
  <c r="K3888" i="23" a="1"/>
  <c r="K3888" i="23" s="1"/>
  <c r="K3889" i="23" a="1"/>
  <c r="K3889" i="23" s="1"/>
  <c r="K3890" i="23" a="1"/>
  <c r="K3890" i="23" s="1"/>
  <c r="K3891" i="23" a="1"/>
  <c r="K3891" i="23" s="1"/>
  <c r="K3892" i="23" a="1"/>
  <c r="K3892" i="23" s="1"/>
  <c r="K3893" i="23" a="1"/>
  <c r="K3893" i="23" s="1"/>
  <c r="K3894" i="23" a="1"/>
  <c r="K3894" i="23" s="1"/>
  <c r="K3895" i="23" a="1"/>
  <c r="K3895" i="23" s="1"/>
  <c r="K3896" i="23" a="1"/>
  <c r="K3896" i="23" s="1"/>
  <c r="K3897" i="23" a="1"/>
  <c r="K3897" i="23" s="1"/>
  <c r="K3898" i="23" a="1"/>
  <c r="K3898" i="23" s="1"/>
  <c r="K3899" i="23" a="1"/>
  <c r="K3899" i="23" s="1"/>
  <c r="K3900" i="23" a="1"/>
  <c r="K3900" i="23" s="1"/>
  <c r="K3901" i="23" a="1"/>
  <c r="K3901" i="23" s="1"/>
  <c r="K3902" i="23" a="1"/>
  <c r="K3902" i="23" s="1"/>
  <c r="K3903" i="23" a="1"/>
  <c r="K3903" i="23" s="1"/>
  <c r="K3904" i="23" a="1"/>
  <c r="K3904" i="23" s="1"/>
  <c r="K3905" i="23" a="1"/>
  <c r="K3905" i="23" s="1"/>
  <c r="K3906" i="23" a="1"/>
  <c r="K3906" i="23" s="1"/>
  <c r="K3907" i="23" a="1"/>
  <c r="K3907" i="23" s="1"/>
  <c r="K3908" i="23" a="1"/>
  <c r="K3908" i="23" s="1"/>
  <c r="K3909" i="23" a="1"/>
  <c r="K3909" i="23" s="1"/>
  <c r="K3910" i="23" a="1"/>
  <c r="K3910" i="23" s="1"/>
  <c r="K3911" i="23" a="1"/>
  <c r="K3911" i="23" s="1"/>
  <c r="K3912" i="23" a="1"/>
  <c r="K3912" i="23" s="1"/>
  <c r="K3913" i="23" a="1"/>
  <c r="K3913" i="23" s="1"/>
  <c r="K3914" i="23" a="1"/>
  <c r="K3914" i="23" s="1"/>
  <c r="K3915" i="23" a="1"/>
  <c r="K3915" i="23" s="1"/>
  <c r="K3916" i="23" a="1"/>
  <c r="K3916" i="23" s="1"/>
  <c r="K3917" i="23" a="1"/>
  <c r="K3917" i="23" s="1"/>
  <c r="K3918" i="23" a="1"/>
  <c r="K3918" i="23" s="1"/>
  <c r="K3919" i="23" a="1"/>
  <c r="K3919" i="23" s="1"/>
  <c r="K3920" i="23" a="1"/>
  <c r="K3920" i="23" s="1"/>
  <c r="K3921" i="23" a="1"/>
  <c r="K3921" i="23" s="1"/>
  <c r="K3922" i="23" a="1"/>
  <c r="K3922" i="23" s="1"/>
  <c r="K3923" i="23" a="1"/>
  <c r="K3923" i="23" s="1"/>
  <c r="K3924" i="23" a="1"/>
  <c r="K3924" i="23" s="1"/>
  <c r="K3925" i="23" a="1"/>
  <c r="K3925" i="23" s="1"/>
  <c r="K3926" i="23" a="1"/>
  <c r="K3926" i="23" s="1"/>
  <c r="K3927" i="23" a="1"/>
  <c r="K3927" i="23" s="1"/>
  <c r="K3928" i="23" a="1"/>
  <c r="K3928" i="23" s="1"/>
  <c r="K3929" i="23" a="1"/>
  <c r="K3929" i="23" s="1"/>
  <c r="K3930" i="23" a="1"/>
  <c r="K3930" i="23" s="1"/>
  <c r="K3931" i="23" a="1"/>
  <c r="K3931" i="23" s="1"/>
  <c r="K3932" i="23" a="1"/>
  <c r="K3932" i="23" s="1"/>
  <c r="K3933" i="23" a="1"/>
  <c r="K3933" i="23" s="1"/>
  <c r="K3934" i="23" a="1"/>
  <c r="K3934" i="23" s="1"/>
  <c r="K3935" i="23" a="1"/>
  <c r="K3935" i="23" s="1"/>
  <c r="K3936" i="23" a="1"/>
  <c r="K3936" i="23" s="1"/>
  <c r="K3937" i="23" a="1"/>
  <c r="K3937" i="23" s="1"/>
  <c r="K3938" i="23" a="1"/>
  <c r="K3938" i="23" s="1"/>
  <c r="K3939" i="23" a="1"/>
  <c r="K3939" i="23" s="1"/>
  <c r="K3940" i="23" a="1"/>
  <c r="K3940" i="23" s="1"/>
  <c r="K3941" i="23" a="1"/>
  <c r="K3941" i="23" s="1"/>
  <c r="K3942" i="23" a="1"/>
  <c r="K3942" i="23" s="1"/>
  <c r="K3943" i="23" a="1"/>
  <c r="K3943" i="23" s="1"/>
  <c r="K3944" i="23" a="1"/>
  <c r="K3944" i="23" s="1"/>
  <c r="K3945" i="23" a="1"/>
  <c r="K3945" i="23" s="1"/>
  <c r="K3946" i="23" a="1"/>
  <c r="K3946" i="23" s="1"/>
  <c r="K3947" i="23" a="1"/>
  <c r="K3947" i="23" s="1"/>
  <c r="K3948" i="23" a="1"/>
  <c r="K3948" i="23" s="1"/>
  <c r="K3949" i="23" a="1"/>
  <c r="K3949" i="23" s="1"/>
  <c r="K3950" i="23" a="1"/>
  <c r="K3950" i="23" s="1"/>
  <c r="K3951" i="23" a="1"/>
  <c r="K3951" i="23" s="1"/>
  <c r="K3952" i="23" a="1"/>
  <c r="K3952" i="23" s="1"/>
  <c r="K3953" i="23" a="1"/>
  <c r="K3953" i="23" s="1"/>
  <c r="K3954" i="23" a="1"/>
  <c r="K3954" i="23" s="1"/>
  <c r="K3955" i="23" a="1"/>
  <c r="K3955" i="23" s="1"/>
  <c r="K3956" i="23" a="1"/>
  <c r="K3956" i="23" s="1"/>
  <c r="K3957" i="23" a="1"/>
  <c r="K3957" i="23" s="1"/>
  <c r="K3958" i="23" a="1"/>
  <c r="K3958" i="23" s="1"/>
  <c r="K3959" i="23" a="1"/>
  <c r="K3959" i="23" s="1"/>
  <c r="K3960" i="23" a="1"/>
  <c r="K3960" i="23" s="1"/>
  <c r="K3961" i="23" a="1"/>
  <c r="K3961" i="23" s="1"/>
  <c r="K3962" i="23" a="1"/>
  <c r="K3962" i="23" s="1"/>
  <c r="K3963" i="23" a="1"/>
  <c r="K3963" i="23" s="1"/>
  <c r="K3964" i="23" a="1"/>
  <c r="K3964" i="23" s="1"/>
  <c r="K3965" i="23" a="1"/>
  <c r="K3965" i="23" s="1"/>
  <c r="K3966" i="23" a="1"/>
  <c r="K3966" i="23" s="1"/>
  <c r="K3967" i="23" a="1"/>
  <c r="K3967" i="23" s="1"/>
  <c r="K3968" i="23" a="1"/>
  <c r="K3968" i="23" s="1"/>
  <c r="K3969" i="23" a="1"/>
  <c r="K3969" i="23" s="1"/>
  <c r="K3970" i="23" a="1"/>
  <c r="K3970" i="23" s="1"/>
  <c r="K3971" i="23" a="1"/>
  <c r="K3971" i="23" s="1"/>
  <c r="K3972" i="23" a="1"/>
  <c r="K3972" i="23" s="1"/>
  <c r="K3973" i="23" a="1"/>
  <c r="K3973" i="23" s="1"/>
  <c r="K3974" i="23" a="1"/>
  <c r="K3974" i="23" s="1"/>
  <c r="K3975" i="23" a="1"/>
  <c r="K3975" i="23" s="1"/>
  <c r="K3976" i="23" a="1"/>
  <c r="K3976" i="23" s="1"/>
  <c r="K3977" i="23" a="1"/>
  <c r="K3977" i="23" s="1"/>
  <c r="K3978" i="23" a="1"/>
  <c r="K3978" i="23" s="1"/>
  <c r="K3979" i="23" a="1"/>
  <c r="K3979" i="23" s="1"/>
  <c r="K3980" i="23" a="1"/>
  <c r="K3980" i="23" s="1"/>
  <c r="K3981" i="23" a="1"/>
  <c r="K3981" i="23" s="1"/>
  <c r="K3982" i="23" a="1"/>
  <c r="K3982" i="23" s="1"/>
  <c r="K3983" i="23" a="1"/>
  <c r="K3983" i="23" s="1"/>
  <c r="K3984" i="23" a="1"/>
  <c r="K3984" i="23" s="1"/>
  <c r="K3985" i="23" a="1"/>
  <c r="K3985" i="23" s="1"/>
  <c r="K3986" i="23" a="1"/>
  <c r="K3986" i="23" s="1"/>
  <c r="K3987" i="23" a="1"/>
  <c r="K3987" i="23" s="1"/>
  <c r="K3988" i="23" a="1"/>
  <c r="K3988" i="23" s="1"/>
  <c r="K3989" i="23" a="1"/>
  <c r="K3989" i="23" s="1"/>
  <c r="K3990" i="23" a="1"/>
  <c r="K3990" i="23" s="1"/>
  <c r="K3991" i="23" a="1"/>
  <c r="K3991" i="23" s="1"/>
  <c r="K3992" i="23" a="1"/>
  <c r="K3992" i="23" s="1"/>
  <c r="K3993" i="23" a="1"/>
  <c r="K3993" i="23" s="1"/>
  <c r="K3994" i="23" a="1"/>
  <c r="K3994" i="23" s="1"/>
  <c r="K3995" i="23" a="1"/>
  <c r="K3995" i="23" s="1"/>
  <c r="K3996" i="23" a="1"/>
  <c r="K3996" i="23" s="1"/>
  <c r="K3997" i="23" a="1"/>
  <c r="K3997" i="23" s="1"/>
  <c r="K3998" i="23" a="1"/>
  <c r="K3998" i="23" s="1"/>
  <c r="K3999" i="23" a="1"/>
  <c r="K3999" i="23" s="1"/>
  <c r="K4000" i="23" a="1"/>
  <c r="K4000" i="23" s="1"/>
  <c r="K4001" i="23" a="1"/>
  <c r="K4001" i="23" s="1"/>
  <c r="K4002" i="23" a="1"/>
  <c r="K4002" i="23" s="1"/>
  <c r="K4003" i="23" a="1"/>
  <c r="K4003" i="23" s="1"/>
  <c r="K4004" i="23" a="1"/>
  <c r="K4004" i="23" s="1"/>
  <c r="K4005" i="23" a="1"/>
  <c r="K4005" i="23" s="1"/>
  <c r="K4006" i="23" a="1"/>
  <c r="K4006" i="23" s="1"/>
  <c r="K4007" i="23" a="1"/>
  <c r="K4007" i="23" s="1"/>
  <c r="K4008" i="23" a="1"/>
  <c r="K4008" i="23" s="1"/>
  <c r="K4009" i="23" a="1"/>
  <c r="K4009" i="23" s="1"/>
  <c r="K4010" i="23" a="1"/>
  <c r="K4010" i="23" s="1"/>
  <c r="K4011" i="23" a="1"/>
  <c r="K4011" i="23" s="1"/>
  <c r="K4012" i="23" a="1"/>
  <c r="K4012" i="23" s="1"/>
  <c r="K4013" i="23" a="1"/>
  <c r="K4013" i="23" s="1"/>
  <c r="K4014" i="23" a="1"/>
  <c r="K4014" i="23" s="1"/>
  <c r="K4015" i="23" a="1"/>
  <c r="K4015" i="23" s="1"/>
  <c r="K4016" i="23" a="1"/>
  <c r="K4016" i="23" s="1"/>
  <c r="K4017" i="23" a="1"/>
  <c r="K4017" i="23" s="1"/>
  <c r="K4018" i="23" a="1"/>
  <c r="K4018" i="23" s="1"/>
  <c r="K4019" i="23" a="1"/>
  <c r="K4019" i="23" s="1"/>
  <c r="K4020" i="23" a="1"/>
  <c r="K4020" i="23" s="1"/>
  <c r="K4021" i="23" a="1"/>
  <c r="K4021" i="23" s="1"/>
  <c r="K4022" i="23" a="1"/>
  <c r="K4022" i="23" s="1"/>
  <c r="K4023" i="23" a="1"/>
  <c r="K4023" i="23" s="1"/>
  <c r="K4024" i="23" a="1"/>
  <c r="K4024" i="23" s="1"/>
  <c r="K4025" i="23" a="1"/>
  <c r="K4025" i="23" s="1"/>
  <c r="K4026" i="23" a="1"/>
  <c r="K4026" i="23" s="1"/>
  <c r="K4027" i="23" a="1"/>
  <c r="K4027" i="23" s="1"/>
  <c r="K4028" i="23" a="1"/>
  <c r="K4028" i="23" s="1"/>
  <c r="K4029" i="23" a="1"/>
  <c r="K4029" i="23" s="1"/>
  <c r="K4030" i="23" a="1"/>
  <c r="K4030" i="23" s="1"/>
  <c r="K4031" i="23" a="1"/>
  <c r="K4031" i="23" s="1"/>
  <c r="K4032" i="23" a="1"/>
  <c r="K4032" i="23" s="1"/>
  <c r="K4033" i="23" a="1"/>
  <c r="K4033" i="23" s="1"/>
  <c r="K4034" i="23" a="1"/>
  <c r="K4034" i="23" s="1"/>
  <c r="K4035" i="23" a="1"/>
  <c r="K4035" i="23" s="1"/>
  <c r="K4036" i="23" a="1"/>
  <c r="K4036" i="23" s="1"/>
  <c r="K4037" i="23" a="1"/>
  <c r="K4037" i="23" s="1"/>
  <c r="K4038" i="23" a="1"/>
  <c r="K4038" i="23" s="1"/>
  <c r="K4039" i="23" a="1"/>
  <c r="K4039" i="23" s="1"/>
  <c r="K4040" i="23" a="1"/>
  <c r="K4040" i="23" s="1"/>
  <c r="K4041" i="23" a="1"/>
  <c r="K4041" i="23" s="1"/>
  <c r="K4042" i="23" a="1"/>
  <c r="K4042" i="23" s="1"/>
  <c r="K4043" i="23" a="1"/>
  <c r="K4043" i="23" s="1"/>
  <c r="K4044" i="23" a="1"/>
  <c r="K4044" i="23" s="1"/>
  <c r="K4045" i="23" a="1"/>
  <c r="K4045" i="23" s="1"/>
  <c r="K4046" i="23" a="1"/>
  <c r="K4046" i="23" s="1"/>
  <c r="K4047" i="23" a="1"/>
  <c r="K4047" i="23" s="1"/>
  <c r="K4048" i="23" a="1"/>
  <c r="K4048" i="23" s="1"/>
  <c r="K4049" i="23" a="1"/>
  <c r="K4049" i="23" s="1"/>
  <c r="K4050" i="23" a="1"/>
  <c r="K4050" i="23" s="1"/>
  <c r="K4051" i="23" a="1"/>
  <c r="K4051" i="23" s="1"/>
  <c r="K4052" i="23" a="1"/>
  <c r="K4052" i="23" s="1"/>
  <c r="K4053" i="23" a="1"/>
  <c r="K4053" i="23" s="1"/>
  <c r="K4054" i="23" a="1"/>
  <c r="K4054" i="23" s="1"/>
  <c r="K4055" i="23" a="1"/>
  <c r="K4055" i="23" s="1"/>
  <c r="K4056" i="23" a="1"/>
  <c r="K4056" i="23" s="1"/>
  <c r="K4057" i="23" a="1"/>
  <c r="K4057" i="23" s="1"/>
  <c r="K4058" i="23" a="1"/>
  <c r="K4058" i="23" s="1"/>
  <c r="K4059" i="23" a="1"/>
  <c r="K4059" i="23" s="1"/>
  <c r="K4060" i="23" a="1"/>
  <c r="K4060" i="23" s="1"/>
  <c r="K4061" i="23" a="1"/>
  <c r="K4061" i="23" s="1"/>
  <c r="K4062" i="23" a="1"/>
  <c r="K4062" i="23" s="1"/>
  <c r="K4063" i="23" a="1"/>
  <c r="K4063" i="23" s="1"/>
  <c r="K4064" i="23" a="1"/>
  <c r="K4064" i="23" s="1"/>
  <c r="K4065" i="23" a="1"/>
  <c r="K4065" i="23" s="1"/>
  <c r="K4066" i="23" a="1"/>
  <c r="K4066" i="23" s="1"/>
  <c r="K4067" i="23" a="1"/>
  <c r="K4067" i="23" s="1"/>
  <c r="K4068" i="23" a="1"/>
  <c r="K4068" i="23" s="1"/>
  <c r="K4069" i="23" a="1"/>
  <c r="K4069" i="23" s="1"/>
  <c r="K4070" i="23" a="1"/>
  <c r="K4070" i="23" s="1"/>
  <c r="K4071" i="23" a="1"/>
  <c r="K4071" i="23" s="1"/>
  <c r="K4072" i="23" a="1"/>
  <c r="K4072" i="23" s="1"/>
  <c r="K4073" i="23" a="1"/>
  <c r="K4073" i="23" s="1"/>
  <c r="K4074" i="23" a="1"/>
  <c r="K4074" i="23" s="1"/>
  <c r="K4075" i="23" a="1"/>
  <c r="K4075" i="23" s="1"/>
  <c r="K4076" i="23" a="1"/>
  <c r="K4076" i="23" s="1"/>
  <c r="K4077" i="23" a="1"/>
  <c r="K4077" i="23" s="1"/>
  <c r="K4078" i="23" a="1"/>
  <c r="K4078" i="23" s="1"/>
  <c r="K4079" i="23" a="1"/>
  <c r="K4079" i="23" s="1"/>
  <c r="K4080" i="23" a="1"/>
  <c r="K4080" i="23" s="1"/>
  <c r="K4081" i="23" a="1"/>
  <c r="K4081" i="23" s="1"/>
  <c r="K4082" i="23" a="1"/>
  <c r="K4082" i="23" s="1"/>
  <c r="K4083" i="23" a="1"/>
  <c r="K4083" i="23" s="1"/>
  <c r="K4084" i="23" a="1"/>
  <c r="K4084" i="23" s="1"/>
  <c r="K4085" i="23" a="1"/>
  <c r="K4085" i="23" s="1"/>
  <c r="K4086" i="23" a="1"/>
  <c r="K4086" i="23" s="1"/>
  <c r="K4087" i="23" a="1"/>
  <c r="K4087" i="23" s="1"/>
  <c r="K4088" i="23" a="1"/>
  <c r="K4088" i="23" s="1"/>
  <c r="K4089" i="23" a="1"/>
  <c r="K4089" i="23" s="1"/>
  <c r="K4090" i="23" a="1"/>
  <c r="K4090" i="23" s="1"/>
  <c r="K4091" i="23" a="1"/>
  <c r="K4091" i="23" s="1"/>
  <c r="K4092" i="23" a="1"/>
  <c r="K4092" i="23" s="1"/>
  <c r="K4093" i="23" a="1"/>
  <c r="K4093" i="23" s="1"/>
  <c r="K4094" i="23" a="1"/>
  <c r="K4094" i="23" s="1"/>
  <c r="K4095" i="23" a="1"/>
  <c r="K4095" i="23" s="1"/>
  <c r="K4096" i="23" a="1"/>
  <c r="K4096" i="23" s="1"/>
  <c r="K4097" i="23" a="1"/>
  <c r="K4097" i="23" s="1"/>
  <c r="K4098" i="23" a="1"/>
  <c r="K4098" i="23" s="1"/>
  <c r="K4099" i="23" a="1"/>
  <c r="K4099" i="23" s="1"/>
  <c r="K4100" i="23" a="1"/>
  <c r="K4100" i="23" s="1"/>
  <c r="K4101" i="23" a="1"/>
  <c r="K4101" i="23" s="1"/>
  <c r="K4102" i="23" a="1"/>
  <c r="K4102" i="23" s="1"/>
  <c r="K4103" i="23" a="1"/>
  <c r="K4103" i="23" s="1"/>
  <c r="K4104" i="23" a="1"/>
  <c r="K4104" i="23" s="1"/>
  <c r="K4105" i="23" a="1"/>
  <c r="K4105" i="23" s="1"/>
  <c r="K4106" i="23" a="1"/>
  <c r="K4106" i="23" s="1"/>
  <c r="K4107" i="23" a="1"/>
  <c r="K4107" i="23" s="1"/>
  <c r="K4108" i="23" a="1"/>
  <c r="K4108" i="23" s="1"/>
  <c r="K4109" i="23" a="1"/>
  <c r="K4109" i="23" s="1"/>
  <c r="K4110" i="23" a="1"/>
  <c r="K4110" i="23" s="1"/>
  <c r="K4111" i="23" a="1"/>
  <c r="K4111" i="23" s="1"/>
  <c r="K4112" i="23" a="1"/>
  <c r="K4112" i="23" s="1"/>
  <c r="K4113" i="23" a="1"/>
  <c r="K4113" i="23" s="1"/>
  <c r="K4114" i="23" a="1"/>
  <c r="K4114" i="23" s="1"/>
  <c r="K4115" i="23" a="1"/>
  <c r="K4115" i="23" s="1"/>
  <c r="K4116" i="23" a="1"/>
  <c r="K4116" i="23" s="1"/>
  <c r="K4117" i="23" a="1"/>
  <c r="K4117" i="23" s="1"/>
  <c r="K4118" i="23" a="1"/>
  <c r="K4118" i="23" s="1"/>
  <c r="K4119" i="23" a="1"/>
  <c r="K4119" i="23" s="1"/>
  <c r="K4120" i="23" a="1"/>
  <c r="K4120" i="23" s="1"/>
  <c r="K4121" i="23" a="1"/>
  <c r="K4121" i="23" s="1"/>
  <c r="K4122" i="23" a="1"/>
  <c r="K4122" i="23" s="1"/>
  <c r="K4123" i="23" a="1"/>
  <c r="K4123" i="23" s="1"/>
  <c r="K4124" i="23" a="1"/>
  <c r="K4124" i="23" s="1"/>
  <c r="K4125" i="23" a="1"/>
  <c r="K4125" i="23" s="1"/>
  <c r="K4126" i="23" a="1"/>
  <c r="K4126" i="23" s="1"/>
  <c r="K4127" i="23" a="1"/>
  <c r="K4127" i="23" s="1"/>
  <c r="K4128" i="23" a="1"/>
  <c r="K4128" i="23" s="1"/>
  <c r="K4129" i="23" a="1"/>
  <c r="K4129" i="23" s="1"/>
  <c r="K4130" i="23" a="1"/>
  <c r="K4130" i="23" s="1"/>
  <c r="K4131" i="23" a="1"/>
  <c r="K4131" i="23" s="1"/>
  <c r="K4132" i="23" a="1"/>
  <c r="K4132" i="23" s="1"/>
  <c r="K4133" i="23" a="1"/>
  <c r="K4133" i="23" s="1"/>
  <c r="K4134" i="23" a="1"/>
  <c r="K4134" i="23" s="1"/>
  <c r="K4135" i="23" a="1"/>
  <c r="K4135" i="23" s="1"/>
  <c r="K4136" i="23" a="1"/>
  <c r="K4136" i="23" s="1"/>
  <c r="K4137" i="23" a="1"/>
  <c r="K4137" i="23" s="1"/>
  <c r="K4138" i="23" a="1"/>
  <c r="K4138" i="23" s="1"/>
  <c r="K4139" i="23" a="1"/>
  <c r="K4139" i="23" s="1"/>
  <c r="K4140" i="23" a="1"/>
  <c r="K4140" i="23" s="1"/>
  <c r="K4141" i="23" a="1"/>
  <c r="K4141" i="23" s="1"/>
  <c r="K4142" i="23" a="1"/>
  <c r="K4142" i="23" s="1"/>
  <c r="K4143" i="23" a="1"/>
  <c r="K4143" i="23" s="1"/>
  <c r="K4144" i="23" a="1"/>
  <c r="K4144" i="23" s="1"/>
  <c r="K4145" i="23" a="1"/>
  <c r="K4145" i="23" s="1"/>
  <c r="K4146" i="23" a="1"/>
  <c r="K4146" i="23" s="1"/>
  <c r="K4147" i="23" a="1"/>
  <c r="K4147" i="23" s="1"/>
  <c r="K4148" i="23" a="1"/>
  <c r="K4148" i="23" s="1"/>
  <c r="K4149" i="23" a="1"/>
  <c r="K4149" i="23" s="1"/>
  <c r="K4150" i="23" a="1"/>
  <c r="K4150" i="23" s="1"/>
  <c r="K4151" i="23" a="1"/>
  <c r="K4151" i="23" s="1"/>
  <c r="K4152" i="23" a="1"/>
  <c r="K4152" i="23" s="1"/>
  <c r="K4153" i="23" a="1"/>
  <c r="K4153" i="23" s="1"/>
  <c r="K4154" i="23" a="1"/>
  <c r="K4154" i="23" s="1"/>
  <c r="K4155" i="23" a="1"/>
  <c r="K4155" i="23" s="1"/>
  <c r="K4156" i="23" a="1"/>
  <c r="K4156" i="23" s="1"/>
  <c r="K4157" i="23" a="1"/>
  <c r="K4157" i="23" s="1"/>
  <c r="K4158" i="23" a="1"/>
  <c r="K4158" i="23" s="1"/>
  <c r="K4159" i="23" a="1"/>
  <c r="K4159" i="23" s="1"/>
  <c r="K4160" i="23" a="1"/>
  <c r="K4160" i="23" s="1"/>
  <c r="K4161" i="23" a="1"/>
  <c r="K4161" i="23" s="1"/>
  <c r="K4162" i="23" a="1"/>
  <c r="K4162" i="23" s="1"/>
  <c r="K4163" i="23" a="1"/>
  <c r="K4163" i="23" s="1"/>
  <c r="K4164" i="23" a="1"/>
  <c r="K4164" i="23" s="1"/>
  <c r="K4165" i="23" a="1"/>
  <c r="K4165" i="23" s="1"/>
  <c r="K4166" i="23" a="1"/>
  <c r="K4166" i="23" s="1"/>
  <c r="K4167" i="23" a="1"/>
  <c r="K4167" i="23" s="1"/>
  <c r="K4168" i="23" a="1"/>
  <c r="K4168" i="23" s="1"/>
  <c r="K4169" i="23" a="1"/>
  <c r="K4169" i="23" s="1"/>
  <c r="K4170" i="23" a="1"/>
  <c r="K4170" i="23" s="1"/>
  <c r="K4171" i="23" a="1"/>
  <c r="K4171" i="23" s="1"/>
  <c r="K4172" i="23" a="1"/>
  <c r="K4172" i="23" s="1"/>
  <c r="K4173" i="23" a="1"/>
  <c r="K4173" i="23" s="1"/>
  <c r="K4174" i="23" a="1"/>
  <c r="K4174" i="23" s="1"/>
  <c r="K4175" i="23" a="1"/>
  <c r="K4175" i="23" s="1"/>
  <c r="K4176" i="23" a="1"/>
  <c r="K4176" i="23" s="1"/>
  <c r="K4177" i="23" a="1"/>
  <c r="K4177" i="23" s="1"/>
  <c r="K4178" i="23" a="1"/>
  <c r="K4178" i="23" s="1"/>
  <c r="K4179" i="23" a="1"/>
  <c r="K4179" i="23" s="1"/>
  <c r="K4180" i="23" a="1"/>
  <c r="K4180" i="23" s="1"/>
  <c r="K4181" i="23" a="1"/>
  <c r="K4181" i="23" s="1"/>
  <c r="K4182" i="23" a="1"/>
  <c r="K4182" i="23" s="1"/>
  <c r="K4183" i="23" a="1"/>
  <c r="K4183" i="23" s="1"/>
  <c r="K4184" i="23" a="1"/>
  <c r="K4184" i="23" s="1"/>
  <c r="K4185" i="23" a="1"/>
  <c r="K4185" i="23" s="1"/>
  <c r="K4186" i="23" a="1"/>
  <c r="K4186" i="23" s="1"/>
  <c r="K4187" i="23" a="1"/>
  <c r="K4187" i="23" s="1"/>
  <c r="K4188" i="23" a="1"/>
  <c r="K4188" i="23" s="1"/>
  <c r="K4189" i="23" a="1"/>
  <c r="K4189" i="23" s="1"/>
  <c r="K4190" i="23" a="1"/>
  <c r="K4190" i="23" s="1"/>
  <c r="K4191" i="23" a="1"/>
  <c r="K4191" i="23" s="1"/>
  <c r="K4192" i="23" a="1"/>
  <c r="K4192" i="23" s="1"/>
  <c r="K4193" i="23" a="1"/>
  <c r="K4193" i="23" s="1"/>
  <c r="K4194" i="23" a="1"/>
  <c r="K4194" i="23" s="1"/>
  <c r="K4195" i="23" a="1"/>
  <c r="K4195" i="23" s="1"/>
  <c r="K4196" i="23" a="1"/>
  <c r="K4196" i="23" s="1"/>
  <c r="K4197" i="23" a="1"/>
  <c r="K4197" i="23" s="1"/>
  <c r="K4198" i="23" a="1"/>
  <c r="K4198" i="23" s="1"/>
  <c r="K4199" i="23" a="1"/>
  <c r="K4199" i="23" s="1"/>
  <c r="K4200" i="23" a="1"/>
  <c r="K4200" i="23" s="1"/>
  <c r="K4201" i="23" a="1"/>
  <c r="K4201" i="23" s="1"/>
  <c r="K4202" i="23" a="1"/>
  <c r="K4202" i="23" s="1"/>
  <c r="K4203" i="23" a="1"/>
  <c r="K4203" i="23" s="1"/>
  <c r="K4204" i="23" a="1"/>
  <c r="K4204" i="23" s="1"/>
  <c r="K4205" i="23" a="1"/>
  <c r="K4205" i="23" s="1"/>
  <c r="K4206" i="23" a="1"/>
  <c r="K4206" i="23" s="1"/>
  <c r="K4207" i="23" a="1"/>
  <c r="K4207" i="23" s="1"/>
  <c r="K4208" i="23" a="1"/>
  <c r="K4208" i="23" s="1"/>
  <c r="K4209" i="23" a="1"/>
  <c r="K4209" i="23" s="1"/>
  <c r="K4210" i="23" a="1"/>
  <c r="K4210" i="23" s="1"/>
  <c r="K4211" i="23" a="1"/>
  <c r="K4211" i="23" s="1"/>
  <c r="K4212" i="23" a="1"/>
  <c r="K4212" i="23" s="1"/>
  <c r="K4213" i="23" a="1"/>
  <c r="K4213" i="23" s="1"/>
  <c r="K4214" i="23" a="1"/>
  <c r="K4214" i="23" s="1"/>
  <c r="K4215" i="23" a="1"/>
  <c r="K4215" i="23" s="1"/>
  <c r="K4216" i="23" a="1"/>
  <c r="K4216" i="23" s="1"/>
  <c r="K4217" i="23" a="1"/>
  <c r="K4217" i="23" s="1"/>
  <c r="K4218" i="23" a="1"/>
  <c r="K4218" i="23" s="1"/>
  <c r="K4219" i="23" a="1"/>
  <c r="K4219" i="23" s="1"/>
  <c r="K4220" i="23" a="1"/>
  <c r="K4220" i="23" s="1"/>
  <c r="K4221" i="23" a="1"/>
  <c r="K4221" i="23" s="1"/>
  <c r="K4222" i="23" a="1"/>
  <c r="K4222" i="23" s="1"/>
  <c r="K4223" i="23" a="1"/>
  <c r="K4223" i="23" s="1"/>
  <c r="K4224" i="23" a="1"/>
  <c r="K4224" i="23" s="1"/>
  <c r="K4225" i="23" a="1"/>
  <c r="K4225" i="23" s="1"/>
  <c r="K4226" i="23" a="1"/>
  <c r="K4226" i="23" s="1"/>
  <c r="K4227" i="23" a="1"/>
  <c r="K4227" i="23" s="1"/>
  <c r="K4228" i="23" a="1"/>
  <c r="K4228" i="23" s="1"/>
  <c r="K4229" i="23" a="1"/>
  <c r="K4229" i="23" s="1"/>
  <c r="K4230" i="23" a="1"/>
  <c r="K4230" i="23" s="1"/>
  <c r="K4231" i="23" a="1"/>
  <c r="K4231" i="23" s="1"/>
  <c r="K4232" i="23" a="1"/>
  <c r="K4232" i="23" s="1"/>
  <c r="K4233" i="23" a="1"/>
  <c r="K4233" i="23" s="1"/>
  <c r="K4234" i="23" a="1"/>
  <c r="K4234" i="23" s="1"/>
  <c r="K4235" i="23" a="1"/>
  <c r="K4235" i="23" s="1"/>
  <c r="K4236" i="23" a="1"/>
  <c r="K4236" i="23" s="1"/>
  <c r="K4237" i="23" a="1"/>
  <c r="K4237" i="23" s="1"/>
  <c r="K4238" i="23" a="1"/>
  <c r="K4238" i="23" s="1"/>
  <c r="K4239" i="23" a="1"/>
  <c r="K4239" i="23" s="1"/>
  <c r="K4240" i="23" a="1"/>
  <c r="K4240" i="23" s="1"/>
  <c r="K4241" i="23" a="1"/>
  <c r="K4241" i="23" s="1"/>
  <c r="K4242" i="23" a="1"/>
  <c r="K4242" i="23" s="1"/>
  <c r="K4243" i="23" a="1"/>
  <c r="K4243" i="23" s="1"/>
  <c r="K4244" i="23" a="1"/>
  <c r="K4244" i="23" s="1"/>
  <c r="K4245" i="23" a="1"/>
  <c r="K4245" i="23" s="1"/>
  <c r="K4246" i="23" a="1"/>
  <c r="K4246" i="23" s="1"/>
  <c r="K4247" i="23" a="1"/>
  <c r="K4247" i="23" s="1"/>
  <c r="K4248" i="23" a="1"/>
  <c r="K4248" i="23" s="1"/>
  <c r="K4249" i="23" a="1"/>
  <c r="K4249" i="23" s="1"/>
  <c r="K4250" i="23" a="1"/>
  <c r="K4250" i="23" s="1"/>
  <c r="K4251" i="23" a="1"/>
  <c r="K4251" i="23" s="1"/>
  <c r="K4252" i="23" a="1"/>
  <c r="K4252" i="23" s="1"/>
  <c r="K4253" i="23" a="1"/>
  <c r="K4253" i="23" s="1"/>
  <c r="K4254" i="23" a="1"/>
  <c r="K4254" i="23" s="1"/>
  <c r="K4255" i="23" a="1"/>
  <c r="K4255" i="23" s="1"/>
  <c r="K4256" i="23" a="1"/>
  <c r="K4256" i="23" s="1"/>
  <c r="K4257" i="23" a="1"/>
  <c r="K4257" i="23" s="1"/>
  <c r="K4258" i="23" a="1"/>
  <c r="K4258" i="23" s="1"/>
  <c r="K4259" i="23" a="1"/>
  <c r="K4259" i="23" s="1"/>
  <c r="K4260" i="23" a="1"/>
  <c r="K4260" i="23" s="1"/>
  <c r="K4261" i="23" a="1"/>
  <c r="K4261" i="23" s="1"/>
  <c r="K4262" i="23" a="1"/>
  <c r="K4262" i="23" s="1"/>
  <c r="K4263" i="23" a="1"/>
  <c r="K4263" i="23" s="1"/>
  <c r="K4264" i="23" a="1"/>
  <c r="K4264" i="23" s="1"/>
  <c r="K4265" i="23" a="1"/>
  <c r="K4265" i="23" s="1"/>
  <c r="K4266" i="23" a="1"/>
  <c r="K4266" i="23" s="1"/>
  <c r="K4267" i="23" a="1"/>
  <c r="K4267" i="23" s="1"/>
  <c r="K4268" i="23" a="1"/>
  <c r="K4268" i="23" s="1"/>
  <c r="K4269" i="23" a="1"/>
  <c r="K4269" i="23" s="1"/>
  <c r="K4270" i="23" a="1"/>
  <c r="K4270" i="23" s="1"/>
  <c r="K4271" i="23" a="1"/>
  <c r="K4271" i="23" s="1"/>
  <c r="K4272" i="23" a="1"/>
  <c r="K4272" i="23" s="1"/>
  <c r="K4273" i="23" a="1"/>
  <c r="K4273" i="23" s="1"/>
  <c r="K4274" i="23" a="1"/>
  <c r="K4274" i="23" s="1"/>
  <c r="K4275" i="23" a="1"/>
  <c r="K4275" i="23" s="1"/>
  <c r="K4276" i="23" a="1"/>
  <c r="K4276" i="23" s="1"/>
  <c r="K4277" i="23" a="1"/>
  <c r="K4277" i="23" s="1"/>
  <c r="K4278" i="23" a="1"/>
  <c r="K4278" i="23" s="1"/>
  <c r="K4279" i="23" a="1"/>
  <c r="K4279" i="23" s="1"/>
  <c r="K4280" i="23" a="1"/>
  <c r="K4280" i="23" s="1"/>
  <c r="K4281" i="23" a="1"/>
  <c r="K4281" i="23" s="1"/>
  <c r="K4282" i="23" a="1"/>
  <c r="K4282" i="23" s="1"/>
  <c r="K4283" i="23" a="1"/>
  <c r="K4283" i="23" s="1"/>
  <c r="K4284" i="23" a="1"/>
  <c r="K4284" i="23" s="1"/>
  <c r="K4285" i="23" a="1"/>
  <c r="K4285" i="23" s="1"/>
  <c r="K4286" i="23" a="1"/>
  <c r="K4286" i="23" s="1"/>
  <c r="K4287" i="23" a="1"/>
  <c r="K4287" i="23" s="1"/>
  <c r="K4288" i="23" a="1"/>
  <c r="K4288" i="23" s="1"/>
  <c r="K4289" i="23" a="1"/>
  <c r="K4289" i="23" s="1"/>
  <c r="K4290" i="23" a="1"/>
  <c r="K4290" i="23" s="1"/>
  <c r="K4291" i="23" a="1"/>
  <c r="K4291" i="23" s="1"/>
  <c r="K4292" i="23" a="1"/>
  <c r="K4292" i="23" s="1"/>
  <c r="K4293" i="23" a="1"/>
  <c r="K4293" i="23" s="1"/>
  <c r="K4294" i="23" a="1"/>
  <c r="K4294" i="23" s="1"/>
  <c r="K4295" i="23" a="1"/>
  <c r="K4295" i="23" s="1"/>
  <c r="K4296" i="23" a="1"/>
  <c r="K4296" i="23" s="1"/>
  <c r="K4297" i="23" a="1"/>
  <c r="K4297" i="23" s="1"/>
  <c r="K4298" i="23" a="1"/>
  <c r="K4298" i="23" s="1"/>
  <c r="K4299" i="23" a="1"/>
  <c r="K4299" i="23" s="1"/>
  <c r="K4300" i="23" a="1"/>
  <c r="K4300" i="23" s="1"/>
  <c r="K4301" i="23" a="1"/>
  <c r="K4301" i="23" s="1"/>
  <c r="K4302" i="23" a="1"/>
  <c r="K4302" i="23" s="1"/>
  <c r="K4303" i="23" a="1"/>
  <c r="K4303" i="23" s="1"/>
  <c r="K4304" i="23" a="1"/>
  <c r="K4304" i="23" s="1"/>
  <c r="K4305" i="23" a="1"/>
  <c r="K4305" i="23" s="1"/>
  <c r="K4306" i="23" a="1"/>
  <c r="K4306" i="23" s="1"/>
  <c r="K4307" i="23" a="1"/>
  <c r="K4307" i="23" s="1"/>
  <c r="K4308" i="23" a="1"/>
  <c r="K4308" i="23" s="1"/>
  <c r="K4309" i="23" a="1"/>
  <c r="K4309" i="23" s="1"/>
  <c r="K4310" i="23" a="1"/>
  <c r="K4310" i="23" s="1"/>
  <c r="K4311" i="23" a="1"/>
  <c r="K4311" i="23" s="1"/>
  <c r="K4312" i="23" a="1"/>
  <c r="K4312" i="23" s="1"/>
  <c r="K4313" i="23" a="1"/>
  <c r="K4313" i="23" s="1"/>
  <c r="K4314" i="23" a="1"/>
  <c r="K4314" i="23" s="1"/>
  <c r="K4315" i="23" a="1"/>
  <c r="K4315" i="23" s="1"/>
  <c r="K4316" i="23" a="1"/>
  <c r="K4316" i="23" s="1"/>
  <c r="K4317" i="23" a="1"/>
  <c r="K4317" i="23" s="1"/>
  <c r="K4318" i="23" a="1"/>
  <c r="K4318" i="23" s="1"/>
  <c r="K4319" i="23" a="1"/>
  <c r="K4319" i="23" s="1"/>
  <c r="K4320" i="23" a="1"/>
  <c r="K4320" i="23" s="1"/>
  <c r="K4321" i="23" a="1"/>
  <c r="K4321" i="23" s="1"/>
  <c r="K4322" i="23" a="1"/>
  <c r="K4322" i="23" s="1"/>
  <c r="K4323" i="23" a="1"/>
  <c r="K4323" i="23" s="1"/>
  <c r="K4324" i="23" a="1"/>
  <c r="K4324" i="23" s="1"/>
  <c r="K4325" i="23" a="1"/>
  <c r="K4325" i="23" s="1"/>
  <c r="K4326" i="23" a="1"/>
  <c r="K4326" i="23" s="1"/>
  <c r="K4327" i="23" a="1"/>
  <c r="K4327" i="23" s="1"/>
  <c r="K4328" i="23" a="1"/>
  <c r="K4328" i="23" s="1"/>
  <c r="K4329" i="23" a="1"/>
  <c r="K4329" i="23" s="1"/>
  <c r="K4330" i="23" a="1"/>
  <c r="K4330" i="23" s="1"/>
  <c r="K4331" i="23" a="1"/>
  <c r="K4331" i="23" s="1"/>
  <c r="K4332" i="23" a="1"/>
  <c r="K4332" i="23" s="1"/>
  <c r="K4333" i="23" a="1"/>
  <c r="K4333" i="23" s="1"/>
  <c r="K4334" i="23" a="1"/>
  <c r="K4334" i="23" s="1"/>
  <c r="K4335" i="23" a="1"/>
  <c r="K4335" i="23" s="1"/>
  <c r="K4336" i="23" a="1"/>
  <c r="K4336" i="23" s="1"/>
  <c r="K4337" i="23" a="1"/>
  <c r="K4337" i="23" s="1"/>
  <c r="K4338" i="23" a="1"/>
  <c r="K4338" i="23" s="1"/>
  <c r="K4339" i="23" a="1"/>
  <c r="K4339" i="23" s="1"/>
  <c r="K4340" i="23" a="1"/>
  <c r="K4340" i="23" s="1"/>
  <c r="K4341" i="23" a="1"/>
  <c r="K4341" i="23" s="1"/>
  <c r="K4342" i="23" a="1"/>
  <c r="K4342" i="23" s="1"/>
  <c r="K4343" i="23" a="1"/>
  <c r="K4343" i="23" s="1"/>
  <c r="K4344" i="23" a="1"/>
  <c r="K4344" i="23" s="1"/>
  <c r="K4345" i="23" a="1"/>
  <c r="K4345" i="23" s="1"/>
  <c r="K4346" i="23" a="1"/>
  <c r="K4346" i="23" s="1"/>
  <c r="K4347" i="23" a="1"/>
  <c r="K4347" i="23" s="1"/>
  <c r="K4348" i="23" a="1"/>
  <c r="K4348" i="23" s="1"/>
  <c r="K4349" i="23" a="1"/>
  <c r="K4349" i="23" s="1"/>
  <c r="K4350" i="23" a="1"/>
  <c r="K4350" i="23" s="1"/>
  <c r="K4351" i="23" a="1"/>
  <c r="K4351" i="23" s="1"/>
  <c r="K4352" i="23" a="1"/>
  <c r="K4352" i="23" s="1"/>
  <c r="K4353" i="23" a="1"/>
  <c r="K4353" i="23" s="1"/>
  <c r="K4354" i="23" a="1"/>
  <c r="K4354" i="23" s="1"/>
  <c r="K4355" i="23" a="1"/>
  <c r="K4355" i="23" s="1"/>
  <c r="K4356" i="23" a="1"/>
  <c r="K4356" i="23" s="1"/>
  <c r="K4357" i="23" a="1"/>
  <c r="K4357" i="23" s="1"/>
  <c r="K4358" i="23" a="1"/>
  <c r="K4358" i="23" s="1"/>
  <c r="K4359" i="23" a="1"/>
  <c r="K4359" i="23" s="1"/>
  <c r="K4360" i="23" a="1"/>
  <c r="K4360" i="23" s="1"/>
  <c r="K4361" i="23" a="1"/>
  <c r="K4361" i="23" s="1"/>
  <c r="K4362" i="23" a="1"/>
  <c r="K4362" i="23" s="1"/>
  <c r="K4363" i="23" a="1"/>
  <c r="K4363" i="23" s="1"/>
  <c r="K4364" i="23" a="1"/>
  <c r="K4364" i="23" s="1"/>
  <c r="K4365" i="23" a="1"/>
  <c r="K4365" i="23" s="1"/>
  <c r="K4366" i="23" a="1"/>
  <c r="K4366" i="23" s="1"/>
  <c r="K4367" i="23" a="1"/>
  <c r="K4367" i="23" s="1"/>
  <c r="K4368" i="23" a="1"/>
  <c r="K4368" i="23" s="1"/>
  <c r="K4369" i="23" a="1"/>
  <c r="K4369" i="23" s="1"/>
  <c r="K4370" i="23" a="1"/>
  <c r="K4370" i="23" s="1"/>
  <c r="K4371" i="23" a="1"/>
  <c r="K4371" i="23" s="1"/>
  <c r="K4372" i="23" a="1"/>
  <c r="K4372" i="23" s="1"/>
  <c r="K4373" i="23" a="1"/>
  <c r="K4373" i="23" s="1"/>
  <c r="K4374" i="23" a="1"/>
  <c r="K4374" i="23" s="1"/>
  <c r="K4375" i="23" a="1"/>
  <c r="K4375" i="23" s="1"/>
  <c r="K4376" i="23" a="1"/>
  <c r="K4376" i="23" s="1"/>
  <c r="K4377" i="23" a="1"/>
  <c r="K4377" i="23" s="1"/>
  <c r="K4378" i="23" a="1"/>
  <c r="K4378" i="23" s="1"/>
  <c r="K4379" i="23" a="1"/>
  <c r="K4379" i="23" s="1"/>
  <c r="K4380" i="23" a="1"/>
  <c r="K4380" i="23" s="1"/>
  <c r="K4381" i="23" a="1"/>
  <c r="K4381" i="23" s="1"/>
  <c r="K4382" i="23" a="1"/>
  <c r="K4382" i="23" s="1"/>
  <c r="K4383" i="23" a="1"/>
  <c r="K4383" i="23" s="1"/>
  <c r="K4384" i="23" a="1"/>
  <c r="K4384" i="23" s="1"/>
  <c r="K4385" i="23" a="1"/>
  <c r="K4385" i="23" s="1"/>
  <c r="K4386" i="23" a="1"/>
  <c r="K4386" i="23" s="1"/>
  <c r="K4387" i="23" a="1"/>
  <c r="K4387" i="23" s="1"/>
  <c r="K4388" i="23" a="1"/>
  <c r="K4388" i="23" s="1"/>
  <c r="K4389" i="23" a="1"/>
  <c r="K4389" i="23" s="1"/>
  <c r="K4390" i="23" a="1"/>
  <c r="K4390" i="23" s="1"/>
  <c r="K4391" i="23" a="1"/>
  <c r="K4391" i="23" s="1"/>
  <c r="K4392" i="23" a="1"/>
  <c r="K4392" i="23" s="1"/>
  <c r="K4393" i="23" a="1"/>
  <c r="K4393" i="23" s="1"/>
  <c r="K4394" i="23" a="1"/>
  <c r="K4394" i="23" s="1"/>
  <c r="K4395" i="23" a="1"/>
  <c r="K4395" i="23" s="1"/>
  <c r="K4396" i="23" a="1"/>
  <c r="K4396" i="23" s="1"/>
  <c r="K4397" i="23" a="1"/>
  <c r="K4397" i="23" s="1"/>
  <c r="K4398" i="23" a="1"/>
  <c r="K4398" i="23" s="1"/>
  <c r="K4399" i="23" a="1"/>
  <c r="K4399" i="23" s="1"/>
  <c r="K4400" i="23" a="1"/>
  <c r="K4400" i="23" s="1"/>
  <c r="K4401" i="23" a="1"/>
  <c r="K4401" i="23" s="1"/>
  <c r="K4402" i="23" a="1"/>
  <c r="K4402" i="23" s="1"/>
  <c r="K4403" i="23" a="1"/>
  <c r="K4403" i="23" s="1"/>
  <c r="K4404" i="23" a="1"/>
  <c r="K4404" i="23" s="1"/>
  <c r="K4405" i="23" a="1"/>
  <c r="K4405" i="23" s="1"/>
  <c r="K4406" i="23" a="1"/>
  <c r="K4406" i="23" s="1"/>
  <c r="K4407" i="23" a="1"/>
  <c r="K4407" i="23" s="1"/>
  <c r="K4408" i="23" a="1"/>
  <c r="K4408" i="23" s="1"/>
  <c r="K4409" i="23" a="1"/>
  <c r="K4409" i="23" s="1"/>
  <c r="K4410" i="23" a="1"/>
  <c r="K4410" i="23" s="1"/>
  <c r="K4411" i="23" a="1"/>
  <c r="K4411" i="23" s="1"/>
  <c r="K4412" i="23" a="1"/>
  <c r="K4412" i="23" s="1"/>
  <c r="K4413" i="23" a="1"/>
  <c r="K4413" i="23" s="1"/>
  <c r="K4414" i="23" a="1"/>
  <c r="K4414" i="23" s="1"/>
  <c r="K4415" i="23" a="1"/>
  <c r="K4415" i="23" s="1"/>
  <c r="K4416" i="23" a="1"/>
  <c r="K4416" i="23" s="1"/>
  <c r="K4417" i="23" a="1"/>
  <c r="K4417" i="23" s="1"/>
  <c r="K4418" i="23" a="1"/>
  <c r="K4418" i="23" s="1"/>
  <c r="K4419" i="23" a="1"/>
  <c r="K4419" i="23" s="1"/>
  <c r="K4420" i="23" a="1"/>
  <c r="K4420" i="23" s="1"/>
  <c r="K4421" i="23" a="1"/>
  <c r="K4421" i="23" s="1"/>
  <c r="K4422" i="23" a="1"/>
  <c r="K4422" i="23" s="1"/>
  <c r="K4423" i="23" a="1"/>
  <c r="K4423" i="23" s="1"/>
  <c r="K4424" i="23" a="1"/>
  <c r="K4424" i="23" s="1"/>
  <c r="K4425" i="23" a="1"/>
  <c r="K4425" i="23" s="1"/>
  <c r="K4426" i="23" a="1"/>
  <c r="K4426" i="23" s="1"/>
  <c r="K4427" i="23" a="1"/>
  <c r="K4427" i="23" s="1"/>
  <c r="K4428" i="23" a="1"/>
  <c r="K4428" i="23" s="1"/>
  <c r="K4429" i="23" a="1"/>
  <c r="K4429" i="23" s="1"/>
  <c r="K4430" i="23" a="1"/>
  <c r="K4430" i="23" s="1"/>
  <c r="K4431" i="23" a="1"/>
  <c r="K4431" i="23" s="1"/>
  <c r="K4432" i="23" a="1"/>
  <c r="K4432" i="23" s="1"/>
  <c r="K4433" i="23" a="1"/>
  <c r="K4433" i="23" s="1"/>
  <c r="K4434" i="23" a="1"/>
  <c r="K4434" i="23" s="1"/>
  <c r="K4435" i="23" a="1"/>
  <c r="K4435" i="23" s="1"/>
  <c r="K4436" i="23" a="1"/>
  <c r="K4436" i="23" s="1"/>
  <c r="K4437" i="23" a="1"/>
  <c r="K4437" i="23" s="1"/>
  <c r="K4438" i="23" a="1"/>
  <c r="K4438" i="23" s="1"/>
  <c r="K4439" i="23" a="1"/>
  <c r="K4439" i="23" s="1"/>
  <c r="K4440" i="23" a="1"/>
  <c r="K4440" i="23" s="1"/>
  <c r="K4441" i="23" a="1"/>
  <c r="K4441" i="23" s="1"/>
  <c r="K4442" i="23" a="1"/>
  <c r="K4442" i="23" s="1"/>
  <c r="K4443" i="23" a="1"/>
  <c r="K4443" i="23" s="1"/>
  <c r="K4444" i="23" a="1"/>
  <c r="K4444" i="23" s="1"/>
  <c r="K4445" i="23" a="1"/>
  <c r="K4445" i="23" s="1"/>
  <c r="K4446" i="23" a="1"/>
  <c r="K4446" i="23" s="1"/>
  <c r="K4447" i="23" a="1"/>
  <c r="K4447" i="23" s="1"/>
  <c r="K4448" i="23" a="1"/>
  <c r="K4448" i="23" s="1"/>
  <c r="K4449" i="23" a="1"/>
  <c r="K4449" i="23" s="1"/>
  <c r="K4450" i="23" a="1"/>
  <c r="K4450" i="23" s="1"/>
  <c r="K4451" i="23" a="1"/>
  <c r="K4451" i="23" s="1"/>
  <c r="K4452" i="23" a="1"/>
  <c r="K4452" i="23" s="1"/>
  <c r="K4453" i="23" a="1"/>
  <c r="K4453" i="23" s="1"/>
  <c r="K4454" i="23" a="1"/>
  <c r="K4454" i="23" s="1"/>
  <c r="K4455" i="23" a="1"/>
  <c r="K4455" i="23" s="1"/>
  <c r="K4456" i="23" a="1"/>
  <c r="K4456" i="23" s="1"/>
  <c r="K4457" i="23" a="1"/>
  <c r="K4457" i="23" s="1"/>
  <c r="K4458" i="23" a="1"/>
  <c r="K4458" i="23" s="1"/>
  <c r="K4459" i="23" a="1"/>
  <c r="K4459" i="23" s="1"/>
  <c r="K4460" i="23" a="1"/>
  <c r="K4460" i="23" s="1"/>
  <c r="K4461" i="23" a="1"/>
  <c r="K4461" i="23" s="1"/>
  <c r="K4462" i="23" a="1"/>
  <c r="K4462" i="23" s="1"/>
  <c r="K4463" i="23" a="1"/>
  <c r="K4463" i="23" s="1"/>
  <c r="K4464" i="23" a="1"/>
  <c r="K4464" i="23" s="1"/>
  <c r="K4465" i="23" a="1"/>
  <c r="K4465" i="23" s="1"/>
  <c r="K4466" i="23" a="1"/>
  <c r="K4466" i="23" s="1"/>
  <c r="K4467" i="23" a="1"/>
  <c r="K4467" i="23" s="1"/>
  <c r="K4468" i="23" a="1"/>
  <c r="K4468" i="23" s="1"/>
  <c r="K4469" i="23" a="1"/>
  <c r="K4469" i="23" s="1"/>
  <c r="K4470" i="23" a="1"/>
  <c r="K4470" i="23" s="1"/>
  <c r="K4471" i="23" a="1"/>
  <c r="K4471" i="23" s="1"/>
  <c r="K4472" i="23" a="1"/>
  <c r="K4472" i="23" s="1"/>
  <c r="K4473" i="23" a="1"/>
  <c r="K4473" i="23" s="1"/>
  <c r="K4474" i="23" a="1"/>
  <c r="K4474" i="23" s="1"/>
  <c r="K4475" i="23" a="1"/>
  <c r="K4475" i="23" s="1"/>
  <c r="K4476" i="23" a="1"/>
  <c r="K4476" i="23" s="1"/>
  <c r="K4477" i="23" a="1"/>
  <c r="K4477" i="23"/>
  <c r="K4478" i="23" a="1"/>
  <c r="K4478" i="23" s="1"/>
  <c r="K4479" i="23" a="1"/>
  <c r="K4479" i="23" s="1"/>
  <c r="K4480" i="23" a="1"/>
  <c r="K4480" i="23" s="1"/>
  <c r="K4481" i="23" a="1"/>
  <c r="K4481" i="23" s="1"/>
  <c r="K4482" i="23" a="1"/>
  <c r="K4482" i="23" s="1"/>
  <c r="K4483" i="23" a="1"/>
  <c r="K4483" i="23" s="1"/>
  <c r="K4484" i="23" a="1"/>
  <c r="K4484" i="23" s="1"/>
  <c r="K4485" i="23" a="1"/>
  <c r="K4485" i="23" s="1"/>
  <c r="K4486" i="23" a="1"/>
  <c r="K4486" i="23" s="1"/>
  <c r="K4487" i="23" a="1"/>
  <c r="K4487" i="23" s="1"/>
  <c r="K4488" i="23" a="1"/>
  <c r="K4488" i="23" s="1"/>
  <c r="K4489" i="23" a="1"/>
  <c r="K4489" i="23" s="1"/>
  <c r="K4490" i="23" a="1"/>
  <c r="K4490" i="23" s="1"/>
  <c r="K4491" i="23" a="1"/>
  <c r="K4491" i="23" s="1"/>
  <c r="K4492" i="23" a="1"/>
  <c r="K4492" i="23" s="1"/>
  <c r="K4493" i="23" a="1"/>
  <c r="K4493" i="23" s="1"/>
  <c r="K4494" i="23" a="1"/>
  <c r="K4494" i="23" s="1"/>
  <c r="K4495" i="23" a="1"/>
  <c r="K4495" i="23" s="1"/>
  <c r="K4496" i="23" a="1"/>
  <c r="K4496" i="23" s="1"/>
  <c r="K4497" i="23" a="1"/>
  <c r="K4497" i="23" s="1"/>
  <c r="K4498" i="23" a="1"/>
  <c r="K4498" i="23" s="1"/>
  <c r="K4499" i="23" a="1"/>
  <c r="K4499" i="23" s="1"/>
  <c r="K4500" i="23" a="1"/>
  <c r="K4500" i="23" s="1"/>
  <c r="K4501" i="23" a="1"/>
  <c r="K4501" i="23" s="1"/>
  <c r="K4502" i="23" a="1"/>
  <c r="K4502" i="23" s="1"/>
  <c r="K4503" i="23" a="1"/>
  <c r="K4503" i="23" s="1"/>
  <c r="K4504" i="23" a="1"/>
  <c r="K4504" i="23" s="1"/>
  <c r="K4505" i="23" a="1"/>
  <c r="K4505" i="23" s="1"/>
  <c r="K4506" i="23" a="1"/>
  <c r="K4506" i="23" s="1"/>
  <c r="K4507" i="23" a="1"/>
  <c r="K4507" i="23" s="1"/>
  <c r="K4508" i="23" a="1"/>
  <c r="K4508" i="23" s="1"/>
  <c r="K4509" i="23" a="1"/>
  <c r="K4509" i="23" s="1"/>
  <c r="K4510" i="23" a="1"/>
  <c r="K4510" i="23" s="1"/>
  <c r="K4511" i="23" a="1"/>
  <c r="K4511" i="23" s="1"/>
  <c r="K4512" i="23" a="1"/>
  <c r="K4512" i="23" s="1"/>
  <c r="K4513" i="23" a="1"/>
  <c r="K4513" i="23" s="1"/>
  <c r="K4514" i="23" a="1"/>
  <c r="K4514" i="23" s="1"/>
  <c r="K4515" i="23" a="1"/>
  <c r="K4515" i="23" s="1"/>
  <c r="K4516" i="23" a="1"/>
  <c r="K4516" i="23" s="1"/>
  <c r="K4517" i="23" a="1"/>
  <c r="K4517" i="23" s="1"/>
  <c r="K4518" i="23" a="1"/>
  <c r="K4518" i="23" s="1"/>
  <c r="K4519" i="23" a="1"/>
  <c r="K4519" i="23" s="1"/>
  <c r="K4520" i="23" a="1"/>
  <c r="K4520" i="23" s="1"/>
  <c r="K4521" i="23" a="1"/>
  <c r="K4521" i="23" s="1"/>
  <c r="K4522" i="23" a="1"/>
  <c r="K4522" i="23" s="1"/>
  <c r="K4523" i="23" a="1"/>
  <c r="K4523" i="23" s="1"/>
  <c r="K4524" i="23" a="1"/>
  <c r="K4524" i="23" s="1"/>
  <c r="K4525" i="23" a="1"/>
  <c r="K4525" i="23" s="1"/>
  <c r="K4526" i="23" a="1"/>
  <c r="K4526" i="23" s="1"/>
  <c r="K4527" i="23" a="1"/>
  <c r="K4527" i="23" s="1"/>
  <c r="K4528" i="23" a="1"/>
  <c r="K4528" i="23" s="1"/>
  <c r="K4529" i="23" a="1"/>
  <c r="K4529" i="23" s="1"/>
  <c r="K4530" i="23" a="1"/>
  <c r="K4530" i="23" s="1"/>
  <c r="K4531" i="23" a="1"/>
  <c r="K4531" i="23" s="1"/>
  <c r="K4532" i="23" a="1"/>
  <c r="K4532" i="23" s="1"/>
  <c r="K4533" i="23" a="1"/>
  <c r="K4533" i="23" s="1"/>
  <c r="K4534" i="23" a="1"/>
  <c r="K4534" i="23" s="1"/>
  <c r="K4535" i="23" a="1"/>
  <c r="K4535" i="23" s="1"/>
  <c r="K4536" i="23" a="1"/>
  <c r="K4536" i="23" s="1"/>
  <c r="K4537" i="23" a="1"/>
  <c r="K4537" i="23" s="1"/>
  <c r="K4538" i="23" a="1"/>
  <c r="K4538" i="23" s="1"/>
  <c r="K4539" i="23" a="1"/>
  <c r="K4539" i="23" s="1"/>
  <c r="K4540" i="23" a="1"/>
  <c r="K4540" i="23" s="1"/>
  <c r="K4541" i="23" a="1"/>
  <c r="K4541" i="23" s="1"/>
  <c r="K4542" i="23" a="1"/>
  <c r="K4542" i="23" s="1"/>
  <c r="K4543" i="23" a="1"/>
  <c r="K4543" i="23" s="1"/>
  <c r="K4544" i="23" a="1"/>
  <c r="K4544" i="23" s="1"/>
  <c r="K4545" i="23" a="1"/>
  <c r="K4545" i="23" s="1"/>
  <c r="K4546" i="23" a="1"/>
  <c r="K4546" i="23" s="1"/>
  <c r="K4547" i="23" a="1"/>
  <c r="K4547" i="23" s="1"/>
  <c r="K4548" i="23" a="1"/>
  <c r="K4548" i="23" s="1"/>
  <c r="K4549" i="23" a="1"/>
  <c r="K4549" i="23" s="1"/>
  <c r="K4550" i="23" a="1"/>
  <c r="K4550" i="23" s="1"/>
  <c r="K4551" i="23" a="1"/>
  <c r="K4551" i="23" s="1"/>
  <c r="K4552" i="23" a="1"/>
  <c r="K4552" i="23" s="1"/>
  <c r="K4553" i="23" a="1"/>
  <c r="K4553" i="23" s="1"/>
  <c r="K4554" i="23" a="1"/>
  <c r="K4554" i="23" s="1"/>
  <c r="K4555" i="23" a="1"/>
  <c r="K4555" i="23" s="1"/>
  <c r="K4556" i="23" a="1"/>
  <c r="K4556" i="23" s="1"/>
  <c r="K4557" i="23" a="1"/>
  <c r="K4557" i="23" s="1"/>
  <c r="K4558" i="23" a="1"/>
  <c r="K4558" i="23" s="1"/>
  <c r="K4559" i="23" a="1"/>
  <c r="K4559" i="23" s="1"/>
  <c r="K4560" i="23" a="1"/>
  <c r="K4560" i="23" s="1"/>
  <c r="K4561" i="23" a="1"/>
  <c r="K4561" i="23" s="1"/>
  <c r="K4562" i="23" a="1"/>
  <c r="K4562" i="23" s="1"/>
  <c r="K4563" i="23" a="1"/>
  <c r="K4563" i="23" s="1"/>
  <c r="K4564" i="23" a="1"/>
  <c r="K4564" i="23" s="1"/>
  <c r="K4565" i="23" a="1"/>
  <c r="K4565" i="23" s="1"/>
  <c r="K4566" i="23" a="1"/>
  <c r="K4566" i="23" s="1"/>
  <c r="K4567" i="23" a="1"/>
  <c r="K4567" i="23" s="1"/>
  <c r="K4568" i="23" a="1"/>
  <c r="K4568" i="23" s="1"/>
  <c r="K4569" i="23" a="1"/>
  <c r="K4569" i="23" s="1"/>
  <c r="K4570" i="23" a="1"/>
  <c r="K4570" i="23" s="1"/>
  <c r="K4571" i="23" a="1"/>
  <c r="K4571" i="23" s="1"/>
  <c r="K4572" i="23" a="1"/>
  <c r="K4572" i="23" s="1"/>
  <c r="K4573" i="23" a="1"/>
  <c r="K4573" i="23" s="1"/>
  <c r="K4574" i="23" a="1"/>
  <c r="K4574" i="23" s="1"/>
  <c r="K4575" i="23" a="1"/>
  <c r="K4575" i="23" s="1"/>
  <c r="K4576" i="23" a="1"/>
  <c r="K4576" i="23" s="1"/>
  <c r="K4577" i="23" a="1"/>
  <c r="K4577" i="23" s="1"/>
  <c r="K4578" i="23" a="1"/>
  <c r="K4578" i="23" s="1"/>
  <c r="K4579" i="23" a="1"/>
  <c r="K4579" i="23" s="1"/>
  <c r="K4580" i="23" a="1"/>
  <c r="K4580" i="23" s="1"/>
  <c r="K4581" i="23" a="1"/>
  <c r="K4581" i="23" s="1"/>
  <c r="K4582" i="23" a="1"/>
  <c r="K4582" i="23" s="1"/>
  <c r="K4583" i="23" a="1"/>
  <c r="K4583" i="23" s="1"/>
  <c r="K4584" i="23" a="1"/>
  <c r="K4584" i="23" s="1"/>
  <c r="K4585" i="23" a="1"/>
  <c r="K4585" i="23" s="1"/>
  <c r="K4586" i="23" a="1"/>
  <c r="K4586" i="23" s="1"/>
  <c r="K4587" i="23" a="1"/>
  <c r="K4587" i="23" s="1"/>
  <c r="K4588" i="23" a="1"/>
  <c r="K4588" i="23" s="1"/>
  <c r="K4589" i="23" a="1"/>
  <c r="K4589" i="23" s="1"/>
  <c r="K4590" i="23" a="1"/>
  <c r="K4590" i="23" s="1"/>
  <c r="K4591" i="23" a="1"/>
  <c r="K4591" i="23" s="1"/>
  <c r="K4592" i="23" a="1"/>
  <c r="K4592" i="23" s="1"/>
  <c r="K4593" i="23" a="1"/>
  <c r="K4593" i="23" s="1"/>
  <c r="K4594" i="23" a="1"/>
  <c r="K4594" i="23" s="1"/>
  <c r="K4595" i="23" a="1"/>
  <c r="K4595" i="23" s="1"/>
  <c r="K4596" i="23" a="1"/>
  <c r="K4596" i="23" s="1"/>
  <c r="K4597" i="23" a="1"/>
  <c r="K4597" i="23" s="1"/>
  <c r="K4598" i="23" a="1"/>
  <c r="K4598" i="23" s="1"/>
  <c r="K4599" i="23" a="1"/>
  <c r="K4599" i="23" s="1"/>
  <c r="K4600" i="23" a="1"/>
  <c r="K4600" i="23" s="1"/>
  <c r="K4601" i="23" a="1"/>
  <c r="K4601" i="23" s="1"/>
  <c r="K4602" i="23" a="1"/>
  <c r="K4602" i="23" s="1"/>
  <c r="K4603" i="23" a="1"/>
  <c r="K4603" i="23" s="1"/>
  <c r="K4604" i="23" a="1"/>
  <c r="K4604" i="23" s="1"/>
  <c r="K4605" i="23" a="1"/>
  <c r="K4605" i="23" s="1"/>
  <c r="K4606" i="23" a="1"/>
  <c r="K4606" i="23" s="1"/>
  <c r="K4607" i="23" a="1"/>
  <c r="K4607" i="23" s="1"/>
  <c r="K4608" i="23" a="1"/>
  <c r="K4608" i="23" s="1"/>
  <c r="K4609" i="23" a="1"/>
  <c r="K4609" i="23" s="1"/>
  <c r="K4610" i="23" a="1"/>
  <c r="K4610" i="23" s="1"/>
  <c r="K4611" i="23" a="1"/>
  <c r="K4611" i="23" s="1"/>
  <c r="K4612" i="23" a="1"/>
  <c r="K4612" i="23" s="1"/>
  <c r="K4613" i="23" a="1"/>
  <c r="K4613" i="23" s="1"/>
  <c r="K4614" i="23" a="1"/>
  <c r="K4614" i="23" s="1"/>
  <c r="K4615" i="23" a="1"/>
  <c r="K4615" i="23" s="1"/>
  <c r="K4616" i="23" a="1"/>
  <c r="K4616" i="23" s="1"/>
  <c r="K4617" i="23" a="1"/>
  <c r="K4617" i="23" s="1"/>
  <c r="K4618" i="23" a="1"/>
  <c r="K4618" i="23" s="1"/>
  <c r="K4619" i="23" a="1"/>
  <c r="K4619" i="23" s="1"/>
  <c r="K4620" i="23" a="1"/>
  <c r="K4620" i="23" s="1"/>
  <c r="K4621" i="23" a="1"/>
  <c r="K4621" i="23" s="1"/>
  <c r="K4622" i="23" a="1"/>
  <c r="K4622" i="23" s="1"/>
  <c r="K4623" i="23" a="1"/>
  <c r="K4623" i="23" s="1"/>
  <c r="K4624" i="23" a="1"/>
  <c r="K4624" i="23" s="1"/>
  <c r="K4625" i="23" a="1"/>
  <c r="K4625" i="23" s="1"/>
  <c r="K4626" i="23" a="1"/>
  <c r="K4626" i="23" s="1"/>
  <c r="K4627" i="23" a="1"/>
  <c r="K4627" i="23" s="1"/>
  <c r="K4628" i="23" a="1"/>
  <c r="K4628" i="23" s="1"/>
  <c r="K4629" i="23" a="1"/>
  <c r="K4629" i="23" s="1"/>
  <c r="K4630" i="23" a="1"/>
  <c r="K4630" i="23" s="1"/>
  <c r="K4631" i="23" a="1"/>
  <c r="K4631" i="23" s="1"/>
  <c r="K4632" i="23" a="1"/>
  <c r="K4632" i="23" s="1"/>
  <c r="K4633" i="23" a="1"/>
  <c r="K4633" i="23" s="1"/>
  <c r="K4634" i="23" a="1"/>
  <c r="K4634" i="23" s="1"/>
  <c r="K4635" i="23" a="1"/>
  <c r="K4635" i="23" s="1"/>
  <c r="K4636" i="23" a="1"/>
  <c r="K4636" i="23" s="1"/>
  <c r="K4637" i="23" a="1"/>
  <c r="K4637" i="23" s="1"/>
  <c r="K4638" i="23" a="1"/>
  <c r="K4638" i="23" s="1"/>
  <c r="K4639" i="23" a="1"/>
  <c r="K4639" i="23" s="1"/>
  <c r="K4640" i="23" a="1"/>
  <c r="K4640" i="23" s="1"/>
  <c r="K4641" i="23" a="1"/>
  <c r="K4641" i="23" s="1"/>
  <c r="K4642" i="23" a="1"/>
  <c r="K4642" i="23" s="1"/>
  <c r="K4643" i="23" a="1"/>
  <c r="K4643" i="23" s="1"/>
  <c r="K4644" i="23" a="1"/>
  <c r="K4644" i="23" s="1"/>
  <c r="K4645" i="23" a="1"/>
  <c r="K4645" i="23" s="1"/>
  <c r="K4646" i="23" a="1"/>
  <c r="K4646" i="23" s="1"/>
  <c r="K4647" i="23" a="1"/>
  <c r="K4647" i="23" s="1"/>
  <c r="K4648" i="23" a="1"/>
  <c r="K4648" i="23" s="1"/>
  <c r="K4649" i="23" a="1"/>
  <c r="K4649" i="23" s="1"/>
  <c r="K4650" i="23" a="1"/>
  <c r="K4650" i="23" s="1"/>
  <c r="K4651" i="23" a="1"/>
  <c r="K4651" i="23" s="1"/>
  <c r="K4652" i="23" a="1"/>
  <c r="K4652" i="23" s="1"/>
  <c r="K4653" i="23" a="1"/>
  <c r="K4653" i="23" s="1"/>
  <c r="K4654" i="23" a="1"/>
  <c r="K4654" i="23" s="1"/>
  <c r="K4655" i="23" a="1"/>
  <c r="K4655" i="23" s="1"/>
  <c r="K4656" i="23" a="1"/>
  <c r="K4656" i="23" s="1"/>
  <c r="K4657" i="23" a="1"/>
  <c r="K4657" i="23" s="1"/>
  <c r="K4658" i="23" a="1"/>
  <c r="K4658" i="23" s="1"/>
  <c r="K4659" i="23" a="1"/>
  <c r="K4659" i="23" s="1"/>
  <c r="K4660" i="23" a="1"/>
  <c r="K4660" i="23" s="1"/>
  <c r="K4661" i="23" a="1"/>
  <c r="K4661" i="23" s="1"/>
  <c r="K4662" i="23" a="1"/>
  <c r="K4662" i="23" s="1"/>
  <c r="K4663" i="23" a="1"/>
  <c r="K4663" i="23" s="1"/>
  <c r="K4664" i="23" a="1"/>
  <c r="K4664" i="23" s="1"/>
  <c r="K4665" i="23" a="1"/>
  <c r="K4665" i="23" s="1"/>
  <c r="K4666" i="23" a="1"/>
  <c r="K4666" i="23" s="1"/>
  <c r="K4667" i="23" a="1"/>
  <c r="K4667" i="23" s="1"/>
  <c r="K4668" i="23" a="1"/>
  <c r="K4668" i="23" s="1"/>
  <c r="K4669" i="23" a="1"/>
  <c r="K4669" i="23" s="1"/>
  <c r="K4670" i="23" a="1"/>
  <c r="K4670" i="23" s="1"/>
  <c r="K4671" i="23" a="1"/>
  <c r="K4671" i="23" s="1"/>
  <c r="K4672" i="23" a="1"/>
  <c r="K4672" i="23" s="1"/>
  <c r="K4673" i="23" a="1"/>
  <c r="K4673" i="23" s="1"/>
  <c r="K4674" i="23" a="1"/>
  <c r="K4674" i="23" s="1"/>
  <c r="K4675" i="23" a="1"/>
  <c r="K4675" i="23" s="1"/>
  <c r="K4676" i="23" a="1"/>
  <c r="K4676" i="23" s="1"/>
  <c r="K4677" i="23" a="1"/>
  <c r="K4677" i="23" s="1"/>
  <c r="K4678" i="23" a="1"/>
  <c r="K4678" i="23" s="1"/>
  <c r="K4679" i="23" a="1"/>
  <c r="K4679" i="23" s="1"/>
  <c r="K4680" i="23" a="1"/>
  <c r="K4680" i="23" s="1"/>
  <c r="K4681" i="23" a="1"/>
  <c r="K4681" i="23" s="1"/>
  <c r="K4682" i="23" a="1"/>
  <c r="K4682" i="23" s="1"/>
  <c r="K4683" i="23" a="1"/>
  <c r="K4683" i="23" s="1"/>
  <c r="K4684" i="23" a="1"/>
  <c r="K4684" i="23" s="1"/>
  <c r="K4685" i="23" a="1"/>
  <c r="K4685" i="23" s="1"/>
  <c r="K4686" i="23" a="1"/>
  <c r="K4686" i="23" s="1"/>
  <c r="K4687" i="23" a="1"/>
  <c r="K4687" i="23" s="1"/>
  <c r="K4688" i="23" a="1"/>
  <c r="K4688" i="23" s="1"/>
  <c r="K4689" i="23" a="1"/>
  <c r="K4689" i="23" s="1"/>
  <c r="K4690" i="23" a="1"/>
  <c r="K4690" i="23" s="1"/>
  <c r="K4691" i="23" a="1"/>
  <c r="K4691" i="23" s="1"/>
  <c r="K4692" i="23" a="1"/>
  <c r="K4692" i="23" s="1"/>
  <c r="K4693" i="23" a="1"/>
  <c r="K4693" i="23" s="1"/>
  <c r="K4694" i="23" a="1"/>
  <c r="K4694" i="23" s="1"/>
  <c r="K4695" i="23" a="1"/>
  <c r="K4695" i="23" s="1"/>
  <c r="K4696" i="23" a="1"/>
  <c r="K4696" i="23" s="1"/>
  <c r="K4697" i="23" a="1"/>
  <c r="K4697" i="23" s="1"/>
  <c r="K4698" i="23" a="1"/>
  <c r="K4698" i="23" s="1"/>
  <c r="K4699" i="23" a="1"/>
  <c r="K4699" i="23" s="1"/>
  <c r="K4700" i="23" a="1"/>
  <c r="K4700" i="23" s="1"/>
  <c r="K4701" i="23" a="1"/>
  <c r="K4701" i="23" s="1"/>
  <c r="K4702" i="23" a="1"/>
  <c r="K4702" i="23" s="1"/>
  <c r="K4703" i="23" a="1"/>
  <c r="K4703" i="23" s="1"/>
  <c r="K4704" i="23" a="1"/>
  <c r="K4704" i="23" s="1"/>
  <c r="K4705" i="23" a="1"/>
  <c r="K4705" i="23" s="1"/>
  <c r="K4706" i="23" a="1"/>
  <c r="K4706" i="23" s="1"/>
  <c r="K4707" i="23" a="1"/>
  <c r="K4707" i="23" s="1"/>
  <c r="K4708" i="23" a="1"/>
  <c r="K4708" i="23" s="1"/>
  <c r="K4709" i="23" a="1"/>
  <c r="K4709" i="23" s="1"/>
  <c r="K4710" i="23" a="1"/>
  <c r="K4710" i="23" s="1"/>
  <c r="K4711" i="23" a="1"/>
  <c r="K4711" i="23" s="1"/>
  <c r="K4712" i="23" a="1"/>
  <c r="K4712" i="23" s="1"/>
  <c r="K4713" i="23" a="1"/>
  <c r="K4713" i="23" s="1"/>
  <c r="K4714" i="23" a="1"/>
  <c r="K4714" i="23" s="1"/>
  <c r="K4715" i="23" a="1"/>
  <c r="K4715" i="23" s="1"/>
  <c r="K4716" i="23" a="1"/>
  <c r="K4716" i="23" s="1"/>
  <c r="K4717" i="23" a="1"/>
  <c r="K4717" i="23" s="1"/>
  <c r="K4718" i="23" a="1"/>
  <c r="K4718" i="23" s="1"/>
  <c r="K4719" i="23" a="1"/>
  <c r="K4719" i="23" s="1"/>
  <c r="K4720" i="23" a="1"/>
  <c r="K4720" i="23" s="1"/>
  <c r="K4721" i="23" a="1"/>
  <c r="K4721" i="23" s="1"/>
  <c r="K4722" i="23" a="1"/>
  <c r="K4722" i="23" s="1"/>
  <c r="K4723" i="23" a="1"/>
  <c r="K4723" i="23" s="1"/>
  <c r="K4724" i="23" a="1"/>
  <c r="K4724" i="23" s="1"/>
  <c r="K4725" i="23" a="1"/>
  <c r="K4725" i="23" s="1"/>
  <c r="K4726" i="23" a="1"/>
  <c r="K4726" i="23" s="1"/>
  <c r="K4727" i="23" a="1"/>
  <c r="K4727" i="23" s="1"/>
  <c r="K4728" i="23" a="1"/>
  <c r="K4728" i="23" s="1"/>
  <c r="K4729" i="23" a="1"/>
  <c r="K4729" i="23" s="1"/>
  <c r="K4730" i="23" a="1"/>
  <c r="K4730" i="23" s="1"/>
  <c r="K4731" i="23" a="1"/>
  <c r="K4731" i="23" s="1"/>
  <c r="K4732" i="23" a="1"/>
  <c r="K4732" i="23" s="1"/>
  <c r="K4733" i="23" a="1"/>
  <c r="K4733" i="23" s="1"/>
  <c r="K4734" i="23" a="1"/>
  <c r="K4734" i="23" s="1"/>
  <c r="K4735" i="23" a="1"/>
  <c r="K4735" i="23" s="1"/>
  <c r="K4736" i="23" a="1"/>
  <c r="K4736" i="23" s="1"/>
  <c r="K4737" i="23" a="1"/>
  <c r="K4737" i="23" s="1"/>
  <c r="K4738" i="23" a="1"/>
  <c r="K4738" i="23" s="1"/>
  <c r="K4739" i="23" a="1"/>
  <c r="K4739" i="23" s="1"/>
  <c r="K4740" i="23" a="1"/>
  <c r="K4740" i="23" s="1"/>
  <c r="K4741" i="23" a="1"/>
  <c r="K4741" i="23" s="1"/>
  <c r="K4742" i="23" a="1"/>
  <c r="K4742" i="23" s="1"/>
  <c r="K4743" i="23" a="1"/>
  <c r="K4743" i="23" s="1"/>
  <c r="K4744" i="23" a="1"/>
  <c r="K4744" i="23" s="1"/>
  <c r="K4745" i="23" a="1"/>
  <c r="K4745" i="23" s="1"/>
  <c r="K4746" i="23" a="1"/>
  <c r="K4746" i="23" s="1"/>
  <c r="K4747" i="23" a="1"/>
  <c r="K4747" i="23" s="1"/>
  <c r="K4748" i="23" a="1"/>
  <c r="K4748" i="23" s="1"/>
  <c r="K4749" i="23" a="1"/>
  <c r="K4749" i="23" s="1"/>
  <c r="K4750" i="23" a="1"/>
  <c r="K4750" i="23" s="1"/>
  <c r="K4751" i="23" a="1"/>
  <c r="K4751" i="23" s="1"/>
  <c r="K4752" i="23" a="1"/>
  <c r="K4752" i="23" s="1"/>
  <c r="K4753" i="23" a="1"/>
  <c r="K4753" i="23" s="1"/>
  <c r="K4754" i="23" a="1"/>
  <c r="K4754" i="23" s="1"/>
  <c r="K4755" i="23" a="1"/>
  <c r="K4755" i="23" s="1"/>
  <c r="K4756" i="23" a="1"/>
  <c r="K4756" i="23" s="1"/>
  <c r="K4757" i="23" a="1"/>
  <c r="K4757" i="23" s="1"/>
  <c r="K4758" i="23" a="1"/>
  <c r="K4758" i="23" s="1"/>
  <c r="K4759" i="23" a="1"/>
  <c r="K4759" i="23" s="1"/>
  <c r="K4760" i="23" a="1"/>
  <c r="K4760" i="23" s="1"/>
  <c r="K4761" i="23" a="1"/>
  <c r="K4761" i="23" s="1"/>
  <c r="K4762" i="23" a="1"/>
  <c r="K4762" i="23" s="1"/>
  <c r="K4763" i="23" a="1"/>
  <c r="K4763" i="23" s="1"/>
  <c r="K4764" i="23" a="1"/>
  <c r="K4764" i="23" s="1"/>
  <c r="K4765" i="23" a="1"/>
  <c r="K4765" i="23" s="1"/>
  <c r="K4766" i="23" a="1"/>
  <c r="K4766" i="23" s="1"/>
  <c r="K4767" i="23" a="1"/>
  <c r="K4767" i="23" s="1"/>
  <c r="K4768" i="23" a="1"/>
  <c r="K4768" i="23" s="1"/>
  <c r="K4769" i="23" a="1"/>
  <c r="K4769" i="23" s="1"/>
  <c r="K4770" i="23" a="1"/>
  <c r="K4770" i="23" s="1"/>
  <c r="K4771" i="23" a="1"/>
  <c r="K4771" i="23" s="1"/>
  <c r="K4772" i="23" a="1"/>
  <c r="K4772" i="23" s="1"/>
  <c r="K4773" i="23" a="1"/>
  <c r="K4773" i="23" s="1"/>
  <c r="K4774" i="23" a="1"/>
  <c r="K4774" i="23" s="1"/>
  <c r="K4775" i="23" a="1"/>
  <c r="K4775" i="23" s="1"/>
  <c r="K4776" i="23" a="1"/>
  <c r="K4776" i="23" s="1"/>
  <c r="K4777" i="23" a="1"/>
  <c r="K4777" i="23" s="1"/>
  <c r="K4778" i="23" a="1"/>
  <c r="K4778" i="23" s="1"/>
  <c r="K4779" i="23" a="1"/>
  <c r="K4779" i="23" s="1"/>
  <c r="K4780" i="23" a="1"/>
  <c r="K4780" i="23" s="1"/>
  <c r="K4781" i="23" a="1"/>
  <c r="K4781" i="23" s="1"/>
  <c r="K4782" i="23" a="1"/>
  <c r="K4782" i="23" s="1"/>
  <c r="K4783" i="23" a="1"/>
  <c r="K4783" i="23" s="1"/>
  <c r="K4784" i="23" a="1"/>
  <c r="K4784" i="23" s="1"/>
  <c r="K4785" i="23" a="1"/>
  <c r="K4785" i="23" s="1"/>
  <c r="K4786" i="23" a="1"/>
  <c r="K4786" i="23" s="1"/>
  <c r="K4787" i="23" a="1"/>
  <c r="K4787" i="23" s="1"/>
  <c r="K4788" i="23" a="1"/>
  <c r="K4788" i="23" s="1"/>
  <c r="K4789" i="23" a="1"/>
  <c r="K4789" i="23" s="1"/>
  <c r="K4790" i="23" a="1"/>
  <c r="K4790" i="23" s="1"/>
  <c r="K4791" i="23" a="1"/>
  <c r="K4791" i="23" s="1"/>
  <c r="K4792" i="23" a="1"/>
  <c r="K4792" i="23" s="1"/>
  <c r="K4793" i="23" a="1"/>
  <c r="K4793" i="23" s="1"/>
  <c r="K4794" i="23" a="1"/>
  <c r="K4794" i="23" s="1"/>
  <c r="K4795" i="23" a="1"/>
  <c r="K4795" i="23" s="1"/>
  <c r="K4796" i="23" a="1"/>
  <c r="K4796" i="23" s="1"/>
  <c r="K4797" i="23" a="1"/>
  <c r="K4797" i="23" s="1"/>
  <c r="K4798" i="23" a="1"/>
  <c r="K4798" i="23" s="1"/>
  <c r="K4799" i="23" a="1"/>
  <c r="K4799" i="23" s="1"/>
  <c r="K4800" i="23" a="1"/>
  <c r="K4800" i="23" s="1"/>
  <c r="K4801" i="23" a="1"/>
  <c r="K4801" i="23" s="1"/>
  <c r="K4802" i="23" a="1"/>
  <c r="K4802" i="23" s="1"/>
  <c r="K4803" i="23" a="1"/>
  <c r="K4803" i="23" s="1"/>
  <c r="K4804" i="23" a="1"/>
  <c r="K4804" i="23" s="1"/>
  <c r="K4805" i="23" a="1"/>
  <c r="K4805" i="23" s="1"/>
  <c r="K4806" i="23" a="1"/>
  <c r="K4806" i="23" s="1"/>
  <c r="K4807" i="23" a="1"/>
  <c r="K4807" i="23" s="1"/>
  <c r="K4808" i="23" a="1"/>
  <c r="K4808" i="23" s="1"/>
  <c r="K4809" i="23" a="1"/>
  <c r="K4809" i="23" s="1"/>
  <c r="K4810" i="23" a="1"/>
  <c r="K4810" i="23" s="1"/>
  <c r="K4811" i="23" a="1"/>
  <c r="K4811" i="23" s="1"/>
  <c r="K4812" i="23" a="1"/>
  <c r="K4812" i="23" s="1"/>
  <c r="K4813" i="23" a="1"/>
  <c r="K4813" i="23" s="1"/>
  <c r="K4814" i="23" a="1"/>
  <c r="K4814" i="23" s="1"/>
  <c r="K4815" i="23" a="1"/>
  <c r="K4815" i="23" s="1"/>
  <c r="K4816" i="23" a="1"/>
  <c r="K4816" i="23" s="1"/>
  <c r="K4817" i="23" a="1"/>
  <c r="K4817" i="23" s="1"/>
  <c r="K4818" i="23" a="1"/>
  <c r="K4818" i="23" s="1"/>
  <c r="K4819" i="23" a="1"/>
  <c r="K4819" i="23" s="1"/>
  <c r="K4820" i="23" a="1"/>
  <c r="K4820" i="23" s="1"/>
  <c r="K4821" i="23" a="1"/>
  <c r="K4821" i="23" s="1"/>
  <c r="K4822" i="23" a="1"/>
  <c r="K4822" i="23" s="1"/>
  <c r="K4823" i="23" a="1"/>
  <c r="K4823" i="23" s="1"/>
  <c r="K4824" i="23" a="1"/>
  <c r="K4824" i="23" s="1"/>
  <c r="K4825" i="23" a="1"/>
  <c r="K4825" i="23" s="1"/>
  <c r="K4826" i="23" a="1"/>
  <c r="K4826" i="23" s="1"/>
  <c r="K4827" i="23" a="1"/>
  <c r="K4827" i="23" s="1"/>
  <c r="K4828" i="23" a="1"/>
  <c r="K4828" i="23" s="1"/>
  <c r="K4829" i="23" a="1"/>
  <c r="K4829" i="23" s="1"/>
  <c r="K4830" i="23" a="1"/>
  <c r="K4830" i="23" s="1"/>
  <c r="K4831" i="23" a="1"/>
  <c r="K4831" i="23" s="1"/>
  <c r="K4832" i="23" a="1"/>
  <c r="K4832" i="23" s="1"/>
  <c r="K4833" i="23" a="1"/>
  <c r="K4833" i="23" s="1"/>
  <c r="K4834" i="23" a="1"/>
  <c r="K4834" i="23" s="1"/>
  <c r="K4835" i="23" a="1"/>
  <c r="K4835" i="23" s="1"/>
  <c r="K4836" i="23" a="1"/>
  <c r="K4836" i="23" s="1"/>
  <c r="K4837" i="23" a="1"/>
  <c r="K4837" i="23" s="1"/>
  <c r="K4838" i="23" a="1"/>
  <c r="K4838" i="23" s="1"/>
  <c r="K4839" i="23" a="1"/>
  <c r="K4839" i="23" s="1"/>
  <c r="K4840" i="23" a="1"/>
  <c r="K4840" i="23" s="1"/>
  <c r="K4841" i="23" a="1"/>
  <c r="K4841" i="23" s="1"/>
  <c r="K4842" i="23" a="1"/>
  <c r="K4842" i="23" s="1"/>
  <c r="K4843" i="23" a="1"/>
  <c r="K4843" i="23" s="1"/>
  <c r="K4844" i="23" a="1"/>
  <c r="K4844" i="23" s="1"/>
  <c r="K4845" i="23" a="1"/>
  <c r="K4845" i="23" s="1"/>
  <c r="K4846" i="23" a="1"/>
  <c r="K4846" i="23" s="1"/>
  <c r="K4847" i="23" a="1"/>
  <c r="K4847" i="23" s="1"/>
  <c r="K4848" i="23" a="1"/>
  <c r="K4848" i="23" s="1"/>
  <c r="K4849" i="23" a="1"/>
  <c r="K4849" i="23" s="1"/>
  <c r="K4850" i="23" a="1"/>
  <c r="K4850" i="23" s="1"/>
  <c r="K4851" i="23" a="1"/>
  <c r="K4851" i="23" s="1"/>
  <c r="K4852" i="23" a="1"/>
  <c r="K4852" i="23" s="1"/>
  <c r="K4853" i="23" a="1"/>
  <c r="K4853" i="23" s="1"/>
  <c r="K4854" i="23" a="1"/>
  <c r="K4854" i="23" s="1"/>
  <c r="K4855" i="23" a="1"/>
  <c r="K4855" i="23" s="1"/>
  <c r="K4856" i="23" a="1"/>
  <c r="K4856" i="23" s="1"/>
  <c r="K4857" i="23" a="1"/>
  <c r="K4857" i="23" s="1"/>
  <c r="K4858" i="23" a="1"/>
  <c r="K4858" i="23" s="1"/>
  <c r="K4859" i="23" a="1"/>
  <c r="K4859" i="23" s="1"/>
  <c r="K4860" i="23" a="1"/>
  <c r="K4860" i="23" s="1"/>
  <c r="K4861" i="23" a="1"/>
  <c r="K4861" i="23" s="1"/>
  <c r="K4862" i="23" a="1"/>
  <c r="K4862" i="23" s="1"/>
  <c r="K4863" i="23" a="1"/>
  <c r="K4863" i="23" s="1"/>
  <c r="K4864" i="23" a="1"/>
  <c r="K4864" i="23" s="1"/>
  <c r="K4865" i="23" a="1"/>
  <c r="K4865" i="23" s="1"/>
  <c r="K4866" i="23" a="1"/>
  <c r="K4866" i="23" s="1"/>
  <c r="K4867" i="23" a="1"/>
  <c r="K4867" i="23" s="1"/>
  <c r="K4868" i="23" a="1"/>
  <c r="K4868" i="23" s="1"/>
  <c r="K4869" i="23" a="1"/>
  <c r="K4869" i="23" s="1"/>
  <c r="K4870" i="23" a="1"/>
  <c r="K4870" i="23" s="1"/>
  <c r="K4871" i="23" a="1"/>
  <c r="K4871" i="23" s="1"/>
  <c r="K4872" i="23" a="1"/>
  <c r="K4872" i="23" s="1"/>
  <c r="K4873" i="23" a="1"/>
  <c r="K4873" i="23" s="1"/>
  <c r="K4874" i="23" a="1"/>
  <c r="K4874" i="23" s="1"/>
  <c r="K4875" i="23" a="1"/>
  <c r="K4875" i="23" s="1"/>
  <c r="K4876" i="23" a="1"/>
  <c r="K4876" i="23" s="1"/>
  <c r="K4877" i="23" a="1"/>
  <c r="K4877" i="23" s="1"/>
  <c r="K4878" i="23" a="1"/>
  <c r="K4878" i="23" s="1"/>
  <c r="K4879" i="23" a="1"/>
  <c r="K4879" i="23" s="1"/>
  <c r="K4880" i="23" a="1"/>
  <c r="K4880" i="23" s="1"/>
  <c r="K4881" i="23" a="1"/>
  <c r="K4881" i="23" s="1"/>
  <c r="K4882" i="23" a="1"/>
  <c r="K4882" i="23" s="1"/>
  <c r="K4883" i="23" a="1"/>
  <c r="K4883" i="23" s="1"/>
  <c r="K4884" i="23" a="1"/>
  <c r="K4884" i="23" s="1"/>
  <c r="K4885" i="23" a="1"/>
  <c r="K4885" i="23" s="1"/>
  <c r="K4886" i="23" a="1"/>
  <c r="K4886" i="23" s="1"/>
  <c r="K4887" i="23" a="1"/>
  <c r="K4887" i="23" s="1"/>
  <c r="K4888" i="23" a="1"/>
  <c r="K4888" i="23" s="1"/>
  <c r="K4889" i="23" a="1"/>
  <c r="K4889" i="23" s="1"/>
  <c r="K4890" i="23" a="1"/>
  <c r="K4890" i="23" s="1"/>
  <c r="K4891" i="23" a="1"/>
  <c r="K4891" i="23" s="1"/>
  <c r="K4892" i="23" a="1"/>
  <c r="K4892" i="23" s="1"/>
  <c r="K4893" i="23" a="1"/>
  <c r="K4893" i="23" s="1"/>
  <c r="K4894" i="23" a="1"/>
  <c r="K4894" i="23" s="1"/>
  <c r="K4895" i="23" a="1"/>
  <c r="K4895" i="23" s="1"/>
  <c r="K4896" i="23" a="1"/>
  <c r="K4896" i="23" s="1"/>
  <c r="K4897" i="23" a="1"/>
  <c r="K4897" i="23" s="1"/>
  <c r="K4898" i="23" a="1"/>
  <c r="K4898" i="23" s="1"/>
  <c r="K4899" i="23" a="1"/>
  <c r="K4899" i="23" s="1"/>
  <c r="K4900" i="23" a="1"/>
  <c r="K4900" i="23" s="1"/>
  <c r="K4901" i="23" a="1"/>
  <c r="K4901" i="23" s="1"/>
  <c r="K4902" i="23" a="1"/>
  <c r="K4902" i="23" s="1"/>
  <c r="K4903" i="23" a="1"/>
  <c r="K4903" i="23" s="1"/>
  <c r="K4904" i="23" a="1"/>
  <c r="K4904" i="23" s="1"/>
  <c r="K4905" i="23" a="1"/>
  <c r="K4905" i="23" s="1"/>
  <c r="K4906" i="23" a="1"/>
  <c r="K4906" i="23" s="1"/>
  <c r="K4907" i="23" a="1"/>
  <c r="K4907" i="23" s="1"/>
  <c r="K4908" i="23" a="1"/>
  <c r="K4908" i="23" s="1"/>
  <c r="K4909" i="23" a="1"/>
  <c r="K4909" i="23" s="1"/>
  <c r="K4910" i="23" a="1"/>
  <c r="K4910" i="23" s="1"/>
  <c r="K4911" i="23" a="1"/>
  <c r="K4911" i="23" s="1"/>
  <c r="K4912" i="23" a="1"/>
  <c r="K4912" i="23" s="1"/>
  <c r="K4913" i="23" a="1"/>
  <c r="K4913" i="23" s="1"/>
  <c r="K4914" i="23" a="1"/>
  <c r="K4914" i="23" s="1"/>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s="1"/>
  <c r="K4926" i="23" a="1"/>
  <c r="K4926" i="23"/>
  <c r="K4927" i="23" a="1"/>
  <c r="K4927" i="23" s="1"/>
  <c r="K4928" i="23" a="1"/>
  <c r="K4928" i="23" s="1"/>
  <c r="K4929" i="23" a="1"/>
  <c r="K4929" i="23" s="1"/>
  <c r="K4930" i="23" a="1"/>
  <c r="K4930" i="23" s="1"/>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c r="K4958" i="23" a="1"/>
  <c r="K4958" i="23" s="1"/>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s="1"/>
  <c r="K4990" i="23" a="1"/>
  <c r="K4990" i="23" s="1"/>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s="1"/>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s="1"/>
  <c r="K5022" i="23" a="1"/>
  <c r="K5022" i="23" s="1"/>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s="1"/>
  <c r="K5054" i="23" a="1"/>
  <c r="K5054" i="23" s="1"/>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s="1"/>
  <c r="K5070" i="23" a="1"/>
  <c r="K5070" i="23" s="1"/>
  <c r="K5071" i="23" a="1"/>
  <c r="K5071" i="23" s="1"/>
  <c r="K5072" i="23" a="1"/>
  <c r="K5072" i="23" s="1"/>
  <c r="K5073" i="23" a="1"/>
  <c r="K5073" i="23" s="1"/>
  <c r="K5074" i="23" a="1"/>
  <c r="K5074" i="23" s="1"/>
  <c r="K5075" i="23" a="1"/>
  <c r="K5075" i="23" s="1"/>
  <c r="K5076" i="23" a="1"/>
  <c r="K5076" i="23" s="1"/>
  <c r="K5077" i="23" a="1"/>
  <c r="K5077" i="23" s="1"/>
  <c r="K5078" i="23" a="1"/>
  <c r="K5078" i="23" s="1"/>
  <c r="K5079" i="23" a="1"/>
  <c r="K5079" i="23" s="1"/>
  <c r="K5080" i="23" a="1"/>
  <c r="K5080" i="23" s="1"/>
  <c r="K5081" i="23" a="1"/>
  <c r="K5081" i="23" s="1"/>
  <c r="K5082" i="23" a="1"/>
  <c r="K5082" i="23" s="1"/>
  <c r="K5083" i="23" a="1"/>
  <c r="K5083" i="23" s="1"/>
  <c r="K5084" i="23" a="1"/>
  <c r="K5084" i="23" s="1"/>
  <c r="K5085" i="23" a="1"/>
  <c r="K5085" i="23" s="1"/>
  <c r="K5086" i="23" a="1"/>
  <c r="K5086" i="23" s="1"/>
  <c r="K5087" i="23" a="1"/>
  <c r="K5087" i="23" s="1"/>
  <c r="K5088" i="23" a="1"/>
  <c r="K5088" i="23" s="1"/>
  <c r="K5089" i="23" a="1"/>
  <c r="K5089" i="23" s="1"/>
  <c r="K5090" i="23" a="1"/>
  <c r="K5090" i="23" s="1"/>
  <c r="K5091" i="23" a="1"/>
  <c r="K5091" i="23" s="1"/>
  <c r="K5092" i="23" a="1"/>
  <c r="K5092" i="23" s="1"/>
  <c r="K5093" i="23" a="1"/>
  <c r="K5093" i="23" s="1"/>
  <c r="K5094" i="23" a="1"/>
  <c r="K5094" i="23" s="1"/>
  <c r="K5095" i="23" a="1"/>
  <c r="K5095" i="23" s="1"/>
  <c r="K5096" i="23" a="1"/>
  <c r="K5096" i="23" s="1"/>
  <c r="K5097" i="23" a="1"/>
  <c r="K5097" i="23" s="1"/>
  <c r="K5098" i="23" a="1"/>
  <c r="K5098" i="23" s="1"/>
  <c r="K5099" i="23" a="1"/>
  <c r="K5099" i="23" s="1"/>
  <c r="K5100" i="23" a="1"/>
  <c r="K5100" i="23" s="1"/>
  <c r="K5101" i="23" a="1"/>
  <c r="K5101" i="23" s="1"/>
  <c r="K5102" i="23" a="1"/>
  <c r="K5102" i="23" s="1"/>
  <c r="K5103" i="23" a="1"/>
  <c r="K5103" i="23" s="1"/>
  <c r="K5104" i="23" a="1"/>
  <c r="K5104" i="23" s="1"/>
  <c r="K5105" i="23" a="1"/>
  <c r="K5105" i="23" s="1"/>
  <c r="K5106" i="23" a="1"/>
  <c r="K5106" i="23" s="1"/>
  <c r="K5107" i="23" a="1"/>
  <c r="K5107" i="23" s="1"/>
  <c r="K5108" i="23" a="1"/>
  <c r="K5108" i="23" s="1"/>
  <c r="K5109" i="23" a="1"/>
  <c r="K5109" i="23" s="1"/>
  <c r="K5110" i="23" a="1"/>
  <c r="K5110" i="23" s="1"/>
  <c r="K5111" i="23" a="1"/>
  <c r="K5111" i="23" s="1"/>
  <c r="K5112" i="23" a="1"/>
  <c r="K5112" i="23" s="1"/>
  <c r="K5113" i="23" a="1"/>
  <c r="K5113" i="23" s="1"/>
  <c r="K5114" i="23" a="1"/>
  <c r="K5114" i="23" s="1"/>
  <c r="K5115" i="23" a="1"/>
  <c r="K5115" i="23" s="1"/>
  <c r="K5116" i="23" a="1"/>
  <c r="K5116" i="23" s="1"/>
  <c r="K5117" i="23" a="1"/>
  <c r="K5117" i="23" s="1"/>
  <c r="K5118" i="23" a="1"/>
  <c r="K5118" i="23" s="1"/>
  <c r="K5119" i="23" a="1"/>
  <c r="K5119" i="23" s="1"/>
  <c r="K5120" i="23" a="1"/>
  <c r="K5120" i="23" s="1"/>
  <c r="K5121" i="23" a="1"/>
  <c r="K5121" i="23" s="1"/>
  <c r="K5122" i="23" a="1"/>
  <c r="K5122" i="23" s="1"/>
  <c r="K5123" i="23" a="1"/>
  <c r="K5123" i="23" s="1"/>
  <c r="K5124" i="23" a="1"/>
  <c r="K5124" i="23" s="1"/>
  <c r="K5125" i="23" a="1"/>
  <c r="K5125" i="23" s="1"/>
  <c r="K5126" i="23" a="1"/>
  <c r="K5126" i="23" s="1"/>
  <c r="K5127" i="23" a="1"/>
  <c r="K5127" i="23" s="1"/>
  <c r="K5128" i="23" a="1"/>
  <c r="K5128" i="23" s="1"/>
  <c r="K5129" i="23" a="1"/>
  <c r="K5129" i="23" s="1"/>
  <c r="K5130" i="23" a="1"/>
  <c r="K5130" i="23" s="1"/>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s="1"/>
  <c r="K5143" i="23" a="1"/>
  <c r="K5143" i="23" s="1"/>
  <c r="K5144" i="23" a="1"/>
  <c r="K5144" i="23" s="1"/>
  <c r="K5145" i="23" a="1"/>
  <c r="K5145" i="23" s="1"/>
  <c r="K5146" i="23" a="1"/>
  <c r="K5146" i="23" s="1"/>
  <c r="K5147" i="23" a="1"/>
  <c r="K5147" i="23" s="1"/>
  <c r="K5148" i="23" a="1"/>
  <c r="K5148" i="23" s="1"/>
  <c r="K5149" i="23" a="1"/>
  <c r="K5149" i="23" s="1"/>
  <c r="K5150" i="23" a="1"/>
  <c r="K5150" i="23" s="1"/>
  <c r="K5151" i="23" a="1"/>
  <c r="K5151" i="23" s="1"/>
  <c r="K5152" i="23" a="1"/>
  <c r="K5152" i="23" s="1"/>
  <c r="K5153" i="23" a="1"/>
  <c r="K5153" i="23" s="1"/>
  <c r="K5154" i="23" a="1"/>
  <c r="K5154" i="23" s="1"/>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s="1"/>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s="1"/>
  <c r="K5182" i="23" a="1"/>
  <c r="K5182" i="23" s="1"/>
  <c r="K5183" i="23" a="1"/>
  <c r="K5183" i="23" s="1"/>
  <c r="K5184" i="23" a="1"/>
  <c r="K5184" i="23" s="1"/>
  <c r="K5185" i="23" a="1"/>
  <c r="K5185" i="23" s="1"/>
  <c r="K5186" i="23" a="1"/>
  <c r="K5186" i="23" s="1"/>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s="1"/>
  <c r="K5214" i="23" a="1"/>
  <c r="K5214" i="23" s="1"/>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s="1"/>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s="1"/>
  <c r="K5246" i="23" a="1"/>
  <c r="K5246" i="23" s="1"/>
  <c r="K5247" i="23" a="1"/>
  <c r="K5247" i="23" s="1"/>
  <c r="K5248" i="23" a="1"/>
  <c r="K5248" i="23" s="1"/>
  <c r="K5249" i="23" a="1"/>
  <c r="K5249" i="23" s="1"/>
  <c r="K5250" i="23" a="1"/>
  <c r="K5250" i="23" s="1"/>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s="1"/>
  <c r="K5275" i="23" a="1"/>
  <c r="K5275" i="23" s="1"/>
  <c r="K5276" i="23" a="1"/>
  <c r="K5276" i="23" s="1"/>
  <c r="K5277" i="23" a="1"/>
  <c r="K5277" i="23" s="1"/>
  <c r="K5278" i="23" a="1"/>
  <c r="K5278" i="23" s="1"/>
  <c r="K5279" i="23" a="1"/>
  <c r="K5279" i="23" s="1"/>
  <c r="K5280" i="23" a="1"/>
  <c r="K5280" i="23" s="1"/>
  <c r="K5281" i="23" a="1"/>
  <c r="K5281" i="23" s="1"/>
  <c r="K5282" i="23" a="1"/>
  <c r="K5282" i="23" s="1"/>
  <c r="K5283" i="23" a="1"/>
  <c r="K5283" i="23" s="1"/>
  <c r="K5284" i="23" a="1"/>
  <c r="K5284" i="23" s="1"/>
  <c r="K5285" i="23" a="1"/>
  <c r="K5285" i="23" s="1"/>
  <c r="K5286" i="23" a="1"/>
  <c r="K5286" i="23" s="1"/>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s="1"/>
  <c r="K5307" i="23" a="1"/>
  <c r="K5307" i="23" s="1"/>
  <c r="K5308" i="23" a="1"/>
  <c r="K5308" i="23" s="1"/>
  <c r="K5309" i="23" a="1"/>
  <c r="K5309" i="23" s="1"/>
  <c r="K5310" i="23" a="1"/>
  <c r="K5310" i="23" s="1"/>
  <c r="K5311" i="23" a="1"/>
  <c r="K5311" i="23" s="1"/>
  <c r="K5312" i="23" a="1"/>
  <c r="K5312" i="23" s="1"/>
  <c r="K5313" i="23" a="1"/>
  <c r="K5313" i="23" s="1"/>
  <c r="K5314" i="23" a="1"/>
  <c r="K5314" i="23" s="1"/>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s="1"/>
  <c r="K5335" i="23" a="1"/>
  <c r="K5335" i="23" s="1"/>
  <c r="K5336" i="23" a="1"/>
  <c r="K5336" i="23" s="1"/>
  <c r="K5337" i="23" a="1"/>
  <c r="K5337" i="23" s="1"/>
  <c r="K5338" i="23" a="1"/>
  <c r="K5338" i="23" s="1"/>
  <c r="K5339" i="23" a="1"/>
  <c r="K5339" i="23" s="1"/>
  <c r="K5340" i="23" a="1"/>
  <c r="K5340" i="23" s="1"/>
  <c r="K5341" i="23" a="1"/>
  <c r="K5341" i="23" s="1"/>
  <c r="K5342" i="23" a="1"/>
  <c r="K5342" i="23" s="1"/>
  <c r="K5343" i="23" a="1"/>
  <c r="K5343" i="23" s="1"/>
  <c r="K5344" i="23" a="1"/>
  <c r="K5344" i="23" s="1"/>
  <c r="K5345" i="23" a="1"/>
  <c r="K5345" i="23" s="1"/>
  <c r="K5346" i="23" a="1"/>
  <c r="K5346" i="23" s="1"/>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s="1"/>
  <c r="K5374" i="23" a="1"/>
  <c r="K5374" i="23" s="1"/>
  <c r="K5375" i="23" a="1"/>
  <c r="K5375" i="23" s="1"/>
  <c r="K5376" i="23" a="1"/>
  <c r="K5376" i="23" s="1"/>
  <c r="K5377" i="23" a="1"/>
  <c r="K5377" i="23" s="1"/>
  <c r="K5378" i="23" a="1"/>
  <c r="K5378" i="23" s="1"/>
  <c r="K5379" i="23" a="1"/>
  <c r="K5379" i="23" s="1"/>
  <c r="K5380" i="23" a="1"/>
  <c r="K5380" i="23" s="1"/>
  <c r="K5381" i="23" a="1"/>
  <c r="K5381" i="23" s="1"/>
  <c r="K5382" i="23" a="1"/>
  <c r="K5382" i="23" s="1"/>
  <c r="K5383" i="23" a="1"/>
  <c r="K5383" i="23" s="1"/>
  <c r="K5384" i="23" a="1"/>
  <c r="K5384" i="23" s="1"/>
  <c r="K5385" i="23" a="1"/>
  <c r="K5385" i="23" s="1"/>
  <c r="K5386" i="23" a="1"/>
  <c r="K5386" i="23" s="1"/>
  <c r="K5387" i="23" a="1"/>
  <c r="K5387" i="23" s="1"/>
  <c r="K5388" i="23" a="1"/>
  <c r="K5388" i="23" s="1"/>
  <c r="K5389" i="23" a="1"/>
  <c r="K5389" i="23" s="1"/>
  <c r="K5390" i="23" a="1"/>
  <c r="K5390" i="23" s="1"/>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s="1"/>
  <c r="K5406" i="23" a="1"/>
  <c r="K5406" i="23" s="1"/>
  <c r="K5407" i="23" a="1"/>
  <c r="K5407" i="23" s="1"/>
  <c r="K5408" i="23" a="1"/>
  <c r="K5408" i="23" s="1"/>
  <c r="K5409" i="23" a="1"/>
  <c r="K5409" i="23" s="1"/>
  <c r="K5410" i="23" a="1"/>
  <c r="K5410" i="23" s="1"/>
  <c r="K5411" i="23" a="1"/>
  <c r="K5411" i="23" s="1"/>
  <c r="K5412" i="23" a="1"/>
  <c r="K5412" i="23" s="1"/>
  <c r="K5413" i="23" a="1"/>
  <c r="K5413" i="23" s="1"/>
  <c r="K5414" i="23" a="1"/>
  <c r="K5414" i="23" s="1"/>
  <c r="K5415" i="23" a="1"/>
  <c r="K5415" i="23" s="1"/>
  <c r="K5416" i="23" a="1"/>
  <c r="K5416" i="23" s="1"/>
  <c r="K5417" i="23" a="1"/>
  <c r="K5417" i="23" s="1"/>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s="1"/>
  <c r="K5438" i="23" a="1"/>
  <c r="K5438" i="23" s="1"/>
  <c r="K5439" i="23" a="1"/>
  <c r="K5439" i="23" s="1"/>
  <c r="K5440" i="23" a="1"/>
  <c r="K5440" i="23" s="1"/>
  <c r="K5441" i="23" a="1"/>
  <c r="K5441" i="23" s="1"/>
  <c r="K5442" i="23" a="1"/>
  <c r="K5442" i="23" s="1"/>
  <c r="K5443" i="23" a="1"/>
  <c r="K5443" i="23" s="1"/>
  <c r="K5444" i="23" a="1"/>
  <c r="K5444" i="23" s="1"/>
  <c r="K5445" i="23" a="1"/>
  <c r="K5445" i="23" s="1"/>
  <c r="K5446" i="23" a="1"/>
  <c r="K5446" i="23" s="1"/>
  <c r="K5447" i="23" a="1"/>
  <c r="K5447" i="23" s="1"/>
  <c r="K5448" i="23" a="1"/>
  <c r="K5448" i="23" s="1"/>
  <c r="K5449" i="23" a="1"/>
  <c r="K5449" i="23" s="1"/>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s="1"/>
  <c r="K5463" i="23" a="1"/>
  <c r="K5463" i="23" s="1"/>
  <c r="K5464" i="23" a="1"/>
  <c r="K5464" i="23" s="1"/>
  <c r="K5465" i="23" a="1"/>
  <c r="K5465" i="23" s="1"/>
  <c r="K5466" i="23" a="1"/>
  <c r="K5466" i="23" s="1"/>
  <c r="K5467" i="23" a="1"/>
  <c r="K5467" i="23" s="1"/>
  <c r="K5468" i="23" a="1"/>
  <c r="K5468" i="23" s="1"/>
  <c r="K5469" i="23" a="1"/>
  <c r="K5469" i="23" s="1"/>
  <c r="K5470" i="23" a="1"/>
  <c r="K5470" i="23" s="1"/>
  <c r="K5471" i="23" a="1"/>
  <c r="K5471" i="23" s="1"/>
  <c r="K5472" i="23" a="1"/>
  <c r="K5472" i="23" s="1"/>
  <c r="K5473" i="23" a="1"/>
  <c r="K5473" i="23" s="1"/>
  <c r="K5474" i="23" a="1"/>
  <c r="K5474" i="23" s="1"/>
  <c r="K5475" i="23" a="1"/>
  <c r="K5475" i="23" s="1"/>
  <c r="K5476" i="23" a="1"/>
  <c r="K5476" i="23" s="1"/>
  <c r="K5477" i="23" a="1"/>
  <c r="K5477" i="23" s="1"/>
  <c r="K5478" i="23" a="1"/>
  <c r="K5478" i="23" s="1"/>
  <c r="K5479" i="23" a="1"/>
  <c r="K5479" i="23" s="1"/>
  <c r="K5480" i="23" a="1"/>
  <c r="K5480" i="23" s="1"/>
  <c r="K5481" i="23" a="1"/>
  <c r="K5481" i="23" s="1"/>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s="1"/>
  <c r="K5499" i="23" a="1"/>
  <c r="K5499" i="23" s="1"/>
  <c r="K5500" i="23" a="1"/>
  <c r="K5500" i="23" s="1"/>
  <c r="K5501" i="23" a="1"/>
  <c r="K5501" i="23" s="1"/>
  <c r="K5502" i="23" a="1"/>
  <c r="K5502" i="23" s="1"/>
  <c r="K5503" i="23" a="1"/>
  <c r="K5503" i="23" s="1"/>
  <c r="K5504" i="23" a="1"/>
  <c r="K5504" i="23" s="1"/>
  <c r="K5505" i="23" a="1"/>
  <c r="K5505" i="23" s="1"/>
  <c r="K5506" i="23" a="1"/>
  <c r="K5506" i="23" s="1"/>
  <c r="K5507" i="23" a="1"/>
  <c r="K5507" i="23" s="1"/>
  <c r="K5508" i="23" a="1"/>
  <c r="K5508" i="23" s="1"/>
  <c r="K5509" i="23" a="1"/>
  <c r="K5509" i="23" s="1"/>
  <c r="K5510" i="23" a="1"/>
  <c r="K5510" i="23" s="1"/>
  <c r="K5511" i="23" a="1"/>
  <c r="K5511" i="23" s="1"/>
  <c r="K5512" i="23" a="1"/>
  <c r="K5512" i="23" s="1"/>
  <c r="K5513" i="23" a="1"/>
  <c r="K5513" i="23" s="1"/>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s="1"/>
  <c r="K5534" i="23" a="1"/>
  <c r="K5534" i="23" s="1"/>
  <c r="K5535" i="23" a="1"/>
  <c r="K5535" i="23" s="1"/>
  <c r="K5536" i="23" a="1"/>
  <c r="K5536" i="23" s="1"/>
  <c r="K5537" i="23" a="1"/>
  <c r="K5537" i="23" s="1"/>
  <c r="K5538" i="23" a="1"/>
  <c r="K5538" i="23" s="1"/>
  <c r="K5539" i="23" a="1"/>
  <c r="K5539" i="23" s="1"/>
  <c r="K5540" i="23" a="1"/>
  <c r="K5540" i="23" s="1"/>
  <c r="K5541" i="23" a="1"/>
  <c r="K5541" i="23" s="1"/>
  <c r="K5542" i="23" a="1"/>
  <c r="K5542" i="23" s="1"/>
  <c r="K5543" i="23" a="1"/>
  <c r="K5543" i="23" s="1"/>
  <c r="K5544" i="23" a="1"/>
  <c r="K5544" i="23" s="1"/>
  <c r="K5545" i="23" a="1"/>
  <c r="K5545" i="23" s="1"/>
  <c r="K5546" i="23" a="1"/>
  <c r="K5546" i="23" s="1"/>
  <c r="K5547" i="23" a="1"/>
  <c r="K5547" i="23" s="1"/>
  <c r="K5548" i="23" a="1"/>
  <c r="K5548" i="23" s="1"/>
  <c r="K5549" i="23" a="1"/>
  <c r="K5549" i="23" s="1"/>
  <c r="K5550" i="23" a="1"/>
  <c r="K5550" i="23" s="1"/>
  <c r="K5551" i="23" a="1"/>
  <c r="K5551" i="23" s="1"/>
  <c r="K5552" i="23" a="1"/>
  <c r="K5552" i="23" s="1"/>
  <c r="K5553" i="23" a="1"/>
  <c r="K5553" i="23" s="1"/>
  <c r="K5554" i="23" a="1"/>
  <c r="K5554" i="23" s="1"/>
  <c r="K5555" i="23" a="1"/>
  <c r="K5555" i="23" s="1"/>
  <c r="K5556" i="23" a="1"/>
  <c r="K5556" i="23" s="1"/>
  <c r="K5557" i="23" a="1"/>
  <c r="K5557" i="23" s="1"/>
  <c r="K5558" i="23" a="1"/>
  <c r="K5558" i="23" s="1"/>
  <c r="K5559" i="23" a="1"/>
  <c r="K5559" i="23" s="1"/>
  <c r="K5560" i="23" a="1"/>
  <c r="K5560" i="23" s="1"/>
  <c r="K5561" i="23" a="1"/>
  <c r="K5561" i="23" s="1"/>
  <c r="K5562" i="23" a="1"/>
  <c r="K5562" i="23" s="1"/>
  <c r="K5563" i="23" a="1"/>
  <c r="K5563" i="23" s="1"/>
  <c r="K5564" i="23" a="1"/>
  <c r="K5564" i="23" s="1"/>
  <c r="K5565" i="23" a="1"/>
  <c r="K5565" i="23" s="1"/>
  <c r="K5566" i="23" a="1"/>
  <c r="K5566" i="23" s="1"/>
  <c r="K5567" i="23" a="1"/>
  <c r="K5567" i="23" s="1"/>
  <c r="K5568" i="23" a="1"/>
  <c r="K5568" i="23" s="1"/>
  <c r="K5569" i="23" a="1"/>
  <c r="K5569" i="23" s="1"/>
  <c r="K5570" i="23" a="1"/>
  <c r="K5570" i="23" s="1"/>
  <c r="K5571" i="23" a="1"/>
  <c r="K5571" i="23" s="1"/>
  <c r="K5572" i="23" a="1"/>
  <c r="K5572" i="23" s="1"/>
  <c r="K5573" i="23" a="1"/>
  <c r="K5573" i="23" s="1"/>
  <c r="K5574" i="23" a="1"/>
  <c r="K5574" i="23" s="1"/>
  <c r="K5575" i="23" a="1"/>
  <c r="K5575" i="23" s="1"/>
  <c r="K5576" i="23" a="1"/>
  <c r="K5576" i="23" s="1"/>
  <c r="K5577" i="23" a="1"/>
  <c r="K5577" i="23" s="1"/>
  <c r="K5578" i="23" a="1"/>
  <c r="K5578" i="23" s="1"/>
  <c r="K5579" i="23" a="1"/>
  <c r="K5579" i="23" s="1"/>
  <c r="K5580" i="23" a="1"/>
  <c r="K5580" i="23" s="1"/>
  <c r="K5581" i="23" a="1"/>
  <c r="K5581" i="23" s="1"/>
  <c r="K5582" i="23" a="1"/>
  <c r="K5582" i="23" s="1"/>
  <c r="K5583" i="23" a="1"/>
  <c r="K5583" i="23" s="1"/>
  <c r="K5584" i="23" a="1"/>
  <c r="K5584" i="23" s="1"/>
  <c r="K5585" i="23" a="1"/>
  <c r="K5585" i="23" s="1"/>
  <c r="K5586" i="23" a="1"/>
  <c r="K5586" i="23" s="1"/>
  <c r="K5587" i="23" a="1"/>
  <c r="K5587" i="23" s="1"/>
  <c r="K5588" i="23" a="1"/>
  <c r="K5588" i="23" s="1"/>
  <c r="K5589" i="23" a="1"/>
  <c r="K5589" i="23" s="1"/>
  <c r="K5590" i="23" a="1"/>
  <c r="K5590" i="23" s="1"/>
  <c r="K5591" i="23" a="1"/>
  <c r="K5591" i="23" s="1"/>
  <c r="K5592" i="23" a="1"/>
  <c r="K5592" i="23" s="1"/>
  <c r="K5593" i="23" a="1"/>
  <c r="K5593" i="23" s="1"/>
  <c r="K5594" i="23" a="1"/>
  <c r="K5594" i="23" s="1"/>
  <c r="K5595" i="23" a="1"/>
  <c r="K5595" i="23" s="1"/>
  <c r="K5596" i="23" a="1"/>
  <c r="K5596" i="23" s="1"/>
  <c r="K5597" i="23" a="1"/>
  <c r="K5597" i="23" s="1"/>
  <c r="K5598" i="23" a="1"/>
  <c r="K5598" i="23" s="1"/>
  <c r="K5599" i="23" a="1"/>
  <c r="K5599" i="23" s="1"/>
  <c r="K5600" i="23" a="1"/>
  <c r="K5600" i="23" s="1"/>
  <c r="K5601" i="23" a="1"/>
  <c r="K5601" i="23" s="1"/>
  <c r="K5602" i="23" a="1"/>
  <c r="K5602" i="23" s="1"/>
  <c r="K5603" i="23" a="1"/>
  <c r="K5603" i="23" s="1"/>
  <c r="K5604" i="23" a="1"/>
  <c r="K5604" i="23" s="1"/>
  <c r="K5605" i="23" a="1"/>
  <c r="K5605" i="23" s="1"/>
  <c r="K5606" i="23" a="1"/>
  <c r="K5606" i="23" s="1"/>
  <c r="K5607" i="23" a="1"/>
  <c r="K5607" i="23" s="1"/>
  <c r="K5608" i="23" a="1"/>
  <c r="K5608" i="23" s="1"/>
  <c r="K5609" i="23" a="1"/>
  <c r="K5609" i="23" s="1"/>
  <c r="K5610" i="23" a="1"/>
  <c r="K5610" i="23" s="1"/>
  <c r="K5611" i="23" a="1"/>
  <c r="K5611" i="23" s="1"/>
  <c r="K5612" i="23" a="1"/>
  <c r="K5612" i="23" s="1"/>
  <c r="K5613" i="23" a="1"/>
  <c r="K5613" i="23" s="1"/>
  <c r="K5614" i="23" a="1"/>
  <c r="K5614" i="23" s="1"/>
  <c r="K5615" i="23" a="1"/>
  <c r="K5615" i="23" s="1"/>
  <c r="K5616" i="23" a="1"/>
  <c r="K5616" i="23" s="1"/>
  <c r="K5617" i="23" a="1"/>
  <c r="K5617" i="23" s="1"/>
  <c r="K5618" i="23" a="1"/>
  <c r="K5618" i="23" s="1"/>
  <c r="K5619" i="23" a="1"/>
  <c r="K5619" i="23" s="1"/>
  <c r="K5620" i="23" a="1"/>
  <c r="K5620" i="23" s="1"/>
  <c r="K5621" i="23" a="1"/>
  <c r="K5621" i="23" s="1"/>
  <c r="K5622" i="23" a="1"/>
  <c r="K5622" i="23" s="1"/>
  <c r="K5623" i="23" a="1"/>
  <c r="K5623" i="23" s="1"/>
  <c r="K5624" i="23" a="1"/>
  <c r="K5624" i="23" s="1"/>
  <c r="K5625" i="23" a="1"/>
  <c r="K5625" i="23" s="1"/>
  <c r="K5626" i="23" a="1"/>
  <c r="K5626" i="23" s="1"/>
  <c r="K5627" i="23" a="1"/>
  <c r="K5627" i="23" s="1"/>
  <c r="K5628" i="23" a="1"/>
  <c r="K5628" i="23" s="1"/>
  <c r="K5629" i="23" a="1"/>
  <c r="K5629" i="23" s="1"/>
  <c r="K5630" i="23" a="1"/>
  <c r="K5630" i="23" s="1"/>
  <c r="K5631" i="23" a="1"/>
  <c r="K5631" i="23" s="1"/>
  <c r="K5632" i="23" a="1"/>
  <c r="K5632" i="23" s="1"/>
  <c r="K5633" i="23" a="1"/>
  <c r="K5633" i="23" s="1"/>
  <c r="K5634" i="23" a="1"/>
  <c r="K5634" i="23" s="1"/>
  <c r="K5635" i="23" a="1"/>
  <c r="K5635" i="23" s="1"/>
  <c r="K5636" i="23" a="1"/>
  <c r="K5636" i="23" s="1"/>
  <c r="K5637" i="23" a="1"/>
  <c r="K5637" i="23" s="1"/>
  <c r="K5638" i="23" a="1"/>
  <c r="K5638" i="23" s="1"/>
  <c r="K5639" i="23" a="1"/>
  <c r="K5639" i="23" s="1"/>
  <c r="K5640" i="23" a="1"/>
  <c r="K5640" i="23" s="1"/>
  <c r="K5641" i="23" a="1"/>
  <c r="K5641" i="23" s="1"/>
  <c r="K5642" i="23" a="1"/>
  <c r="K5642" i="23" s="1"/>
  <c r="K5643" i="23" a="1"/>
  <c r="K5643" i="23" s="1"/>
  <c r="K5644" i="23" a="1"/>
  <c r="K5644" i="23" s="1"/>
  <c r="K5645" i="23" a="1"/>
  <c r="K5645" i="23" s="1"/>
  <c r="K5646" i="23" a="1"/>
  <c r="K5646" i="23" s="1"/>
  <c r="K5647" i="23" a="1"/>
  <c r="K5647" i="23" s="1"/>
  <c r="K5648" i="23" a="1"/>
  <c r="K5648" i="23" s="1"/>
  <c r="K5649" i="23" a="1"/>
  <c r="K5649" i="23" s="1"/>
  <c r="K5650" i="23" a="1"/>
  <c r="K5650" i="23" s="1"/>
  <c r="K5651" i="23" a="1"/>
  <c r="K5651" i="23" s="1"/>
  <c r="K5652" i="23" a="1"/>
  <c r="K5652" i="23" s="1"/>
  <c r="K5653" i="23" a="1"/>
  <c r="K5653" i="23" s="1"/>
  <c r="K5654" i="23" a="1"/>
  <c r="K5654" i="23" s="1"/>
  <c r="K5655" i="23" a="1"/>
  <c r="K5655" i="23" s="1"/>
  <c r="K5656" i="23" a="1"/>
  <c r="K5656" i="23" s="1"/>
  <c r="K5657" i="23" a="1"/>
  <c r="K5657" i="23" s="1"/>
  <c r="K5658" i="23" a="1"/>
  <c r="K5658" i="23" s="1"/>
  <c r="K5659" i="23" a="1"/>
  <c r="K5659" i="23" s="1"/>
  <c r="K5660" i="23" a="1"/>
  <c r="K5660" i="23" s="1"/>
  <c r="K5661" i="23" a="1"/>
  <c r="K5661" i="23" s="1"/>
  <c r="K5662" i="23" a="1"/>
  <c r="K5662" i="23" s="1"/>
  <c r="K5663" i="23" a="1"/>
  <c r="K5663" i="23" s="1"/>
  <c r="K5664" i="23" a="1"/>
  <c r="K5664" i="23" s="1"/>
  <c r="K5665" i="23" a="1"/>
  <c r="K5665" i="23" s="1"/>
  <c r="K5666" i="23" a="1"/>
  <c r="K5666" i="23" s="1"/>
  <c r="K5667" i="23" a="1"/>
  <c r="K5667" i="23" s="1"/>
  <c r="K5668" i="23" a="1"/>
  <c r="K5668" i="23" s="1"/>
  <c r="K5669" i="23" a="1"/>
  <c r="K5669" i="23" s="1"/>
  <c r="K5670" i="23" a="1"/>
  <c r="K5670" i="23" s="1"/>
  <c r="K5671" i="23" a="1"/>
  <c r="K5671" i="23" s="1"/>
  <c r="K5672" i="23" a="1"/>
  <c r="K5672" i="23" s="1"/>
  <c r="K5673" i="23" a="1"/>
  <c r="K5673" i="23" s="1"/>
  <c r="K5674" i="23" a="1"/>
  <c r="K5674" i="23" s="1"/>
  <c r="K5675" i="23" a="1"/>
  <c r="K5675" i="23" s="1"/>
  <c r="K5676" i="23" a="1"/>
  <c r="K5676" i="23" s="1"/>
  <c r="K5677" i="23" a="1"/>
  <c r="K5677" i="23" s="1"/>
  <c r="K5678" i="23" a="1"/>
  <c r="K5678" i="23" s="1"/>
  <c r="K5679" i="23" a="1"/>
  <c r="K5679" i="23" s="1"/>
  <c r="K5680" i="23" a="1"/>
  <c r="K5680" i="23" s="1"/>
  <c r="K5681" i="23" a="1"/>
  <c r="K5681" i="23" s="1"/>
  <c r="K5682" i="23" a="1"/>
  <c r="K5682" i="23" s="1"/>
  <c r="K5683" i="23" a="1"/>
  <c r="K5683" i="23" s="1"/>
  <c r="K5684" i="23" a="1"/>
  <c r="K5684" i="23" s="1"/>
  <c r="K5685" i="23" a="1"/>
  <c r="K5685" i="23" s="1"/>
  <c r="K5686" i="23" a="1"/>
  <c r="K5686" i="23" s="1"/>
  <c r="K5687" i="23" a="1"/>
  <c r="K5687" i="23" s="1"/>
  <c r="K5688" i="23" a="1"/>
  <c r="K5688" i="23" s="1"/>
  <c r="K5689" i="23" a="1"/>
  <c r="K5689" i="23" s="1"/>
  <c r="K5690" i="23" a="1"/>
  <c r="K5690" i="23" s="1"/>
  <c r="K5691" i="23" a="1"/>
  <c r="K5691" i="23" s="1"/>
  <c r="K5692" i="23" a="1"/>
  <c r="K5692" i="23" s="1"/>
  <c r="K5693" i="23" a="1"/>
  <c r="K5693" i="23" s="1"/>
  <c r="K5694" i="23" a="1"/>
  <c r="K5694" i="23" s="1"/>
  <c r="K5695" i="23" a="1"/>
  <c r="K5695" i="23" s="1"/>
  <c r="K5696" i="23" a="1"/>
  <c r="K5696" i="23" s="1"/>
  <c r="K5697" i="23" a="1"/>
  <c r="K5697" i="23" s="1"/>
  <c r="K5698" i="23" a="1"/>
  <c r="K5698" i="23" s="1"/>
  <c r="K5699" i="23" a="1"/>
  <c r="K5699" i="23" s="1"/>
  <c r="K5700" i="23" a="1"/>
  <c r="K5700" i="23" s="1"/>
  <c r="K5701" i="23" a="1"/>
  <c r="K5701" i="23" s="1"/>
  <c r="K5702" i="23" a="1"/>
  <c r="K5702" i="23" s="1"/>
  <c r="K5703" i="23" a="1"/>
  <c r="K5703" i="23" s="1"/>
  <c r="K5704" i="23" a="1"/>
  <c r="K5704" i="23" s="1"/>
  <c r="K5705" i="23" a="1"/>
  <c r="K5705" i="23" s="1"/>
  <c r="K5706" i="23" a="1"/>
  <c r="K5706" i="23" s="1"/>
  <c r="K5707" i="23" a="1"/>
  <c r="K5707" i="23" s="1"/>
  <c r="K5708" i="23" a="1"/>
  <c r="K5708" i="23" s="1"/>
  <c r="K5709" i="23" a="1"/>
  <c r="K5709" i="23" s="1"/>
  <c r="K5710" i="23" a="1"/>
  <c r="K5710" i="23" s="1"/>
  <c r="K5711" i="23" a="1"/>
  <c r="K5711" i="23" s="1"/>
  <c r="K5712" i="23" a="1"/>
  <c r="K5712" i="23" s="1"/>
  <c r="K5713" i="23" a="1"/>
  <c r="K5713" i="23" s="1"/>
  <c r="K5714" i="23" a="1"/>
  <c r="K5714" i="23" s="1"/>
  <c r="K5715" i="23" a="1"/>
  <c r="K5715" i="23" s="1"/>
  <c r="K5716" i="23" a="1"/>
  <c r="K5716" i="23" s="1"/>
  <c r="K5717" i="23" a="1"/>
  <c r="K5717" i="23" s="1"/>
  <c r="K5718" i="23" a="1"/>
  <c r="K5718" i="23" s="1"/>
  <c r="K5719" i="23" a="1"/>
  <c r="K5719" i="23" s="1"/>
  <c r="K5720" i="23" a="1"/>
  <c r="K5720" i="23" s="1"/>
  <c r="K5721" i="23" a="1"/>
  <c r="K5721" i="23" s="1"/>
  <c r="K5722" i="23" a="1"/>
  <c r="K5722" i="23" s="1"/>
  <c r="K5723" i="23" a="1"/>
  <c r="K5723" i="23" s="1"/>
  <c r="K5724" i="23" a="1"/>
  <c r="K5724" i="23" s="1"/>
  <c r="K5725" i="23" a="1"/>
  <c r="K5725" i="23" s="1"/>
  <c r="K5726" i="23" a="1"/>
  <c r="K5726" i="23" s="1"/>
  <c r="K5727" i="23" a="1"/>
  <c r="K5727" i="23" s="1"/>
  <c r="K5728" i="23" a="1"/>
  <c r="K5728" i="23" s="1"/>
  <c r="K5729" i="23" a="1"/>
  <c r="K5729" i="23" s="1"/>
  <c r="K5730" i="23" a="1"/>
  <c r="K5730" i="23" s="1"/>
  <c r="K5731" i="23" a="1"/>
  <c r="K5731" i="23" s="1"/>
  <c r="K5732" i="23" a="1"/>
  <c r="K5732" i="23" s="1"/>
  <c r="K5733" i="23" a="1"/>
  <c r="K5733" i="23" s="1"/>
  <c r="K5734" i="23" a="1"/>
  <c r="K5734" i="23" s="1"/>
  <c r="K5735" i="23" a="1"/>
  <c r="K5735" i="23" s="1"/>
  <c r="K5736" i="23" a="1"/>
  <c r="K5736" i="23" s="1"/>
  <c r="K5737" i="23" a="1"/>
  <c r="K5737" i="23" s="1"/>
  <c r="K5738" i="23" a="1"/>
  <c r="K5738" i="23" s="1"/>
  <c r="K5739" i="23" a="1"/>
  <c r="K5739" i="23" s="1"/>
  <c r="K5740" i="23" a="1"/>
  <c r="K5740" i="23" s="1"/>
  <c r="K5741" i="23" a="1"/>
  <c r="K5741" i="23" s="1"/>
  <c r="K5742" i="23" a="1"/>
  <c r="K5742" i="23" s="1"/>
  <c r="K5743" i="23" a="1"/>
  <c r="K5743" i="23" s="1"/>
  <c r="K5744" i="23" a="1"/>
  <c r="K5744" i="23" s="1"/>
  <c r="K5745" i="23" a="1"/>
  <c r="K5745" i="23" s="1"/>
  <c r="K5746" i="23" a="1"/>
  <c r="K5746" i="23" s="1"/>
  <c r="K5747" i="23" a="1"/>
  <c r="K5747" i="23" s="1"/>
  <c r="K5748" i="23" a="1"/>
  <c r="K5748" i="23" s="1"/>
  <c r="K5749" i="23" a="1"/>
  <c r="K5749" i="23" s="1"/>
  <c r="K5750" i="23" a="1"/>
  <c r="K5750" i="23" s="1"/>
  <c r="K5751" i="23" a="1"/>
  <c r="K5751" i="23" s="1"/>
  <c r="K5752" i="23" a="1"/>
  <c r="K5752" i="23" s="1"/>
  <c r="K5753" i="23" a="1"/>
  <c r="K5753" i="23" s="1"/>
  <c r="K5754" i="23" a="1"/>
  <c r="K5754" i="23" s="1"/>
  <c r="K5755" i="23" a="1"/>
  <c r="K5755" i="23" s="1"/>
  <c r="K5756" i="23" a="1"/>
  <c r="K5756" i="23" s="1"/>
  <c r="K5757" i="23" a="1"/>
  <c r="K5757" i="23" s="1"/>
  <c r="K5758" i="23" a="1"/>
  <c r="K5758" i="23" s="1"/>
  <c r="K5759" i="23" a="1"/>
  <c r="K5759" i="23" s="1"/>
  <c r="K5760" i="23" a="1"/>
  <c r="K5760" i="23" s="1"/>
  <c r="K5761" i="23" a="1"/>
  <c r="K5761" i="23" s="1"/>
  <c r="K5762" i="23" a="1"/>
  <c r="K5762" i="23" s="1"/>
  <c r="K5763" i="23" a="1"/>
  <c r="K5763" i="23" s="1"/>
  <c r="K5764" i="23" a="1"/>
  <c r="K5764" i="23" s="1"/>
  <c r="K5765" i="23" a="1"/>
  <c r="K5765" i="23" s="1"/>
  <c r="K5766" i="23" a="1"/>
  <c r="K5766" i="23" s="1"/>
  <c r="K5767" i="23" a="1"/>
  <c r="K5767" i="23" s="1"/>
  <c r="K5768" i="23" a="1"/>
  <c r="K5768" i="23" s="1"/>
  <c r="K5769" i="23" a="1"/>
  <c r="K5769" i="23" s="1"/>
  <c r="K5770" i="23" a="1"/>
  <c r="K5770" i="23" s="1"/>
  <c r="K5771" i="23" a="1"/>
  <c r="K5771" i="23" s="1"/>
  <c r="K5772" i="23" a="1"/>
  <c r="K5772" i="23" s="1"/>
  <c r="K5773" i="23" a="1"/>
  <c r="K5773" i="23" s="1"/>
  <c r="K5774" i="23" a="1"/>
  <c r="K5774" i="23" s="1"/>
  <c r="K5775" i="23" a="1"/>
  <c r="K5775" i="23" s="1"/>
  <c r="K5776" i="23" a="1"/>
  <c r="K5776" i="23" s="1"/>
  <c r="K5777" i="23" a="1"/>
  <c r="K5777" i="23" s="1"/>
  <c r="K5778" i="23" a="1"/>
  <c r="K5778" i="23" s="1"/>
  <c r="K5779" i="23" a="1"/>
  <c r="K5779" i="23" s="1"/>
  <c r="K5780" i="23" a="1"/>
  <c r="K5780" i="23" s="1"/>
  <c r="K5781" i="23" a="1"/>
  <c r="K5781" i="23" s="1"/>
  <c r="K5782" i="23" a="1"/>
  <c r="K5782" i="23" s="1"/>
  <c r="K5783" i="23" a="1"/>
  <c r="K5783" i="23" s="1"/>
  <c r="K5784" i="23" a="1"/>
  <c r="K5784" i="23" s="1"/>
  <c r="K5785" i="23" a="1"/>
  <c r="K5785" i="23" s="1"/>
  <c r="K5786" i="23" a="1"/>
  <c r="K5786" i="23" s="1"/>
  <c r="K5787" i="23" a="1"/>
  <c r="K5787" i="23" s="1"/>
  <c r="K5788" i="23" a="1"/>
  <c r="K5788" i="23" s="1"/>
  <c r="K5789" i="23" a="1"/>
  <c r="K5789" i="23" s="1"/>
  <c r="K5790" i="23" a="1"/>
  <c r="K5790" i="23" s="1"/>
  <c r="K5791" i="23" a="1"/>
  <c r="K5791" i="23" s="1"/>
  <c r="K5792" i="23" a="1"/>
  <c r="K5792" i="23" s="1"/>
  <c r="K5793" i="23" a="1"/>
  <c r="K5793" i="23" s="1"/>
  <c r="K5794" i="23" a="1"/>
  <c r="K5794" i="23" s="1"/>
  <c r="K5795" i="23" a="1"/>
  <c r="K5795" i="23" s="1"/>
  <c r="K5796" i="23" a="1"/>
  <c r="K5796" i="23" s="1"/>
  <c r="K5797" i="23" a="1"/>
  <c r="K5797" i="23" s="1"/>
  <c r="K5798" i="23" a="1"/>
  <c r="K5798" i="23" s="1"/>
  <c r="K5799" i="23" a="1"/>
  <c r="K5799" i="23" s="1"/>
  <c r="K5800" i="23" a="1"/>
  <c r="K5800" i="23" s="1"/>
  <c r="K5801" i="23" a="1"/>
  <c r="K5801" i="23" s="1"/>
  <c r="K5802" i="23" a="1"/>
  <c r="K5802" i="23" s="1"/>
  <c r="K5803" i="23" a="1"/>
  <c r="K5803" i="23" s="1"/>
  <c r="K5804" i="23" a="1"/>
  <c r="K5804" i="23" s="1"/>
  <c r="K5805" i="23" a="1"/>
  <c r="K5805" i="23" s="1"/>
  <c r="K5806" i="23" a="1"/>
  <c r="K5806" i="23" s="1"/>
  <c r="K5807" i="23" a="1"/>
  <c r="K5807" i="23" s="1"/>
  <c r="K5808" i="23" a="1"/>
  <c r="K5808" i="23" s="1"/>
  <c r="K5809" i="23" a="1"/>
  <c r="K5809" i="23" s="1"/>
  <c r="K5810" i="23" a="1"/>
  <c r="K5810" i="23" s="1"/>
  <c r="K5811" i="23" a="1"/>
  <c r="K5811" i="23" s="1"/>
  <c r="K5812" i="23" a="1"/>
  <c r="K5812" i="23" s="1"/>
  <c r="K5813" i="23" a="1"/>
  <c r="K5813" i="23" s="1"/>
  <c r="K5814" i="23" a="1"/>
  <c r="K5814" i="23" s="1"/>
  <c r="K5815" i="23" a="1"/>
  <c r="K5815" i="23" s="1"/>
  <c r="K5816" i="23" a="1"/>
  <c r="K5816" i="23" s="1"/>
  <c r="K5817" i="23" a="1"/>
  <c r="K5817" i="23" s="1"/>
  <c r="K5818" i="23" a="1"/>
  <c r="K5818" i="23" s="1"/>
  <c r="K5819" i="23" a="1"/>
  <c r="K5819" i="23" s="1"/>
  <c r="K5820" i="23" a="1"/>
  <c r="K5820" i="23" s="1"/>
  <c r="K5821" i="23" a="1"/>
  <c r="K5821" i="23" s="1"/>
  <c r="K5822" i="23" a="1"/>
  <c r="K5822" i="23" s="1"/>
  <c r="K5823" i="23" a="1"/>
  <c r="K5823" i="23" s="1"/>
  <c r="K5824" i="23" a="1"/>
  <c r="K5824" i="23" s="1"/>
  <c r="K5825" i="23" a="1"/>
  <c r="K5825" i="23" s="1"/>
  <c r="K5826" i="23" a="1"/>
  <c r="K5826" i="23" s="1"/>
  <c r="K5827" i="23" a="1"/>
  <c r="K5827" i="23" s="1"/>
  <c r="K5828" i="23" a="1"/>
  <c r="K5828" i="23" s="1"/>
  <c r="K5829" i="23" a="1"/>
  <c r="K5829" i="23" s="1"/>
  <c r="K5830" i="23" a="1"/>
  <c r="K5830" i="23" s="1"/>
  <c r="K5831" i="23" a="1"/>
  <c r="K5831" i="23" s="1"/>
  <c r="K5832" i="23" a="1"/>
  <c r="K5832" i="23" s="1"/>
  <c r="K5833" i="23" a="1"/>
  <c r="K5833" i="23" s="1"/>
  <c r="K5834" i="23" a="1"/>
  <c r="K5834" i="23" s="1"/>
  <c r="K5835" i="23" a="1"/>
  <c r="K5835" i="23" s="1"/>
  <c r="K5836" i="23" a="1"/>
  <c r="K5836" i="23" s="1"/>
  <c r="K5837" i="23" a="1"/>
  <c r="K5837" i="23" s="1"/>
  <c r="K5838" i="23" a="1"/>
  <c r="K5838" i="23" s="1"/>
  <c r="K5839" i="23" a="1"/>
  <c r="K5839" i="23" s="1"/>
  <c r="K5840" i="23" a="1"/>
  <c r="K5840" i="23" s="1"/>
  <c r="K5841" i="23" a="1"/>
  <c r="K5841" i="23" s="1"/>
  <c r="K5842" i="23" a="1"/>
  <c r="K5842" i="23" s="1"/>
  <c r="K5843" i="23" a="1"/>
  <c r="K5843" i="23" s="1"/>
  <c r="K5844" i="23" a="1"/>
  <c r="K5844" i="23" s="1"/>
  <c r="K5845" i="23" a="1"/>
  <c r="K5845" i="23" s="1"/>
  <c r="K5846" i="23" a="1"/>
  <c r="K5846" i="23" s="1"/>
  <c r="K5847" i="23" a="1"/>
  <c r="K5847" i="23" s="1"/>
  <c r="K5848" i="23" a="1"/>
  <c r="K5848" i="23" s="1"/>
  <c r="K5849" i="23" a="1"/>
  <c r="K5849" i="23" s="1"/>
  <c r="K5850" i="23" a="1"/>
  <c r="K5850" i="23" s="1"/>
  <c r="K5851" i="23" a="1"/>
  <c r="K5851" i="23" s="1"/>
  <c r="K5852" i="23" a="1"/>
  <c r="K5852" i="23" s="1"/>
  <c r="K5853" i="23" a="1"/>
  <c r="K5853" i="23" s="1"/>
  <c r="K5854" i="23" a="1"/>
  <c r="K5854" i="23" s="1"/>
  <c r="K5855" i="23" a="1"/>
  <c r="K5855" i="23" s="1"/>
  <c r="K5856" i="23" a="1"/>
  <c r="K5856" i="23" s="1"/>
  <c r="K5857" i="23" a="1"/>
  <c r="K5857" i="23" s="1"/>
  <c r="K5858" i="23" a="1"/>
  <c r="K5858" i="23" s="1"/>
  <c r="K5859" i="23" a="1"/>
  <c r="K5859" i="23" s="1"/>
  <c r="K5860" i="23" a="1"/>
  <c r="K5860" i="23" s="1"/>
  <c r="K5861" i="23" a="1"/>
  <c r="K5861" i="23" s="1"/>
  <c r="K5862" i="23" a="1"/>
  <c r="K5862" i="23" s="1"/>
  <c r="K5863" i="23" a="1"/>
  <c r="K5863" i="23" s="1"/>
  <c r="K5864" i="23" a="1"/>
  <c r="K5864" i="23" s="1"/>
  <c r="K5865" i="23" a="1"/>
  <c r="K5865" i="23" s="1"/>
  <c r="K5866" i="23" a="1"/>
  <c r="K5866" i="23" s="1"/>
  <c r="K5867" i="23" a="1"/>
  <c r="K5867" i="23" s="1"/>
  <c r="K5868" i="23" a="1"/>
  <c r="K5868" i="23" s="1"/>
  <c r="K5869" i="23" a="1"/>
  <c r="K5869" i="23" s="1"/>
  <c r="K5870" i="23" a="1"/>
  <c r="K5870" i="23" s="1"/>
  <c r="K5871" i="23" a="1"/>
  <c r="K5871" i="23" s="1"/>
  <c r="K5872" i="23" a="1"/>
  <c r="K5872" i="23" s="1"/>
  <c r="K5873" i="23" a="1"/>
  <c r="K5873" i="23" s="1"/>
  <c r="K5874" i="23" a="1"/>
  <c r="K5874" i="23" s="1"/>
  <c r="K5875" i="23" a="1"/>
  <c r="K5875" i="23" s="1"/>
  <c r="K5876" i="23" a="1"/>
  <c r="K5876" i="23" s="1"/>
  <c r="K5877" i="23" a="1"/>
  <c r="K5877" i="23" s="1"/>
  <c r="K5878" i="23" a="1"/>
  <c r="K5878" i="23" s="1"/>
  <c r="K5879" i="23" a="1"/>
  <c r="K5879" i="23" s="1"/>
  <c r="K5880" i="23" a="1"/>
  <c r="K5880" i="23" s="1"/>
  <c r="K5881" i="23" a="1"/>
  <c r="K5881" i="23" s="1"/>
  <c r="K5882" i="23" a="1"/>
  <c r="K5882" i="23" s="1"/>
  <c r="K5883" i="23" a="1"/>
  <c r="K5883" i="23" s="1"/>
  <c r="K5884" i="23" a="1"/>
  <c r="K5884" i="23" s="1"/>
  <c r="K5885" i="23" a="1"/>
  <c r="K5885" i="23" s="1"/>
  <c r="K5886" i="23" a="1"/>
  <c r="K5886" i="23" s="1"/>
  <c r="K5887" i="23" a="1"/>
  <c r="K5887" i="23" s="1"/>
  <c r="K5888" i="23" a="1"/>
  <c r="K5888" i="23" s="1"/>
  <c r="K5889" i="23" a="1"/>
  <c r="K5889" i="23" s="1"/>
  <c r="K5890" i="23" a="1"/>
  <c r="K5890" i="23" s="1"/>
  <c r="K5891" i="23" a="1"/>
  <c r="K5891" i="23" s="1"/>
  <c r="K5892" i="23" a="1"/>
  <c r="K5892" i="23" s="1"/>
  <c r="K5893" i="23" a="1"/>
  <c r="K5893" i="23" s="1"/>
  <c r="K5894" i="23" a="1"/>
  <c r="K5894" i="23" s="1"/>
  <c r="K5895" i="23" a="1"/>
  <c r="K5895" i="23" s="1"/>
  <c r="K5896" i="23" a="1"/>
  <c r="K5896" i="23" s="1"/>
  <c r="K5897" i="23" a="1"/>
  <c r="K5897" i="23" s="1"/>
  <c r="K5898" i="23" a="1"/>
  <c r="K5898" i="23" s="1"/>
  <c r="K5899" i="23" a="1"/>
  <c r="K5899" i="23" s="1"/>
  <c r="K5900" i="23" a="1"/>
  <c r="K5900" i="23" s="1"/>
  <c r="K5901" i="23" a="1"/>
  <c r="K5901" i="23" s="1"/>
  <c r="K5902" i="23" a="1"/>
  <c r="K5902" i="23" s="1"/>
  <c r="K5903" i="23" a="1"/>
  <c r="K5903" i="23" s="1"/>
  <c r="K5904" i="23" a="1"/>
  <c r="K5904" i="23" s="1"/>
  <c r="K5905" i="23" a="1"/>
  <c r="K5905" i="23" s="1"/>
  <c r="K5906" i="23" a="1"/>
  <c r="K5906" i="23" s="1"/>
  <c r="K5907" i="23" a="1"/>
  <c r="K5907" i="23" s="1"/>
  <c r="K5908" i="23" a="1"/>
  <c r="K5908" i="23" s="1"/>
  <c r="K5909" i="23" a="1"/>
  <c r="K5909" i="23" s="1"/>
  <c r="K5910" i="23" a="1"/>
  <c r="K5910" i="23" s="1"/>
  <c r="K5911" i="23" a="1"/>
  <c r="K5911" i="23" s="1"/>
  <c r="K5912" i="23" a="1"/>
  <c r="K5912" i="23" s="1"/>
  <c r="K5913" i="23" a="1"/>
  <c r="K5913" i="23" s="1"/>
  <c r="K5914" i="23" a="1"/>
  <c r="K5914" i="23" s="1"/>
  <c r="K5915" i="23" a="1"/>
  <c r="K5915" i="23" s="1"/>
  <c r="K5916" i="23" a="1"/>
  <c r="K5916" i="23" s="1"/>
  <c r="K5917" i="23" a="1"/>
  <c r="K5917" i="23" s="1"/>
  <c r="K5918" i="23" a="1"/>
  <c r="K5918" i="23" s="1"/>
  <c r="K5919" i="23" a="1"/>
  <c r="K5919" i="23" s="1"/>
  <c r="K5920" i="23" a="1"/>
  <c r="K5920" i="23" s="1"/>
  <c r="K5921" i="23" a="1"/>
  <c r="K5921" i="23" s="1"/>
  <c r="K5922" i="23" a="1"/>
  <c r="K5922" i="23" s="1"/>
  <c r="K5923" i="23" a="1"/>
  <c r="K5923" i="23" s="1"/>
  <c r="K5924" i="23" a="1"/>
  <c r="K5924" i="23" s="1"/>
  <c r="K5925" i="23" a="1"/>
  <c r="K5925" i="23" s="1"/>
  <c r="K5926" i="23" a="1"/>
  <c r="K5926" i="23" s="1"/>
  <c r="K5927" i="23" a="1"/>
  <c r="K5927" i="23" s="1"/>
  <c r="K5928" i="23" a="1"/>
  <c r="K5928" i="23" s="1"/>
  <c r="K5929" i="23" a="1"/>
  <c r="K5929" i="23" s="1"/>
  <c r="K5930" i="23" a="1"/>
  <c r="K5930" i="23" s="1"/>
  <c r="K5931" i="23" a="1"/>
  <c r="K5931" i="23" s="1"/>
  <c r="K5932" i="23" a="1"/>
  <c r="K5932" i="23" s="1"/>
  <c r="K5933" i="23" a="1"/>
  <c r="K5933" i="23" s="1"/>
  <c r="K5934" i="23" a="1"/>
  <c r="K5934" i="23" s="1"/>
  <c r="K5935" i="23" a="1"/>
  <c r="K5935" i="23" s="1"/>
  <c r="K5936" i="23" a="1"/>
  <c r="K5936" i="23" s="1"/>
  <c r="K5937" i="23" a="1"/>
  <c r="K5937" i="23" s="1"/>
  <c r="K5938" i="23" a="1"/>
  <c r="K5938" i="23" s="1"/>
  <c r="K5939" i="23" a="1"/>
  <c r="K5939" i="23" s="1"/>
  <c r="K5940" i="23" a="1"/>
  <c r="K5940" i="23" s="1"/>
  <c r="K5941" i="23" a="1"/>
  <c r="K5941" i="23" s="1"/>
  <c r="K5942" i="23" a="1"/>
  <c r="K5942" i="23" s="1"/>
  <c r="K5943" i="23" a="1"/>
  <c r="K5943" i="23" s="1"/>
  <c r="K5944" i="23" a="1"/>
  <c r="K5944" i="23" s="1"/>
  <c r="K5945" i="23" a="1"/>
  <c r="K5945" i="23" s="1"/>
  <c r="K5946" i="23" a="1"/>
  <c r="K5946" i="23" s="1"/>
  <c r="K5947" i="23" a="1"/>
  <c r="K5947" i="23" s="1"/>
  <c r="K5948" i="23" a="1"/>
  <c r="K5948" i="23" s="1"/>
  <c r="K5949" i="23" a="1"/>
  <c r="K5949" i="23" s="1"/>
  <c r="K5950" i="23" a="1"/>
  <c r="K5950" i="23" s="1"/>
  <c r="K5951" i="23" a="1"/>
  <c r="K5951" i="23" s="1"/>
  <c r="K5952" i="23" a="1"/>
  <c r="K5952" i="23" s="1"/>
  <c r="K5953" i="23" a="1"/>
  <c r="K5953" i="23" s="1"/>
  <c r="K5954" i="23" a="1"/>
  <c r="K5954" i="23" s="1"/>
  <c r="K5955" i="23" a="1"/>
  <c r="K5955" i="23" s="1"/>
  <c r="K5956" i="23" a="1"/>
  <c r="K5956" i="23" s="1"/>
  <c r="K5957" i="23" a="1"/>
  <c r="K5957" i="23" s="1"/>
  <c r="K5958" i="23" a="1"/>
  <c r="K5958" i="23" s="1"/>
  <c r="K5959" i="23" a="1"/>
  <c r="K5959" i="23" s="1"/>
  <c r="K5960" i="23" a="1"/>
  <c r="K5960" i="23" s="1"/>
  <c r="K5961" i="23" a="1"/>
  <c r="K5961" i="23" s="1"/>
  <c r="K5962" i="23" a="1"/>
  <c r="K5962" i="23" s="1"/>
  <c r="K5963" i="23" a="1"/>
  <c r="K5963" i="23" s="1"/>
  <c r="K5964" i="23" a="1"/>
  <c r="K5964" i="23" s="1"/>
  <c r="K5965" i="23" a="1"/>
  <c r="K5965" i="23" s="1"/>
  <c r="K5966" i="23" a="1"/>
  <c r="K5966" i="23" s="1"/>
  <c r="K5967" i="23" a="1"/>
  <c r="K5967" i="23" s="1"/>
  <c r="K5968" i="23" a="1"/>
  <c r="K5968" i="23" s="1"/>
  <c r="K5969" i="23" a="1"/>
  <c r="K5969" i="23" s="1"/>
  <c r="K5970" i="23" a="1"/>
  <c r="K5970" i="23" s="1"/>
  <c r="K5971" i="23" a="1"/>
  <c r="K5971" i="23" s="1"/>
  <c r="K5972" i="23" a="1"/>
  <c r="K5972" i="23" s="1"/>
  <c r="K5973" i="23" a="1"/>
  <c r="K5973" i="23" s="1"/>
  <c r="K5974" i="23" a="1"/>
  <c r="K5974" i="23" s="1"/>
  <c r="K5975" i="23" a="1"/>
  <c r="K5975" i="23" s="1"/>
  <c r="K5976" i="23" a="1"/>
  <c r="K5976" i="23" s="1"/>
  <c r="K5977" i="23" a="1"/>
  <c r="K5977" i="23" s="1"/>
  <c r="K5978" i="23" a="1"/>
  <c r="K5978" i="23" s="1"/>
  <c r="K5979" i="23" a="1"/>
  <c r="K5979" i="23" s="1"/>
  <c r="K5980" i="23" a="1"/>
  <c r="K5980" i="23" s="1"/>
  <c r="K5981" i="23" a="1"/>
  <c r="K5981" i="23" s="1"/>
  <c r="K5982" i="23" a="1"/>
  <c r="K5982" i="23" s="1"/>
  <c r="K5983" i="23" a="1"/>
  <c r="K5983" i="23" s="1"/>
  <c r="K5984" i="23" a="1"/>
  <c r="K5984" i="23" s="1"/>
  <c r="K5985" i="23" a="1"/>
  <c r="K5985" i="23" s="1"/>
  <c r="K5986" i="23" a="1"/>
  <c r="K5986" i="23" s="1"/>
  <c r="K5987" i="23" a="1"/>
  <c r="K5987" i="23" s="1"/>
  <c r="K5988" i="23" a="1"/>
  <c r="K5988" i="23" s="1"/>
  <c r="K5989" i="23" a="1"/>
  <c r="K5989" i="23" s="1"/>
  <c r="K5990" i="23" a="1"/>
  <c r="K5990" i="23" s="1"/>
  <c r="K5991" i="23" a="1"/>
  <c r="K5991" i="23" s="1"/>
  <c r="K5992" i="23" a="1"/>
  <c r="K5992" i="23" s="1"/>
  <c r="K5993" i="23" a="1"/>
  <c r="K5993" i="23" s="1"/>
  <c r="K5994" i="23" a="1"/>
  <c r="K5994" i="23" s="1"/>
  <c r="K5995" i="23" a="1"/>
  <c r="K5995" i="23" s="1"/>
  <c r="K5996" i="23" a="1"/>
  <c r="K5996" i="23" s="1"/>
  <c r="K5997" i="23" a="1"/>
  <c r="K5997" i="23" s="1"/>
  <c r="K5998" i="23" a="1"/>
  <c r="K5998" i="23" s="1"/>
  <c r="K5999" i="23" a="1"/>
  <c r="K5999" i="23" s="1"/>
  <c r="K6000" i="23" a="1"/>
  <c r="K6000" i="23" s="1"/>
  <c r="K6001" i="23" a="1"/>
  <c r="K6001" i="23" s="1"/>
  <c r="K6002" i="23" a="1"/>
  <c r="K6002" i="23" s="1"/>
  <c r="K6003" i="23" a="1"/>
  <c r="K6003" i="23" s="1"/>
  <c r="K6004" i="23" a="1"/>
  <c r="K6004" i="23" s="1"/>
  <c r="K6005" i="23" a="1"/>
  <c r="K6005" i="23" s="1"/>
  <c r="K6006" i="23" a="1"/>
  <c r="K6006" i="23" s="1"/>
  <c r="K6007" i="23" a="1"/>
  <c r="K6007" i="23" s="1"/>
  <c r="K6008" i="23" a="1"/>
  <c r="K6008" i="23" s="1"/>
  <c r="K6009" i="23" a="1"/>
  <c r="K6009" i="23" s="1"/>
  <c r="K6010" i="23" a="1"/>
  <c r="K6010" i="23" s="1"/>
  <c r="K6011" i="23" a="1"/>
  <c r="K6011" i="23" s="1"/>
  <c r="K6012" i="23" a="1"/>
  <c r="K6012" i="23" s="1"/>
  <c r="K6013" i="23" a="1"/>
  <c r="K6013" i="23" s="1"/>
  <c r="K6014" i="23" a="1"/>
  <c r="K6014" i="23" s="1"/>
  <c r="K6015" i="23" a="1"/>
  <c r="K6015" i="23" s="1"/>
  <c r="K6016" i="23" a="1"/>
  <c r="K6016" i="23" s="1"/>
  <c r="K6017" i="23" a="1"/>
  <c r="K6017" i="23" s="1"/>
  <c r="K6018" i="23" a="1"/>
  <c r="K6018" i="23" s="1"/>
  <c r="K6019" i="23" a="1"/>
  <c r="K6019" i="23" s="1"/>
  <c r="K6020" i="23" a="1"/>
  <c r="K6020" i="23" s="1"/>
  <c r="K6021" i="23" a="1"/>
  <c r="K6021" i="23" s="1"/>
  <c r="K6022" i="23" a="1"/>
  <c r="K6022" i="23" s="1"/>
  <c r="K6023" i="23" a="1"/>
  <c r="K6023" i="23" s="1"/>
  <c r="K6024" i="23" a="1"/>
  <c r="K6024" i="23" s="1"/>
  <c r="K6025" i="23" a="1"/>
  <c r="K6025" i="23" s="1"/>
  <c r="K6026" i="23" a="1"/>
  <c r="K6026" i="23" s="1"/>
  <c r="K6027" i="23" a="1"/>
  <c r="K6027" i="23" s="1"/>
  <c r="K6028" i="23" a="1"/>
  <c r="K6028" i="23" s="1"/>
  <c r="K6029" i="23" a="1"/>
  <c r="K6029" i="23" s="1"/>
  <c r="K6030" i="23" a="1"/>
  <c r="K6030" i="23" s="1"/>
  <c r="K6031" i="23" a="1"/>
  <c r="K6031" i="23" s="1"/>
  <c r="K6032" i="23" a="1"/>
  <c r="K6032" i="23" s="1"/>
  <c r="K6033" i="23" a="1"/>
  <c r="K6033" i="23" s="1"/>
  <c r="K6034" i="23" a="1"/>
  <c r="K6034" i="23" s="1"/>
  <c r="K6035" i="23" a="1"/>
  <c r="K6035" i="23" s="1"/>
  <c r="K6036" i="23" a="1"/>
  <c r="K6036" i="23" s="1"/>
  <c r="K6037" i="23" a="1"/>
  <c r="K6037" i="23" s="1"/>
  <c r="K6038" i="23" a="1"/>
  <c r="K6038" i="23" s="1"/>
  <c r="K6039" i="23" a="1"/>
  <c r="K6039" i="23" s="1"/>
  <c r="K6040" i="23" a="1"/>
  <c r="K6040" i="23" s="1"/>
  <c r="K6041" i="23" a="1"/>
  <c r="K6041" i="23" s="1"/>
  <c r="K6042" i="23" a="1"/>
  <c r="K6042" i="23" s="1"/>
  <c r="K6043" i="23" a="1"/>
  <c r="K6043" i="23" s="1"/>
  <c r="K6044" i="23" a="1"/>
  <c r="K6044" i="23" s="1"/>
  <c r="K6045" i="23" a="1"/>
  <c r="K6045" i="23" s="1"/>
  <c r="K6046" i="23" a="1"/>
  <c r="K6046" i="23" s="1"/>
  <c r="K6047" i="23" a="1"/>
  <c r="K6047" i="23" s="1"/>
  <c r="K6048" i="23" a="1"/>
  <c r="K6048" i="23" s="1"/>
  <c r="K6049" i="23" a="1"/>
  <c r="K6049" i="23" s="1"/>
  <c r="K6050" i="23" a="1"/>
  <c r="K6050" i="23" s="1"/>
  <c r="K6051" i="23" a="1"/>
  <c r="K6051" i="23" s="1"/>
  <c r="K6052" i="23" a="1"/>
  <c r="K6052" i="23" s="1"/>
  <c r="K6053" i="23" a="1"/>
  <c r="K6053" i="23" s="1"/>
  <c r="K6054" i="23" a="1"/>
  <c r="K6054" i="23" s="1"/>
  <c r="K6055" i="23" a="1"/>
  <c r="K6055" i="23" s="1"/>
  <c r="K6056" i="23" a="1"/>
  <c r="K6056" i="23" s="1"/>
  <c r="K6057" i="23" a="1"/>
  <c r="K6057" i="23" s="1"/>
  <c r="K6058" i="23" a="1"/>
  <c r="K6058" i="23" s="1"/>
  <c r="K6059" i="23" a="1"/>
  <c r="K6059" i="23" s="1"/>
  <c r="K6060" i="23" a="1"/>
  <c r="K6060" i="23" s="1"/>
  <c r="K6061" i="23" a="1"/>
  <c r="K6061" i="23" s="1"/>
  <c r="K6062" i="23" a="1"/>
  <c r="K6062" i="23" s="1"/>
  <c r="K6063" i="23" a="1"/>
  <c r="K6063" i="23" s="1"/>
  <c r="K6064" i="23" a="1"/>
  <c r="K6064" i="23" s="1"/>
  <c r="K6065" i="23" a="1"/>
  <c r="K6065" i="23" s="1"/>
  <c r="K6066" i="23" a="1"/>
  <c r="K6066" i="23" s="1"/>
  <c r="K6067" i="23" a="1"/>
  <c r="K6067" i="23" s="1"/>
  <c r="K6068" i="23" a="1"/>
  <c r="K6068" i="23" s="1"/>
  <c r="K6069" i="23" a="1"/>
  <c r="K6069" i="23" s="1"/>
  <c r="K6070" i="23" a="1"/>
  <c r="K6070" i="23" s="1"/>
  <c r="K6071" i="23" a="1"/>
  <c r="K6071" i="23" s="1"/>
  <c r="K6072" i="23" a="1"/>
  <c r="K6072" i="23" s="1"/>
  <c r="K6073" i="23" a="1"/>
  <c r="K6073" i="23" s="1"/>
  <c r="K6074" i="23" a="1"/>
  <c r="K6074" i="23" s="1"/>
  <c r="K6075" i="23" a="1"/>
  <c r="K6075" i="23" s="1"/>
  <c r="K6076" i="23" a="1"/>
  <c r="K6076" i="23" s="1"/>
  <c r="K6077" i="23" a="1"/>
  <c r="K6077" i="23" s="1"/>
  <c r="K6078" i="23" a="1"/>
  <c r="K6078" i="23" s="1"/>
  <c r="K6079" i="23" a="1"/>
  <c r="K6079" i="23" s="1"/>
  <c r="K6080" i="23" a="1"/>
  <c r="K6080" i="23" s="1"/>
  <c r="K6081" i="23" a="1"/>
  <c r="K6081" i="23" s="1"/>
  <c r="K6082" i="23" a="1"/>
  <c r="K6082" i="23" s="1"/>
  <c r="K6083" i="23" a="1"/>
  <c r="K6083" i="23" s="1"/>
  <c r="K6084" i="23" a="1"/>
  <c r="K6084" i="23" s="1"/>
  <c r="K6085" i="23" a="1"/>
  <c r="K6085" i="23" s="1"/>
  <c r="K6086" i="23" a="1"/>
  <c r="K6086" i="23" s="1"/>
  <c r="K6087" i="23" a="1"/>
  <c r="K6087" i="23" s="1"/>
  <c r="K6088" i="23" a="1"/>
  <c r="K6088" i="23" s="1"/>
  <c r="K6089" i="23" a="1"/>
  <c r="K6089" i="23" s="1"/>
  <c r="K6090" i="23" a="1"/>
  <c r="K6090" i="23" s="1"/>
  <c r="K6091" i="23" a="1"/>
  <c r="K6091" i="23" s="1"/>
  <c r="K6092" i="23" a="1"/>
  <c r="K6092" i="23" s="1"/>
  <c r="K6093" i="23" a="1"/>
  <c r="K6093" i="23" s="1"/>
  <c r="K6094" i="23" a="1"/>
  <c r="K6094" i="23" s="1"/>
  <c r="K6095" i="23" a="1"/>
  <c r="K6095" i="23" s="1"/>
  <c r="K6096" i="23" a="1"/>
  <c r="K6096" i="23" s="1"/>
  <c r="K6097" i="23" a="1"/>
  <c r="K6097" i="23" s="1"/>
  <c r="K6098" i="23" a="1"/>
  <c r="K6098" i="23" s="1"/>
  <c r="K6099" i="23" a="1"/>
  <c r="K6099" i="23" s="1"/>
  <c r="K6100" i="23" a="1"/>
  <c r="K6100" i="23" s="1"/>
  <c r="K6101" i="23" a="1"/>
  <c r="K6101" i="23" s="1"/>
  <c r="K6102" i="23" a="1"/>
  <c r="K6102" i="23" s="1"/>
  <c r="K6103" i="23" a="1"/>
  <c r="K6103" i="23" s="1"/>
  <c r="K6104" i="23" a="1"/>
  <c r="K6104" i="23" s="1"/>
  <c r="K6105" i="23" a="1"/>
  <c r="K6105" i="23" s="1"/>
  <c r="K6106" i="23" a="1"/>
  <c r="K6106" i="23" s="1"/>
  <c r="K6107" i="23" a="1"/>
  <c r="K6107" i="23" s="1"/>
  <c r="K6108" i="23" a="1"/>
  <c r="K6108" i="23" s="1"/>
  <c r="K6109" i="23" a="1"/>
  <c r="K6109" i="23" s="1"/>
  <c r="K6110" i="23" a="1"/>
  <c r="K6110" i="23" s="1"/>
  <c r="K6111" i="23" a="1"/>
  <c r="K6111" i="23" s="1"/>
  <c r="K6112" i="23" a="1"/>
  <c r="K6112" i="23" s="1"/>
  <c r="K6113" i="23" a="1"/>
  <c r="K6113" i="23" s="1"/>
  <c r="K6114" i="23" a="1"/>
  <c r="K6114" i="23" s="1"/>
  <c r="K6115" i="23" a="1"/>
  <c r="K6115" i="23" s="1"/>
  <c r="K6116" i="23" a="1"/>
  <c r="K6116" i="23" s="1"/>
  <c r="K6117" i="23" a="1"/>
  <c r="K6117" i="23" s="1"/>
  <c r="K6118" i="23" a="1"/>
  <c r="K6118" i="23" s="1"/>
  <c r="K6119" i="23" a="1"/>
  <c r="K6119" i="23" s="1"/>
  <c r="K6120" i="23" a="1"/>
  <c r="K6120" i="23" s="1"/>
  <c r="K6121" i="23" a="1"/>
  <c r="K6121" i="23" s="1"/>
  <c r="K6122" i="23" a="1"/>
  <c r="K6122" i="23" s="1"/>
  <c r="K6123" i="23" a="1"/>
  <c r="K6123" i="23" s="1"/>
  <c r="K6124" i="23" a="1"/>
  <c r="K6124" i="23" s="1"/>
  <c r="K6125" i="23" a="1"/>
  <c r="K6125" i="23" s="1"/>
  <c r="K6126" i="23" a="1"/>
  <c r="K6126" i="23" s="1"/>
  <c r="K6127" i="23" a="1"/>
  <c r="K6127" i="23" s="1"/>
  <c r="K6128" i="23" a="1"/>
  <c r="K6128" i="23" s="1"/>
  <c r="K6129" i="23" a="1"/>
  <c r="K6129" i="23" s="1"/>
  <c r="K6130" i="23" a="1"/>
  <c r="K6130" i="23" s="1"/>
  <c r="K6131" i="23" a="1"/>
  <c r="K6131" i="23" s="1"/>
  <c r="K6132" i="23" a="1"/>
  <c r="K6132" i="23" s="1"/>
  <c r="K6133" i="23" a="1"/>
  <c r="K6133" i="23" s="1"/>
  <c r="K6134" i="23" a="1"/>
  <c r="K6134" i="23" s="1"/>
  <c r="K6135" i="23" a="1"/>
  <c r="K6135" i="23" s="1"/>
  <c r="K6136" i="23" a="1"/>
  <c r="K6136" i="23" s="1"/>
  <c r="K6137" i="23" a="1"/>
  <c r="K6137" i="23" s="1"/>
  <c r="K6138" i="23" a="1"/>
  <c r="K6138" i="23" s="1"/>
  <c r="K6139" i="23" a="1"/>
  <c r="K6139" i="23" s="1"/>
  <c r="K6140" i="23" a="1"/>
  <c r="K6140" i="23" s="1"/>
  <c r="K6141" i="23" a="1"/>
  <c r="K6141" i="23" s="1"/>
  <c r="K6142" i="23" a="1"/>
  <c r="K6142" i="23" s="1"/>
  <c r="K6143" i="23" a="1"/>
  <c r="K6143" i="23" s="1"/>
  <c r="K6144" i="23" a="1"/>
  <c r="K6144" i="23" s="1"/>
  <c r="K6145" i="23" a="1"/>
  <c r="K6145" i="23" s="1"/>
  <c r="K6146" i="23" a="1"/>
  <c r="K6146" i="23" s="1"/>
  <c r="K6147" i="23" a="1"/>
  <c r="K6147" i="23" s="1"/>
  <c r="K6148" i="23" a="1"/>
  <c r="K6148" i="23" s="1"/>
  <c r="K6149" i="23" a="1"/>
  <c r="K6149" i="23" s="1"/>
  <c r="K6150" i="23" a="1"/>
  <c r="K6150" i="23" s="1"/>
  <c r="K6151" i="23" a="1"/>
  <c r="K6151" i="23" s="1"/>
  <c r="K6152" i="23" a="1"/>
  <c r="K6152" i="23" s="1"/>
  <c r="K6153" i="23" a="1"/>
  <c r="K6153" i="23" s="1"/>
  <c r="K6154" i="23" a="1"/>
  <c r="K6154" i="23" s="1"/>
  <c r="K6155" i="23" a="1"/>
  <c r="K6155" i="23" s="1"/>
  <c r="K6156" i="23" a="1"/>
  <c r="K6156" i="23" s="1"/>
  <c r="K6157" i="23" a="1"/>
  <c r="K6157" i="23" s="1"/>
  <c r="K6158" i="23" a="1"/>
  <c r="K6158" i="23" s="1"/>
  <c r="K6159" i="23" a="1"/>
  <c r="K6159" i="23" s="1"/>
  <c r="K6160" i="23" a="1"/>
  <c r="K6160" i="23" s="1"/>
  <c r="K6161" i="23" a="1"/>
  <c r="K6161" i="23" s="1"/>
  <c r="K6162" i="23" a="1"/>
  <c r="K6162" i="23" s="1"/>
  <c r="K6163" i="23" a="1"/>
  <c r="K6163" i="23" s="1"/>
  <c r="K6164" i="23" a="1"/>
  <c r="K6164" i="23" s="1"/>
  <c r="K6165" i="23" a="1"/>
  <c r="K6165" i="23" s="1"/>
  <c r="K6166" i="23" a="1"/>
  <c r="K6166" i="23" s="1"/>
  <c r="K6167" i="23" a="1"/>
  <c r="K6167" i="23" s="1"/>
  <c r="K6168" i="23" a="1"/>
  <c r="K6168" i="23" s="1"/>
  <c r="K6169" i="23" a="1"/>
  <c r="K6169" i="23" s="1"/>
  <c r="K6170" i="23" a="1"/>
  <c r="K6170" i="23" s="1"/>
  <c r="K6171" i="23" a="1"/>
  <c r="K6171" i="23" s="1"/>
  <c r="K6172" i="23" a="1"/>
  <c r="K6172" i="23" s="1"/>
  <c r="K6173" i="23" a="1"/>
  <c r="K6173" i="23" s="1"/>
  <c r="K6174" i="23" a="1"/>
  <c r="K6174" i="23" s="1"/>
  <c r="K6175" i="23" a="1"/>
  <c r="K6175" i="23" s="1"/>
  <c r="K6176" i="23" a="1"/>
  <c r="K6176" i="23" s="1"/>
  <c r="K6177" i="23" a="1"/>
  <c r="K6177" i="23" s="1"/>
  <c r="K6178" i="23" a="1"/>
  <c r="K6178" i="23" s="1"/>
  <c r="K6179" i="23" a="1"/>
  <c r="K6179" i="23" s="1"/>
  <c r="K6180" i="23" a="1"/>
  <c r="K6180" i="23" s="1"/>
  <c r="K6181" i="23" a="1"/>
  <c r="K6181" i="23" s="1"/>
  <c r="K6182" i="23" a="1"/>
  <c r="K6182" i="23" s="1"/>
  <c r="K6183" i="23" a="1"/>
  <c r="K6183" i="23" s="1"/>
  <c r="K6184" i="23" a="1"/>
  <c r="K6184" i="23" s="1"/>
  <c r="K6185" i="23" a="1"/>
  <c r="K6185" i="23" s="1"/>
  <c r="K6186" i="23" a="1"/>
  <c r="K6186" i="23" s="1"/>
  <c r="K6187" i="23" a="1"/>
  <c r="K6187" i="23" s="1"/>
  <c r="K6188" i="23" a="1"/>
  <c r="K6188" i="23" s="1"/>
  <c r="K6189" i="23" a="1"/>
  <c r="K6189" i="23" s="1"/>
  <c r="K6190" i="23" a="1"/>
  <c r="K6190" i="23" s="1"/>
  <c r="K6191" i="23" a="1"/>
  <c r="K6191" i="23" s="1"/>
  <c r="K6192" i="23" a="1"/>
  <c r="K6192" i="23" s="1"/>
  <c r="K6193" i="23" a="1"/>
  <c r="K6193" i="23" s="1"/>
  <c r="K6194" i="23" a="1"/>
  <c r="K6194" i="23" s="1"/>
  <c r="K6195" i="23" a="1"/>
  <c r="K6195" i="23" s="1"/>
  <c r="K6196" i="23" a="1"/>
  <c r="K6196" i="23" s="1"/>
  <c r="K6197" i="23" a="1"/>
  <c r="K6197" i="23" s="1"/>
  <c r="K6198" i="23" a="1"/>
  <c r="K6198" i="23" s="1"/>
  <c r="K6199" i="23" a="1"/>
  <c r="K6199" i="23" s="1"/>
  <c r="K6200" i="23" a="1"/>
  <c r="K6200" i="23" s="1"/>
  <c r="K6201" i="23" a="1"/>
  <c r="K6201" i="23" s="1"/>
  <c r="K6202" i="23" a="1"/>
  <c r="K6202" i="23" s="1"/>
  <c r="K6203" i="23" a="1"/>
  <c r="K6203" i="23" s="1"/>
  <c r="K6204" i="23" a="1"/>
  <c r="K6204" i="23" s="1"/>
  <c r="K6205" i="23" a="1"/>
  <c r="K6205" i="23" s="1"/>
  <c r="K6206" i="23" a="1"/>
  <c r="K6206" i="23" s="1"/>
  <c r="K6207" i="23" a="1"/>
  <c r="K6207" i="23" s="1"/>
  <c r="K6208" i="23" a="1"/>
  <c r="K6208" i="23" s="1"/>
  <c r="K6209" i="23" a="1"/>
  <c r="K6209" i="23" s="1"/>
  <c r="K6210" i="23" a="1"/>
  <c r="K6210" i="23" s="1"/>
  <c r="K6211" i="23" a="1"/>
  <c r="K6211" i="23" s="1"/>
  <c r="K6212" i="23" a="1"/>
  <c r="K6212" i="23" s="1"/>
  <c r="K6213" i="23" a="1"/>
  <c r="K6213" i="23" s="1"/>
  <c r="K6214" i="23" a="1"/>
  <c r="K6214" i="23" s="1"/>
  <c r="K6215" i="23" a="1"/>
  <c r="K6215" i="23" s="1"/>
  <c r="K6216" i="23" a="1"/>
  <c r="K6216" i="23" s="1"/>
  <c r="K6217" i="23" a="1"/>
  <c r="K6217" i="23" s="1"/>
  <c r="K6218" i="23" a="1"/>
  <c r="K6218" i="23" s="1"/>
  <c r="K6219" i="23" a="1"/>
  <c r="K6219" i="23" s="1"/>
  <c r="K6220" i="23" a="1"/>
  <c r="K6220" i="23" s="1"/>
  <c r="K6221" i="23" a="1"/>
  <c r="K6221" i="23" s="1"/>
  <c r="K6222" i="23" a="1"/>
  <c r="K6222" i="23" s="1"/>
  <c r="K6223" i="23" a="1"/>
  <c r="K6223" i="23" s="1"/>
  <c r="K6224" i="23" a="1"/>
  <c r="K6224" i="23" s="1"/>
  <c r="K6225" i="23" a="1"/>
  <c r="K6225" i="23" s="1"/>
  <c r="K6226" i="23" a="1"/>
  <c r="K6226" i="23" s="1"/>
  <c r="K6227" i="23" a="1"/>
  <c r="K6227" i="23" s="1"/>
  <c r="K6228" i="23" a="1"/>
  <c r="K6228" i="23" s="1"/>
  <c r="K6229" i="23" a="1"/>
  <c r="K6229" i="23" s="1"/>
  <c r="K6230" i="23" a="1"/>
  <c r="K6230" i="23" s="1"/>
  <c r="K6231" i="23" a="1"/>
  <c r="K6231" i="23" s="1"/>
  <c r="K6232" i="23" a="1"/>
  <c r="K6232" i="23" s="1"/>
  <c r="K6233" i="23" a="1"/>
  <c r="K6233" i="23" s="1"/>
  <c r="K6234" i="23" a="1"/>
  <c r="K6234" i="23" s="1"/>
  <c r="K6235" i="23" a="1"/>
  <c r="K6235" i="23" s="1"/>
  <c r="K6236" i="23" a="1"/>
  <c r="K6236" i="23" s="1"/>
  <c r="K6237" i="23" a="1"/>
  <c r="K6237" i="23" s="1"/>
  <c r="K6238" i="23" a="1"/>
  <c r="K6238" i="23" s="1"/>
  <c r="K6239" i="23" a="1"/>
  <c r="K6239" i="23" s="1"/>
  <c r="K6240" i="23" a="1"/>
  <c r="K6240" i="23" s="1"/>
  <c r="K6241" i="23" a="1"/>
  <c r="K6241" i="23" s="1"/>
  <c r="K6242" i="23" a="1"/>
  <c r="K6242" i="23" s="1"/>
  <c r="K6243" i="23" a="1"/>
  <c r="K6243" i="23" s="1"/>
  <c r="K6244" i="23" a="1"/>
  <c r="K6244" i="23" s="1"/>
  <c r="K6245" i="23" a="1"/>
  <c r="K6245" i="23" s="1"/>
  <c r="K6246" i="23" a="1"/>
  <c r="K6246" i="23" s="1"/>
  <c r="K6247" i="23" a="1"/>
  <c r="K6247" i="23" s="1"/>
  <c r="K6248" i="23" a="1"/>
  <c r="K6248" i="23" s="1"/>
  <c r="K6249" i="23" a="1"/>
  <c r="K6249" i="23" s="1"/>
  <c r="K6250" i="23" a="1"/>
  <c r="K6250" i="23" s="1"/>
  <c r="K6251" i="23" a="1"/>
  <c r="K6251" i="23" s="1"/>
  <c r="K6252" i="23" a="1"/>
  <c r="K6252" i="23" s="1"/>
  <c r="K6253" i="23" a="1"/>
  <c r="K6253" i="23" s="1"/>
  <c r="K6254" i="23" a="1"/>
  <c r="K6254" i="23" s="1"/>
  <c r="K6255" i="23" a="1"/>
  <c r="K6255" i="23" s="1"/>
  <c r="K6256" i="23" a="1"/>
  <c r="K6256" i="23" s="1"/>
  <c r="K6257" i="23" a="1"/>
  <c r="K6257" i="23" s="1"/>
  <c r="K6258" i="23" a="1"/>
  <c r="K6258" i="23" s="1"/>
  <c r="K6259" i="23" a="1"/>
  <c r="K6259" i="23" s="1"/>
  <c r="K6260" i="23" a="1"/>
  <c r="K6260" i="23" s="1"/>
  <c r="K6261" i="23" a="1"/>
  <c r="K6261" i="23" s="1"/>
  <c r="K6262" i="23" a="1"/>
  <c r="K6262" i="23" s="1"/>
  <c r="K6263" i="23" a="1"/>
  <c r="K6263" i="23" s="1"/>
  <c r="K6264" i="23" a="1"/>
  <c r="K6264" i="23" s="1"/>
  <c r="K6265" i="23" a="1"/>
  <c r="K6265" i="23" s="1"/>
  <c r="K6266" i="23" a="1"/>
  <c r="K6266" i="23" s="1"/>
  <c r="K6267" i="23" a="1"/>
  <c r="K6267" i="23" s="1"/>
  <c r="K6268" i="23" a="1"/>
  <c r="K6268" i="23" s="1"/>
  <c r="K6269" i="23" a="1"/>
  <c r="K6269" i="23" s="1"/>
  <c r="K6270" i="23" a="1"/>
  <c r="K6270" i="23" s="1"/>
  <c r="K6271" i="23" a="1"/>
  <c r="K6271" i="23" s="1"/>
  <c r="K6272" i="23" a="1"/>
  <c r="K6272" i="23" s="1"/>
  <c r="K6273" i="23" a="1"/>
  <c r="K6273" i="23" s="1"/>
  <c r="K6274" i="23" a="1"/>
  <c r="K6274" i="23" s="1"/>
  <c r="K6275" i="23" a="1"/>
  <c r="K6275" i="23" s="1"/>
  <c r="K6276" i="23" a="1"/>
  <c r="K6276" i="23" s="1"/>
  <c r="K6277" i="23" a="1"/>
  <c r="K6277" i="23" s="1"/>
  <c r="K6278" i="23" a="1"/>
  <c r="K6278" i="23" s="1"/>
  <c r="K6279" i="23" a="1"/>
  <c r="K6279" i="23" s="1"/>
  <c r="K6280" i="23" a="1"/>
  <c r="K6280" i="23" s="1"/>
  <c r="K6281" i="23" a="1"/>
  <c r="K6281" i="23" s="1"/>
  <c r="K6282" i="23" a="1"/>
  <c r="K6282" i="23" s="1"/>
  <c r="K6283" i="23" a="1"/>
  <c r="K6283" i="23" s="1"/>
  <c r="K6284" i="23" a="1"/>
  <c r="K6284" i="23" s="1"/>
  <c r="K6285" i="23" a="1"/>
  <c r="K6285" i="23" s="1"/>
  <c r="K6286" i="23" a="1"/>
  <c r="K6286" i="23" s="1"/>
  <c r="K6287" i="23" a="1"/>
  <c r="K6287" i="23" s="1"/>
  <c r="K6288" i="23" a="1"/>
  <c r="K6288" i="23" s="1"/>
  <c r="K6289" i="23" a="1"/>
  <c r="K6289" i="23" s="1"/>
  <c r="K6290" i="23" a="1"/>
  <c r="K6290" i="23" s="1"/>
  <c r="K6291" i="23" a="1"/>
  <c r="K6291" i="23" s="1"/>
  <c r="K6292" i="23" a="1"/>
  <c r="K6292" i="23" s="1"/>
  <c r="K6293" i="23" a="1"/>
  <c r="K6293" i="23" s="1"/>
  <c r="K6294" i="23" a="1"/>
  <c r="K6294" i="23" s="1"/>
  <c r="K6295" i="23" a="1"/>
  <c r="K6295" i="23" s="1"/>
  <c r="K6296" i="23" a="1"/>
  <c r="K6296" i="23" s="1"/>
  <c r="K6297" i="23" a="1"/>
  <c r="K6297" i="23" s="1"/>
  <c r="K6298" i="23" a="1"/>
  <c r="K6298" i="23" s="1"/>
  <c r="K6299" i="23" a="1"/>
  <c r="K6299" i="23" s="1"/>
  <c r="K6300" i="23" a="1"/>
  <c r="K6300" i="23" s="1"/>
  <c r="K6301" i="23" a="1"/>
  <c r="K6301" i="23" s="1"/>
  <c r="K6302" i="23" a="1"/>
  <c r="K6302" i="23" s="1"/>
  <c r="K6303" i="23" a="1"/>
  <c r="K6303" i="23" s="1"/>
  <c r="K6304" i="23" a="1"/>
  <c r="K6304" i="23" s="1"/>
  <c r="K6305" i="23" a="1"/>
  <c r="K6305" i="23" s="1"/>
  <c r="K6306" i="23" a="1"/>
  <c r="K6306" i="23" s="1"/>
  <c r="K6307" i="23" a="1"/>
  <c r="K6307" i="23" s="1"/>
  <c r="K6308" i="23" a="1"/>
  <c r="K6308" i="23" s="1"/>
  <c r="K6309" i="23" a="1"/>
  <c r="K6309" i="23"/>
  <c r="K6310" i="23" a="1"/>
  <c r="K6310" i="23" s="1"/>
  <c r="K6311" i="23" a="1"/>
  <c r="K6311" i="23" s="1"/>
  <c r="K6312" i="23" a="1"/>
  <c r="K6312" i="23" s="1"/>
  <c r="K6313" i="23" a="1"/>
  <c r="K6313" i="23" s="1"/>
  <c r="K6314" i="23" a="1"/>
  <c r="K6314" i="23" s="1"/>
  <c r="K6315" i="23" a="1"/>
  <c r="K6315" i="23" s="1"/>
  <c r="K6316" i="23" a="1"/>
  <c r="K6316" i="23" s="1"/>
  <c r="K6317" i="23" a="1"/>
  <c r="K6317" i="23" s="1"/>
  <c r="K6318" i="23" a="1"/>
  <c r="K6318" i="23" s="1"/>
  <c r="K6319" i="23" a="1"/>
  <c r="K6319" i="23" s="1"/>
  <c r="K6320" i="23" a="1"/>
  <c r="K6320" i="23" s="1"/>
  <c r="K6321" i="23" a="1"/>
  <c r="K6321" i="23" s="1"/>
  <c r="K6322" i="23" a="1"/>
  <c r="K6322" i="23" s="1"/>
  <c r="K6323" i="23" a="1"/>
  <c r="K6323" i="23" s="1"/>
  <c r="K6324" i="23" a="1"/>
  <c r="K6324" i="23" s="1"/>
  <c r="K6325" i="23" a="1"/>
  <c r="K6325" i="23" s="1"/>
  <c r="K6326" i="23" a="1"/>
  <c r="K6326" i="23" s="1"/>
  <c r="K6327" i="23" a="1"/>
  <c r="K6327" i="23" s="1"/>
  <c r="K6328" i="23" a="1"/>
  <c r="K6328" i="23" s="1"/>
  <c r="K6329" i="23" a="1"/>
  <c r="K6329" i="23" s="1"/>
  <c r="K6330" i="23" a="1"/>
  <c r="K6330" i="23" s="1"/>
  <c r="K6331" i="23" a="1"/>
  <c r="K6331" i="23" s="1"/>
  <c r="K6332" i="23" a="1"/>
  <c r="K6332" i="23" s="1"/>
  <c r="K6333" i="23" a="1"/>
  <c r="K6333" i="23" s="1"/>
  <c r="K6334" i="23" a="1"/>
  <c r="K6334" i="23" s="1"/>
  <c r="K6335" i="23" a="1"/>
  <c r="K6335" i="23" s="1"/>
  <c r="K6336" i="23" a="1"/>
  <c r="K6336" i="23" s="1"/>
  <c r="K6337" i="23" a="1"/>
  <c r="K6337" i="23" s="1"/>
  <c r="K6338" i="23" a="1"/>
  <c r="K6338" i="23" s="1"/>
  <c r="K6339" i="23" a="1"/>
  <c r="K6339" i="23" s="1"/>
  <c r="K6340" i="23" a="1"/>
  <c r="K6340" i="23" s="1"/>
  <c r="K6341" i="23" a="1"/>
  <c r="K6341" i="23" s="1"/>
  <c r="K6342" i="23" a="1"/>
  <c r="K6342" i="23" s="1"/>
  <c r="K6343" i="23" a="1"/>
  <c r="K6343" i="23" s="1"/>
  <c r="K6344" i="23" a="1"/>
  <c r="K6344" i="23" s="1"/>
  <c r="K6345" i="23" a="1"/>
  <c r="K6345" i="23" s="1"/>
  <c r="K6346" i="23" a="1"/>
  <c r="K6346" i="23" s="1"/>
  <c r="K6347" i="23" a="1"/>
  <c r="K6347" i="23" s="1"/>
  <c r="K6348" i="23" a="1"/>
  <c r="K6348" i="23" s="1"/>
  <c r="K6349" i="23" a="1"/>
  <c r="K6349" i="23" s="1"/>
  <c r="K6350" i="23" a="1"/>
  <c r="K6350" i="23" s="1"/>
  <c r="K6351" i="23" a="1"/>
  <c r="K6351" i="23" s="1"/>
  <c r="K6352" i="23" a="1"/>
  <c r="K6352" i="23" s="1"/>
  <c r="K6353" i="23" a="1"/>
  <c r="K6353" i="23" s="1"/>
  <c r="K6354" i="23" a="1"/>
  <c r="K6354" i="23" s="1"/>
  <c r="K6355" i="23" a="1"/>
  <c r="K6355" i="23" s="1"/>
  <c r="K6356" i="23" a="1"/>
  <c r="K6356" i="23" s="1"/>
  <c r="K6357" i="23" a="1"/>
  <c r="K6357" i="23" s="1"/>
  <c r="K6358" i="23" a="1"/>
  <c r="K6358" i="23" s="1"/>
  <c r="K6359" i="23" a="1"/>
  <c r="K6359" i="23" s="1"/>
  <c r="K6360" i="23" a="1"/>
  <c r="K6360" i="23" s="1"/>
  <c r="K6361" i="23" a="1"/>
  <c r="K6361" i="23" s="1"/>
  <c r="K6362" i="23" a="1"/>
  <c r="K6362" i="23" s="1"/>
  <c r="K6363" i="23" a="1"/>
  <c r="K6363" i="23" s="1"/>
  <c r="K6364" i="23" a="1"/>
  <c r="K6364" i="23" s="1"/>
  <c r="K6365" i="23" a="1"/>
  <c r="K6365" i="23" s="1"/>
  <c r="K6366" i="23" a="1"/>
  <c r="K6366" i="23" s="1"/>
  <c r="K6367" i="23" a="1"/>
  <c r="K6367" i="23" s="1"/>
  <c r="K6368" i="23" a="1"/>
  <c r="K6368" i="23" s="1"/>
  <c r="K6369" i="23" a="1"/>
  <c r="K6369" i="23" s="1"/>
  <c r="K6370" i="23" a="1"/>
  <c r="K6370" i="23" s="1"/>
  <c r="K6371" i="23" a="1"/>
  <c r="K6371" i="23" s="1"/>
  <c r="K6372" i="23" a="1"/>
  <c r="K6372" i="23" s="1"/>
  <c r="K6373" i="23" a="1"/>
  <c r="K6373" i="23" s="1"/>
  <c r="K6374" i="23" a="1"/>
  <c r="K6374" i="23" s="1"/>
  <c r="K6375" i="23" a="1"/>
  <c r="K6375" i="23" s="1"/>
  <c r="K6376" i="23" a="1"/>
  <c r="K6376" i="23" s="1"/>
  <c r="K6377" i="23" a="1"/>
  <c r="K6377" i="23" s="1"/>
  <c r="K6378" i="23" a="1"/>
  <c r="K6378" i="23" s="1"/>
  <c r="K6379" i="23" a="1"/>
  <c r="K6379" i="23" s="1"/>
  <c r="K6380" i="23" a="1"/>
  <c r="K6380" i="23" s="1"/>
  <c r="K6381" i="23" a="1"/>
  <c r="K6381" i="23" s="1"/>
  <c r="K6382" i="23" a="1"/>
  <c r="K6382" i="23" s="1"/>
  <c r="K6383" i="23" a="1"/>
  <c r="K6383" i="23" s="1"/>
  <c r="K6384" i="23" a="1"/>
  <c r="K6384" i="23" s="1"/>
  <c r="K6385" i="23" a="1"/>
  <c r="K6385" i="23" s="1"/>
  <c r="K6386" i="23" a="1"/>
  <c r="K6386" i="23" s="1"/>
  <c r="K6387" i="23" a="1"/>
  <c r="K6387" i="23" s="1"/>
  <c r="K6388" i="23" a="1"/>
  <c r="K6388" i="23" s="1"/>
  <c r="K6389" i="23" a="1"/>
  <c r="K6389" i="23" s="1"/>
  <c r="K6390" i="23" a="1"/>
  <c r="K6390" i="23" s="1"/>
  <c r="K6391" i="23" a="1"/>
  <c r="K6391" i="23" s="1"/>
  <c r="K6392" i="23" a="1"/>
  <c r="K6392" i="23" s="1"/>
  <c r="K6393" i="23" a="1"/>
  <c r="K6393" i="23" s="1"/>
  <c r="K6394" i="23" a="1"/>
  <c r="K6394" i="23" s="1"/>
  <c r="K6395" i="23" a="1"/>
  <c r="K6395" i="23" s="1"/>
  <c r="K6396" i="23" a="1"/>
  <c r="K6396" i="23" s="1"/>
  <c r="K6397" i="23" a="1"/>
  <c r="K6397" i="23" s="1"/>
  <c r="K6398" i="23" a="1"/>
  <c r="K6398" i="23" s="1"/>
  <c r="K6399" i="23" a="1"/>
  <c r="K6399" i="23" s="1"/>
  <c r="K6400" i="23" a="1"/>
  <c r="K6400" i="23" s="1"/>
  <c r="K6401" i="23" a="1"/>
  <c r="K6401" i="23" s="1"/>
  <c r="K6402" i="23" a="1"/>
  <c r="K6402" i="23" s="1"/>
  <c r="K6403" i="23" a="1"/>
  <c r="K6403" i="23" s="1"/>
  <c r="K6404" i="23" a="1"/>
  <c r="K6404" i="23" s="1"/>
  <c r="K6405" i="23" a="1"/>
  <c r="K6405" i="23" s="1"/>
  <c r="K6406" i="23" a="1"/>
  <c r="K6406" i="23" s="1"/>
  <c r="K6407" i="23" a="1"/>
  <c r="K6407" i="23" s="1"/>
  <c r="K6408" i="23" a="1"/>
  <c r="K6408" i="23" s="1"/>
  <c r="K6409" i="23" a="1"/>
  <c r="K6409" i="23" s="1"/>
  <c r="K6410" i="23" a="1"/>
  <c r="K6410" i="23" s="1"/>
  <c r="K6411" i="23" a="1"/>
  <c r="K6411" i="23" s="1"/>
  <c r="K6412" i="23" a="1"/>
  <c r="K6412" i="23" s="1"/>
  <c r="K6413" i="23" a="1"/>
  <c r="K6413" i="23" s="1"/>
  <c r="K6414" i="23" a="1"/>
  <c r="K6414" i="23" s="1"/>
  <c r="K6415" i="23" a="1"/>
  <c r="K6415" i="23" s="1"/>
  <c r="K6416" i="23" a="1"/>
  <c r="K6416" i="23" s="1"/>
  <c r="K6417" i="23" a="1"/>
  <c r="K6417" i="23" s="1"/>
  <c r="K6418" i="23" a="1"/>
  <c r="K6418" i="23" s="1"/>
  <c r="K6419" i="23" a="1"/>
  <c r="K6419" i="23" s="1"/>
  <c r="K6420" i="23" a="1"/>
  <c r="K6420" i="23" s="1"/>
  <c r="K6421" i="23" a="1"/>
  <c r="K6421" i="23" s="1"/>
  <c r="K6422" i="23" a="1"/>
  <c r="K6422" i="23" s="1"/>
  <c r="K6423" i="23" a="1"/>
  <c r="K6423" i="23" s="1"/>
  <c r="K6424" i="23" a="1"/>
  <c r="K6424" i="23" s="1"/>
  <c r="K6425" i="23" a="1"/>
  <c r="K6425" i="23" s="1"/>
  <c r="K6426" i="23" a="1"/>
  <c r="K6426" i="23" s="1"/>
  <c r="K6427" i="23" a="1"/>
  <c r="K6427" i="23" s="1"/>
  <c r="K6428" i="23" a="1"/>
  <c r="K6428" i="23" s="1"/>
  <c r="K6429" i="23" a="1"/>
  <c r="K6429" i="23" s="1"/>
  <c r="K6430" i="23" a="1"/>
  <c r="K6430" i="23" s="1"/>
  <c r="K6431" i="23" a="1"/>
  <c r="K6431" i="23" s="1"/>
  <c r="K6432" i="23" a="1"/>
  <c r="K6432" i="23" s="1"/>
  <c r="K6433" i="23" a="1"/>
  <c r="K6433" i="23" s="1"/>
  <c r="K6434" i="23" a="1"/>
  <c r="K6434" i="23" s="1"/>
  <c r="K6435" i="23" a="1"/>
  <c r="K6435" i="23" s="1"/>
  <c r="K6436" i="23" a="1"/>
  <c r="K6436" i="23" s="1"/>
  <c r="K6437" i="23" a="1"/>
  <c r="K6437" i="23" s="1"/>
  <c r="K6438" i="23" a="1"/>
  <c r="K6438" i="23" s="1"/>
  <c r="K6439" i="23" a="1"/>
  <c r="K6439" i="23" s="1"/>
  <c r="K6440" i="23" a="1"/>
  <c r="K6440" i="23" s="1"/>
  <c r="K6441" i="23" a="1"/>
  <c r="K6441" i="23" s="1"/>
  <c r="K6442" i="23" a="1"/>
  <c r="K6442" i="23" s="1"/>
  <c r="K6443" i="23" a="1"/>
  <c r="K6443" i="23" s="1"/>
  <c r="K6444" i="23" a="1"/>
  <c r="K6444" i="23" s="1"/>
  <c r="K6445" i="23" a="1"/>
  <c r="K6445" i="23" s="1"/>
  <c r="K6446" i="23" a="1"/>
  <c r="K6446" i="23" s="1"/>
  <c r="K6447" i="23" a="1"/>
  <c r="K6447" i="23" s="1"/>
  <c r="K6448" i="23" a="1"/>
  <c r="K6448" i="23" s="1"/>
  <c r="K6449" i="23" a="1"/>
  <c r="K6449" i="23" s="1"/>
  <c r="K6450" i="23" a="1"/>
  <c r="K6450" i="23" s="1"/>
  <c r="K6451" i="23" a="1"/>
  <c r="K6451" i="23" s="1"/>
  <c r="K6452" i="23" a="1"/>
  <c r="K6452" i="23" s="1"/>
  <c r="K6453" i="23" a="1"/>
  <c r="K6453" i="23" s="1"/>
  <c r="K6454" i="23" a="1"/>
  <c r="K6454" i="23" s="1"/>
  <c r="K6455" i="23" a="1"/>
  <c r="K6455" i="23" s="1"/>
  <c r="K6456" i="23" a="1"/>
  <c r="K6456" i="23" s="1"/>
  <c r="K6457" i="23" a="1"/>
  <c r="K6457" i="23" s="1"/>
  <c r="K6458" i="23" a="1"/>
  <c r="K6458" i="23" s="1"/>
  <c r="K6459" i="23" a="1"/>
  <c r="K6459" i="23" s="1"/>
  <c r="K6460" i="23" a="1"/>
  <c r="K6460" i="23" s="1"/>
  <c r="K6461" i="23" a="1"/>
  <c r="K6461" i="23" s="1"/>
  <c r="K6462" i="23" a="1"/>
  <c r="K6462" i="23" s="1"/>
  <c r="K6463" i="23" a="1"/>
  <c r="K6463" i="23" s="1"/>
  <c r="K6464" i="23" a="1"/>
  <c r="K6464" i="23" s="1"/>
  <c r="K6465" i="23" a="1"/>
  <c r="K6465" i="23" s="1"/>
  <c r="K6466" i="23" a="1"/>
  <c r="K6466" i="23" s="1"/>
  <c r="K6467" i="23" a="1"/>
  <c r="K6467" i="23" s="1"/>
  <c r="K6468" i="23" a="1"/>
  <c r="K6468" i="23" s="1"/>
  <c r="K6469" i="23" a="1"/>
  <c r="K6469" i="23" s="1"/>
  <c r="K6470" i="23" a="1"/>
  <c r="K6470" i="23" s="1"/>
  <c r="K6471" i="23" a="1"/>
  <c r="K6471" i="23" s="1"/>
  <c r="K6472" i="23" a="1"/>
  <c r="K6472" i="23" s="1"/>
  <c r="K6473" i="23" a="1"/>
  <c r="K6473" i="23" s="1"/>
  <c r="K6474" i="23" a="1"/>
  <c r="K6474" i="23" s="1"/>
  <c r="K6475" i="23" a="1"/>
  <c r="K6475" i="23" s="1"/>
  <c r="K6476" i="23" a="1"/>
  <c r="K6476" i="23" s="1"/>
  <c r="K6477" i="23" a="1"/>
  <c r="K6477" i="23" s="1"/>
  <c r="K6478" i="23" a="1"/>
  <c r="K6478" i="23" s="1"/>
  <c r="K6479" i="23" a="1"/>
  <c r="K6479" i="23" s="1"/>
  <c r="K6480" i="23" a="1"/>
  <c r="K6480" i="23" s="1"/>
  <c r="K6481" i="23" a="1"/>
  <c r="K6481" i="23" s="1"/>
  <c r="K6482" i="23" a="1"/>
  <c r="K6482" i="23" s="1"/>
  <c r="K6483" i="23" a="1"/>
  <c r="K6483" i="23" s="1"/>
  <c r="K6484" i="23" a="1"/>
  <c r="K6484" i="23" s="1"/>
  <c r="K6485" i="23" a="1"/>
  <c r="K6485" i="23" s="1"/>
  <c r="K6486" i="23" a="1"/>
  <c r="K6486" i="23" s="1"/>
  <c r="K6487" i="23" a="1"/>
  <c r="K6487" i="23" s="1"/>
  <c r="K6488" i="23" a="1"/>
  <c r="K6488" i="23" s="1"/>
  <c r="K6489" i="23" a="1"/>
  <c r="K6489" i="23" s="1"/>
  <c r="K6490" i="23" a="1"/>
  <c r="K6490" i="23" s="1"/>
  <c r="K6491" i="23" a="1"/>
  <c r="K6491" i="23" s="1"/>
  <c r="K6492" i="23" a="1"/>
  <c r="K6492" i="23" s="1"/>
  <c r="K6493" i="23" a="1"/>
  <c r="K6493" i="23" s="1"/>
  <c r="K6494" i="23" a="1"/>
  <c r="K6494" i="23" s="1"/>
  <c r="K6495" i="23" a="1"/>
  <c r="K6495" i="23" s="1"/>
  <c r="K6496" i="23" a="1"/>
  <c r="K6496" i="23" s="1"/>
  <c r="K6497" i="23" a="1"/>
  <c r="K6497" i="23" s="1"/>
  <c r="K6498" i="23" a="1"/>
  <c r="K6498" i="23" s="1"/>
  <c r="K6499" i="23" a="1"/>
  <c r="K6499" i="23" s="1"/>
  <c r="K6500" i="23" a="1"/>
  <c r="K6500" i="23" s="1"/>
  <c r="K6501" i="23" a="1"/>
  <c r="K6501" i="23" s="1"/>
  <c r="K6502" i="23" a="1"/>
  <c r="K6502" i="23" s="1"/>
  <c r="K6503" i="23" a="1"/>
  <c r="K6503" i="23" s="1"/>
  <c r="K6504" i="23" a="1"/>
  <c r="K6504" i="23" s="1"/>
  <c r="K6505" i="23" a="1"/>
  <c r="K6505" i="23" s="1"/>
  <c r="K6506" i="23" a="1"/>
  <c r="K6506" i="23" s="1"/>
  <c r="K6507" i="23" a="1"/>
  <c r="K6507" i="23" s="1"/>
  <c r="K6508" i="23" a="1"/>
  <c r="K6508" i="23" s="1"/>
  <c r="K6509" i="23" a="1"/>
  <c r="K6509" i="23" s="1"/>
  <c r="K6510" i="23" a="1"/>
  <c r="K6510" i="23" s="1"/>
  <c r="K6511" i="23" a="1"/>
  <c r="K6511" i="23" s="1"/>
  <c r="K6512" i="23" a="1"/>
  <c r="K6512" i="23" s="1"/>
  <c r="K6513" i="23" a="1"/>
  <c r="K6513" i="23" s="1"/>
  <c r="K6514" i="23" a="1"/>
  <c r="K6514" i="23" s="1"/>
  <c r="K6515" i="23" a="1"/>
  <c r="K6515" i="23" s="1"/>
  <c r="K6516" i="23" a="1"/>
  <c r="K6516" i="23" s="1"/>
  <c r="K6517" i="23" a="1"/>
  <c r="K6517" i="23" s="1"/>
  <c r="K6518" i="23" a="1"/>
  <c r="K6518" i="23" s="1"/>
  <c r="K6519" i="23" a="1"/>
  <c r="K6519" i="23" s="1"/>
  <c r="K6520" i="23" a="1"/>
  <c r="K6520" i="23" s="1"/>
  <c r="K6521" i="23" a="1"/>
  <c r="K6521" i="23" s="1"/>
  <c r="K6522" i="23" a="1"/>
  <c r="K6522" i="23" s="1"/>
  <c r="K6523" i="23" a="1"/>
  <c r="K6523" i="23" s="1"/>
  <c r="K6524" i="23" a="1"/>
  <c r="K6524" i="23" s="1"/>
  <c r="K6525" i="23" a="1"/>
  <c r="K6525" i="23" s="1"/>
  <c r="K6526" i="23" a="1"/>
  <c r="K6526" i="23" s="1"/>
  <c r="K6527" i="23" a="1"/>
  <c r="K6527" i="23" s="1"/>
  <c r="K6528" i="23" a="1"/>
  <c r="K6528" i="23" s="1"/>
  <c r="K6529" i="23" a="1"/>
  <c r="K6529" i="23" s="1"/>
  <c r="K6530" i="23" a="1"/>
  <c r="K6530" i="23" s="1"/>
  <c r="K6531" i="23" a="1"/>
  <c r="K6531" i="23" s="1"/>
  <c r="K6532" i="23" a="1"/>
  <c r="K6532" i="23" s="1"/>
  <c r="K6533" i="23" a="1"/>
  <c r="K6533" i="23" s="1"/>
  <c r="K6534" i="23" a="1"/>
  <c r="K6534" i="23" s="1"/>
  <c r="K6535" i="23" a="1"/>
  <c r="K6535" i="23" s="1"/>
  <c r="K6536" i="23" a="1"/>
  <c r="K6536" i="23" s="1"/>
  <c r="K6537" i="23" a="1"/>
  <c r="K6537" i="23" s="1"/>
  <c r="K6538" i="23" a="1"/>
  <c r="K6538" i="23" s="1"/>
  <c r="K6539" i="23" a="1"/>
  <c r="K6539" i="23" s="1"/>
  <c r="K6540" i="23" a="1"/>
  <c r="K6540" i="23" s="1"/>
  <c r="K6541" i="23" a="1"/>
  <c r="K6541" i="23" s="1"/>
  <c r="K6542" i="23" a="1"/>
  <c r="K6542" i="23" s="1"/>
  <c r="K6543" i="23" a="1"/>
  <c r="K6543" i="23" s="1"/>
  <c r="K6544" i="23" a="1"/>
  <c r="K6544" i="23" s="1"/>
  <c r="K6545" i="23" a="1"/>
  <c r="K6545" i="23" s="1"/>
  <c r="K6546" i="23" a="1"/>
  <c r="K6546" i="23" s="1"/>
  <c r="K6547" i="23" a="1"/>
  <c r="K6547" i="23" s="1"/>
  <c r="K6548" i="23" a="1"/>
  <c r="K6548" i="23" s="1"/>
  <c r="K6549" i="23" a="1"/>
  <c r="K6549" i="23" s="1"/>
  <c r="K6550" i="23" a="1"/>
  <c r="K6550" i="23" s="1"/>
  <c r="K6551" i="23" a="1"/>
  <c r="K6551" i="23" s="1"/>
  <c r="K6552" i="23" a="1"/>
  <c r="K6552" i="23" s="1"/>
  <c r="K6553" i="23" a="1"/>
  <c r="K6553" i="23" s="1"/>
  <c r="K6554" i="23" a="1"/>
  <c r="K6554" i="23" s="1"/>
  <c r="K6555" i="23" a="1"/>
  <c r="K6555" i="23" s="1"/>
  <c r="K6556" i="23" a="1"/>
  <c r="K6556" i="23" s="1"/>
  <c r="K6557" i="23" a="1"/>
  <c r="K6557" i="23" s="1"/>
  <c r="K6558" i="23" a="1"/>
  <c r="K6558" i="23" s="1"/>
  <c r="K6559" i="23" a="1"/>
  <c r="K6559" i="23" s="1"/>
  <c r="K6560" i="23" a="1"/>
  <c r="K6560" i="23" s="1"/>
  <c r="K6561" i="23" a="1"/>
  <c r="K6561" i="23" s="1"/>
  <c r="K6562" i="23" a="1"/>
  <c r="K6562" i="23" s="1"/>
  <c r="K6563" i="23" a="1"/>
  <c r="K6563" i="23" s="1"/>
  <c r="K6564" i="23" a="1"/>
  <c r="K6564" i="23" s="1"/>
  <c r="K6565" i="23" a="1"/>
  <c r="K6565" i="23" s="1"/>
  <c r="K6566" i="23" a="1"/>
  <c r="K6566" i="23" s="1"/>
  <c r="K6567" i="23" a="1"/>
  <c r="K6567" i="23" s="1"/>
  <c r="K6568" i="23" a="1"/>
  <c r="K6568" i="23" s="1"/>
  <c r="K6569" i="23" a="1"/>
  <c r="K6569" i="23" s="1"/>
  <c r="K6570" i="23" a="1"/>
  <c r="K6570" i="23" s="1"/>
  <c r="K6571" i="23" a="1"/>
  <c r="K6571" i="23" s="1"/>
  <c r="K6572" i="23" a="1"/>
  <c r="K6572" i="23" s="1"/>
  <c r="K6573" i="23" a="1"/>
  <c r="K6573" i="23" s="1"/>
  <c r="K6574" i="23" a="1"/>
  <c r="K6574" i="23" s="1"/>
  <c r="K6575" i="23" a="1"/>
  <c r="K6575" i="23" s="1"/>
  <c r="K6576" i="23" a="1"/>
  <c r="K6576" i="23" s="1"/>
  <c r="K6577" i="23" a="1"/>
  <c r="K6577" i="23" s="1"/>
  <c r="K6578" i="23" a="1"/>
  <c r="K6578" i="23" s="1"/>
  <c r="K6579" i="23" a="1"/>
  <c r="K6579" i="23" s="1"/>
  <c r="K6580" i="23" a="1"/>
  <c r="K6580" i="23" s="1"/>
  <c r="K6581" i="23" a="1"/>
  <c r="K6581" i="23" s="1"/>
  <c r="K6582" i="23" a="1"/>
  <c r="K6582" i="23" s="1"/>
  <c r="K6583" i="23" a="1"/>
  <c r="K6583" i="23" s="1"/>
  <c r="K6584" i="23" a="1"/>
  <c r="K6584" i="23" s="1"/>
  <c r="K6585" i="23" a="1"/>
  <c r="K6585" i="23" s="1"/>
  <c r="K6586" i="23" a="1"/>
  <c r="K6586" i="23" s="1"/>
  <c r="K6587" i="23" a="1"/>
  <c r="K6587" i="23" s="1"/>
  <c r="K6588" i="23" a="1"/>
  <c r="K6588" i="23" s="1"/>
  <c r="K6589" i="23" a="1"/>
  <c r="K6589" i="23" s="1"/>
  <c r="K6590" i="23" a="1"/>
  <c r="K6590" i="23" s="1"/>
  <c r="K6591" i="23" a="1"/>
  <c r="K6591" i="23" s="1"/>
  <c r="K6592" i="23" a="1"/>
  <c r="K6592" i="23" s="1"/>
  <c r="K6593" i="23" a="1"/>
  <c r="K6593" i="23" s="1"/>
  <c r="K6594" i="23" a="1"/>
  <c r="K6594" i="23" s="1"/>
  <c r="K6595" i="23" a="1"/>
  <c r="K6595" i="23" s="1"/>
  <c r="K6596" i="23" a="1"/>
  <c r="K6596" i="23" s="1"/>
  <c r="K6597" i="23" a="1"/>
  <c r="K6597" i="23" s="1"/>
  <c r="K6598" i="23" a="1"/>
  <c r="K6598" i="23" s="1"/>
  <c r="K6599" i="23" a="1"/>
  <c r="K6599" i="23" s="1"/>
  <c r="K6600" i="23" a="1"/>
  <c r="K6600" i="23" s="1"/>
  <c r="K6601" i="23" a="1"/>
  <c r="K6601" i="23" s="1"/>
  <c r="K6602" i="23" a="1"/>
  <c r="K6602" i="23" s="1"/>
  <c r="K6603" i="23" a="1"/>
  <c r="K6603" i="23" s="1"/>
  <c r="K6604" i="23" a="1"/>
  <c r="K6604" i="23" s="1"/>
  <c r="K6605" i="23" a="1"/>
  <c r="K6605" i="23" s="1"/>
  <c r="K6606" i="23" a="1"/>
  <c r="K6606" i="23" s="1"/>
  <c r="K6607" i="23" a="1"/>
  <c r="K6607" i="23" s="1"/>
  <c r="K6608" i="23" a="1"/>
  <c r="K6608" i="23" s="1"/>
  <c r="K6609" i="23" a="1"/>
  <c r="K6609" i="23" s="1"/>
  <c r="K6610" i="23" a="1"/>
  <c r="K6610" i="23" s="1"/>
  <c r="K6611" i="23" a="1"/>
  <c r="K6611" i="23" s="1"/>
  <c r="K6612" i="23" a="1"/>
  <c r="K6612" i="23" s="1"/>
  <c r="K6613" i="23" a="1"/>
  <c r="K6613" i="23" s="1"/>
  <c r="K6614" i="23" a="1"/>
  <c r="K6614" i="23" s="1"/>
  <c r="K6615" i="23" a="1"/>
  <c r="K6615" i="23" s="1"/>
  <c r="K6616" i="23" a="1"/>
  <c r="K6616" i="23" s="1"/>
  <c r="K6617" i="23" a="1"/>
  <c r="K6617" i="23" s="1"/>
  <c r="K6618" i="23" a="1"/>
  <c r="K6618" i="23" s="1"/>
  <c r="K6619" i="23" a="1"/>
  <c r="K6619" i="23" s="1"/>
  <c r="K6620" i="23" a="1"/>
  <c r="K6620" i="23" s="1"/>
  <c r="K6621" i="23" a="1"/>
  <c r="K6621" i="23" s="1"/>
  <c r="K6622" i="23" a="1"/>
  <c r="K6622" i="23" s="1"/>
  <c r="K6623" i="23" a="1"/>
  <c r="K6623" i="23" s="1"/>
  <c r="K6624" i="23" a="1"/>
  <c r="K6624" i="23" s="1"/>
  <c r="K6625" i="23" a="1"/>
  <c r="K6625" i="23" s="1"/>
  <c r="K6626" i="23" a="1"/>
  <c r="K6626" i="23" s="1"/>
  <c r="K6627" i="23" a="1"/>
  <c r="K6627" i="23" s="1"/>
  <c r="K6628" i="23" a="1"/>
  <c r="K6628" i="23" s="1"/>
  <c r="K6629" i="23" a="1"/>
  <c r="K6629" i="23" s="1"/>
  <c r="K6630" i="23" a="1"/>
  <c r="K6630" i="23" s="1"/>
  <c r="K6631" i="23" a="1"/>
  <c r="K6631" i="23" s="1"/>
  <c r="K6632" i="23" a="1"/>
  <c r="K6632" i="23" s="1"/>
  <c r="K6633" i="23" a="1"/>
  <c r="K6633" i="23" s="1"/>
  <c r="K6634" i="23" a="1"/>
  <c r="K6634" i="23" s="1"/>
  <c r="K6635" i="23" a="1"/>
  <c r="K6635" i="23" s="1"/>
  <c r="K6636" i="23" a="1"/>
  <c r="K6636" i="23" s="1"/>
  <c r="K6637" i="23" a="1"/>
  <c r="K6637" i="23" s="1"/>
  <c r="K6638" i="23" a="1"/>
  <c r="K6638" i="23" s="1"/>
  <c r="K6639" i="23" a="1"/>
  <c r="K6639" i="23" s="1"/>
  <c r="K6640" i="23" a="1"/>
  <c r="K6640" i="23" s="1"/>
  <c r="K6641" i="23" a="1"/>
  <c r="K6641" i="23" s="1"/>
  <c r="K6642" i="23" a="1"/>
  <c r="K6642" i="23" s="1"/>
  <c r="K6643" i="23" a="1"/>
  <c r="K6643" i="23" s="1"/>
  <c r="K6644" i="23" a="1"/>
  <c r="K6644" i="23" s="1"/>
  <c r="K6645" i="23" a="1"/>
  <c r="K6645" i="23" s="1"/>
  <c r="K6646" i="23" a="1"/>
  <c r="K6646" i="23" s="1"/>
  <c r="K6647" i="23" a="1"/>
  <c r="K6647" i="23" s="1"/>
  <c r="K6648" i="23" a="1"/>
  <c r="K6648" i="23" s="1"/>
  <c r="K6649" i="23" a="1"/>
  <c r="K6649" i="23" s="1"/>
  <c r="K6650" i="23" a="1"/>
  <c r="K6650" i="23" s="1"/>
  <c r="K6651" i="23" a="1"/>
  <c r="K6651" i="23" s="1"/>
  <c r="K6652" i="23" a="1"/>
  <c r="K6652" i="23" s="1"/>
  <c r="K6653" i="23" a="1"/>
  <c r="K6653" i="23" s="1"/>
  <c r="K6654" i="23" a="1"/>
  <c r="K6654" i="23" s="1"/>
  <c r="K6655" i="23" a="1"/>
  <c r="K6655" i="23" s="1"/>
  <c r="K6656" i="23" a="1"/>
  <c r="K6656" i="23" s="1"/>
  <c r="K6657" i="23" a="1"/>
  <c r="K6657" i="23" s="1"/>
  <c r="K6658" i="23" a="1"/>
  <c r="K6658" i="23" s="1"/>
  <c r="K6659" i="23" a="1"/>
  <c r="K6659" i="23" s="1"/>
  <c r="K6660" i="23" a="1"/>
  <c r="K6660" i="23" s="1"/>
  <c r="K6661" i="23" a="1"/>
  <c r="K6661" i="23" s="1"/>
  <c r="K6662" i="23" a="1"/>
  <c r="K6662" i="23" s="1"/>
  <c r="K6663" i="23" a="1"/>
  <c r="K6663" i="23" s="1"/>
  <c r="K6664" i="23" a="1"/>
  <c r="K6664" i="23" s="1"/>
  <c r="K6665" i="23" a="1"/>
  <c r="K6665" i="23" s="1"/>
  <c r="K6666" i="23" a="1"/>
  <c r="K6666" i="23" s="1"/>
  <c r="K6667" i="23" a="1"/>
  <c r="K6667" i="23" s="1"/>
  <c r="K6668" i="23" a="1"/>
  <c r="K6668" i="23" s="1"/>
  <c r="K6669" i="23" a="1"/>
  <c r="K6669" i="23" s="1"/>
  <c r="K6670" i="23" a="1"/>
  <c r="K6670" i="23" s="1"/>
  <c r="K6671" i="23" a="1"/>
  <c r="K6671" i="23" s="1"/>
  <c r="K6672" i="23" a="1"/>
  <c r="K6672" i="23" s="1"/>
  <c r="K6673" i="23" a="1"/>
  <c r="K6673" i="23" s="1"/>
  <c r="K6674" i="23" a="1"/>
  <c r="K6674" i="23" s="1"/>
  <c r="K6675" i="23" a="1"/>
  <c r="K6675" i="23" s="1"/>
  <c r="K6676" i="23" a="1"/>
  <c r="K6676" i="23" s="1"/>
  <c r="K6677" i="23" a="1"/>
  <c r="K6677" i="23" s="1"/>
  <c r="K6678" i="23" a="1"/>
  <c r="K6678" i="23" s="1"/>
  <c r="K6679" i="23" a="1"/>
  <c r="K6679" i="23" s="1"/>
  <c r="K6680" i="23" a="1"/>
  <c r="K6680" i="23" s="1"/>
  <c r="K6681" i="23" a="1"/>
  <c r="K6681" i="23" s="1"/>
  <c r="K6682" i="23" a="1"/>
  <c r="K6682" i="23" s="1"/>
  <c r="K6683" i="23" a="1"/>
  <c r="K6683" i="23" s="1"/>
  <c r="K6684" i="23" a="1"/>
  <c r="K6684" i="23" s="1"/>
  <c r="K6685" i="23" a="1"/>
  <c r="K6685" i="23" s="1"/>
  <c r="K6686" i="23" a="1"/>
  <c r="K6686" i="23" s="1"/>
  <c r="K6687" i="23" a="1"/>
  <c r="K6687" i="23" s="1"/>
  <c r="K6688" i="23" a="1"/>
  <c r="K6688" i="23" s="1"/>
  <c r="K6689" i="23" a="1"/>
  <c r="K6689" i="23" s="1"/>
  <c r="K6690" i="23" a="1"/>
  <c r="K6690" i="23" s="1"/>
  <c r="K6691" i="23" a="1"/>
  <c r="K6691" i="23" s="1"/>
  <c r="K6692" i="23" a="1"/>
  <c r="K6692" i="23" s="1"/>
  <c r="K6693" i="23" a="1"/>
  <c r="K6693" i="23" s="1"/>
  <c r="K6694" i="23" a="1"/>
  <c r="K6694" i="23" s="1"/>
  <c r="K6695" i="23" a="1"/>
  <c r="K6695" i="23" s="1"/>
  <c r="K6696" i="23" a="1"/>
  <c r="K6696" i="23" s="1"/>
  <c r="K6697" i="23" a="1"/>
  <c r="K6697" i="23" s="1"/>
  <c r="K6698" i="23" a="1"/>
  <c r="K6698" i="23" s="1"/>
  <c r="K6699" i="23" a="1"/>
  <c r="K6699" i="23" s="1"/>
  <c r="K6700" i="23" a="1"/>
  <c r="K6700" i="23" s="1"/>
  <c r="K6701" i="23" a="1"/>
  <c r="K6701" i="23" s="1"/>
  <c r="K6702" i="23" a="1"/>
  <c r="K6702" i="23" s="1"/>
  <c r="K6703" i="23" a="1"/>
  <c r="K6703" i="23" s="1"/>
  <c r="K6704" i="23" a="1"/>
  <c r="K6704" i="23" s="1"/>
  <c r="K6705" i="23" a="1"/>
  <c r="K6705" i="23" s="1"/>
  <c r="K6706" i="23" a="1"/>
  <c r="K6706" i="23" s="1"/>
  <c r="K6707" i="23" a="1"/>
  <c r="K6707" i="23" s="1"/>
  <c r="K6708" i="23" a="1"/>
  <c r="K6708" i="23" s="1"/>
  <c r="K6709" i="23" a="1"/>
  <c r="K6709" i="23" s="1"/>
  <c r="K6710" i="23" a="1"/>
  <c r="K6710" i="23" s="1"/>
  <c r="K6711" i="23" a="1"/>
  <c r="K6711" i="23" s="1"/>
  <c r="K6712" i="23" a="1"/>
  <c r="K6712" i="23" s="1"/>
  <c r="K6713" i="23" a="1"/>
  <c r="K6713" i="23" s="1"/>
  <c r="K6714" i="23" a="1"/>
  <c r="K6714" i="23" s="1"/>
  <c r="K6715" i="23" a="1"/>
  <c r="K6715" i="23" s="1"/>
  <c r="K6716" i="23" a="1"/>
  <c r="K6716" i="23" s="1"/>
  <c r="K6717" i="23" a="1"/>
  <c r="K6717" i="23" s="1"/>
  <c r="K6718" i="23" a="1"/>
  <c r="K6718" i="23" s="1"/>
  <c r="K6719" i="23" a="1"/>
  <c r="K6719" i="23" s="1"/>
  <c r="K6720" i="23" a="1"/>
  <c r="K6720" i="23" s="1"/>
  <c r="K6721" i="23" a="1"/>
  <c r="K6721" i="23" s="1"/>
  <c r="K6722" i="23" a="1"/>
  <c r="K6722" i="23" s="1"/>
  <c r="K6723" i="23" a="1"/>
  <c r="K6723" i="23" s="1"/>
  <c r="K6724" i="23" a="1"/>
  <c r="K6724" i="23" s="1"/>
  <c r="K6725" i="23" a="1"/>
  <c r="K6725" i="23" s="1"/>
  <c r="K6726" i="23" a="1"/>
  <c r="K6726" i="23" s="1"/>
  <c r="K6727" i="23" a="1"/>
  <c r="K6727" i="23" s="1"/>
  <c r="K6728" i="23" a="1"/>
  <c r="K6728" i="23" s="1"/>
  <c r="K6729" i="23" a="1"/>
  <c r="K6729" i="23" s="1"/>
  <c r="K6730" i="23" a="1"/>
  <c r="K6730" i="23" s="1"/>
  <c r="K6731" i="23" a="1"/>
  <c r="K6731" i="23" s="1"/>
  <c r="K6732" i="23" a="1"/>
  <c r="K6732" i="23" s="1"/>
  <c r="K6733" i="23" a="1"/>
  <c r="K6733" i="23" s="1"/>
  <c r="K6734" i="23" a="1"/>
  <c r="K6734" i="23" s="1"/>
  <c r="K6735" i="23" a="1"/>
  <c r="K6735" i="23" s="1"/>
  <c r="K6736" i="23" a="1"/>
  <c r="K6736" i="23" s="1"/>
  <c r="K6737" i="23" a="1"/>
  <c r="K6737" i="23" s="1"/>
  <c r="K6738" i="23" a="1"/>
  <c r="K6738" i="23" s="1"/>
  <c r="K6739" i="23" a="1"/>
  <c r="K6739" i="23" s="1"/>
  <c r="K6740" i="23" a="1"/>
  <c r="K6740" i="23" s="1"/>
  <c r="K6741" i="23" a="1"/>
  <c r="K6741" i="23" s="1"/>
  <c r="K6742" i="23" a="1"/>
  <c r="K6742" i="23" s="1"/>
  <c r="K6743" i="23" a="1"/>
  <c r="K6743" i="23" s="1"/>
  <c r="K6744" i="23" a="1"/>
  <c r="K6744" i="23" s="1"/>
  <c r="K6745" i="23" a="1"/>
  <c r="K6745" i="23" s="1"/>
  <c r="K6746" i="23" a="1"/>
  <c r="K6746" i="23" s="1"/>
  <c r="K6747" i="23" a="1"/>
  <c r="K6747" i="23" s="1"/>
  <c r="K6748" i="23" a="1"/>
  <c r="K6748" i="23" s="1"/>
  <c r="K6749" i="23" a="1"/>
  <c r="K6749" i="23" s="1"/>
  <c r="K6750" i="23" a="1"/>
  <c r="K6750" i="23" s="1"/>
  <c r="K6751" i="23" a="1"/>
  <c r="K6751" i="23" s="1"/>
  <c r="K6752" i="23" a="1"/>
  <c r="K6752" i="23" s="1"/>
  <c r="K6753" i="23" a="1"/>
  <c r="K6753" i="23" s="1"/>
  <c r="K6754" i="23" a="1"/>
  <c r="K6754" i="23" s="1"/>
  <c r="K6755" i="23" a="1"/>
  <c r="K6755" i="23" s="1"/>
  <c r="K6756" i="23" a="1"/>
  <c r="K6756" i="23" s="1"/>
  <c r="K6757" i="23" a="1"/>
  <c r="K6757" i="23" s="1"/>
  <c r="K6758" i="23" a="1"/>
  <c r="K6758" i="23" s="1"/>
  <c r="K6759" i="23" a="1"/>
  <c r="K6759" i="23" s="1"/>
  <c r="K6760" i="23" a="1"/>
  <c r="K6760" i="23" s="1"/>
  <c r="K6761" i="23" a="1"/>
  <c r="K6761" i="23" s="1"/>
  <c r="K6762" i="23" a="1"/>
  <c r="K6762" i="23" s="1"/>
  <c r="K6763" i="23" a="1"/>
  <c r="K6763" i="23" s="1"/>
  <c r="K6764" i="23" a="1"/>
  <c r="K6764" i="23" s="1"/>
  <c r="K6765" i="23" a="1"/>
  <c r="K6765" i="23" s="1"/>
  <c r="K6766" i="23" a="1"/>
  <c r="K6766" i="23" s="1"/>
  <c r="K6767" i="23" a="1"/>
  <c r="K6767" i="23" s="1"/>
  <c r="K6768" i="23" a="1"/>
  <c r="K6768" i="23" s="1"/>
  <c r="K6769" i="23" a="1"/>
  <c r="K6769" i="23" s="1"/>
  <c r="K6770" i="23" a="1"/>
  <c r="K6770" i="23" s="1"/>
  <c r="K6771" i="23" a="1"/>
  <c r="K6771" i="23" s="1"/>
  <c r="K6772" i="23" a="1"/>
  <c r="K6772" i="23" s="1"/>
  <c r="K6773" i="23" a="1"/>
  <c r="K6773" i="23" s="1"/>
  <c r="K6774" i="23" a="1"/>
  <c r="K6774" i="23" s="1"/>
  <c r="K6775" i="23" a="1"/>
  <c r="K6775" i="23" s="1"/>
  <c r="K6776" i="23" a="1"/>
  <c r="K6776" i="23" s="1"/>
  <c r="K6777" i="23" a="1"/>
  <c r="K6777" i="23" s="1"/>
  <c r="K6778" i="23" a="1"/>
  <c r="K6778" i="23" s="1"/>
  <c r="K6779" i="23" a="1"/>
  <c r="K6779" i="23" s="1"/>
  <c r="K6780" i="23" a="1"/>
  <c r="K6780" i="23" s="1"/>
  <c r="K6781" i="23" a="1"/>
  <c r="K6781" i="23" s="1"/>
  <c r="K6782" i="23" a="1"/>
  <c r="K6782" i="23" s="1"/>
  <c r="K6783" i="23" a="1"/>
  <c r="K6783" i="23" s="1"/>
  <c r="K6784" i="23" a="1"/>
  <c r="K6784" i="23" s="1"/>
  <c r="K6785" i="23" a="1"/>
  <c r="K6785" i="23" s="1"/>
  <c r="K6786" i="23" a="1"/>
  <c r="K6786" i="23" s="1"/>
  <c r="K6787" i="23" a="1"/>
  <c r="K6787" i="23" s="1"/>
  <c r="K6788" i="23" a="1"/>
  <c r="K6788" i="23" s="1"/>
  <c r="K6789" i="23" a="1"/>
  <c r="K6789" i="23" s="1"/>
  <c r="K6790" i="23" a="1"/>
  <c r="K6790" i="23" s="1"/>
  <c r="K6791" i="23" a="1"/>
  <c r="K6791" i="23" s="1"/>
  <c r="K6792" i="23" a="1"/>
  <c r="K6792" i="23" s="1"/>
  <c r="K6793" i="23" a="1"/>
  <c r="K6793" i="23" s="1"/>
  <c r="K6794" i="23" a="1"/>
  <c r="K6794" i="23" s="1"/>
  <c r="K6795" i="23" a="1"/>
  <c r="K6795" i="23" s="1"/>
  <c r="K6796" i="23" a="1"/>
  <c r="K6796" i="23" s="1"/>
  <c r="K6797" i="23" a="1"/>
  <c r="K6797" i="23" s="1"/>
  <c r="K6798" i="23" a="1"/>
  <c r="K6798" i="23" s="1"/>
  <c r="K6799" i="23" a="1"/>
  <c r="K6799" i="23" s="1"/>
  <c r="K6800" i="23" a="1"/>
  <c r="K6800" i="23" s="1"/>
  <c r="K6801" i="23" a="1"/>
  <c r="K6801" i="23" s="1"/>
  <c r="K6802" i="23" a="1"/>
  <c r="K6802" i="23" s="1"/>
  <c r="K6803" i="23" a="1"/>
  <c r="K6803" i="23" s="1"/>
  <c r="K6804" i="23" a="1"/>
  <c r="K6804" i="23" s="1"/>
  <c r="K6805" i="23" a="1"/>
  <c r="K6805" i="23" s="1"/>
  <c r="K6806" i="23" a="1"/>
  <c r="K6806" i="23" s="1"/>
  <c r="K6807" i="23" a="1"/>
  <c r="K6807" i="23" s="1"/>
  <c r="K6808" i="23" a="1"/>
  <c r="K6808" i="23" s="1"/>
  <c r="K6809" i="23" a="1"/>
  <c r="K6809" i="23" s="1"/>
  <c r="K6810" i="23" a="1"/>
  <c r="K6810" i="23" s="1"/>
  <c r="K6811" i="23" a="1"/>
  <c r="K6811" i="23" s="1"/>
  <c r="K6812" i="23" a="1"/>
  <c r="K6812" i="23" s="1"/>
  <c r="K6813" i="23" a="1"/>
  <c r="K6813" i="23" s="1"/>
  <c r="K6814" i="23" a="1"/>
  <c r="K6814" i="23" s="1"/>
  <c r="K6815" i="23" a="1"/>
  <c r="K6815" i="23" s="1"/>
  <c r="K6816" i="23" a="1"/>
  <c r="K6816" i="23" s="1"/>
  <c r="K6817" i="23" a="1"/>
  <c r="K6817" i="23" s="1"/>
  <c r="K6818" i="23" a="1"/>
  <c r="K6818" i="23" s="1"/>
  <c r="K6819" i="23" a="1"/>
  <c r="K6819" i="23" s="1"/>
  <c r="K6820" i="23" a="1"/>
  <c r="K6820" i="23" s="1"/>
  <c r="K6821" i="23" a="1"/>
  <c r="K6821" i="23" s="1"/>
  <c r="K6822" i="23" a="1"/>
  <c r="K6822" i="23" s="1"/>
  <c r="K6823" i="23" a="1"/>
  <c r="K6823" i="23" s="1"/>
  <c r="K6824" i="23" a="1"/>
  <c r="K6824" i="23" s="1"/>
  <c r="K6825" i="23" a="1"/>
  <c r="K6825" i="23" s="1"/>
  <c r="K6826" i="23" a="1"/>
  <c r="K6826" i="23" s="1"/>
  <c r="K6827" i="23" a="1"/>
  <c r="K6827" i="23" s="1"/>
  <c r="K6828" i="23" a="1"/>
  <c r="K6828" i="23" s="1"/>
  <c r="K6829" i="23" a="1"/>
  <c r="K6829" i="23" s="1"/>
  <c r="K6830" i="23" a="1"/>
  <c r="K6830" i="23" s="1"/>
  <c r="K6831" i="23" a="1"/>
  <c r="K6831" i="23" s="1"/>
  <c r="K6832" i="23" a="1"/>
  <c r="K6832" i="23" s="1"/>
  <c r="K6833" i="23" a="1"/>
  <c r="K6833" i="23" s="1"/>
  <c r="K6834" i="23" a="1"/>
  <c r="K6834" i="23" s="1"/>
  <c r="K6835" i="23" a="1"/>
  <c r="K6835" i="23" s="1"/>
  <c r="K6836" i="23" a="1"/>
  <c r="K6836" i="23" s="1"/>
  <c r="K6837" i="23" a="1"/>
  <c r="K6837" i="23" s="1"/>
  <c r="K6838" i="23" a="1"/>
  <c r="K6838" i="23" s="1"/>
  <c r="K6839" i="23" a="1"/>
  <c r="K6839" i="23" s="1"/>
  <c r="K6840" i="23" a="1"/>
  <c r="K6840" i="23" s="1"/>
  <c r="K6841" i="23" a="1"/>
  <c r="K6841" i="23" s="1"/>
  <c r="K6842" i="23" a="1"/>
  <c r="K6842" i="23" s="1"/>
  <c r="K6843" i="23" a="1"/>
  <c r="K6843" i="23" s="1"/>
  <c r="K6844" i="23" a="1"/>
  <c r="K6844" i="23" s="1"/>
  <c r="K6845" i="23" a="1"/>
  <c r="K6845" i="23" s="1"/>
  <c r="K6846" i="23" a="1"/>
  <c r="K6846" i="23" s="1"/>
  <c r="K6847" i="23" a="1"/>
  <c r="K6847" i="23" s="1"/>
  <c r="K6848" i="23" a="1"/>
  <c r="K6848" i="23" s="1"/>
  <c r="K6849" i="23" a="1"/>
  <c r="K6849" i="23" s="1"/>
  <c r="K6850" i="23" a="1"/>
  <c r="K6850" i="23" s="1"/>
  <c r="K6851" i="23" a="1"/>
  <c r="K6851" i="23" s="1"/>
  <c r="K6852" i="23" a="1"/>
  <c r="K6852" i="23" s="1"/>
  <c r="K6853" i="23" a="1"/>
  <c r="K6853" i="23" s="1"/>
  <c r="K6854" i="23" a="1"/>
  <c r="K6854" i="23" s="1"/>
  <c r="K6855" i="23" a="1"/>
  <c r="K6855" i="23" s="1"/>
  <c r="K6856" i="23" a="1"/>
  <c r="K6856" i="23" s="1"/>
  <c r="K6857" i="23" a="1"/>
  <c r="K6857" i="23" s="1"/>
  <c r="K6858" i="23" a="1"/>
  <c r="K6858" i="23" s="1"/>
  <c r="K6859" i="23" a="1"/>
  <c r="K6859" i="23" s="1"/>
  <c r="K6860" i="23" a="1"/>
  <c r="K6860" i="23" s="1"/>
  <c r="K6861" i="23" a="1"/>
  <c r="K6861" i="23" s="1"/>
  <c r="K6862" i="23" a="1"/>
  <c r="K6862" i="23" s="1"/>
  <c r="K6863" i="23" a="1"/>
  <c r="K6863" i="23" s="1"/>
  <c r="K6864" i="23" a="1"/>
  <c r="K6864" i="23" s="1"/>
  <c r="K6865" i="23" a="1"/>
  <c r="K6865" i="23" s="1"/>
  <c r="K6866" i="23" a="1"/>
  <c r="K6866" i="23" s="1"/>
  <c r="K6867" i="23" a="1"/>
  <c r="K6867" i="23" s="1"/>
  <c r="K6868" i="23" a="1"/>
  <c r="K6868" i="23" s="1"/>
  <c r="K6869" i="23" a="1"/>
  <c r="K6869" i="23" s="1"/>
  <c r="K6870" i="23" a="1"/>
  <c r="K6870" i="23" s="1"/>
  <c r="K6871" i="23" a="1"/>
  <c r="K6871" i="23" s="1"/>
  <c r="K6872" i="23" a="1"/>
  <c r="K6872" i="23" s="1"/>
  <c r="K6873" i="23" a="1"/>
  <c r="K6873" i="23" s="1"/>
  <c r="K6874" i="23" a="1"/>
  <c r="K6874" i="23" s="1"/>
  <c r="K6875" i="23" a="1"/>
  <c r="K6875" i="23" s="1"/>
  <c r="K6876" i="23" a="1"/>
  <c r="K6876" i="23" s="1"/>
  <c r="K6877" i="23" a="1"/>
  <c r="K6877" i="23" s="1"/>
  <c r="K6878" i="23" a="1"/>
  <c r="K6878" i="23" s="1"/>
  <c r="K6879" i="23" a="1"/>
  <c r="K6879" i="23" s="1"/>
  <c r="K6880" i="23" a="1"/>
  <c r="K6880" i="23" s="1"/>
  <c r="K6881" i="23" a="1"/>
  <c r="K6881" i="23" s="1"/>
  <c r="K6882" i="23" a="1"/>
  <c r="K6882" i="23" s="1"/>
  <c r="K6883" i="23" a="1"/>
  <c r="K6883" i="23" s="1"/>
  <c r="K6884" i="23" a="1"/>
  <c r="K6884" i="23" s="1"/>
  <c r="K6885" i="23" a="1"/>
  <c r="K6885" i="23" s="1"/>
  <c r="K6886" i="23" a="1"/>
  <c r="K6886" i="23" s="1"/>
  <c r="K6887" i="23" a="1"/>
  <c r="K6887" i="23" s="1"/>
  <c r="K6888" i="23" a="1"/>
  <c r="K6888" i="23" s="1"/>
  <c r="K6889" i="23" a="1"/>
  <c r="K6889" i="23" s="1"/>
  <c r="K6890" i="23" a="1"/>
  <c r="K6890" i="23" s="1"/>
  <c r="K6891" i="23" a="1"/>
  <c r="K6891" i="23" s="1"/>
  <c r="K6892" i="23" a="1"/>
  <c r="K6892" i="23" s="1"/>
  <c r="K6893" i="23" a="1"/>
  <c r="K6893" i="23" s="1"/>
  <c r="K6894" i="23" a="1"/>
  <c r="K6894" i="23" s="1"/>
  <c r="K6895" i="23" a="1"/>
  <c r="K6895" i="23" s="1"/>
  <c r="K6896" i="23" a="1"/>
  <c r="K6896" i="23" s="1"/>
  <c r="K6897" i="23" a="1"/>
  <c r="K6897" i="23" s="1"/>
  <c r="K6898" i="23" a="1"/>
  <c r="K6898" i="23" s="1"/>
  <c r="K6899" i="23" a="1"/>
  <c r="K6899" i="23" s="1"/>
  <c r="K6900" i="23" a="1"/>
  <c r="K6900" i="23" s="1"/>
  <c r="K6901" i="23" a="1"/>
  <c r="K6901" i="23" s="1"/>
  <c r="K6902" i="23" a="1"/>
  <c r="K6902" i="23" s="1"/>
  <c r="K6903" i="23" a="1"/>
  <c r="K6903" i="23" s="1"/>
  <c r="K6904" i="23" a="1"/>
  <c r="K6904" i="23" s="1"/>
  <c r="K6905" i="23" a="1"/>
  <c r="K6905" i="23" s="1"/>
  <c r="K6906" i="23" a="1"/>
  <c r="K6906" i="23" s="1"/>
  <c r="K6907" i="23" a="1"/>
  <c r="K6907" i="23" s="1"/>
  <c r="K6908" i="23" a="1"/>
  <c r="K6908" i="23" s="1"/>
  <c r="K6909" i="23" a="1"/>
  <c r="K6909" i="23" s="1"/>
  <c r="K6910" i="23" a="1"/>
  <c r="K6910" i="23" s="1"/>
  <c r="K6911" i="23" a="1"/>
  <c r="K6911" i="23" s="1"/>
  <c r="K6912" i="23" a="1"/>
  <c r="K6912" i="23" s="1"/>
  <c r="K6913" i="23" a="1"/>
  <c r="K6913" i="23" s="1"/>
  <c r="K6914" i="23" a="1"/>
  <c r="K6914" i="23" s="1"/>
  <c r="K6915" i="23" a="1"/>
  <c r="K6915" i="23" s="1"/>
  <c r="K6916" i="23" a="1"/>
  <c r="K6916" i="23" s="1"/>
  <c r="K6917" i="23" a="1"/>
  <c r="K6917" i="23" s="1"/>
  <c r="K6918" i="23" a="1"/>
  <c r="K6918" i="23" s="1"/>
  <c r="K6919" i="23" a="1"/>
  <c r="K6919" i="23" s="1"/>
  <c r="K6920" i="23" a="1"/>
  <c r="K6920" i="23" s="1"/>
  <c r="K6921" i="23" a="1"/>
  <c r="K6921" i="23" s="1"/>
  <c r="K6922" i="23" a="1"/>
  <c r="K6922" i="23" s="1"/>
  <c r="K6923" i="23" a="1"/>
  <c r="K6923" i="23" s="1"/>
  <c r="K6924" i="23" a="1"/>
  <c r="K6924" i="23" s="1"/>
  <c r="K6925" i="23" a="1"/>
  <c r="K6925" i="23" s="1"/>
  <c r="K6926" i="23" a="1"/>
  <c r="K6926" i="23" s="1"/>
  <c r="K6927" i="23" a="1"/>
  <c r="K6927" i="23" s="1"/>
  <c r="K6928" i="23" a="1"/>
  <c r="K6928" i="23" s="1"/>
  <c r="K6929" i="23" a="1"/>
  <c r="K6929" i="23" s="1"/>
  <c r="K6930" i="23" a="1"/>
  <c r="K6930" i="23" s="1"/>
  <c r="K6931" i="23" a="1"/>
  <c r="K6931" i="23" s="1"/>
  <c r="K6932" i="23" a="1"/>
  <c r="K6932" i="23" s="1"/>
  <c r="K6933" i="23" a="1"/>
  <c r="K6933" i="23" s="1"/>
  <c r="K6934" i="23" a="1"/>
  <c r="K6934" i="23" s="1"/>
  <c r="K6935" i="23" a="1"/>
  <c r="K6935" i="23" s="1"/>
  <c r="K6936" i="23" a="1"/>
  <c r="K6936" i="23" s="1"/>
  <c r="K6937" i="23" a="1"/>
  <c r="K6937" i="23" s="1"/>
  <c r="K6938" i="23" a="1"/>
  <c r="K6938" i="23" s="1"/>
  <c r="K6939" i="23" a="1"/>
  <c r="K6939" i="23" s="1"/>
  <c r="K6940" i="23" a="1"/>
  <c r="K6940" i="23" s="1"/>
  <c r="K6941" i="23" a="1"/>
  <c r="K6941" i="23" s="1"/>
  <c r="K6942" i="23" a="1"/>
  <c r="K6942" i="23" s="1"/>
  <c r="K6943" i="23" a="1"/>
  <c r="K6943" i="23" s="1"/>
  <c r="K6944" i="23" a="1"/>
  <c r="K6944" i="23" s="1"/>
  <c r="K6945" i="23" a="1"/>
  <c r="K6945" i="23" s="1"/>
  <c r="K6946" i="23" a="1"/>
  <c r="K6946" i="23" s="1"/>
  <c r="K6947" i="23" a="1"/>
  <c r="K6947" i="23" s="1"/>
  <c r="K6948" i="23" a="1"/>
  <c r="K6948" i="23" s="1"/>
  <c r="K6949" i="23" a="1"/>
  <c r="K6949" i="23" s="1"/>
  <c r="K6950" i="23" a="1"/>
  <c r="K6950" i="23" s="1"/>
  <c r="K6951" i="23" a="1"/>
  <c r="K6951" i="23" s="1"/>
  <c r="K6952" i="23" a="1"/>
  <c r="K6952" i="23" s="1"/>
  <c r="K6953" i="23" a="1"/>
  <c r="K6953" i="23" s="1"/>
  <c r="K6954" i="23" a="1"/>
  <c r="K6954" i="23" s="1"/>
  <c r="K6955" i="23" a="1"/>
  <c r="K6955" i="23" s="1"/>
  <c r="K6956" i="23" a="1"/>
  <c r="K6956" i="23" s="1"/>
  <c r="K6957" i="23" a="1"/>
  <c r="K6957" i="23" s="1"/>
  <c r="K6958" i="23" a="1"/>
  <c r="K6958" i="23" s="1"/>
  <c r="K6959" i="23" a="1"/>
  <c r="K6959" i="23" s="1"/>
  <c r="K6960" i="23" a="1"/>
  <c r="K6960" i="23" s="1"/>
  <c r="K6961" i="23" a="1"/>
  <c r="K6961" i="23" s="1"/>
  <c r="K6962" i="23" a="1"/>
  <c r="K6962" i="23" s="1"/>
  <c r="K6963" i="23" a="1"/>
  <c r="K6963" i="23" s="1"/>
  <c r="K6964" i="23" a="1"/>
  <c r="K6964" i="23" s="1"/>
  <c r="K6965" i="23" a="1"/>
  <c r="K6965" i="23" s="1"/>
  <c r="K6966" i="23" a="1"/>
  <c r="K6966" i="23" s="1"/>
  <c r="K6967" i="23" a="1"/>
  <c r="K6967" i="23" s="1"/>
  <c r="K6968" i="23" a="1"/>
  <c r="K6968" i="23" s="1"/>
  <c r="K6969" i="23" a="1"/>
  <c r="K6969" i="23" s="1"/>
  <c r="K6970" i="23" a="1"/>
  <c r="K6970" i="23" s="1"/>
  <c r="K6971" i="23" a="1"/>
  <c r="K6971" i="23" s="1"/>
  <c r="K6972" i="23" a="1"/>
  <c r="K6972" i="23" s="1"/>
  <c r="K6973" i="23" a="1"/>
  <c r="K6973" i="23" s="1"/>
  <c r="K6974" i="23" a="1"/>
  <c r="K6974" i="23" s="1"/>
  <c r="K6975" i="23" a="1"/>
  <c r="K6975" i="23" s="1"/>
  <c r="K6976" i="23" a="1"/>
  <c r="K6976" i="23" s="1"/>
  <c r="K6977" i="23" a="1"/>
  <c r="K6977" i="23" s="1"/>
  <c r="K6978" i="23" a="1"/>
  <c r="K6978" i="23" s="1"/>
  <c r="K6979" i="23" a="1"/>
  <c r="K6979" i="23" s="1"/>
  <c r="K6980" i="23" a="1"/>
  <c r="K6980" i="23" s="1"/>
  <c r="K6981" i="23" a="1"/>
  <c r="K6981" i="23" s="1"/>
  <c r="K6982" i="23" a="1"/>
  <c r="K6982" i="23" s="1"/>
  <c r="K6983" i="23" a="1"/>
  <c r="K6983" i="23" s="1"/>
  <c r="K6984" i="23" a="1"/>
  <c r="K6984" i="23" s="1"/>
  <c r="K6985" i="23" a="1"/>
  <c r="K6985" i="23" s="1"/>
  <c r="K6986" i="23" a="1"/>
  <c r="K6986" i="23" s="1"/>
  <c r="K6987" i="23" a="1"/>
  <c r="K6987" i="23" s="1"/>
  <c r="K6988" i="23" a="1"/>
  <c r="K6988" i="23" s="1"/>
  <c r="K6989" i="23" a="1"/>
  <c r="K6989" i="23" s="1"/>
  <c r="K6990" i="23" a="1"/>
  <c r="K6990" i="23" s="1"/>
  <c r="K6991" i="23" a="1"/>
  <c r="K6991" i="23" s="1"/>
  <c r="K6992" i="23" a="1"/>
  <c r="K6992" i="23" s="1"/>
  <c r="K6993" i="23" a="1"/>
  <c r="K6993" i="23" s="1"/>
  <c r="K6994" i="23" a="1"/>
  <c r="K6994" i="23" s="1"/>
  <c r="K6995" i="23" a="1"/>
  <c r="K6995" i="23" s="1"/>
  <c r="K6996" i="23" a="1"/>
  <c r="K6996" i="23" s="1"/>
  <c r="K6997" i="23" a="1"/>
  <c r="K6997" i="23" s="1"/>
  <c r="K6998" i="23" a="1"/>
  <c r="K6998" i="23" s="1"/>
  <c r="K6999" i="23" a="1"/>
  <c r="K6999" i="23" s="1"/>
  <c r="K7000" i="23" a="1"/>
  <c r="K7000" i="23" s="1"/>
  <c r="K7001" i="23" a="1"/>
  <c r="K7001" i="23" s="1"/>
  <c r="K7002" i="23" a="1"/>
  <c r="K7002" i="23" s="1"/>
  <c r="K7003" i="23" a="1"/>
  <c r="K7003" i="23" s="1"/>
  <c r="K7004" i="23" a="1"/>
  <c r="K7004" i="23" s="1"/>
  <c r="K7005" i="23" a="1"/>
  <c r="K7005" i="23" s="1"/>
  <c r="K7006" i="23" a="1"/>
  <c r="K7006" i="23" s="1"/>
  <c r="K7007" i="23" a="1"/>
  <c r="K7007" i="23" s="1"/>
  <c r="K7008" i="23" a="1"/>
  <c r="K7008" i="23" s="1"/>
  <c r="K7009" i="23" a="1"/>
  <c r="K7009" i="23" s="1"/>
  <c r="K7010" i="23" a="1"/>
  <c r="K7010" i="23" s="1"/>
  <c r="K7011" i="23" a="1"/>
  <c r="K7011" i="23" s="1"/>
  <c r="K7012" i="23" a="1"/>
  <c r="K7012" i="23" s="1"/>
  <c r="K7013" i="23" a="1"/>
  <c r="K7013" i="23" s="1"/>
  <c r="K7014" i="23" a="1"/>
  <c r="K7014" i="23" s="1"/>
  <c r="K7015" i="23" a="1"/>
  <c r="K7015" i="23" s="1"/>
  <c r="K7016" i="23" a="1"/>
  <c r="K7016" i="23" s="1"/>
  <c r="K7017" i="23" a="1"/>
  <c r="K7017" i="23" s="1"/>
  <c r="K7018" i="23" a="1"/>
  <c r="K7018" i="23" s="1"/>
  <c r="K7019" i="23" a="1"/>
  <c r="K7019" i="23" s="1"/>
  <c r="K7020" i="23" a="1"/>
  <c r="K7020" i="23" s="1"/>
  <c r="K7021" i="23" a="1"/>
  <c r="K7021" i="23" s="1"/>
  <c r="K7022" i="23" a="1"/>
  <c r="K7022" i="23" s="1"/>
  <c r="K7023" i="23" a="1"/>
  <c r="K7023" i="23" s="1"/>
  <c r="K7024" i="23" a="1"/>
  <c r="K7024" i="23" s="1"/>
  <c r="K7025" i="23" a="1"/>
  <c r="K7025" i="23" s="1"/>
  <c r="K7026" i="23" a="1"/>
  <c r="K7026" i="23" s="1"/>
  <c r="K7027" i="23" a="1"/>
  <c r="K7027" i="23" s="1"/>
  <c r="K7028" i="23" a="1"/>
  <c r="K7028" i="23" s="1"/>
  <c r="K7029" i="23" a="1"/>
  <c r="K7029" i="23" s="1"/>
  <c r="K7030" i="23" a="1"/>
  <c r="K7030" i="23" s="1"/>
  <c r="K7031" i="23" a="1"/>
  <c r="K7031" i="23" s="1"/>
  <c r="K7032" i="23" a="1"/>
  <c r="K7032" i="23" s="1"/>
  <c r="K7033" i="23" a="1"/>
  <c r="K7033" i="23" s="1"/>
  <c r="K7034" i="23" a="1"/>
  <c r="K7034" i="23" s="1"/>
  <c r="K7035" i="23" a="1"/>
  <c r="K7035" i="23" s="1"/>
  <c r="K7036" i="23" a="1"/>
  <c r="K7036" i="23" s="1"/>
  <c r="K7037" i="23" a="1"/>
  <c r="K7037" i="23" s="1"/>
  <c r="K7038" i="23" a="1"/>
  <c r="K7038" i="23" s="1"/>
  <c r="K7039" i="23" a="1"/>
  <c r="K7039" i="23" s="1"/>
  <c r="K7040" i="23" a="1"/>
  <c r="K7040" i="23" s="1"/>
  <c r="K7041" i="23" a="1"/>
  <c r="K7041" i="23" s="1"/>
  <c r="K7042" i="23" a="1"/>
  <c r="K7042" i="23" s="1"/>
  <c r="K7043" i="23" a="1"/>
  <c r="K7043" i="23" s="1"/>
  <c r="K7044" i="23" a="1"/>
  <c r="K7044" i="23" s="1"/>
  <c r="K7045" i="23" a="1"/>
  <c r="K7045" i="23" s="1"/>
  <c r="K7046" i="23" a="1"/>
  <c r="K7046" i="23" s="1"/>
  <c r="K7047" i="23" a="1"/>
  <c r="K7047" i="23" s="1"/>
  <c r="K7048" i="23" a="1"/>
  <c r="K7048" i="23" s="1"/>
  <c r="K7049" i="23" a="1"/>
  <c r="K7049" i="23" s="1"/>
  <c r="K7050" i="23" a="1"/>
  <c r="K7050" i="23" s="1"/>
  <c r="K7051" i="23" a="1"/>
  <c r="K7051" i="23" s="1"/>
  <c r="K7052" i="23" a="1"/>
  <c r="K7052" i="23" s="1"/>
  <c r="K7053" i="23" a="1"/>
  <c r="K7053" i="23" s="1"/>
  <c r="K7054" i="23" a="1"/>
  <c r="K7054" i="23" s="1"/>
  <c r="K7055" i="23" a="1"/>
  <c r="K7055" i="23" s="1"/>
  <c r="K7056" i="23" a="1"/>
  <c r="K7056" i="23" s="1"/>
  <c r="K7057" i="23" a="1"/>
  <c r="K7057" i="23" s="1"/>
  <c r="K7058" i="23" a="1"/>
  <c r="K7058" i="23" s="1"/>
  <c r="K7059" i="23" a="1"/>
  <c r="K7059" i="23" s="1"/>
  <c r="K7060" i="23" a="1"/>
  <c r="K7060" i="23" s="1"/>
  <c r="K7061" i="23" a="1"/>
  <c r="K7061" i="23" s="1"/>
  <c r="K7062" i="23" a="1"/>
  <c r="K7062" i="23" s="1"/>
  <c r="K7063" i="23" a="1"/>
  <c r="K7063" i="23" s="1"/>
  <c r="K7064" i="23" a="1"/>
  <c r="K7064" i="23" s="1"/>
  <c r="K7065" i="23" a="1"/>
  <c r="K7065" i="23" s="1"/>
  <c r="K7066" i="23" a="1"/>
  <c r="K7066" i="23" s="1"/>
  <c r="K7067" i="23" a="1"/>
  <c r="K7067" i="23" s="1"/>
  <c r="K7068" i="23" a="1"/>
  <c r="K7068" i="23" s="1"/>
  <c r="K7069" i="23" a="1"/>
  <c r="K7069" i="23" s="1"/>
  <c r="K7070" i="23" a="1"/>
  <c r="K7070" i="23" s="1"/>
  <c r="K7071" i="23" a="1"/>
  <c r="K7071" i="23" s="1"/>
  <c r="K7072" i="23" a="1"/>
  <c r="K7072" i="23" s="1"/>
  <c r="K7073" i="23" a="1"/>
  <c r="K7073" i="23" s="1"/>
  <c r="K7074" i="23" a="1"/>
  <c r="K7074" i="23" s="1"/>
  <c r="K7075" i="23" a="1"/>
  <c r="K7075" i="23" s="1"/>
  <c r="K7076" i="23" a="1"/>
  <c r="K7076" i="23" s="1"/>
  <c r="K7077" i="23" a="1"/>
  <c r="K7077" i="23" s="1"/>
  <c r="K7078" i="23" a="1"/>
  <c r="K7078" i="23" s="1"/>
  <c r="K7079" i="23" a="1"/>
  <c r="K7079" i="23" s="1"/>
  <c r="K7080" i="23" a="1"/>
  <c r="K7080" i="23" s="1"/>
  <c r="K7081" i="23" a="1"/>
  <c r="K7081" i="23" s="1"/>
  <c r="K7082" i="23" a="1"/>
  <c r="K7082" i="23" s="1"/>
  <c r="K7083" i="23" a="1"/>
  <c r="K7083" i="23" s="1"/>
  <c r="K7084" i="23" a="1"/>
  <c r="K7084" i="23" s="1"/>
  <c r="K7085" i="23" a="1"/>
  <c r="K7085" i="23" s="1"/>
  <c r="K7086" i="23" a="1"/>
  <c r="K7086" i="23" s="1"/>
  <c r="K7087" i="23" a="1"/>
  <c r="K7087" i="23" s="1"/>
  <c r="K7088" i="23" a="1"/>
  <c r="K7088" i="23" s="1"/>
  <c r="K7089" i="23" a="1"/>
  <c r="K7089" i="23" s="1"/>
  <c r="K7090" i="23" a="1"/>
  <c r="K7090" i="23" s="1"/>
  <c r="K7091" i="23" a="1"/>
  <c r="K7091" i="23" s="1"/>
  <c r="K7092" i="23" a="1"/>
  <c r="K7092" i="23" s="1"/>
  <c r="K7093" i="23" a="1"/>
  <c r="K7093" i="23" s="1"/>
  <c r="K7094" i="23" a="1"/>
  <c r="K7094" i="23" s="1"/>
  <c r="K7095" i="23" a="1"/>
  <c r="K7095" i="23" s="1"/>
  <c r="K7096" i="23" a="1"/>
  <c r="K7096" i="23" s="1"/>
  <c r="K7097" i="23" a="1"/>
  <c r="K7097" i="23" s="1"/>
  <c r="K7098" i="23" a="1"/>
  <c r="K7098" i="23" s="1"/>
  <c r="K7099" i="23" a="1"/>
  <c r="K7099" i="23" s="1"/>
  <c r="K7100" i="23" a="1"/>
  <c r="K7100" i="23" s="1"/>
  <c r="K7101" i="23" a="1"/>
  <c r="K7101" i="23" s="1"/>
  <c r="K7102" i="23" a="1"/>
  <c r="K7102" i="23" s="1"/>
  <c r="K7103" i="23" a="1"/>
  <c r="K7103" i="23" s="1"/>
  <c r="K7104" i="23" a="1"/>
  <c r="K7104" i="23" s="1"/>
  <c r="K7105" i="23" a="1"/>
  <c r="K7105" i="23" s="1"/>
  <c r="K7106" i="23" a="1"/>
  <c r="K7106" i="23" s="1"/>
  <c r="K7107" i="23" a="1"/>
  <c r="K7107" i="23" s="1"/>
  <c r="K7108" i="23" a="1"/>
  <c r="K7108" i="23" s="1"/>
  <c r="K7109" i="23" a="1"/>
  <c r="K7109" i="23" s="1"/>
  <c r="K7110" i="23" a="1"/>
  <c r="K7110" i="23" s="1"/>
  <c r="K7111" i="23" a="1"/>
  <c r="K7111" i="23" s="1"/>
  <c r="K7112" i="23" a="1"/>
  <c r="K7112" i="23" s="1"/>
  <c r="K7113" i="23" a="1"/>
  <c r="K7113" i="23" s="1"/>
  <c r="K7114" i="23" a="1"/>
  <c r="K7114" i="23" s="1"/>
  <c r="K7115" i="23" a="1"/>
  <c r="K7115" i="23" s="1"/>
  <c r="K7116" i="23" a="1"/>
  <c r="K7116" i="23" s="1"/>
  <c r="K7117" i="23" a="1"/>
  <c r="K7117" i="23" s="1"/>
  <c r="K7118" i="23" a="1"/>
  <c r="K7118" i="23" s="1"/>
  <c r="K7119" i="23" a="1"/>
  <c r="K7119" i="23" s="1"/>
  <c r="K7120" i="23" a="1"/>
  <c r="K7120" i="23" s="1"/>
  <c r="K7121" i="23" a="1"/>
  <c r="K7121" i="23" s="1"/>
  <c r="K7122" i="23" a="1"/>
  <c r="K7122" i="23" s="1"/>
  <c r="K7123" i="23" a="1"/>
  <c r="K7123" i="23" s="1"/>
  <c r="K7124" i="23" a="1"/>
  <c r="K7124" i="23" s="1"/>
  <c r="K7125" i="23" a="1"/>
  <c r="K7125" i="23" s="1"/>
  <c r="K7126" i="23" a="1"/>
  <c r="K7126" i="23" s="1"/>
  <c r="K7127" i="23" a="1"/>
  <c r="K7127" i="23" s="1"/>
  <c r="K7128" i="23" a="1"/>
  <c r="K7128" i="23" s="1"/>
  <c r="K7129" i="23" a="1"/>
  <c r="K7129" i="23" s="1"/>
  <c r="K7130" i="23" a="1"/>
  <c r="K7130" i="23" s="1"/>
  <c r="K7131" i="23" a="1"/>
  <c r="K7131" i="23" s="1"/>
  <c r="K7132" i="23" a="1"/>
  <c r="K7132" i="23" s="1"/>
  <c r="K7133" i="23" a="1"/>
  <c r="K7133" i="23" s="1"/>
  <c r="K7134" i="23" a="1"/>
  <c r="K7134" i="23" s="1"/>
  <c r="K7135" i="23" a="1"/>
  <c r="K7135" i="23" s="1"/>
  <c r="K7136" i="23" a="1"/>
  <c r="K7136" i="23" s="1"/>
  <c r="K7137" i="23" a="1"/>
  <c r="K7137" i="23" s="1"/>
  <c r="K7138" i="23" a="1"/>
  <c r="K7138" i="23" s="1"/>
  <c r="K7139" i="23" a="1"/>
  <c r="K7139" i="23" s="1"/>
  <c r="K7140" i="23" a="1"/>
  <c r="K7140" i="23" s="1"/>
  <c r="K7141" i="23" a="1"/>
  <c r="K7141" i="23" s="1"/>
  <c r="K7142" i="23" a="1"/>
  <c r="K7142" i="23" s="1"/>
  <c r="K7143" i="23" a="1"/>
  <c r="K7143" i="23" s="1"/>
  <c r="K7144" i="23" a="1"/>
  <c r="K7144" i="23" s="1"/>
  <c r="K7145" i="23" a="1"/>
  <c r="K7145" i="23" s="1"/>
  <c r="K7146" i="23" a="1"/>
  <c r="K7146" i="23" s="1"/>
  <c r="K7147" i="23" a="1"/>
  <c r="K7147" i="23" s="1"/>
  <c r="K7148" i="23" a="1"/>
  <c r="K7148" i="23" s="1"/>
  <c r="K7149" i="23" a="1"/>
  <c r="K7149" i="23" s="1"/>
  <c r="K7150" i="23" a="1"/>
  <c r="K7150" i="23" s="1"/>
  <c r="K7151" i="23" a="1"/>
  <c r="K7151" i="23" s="1"/>
  <c r="K7152" i="23" a="1"/>
  <c r="K7152" i="23" s="1"/>
  <c r="K7153" i="23" a="1"/>
  <c r="K7153" i="23" s="1"/>
  <c r="K7154" i="23" a="1"/>
  <c r="K7154" i="23" s="1"/>
  <c r="K7155" i="23" a="1"/>
  <c r="K7155" i="23" s="1"/>
  <c r="K7156" i="23" a="1"/>
  <c r="K7156" i="23" s="1"/>
  <c r="K7157" i="23" a="1"/>
  <c r="K7157" i="23" s="1"/>
  <c r="K7158" i="23" a="1"/>
  <c r="K7158" i="23" s="1"/>
  <c r="K7159" i="23" a="1"/>
  <c r="K7159" i="23" s="1"/>
  <c r="K7160" i="23" a="1"/>
  <c r="K7160" i="23" s="1"/>
  <c r="K7161" i="23" a="1"/>
  <c r="K7161" i="23" s="1"/>
  <c r="K7162" i="23" a="1"/>
  <c r="K7162" i="23" s="1"/>
  <c r="K7163" i="23" a="1"/>
  <c r="K7163" i="23" s="1"/>
  <c r="K7164" i="23" a="1"/>
  <c r="K7164" i="23" s="1"/>
  <c r="K7165" i="23" a="1"/>
  <c r="K7165" i="23" s="1"/>
  <c r="K7166" i="23" a="1"/>
  <c r="K7166" i="23" s="1"/>
  <c r="K7167" i="23" a="1"/>
  <c r="K7167" i="23" s="1"/>
  <c r="K7168" i="23" a="1"/>
  <c r="K7168" i="23" s="1"/>
  <c r="K7169" i="23" a="1"/>
  <c r="K7169" i="23" s="1"/>
  <c r="K7170" i="23" a="1"/>
  <c r="K7170" i="23" s="1"/>
  <c r="K7171" i="23" a="1"/>
  <c r="K7171" i="23" s="1"/>
  <c r="K7172" i="23" a="1"/>
  <c r="K7172" i="23" s="1"/>
  <c r="K7173" i="23" a="1"/>
  <c r="K7173" i="23" s="1"/>
  <c r="K7174" i="23" a="1"/>
  <c r="K7174" i="23" s="1"/>
  <c r="K7175" i="23" a="1"/>
  <c r="K7175" i="23" s="1"/>
  <c r="K7176" i="23" a="1"/>
  <c r="K7176" i="23" s="1"/>
  <c r="K7177" i="23" a="1"/>
  <c r="K7177" i="23" s="1"/>
  <c r="K7178" i="23" a="1"/>
  <c r="K7178" i="23" s="1"/>
  <c r="K7179" i="23" a="1"/>
  <c r="K7179" i="23" s="1"/>
  <c r="K7180" i="23" a="1"/>
  <c r="K7180" i="23" s="1"/>
  <c r="K7181" i="23" a="1"/>
  <c r="K7181" i="23" s="1"/>
  <c r="K7182" i="23" a="1"/>
  <c r="K7182" i="23" s="1"/>
  <c r="K7183" i="23" a="1"/>
  <c r="K7183" i="23" s="1"/>
  <c r="K7184" i="23" a="1"/>
  <c r="K7184" i="23" s="1"/>
  <c r="K7185" i="23" a="1"/>
  <c r="K7185" i="23" s="1"/>
  <c r="K7186" i="23" a="1"/>
  <c r="K7186" i="23" s="1"/>
  <c r="K7187" i="23" a="1"/>
  <c r="K7187" i="23" s="1"/>
  <c r="K7188" i="23" a="1"/>
  <c r="K7188" i="23" s="1"/>
  <c r="K7189" i="23" a="1"/>
  <c r="K7189" i="23" s="1"/>
  <c r="K7190" i="23" a="1"/>
  <c r="K7190" i="23" s="1"/>
  <c r="K7191" i="23" a="1"/>
  <c r="K7191" i="23" s="1"/>
  <c r="K7192" i="23" a="1"/>
  <c r="K7192" i="23" s="1"/>
  <c r="K7193" i="23" a="1"/>
  <c r="K7193" i="23" s="1"/>
  <c r="K7194" i="23" a="1"/>
  <c r="K7194" i="23" s="1"/>
  <c r="K7195" i="23" a="1"/>
  <c r="K7195" i="23" s="1"/>
  <c r="K7196" i="23" a="1"/>
  <c r="K7196" i="23" s="1"/>
  <c r="K7197" i="23" a="1"/>
  <c r="K7197" i="23" s="1"/>
  <c r="K7198" i="23" a="1"/>
  <c r="K7198" i="23" s="1"/>
  <c r="K7199" i="23" a="1"/>
  <c r="K7199" i="23" s="1"/>
  <c r="K7200" i="23" a="1"/>
  <c r="K7200" i="23" s="1"/>
  <c r="K7201" i="23" a="1"/>
  <c r="K7201" i="23" s="1"/>
  <c r="K7202" i="23" a="1"/>
  <c r="K7202" i="23" s="1"/>
  <c r="K7203" i="23" a="1"/>
  <c r="K7203" i="23" s="1"/>
  <c r="K7204" i="23" a="1"/>
  <c r="K7204" i="23" s="1"/>
  <c r="K7205" i="23" a="1"/>
  <c r="K7205" i="23" s="1"/>
  <c r="K7206" i="23" a="1"/>
  <c r="K7206" i="23" s="1"/>
  <c r="K7207" i="23" a="1"/>
  <c r="K7207" i="23" s="1"/>
  <c r="K7208" i="23" a="1"/>
  <c r="K7208" i="23" s="1"/>
  <c r="K7209" i="23" a="1"/>
  <c r="K7209" i="23" s="1"/>
  <c r="K7210" i="23" a="1"/>
  <c r="K7210" i="23" s="1"/>
  <c r="K7211" i="23" a="1"/>
  <c r="K7211" i="23" s="1"/>
  <c r="K7212" i="23" a="1"/>
  <c r="K7212" i="23" s="1"/>
  <c r="K7213" i="23" a="1"/>
  <c r="K7213" i="23" s="1"/>
  <c r="K7214" i="23" a="1"/>
  <c r="K7214" i="23" s="1"/>
  <c r="K7215" i="23" a="1"/>
  <c r="K7215" i="23" s="1"/>
  <c r="K7216" i="23" a="1"/>
  <c r="K7216" i="23" s="1"/>
  <c r="K7217" i="23" a="1"/>
  <c r="K7217" i="23" s="1"/>
  <c r="K7218" i="23" a="1"/>
  <c r="K7218" i="23" s="1"/>
  <c r="K7219" i="23" a="1"/>
  <c r="K7219" i="23" s="1"/>
  <c r="K7220" i="23" a="1"/>
  <c r="K7220" i="23" s="1"/>
  <c r="K7221" i="23" a="1"/>
  <c r="K7221" i="23" s="1"/>
  <c r="K7222" i="23" a="1"/>
  <c r="K7222" i="23" s="1"/>
  <c r="K7223" i="23" a="1"/>
  <c r="K7223" i="23" s="1"/>
  <c r="K7224" i="23" a="1"/>
  <c r="K7224" i="23" s="1"/>
  <c r="K7225" i="23" a="1"/>
  <c r="K7225" i="23" s="1"/>
  <c r="K7226" i="23" a="1"/>
  <c r="K7226" i="23" s="1"/>
  <c r="K7227" i="23" a="1"/>
  <c r="K7227" i="23" s="1"/>
  <c r="K7228" i="23" a="1"/>
  <c r="K7228" i="23" s="1"/>
  <c r="K7229" i="23" a="1"/>
  <c r="K7229" i="23" s="1"/>
  <c r="K7230" i="23" a="1"/>
  <c r="K7230" i="23" s="1"/>
  <c r="K7231" i="23" a="1"/>
  <c r="K7231" i="23" s="1"/>
  <c r="K7232" i="23" a="1"/>
  <c r="K7232" i="23" s="1"/>
  <c r="K7233" i="23" a="1"/>
  <c r="K7233" i="23" s="1"/>
  <c r="K7234" i="23" a="1"/>
  <c r="K7234" i="23" s="1"/>
  <c r="K7235" i="23" a="1"/>
  <c r="K7235" i="23" s="1"/>
  <c r="K7236" i="23" a="1"/>
  <c r="K7236" i="23" s="1"/>
  <c r="K7237" i="23" a="1"/>
  <c r="K7237" i="23" s="1"/>
  <c r="K7238" i="23" a="1"/>
  <c r="K7238" i="23" s="1"/>
  <c r="K7239" i="23" a="1"/>
  <c r="K7239" i="23" s="1"/>
  <c r="K7240" i="23" a="1"/>
  <c r="K7240" i="23" s="1"/>
  <c r="K7241" i="23" a="1"/>
  <c r="K7241" i="23" s="1"/>
  <c r="K7242" i="23" a="1"/>
  <c r="K7242" i="23" s="1"/>
  <c r="K7243" i="23" a="1"/>
  <c r="K7243" i="23" s="1"/>
  <c r="K7244" i="23" a="1"/>
  <c r="K7244" i="23" s="1"/>
  <c r="K7245" i="23" a="1"/>
  <c r="K7245" i="23" s="1"/>
  <c r="K7246" i="23" a="1"/>
  <c r="K7246" i="23" s="1"/>
  <c r="K7247" i="23" a="1"/>
  <c r="K7247" i="23" s="1"/>
  <c r="K7248" i="23" a="1"/>
  <c r="K7248" i="23" s="1"/>
  <c r="K7249" i="23" a="1"/>
  <c r="K7249" i="23" s="1"/>
  <c r="K7250" i="23" a="1"/>
  <c r="K7250" i="23" s="1"/>
  <c r="K7251" i="23" a="1"/>
  <c r="K7251" i="23" s="1"/>
  <c r="K7252" i="23" a="1"/>
  <c r="K7252" i="23" s="1"/>
  <c r="K7253" i="23" a="1"/>
  <c r="K7253" i="23" s="1"/>
  <c r="K7254" i="23" a="1"/>
  <c r="K7254" i="23" s="1"/>
  <c r="K7255" i="23" a="1"/>
  <c r="K7255" i="23" s="1"/>
  <c r="K7256" i="23" a="1"/>
  <c r="K7256" i="23" s="1"/>
  <c r="K7257" i="23" a="1"/>
  <c r="K7257" i="23" s="1"/>
  <c r="K7258" i="23" a="1"/>
  <c r="K7258" i="23" s="1"/>
  <c r="K7259" i="23" a="1"/>
  <c r="K7259" i="23" s="1"/>
  <c r="K7260" i="23" a="1"/>
  <c r="K7260" i="23" s="1"/>
  <c r="K7261" i="23" a="1"/>
  <c r="K7261" i="23" s="1"/>
  <c r="K7262" i="23" a="1"/>
  <c r="K7262" i="23" s="1"/>
  <c r="K7263" i="23" a="1"/>
  <c r="K7263" i="23" s="1"/>
  <c r="K7264" i="23" a="1"/>
  <c r="K7264" i="23" s="1"/>
  <c r="K7265" i="23" a="1"/>
  <c r="K7265" i="23" s="1"/>
  <c r="K7266" i="23" a="1"/>
  <c r="K7266" i="23" s="1"/>
  <c r="K7267" i="23" a="1"/>
  <c r="K7267" i="23" s="1"/>
  <c r="K7268" i="23" a="1"/>
  <c r="K7268" i="23" s="1"/>
  <c r="K7269" i="23" a="1"/>
  <c r="K7269" i="23" s="1"/>
  <c r="K7270" i="23" a="1"/>
  <c r="K7270" i="23" s="1"/>
  <c r="K7271" i="23" a="1"/>
  <c r="K7271" i="23" s="1"/>
  <c r="K7272" i="23" a="1"/>
  <c r="K7272" i="23" s="1"/>
  <c r="K7273" i="23" a="1"/>
  <c r="K7273" i="23" s="1"/>
  <c r="K7274" i="23" a="1"/>
  <c r="K7274" i="23" s="1"/>
  <c r="K7275" i="23" a="1"/>
  <c r="K7275" i="23" s="1"/>
  <c r="K7276" i="23" a="1"/>
  <c r="K7276" i="23" s="1"/>
  <c r="K7277" i="23" a="1"/>
  <c r="K7277" i="23" s="1"/>
  <c r="K7278" i="23" a="1"/>
  <c r="K7278" i="23" s="1"/>
  <c r="K7279" i="23" a="1"/>
  <c r="K7279" i="23" s="1"/>
  <c r="K7280" i="23" a="1"/>
  <c r="K7280" i="23" s="1"/>
  <c r="K7281" i="23" a="1"/>
  <c r="K7281" i="23" s="1"/>
  <c r="K7282" i="23" a="1"/>
  <c r="K7282" i="23" s="1"/>
  <c r="K7283" i="23" a="1"/>
  <c r="K7283" i="23" s="1"/>
  <c r="K7284" i="23" a="1"/>
  <c r="K7284" i="23" s="1"/>
  <c r="K7285" i="23" a="1"/>
  <c r="K7285" i="23" s="1"/>
  <c r="K7286" i="23" a="1"/>
  <c r="K7286" i="23" s="1"/>
  <c r="K7287" i="23" a="1"/>
  <c r="K7287" i="23" s="1"/>
  <c r="K7288" i="23" a="1"/>
  <c r="K7288" i="23" s="1"/>
  <c r="K7289" i="23" a="1"/>
  <c r="K7289" i="23" s="1"/>
  <c r="K7290" i="23" a="1"/>
  <c r="K7290" i="23" s="1"/>
  <c r="K7291" i="23" a="1"/>
  <c r="K7291" i="23" s="1"/>
  <c r="K7292" i="23" a="1"/>
  <c r="K7292" i="23" s="1"/>
  <c r="K7293" i="23" a="1"/>
  <c r="K7293" i="23" s="1"/>
  <c r="K7294" i="23" a="1"/>
  <c r="K7294" i="23" s="1"/>
  <c r="K7295" i="23" a="1"/>
  <c r="K7295" i="23" s="1"/>
  <c r="K7296" i="23" a="1"/>
  <c r="K7296" i="23" s="1"/>
  <c r="K7297" i="23" a="1"/>
  <c r="K7297" i="23" s="1"/>
  <c r="K7298" i="23" a="1"/>
  <c r="K7298" i="23" s="1"/>
  <c r="K7299" i="23" a="1"/>
  <c r="K7299" i="23" s="1"/>
  <c r="K7300" i="23" a="1"/>
  <c r="K7300" i="23" s="1"/>
  <c r="K7301" i="23" a="1"/>
  <c r="K7301" i="23" s="1"/>
  <c r="K7302" i="23" a="1"/>
  <c r="K7302" i="23" s="1"/>
  <c r="K7303" i="23" a="1"/>
  <c r="K7303" i="23" s="1"/>
  <c r="K7304" i="23" a="1"/>
  <c r="K7304" i="23" s="1"/>
  <c r="K7305" i="23" a="1"/>
  <c r="K7305" i="23" s="1"/>
  <c r="K7306" i="23" a="1"/>
  <c r="K7306" i="23" s="1"/>
  <c r="K7307" i="23" a="1"/>
  <c r="K7307" i="23" s="1"/>
  <c r="K7308" i="23" a="1"/>
  <c r="K7308" i="23" s="1"/>
  <c r="K7309" i="23" a="1"/>
  <c r="K7309" i="23" s="1"/>
  <c r="K7310" i="23" a="1"/>
  <c r="K7310" i="23" s="1"/>
  <c r="K7311" i="23" a="1"/>
  <c r="K7311" i="23" s="1"/>
  <c r="K7312" i="23" a="1"/>
  <c r="K7312" i="23" s="1"/>
  <c r="K7313" i="23" a="1"/>
  <c r="K7313" i="23" s="1"/>
  <c r="K7314" i="23" a="1"/>
  <c r="K7314" i="23" s="1"/>
  <c r="K7315" i="23" a="1"/>
  <c r="K7315" i="23" s="1"/>
  <c r="K7316" i="23" a="1"/>
  <c r="K7316" i="23" s="1"/>
  <c r="K7317" i="23" a="1"/>
  <c r="K7317" i="23" s="1"/>
  <c r="K7318" i="23" a="1"/>
  <c r="K7318" i="23" s="1"/>
  <c r="K7319" i="23" a="1"/>
  <c r="K7319" i="23" s="1"/>
  <c r="K7320" i="23" a="1"/>
  <c r="K7320" i="23" s="1"/>
  <c r="K7321" i="23" a="1"/>
  <c r="K7321" i="23" s="1"/>
  <c r="K7322" i="23" a="1"/>
  <c r="K7322" i="23" s="1"/>
  <c r="K7323" i="23" a="1"/>
  <c r="K7323" i="23" s="1"/>
  <c r="K7324" i="23" a="1"/>
  <c r="K7324" i="23" s="1"/>
  <c r="K7325" i="23" a="1"/>
  <c r="K7325" i="23" s="1"/>
  <c r="K7326" i="23" a="1"/>
  <c r="K7326" i="23" s="1"/>
  <c r="K7327" i="23" a="1"/>
  <c r="K7327" i="23" s="1"/>
  <c r="K7328" i="23" a="1"/>
  <c r="K7328" i="23" s="1"/>
  <c r="K7329" i="23" a="1"/>
  <c r="K7329" i="23" s="1"/>
  <c r="K7330" i="23" a="1"/>
  <c r="K7330" i="23" s="1"/>
  <c r="K7331" i="23" a="1"/>
  <c r="K7331" i="23" s="1"/>
  <c r="K7332" i="23" a="1"/>
  <c r="K7332" i="23" s="1"/>
  <c r="K7333" i="23" a="1"/>
  <c r="K7333" i="23" s="1"/>
  <c r="K7334" i="23" a="1"/>
  <c r="K7334" i="23" s="1"/>
  <c r="K7335" i="23" a="1"/>
  <c r="K7335" i="23" s="1"/>
  <c r="K7336" i="23" a="1"/>
  <c r="K7336" i="23" s="1"/>
  <c r="K7337" i="23" a="1"/>
  <c r="K7337" i="23" s="1"/>
  <c r="K7338" i="23" a="1"/>
  <c r="K7338" i="23" s="1"/>
  <c r="K7339" i="23" a="1"/>
  <c r="K7339" i="23" s="1"/>
  <c r="K7340" i="23" a="1"/>
  <c r="K7340" i="23" s="1"/>
  <c r="K7341" i="23" a="1"/>
  <c r="K7341" i="23" s="1"/>
  <c r="K7342" i="23" a="1"/>
  <c r="K7342" i="23" s="1"/>
  <c r="K7343" i="23" a="1"/>
  <c r="K7343" i="23" s="1"/>
  <c r="K7344" i="23" a="1"/>
  <c r="K7344" i="23" s="1"/>
  <c r="K7345" i="23" a="1"/>
  <c r="K7345" i="23" s="1"/>
  <c r="K7346" i="23" a="1"/>
  <c r="K7346" i="23" s="1"/>
  <c r="K7347" i="23" a="1"/>
  <c r="K7347" i="23" s="1"/>
  <c r="K7348" i="23" a="1"/>
  <c r="K7348" i="23" s="1"/>
  <c r="K7349" i="23" a="1"/>
  <c r="K7349" i="23" s="1"/>
  <c r="K7350" i="23" a="1"/>
  <c r="K7350" i="23" s="1"/>
  <c r="K7351" i="23" a="1"/>
  <c r="K7351" i="23" s="1"/>
  <c r="K7352" i="23" a="1"/>
  <c r="K7352" i="23" s="1"/>
  <c r="K7353" i="23" a="1"/>
  <c r="K7353" i="23" s="1"/>
  <c r="K7354" i="23" a="1"/>
  <c r="K7354" i="23" s="1"/>
  <c r="K7355" i="23" a="1"/>
  <c r="K7355" i="23" s="1"/>
  <c r="K7356" i="23" a="1"/>
  <c r="K7356" i="23" s="1"/>
  <c r="K7357" i="23" a="1"/>
  <c r="K7357" i="23" s="1"/>
  <c r="K7358" i="23" a="1"/>
  <c r="K7358" i="23" s="1"/>
  <c r="K7359" i="23" a="1"/>
  <c r="K7359" i="23" s="1"/>
  <c r="K7360" i="23" a="1"/>
  <c r="K7360" i="23" s="1"/>
  <c r="K7361" i="23" a="1"/>
  <c r="K7361" i="23" s="1"/>
  <c r="K7362" i="23" a="1"/>
  <c r="K7362" i="23" s="1"/>
  <c r="K7363" i="23" a="1"/>
  <c r="K7363" i="23" s="1"/>
  <c r="K7364" i="23" a="1"/>
  <c r="K7364" i="23" s="1"/>
  <c r="K7365" i="23" a="1"/>
  <c r="K7365" i="23" s="1"/>
  <c r="K7366" i="23" a="1"/>
  <c r="K7366" i="23" s="1"/>
  <c r="K7367" i="23" a="1"/>
  <c r="K7367" i="23" s="1"/>
  <c r="K7368" i="23" a="1"/>
  <c r="K7368" i="23" s="1"/>
  <c r="K7369" i="23" a="1"/>
  <c r="K7369" i="23" s="1"/>
  <c r="K7370" i="23" a="1"/>
  <c r="K7370" i="23" s="1"/>
  <c r="K7371" i="23" a="1"/>
  <c r="K7371" i="23" s="1"/>
  <c r="K7372" i="23" a="1"/>
  <c r="K7372" i="23" s="1"/>
  <c r="K7373" i="23" a="1"/>
  <c r="K7373" i="23" s="1"/>
  <c r="K7374" i="23" a="1"/>
  <c r="K7374" i="23" s="1"/>
  <c r="K7375" i="23" a="1"/>
  <c r="K7375" i="23" s="1"/>
  <c r="K7376" i="23" a="1"/>
  <c r="K7376" i="23" s="1"/>
  <c r="K7377" i="23" a="1"/>
  <c r="K7377" i="23" s="1"/>
  <c r="K7378" i="23" a="1"/>
  <c r="K7378" i="23" s="1"/>
  <c r="K7379" i="23" a="1"/>
  <c r="K7379" i="23" s="1"/>
  <c r="K7380" i="23" a="1"/>
  <c r="K7380" i="23" s="1"/>
  <c r="K7381" i="23" a="1"/>
  <c r="K7381" i="23" s="1"/>
  <c r="K7382" i="23" a="1"/>
  <c r="K7382" i="23" s="1"/>
  <c r="K7383" i="23" a="1"/>
  <c r="K7383" i="23" s="1"/>
  <c r="K7384" i="23" a="1"/>
  <c r="K7384" i="23" s="1"/>
  <c r="K7385" i="23" a="1"/>
  <c r="K7385" i="23" s="1"/>
  <c r="K7386" i="23" a="1"/>
  <c r="K7386" i="23" s="1"/>
  <c r="K7387" i="23" a="1"/>
  <c r="K7387" i="23" s="1"/>
  <c r="K7388" i="23" a="1"/>
  <c r="K7388" i="23" s="1"/>
  <c r="K7389" i="23" a="1"/>
  <c r="K7389" i="23" s="1"/>
  <c r="K7390" i="23" a="1"/>
  <c r="K7390" i="23" s="1"/>
  <c r="K7391" i="23" a="1"/>
  <c r="K7391" i="23" s="1"/>
  <c r="K7392" i="23" a="1"/>
  <c r="K7392" i="23" s="1"/>
  <c r="K7393" i="23" a="1"/>
  <c r="K7393" i="23" s="1"/>
  <c r="K7394" i="23" a="1"/>
  <c r="K7394" i="23" s="1"/>
  <c r="K7395" i="23" a="1"/>
  <c r="K7395" i="23" s="1"/>
  <c r="K7396" i="23" a="1"/>
  <c r="K7396" i="23" s="1"/>
  <c r="K7397" i="23" a="1"/>
  <c r="K7397" i="23" s="1"/>
  <c r="K7398" i="23" a="1"/>
  <c r="K7398" i="23" s="1"/>
  <c r="K7399" i="23" a="1"/>
  <c r="K7399" i="23" s="1"/>
  <c r="K7400" i="23" a="1"/>
  <c r="K7400" i="23" s="1"/>
  <c r="K7401" i="23" a="1"/>
  <c r="K7401" i="23" s="1"/>
  <c r="K7402" i="23" a="1"/>
  <c r="K7402" i="23" s="1"/>
  <c r="K7403" i="23" a="1"/>
  <c r="K7403" i="23" s="1"/>
  <c r="K7404" i="23" a="1"/>
  <c r="K7404" i="23" s="1"/>
  <c r="K7405" i="23" a="1"/>
  <c r="K7405" i="23" s="1"/>
  <c r="K7406" i="23" a="1"/>
  <c r="K7406" i="23" s="1"/>
  <c r="K7407" i="23" a="1"/>
  <c r="K7407" i="23" s="1"/>
  <c r="K7408" i="23" a="1"/>
  <c r="K7408" i="23" s="1"/>
  <c r="K7409" i="23" a="1"/>
  <c r="K7409" i="23" s="1"/>
  <c r="K7410" i="23" a="1"/>
  <c r="K7410" i="23" s="1"/>
  <c r="K7411" i="23" a="1"/>
  <c r="K7411" i="23" s="1"/>
  <c r="K7412" i="23" a="1"/>
  <c r="K7412" i="23" s="1"/>
  <c r="K7413" i="23" a="1"/>
  <c r="K7413" i="23" s="1"/>
  <c r="K7414" i="23" a="1"/>
  <c r="K7414" i="23" s="1"/>
  <c r="K7415" i="23" a="1"/>
  <c r="K7415" i="23" s="1"/>
  <c r="K7416" i="23" a="1"/>
  <c r="K7416" i="23" s="1"/>
  <c r="K7417" i="23" a="1"/>
  <c r="K7417" i="23" s="1"/>
  <c r="K7418" i="23" a="1"/>
  <c r="K7418" i="23" s="1"/>
  <c r="K7419" i="23" a="1"/>
  <c r="K7419" i="23" s="1"/>
  <c r="K7420" i="23" a="1"/>
  <c r="K7420" i="23" s="1"/>
  <c r="K7421" i="23" a="1"/>
  <c r="K7421" i="23" s="1"/>
  <c r="K7422" i="23" a="1"/>
  <c r="K7422" i="23" s="1"/>
  <c r="K7423" i="23" a="1"/>
  <c r="K7423" i="23" s="1"/>
  <c r="K7424" i="23" a="1"/>
  <c r="K7424" i="23" s="1"/>
  <c r="K7425" i="23" a="1"/>
  <c r="K7425" i="23" s="1"/>
  <c r="K7426" i="23" a="1"/>
  <c r="K7426" i="23" s="1"/>
  <c r="K7427" i="23" a="1"/>
  <c r="K7427" i="23" s="1"/>
  <c r="K7428" i="23" a="1"/>
  <c r="K7428" i="23" s="1"/>
  <c r="K7429" i="23" a="1"/>
  <c r="K7429" i="23" s="1"/>
  <c r="K7430" i="23" a="1"/>
  <c r="K7430" i="23" s="1"/>
  <c r="K7431" i="23" a="1"/>
  <c r="K7431" i="23" s="1"/>
  <c r="K7432" i="23" a="1"/>
  <c r="K7432" i="23" s="1"/>
  <c r="K7433" i="23" a="1"/>
  <c r="K7433" i="23" s="1"/>
  <c r="K7434" i="23" a="1"/>
  <c r="K7434" i="23" s="1"/>
  <c r="K7435" i="23" a="1"/>
  <c r="K7435" i="23" s="1"/>
  <c r="K7436" i="23" a="1"/>
  <c r="K7436" i="23" s="1"/>
  <c r="K7437" i="23" a="1"/>
  <c r="K7437" i="23" s="1"/>
  <c r="K7438" i="23" a="1"/>
  <c r="K7438" i="23" s="1"/>
  <c r="K7439" i="23" a="1"/>
  <c r="K7439" i="23" s="1"/>
  <c r="K7440" i="23" a="1"/>
  <c r="K7440" i="23" s="1"/>
  <c r="K7441" i="23" a="1"/>
  <c r="K7441" i="23" s="1"/>
  <c r="K7442" i="23" a="1"/>
  <c r="K7442" i="23" s="1"/>
  <c r="K7443" i="23" a="1"/>
  <c r="K7443" i="23" s="1"/>
  <c r="K7444" i="23" a="1"/>
  <c r="K7444" i="23" s="1"/>
  <c r="K7445" i="23" a="1"/>
  <c r="K7445" i="23" s="1"/>
  <c r="K7446" i="23" a="1"/>
  <c r="K7446" i="23" s="1"/>
  <c r="K7447" i="23" a="1"/>
  <c r="K7447" i="23" s="1"/>
  <c r="K7448" i="23" a="1"/>
  <c r="K7448" i="23" s="1"/>
  <c r="K7449" i="23" a="1"/>
  <c r="K7449" i="23" s="1"/>
  <c r="K7450" i="23" a="1"/>
  <c r="K7450" i="23" s="1"/>
  <c r="K7451" i="23" a="1"/>
  <c r="K7451" i="23" s="1"/>
  <c r="K7452" i="23" a="1"/>
  <c r="K7452" i="23" s="1"/>
  <c r="K7453" i="23" a="1"/>
  <c r="K7453" i="23" s="1"/>
  <c r="K7454" i="23" a="1"/>
  <c r="K7454" i="23" s="1"/>
  <c r="K7455" i="23" a="1"/>
  <c r="K7455" i="23" s="1"/>
  <c r="K7456" i="23" a="1"/>
  <c r="K7456" i="23" s="1"/>
  <c r="K7457" i="23" a="1"/>
  <c r="K7457" i="23" s="1"/>
  <c r="K7458" i="23" a="1"/>
  <c r="K7458" i="23" s="1"/>
  <c r="K7459" i="23" a="1"/>
  <c r="K7459" i="23" s="1"/>
  <c r="K7460" i="23" a="1"/>
  <c r="K7460" i="23" s="1"/>
  <c r="K7461" i="23" a="1"/>
  <c r="K7461" i="23" s="1"/>
  <c r="K7462" i="23" a="1"/>
  <c r="K7462" i="23" s="1"/>
  <c r="K7463" i="23" a="1"/>
  <c r="K7463" i="23" s="1"/>
  <c r="K7464" i="23" a="1"/>
  <c r="K7464" i="23" s="1"/>
  <c r="K7465" i="23" a="1"/>
  <c r="K7465" i="23" s="1"/>
  <c r="K7466" i="23" a="1"/>
  <c r="K7466" i="23" s="1"/>
  <c r="K7467" i="23" a="1"/>
  <c r="K7467" i="23" s="1"/>
  <c r="K7468" i="23" a="1"/>
  <c r="K7468" i="23" s="1"/>
  <c r="K7469" i="23" a="1"/>
  <c r="K7469" i="23" s="1"/>
  <c r="K7470" i="23" a="1"/>
  <c r="K7470" i="23" s="1"/>
  <c r="K7471" i="23" a="1"/>
  <c r="K7471" i="23" s="1"/>
  <c r="K7472" i="23" a="1"/>
  <c r="K7472" i="23" s="1"/>
  <c r="K7473" i="23" a="1"/>
  <c r="K7473" i="23" s="1"/>
  <c r="K7474" i="23" a="1"/>
  <c r="K7474" i="23" s="1"/>
  <c r="K7475" i="23" a="1"/>
  <c r="K7475" i="23" s="1"/>
  <c r="K7476" i="23" a="1"/>
  <c r="K7476" i="23" s="1"/>
  <c r="K7477" i="23" a="1"/>
  <c r="K7477" i="23" s="1"/>
  <c r="K7478" i="23" a="1"/>
  <c r="K7478" i="23" s="1"/>
  <c r="K7479" i="23" a="1"/>
  <c r="K7479" i="23" s="1"/>
  <c r="K7480" i="23" a="1"/>
  <c r="K7480" i="23" s="1"/>
  <c r="K7481" i="23" a="1"/>
  <c r="K7481" i="23" s="1"/>
  <c r="K7482" i="23" a="1"/>
  <c r="K7482" i="23" s="1"/>
  <c r="K7483" i="23" a="1"/>
  <c r="K7483" i="23" s="1"/>
  <c r="K7484" i="23" a="1"/>
  <c r="K7484" i="23" s="1"/>
  <c r="K7485" i="23" a="1"/>
  <c r="K7485" i="23" s="1"/>
  <c r="K7486" i="23" a="1"/>
  <c r="K7486" i="23" s="1"/>
  <c r="K7487" i="23" a="1"/>
  <c r="K7487" i="23" s="1"/>
  <c r="K7488" i="23" a="1"/>
  <c r="K7488" i="23" s="1"/>
  <c r="K7489" i="23" a="1"/>
  <c r="K7489" i="23" s="1"/>
  <c r="K7490" i="23" a="1"/>
  <c r="K7490" i="23" s="1"/>
  <c r="K7491" i="23" a="1"/>
  <c r="K7491" i="23" s="1"/>
  <c r="K7492" i="23" a="1"/>
  <c r="K7492" i="23" s="1"/>
  <c r="K7493" i="23" a="1"/>
  <c r="K7493" i="23" s="1"/>
  <c r="K7494" i="23" a="1"/>
  <c r="K7494" i="23" s="1"/>
  <c r="K7495" i="23" a="1"/>
  <c r="K7495" i="23" s="1"/>
  <c r="K7496" i="23" a="1"/>
  <c r="K7496" i="23" s="1"/>
  <c r="K7497" i="23" a="1"/>
  <c r="K7497" i="23" s="1"/>
  <c r="K7498" i="23" a="1"/>
  <c r="K7498" i="23" s="1"/>
  <c r="K7499" i="23" a="1"/>
  <c r="K7499" i="23" s="1"/>
  <c r="K7500" i="23" a="1"/>
  <c r="K7500" i="23" s="1"/>
  <c r="K7501" i="23" a="1"/>
  <c r="K7501" i="23" s="1"/>
  <c r="K7502" i="23" a="1"/>
  <c r="K7502" i="23" s="1"/>
  <c r="K7503" i="23" a="1"/>
  <c r="K7503" i="23" s="1"/>
  <c r="K7504" i="23" a="1"/>
  <c r="K7504" i="23" s="1"/>
  <c r="K7505" i="23" a="1"/>
  <c r="K7505" i="23" s="1"/>
  <c r="K7506" i="23" a="1"/>
  <c r="K7506" i="23" s="1"/>
  <c r="K7507" i="23" a="1"/>
  <c r="K7507" i="23" s="1"/>
  <c r="K7508" i="23" a="1"/>
  <c r="K7508" i="23" s="1"/>
  <c r="K7509" i="23" a="1"/>
  <c r="K7509" i="23" s="1"/>
  <c r="K7510" i="23" a="1"/>
  <c r="K7510" i="23" s="1"/>
  <c r="K7511" i="23" a="1"/>
  <c r="K7511" i="23" s="1"/>
  <c r="K7512" i="23" a="1"/>
  <c r="K7512" i="23" s="1"/>
  <c r="K7513" i="23" a="1"/>
  <c r="K7513" i="23" s="1"/>
  <c r="K7514" i="23" a="1"/>
  <c r="K7514" i="23" s="1"/>
  <c r="K7515" i="23" a="1"/>
  <c r="K7515" i="23" s="1"/>
  <c r="K7516" i="23" a="1"/>
  <c r="K7516" i="23" s="1"/>
  <c r="K7517" i="23" a="1"/>
  <c r="K7517" i="23" s="1"/>
  <c r="K7518" i="23" a="1"/>
  <c r="K7518" i="23" s="1"/>
  <c r="K7519" i="23" a="1"/>
  <c r="K7519" i="23" s="1"/>
  <c r="K7520" i="23" a="1"/>
  <c r="K7520" i="23" s="1"/>
  <c r="K7521" i="23" a="1"/>
  <c r="K7521" i="23" s="1"/>
  <c r="K7522" i="23" a="1"/>
  <c r="K7522" i="23" s="1"/>
  <c r="K7523" i="23" a="1"/>
  <c r="K7523" i="23" s="1"/>
  <c r="K7524" i="23" a="1"/>
  <c r="K7524" i="23" s="1"/>
  <c r="K7525" i="23" a="1"/>
  <c r="K7525" i="23" s="1"/>
  <c r="K7526" i="23" a="1"/>
  <c r="K7526" i="23" s="1"/>
  <c r="K7527" i="23" a="1"/>
  <c r="K7527" i="23" s="1"/>
  <c r="K7528" i="23" a="1"/>
  <c r="K7528" i="23" s="1"/>
  <c r="K7529" i="23" a="1"/>
  <c r="K7529" i="23" s="1"/>
  <c r="K7530" i="23" a="1"/>
  <c r="K7530" i="23" s="1"/>
  <c r="K7531" i="23" a="1"/>
  <c r="K7531" i="23" s="1"/>
  <c r="K7532" i="23" a="1"/>
  <c r="K7532" i="23" s="1"/>
  <c r="K7533" i="23" a="1"/>
  <c r="K7533" i="23" s="1"/>
  <c r="K7534" i="23" a="1"/>
  <c r="K7534" i="23" s="1"/>
  <c r="K7535" i="23" a="1"/>
  <c r="K7535" i="23" s="1"/>
  <c r="K7536" i="23" a="1"/>
  <c r="K7536" i="23" s="1"/>
  <c r="K7537" i="23" a="1"/>
  <c r="K7537" i="23" s="1"/>
  <c r="K7538" i="23" a="1"/>
  <c r="K7538" i="23" s="1"/>
  <c r="K7539" i="23" a="1"/>
  <c r="K7539" i="23" s="1"/>
  <c r="K7540" i="23" a="1"/>
  <c r="K7540" i="23" s="1"/>
  <c r="K7541" i="23" a="1"/>
  <c r="K7541" i="23" s="1"/>
  <c r="K7542" i="23" a="1"/>
  <c r="K7542" i="23" s="1"/>
  <c r="K7543" i="23" a="1"/>
  <c r="K7543" i="23" s="1"/>
  <c r="K7544" i="23" a="1"/>
  <c r="K7544" i="23" s="1"/>
  <c r="K7545" i="23" a="1"/>
  <c r="K7545" i="23" s="1"/>
  <c r="K7546" i="23" a="1"/>
  <c r="K7546" i="23" s="1"/>
  <c r="K7547" i="23" a="1"/>
  <c r="K7547" i="23" s="1"/>
  <c r="K7548" i="23" a="1"/>
  <c r="K7548" i="23" s="1"/>
  <c r="K7549" i="23" a="1"/>
  <c r="K7549" i="23" s="1"/>
  <c r="K7550" i="23" a="1"/>
  <c r="K7550" i="23" s="1"/>
  <c r="K7551" i="23" a="1"/>
  <c r="K7551" i="23" s="1"/>
  <c r="K7552" i="23" a="1"/>
  <c r="K7552" i="23" s="1"/>
  <c r="K7553" i="23" a="1"/>
  <c r="K7553" i="23" s="1"/>
  <c r="K7554" i="23" a="1"/>
  <c r="K7554" i="23" s="1"/>
  <c r="K7555" i="23" a="1"/>
  <c r="K7555" i="23" s="1"/>
  <c r="K7556" i="23" a="1"/>
  <c r="K7556" i="23" s="1"/>
  <c r="K7557" i="23" a="1"/>
  <c r="K7557" i="23" s="1"/>
  <c r="K7558" i="23" a="1"/>
  <c r="K7558" i="23" s="1"/>
  <c r="K7559" i="23" a="1"/>
  <c r="K7559" i="23" s="1"/>
  <c r="K7560" i="23" a="1"/>
  <c r="K7560" i="23" s="1"/>
  <c r="K7561" i="23" a="1"/>
  <c r="K7561" i="23" s="1"/>
  <c r="K7562" i="23" a="1"/>
  <c r="K7562" i="23" s="1"/>
  <c r="K7563" i="23" a="1"/>
  <c r="K7563" i="23" s="1"/>
  <c r="K7564" i="23" a="1"/>
  <c r="K7564" i="23" s="1"/>
  <c r="K7565" i="23" a="1"/>
  <c r="K7565" i="23" s="1"/>
  <c r="K7566" i="23" a="1"/>
  <c r="K7566" i="23" s="1"/>
  <c r="K7567" i="23" a="1"/>
  <c r="K7567" i="23" s="1"/>
  <c r="K7568" i="23" a="1"/>
  <c r="K7568" i="23" s="1"/>
  <c r="K7569" i="23" a="1"/>
  <c r="K7569" i="23" s="1"/>
  <c r="K7570" i="23" a="1"/>
  <c r="K7570" i="23" s="1"/>
  <c r="K7571" i="23" a="1"/>
  <c r="K7571" i="23" s="1"/>
  <c r="K7572" i="23" a="1"/>
  <c r="K7572" i="23" s="1"/>
  <c r="K7573" i="23" a="1"/>
  <c r="K7573" i="23" s="1"/>
  <c r="K7574" i="23" a="1"/>
  <c r="K7574" i="23" s="1"/>
  <c r="K7575" i="23" a="1"/>
  <c r="K7575" i="23" s="1"/>
  <c r="K7576" i="23" a="1"/>
  <c r="K7576" i="23" s="1"/>
  <c r="K7577" i="23" a="1"/>
  <c r="K7577" i="23" s="1"/>
  <c r="K7578" i="23" a="1"/>
  <c r="K7578" i="23" s="1"/>
  <c r="K7579" i="23" a="1"/>
  <c r="K7579" i="23" s="1"/>
  <c r="K7580" i="23" a="1"/>
  <c r="K7580" i="23" s="1"/>
  <c r="K7581" i="23" a="1"/>
  <c r="K7581" i="23" s="1"/>
  <c r="K7582" i="23" a="1"/>
  <c r="K7582" i="23" s="1"/>
  <c r="K7583" i="23" a="1"/>
  <c r="K7583" i="23" s="1"/>
  <c r="K7584" i="23" a="1"/>
  <c r="K7584" i="23" s="1"/>
  <c r="K7585" i="23" a="1"/>
  <c r="K7585" i="23" s="1"/>
  <c r="K7586" i="23" a="1"/>
  <c r="K7586" i="23" s="1"/>
  <c r="K7587" i="23" a="1"/>
  <c r="K7587" i="23" s="1"/>
  <c r="K7588" i="23" a="1"/>
  <c r="K7588" i="23" s="1"/>
  <c r="K7589" i="23" a="1"/>
  <c r="K7589" i="23" s="1"/>
  <c r="K7590" i="23" a="1"/>
  <c r="K7590" i="23" s="1"/>
  <c r="K7591" i="23" a="1"/>
  <c r="K7591" i="23" s="1"/>
  <c r="K7592" i="23" a="1"/>
  <c r="K7592" i="23" s="1"/>
  <c r="K7593" i="23" a="1"/>
  <c r="K7593" i="23" s="1"/>
  <c r="K7594" i="23" a="1"/>
  <c r="K7594" i="23" s="1"/>
  <c r="K7595" i="23" a="1"/>
  <c r="K7595" i="23" s="1"/>
  <c r="K7596" i="23" a="1"/>
  <c r="K7596" i="23" s="1"/>
  <c r="K7597" i="23" a="1"/>
  <c r="K7597" i="23" s="1"/>
  <c r="K7598" i="23" a="1"/>
  <c r="K7598" i="23" s="1"/>
  <c r="K7599" i="23" a="1"/>
  <c r="K7599" i="23" s="1"/>
  <c r="K7600" i="23" a="1"/>
  <c r="K7600" i="23" s="1"/>
  <c r="K7601" i="23" a="1"/>
  <c r="K7601" i="23" s="1"/>
  <c r="K7602" i="23" a="1"/>
  <c r="K7602" i="23" s="1"/>
  <c r="K7603" i="23" a="1"/>
  <c r="K7603" i="23" s="1"/>
  <c r="K7604" i="23" a="1"/>
  <c r="K7604" i="23" s="1"/>
  <c r="K7605" i="23" a="1"/>
  <c r="K7605" i="23" s="1"/>
  <c r="K7606" i="23" a="1"/>
  <c r="K7606" i="23" s="1"/>
  <c r="K7607" i="23" a="1"/>
  <c r="K7607" i="23" s="1"/>
  <c r="K7608" i="23" a="1"/>
  <c r="K7608" i="23" s="1"/>
  <c r="K7609" i="23" a="1"/>
  <c r="K7609" i="23" s="1"/>
  <c r="K7610" i="23" a="1"/>
  <c r="K7610" i="23" s="1"/>
  <c r="K7611" i="23" a="1"/>
  <c r="K7611" i="23" s="1"/>
  <c r="K7612" i="23" a="1"/>
  <c r="K7612" i="23" s="1"/>
  <c r="K7613" i="23" a="1"/>
  <c r="K7613" i="23" s="1"/>
  <c r="K7614" i="23" a="1"/>
  <c r="K7614" i="23" s="1"/>
  <c r="K7615" i="23" a="1"/>
  <c r="K7615" i="23" s="1"/>
  <c r="K7616" i="23" a="1"/>
  <c r="K7616" i="23" s="1"/>
  <c r="K7617" i="23" a="1"/>
  <c r="K7617" i="23" s="1"/>
  <c r="K7618" i="23" a="1"/>
  <c r="K7618" i="23" s="1"/>
  <c r="K7619" i="23" a="1"/>
  <c r="K7619" i="23" s="1"/>
  <c r="K7620" i="23" a="1"/>
  <c r="K7620" i="23" s="1"/>
  <c r="K7621" i="23" a="1"/>
  <c r="K7621" i="23" s="1"/>
  <c r="K7622" i="23" a="1"/>
  <c r="K7622" i="23" s="1"/>
  <c r="K7623" i="23" a="1"/>
  <c r="K7623" i="23" s="1"/>
  <c r="K7624" i="23" a="1"/>
  <c r="K7624" i="23" s="1"/>
  <c r="K7625" i="23" a="1"/>
  <c r="K7625" i="23" s="1"/>
  <c r="K7626" i="23" a="1"/>
  <c r="K7626" i="23" s="1"/>
  <c r="K7627" i="23" a="1"/>
  <c r="K7627" i="23" s="1"/>
  <c r="K7628" i="23" a="1"/>
  <c r="K7628" i="23" s="1"/>
  <c r="K7629" i="23" a="1"/>
  <c r="K7629" i="23" s="1"/>
  <c r="K7630" i="23" a="1"/>
  <c r="K7630" i="23" s="1"/>
  <c r="K7631" i="23" a="1"/>
  <c r="K7631" i="23" s="1"/>
  <c r="K7632" i="23" a="1"/>
  <c r="K7632" i="23" s="1"/>
  <c r="K7633" i="23" a="1"/>
  <c r="K7633" i="23" s="1"/>
  <c r="K7634" i="23" a="1"/>
  <c r="K7634" i="23" s="1"/>
  <c r="K7635" i="23" a="1"/>
  <c r="K7635" i="23" s="1"/>
  <c r="K7636" i="23" a="1"/>
  <c r="K7636" i="23" s="1"/>
  <c r="K7637" i="23" a="1"/>
  <c r="K7637" i="23" s="1"/>
  <c r="K7638" i="23" a="1"/>
  <c r="K7638" i="23" s="1"/>
  <c r="K7639" i="23" a="1"/>
  <c r="K7639" i="23" s="1"/>
  <c r="K7640" i="23" a="1"/>
  <c r="K7640" i="23" s="1"/>
  <c r="K7641" i="23" a="1"/>
  <c r="K7641" i="23" s="1"/>
  <c r="K7642" i="23" a="1"/>
  <c r="K7642" i="23" s="1"/>
  <c r="K7643" i="23" a="1"/>
  <c r="K7643" i="23" s="1"/>
  <c r="K7644" i="23" a="1"/>
  <c r="K7644" i="23" s="1"/>
  <c r="K7645" i="23" a="1"/>
  <c r="K7645" i="23" s="1"/>
  <c r="K7646" i="23" a="1"/>
  <c r="K7646" i="23" s="1"/>
  <c r="K7647" i="23" a="1"/>
  <c r="K7647" i="23" s="1"/>
  <c r="K7648" i="23" a="1"/>
  <c r="K7648" i="23" s="1"/>
  <c r="K7649" i="23" a="1"/>
  <c r="K7649" i="23" s="1"/>
  <c r="K7650" i="23" a="1"/>
  <c r="K7650" i="23" s="1"/>
  <c r="K7651" i="23" a="1"/>
  <c r="K7651" i="23" s="1"/>
  <c r="K7652" i="23" a="1"/>
  <c r="K7652" i="23" s="1"/>
  <c r="K7653" i="23" a="1"/>
  <c r="K7653" i="23" s="1"/>
  <c r="K7654" i="23" a="1"/>
  <c r="K7654" i="23" s="1"/>
  <c r="K7655" i="23" a="1"/>
  <c r="K7655" i="23" s="1"/>
  <c r="K7656" i="23" a="1"/>
  <c r="K7656" i="23" s="1"/>
  <c r="K7657" i="23" a="1"/>
  <c r="K7657" i="23" s="1"/>
  <c r="K7658" i="23" a="1"/>
  <c r="K7658" i="23" s="1"/>
  <c r="K7659" i="23" a="1"/>
  <c r="K7659" i="23" s="1"/>
  <c r="K7660" i="23" a="1"/>
  <c r="K7660" i="23" s="1"/>
  <c r="K7661" i="23" a="1"/>
  <c r="K7661" i="23" s="1"/>
  <c r="K7662" i="23" a="1"/>
  <c r="K7662" i="23" s="1"/>
  <c r="K7663" i="23" a="1"/>
  <c r="K7663" i="23" s="1"/>
  <c r="K7664" i="23" a="1"/>
  <c r="K7664" i="23" s="1"/>
  <c r="K7665" i="23" a="1"/>
  <c r="K7665" i="23" s="1"/>
  <c r="K7666" i="23" a="1"/>
  <c r="K7666" i="23" s="1"/>
  <c r="K7667" i="23" a="1"/>
  <c r="K7667" i="23" s="1"/>
  <c r="K7668" i="23" a="1"/>
  <c r="K7668" i="23" s="1"/>
  <c r="K7669" i="23" a="1"/>
  <c r="K7669" i="23" s="1"/>
  <c r="K7670" i="23" a="1"/>
  <c r="K7670" i="23" s="1"/>
  <c r="K7671" i="23" a="1"/>
  <c r="K7671" i="23" s="1"/>
  <c r="K7672" i="23" a="1"/>
  <c r="K7672" i="23" s="1"/>
  <c r="K7673" i="23" a="1"/>
  <c r="K7673" i="23" s="1"/>
  <c r="K7674" i="23" a="1"/>
  <c r="K7674" i="23" s="1"/>
  <c r="K7675" i="23" a="1"/>
  <c r="K7675" i="23" s="1"/>
  <c r="K7676" i="23" a="1"/>
  <c r="K7676" i="23" s="1"/>
  <c r="K7677" i="23" a="1"/>
  <c r="K7677" i="23" s="1"/>
  <c r="K7678" i="23" a="1"/>
  <c r="K7678" i="23" s="1"/>
  <c r="K7679" i="23" a="1"/>
  <c r="K7679" i="23" s="1"/>
  <c r="K7680" i="23" a="1"/>
  <c r="K7680" i="23" s="1"/>
  <c r="K7681" i="23" a="1"/>
  <c r="K7681" i="23" s="1"/>
  <c r="K7682" i="23" a="1"/>
  <c r="K7682" i="23" s="1"/>
  <c r="K7683" i="23" a="1"/>
  <c r="K7683" i="23" s="1"/>
  <c r="K7684" i="23" a="1"/>
  <c r="K7684" i="23" s="1"/>
  <c r="K7685" i="23" a="1"/>
  <c r="K7685" i="23" s="1"/>
  <c r="K7686" i="23" a="1"/>
  <c r="K7686" i="23" s="1"/>
  <c r="K7687" i="23" a="1"/>
  <c r="K7687" i="23" s="1"/>
  <c r="K7688" i="23" a="1"/>
  <c r="K7688" i="23" s="1"/>
  <c r="K7689" i="23" a="1"/>
  <c r="K7689" i="23" s="1"/>
  <c r="K7690" i="23" a="1"/>
  <c r="K7690" i="23" s="1"/>
  <c r="K7691" i="23" a="1"/>
  <c r="K7691" i="23" s="1"/>
  <c r="K7692" i="23" a="1"/>
  <c r="K7692" i="23" s="1"/>
  <c r="K7693" i="23" a="1"/>
  <c r="K7693" i="23" s="1"/>
  <c r="K7694" i="23" a="1"/>
  <c r="K7694" i="23" s="1"/>
  <c r="K7695" i="23" a="1"/>
  <c r="K7695" i="23" s="1"/>
  <c r="K7696" i="23" a="1"/>
  <c r="K7696" i="23" s="1"/>
  <c r="K7697" i="23" a="1"/>
  <c r="K7697" i="23" s="1"/>
  <c r="K7698" i="23" a="1"/>
  <c r="K7698" i="23" s="1"/>
  <c r="K7699" i="23" a="1"/>
  <c r="K7699" i="23" s="1"/>
  <c r="K7700" i="23" a="1"/>
  <c r="K7700" i="23" s="1"/>
  <c r="K7701" i="23" a="1"/>
  <c r="K7701" i="23" s="1"/>
  <c r="K7702" i="23" a="1"/>
  <c r="K7702" i="23" s="1"/>
  <c r="K7703" i="23" a="1"/>
  <c r="K7703" i="23" s="1"/>
  <c r="K7704" i="23" a="1"/>
  <c r="K7704" i="23" s="1"/>
  <c r="K7705" i="23" a="1"/>
  <c r="K7705" i="23" s="1"/>
  <c r="K7706" i="23" a="1"/>
  <c r="K7706" i="23" s="1"/>
  <c r="K7707" i="23" a="1"/>
  <c r="K7707" i="23" s="1"/>
  <c r="K7708" i="23" a="1"/>
  <c r="K7708" i="23" s="1"/>
  <c r="K7709" i="23" a="1"/>
  <c r="K7709" i="23" s="1"/>
  <c r="K7710" i="23" a="1"/>
  <c r="K7710" i="23" s="1"/>
  <c r="K7711" i="23" a="1"/>
  <c r="K7711" i="23" s="1"/>
  <c r="K7712" i="23" a="1"/>
  <c r="K7712" i="23" s="1"/>
  <c r="K7713" i="23" a="1"/>
  <c r="K7713" i="23" s="1"/>
  <c r="K7714" i="23" a="1"/>
  <c r="K7714" i="23" s="1"/>
  <c r="K7715" i="23" a="1"/>
  <c r="K7715" i="23" s="1"/>
  <c r="K7716" i="23" a="1"/>
  <c r="K7716" i="23" s="1"/>
  <c r="K7717" i="23" a="1"/>
  <c r="K7717" i="23" s="1"/>
  <c r="K7718" i="23" a="1"/>
  <c r="K7718" i="23" s="1"/>
  <c r="K7719" i="23" a="1"/>
  <c r="K7719" i="23" s="1"/>
  <c r="K7720" i="23" a="1"/>
  <c r="K7720" i="23" s="1"/>
  <c r="K7721" i="23" a="1"/>
  <c r="K7721" i="23" s="1"/>
  <c r="K7722" i="23" a="1"/>
  <c r="K7722" i="23" s="1"/>
  <c r="K7723" i="23" a="1"/>
  <c r="K7723" i="23" s="1"/>
  <c r="K7724" i="23" a="1"/>
  <c r="K7724" i="23" s="1"/>
  <c r="K7725" i="23" a="1"/>
  <c r="K7725" i="23" s="1"/>
  <c r="K7726" i="23" a="1"/>
  <c r="K7726" i="23"/>
  <c r="K7727" i="23" a="1"/>
  <c r="K7727" i="23" s="1"/>
  <c r="K7728" i="23" a="1"/>
  <c r="K7728" i="23" s="1"/>
  <c r="K7729" i="23" a="1"/>
  <c r="K7729" i="23" s="1"/>
  <c r="K7730" i="23" a="1"/>
  <c r="K7730" i="23" s="1"/>
  <c r="K7731" i="23" a="1"/>
  <c r="K7731" i="23" s="1"/>
  <c r="K7732" i="23" a="1"/>
  <c r="K7732" i="23" s="1"/>
  <c r="K7733" i="23" a="1"/>
  <c r="K7733" i="23" s="1"/>
  <c r="K7734" i="23" a="1"/>
  <c r="K7734" i="23" s="1"/>
  <c r="K7735" i="23" a="1"/>
  <c r="K7735" i="23" s="1"/>
  <c r="K7736" i="23" a="1"/>
  <c r="K7736" i="23" s="1"/>
  <c r="K7737" i="23" a="1"/>
  <c r="K7737" i="23" s="1"/>
  <c r="K7738" i="23" a="1"/>
  <c r="K7738" i="23" s="1"/>
  <c r="K7739" i="23" a="1"/>
  <c r="K7739" i="23" s="1"/>
  <c r="K7740" i="23" a="1"/>
  <c r="K7740" i="23" s="1"/>
  <c r="K7741" i="23" a="1"/>
  <c r="K7741" i="23" s="1"/>
  <c r="K7742" i="23" a="1"/>
  <c r="K7742" i="23" s="1"/>
  <c r="K7743" i="23" a="1"/>
  <c r="K7743" i="23" s="1"/>
  <c r="K7744" i="23" a="1"/>
  <c r="K7744" i="23" s="1"/>
  <c r="K7745" i="23" a="1"/>
  <c r="K7745" i="23" s="1"/>
  <c r="K7746" i="23" a="1"/>
  <c r="K7746" i="23" s="1"/>
  <c r="K7747" i="23" a="1"/>
  <c r="K7747" i="23" s="1"/>
  <c r="K7748" i="23" a="1"/>
  <c r="K7748" i="23" s="1"/>
  <c r="K7749" i="23" a="1"/>
  <c r="K7749" i="23" s="1"/>
  <c r="K7750" i="23" a="1"/>
  <c r="K7750" i="23" s="1"/>
  <c r="K7751" i="23" a="1"/>
  <c r="K7751" i="23" s="1"/>
  <c r="K7752" i="23" a="1"/>
  <c r="K7752" i="23" s="1"/>
  <c r="K7753" i="23" a="1"/>
  <c r="K7753" i="23" s="1"/>
  <c r="K7754" i="23" a="1"/>
  <c r="K7754" i="23" s="1"/>
  <c r="K7755" i="23" a="1"/>
  <c r="K7755" i="23" s="1"/>
  <c r="K7756" i="23" a="1"/>
  <c r="K7756" i="23" s="1"/>
  <c r="K7757" i="23" a="1"/>
  <c r="K7757" i="23" s="1"/>
  <c r="K7758" i="23" a="1"/>
  <c r="K7758" i="23" s="1"/>
  <c r="K7759" i="23" a="1"/>
  <c r="K7759" i="23" s="1"/>
  <c r="K7760" i="23" a="1"/>
  <c r="K7760" i="23" s="1"/>
  <c r="K7761" i="23" a="1"/>
  <c r="K7761" i="23" s="1"/>
  <c r="K7762" i="23" a="1"/>
  <c r="K7762" i="23" s="1"/>
  <c r="K7763" i="23" a="1"/>
  <c r="K7763" i="23" s="1"/>
  <c r="K7764" i="23" a="1"/>
  <c r="K7764" i="23" s="1"/>
  <c r="K7765" i="23" a="1"/>
  <c r="K7765" i="23" s="1"/>
  <c r="K7766" i="23" a="1"/>
  <c r="K7766" i="23" s="1"/>
  <c r="K7767" i="23" a="1"/>
  <c r="K7767" i="23" s="1"/>
  <c r="K7768" i="23" a="1"/>
  <c r="K7768" i="23" s="1"/>
  <c r="K7769" i="23" a="1"/>
  <c r="K7769" i="23" s="1"/>
  <c r="K7770" i="23" a="1"/>
  <c r="K7770" i="23" s="1"/>
  <c r="K7771" i="23" a="1"/>
  <c r="K7771" i="23" s="1"/>
  <c r="K7772" i="23" a="1"/>
  <c r="K7772" i="23" s="1"/>
  <c r="K7773" i="23" a="1"/>
  <c r="K7773" i="23" s="1"/>
  <c r="K7774" i="23" a="1"/>
  <c r="K7774" i="23" s="1"/>
  <c r="K7775" i="23" a="1"/>
  <c r="K7775" i="23" s="1"/>
  <c r="K7776" i="23" a="1"/>
  <c r="K7776" i="23" s="1"/>
  <c r="K7777" i="23" a="1"/>
  <c r="K7777" i="23" s="1"/>
  <c r="K7778" i="23" a="1"/>
  <c r="K7778" i="23" s="1"/>
  <c r="K7779" i="23" a="1"/>
  <c r="K7779" i="23" s="1"/>
  <c r="K7780" i="23" a="1"/>
  <c r="K7780" i="23" s="1"/>
  <c r="K7781" i="23" a="1"/>
  <c r="K7781" i="23" s="1"/>
  <c r="K7782" i="23" a="1"/>
  <c r="K7782" i="23" s="1"/>
  <c r="K7783" i="23" a="1"/>
  <c r="K7783" i="23" s="1"/>
  <c r="K7784" i="23" a="1"/>
  <c r="K7784" i="23" s="1"/>
  <c r="K7785" i="23" a="1"/>
  <c r="K7785" i="23" s="1"/>
  <c r="K7786" i="23" a="1"/>
  <c r="K7786" i="23" s="1"/>
  <c r="K7787" i="23" a="1"/>
  <c r="K7787" i="23" s="1"/>
  <c r="K7788" i="23" a="1"/>
  <c r="K7788" i="23" s="1"/>
  <c r="K7789" i="23" a="1"/>
  <c r="K7789" i="23" s="1"/>
  <c r="K7790" i="23" a="1"/>
  <c r="K7790" i="23" s="1"/>
  <c r="K7791" i="23" a="1"/>
  <c r="K7791" i="23" s="1"/>
  <c r="K7792" i="23" a="1"/>
  <c r="K7792" i="23" s="1"/>
  <c r="K7793" i="23" a="1"/>
  <c r="K7793" i="23" s="1"/>
  <c r="K7794" i="23" a="1"/>
  <c r="K7794" i="23" s="1"/>
  <c r="K7795" i="23" a="1"/>
  <c r="K7795" i="23" s="1"/>
  <c r="K7796" i="23" a="1"/>
  <c r="K7796" i="23" s="1"/>
  <c r="K7797" i="23" a="1"/>
  <c r="K7797" i="23" s="1"/>
  <c r="K7798" i="23" a="1"/>
  <c r="K7798" i="23" s="1"/>
  <c r="K7799" i="23" a="1"/>
  <c r="K7799" i="23" s="1"/>
  <c r="K7800" i="23" a="1"/>
  <c r="K7800" i="23" s="1"/>
  <c r="K7801" i="23" a="1"/>
  <c r="K7801" i="23" s="1"/>
  <c r="K7802" i="23" a="1"/>
  <c r="K7802" i="23" s="1"/>
  <c r="K7803" i="23" a="1"/>
  <c r="K7803" i="23" s="1"/>
  <c r="K7804" i="23" a="1"/>
  <c r="K7804" i="23" s="1"/>
  <c r="K7805" i="23" a="1"/>
  <c r="K7805" i="23" s="1"/>
  <c r="K7806" i="23" a="1"/>
  <c r="K7806" i="23" s="1"/>
  <c r="K7807" i="23" a="1"/>
  <c r="K7807" i="23" s="1"/>
  <c r="K7808" i="23" a="1"/>
  <c r="K7808" i="23" s="1"/>
  <c r="K7809" i="23" a="1"/>
  <c r="K7809" i="23" s="1"/>
  <c r="K7810" i="23" a="1"/>
  <c r="K7810" i="23" s="1"/>
  <c r="K7811" i="23" a="1"/>
  <c r="K7811" i="23" s="1"/>
  <c r="K7812" i="23" a="1"/>
  <c r="K7812" i="23" s="1"/>
  <c r="K7813" i="23" a="1"/>
  <c r="K7813" i="23" s="1"/>
  <c r="K7814" i="23" a="1"/>
  <c r="K7814" i="23" s="1"/>
  <c r="K7815" i="23" a="1"/>
  <c r="K7815" i="23" s="1"/>
  <c r="K7816" i="23" a="1"/>
  <c r="K7816" i="23" s="1"/>
  <c r="K7817" i="23" a="1"/>
  <c r="K7817" i="23" s="1"/>
  <c r="K7818" i="23" a="1"/>
  <c r="K7818" i="23" s="1"/>
  <c r="K7819" i="23" a="1"/>
  <c r="K7819" i="23" s="1"/>
  <c r="K7820" i="23" a="1"/>
  <c r="K7820" i="23" s="1"/>
  <c r="K7821" i="23" a="1"/>
  <c r="K7821" i="23" s="1"/>
  <c r="K7822" i="23" a="1"/>
  <c r="K7822" i="23" s="1"/>
  <c r="K7823" i="23" a="1"/>
  <c r="K7823" i="23" s="1"/>
  <c r="K7824" i="23" a="1"/>
  <c r="K7824" i="23" s="1"/>
  <c r="K7825" i="23" a="1"/>
  <c r="K7825" i="23" s="1"/>
  <c r="K7826" i="23" a="1"/>
  <c r="K7826" i="23" s="1"/>
  <c r="K7827" i="23" a="1"/>
  <c r="K7827" i="23" s="1"/>
  <c r="K7828" i="23" a="1"/>
  <c r="K7828" i="23" s="1"/>
  <c r="K7829" i="23" a="1"/>
  <c r="K7829" i="23" s="1"/>
  <c r="K7830" i="23" a="1"/>
  <c r="K7830" i="23" s="1"/>
  <c r="K7831" i="23" a="1"/>
  <c r="K7831" i="23" s="1"/>
  <c r="K7832" i="23" a="1"/>
  <c r="K7832" i="23" s="1"/>
  <c r="K7833" i="23" a="1"/>
  <c r="K7833" i="23" s="1"/>
  <c r="K7834" i="23" a="1"/>
  <c r="K7834" i="23" s="1"/>
  <c r="K7835" i="23" a="1"/>
  <c r="K7835" i="23" s="1"/>
  <c r="K7836" i="23" a="1"/>
  <c r="K7836" i="23" s="1"/>
  <c r="K7837" i="23" a="1"/>
  <c r="K7837" i="23" s="1"/>
  <c r="K7838" i="23" a="1"/>
  <c r="K7838" i="23" s="1"/>
  <c r="K7839" i="23" a="1"/>
  <c r="K7839" i="23" s="1"/>
  <c r="K7840" i="23" a="1"/>
  <c r="K7840" i="23" s="1"/>
  <c r="K7841" i="23" a="1"/>
  <c r="K7841" i="23" s="1"/>
  <c r="K7842" i="23" a="1"/>
  <c r="K7842" i="23" s="1"/>
  <c r="K7843" i="23" a="1"/>
  <c r="K7843" i="23" s="1"/>
  <c r="K7844" i="23" a="1"/>
  <c r="K7844" i="23" s="1"/>
  <c r="K7845" i="23" a="1"/>
  <c r="K7845" i="23" s="1"/>
  <c r="K7846" i="23" a="1"/>
  <c r="K7846" i="23" s="1"/>
  <c r="K7847" i="23" a="1"/>
  <c r="K7847" i="23" s="1"/>
  <c r="K7848" i="23" a="1"/>
  <c r="K7848" i="23" s="1"/>
  <c r="K7849" i="23" a="1"/>
  <c r="K7849" i="23" s="1"/>
  <c r="K7850" i="23" a="1"/>
  <c r="K7850" i="23" s="1"/>
  <c r="K7851" i="23" a="1"/>
  <c r="K7851" i="23" s="1"/>
  <c r="K7852" i="23" a="1"/>
  <c r="K7852" i="23" s="1"/>
  <c r="K7853" i="23" a="1"/>
  <c r="K7853" i="23" s="1"/>
  <c r="K7854" i="23" a="1"/>
  <c r="K7854" i="23" s="1"/>
  <c r="K7855" i="23" a="1"/>
  <c r="K7855" i="23" s="1"/>
  <c r="K7856" i="23" a="1"/>
  <c r="K7856" i="23" s="1"/>
  <c r="K7857" i="23" a="1"/>
  <c r="K7857" i="23" s="1"/>
  <c r="K7858" i="23" a="1"/>
  <c r="K7858" i="23" s="1"/>
  <c r="K7859" i="23" a="1"/>
  <c r="K7859" i="23" s="1"/>
  <c r="K7860" i="23" a="1"/>
  <c r="K7860" i="23" s="1"/>
  <c r="K7861" i="23" a="1"/>
  <c r="K7861" i="23" s="1"/>
  <c r="K7862" i="23" a="1"/>
  <c r="K7862" i="23" s="1"/>
  <c r="K7863" i="23" a="1"/>
  <c r="K7863" i="23" s="1"/>
  <c r="K7864" i="23" a="1"/>
  <c r="K7864" i="23" s="1"/>
  <c r="K7865" i="23" a="1"/>
  <c r="K7865" i="23" s="1"/>
  <c r="K7866" i="23" a="1"/>
  <c r="K7866" i="23" s="1"/>
  <c r="K7867" i="23" a="1"/>
  <c r="K7867" i="23" s="1"/>
  <c r="K7868" i="23" a="1"/>
  <c r="K7868" i="23" s="1"/>
  <c r="K7869" i="23" a="1"/>
  <c r="K7869" i="23" s="1"/>
  <c r="K7870" i="23" a="1"/>
  <c r="K7870" i="23" s="1"/>
  <c r="K7871" i="23" a="1"/>
  <c r="K7871" i="23" s="1"/>
  <c r="K7872" i="23" a="1"/>
  <c r="K7872" i="23" s="1"/>
  <c r="K7873" i="23" a="1"/>
  <c r="K7873" i="23" s="1"/>
  <c r="K7874" i="23" a="1"/>
  <c r="K7874" i="23" s="1"/>
  <c r="K7875" i="23" a="1"/>
  <c r="K7875" i="23" s="1"/>
  <c r="K7876" i="23" a="1"/>
  <c r="K7876" i="23" s="1"/>
  <c r="K7877" i="23" a="1"/>
  <c r="K7877" i="23" s="1"/>
  <c r="K7878" i="23" a="1"/>
  <c r="K7878" i="23" s="1"/>
  <c r="K7879" i="23" a="1"/>
  <c r="K7879" i="23" s="1"/>
  <c r="K7880" i="23" a="1"/>
  <c r="K7880" i="23" s="1"/>
  <c r="K7881" i="23" a="1"/>
  <c r="K7881" i="23" s="1"/>
  <c r="K7882" i="23" a="1"/>
  <c r="K7882" i="23" s="1"/>
  <c r="K7883" i="23" a="1"/>
  <c r="K7883" i="23" s="1"/>
  <c r="K7884" i="23" a="1"/>
  <c r="K7884" i="23" s="1"/>
  <c r="K7885" i="23" a="1"/>
  <c r="K7885" i="23" s="1"/>
  <c r="K7886" i="23" a="1"/>
  <c r="K7886" i="23" s="1"/>
  <c r="K7887" i="23" a="1"/>
  <c r="K7887" i="23" s="1"/>
  <c r="K7888" i="23" a="1"/>
  <c r="K7888" i="23" s="1"/>
  <c r="K7889" i="23" a="1"/>
  <c r="K7889" i="23" s="1"/>
  <c r="K7890" i="23" a="1"/>
  <c r="K7890" i="23" s="1"/>
  <c r="K7891" i="23" a="1"/>
  <c r="K7891" i="23" s="1"/>
  <c r="K7892" i="23" a="1"/>
  <c r="K7892" i="23" s="1"/>
  <c r="K7893" i="23" a="1"/>
  <c r="K7893" i="23" s="1"/>
  <c r="K7894" i="23" a="1"/>
  <c r="K7894" i="23" s="1"/>
  <c r="K7895" i="23" a="1"/>
  <c r="K7895" i="23" s="1"/>
  <c r="K7896" i="23" a="1"/>
  <c r="K7896" i="23" s="1"/>
  <c r="K7897" i="23" a="1"/>
  <c r="K7897" i="23" s="1"/>
  <c r="K7898" i="23" a="1"/>
  <c r="K7898" i="23" s="1"/>
  <c r="K7899" i="23" a="1"/>
  <c r="K7899" i="23" s="1"/>
  <c r="K7900" i="23" a="1"/>
  <c r="K7900" i="23" s="1"/>
  <c r="K7901" i="23" a="1"/>
  <c r="K7901" i="23" s="1"/>
  <c r="K7902" i="23" a="1"/>
  <c r="K7902" i="23" s="1"/>
  <c r="K7903" i="23" a="1"/>
  <c r="K7903" i="23" s="1"/>
  <c r="K7904" i="23" a="1"/>
  <c r="K7904" i="23" s="1"/>
  <c r="K7905" i="23" a="1"/>
  <c r="K7905" i="23" s="1"/>
  <c r="K7906" i="23" a="1"/>
  <c r="K7906" i="23" s="1"/>
  <c r="K7907" i="23" a="1"/>
  <c r="K7907" i="23" s="1"/>
  <c r="K7908" i="23" a="1"/>
  <c r="K7908" i="23" s="1"/>
  <c r="K7909" i="23" a="1"/>
  <c r="K7909" i="23" s="1"/>
  <c r="K7910" i="23" a="1"/>
  <c r="K7910" i="23" s="1"/>
  <c r="K7911" i="23" a="1"/>
  <c r="K7911" i="23" s="1"/>
  <c r="K7912" i="23" a="1"/>
  <c r="K7912" i="23" s="1"/>
  <c r="K7913" i="23" a="1"/>
  <c r="K7913" i="23" s="1"/>
  <c r="K7914" i="23" a="1"/>
  <c r="K7914" i="23" s="1"/>
  <c r="K7915" i="23" a="1"/>
  <c r="K7915" i="23" s="1"/>
  <c r="K7916" i="23" a="1"/>
  <c r="K7916" i="23" s="1"/>
  <c r="K7917" i="23" a="1"/>
  <c r="K7917" i="23" s="1"/>
  <c r="K7918" i="23" a="1"/>
  <c r="K7918" i="23" s="1"/>
  <c r="K7919" i="23" a="1"/>
  <c r="K7919" i="23" s="1"/>
  <c r="K7920" i="23" a="1"/>
  <c r="K7920" i="23" s="1"/>
  <c r="K7921" i="23" a="1"/>
  <c r="K7921" i="23" s="1"/>
  <c r="K7922" i="23" a="1"/>
  <c r="K7922" i="23" s="1"/>
  <c r="K7923" i="23" a="1"/>
  <c r="K7923" i="23" s="1"/>
  <c r="K7924" i="23" a="1"/>
  <c r="K7924" i="23" s="1"/>
  <c r="K7925" i="23" a="1"/>
  <c r="K7925" i="23" s="1"/>
  <c r="K7926" i="23" a="1"/>
  <c r="K7926" i="23" s="1"/>
  <c r="K7927" i="23" a="1"/>
  <c r="K7927" i="23" s="1"/>
  <c r="K7928" i="23" a="1"/>
  <c r="K7928" i="23" s="1"/>
  <c r="K7929" i="23" a="1"/>
  <c r="K7929" i="23" s="1"/>
  <c r="K7930" i="23" a="1"/>
  <c r="K7930" i="23" s="1"/>
  <c r="K7931" i="23" a="1"/>
  <c r="K7931" i="23" s="1"/>
  <c r="K7932" i="23" a="1"/>
  <c r="K7932" i="23" s="1"/>
  <c r="K7933" i="23" a="1"/>
  <c r="K7933" i="23" s="1"/>
  <c r="K7934" i="23" a="1"/>
  <c r="K7934" i="23" s="1"/>
  <c r="K7935" i="23" a="1"/>
  <c r="K7935" i="23" s="1"/>
  <c r="K7936" i="23" a="1"/>
  <c r="K7936" i="23" s="1"/>
  <c r="K7937" i="23" a="1"/>
  <c r="K7937" i="23" s="1"/>
  <c r="K7938" i="23" a="1"/>
  <c r="K7938" i="23" s="1"/>
  <c r="K7939" i="23" a="1"/>
  <c r="K7939" i="23" s="1"/>
  <c r="K7940" i="23" a="1"/>
  <c r="K7940" i="23" s="1"/>
  <c r="K7941" i="23" a="1"/>
  <c r="K7941" i="23" s="1"/>
  <c r="K7942" i="23" a="1"/>
  <c r="K7942" i="23" s="1"/>
  <c r="K7943" i="23" a="1"/>
  <c r="K7943" i="23" s="1"/>
  <c r="K7944" i="23" a="1"/>
  <c r="K7944" i="23" s="1"/>
  <c r="K7945" i="23" a="1"/>
  <c r="K7945" i="23" s="1"/>
  <c r="K7946" i="23" a="1"/>
  <c r="K7946" i="23" s="1"/>
  <c r="K7947" i="23" a="1"/>
  <c r="K7947" i="23" s="1"/>
  <c r="K7948" i="23" a="1"/>
  <c r="K7948" i="23" s="1"/>
  <c r="K7949" i="23" a="1"/>
  <c r="K7949" i="23" s="1"/>
  <c r="K7950" i="23" a="1"/>
  <c r="K7950" i="23" s="1"/>
  <c r="K7951" i="23" a="1"/>
  <c r="K7951" i="23" s="1"/>
  <c r="K7952" i="23" a="1"/>
  <c r="K7952" i="23" s="1"/>
  <c r="K7953" i="23" a="1"/>
  <c r="K7953" i="23" s="1"/>
  <c r="K7954" i="23" a="1"/>
  <c r="K7954" i="23" s="1"/>
  <c r="K7955" i="23" a="1"/>
  <c r="K7955" i="23" s="1"/>
  <c r="K7956" i="23" a="1"/>
  <c r="K7956" i="23" s="1"/>
  <c r="K7957" i="23" a="1"/>
  <c r="K7957" i="23" s="1"/>
  <c r="K7958" i="23" a="1"/>
  <c r="K7958" i="23" s="1"/>
  <c r="K7959" i="23" a="1"/>
  <c r="K7959" i="23" s="1"/>
  <c r="K7960" i="23" a="1"/>
  <c r="K7960" i="23" s="1"/>
  <c r="K7961" i="23" a="1"/>
  <c r="K7961" i="23" s="1"/>
  <c r="K7962" i="23" a="1"/>
  <c r="K7962" i="23" s="1"/>
  <c r="K7963" i="23" a="1"/>
  <c r="K7963" i="23" s="1"/>
  <c r="K7964" i="23" a="1"/>
  <c r="K7964" i="23" s="1"/>
  <c r="K7965" i="23" a="1"/>
  <c r="K7965" i="23" s="1"/>
  <c r="K7966" i="23" a="1"/>
  <c r="K7966" i="23" s="1"/>
  <c r="K7967" i="23" a="1"/>
  <c r="K7967" i="23" s="1"/>
  <c r="K7968" i="23" a="1"/>
  <c r="K7968" i="23" s="1"/>
  <c r="K7969" i="23" a="1"/>
  <c r="K7969" i="23" s="1"/>
  <c r="K7970" i="23" a="1"/>
  <c r="K7970" i="23" s="1"/>
  <c r="K7971" i="23" a="1"/>
  <c r="K7971" i="23" s="1"/>
  <c r="K7972" i="23" a="1"/>
  <c r="K7972" i="23" s="1"/>
  <c r="K7973" i="23" a="1"/>
  <c r="K7973" i="23" s="1"/>
  <c r="K7974" i="23" a="1"/>
  <c r="K7974" i="23" s="1"/>
  <c r="K7975" i="23" a="1"/>
  <c r="K7975" i="23" s="1"/>
  <c r="K7976" i="23" a="1"/>
  <c r="K7976" i="23" s="1"/>
  <c r="K7977" i="23" a="1"/>
  <c r="K7977" i="23" s="1"/>
  <c r="K7978" i="23" a="1"/>
  <c r="K7978" i="23" s="1"/>
  <c r="K7979" i="23" a="1"/>
  <c r="K7979" i="23" s="1"/>
  <c r="K7980" i="23" a="1"/>
  <c r="K7980" i="23" s="1"/>
  <c r="K7981" i="23" a="1"/>
  <c r="K7981" i="23" s="1"/>
  <c r="K7982" i="23" a="1"/>
  <c r="K7982" i="23" s="1"/>
  <c r="K7983" i="23" a="1"/>
  <c r="K7983" i="23" s="1"/>
  <c r="K7984" i="23" a="1"/>
  <c r="K7984" i="23" s="1"/>
  <c r="K7985" i="23" a="1"/>
  <c r="K7985" i="23" s="1"/>
  <c r="K7986" i="23" a="1"/>
  <c r="K7986" i="23" s="1"/>
  <c r="K7987" i="23" a="1"/>
  <c r="K7987" i="23" s="1"/>
  <c r="K7988" i="23" a="1"/>
  <c r="K7988" i="23" s="1"/>
  <c r="K7989" i="23" a="1"/>
  <c r="K7989" i="23" s="1"/>
  <c r="K7990" i="23" a="1"/>
  <c r="K7990" i="23" s="1"/>
  <c r="K7991" i="23" a="1"/>
  <c r="K7991" i="23" s="1"/>
  <c r="K7992" i="23" a="1"/>
  <c r="K7992" i="23" s="1"/>
  <c r="K7993" i="23" a="1"/>
  <c r="K7993" i="23" s="1"/>
  <c r="K7994" i="23" a="1"/>
  <c r="K7994" i="23" s="1"/>
  <c r="K7995" i="23" a="1"/>
  <c r="K7995" i="23" s="1"/>
  <c r="K7996" i="23" a="1"/>
  <c r="K7996" i="23" s="1"/>
  <c r="K7997" i="23" a="1"/>
  <c r="K7997" i="23" s="1"/>
  <c r="K7998" i="23" a="1"/>
  <c r="K7998" i="23" s="1"/>
  <c r="K7999" i="23" a="1"/>
  <c r="K7999" i="23" s="1"/>
  <c r="K8000" i="23" a="1"/>
  <c r="K8000" i="23" s="1"/>
  <c r="K8001" i="23" a="1"/>
  <c r="K8001" i="23" s="1"/>
  <c r="K8002" i="23" a="1"/>
  <c r="K8002" i="23" s="1"/>
  <c r="K8003" i="23" a="1"/>
  <c r="K8003" i="23" s="1"/>
  <c r="K8004" i="23" a="1"/>
  <c r="K8004" i="23" s="1"/>
  <c r="K8005" i="23" a="1"/>
  <c r="K8005" i="23" s="1"/>
  <c r="K8006" i="23" a="1"/>
  <c r="K8006" i="23" s="1"/>
  <c r="K8007" i="23" a="1"/>
  <c r="K8007" i="23" s="1"/>
  <c r="K8008" i="23" a="1"/>
  <c r="K8008" i="23" s="1"/>
  <c r="K8009" i="23" a="1"/>
  <c r="K8009" i="23" s="1"/>
  <c r="K8010" i="23" a="1"/>
  <c r="K8010" i="23" s="1"/>
  <c r="K8011" i="23" a="1"/>
  <c r="K8011" i="23" s="1"/>
  <c r="K8012" i="23" a="1"/>
  <c r="K8012" i="23" s="1"/>
  <c r="K8013" i="23" a="1"/>
  <c r="K8013" i="23" s="1"/>
  <c r="K8014" i="23" a="1"/>
  <c r="K8014" i="23" s="1"/>
  <c r="K8015" i="23" a="1"/>
  <c r="K8015" i="23" s="1"/>
  <c r="K8016" i="23" a="1"/>
  <c r="K8016" i="23" s="1"/>
  <c r="K8017" i="23" a="1"/>
  <c r="K8017" i="23" s="1"/>
  <c r="K8018" i="23" a="1"/>
  <c r="K8018" i="23" s="1"/>
  <c r="K8019" i="23" a="1"/>
  <c r="K8019" i="23" s="1"/>
  <c r="K8020" i="23" a="1"/>
  <c r="K8020" i="23" s="1"/>
  <c r="K8021" i="23" a="1"/>
  <c r="K8021" i="23" s="1"/>
  <c r="K8022" i="23" a="1"/>
  <c r="K8022" i="23" s="1"/>
  <c r="K8023" i="23" a="1"/>
  <c r="K8023" i="23" s="1"/>
  <c r="K8024" i="23" a="1"/>
  <c r="K8024" i="23" s="1"/>
  <c r="K8025" i="23" a="1"/>
  <c r="K8025" i="23" s="1"/>
  <c r="K8026" i="23" a="1"/>
  <c r="K8026" i="23" s="1"/>
  <c r="K8027" i="23" a="1"/>
  <c r="K8027" i="23" s="1"/>
  <c r="K8028" i="23" a="1"/>
  <c r="K8028" i="23" s="1"/>
  <c r="K8029" i="23" a="1"/>
  <c r="K8029" i="23" s="1"/>
  <c r="K8030" i="23" a="1"/>
  <c r="K8030" i="23" s="1"/>
  <c r="K8031" i="23" a="1"/>
  <c r="K8031" i="23" s="1"/>
  <c r="K8032" i="23" a="1"/>
  <c r="K8032" i="23" s="1"/>
  <c r="K8033" i="23" a="1"/>
  <c r="K8033" i="23" s="1"/>
  <c r="K8034" i="23" a="1"/>
  <c r="K8034" i="23" s="1"/>
  <c r="K8035" i="23" a="1"/>
  <c r="K8035" i="23" s="1"/>
  <c r="K8036" i="23" a="1"/>
  <c r="K8036" i="23" s="1"/>
  <c r="K8037" i="23" a="1"/>
  <c r="K8037" i="23" s="1"/>
  <c r="K8038" i="23" a="1"/>
  <c r="K8038" i="23" s="1"/>
  <c r="K8039" i="23" a="1"/>
  <c r="K8039" i="23" s="1"/>
  <c r="K8040" i="23" a="1"/>
  <c r="K8040" i="23" s="1"/>
  <c r="K8041" i="23" a="1"/>
  <c r="K8041" i="23" s="1"/>
  <c r="K8042" i="23" a="1"/>
  <c r="K8042" i="23" s="1"/>
  <c r="K8043" i="23" a="1"/>
  <c r="K8043" i="23" s="1"/>
  <c r="K8044" i="23" a="1"/>
  <c r="K8044" i="23" s="1"/>
  <c r="K8045" i="23" a="1"/>
  <c r="K8045" i="23" s="1"/>
  <c r="K8046" i="23" a="1"/>
  <c r="K8046" i="23" s="1"/>
  <c r="K8047" i="23" a="1"/>
  <c r="K8047" i="23" s="1"/>
  <c r="K8048" i="23" a="1"/>
  <c r="K8048" i="23" s="1"/>
  <c r="K8049" i="23" a="1"/>
  <c r="K8049" i="23" s="1"/>
  <c r="K8050" i="23" a="1"/>
  <c r="K8050" i="23" s="1"/>
  <c r="K8051" i="23" a="1"/>
  <c r="K8051" i="23" s="1"/>
  <c r="K8052" i="23" a="1"/>
  <c r="K8052" i="23" s="1"/>
  <c r="K8053" i="23" a="1"/>
  <c r="K8053" i="23" s="1"/>
  <c r="K8054" i="23" a="1"/>
  <c r="K8054" i="23" s="1"/>
  <c r="K8055" i="23" a="1"/>
  <c r="K8055" i="23" s="1"/>
  <c r="K8056" i="23" a="1"/>
  <c r="K8056" i="23" s="1"/>
  <c r="K8057" i="23" a="1"/>
  <c r="K8057" i="23" s="1"/>
  <c r="K8058" i="23" a="1"/>
  <c r="K8058" i="23" s="1"/>
  <c r="K8059" i="23" a="1"/>
  <c r="K8059" i="23" s="1"/>
  <c r="K8060" i="23" a="1"/>
  <c r="K8060" i="23" s="1"/>
  <c r="K8061" i="23" a="1"/>
  <c r="K8061" i="23" s="1"/>
  <c r="K8062" i="23" a="1"/>
  <c r="K8062" i="23" s="1"/>
  <c r="K8063" i="23" a="1"/>
  <c r="K8063" i="23" s="1"/>
  <c r="K8064" i="23" a="1"/>
  <c r="K8064" i="23" s="1"/>
  <c r="K8065" i="23" a="1"/>
  <c r="K8065" i="23" s="1"/>
  <c r="K8066" i="23" a="1"/>
  <c r="K8066" i="23" s="1"/>
  <c r="K8067" i="23" a="1"/>
  <c r="K8067" i="23" s="1"/>
  <c r="K8068" i="23" a="1"/>
  <c r="K8068" i="23" s="1"/>
  <c r="K8069" i="23" a="1"/>
  <c r="K8069" i="23" s="1"/>
  <c r="K8070" i="23" a="1"/>
  <c r="K8070" i="23" s="1"/>
  <c r="K8071" i="23" a="1"/>
  <c r="K8071" i="23" s="1"/>
  <c r="K8072" i="23" a="1"/>
  <c r="K8072" i="23" s="1"/>
  <c r="K8073" i="23" a="1"/>
  <c r="K8073" i="23" s="1"/>
  <c r="K8074" i="23" a="1"/>
  <c r="K8074" i="23" s="1"/>
  <c r="K8075" i="23" a="1"/>
  <c r="K8075" i="23" s="1"/>
  <c r="K8076" i="23" a="1"/>
  <c r="K8076" i="23" s="1"/>
  <c r="K8077" i="23" a="1"/>
  <c r="K8077" i="23" s="1"/>
  <c r="K8078" i="23" a="1"/>
  <c r="K8078" i="23" s="1"/>
  <c r="K8079" i="23" a="1"/>
  <c r="K8079" i="23" s="1"/>
  <c r="K8080" i="23" a="1"/>
  <c r="K8080" i="23" s="1"/>
  <c r="K8081" i="23" a="1"/>
  <c r="K8081" i="23" s="1"/>
  <c r="K8082" i="23" a="1"/>
  <c r="K8082" i="23" s="1"/>
  <c r="K8083" i="23" a="1"/>
  <c r="K8083" i="23" s="1"/>
  <c r="K8084" i="23" a="1"/>
  <c r="K8084" i="23" s="1"/>
  <c r="K8085" i="23" a="1"/>
  <c r="K8085" i="23" s="1"/>
  <c r="K8086" i="23" a="1"/>
  <c r="K8086" i="23" s="1"/>
  <c r="K8087" i="23" a="1"/>
  <c r="K8087" i="23" s="1"/>
  <c r="K8088" i="23" a="1"/>
  <c r="K8088" i="23" s="1"/>
  <c r="K8089" i="23" a="1"/>
  <c r="K8089" i="23" s="1"/>
  <c r="K8090" i="23" a="1"/>
  <c r="K8090" i="23" s="1"/>
  <c r="K8091" i="23" a="1"/>
  <c r="K8091" i="23" s="1"/>
  <c r="K8092" i="23" a="1"/>
  <c r="K8092" i="23" s="1"/>
  <c r="K8093" i="23" a="1"/>
  <c r="K8093" i="23" s="1"/>
  <c r="K8094" i="23" a="1"/>
  <c r="K8094" i="23" s="1"/>
  <c r="K8095" i="23" a="1"/>
  <c r="K8095" i="23" s="1"/>
  <c r="K8096" i="23" a="1"/>
  <c r="K8096" i="23" s="1"/>
  <c r="K8097" i="23" a="1"/>
  <c r="K8097" i="23" s="1"/>
  <c r="K8098" i="23" a="1"/>
  <c r="K8098" i="23" s="1"/>
  <c r="K8099" i="23" a="1"/>
  <c r="K8099" i="23" s="1"/>
  <c r="K8100" i="23" a="1"/>
  <c r="K8100" i="23" s="1"/>
  <c r="K8101" i="23" a="1"/>
  <c r="K8101" i="23" s="1"/>
  <c r="K8102" i="23" a="1"/>
  <c r="K8102" i="23" s="1"/>
  <c r="K8103" i="23" a="1"/>
  <c r="K8103" i="23" s="1"/>
  <c r="K8104" i="23" a="1"/>
  <c r="K8104" i="23" s="1"/>
  <c r="K8105" i="23" a="1"/>
  <c r="K8105" i="23" s="1"/>
  <c r="K8106" i="23" a="1"/>
  <c r="K8106" i="23" s="1"/>
  <c r="K8107" i="23" a="1"/>
  <c r="K8107" i="23" s="1"/>
  <c r="K8108" i="23" a="1"/>
  <c r="K8108" i="23" s="1"/>
  <c r="K8109" i="23" a="1"/>
  <c r="K8109" i="23" s="1"/>
  <c r="K8110" i="23" a="1"/>
  <c r="K8110" i="23" s="1"/>
  <c r="K8111" i="23" a="1"/>
  <c r="K8111" i="23" s="1"/>
  <c r="K8112" i="23" a="1"/>
  <c r="K8112" i="23" s="1"/>
  <c r="K8113" i="23" a="1"/>
  <c r="K8113" i="23" s="1"/>
  <c r="K8114" i="23" a="1"/>
  <c r="K8114" i="23" s="1"/>
  <c r="K8115" i="23" a="1"/>
  <c r="K8115" i="23" s="1"/>
  <c r="K8116" i="23" a="1"/>
  <c r="K8116" i="23" s="1"/>
  <c r="K8117" i="23" a="1"/>
  <c r="K8117" i="23" s="1"/>
  <c r="K8118" i="23" a="1"/>
  <c r="K8118" i="23" s="1"/>
  <c r="K8119" i="23" a="1"/>
  <c r="K8119" i="23" s="1"/>
  <c r="K8120" i="23" a="1"/>
  <c r="K8120" i="23" s="1"/>
  <c r="K8121" i="23" a="1"/>
  <c r="K8121" i="23" s="1"/>
  <c r="K8122" i="23" a="1"/>
  <c r="K8122" i="23" s="1"/>
  <c r="K8123" i="23" a="1"/>
  <c r="K8123" i="23" s="1"/>
  <c r="K8124" i="23" a="1"/>
  <c r="K8124" i="23" s="1"/>
  <c r="K8125" i="23" a="1"/>
  <c r="K8125" i="23" s="1"/>
  <c r="K8126" i="23" a="1"/>
  <c r="K8126" i="23" s="1"/>
  <c r="K8127" i="23" a="1"/>
  <c r="K8127" i="23" s="1"/>
  <c r="K8128" i="23" a="1"/>
  <c r="K8128" i="23" s="1"/>
  <c r="K8129" i="23" a="1"/>
  <c r="K8129" i="23" s="1"/>
  <c r="K8130" i="23" a="1"/>
  <c r="K8130" i="23" s="1"/>
  <c r="K8131" i="23" a="1"/>
  <c r="K8131" i="23" s="1"/>
  <c r="K8132" i="23" a="1"/>
  <c r="K8132" i="23" s="1"/>
  <c r="K8133" i="23" a="1"/>
  <c r="K8133" i="23" s="1"/>
  <c r="K8134" i="23" a="1"/>
  <c r="K8134" i="23" s="1"/>
  <c r="K8135" i="23" a="1"/>
  <c r="K8135" i="23" s="1"/>
  <c r="K8136" i="23" a="1"/>
  <c r="K8136" i="23" s="1"/>
  <c r="K8137" i="23" a="1"/>
  <c r="K8137" i="23" s="1"/>
  <c r="K8138" i="23" a="1"/>
  <c r="K8138" i="23" s="1"/>
  <c r="K8139" i="23" a="1"/>
  <c r="K8139" i="23" s="1"/>
  <c r="K8140" i="23" a="1"/>
  <c r="K8140" i="23" s="1"/>
  <c r="K8141" i="23" a="1"/>
  <c r="K8141" i="23" s="1"/>
  <c r="K8142" i="23" a="1"/>
  <c r="K8142" i="23" s="1"/>
  <c r="K8143" i="23" a="1"/>
  <c r="K8143" i="23" s="1"/>
  <c r="K8144" i="23" a="1"/>
  <c r="K8144" i="23" s="1"/>
  <c r="K8145" i="23" a="1"/>
  <c r="K8145" i="23" s="1"/>
  <c r="K8146" i="23" a="1"/>
  <c r="K8146" i="23" s="1"/>
  <c r="K8147" i="23" a="1"/>
  <c r="K8147" i="23" s="1"/>
  <c r="K8148" i="23" a="1"/>
  <c r="K8148" i="23" s="1"/>
  <c r="K8149" i="23" a="1"/>
  <c r="K8149" i="23" s="1"/>
  <c r="K8150" i="23" a="1"/>
  <c r="K8150" i="23" s="1"/>
  <c r="K8151" i="23" a="1"/>
  <c r="K8151" i="23" s="1"/>
  <c r="K8152" i="23" a="1"/>
  <c r="K8152" i="23" s="1"/>
  <c r="K8153" i="23" a="1"/>
  <c r="K8153" i="23" s="1"/>
  <c r="K8154" i="23" a="1"/>
  <c r="K8154" i="23" s="1"/>
  <c r="K8155" i="23" a="1"/>
  <c r="K8155" i="23" s="1"/>
  <c r="K8156" i="23" a="1"/>
  <c r="K8156" i="23" s="1"/>
  <c r="K8157" i="23" a="1"/>
  <c r="K8157" i="23" s="1"/>
  <c r="K8158" i="23" a="1"/>
  <c r="K8158" i="23" s="1"/>
  <c r="K8159" i="23" a="1"/>
  <c r="K8159" i="23" s="1"/>
  <c r="K8160" i="23" a="1"/>
  <c r="K8160" i="23" s="1"/>
  <c r="K8161" i="23" a="1"/>
  <c r="K8161" i="23" s="1"/>
  <c r="K8162" i="23" a="1"/>
  <c r="K8162" i="23" s="1"/>
  <c r="K8163" i="23" a="1"/>
  <c r="K8163" i="23" s="1"/>
  <c r="K8164" i="23" a="1"/>
  <c r="K8164" i="23" s="1"/>
  <c r="K8165" i="23" a="1"/>
  <c r="K8165" i="23" s="1"/>
  <c r="K8166" i="23" a="1"/>
  <c r="K8166" i="23" s="1"/>
  <c r="K8167" i="23" a="1"/>
  <c r="K8167" i="23" s="1"/>
  <c r="K8168" i="23" a="1"/>
  <c r="K8168" i="23" s="1"/>
  <c r="K8169" i="23" a="1"/>
  <c r="K8169" i="23" s="1"/>
  <c r="K8170" i="23" a="1"/>
  <c r="K8170" i="23" s="1"/>
  <c r="K8171" i="23" a="1"/>
  <c r="K8171" i="23" s="1"/>
  <c r="K8172" i="23" a="1"/>
  <c r="K8172" i="23" s="1"/>
  <c r="K8173" i="23" a="1"/>
  <c r="K8173" i="23" s="1"/>
  <c r="K8174" i="23" a="1"/>
  <c r="K8174" i="23" s="1"/>
  <c r="K8175" i="23" a="1"/>
  <c r="K8175" i="23" s="1"/>
  <c r="K8176" i="23" a="1"/>
  <c r="K8176" i="23" s="1"/>
  <c r="K8177" i="23" a="1"/>
  <c r="K8177" i="23" s="1"/>
  <c r="K8178" i="23" a="1"/>
  <c r="K8178" i="23" s="1"/>
  <c r="K8179" i="23" a="1"/>
  <c r="K8179" i="23" s="1"/>
  <c r="K8180" i="23" a="1"/>
  <c r="K8180" i="23" s="1"/>
  <c r="K8181" i="23" a="1"/>
  <c r="K8181" i="23" s="1"/>
  <c r="K8182" i="23" a="1"/>
  <c r="K8182" i="23" s="1"/>
  <c r="K8183" i="23" a="1"/>
  <c r="K8183" i="23" s="1"/>
  <c r="K8184" i="23" a="1"/>
  <c r="K8184" i="23" s="1"/>
  <c r="K8185" i="23" a="1"/>
  <c r="K8185" i="23" s="1"/>
  <c r="K8186" i="23" a="1"/>
  <c r="K8186" i="23" s="1"/>
  <c r="K8187" i="23" a="1"/>
  <c r="K8187" i="23" s="1"/>
  <c r="K8188" i="23" a="1"/>
  <c r="K8188" i="23" s="1"/>
  <c r="K8189" i="23" a="1"/>
  <c r="K8189" i="23" s="1"/>
  <c r="K8190" i="23" a="1"/>
  <c r="K8190" i="23" s="1"/>
  <c r="K8191" i="23" a="1"/>
  <c r="K8191" i="23" s="1"/>
  <c r="K8192" i="23" a="1"/>
  <c r="K8192" i="23" s="1"/>
  <c r="K8193" i="23" a="1"/>
  <c r="K8193" i="23" s="1"/>
  <c r="K8194" i="23" a="1"/>
  <c r="K8194" i="23" s="1"/>
  <c r="K8195" i="23" a="1"/>
  <c r="K8195" i="23" s="1"/>
  <c r="K8196" i="23" a="1"/>
  <c r="K8196" i="23" s="1"/>
  <c r="K8197" i="23" a="1"/>
  <c r="K8197" i="23" s="1"/>
  <c r="K8198" i="23" a="1"/>
  <c r="K8198" i="23" s="1"/>
  <c r="K8199" i="23" a="1"/>
  <c r="K8199" i="23" s="1"/>
  <c r="K8200" i="23" a="1"/>
  <c r="K8200" i="23" s="1"/>
  <c r="K8201" i="23" a="1"/>
  <c r="K8201" i="23" s="1"/>
  <c r="K8202" i="23" a="1"/>
  <c r="K8202" i="23" s="1"/>
  <c r="K8203" i="23" a="1"/>
  <c r="K8203" i="23" s="1"/>
  <c r="K8204" i="23" a="1"/>
  <c r="K8204" i="23" s="1"/>
  <c r="K8205" i="23" a="1"/>
  <c r="K8205" i="23" s="1"/>
  <c r="K8206" i="23" a="1"/>
  <c r="K8206" i="23" s="1"/>
  <c r="K8207" i="23" a="1"/>
  <c r="K8207" i="23" s="1"/>
  <c r="K8208" i="23" a="1"/>
  <c r="K8208" i="23" s="1"/>
  <c r="K8209" i="23" a="1"/>
  <c r="K8209" i="23" s="1"/>
  <c r="K8210" i="23" a="1"/>
  <c r="K8210" i="23" s="1"/>
  <c r="K8211" i="23" a="1"/>
  <c r="K8211" i="23" s="1"/>
  <c r="K8212" i="23" a="1"/>
  <c r="K8212" i="23" s="1"/>
  <c r="K8213" i="23" a="1"/>
  <c r="K8213" i="23" s="1"/>
  <c r="K8214" i="23" a="1"/>
  <c r="K8214" i="23" s="1"/>
  <c r="K8215" i="23" a="1"/>
  <c r="K8215" i="23" s="1"/>
  <c r="K8216" i="23" a="1"/>
  <c r="K8216" i="23" s="1"/>
  <c r="K8217" i="23" a="1"/>
  <c r="K8217" i="23" s="1"/>
  <c r="K8218" i="23" a="1"/>
  <c r="K8218" i="23" s="1"/>
  <c r="K8219" i="23" a="1"/>
  <c r="K8219" i="23" s="1"/>
  <c r="K8220" i="23" a="1"/>
  <c r="K8220" i="23" s="1"/>
  <c r="K8221" i="23" a="1"/>
  <c r="K8221" i="23" s="1"/>
  <c r="K8222" i="23" a="1"/>
  <c r="K8222" i="23" s="1"/>
  <c r="K8223" i="23" a="1"/>
  <c r="K8223" i="23" s="1"/>
  <c r="K8224" i="23" a="1"/>
  <c r="K8224" i="23" s="1"/>
  <c r="K8225" i="23" a="1"/>
  <c r="K8225" i="23" s="1"/>
  <c r="K8226" i="23" a="1"/>
  <c r="K8226" i="23" s="1"/>
  <c r="K8227" i="23" a="1"/>
  <c r="K8227" i="23" s="1"/>
  <c r="K8228" i="23" a="1"/>
  <c r="K8228" i="23" s="1"/>
  <c r="K8229" i="23" a="1"/>
  <c r="K8229" i="23" s="1"/>
  <c r="K8230" i="23" a="1"/>
  <c r="K8230" i="23" s="1"/>
  <c r="K8231" i="23" a="1"/>
  <c r="K8231" i="23" s="1"/>
  <c r="K8232" i="23" a="1"/>
  <c r="K8232" i="23" s="1"/>
  <c r="K8233" i="23" a="1"/>
  <c r="K8233" i="23" s="1"/>
  <c r="K8234" i="23" a="1"/>
  <c r="K8234" i="23" s="1"/>
  <c r="K8235" i="23" a="1"/>
  <c r="K8235" i="23" s="1"/>
  <c r="K8236" i="23" a="1"/>
  <c r="K8236" i="23" s="1"/>
  <c r="K8237" i="23" a="1"/>
  <c r="K8237" i="23" s="1"/>
  <c r="K8238" i="23" a="1"/>
  <c r="K8238" i="23" s="1"/>
  <c r="K8239" i="23" a="1"/>
  <c r="K8239" i="23" s="1"/>
  <c r="K8240" i="23" a="1"/>
  <c r="K8240" i="23" s="1"/>
  <c r="K8241" i="23" a="1"/>
  <c r="K8241" i="23" s="1"/>
  <c r="K8242" i="23" a="1"/>
  <c r="K8242" i="23" s="1"/>
  <c r="K8243" i="23" a="1"/>
  <c r="K8243" i="23" s="1"/>
  <c r="K8244" i="23" a="1"/>
  <c r="K8244" i="23" s="1"/>
  <c r="K8245" i="23" a="1"/>
  <c r="K8245" i="23" s="1"/>
  <c r="K8246" i="23" a="1"/>
  <c r="K8246" i="23" s="1"/>
  <c r="K8247" i="23" a="1"/>
  <c r="K8247" i="23" s="1"/>
  <c r="K8248" i="23" a="1"/>
  <c r="K8248" i="23" s="1"/>
  <c r="K8249" i="23" a="1"/>
  <c r="K8249" i="23" s="1"/>
  <c r="K8250" i="23" a="1"/>
  <c r="K8250" i="23" s="1"/>
  <c r="K8251" i="23" a="1"/>
  <c r="K8251" i="23" s="1"/>
  <c r="K8252" i="23" a="1"/>
  <c r="K8252" i="23" s="1"/>
  <c r="K8253" i="23" a="1"/>
  <c r="K8253" i="23" s="1"/>
  <c r="K8254" i="23" a="1"/>
  <c r="K8254" i="23" s="1"/>
  <c r="K8255" i="23" a="1"/>
  <c r="K8255" i="23" s="1"/>
  <c r="K8256" i="23" a="1"/>
  <c r="K8256" i="23" s="1"/>
  <c r="K8257" i="23" a="1"/>
  <c r="K8257" i="23" s="1"/>
  <c r="K8258" i="23" a="1"/>
  <c r="K8258" i="23" s="1"/>
  <c r="K8259" i="23" a="1"/>
  <c r="K8259" i="23" s="1"/>
  <c r="K8260" i="23" a="1"/>
  <c r="K8260" i="23" s="1"/>
  <c r="K8261" i="23" a="1"/>
  <c r="K8261" i="23" s="1"/>
  <c r="K8262" i="23" a="1"/>
  <c r="K8262" i="23" s="1"/>
  <c r="K8263" i="23" a="1"/>
  <c r="K8263" i="23" s="1"/>
  <c r="K8264" i="23" a="1"/>
  <c r="K8264" i="23" s="1"/>
  <c r="K8265" i="23" a="1"/>
  <c r="K8265" i="23" s="1"/>
  <c r="K8266" i="23" a="1"/>
  <c r="K8266" i="23" s="1"/>
  <c r="K8267" i="23" a="1"/>
  <c r="K8267" i="23" s="1"/>
  <c r="K8268" i="23" a="1"/>
  <c r="K8268" i="23" s="1"/>
  <c r="K8269" i="23" a="1"/>
  <c r="K8269" i="23" s="1"/>
  <c r="K8270" i="23" a="1"/>
  <c r="K8270" i="23" s="1"/>
  <c r="K8271" i="23" a="1"/>
  <c r="K8271" i="23" s="1"/>
  <c r="K8272" i="23" a="1"/>
  <c r="K8272" i="23" s="1"/>
  <c r="K8273" i="23" a="1"/>
  <c r="K8273" i="23" s="1"/>
  <c r="K8274" i="23" a="1"/>
  <c r="K8274" i="23" s="1"/>
  <c r="K8275" i="23" a="1"/>
  <c r="K8275" i="23" s="1"/>
  <c r="K8276" i="23" a="1"/>
  <c r="K8276" i="23" s="1"/>
  <c r="K8277" i="23" a="1"/>
  <c r="K8277" i="23" s="1"/>
  <c r="K8278" i="23" a="1"/>
  <c r="K8278" i="23" s="1"/>
  <c r="K8279" i="23" a="1"/>
  <c r="K8279" i="23" s="1"/>
  <c r="K8280" i="23" a="1"/>
  <c r="K8280" i="23" s="1"/>
  <c r="K8281" i="23" a="1"/>
  <c r="K8281" i="23" s="1"/>
  <c r="K8282" i="23" a="1"/>
  <c r="K8282" i="23" s="1"/>
  <c r="K8283" i="23" a="1"/>
  <c r="K8283" i="23" s="1"/>
  <c r="K8284" i="23" a="1"/>
  <c r="K8284" i="23" s="1"/>
  <c r="K8285" i="23" a="1"/>
  <c r="K8285" i="23" s="1"/>
  <c r="K8286" i="23" a="1"/>
  <c r="K8286" i="23" s="1"/>
  <c r="K8287" i="23" a="1"/>
  <c r="K8287" i="23" s="1"/>
  <c r="K8288" i="23" a="1"/>
  <c r="K8288" i="23" s="1"/>
  <c r="K8289" i="23" a="1"/>
  <c r="K8289" i="23" s="1"/>
  <c r="K8290" i="23" a="1"/>
  <c r="K8290" i="23" s="1"/>
  <c r="K8291" i="23" a="1"/>
  <c r="K8291" i="23" s="1"/>
  <c r="K8292" i="23" a="1"/>
  <c r="K8292" i="23" s="1"/>
  <c r="K8293" i="23" a="1"/>
  <c r="K8293" i="23" s="1"/>
  <c r="K8294" i="23" a="1"/>
  <c r="K8294" i="23" s="1"/>
  <c r="K8295" i="23" a="1"/>
  <c r="K8295" i="23" s="1"/>
  <c r="K8296" i="23" a="1"/>
  <c r="K8296" i="23" s="1"/>
  <c r="K8297" i="23" a="1"/>
  <c r="K8297" i="23" s="1"/>
  <c r="K8298" i="23" a="1"/>
  <c r="K8298" i="23" s="1"/>
  <c r="K8299" i="23" a="1"/>
  <c r="K8299" i="23" s="1"/>
  <c r="K8300" i="23" a="1"/>
  <c r="K8300" i="23" s="1"/>
  <c r="K8301" i="23" a="1"/>
  <c r="K8301" i="23" s="1"/>
  <c r="K8302" i="23" a="1"/>
  <c r="K8302" i="23" s="1"/>
  <c r="K8303" i="23" a="1"/>
  <c r="K8303" i="23" s="1"/>
  <c r="K8304" i="23" a="1"/>
  <c r="K8304" i="23" s="1"/>
  <c r="K8305" i="23" a="1"/>
  <c r="K8305" i="23" s="1"/>
  <c r="K8306" i="23" a="1"/>
  <c r="K8306" i="23" s="1"/>
  <c r="K8307" i="23" a="1"/>
  <c r="K8307" i="23" s="1"/>
  <c r="K8308" i="23" a="1"/>
  <c r="K8308" i="23" s="1"/>
  <c r="K8309" i="23" a="1"/>
  <c r="K8309" i="23" s="1"/>
  <c r="K8310" i="23" a="1"/>
  <c r="K8310" i="23" s="1"/>
  <c r="K8311" i="23" a="1"/>
  <c r="K8311" i="23" s="1"/>
  <c r="K8312" i="23" a="1"/>
  <c r="K8312" i="23" s="1"/>
  <c r="K8313" i="23" a="1"/>
  <c r="K8313" i="23" s="1"/>
  <c r="K8314" i="23" a="1"/>
  <c r="K8314" i="23" s="1"/>
  <c r="K8315" i="23" a="1"/>
  <c r="K8315" i="23" s="1"/>
  <c r="K8316" i="23" a="1"/>
  <c r="K8316" i="23" s="1"/>
  <c r="K8317" i="23" a="1"/>
  <c r="K8317" i="23" s="1"/>
  <c r="K8318" i="23" a="1"/>
  <c r="K8318" i="23" s="1"/>
  <c r="K8319" i="23" a="1"/>
  <c r="K8319" i="23" s="1"/>
  <c r="K8320" i="23" a="1"/>
  <c r="K8320" i="23" s="1"/>
  <c r="K8321" i="23" a="1"/>
  <c r="K8321" i="23" s="1"/>
  <c r="K8322" i="23" a="1"/>
  <c r="K8322" i="23" s="1"/>
  <c r="K8323" i="23" a="1"/>
  <c r="K8323" i="23" s="1"/>
  <c r="K8324" i="23" a="1"/>
  <c r="K8324" i="23" s="1"/>
  <c r="K8325" i="23" a="1"/>
  <c r="K8325" i="23" s="1"/>
  <c r="K8326" i="23" a="1"/>
  <c r="K8326" i="23" s="1"/>
  <c r="K8327" i="23" a="1"/>
  <c r="K8327" i="23" s="1"/>
  <c r="K8328" i="23" a="1"/>
  <c r="K8328" i="23" s="1"/>
  <c r="K8329" i="23" a="1"/>
  <c r="K8329" i="23" s="1"/>
  <c r="K8330" i="23" a="1"/>
  <c r="K8330" i="23" s="1"/>
  <c r="K8331" i="23" a="1"/>
  <c r="K8331" i="23" s="1"/>
  <c r="K8332" i="23" a="1"/>
  <c r="K8332" i="23" s="1"/>
  <c r="K8333" i="23" a="1"/>
  <c r="K8333" i="23" s="1"/>
  <c r="K8334" i="23" a="1"/>
  <c r="K8334" i="23" s="1"/>
  <c r="K8335" i="23" a="1"/>
  <c r="K8335" i="23" s="1"/>
  <c r="K8336" i="23" a="1"/>
  <c r="K8336" i="23" s="1"/>
  <c r="K8337" i="23" a="1"/>
  <c r="K8337" i="23" s="1"/>
  <c r="K8338" i="23" a="1"/>
  <c r="K8338" i="23" s="1"/>
  <c r="K8339" i="23" a="1"/>
  <c r="K8339" i="23" s="1"/>
  <c r="K8340" i="23" a="1"/>
  <c r="K8340" i="23" s="1"/>
  <c r="K8341" i="23" a="1"/>
  <c r="K8341" i="23" s="1"/>
  <c r="K8342" i="23" a="1"/>
  <c r="K8342" i="23" s="1"/>
  <c r="K8343" i="23" a="1"/>
  <c r="K8343" i="23" s="1"/>
  <c r="K8344" i="23" a="1"/>
  <c r="K8344" i="23" s="1"/>
  <c r="K8345" i="23" a="1"/>
  <c r="K8345" i="23" s="1"/>
  <c r="K8346" i="23" a="1"/>
  <c r="K8346" i="23" s="1"/>
  <c r="K8347" i="23" a="1"/>
  <c r="K8347" i="23" s="1"/>
  <c r="K8348" i="23" a="1"/>
  <c r="K8348" i="23" s="1"/>
  <c r="K8349" i="23" a="1"/>
  <c r="K8349" i="23" s="1"/>
  <c r="K8350" i="23" a="1"/>
  <c r="K8350" i="23" s="1"/>
  <c r="K8351" i="23" a="1"/>
  <c r="K8351" i="23" s="1"/>
  <c r="K8352" i="23" a="1"/>
  <c r="K8352" i="23" s="1"/>
  <c r="K8353" i="23" a="1"/>
  <c r="K8353" i="23" s="1"/>
  <c r="K8354" i="23" a="1"/>
  <c r="K8354" i="23" s="1"/>
  <c r="K8355" i="23" a="1"/>
  <c r="K8355" i="23" s="1"/>
  <c r="K8356" i="23" a="1"/>
  <c r="K8356" i="23" s="1"/>
  <c r="K8357" i="23" a="1"/>
  <c r="K8357" i="23" s="1"/>
  <c r="K8358" i="23" a="1"/>
  <c r="K8358" i="23" s="1"/>
  <c r="K8359" i="23" a="1"/>
  <c r="K8359" i="23" s="1"/>
  <c r="K8360" i="23" a="1"/>
  <c r="K8360" i="23" s="1"/>
  <c r="K8361" i="23" a="1"/>
  <c r="K8361" i="23" s="1"/>
  <c r="K8362" i="23" a="1"/>
  <c r="K8362" i="23" s="1"/>
  <c r="K8363" i="23" a="1"/>
  <c r="K8363" i="23" s="1"/>
  <c r="K8364" i="23" a="1"/>
  <c r="K8364" i="23" s="1"/>
  <c r="K8365" i="23" a="1"/>
  <c r="K8365" i="23" s="1"/>
  <c r="K8366" i="23" a="1"/>
  <c r="K8366" i="23" s="1"/>
  <c r="K8367" i="23" a="1"/>
  <c r="K8367" i="23" s="1"/>
  <c r="K8368" i="23" a="1"/>
  <c r="K8368" i="23" s="1"/>
  <c r="K8369" i="23" a="1"/>
  <c r="K8369" i="23" s="1"/>
  <c r="K8370" i="23" a="1"/>
  <c r="K8370" i="23" s="1"/>
  <c r="K8371" i="23" a="1"/>
  <c r="K8371" i="23" s="1"/>
  <c r="K8372" i="23" a="1"/>
  <c r="K8372" i="23" s="1"/>
  <c r="K8373" i="23" a="1"/>
  <c r="K8373" i="23" s="1"/>
  <c r="K8374" i="23" a="1"/>
  <c r="K8374" i="23" s="1"/>
  <c r="K8375" i="23" a="1"/>
  <c r="K8375" i="23" s="1"/>
  <c r="K8376" i="23" a="1"/>
  <c r="K8376" i="23" s="1"/>
  <c r="K8377" i="23" a="1"/>
  <c r="K8377" i="23" s="1"/>
  <c r="K8378" i="23" a="1"/>
  <c r="K8378" i="23" s="1"/>
  <c r="K8379" i="23" a="1"/>
  <c r="K8379" i="23" s="1"/>
  <c r="K8380" i="23" a="1"/>
  <c r="K8380" i="23" s="1"/>
  <c r="K8381" i="23" a="1"/>
  <c r="K8381" i="23" s="1"/>
  <c r="K8382" i="23" a="1"/>
  <c r="K8382" i="23" s="1"/>
  <c r="K8383" i="23" a="1"/>
  <c r="K8383" i="23" s="1"/>
  <c r="K8384" i="23" a="1"/>
  <c r="K8384" i="23" s="1"/>
  <c r="K8385" i="23" a="1"/>
  <c r="K8385" i="23" s="1"/>
  <c r="K8386" i="23" a="1"/>
  <c r="K8386" i="23" s="1"/>
  <c r="K8387" i="23" a="1"/>
  <c r="K8387" i="23" s="1"/>
  <c r="K8388" i="23" a="1"/>
  <c r="K8388" i="23" s="1"/>
  <c r="K8389" i="23" a="1"/>
  <c r="K8389" i="23" s="1"/>
  <c r="K8390" i="23" a="1"/>
  <c r="K8390" i="23" s="1"/>
  <c r="K8391" i="23" a="1"/>
  <c r="K8391" i="23" s="1"/>
  <c r="K8392" i="23" a="1"/>
  <c r="K8392" i="23" s="1"/>
  <c r="K8393" i="23" a="1"/>
  <c r="K8393" i="23" s="1"/>
  <c r="K8394" i="23" a="1"/>
  <c r="K8394" i="23" s="1"/>
  <c r="K8395" i="23" a="1"/>
  <c r="K8395" i="23" s="1"/>
  <c r="K8396" i="23" a="1"/>
  <c r="K8396" i="23" s="1"/>
  <c r="K8397" i="23" a="1"/>
  <c r="K8397" i="23" s="1"/>
  <c r="K8398" i="23" a="1"/>
  <c r="K8398" i="23" s="1"/>
  <c r="K8399" i="23" a="1"/>
  <c r="K8399" i="23" s="1"/>
  <c r="K8400" i="23" a="1"/>
  <c r="K8400" i="23" s="1"/>
  <c r="K8401" i="23" a="1"/>
  <c r="K8401" i="23" s="1"/>
  <c r="K8402" i="23" a="1"/>
  <c r="K8402" i="23" s="1"/>
  <c r="K8403" i="23" a="1"/>
  <c r="K8403" i="23" s="1"/>
  <c r="K8404" i="23" a="1"/>
  <c r="K8404" i="23" s="1"/>
  <c r="K8405" i="23" a="1"/>
  <c r="K8405" i="23" s="1"/>
  <c r="K8406" i="23" a="1"/>
  <c r="K8406" i="23" s="1"/>
  <c r="K8407" i="23" a="1"/>
  <c r="K8407" i="23" s="1"/>
  <c r="K8408" i="23" a="1"/>
  <c r="K8408" i="23" s="1"/>
  <c r="K8409" i="23" a="1"/>
  <c r="K8409" i="23" s="1"/>
  <c r="K8410" i="23" a="1"/>
  <c r="K8410" i="23" s="1"/>
  <c r="K8411" i="23" a="1"/>
  <c r="K8411" i="23" s="1"/>
  <c r="K8412" i="23" a="1"/>
  <c r="K8412" i="23" s="1"/>
  <c r="K8413" i="23" a="1"/>
  <c r="K8413" i="23" s="1"/>
  <c r="K8414" i="23" a="1"/>
  <c r="K8414" i="23" s="1"/>
  <c r="K8415" i="23" a="1"/>
  <c r="K8415" i="23" s="1"/>
  <c r="K8416" i="23" a="1"/>
  <c r="K8416" i="23" s="1"/>
  <c r="K8417" i="23" a="1"/>
  <c r="K8417" i="23" s="1"/>
  <c r="K8418" i="23" a="1"/>
  <c r="K8418" i="23" s="1"/>
  <c r="K8419" i="23" a="1"/>
  <c r="K8419" i="23" s="1"/>
  <c r="K8420" i="23" a="1"/>
  <c r="K8420" i="23" s="1"/>
  <c r="K8421" i="23" a="1"/>
  <c r="K8421" i="23" s="1"/>
  <c r="K8422" i="23" a="1"/>
  <c r="K8422" i="23" s="1"/>
  <c r="K8423" i="23" a="1"/>
  <c r="K8423" i="23" s="1"/>
  <c r="K8424" i="23" a="1"/>
  <c r="K8424" i="23" s="1"/>
  <c r="K8425" i="23" a="1"/>
  <c r="K8425" i="23" s="1"/>
  <c r="K8426" i="23" a="1"/>
  <c r="K8426" i="23" s="1"/>
  <c r="K8427" i="23" a="1"/>
  <c r="K8427" i="23" s="1"/>
  <c r="K8428" i="23" a="1"/>
  <c r="K8428" i="23" s="1"/>
  <c r="K8429" i="23" a="1"/>
  <c r="K8429" i="23" s="1"/>
  <c r="K8430" i="23" a="1"/>
  <c r="K8430" i="23" s="1"/>
  <c r="K8431" i="23" a="1"/>
  <c r="K8431" i="23" s="1"/>
  <c r="K8432" i="23" a="1"/>
  <c r="K8432" i="23" s="1"/>
  <c r="K8433" i="23" a="1"/>
  <c r="K8433" i="23" s="1"/>
  <c r="K8434" i="23" a="1"/>
  <c r="K8434" i="23" s="1"/>
  <c r="K8435" i="23" a="1"/>
  <c r="K8435" i="23" s="1"/>
  <c r="K8436" i="23" a="1"/>
  <c r="K8436" i="23" s="1"/>
  <c r="K8437" i="23" a="1"/>
  <c r="K8437" i="23" s="1"/>
  <c r="K8438" i="23" a="1"/>
  <c r="K8438" i="23" s="1"/>
  <c r="K8439" i="23" a="1"/>
  <c r="K8439" i="23" s="1"/>
  <c r="K8440" i="23" a="1"/>
  <c r="K8440" i="23" s="1"/>
  <c r="K8441" i="23" a="1"/>
  <c r="K8441" i="23" s="1"/>
  <c r="K8442" i="23" a="1"/>
  <c r="K8442" i="23" s="1"/>
  <c r="K8443" i="23" a="1"/>
  <c r="K8443" i="23" s="1"/>
  <c r="K8444" i="23" a="1"/>
  <c r="K8444" i="23" s="1"/>
  <c r="K8445" i="23" a="1"/>
  <c r="K8445" i="23" s="1"/>
  <c r="K8446" i="23" a="1"/>
  <c r="K8446" i="23" s="1"/>
  <c r="K8447" i="23" a="1"/>
  <c r="K8447" i="23" s="1"/>
  <c r="K8448" i="23" a="1"/>
  <c r="K8448" i="23" s="1"/>
  <c r="K8449" i="23" a="1"/>
  <c r="K8449" i="23" s="1"/>
  <c r="K8450" i="23" a="1"/>
  <c r="K8450" i="23" s="1"/>
  <c r="K8451" i="23" a="1"/>
  <c r="K8451" i="23" s="1"/>
  <c r="K8452" i="23" a="1"/>
  <c r="K8452" i="23" s="1"/>
  <c r="K8453" i="23" a="1"/>
  <c r="K8453" i="23" s="1"/>
  <c r="K8454" i="23" a="1"/>
  <c r="K8454" i="23" s="1"/>
  <c r="K8455" i="23" a="1"/>
  <c r="K8455" i="23" s="1"/>
  <c r="K8456" i="23" a="1"/>
  <c r="K8456" i="23" s="1"/>
  <c r="K8457" i="23" a="1"/>
  <c r="K8457" i="23" s="1"/>
  <c r="K8458" i="23" a="1"/>
  <c r="K8458" i="23" s="1"/>
  <c r="K8459" i="23" a="1"/>
  <c r="K8459" i="23" s="1"/>
  <c r="K8460" i="23" a="1"/>
  <c r="K8460" i="23" s="1"/>
  <c r="K8461" i="23" a="1"/>
  <c r="K8461" i="23" s="1"/>
  <c r="K8462" i="23" a="1"/>
  <c r="K8462" i="23" s="1"/>
  <c r="K8463" i="23" a="1"/>
  <c r="K8463" i="23" s="1"/>
  <c r="K8464" i="23" a="1"/>
  <c r="K8464" i="23" s="1"/>
  <c r="K8465" i="23" a="1"/>
  <c r="K8465" i="23" s="1"/>
  <c r="K8466" i="23" a="1"/>
  <c r="K8466" i="23" s="1"/>
  <c r="K8467" i="23" a="1"/>
  <c r="K8467" i="23" s="1"/>
  <c r="K8468" i="23" a="1"/>
  <c r="K8468" i="23" s="1"/>
  <c r="K8469" i="23" a="1"/>
  <c r="K8469" i="23" s="1"/>
  <c r="K8470" i="23" a="1"/>
  <c r="K8470" i="23" s="1"/>
  <c r="K8471" i="23" a="1"/>
  <c r="K8471" i="23" s="1"/>
  <c r="K8472" i="23" a="1"/>
  <c r="K8472" i="23" s="1"/>
  <c r="K8473" i="23" a="1"/>
  <c r="K8473" i="23" s="1"/>
  <c r="K8474" i="23" a="1"/>
  <c r="K8474" i="23" s="1"/>
  <c r="K8475" i="23" a="1"/>
  <c r="K8475" i="23" s="1"/>
  <c r="K8476" i="23" a="1"/>
  <c r="K8476" i="23" s="1"/>
  <c r="K8477" i="23" a="1"/>
  <c r="K8477" i="23" s="1"/>
  <c r="K8478" i="23" a="1"/>
  <c r="K8478" i="23" s="1"/>
  <c r="K8479" i="23" a="1"/>
  <c r="K8479" i="23" s="1"/>
  <c r="K8480" i="23" a="1"/>
  <c r="K8480" i="23" s="1"/>
  <c r="K8481" i="23" a="1"/>
  <c r="K8481" i="23" s="1"/>
  <c r="K8482" i="23" a="1"/>
  <c r="K8482" i="23" s="1"/>
  <c r="K8483" i="23" a="1"/>
  <c r="K8483" i="23" s="1"/>
  <c r="K8484" i="23" a="1"/>
  <c r="K8484" i="23" s="1"/>
  <c r="K8485" i="23" a="1"/>
  <c r="K8485" i="23" s="1"/>
  <c r="K8486" i="23" a="1"/>
  <c r="K8486" i="23" s="1"/>
  <c r="K8487" i="23" a="1"/>
  <c r="K8487" i="23" s="1"/>
  <c r="K8488" i="23" a="1"/>
  <c r="K8488" i="23" s="1"/>
  <c r="K8489" i="23" a="1"/>
  <c r="K8489" i="23" s="1"/>
  <c r="K8490" i="23" a="1"/>
  <c r="K8490" i="23" s="1"/>
  <c r="K8491" i="23" a="1"/>
  <c r="K8491" i="23" s="1"/>
  <c r="K8492" i="23" a="1"/>
  <c r="K8492" i="23" s="1"/>
  <c r="K8493" i="23" a="1"/>
  <c r="K8493" i="23" s="1"/>
  <c r="K8494" i="23" a="1"/>
  <c r="K8494" i="23" s="1"/>
  <c r="K8495" i="23" a="1"/>
  <c r="K8495" i="23" s="1"/>
  <c r="K8496" i="23" a="1"/>
  <c r="K8496" i="23" s="1"/>
  <c r="K8497" i="23" a="1"/>
  <c r="K8497" i="23" s="1"/>
  <c r="K8498" i="23" a="1"/>
  <c r="K8498" i="23" s="1"/>
  <c r="K8499" i="23" a="1"/>
  <c r="K8499" i="23" s="1"/>
  <c r="K8500" i="23" a="1"/>
  <c r="K8500" i="23" s="1"/>
  <c r="K8501" i="23" a="1"/>
  <c r="K8501" i="23" s="1"/>
  <c r="K8502" i="23" a="1"/>
  <c r="K8502" i="23" s="1"/>
  <c r="K8503" i="23" a="1"/>
  <c r="K8503" i="23" s="1"/>
  <c r="K8504" i="23" a="1"/>
  <c r="K8504" i="23" s="1"/>
  <c r="K8505" i="23" a="1"/>
  <c r="K8505" i="23" s="1"/>
  <c r="K8506" i="23" a="1"/>
  <c r="K8506" i="23" s="1"/>
  <c r="K8507" i="23" a="1"/>
  <c r="K8507" i="23" s="1"/>
  <c r="K8508" i="23" a="1"/>
  <c r="K8508" i="23" s="1"/>
  <c r="K8509" i="23" a="1"/>
  <c r="K8509" i="23" s="1"/>
  <c r="K8510" i="23" a="1"/>
  <c r="K8510" i="23" s="1"/>
  <c r="K8511" i="23" a="1"/>
  <c r="K8511" i="23" s="1"/>
  <c r="K8512" i="23" a="1"/>
  <c r="K8512" i="23" s="1"/>
  <c r="K8513" i="23" a="1"/>
  <c r="K8513" i="23" s="1"/>
  <c r="K8514" i="23" a="1"/>
  <c r="K8514" i="23" s="1"/>
  <c r="K8515" i="23" a="1"/>
  <c r="K8515" i="23" s="1"/>
  <c r="K8516" i="23" a="1"/>
  <c r="K8516" i="23" s="1"/>
  <c r="K8517" i="23" a="1"/>
  <c r="K8517" i="23" s="1"/>
  <c r="K8518" i="23" a="1"/>
  <c r="K8518" i="23" s="1"/>
  <c r="K8519" i="23" a="1"/>
  <c r="K8519" i="23" s="1"/>
  <c r="K8520" i="23" a="1"/>
  <c r="K8520" i="23" s="1"/>
  <c r="K8521" i="23" a="1"/>
  <c r="K8521" i="23" s="1"/>
  <c r="K8522" i="23" a="1"/>
  <c r="K8522" i="23" s="1"/>
  <c r="K8523" i="23" a="1"/>
  <c r="K8523" i="23" s="1"/>
  <c r="K8524" i="23" a="1"/>
  <c r="K8524" i="23" s="1"/>
  <c r="K8525" i="23" a="1"/>
  <c r="K8525" i="23" s="1"/>
  <c r="K8526" i="23" a="1"/>
  <c r="K8526" i="23" s="1"/>
  <c r="K8527" i="23" a="1"/>
  <c r="K8527" i="23" s="1"/>
  <c r="K8528" i="23" a="1"/>
  <c r="K8528" i="23" s="1"/>
  <c r="K8529" i="23" a="1"/>
  <c r="K8529" i="23" s="1"/>
  <c r="K8530" i="23" a="1"/>
  <c r="K8530" i="23" s="1"/>
  <c r="K8531" i="23" a="1"/>
  <c r="K8531" i="23" s="1"/>
  <c r="K8532" i="23" a="1"/>
  <c r="K8532" i="23" s="1"/>
  <c r="K8533" i="23" a="1"/>
  <c r="K8533" i="23" s="1"/>
  <c r="K8534" i="23" a="1"/>
  <c r="K8534" i="23" s="1"/>
  <c r="K8535" i="23" a="1"/>
  <c r="K8535" i="23" s="1"/>
  <c r="K8536" i="23" a="1"/>
  <c r="K8536" i="23" s="1"/>
  <c r="K8537" i="23" a="1"/>
  <c r="K8537" i="23" s="1"/>
  <c r="K8538" i="23" a="1"/>
  <c r="K8538" i="23" s="1"/>
  <c r="K8539" i="23" a="1"/>
  <c r="K8539" i="23" s="1"/>
  <c r="K8540" i="23" a="1"/>
  <c r="K8540" i="23" s="1"/>
  <c r="K8541" i="23" a="1"/>
  <c r="K8541" i="23" s="1"/>
  <c r="K8542" i="23" a="1"/>
  <c r="K8542" i="23" s="1"/>
  <c r="K8543" i="23" a="1"/>
  <c r="K8543" i="23" s="1"/>
  <c r="K8544" i="23" a="1"/>
  <c r="K8544" i="23" s="1"/>
  <c r="K8545" i="23" a="1"/>
  <c r="K8545" i="23" s="1"/>
  <c r="K8546" i="23" a="1"/>
  <c r="K8546" i="23" s="1"/>
  <c r="K8547" i="23" a="1"/>
  <c r="K8547" i="23" s="1"/>
  <c r="K8548" i="23" a="1"/>
  <c r="K8548" i="23" s="1"/>
  <c r="K8549" i="23" a="1"/>
  <c r="K8549" i="23" s="1"/>
  <c r="K8550" i="23" a="1"/>
  <c r="K8550" i="23" s="1"/>
  <c r="K8551" i="23" a="1"/>
  <c r="K8551" i="23" s="1"/>
  <c r="K8552" i="23" a="1"/>
  <c r="K8552" i="23" s="1"/>
  <c r="K8553" i="23" a="1"/>
  <c r="K8553" i="23" s="1"/>
  <c r="K8554" i="23" a="1"/>
  <c r="K8554" i="23" s="1"/>
  <c r="K8555" i="23" a="1"/>
  <c r="K8555" i="23" s="1"/>
  <c r="K8556" i="23" a="1"/>
  <c r="K8556" i="23" s="1"/>
  <c r="K8557" i="23" a="1"/>
  <c r="K8557" i="23" s="1"/>
  <c r="K8558" i="23" a="1"/>
  <c r="K8558" i="23" s="1"/>
  <c r="K8559" i="23" a="1"/>
  <c r="K8559" i="23" s="1"/>
  <c r="K8560" i="23" a="1"/>
  <c r="K8560" i="23" s="1"/>
  <c r="K8561" i="23" a="1"/>
  <c r="K8561" i="23" s="1"/>
  <c r="K8562" i="23" a="1"/>
  <c r="K8562" i="23" s="1"/>
  <c r="K8563" i="23" a="1"/>
  <c r="K8563" i="23" s="1"/>
  <c r="K8564" i="23" a="1"/>
  <c r="K8564" i="23" s="1"/>
  <c r="K8565" i="23" a="1"/>
  <c r="K8565" i="23" s="1"/>
  <c r="K8566" i="23" a="1"/>
  <c r="K8566" i="23" s="1"/>
  <c r="K8567" i="23" a="1"/>
  <c r="K8567" i="23" s="1"/>
  <c r="K8568" i="23" a="1"/>
  <c r="K8568" i="23" s="1"/>
  <c r="K8569" i="23" a="1"/>
  <c r="K8569" i="23" s="1"/>
  <c r="K8570" i="23" a="1"/>
  <c r="K8570" i="23" s="1"/>
  <c r="K8571" i="23" a="1"/>
  <c r="K8571" i="23" s="1"/>
  <c r="K8572" i="23" a="1"/>
  <c r="K8572" i="23" s="1"/>
  <c r="K8573" i="23" a="1"/>
  <c r="K8573" i="23" s="1"/>
  <c r="K8574" i="23" a="1"/>
  <c r="K8574" i="23" s="1"/>
  <c r="K8575" i="23" a="1"/>
  <c r="K8575" i="23" s="1"/>
  <c r="K8576" i="23" a="1"/>
  <c r="K8576" i="23" s="1"/>
  <c r="K8577" i="23" a="1"/>
  <c r="K8577" i="23" s="1"/>
  <c r="K8578" i="23" a="1"/>
  <c r="K8578" i="23" s="1"/>
  <c r="K8579" i="23" a="1"/>
  <c r="K8579" i="23" s="1"/>
  <c r="K8580" i="23" a="1"/>
  <c r="K8580" i="23" s="1"/>
  <c r="K8581" i="23" a="1"/>
  <c r="K8581" i="23" s="1"/>
  <c r="K8582" i="23" a="1"/>
  <c r="K8582" i="23" s="1"/>
  <c r="K8583" i="23" a="1"/>
  <c r="K8583" i="23" s="1"/>
  <c r="K8584" i="23" a="1"/>
  <c r="K8584" i="23" s="1"/>
  <c r="K8585" i="23" a="1"/>
  <c r="K8585" i="23" s="1"/>
  <c r="K8586" i="23" a="1"/>
  <c r="K8586" i="23" s="1"/>
  <c r="K8587" i="23" a="1"/>
  <c r="K8587" i="23" s="1"/>
  <c r="K8588" i="23" a="1"/>
  <c r="K8588" i="23" s="1"/>
  <c r="K8589" i="23" a="1"/>
  <c r="K8589" i="23" s="1"/>
  <c r="K8590" i="23" a="1"/>
  <c r="K8590" i="23" s="1"/>
  <c r="K8591" i="23" a="1"/>
  <c r="K8591" i="23" s="1"/>
  <c r="K8592" i="23" a="1"/>
  <c r="K8592" i="23" s="1"/>
  <c r="K8593" i="23" a="1"/>
  <c r="K8593" i="23" s="1"/>
  <c r="K8594" i="23" a="1"/>
  <c r="K8594" i="23" s="1"/>
  <c r="K8595" i="23" a="1"/>
  <c r="K8595" i="23" s="1"/>
  <c r="K8596" i="23" a="1"/>
  <c r="K8596" i="23" s="1"/>
  <c r="K8597" i="23" a="1"/>
  <c r="K8597" i="23" s="1"/>
  <c r="K8598" i="23" a="1"/>
  <c r="K8598" i="23" s="1"/>
  <c r="K8599" i="23" a="1"/>
  <c r="K8599" i="23" s="1"/>
  <c r="K8600" i="23" a="1"/>
  <c r="K8600" i="23" s="1"/>
  <c r="K8601" i="23" a="1"/>
  <c r="K8601" i="23" s="1"/>
  <c r="K8602" i="23" a="1"/>
  <c r="K8602" i="23" s="1"/>
  <c r="K8603" i="23" a="1"/>
  <c r="K8603" i="23" s="1"/>
  <c r="K8604" i="23" a="1"/>
  <c r="K8604" i="23" s="1"/>
  <c r="K8605" i="23" a="1"/>
  <c r="K8605" i="23" s="1"/>
  <c r="K8606" i="23" a="1"/>
  <c r="K8606" i="23" s="1"/>
  <c r="K8607" i="23" a="1"/>
  <c r="K8607" i="23" s="1"/>
  <c r="K8608" i="23" a="1"/>
  <c r="K8608" i="23" s="1"/>
  <c r="K8609" i="23" a="1"/>
  <c r="K8609" i="23" s="1"/>
  <c r="K8610" i="23" a="1"/>
  <c r="K8610" i="23" s="1"/>
  <c r="K8611" i="23" a="1"/>
  <c r="K8611" i="23" s="1"/>
  <c r="K8612" i="23" a="1"/>
  <c r="K8612" i="23" s="1"/>
  <c r="K8613" i="23" a="1"/>
  <c r="K8613" i="23" s="1"/>
  <c r="K8614" i="23" a="1"/>
  <c r="K8614" i="23" s="1"/>
  <c r="K8615" i="23" a="1"/>
  <c r="K8615" i="23" s="1"/>
  <c r="K8616" i="23" a="1"/>
  <c r="K8616" i="23" s="1"/>
  <c r="K8617" i="23" a="1"/>
  <c r="K8617" i="23" s="1"/>
  <c r="K8618" i="23" a="1"/>
  <c r="K8618" i="23" s="1"/>
  <c r="K8619" i="23" a="1"/>
  <c r="K8619" i="23" s="1"/>
  <c r="K8620" i="23" a="1"/>
  <c r="K8620" i="23" s="1"/>
  <c r="K8621" i="23" a="1"/>
  <c r="K8621" i="23" s="1"/>
  <c r="K8622" i="23" a="1"/>
  <c r="K8622" i="23" s="1"/>
  <c r="K8623" i="23" a="1"/>
  <c r="K8623" i="23" s="1"/>
  <c r="K8624" i="23" a="1"/>
  <c r="K8624" i="23" s="1"/>
  <c r="K8625" i="23" a="1"/>
  <c r="K8625" i="23" s="1"/>
  <c r="K8626" i="23" a="1"/>
  <c r="K8626" i="23" s="1"/>
  <c r="K8627" i="23" a="1"/>
  <c r="K8627" i="23" s="1"/>
  <c r="K8628" i="23" a="1"/>
  <c r="K8628" i="23" s="1"/>
  <c r="K8629" i="23" a="1"/>
  <c r="K8629" i="23" s="1"/>
  <c r="K8630" i="23" a="1"/>
  <c r="K8630" i="23" s="1"/>
  <c r="K8631" i="23" a="1"/>
  <c r="K8631" i="23" s="1"/>
  <c r="K8632" i="23" a="1"/>
  <c r="K8632" i="23" s="1"/>
  <c r="K8633" i="23" a="1"/>
  <c r="K8633" i="23" s="1"/>
  <c r="K8634" i="23" a="1"/>
  <c r="K8634" i="23" s="1"/>
  <c r="K8635" i="23" a="1"/>
  <c r="K8635" i="23" s="1"/>
  <c r="K8636" i="23" a="1"/>
  <c r="K8636" i="23" s="1"/>
  <c r="K8637" i="23" a="1"/>
  <c r="K8637" i="23" s="1"/>
  <c r="K8638" i="23" a="1"/>
  <c r="K8638" i="23" s="1"/>
  <c r="K8639" i="23" a="1"/>
  <c r="K8639" i="23" s="1"/>
  <c r="K8640" i="23" a="1"/>
  <c r="K8640" i="23" s="1"/>
  <c r="K8641" i="23" a="1"/>
  <c r="K8641" i="23" s="1"/>
  <c r="K8642" i="23" a="1"/>
  <c r="K8642" i="23" s="1"/>
  <c r="K8643" i="23" a="1"/>
  <c r="K8643" i="23" s="1"/>
  <c r="K8644" i="23" a="1"/>
  <c r="K8644" i="23" s="1"/>
  <c r="K8645" i="23" a="1"/>
  <c r="K8645" i="23" s="1"/>
  <c r="K8646" i="23" a="1"/>
  <c r="K8646" i="23" s="1"/>
  <c r="K8647" i="23" a="1"/>
  <c r="K8647" i="23" s="1"/>
  <c r="K8648" i="23" a="1"/>
  <c r="K8648" i="23" s="1"/>
  <c r="K8649" i="23" a="1"/>
  <c r="K8649" i="23" s="1"/>
  <c r="K8650" i="23" a="1"/>
  <c r="K8650" i="23" s="1"/>
  <c r="K8651" i="23" a="1"/>
  <c r="K8651" i="23" s="1"/>
  <c r="K8652" i="23" a="1"/>
  <c r="K8652" i="23" s="1"/>
  <c r="K8653" i="23" a="1"/>
  <c r="K8653" i="23" s="1"/>
  <c r="K8654" i="23" a="1"/>
  <c r="K8654" i="23" s="1"/>
  <c r="K8655" i="23" a="1"/>
  <c r="K8655" i="23" s="1"/>
  <c r="K8656" i="23" a="1"/>
  <c r="K8656" i="23" s="1"/>
  <c r="K8657" i="23" a="1"/>
  <c r="K8657" i="23" s="1"/>
  <c r="K8658" i="23" a="1"/>
  <c r="K8658" i="23" s="1"/>
  <c r="K8659" i="23" a="1"/>
  <c r="K8659" i="23" s="1"/>
  <c r="K8660" i="23" a="1"/>
  <c r="K8660" i="23" s="1"/>
  <c r="K8661" i="23" a="1"/>
  <c r="K8661" i="23" s="1"/>
  <c r="K8662" i="23" a="1"/>
  <c r="K8662" i="23" s="1"/>
  <c r="K8663" i="23" a="1"/>
  <c r="K8663" i="23" s="1"/>
  <c r="K8664" i="23" a="1"/>
  <c r="K8664" i="23" s="1"/>
  <c r="K8665" i="23" a="1"/>
  <c r="K8665" i="23" s="1"/>
  <c r="K8666" i="23" a="1"/>
  <c r="K8666" i="23" s="1"/>
  <c r="K8667" i="23" a="1"/>
  <c r="K8667" i="23" s="1"/>
  <c r="K8668" i="23" a="1"/>
  <c r="K8668" i="23" s="1"/>
  <c r="K8669" i="23" a="1"/>
  <c r="K8669" i="23" s="1"/>
  <c r="K8670" i="23" a="1"/>
  <c r="K8670" i="23" s="1"/>
  <c r="K8671" i="23" a="1"/>
  <c r="K8671" i="23" s="1"/>
  <c r="K8672" i="23" a="1"/>
  <c r="K8672" i="23" s="1"/>
  <c r="K8673" i="23" a="1"/>
  <c r="K8673" i="23" s="1"/>
  <c r="K8674" i="23" a="1"/>
  <c r="K8674" i="23" s="1"/>
  <c r="K8675" i="23" a="1"/>
  <c r="K8675" i="23" s="1"/>
  <c r="K8676" i="23" a="1"/>
  <c r="K8676" i="23" s="1"/>
  <c r="K8677" i="23" a="1"/>
  <c r="K8677" i="23" s="1"/>
  <c r="K8678" i="23" a="1"/>
  <c r="K8678" i="23" s="1"/>
  <c r="K8679" i="23" a="1"/>
  <c r="K8679" i="23" s="1"/>
  <c r="K8680" i="23" a="1"/>
  <c r="K8680" i="23" s="1"/>
  <c r="K8681" i="23" a="1"/>
  <c r="K8681" i="23" s="1"/>
  <c r="K8682" i="23" a="1"/>
  <c r="K8682" i="23" s="1"/>
  <c r="K8683" i="23" a="1"/>
  <c r="K8683" i="23" s="1"/>
  <c r="K8684" i="23" a="1"/>
  <c r="K8684" i="23" s="1"/>
  <c r="K8685" i="23" a="1"/>
  <c r="K8685" i="23" s="1"/>
  <c r="K8686" i="23" a="1"/>
  <c r="K8686" i="23" s="1"/>
  <c r="K8687" i="23" a="1"/>
  <c r="K8687" i="23" s="1"/>
  <c r="K8688" i="23" a="1"/>
  <c r="K8688" i="23" s="1"/>
  <c r="K8689" i="23" a="1"/>
  <c r="K8689" i="23" s="1"/>
  <c r="K8690" i="23" a="1"/>
  <c r="K8690" i="23" s="1"/>
  <c r="K8691" i="23" a="1"/>
  <c r="K8691" i="23" s="1"/>
  <c r="K8692" i="23" a="1"/>
  <c r="K8692" i="23" s="1"/>
  <c r="K8693" i="23" a="1"/>
  <c r="K8693" i="23" s="1"/>
  <c r="K8694" i="23" a="1"/>
  <c r="K8694" i="23" s="1"/>
  <c r="K8695" i="23" a="1"/>
  <c r="K8695" i="23" s="1"/>
  <c r="K8696" i="23" a="1"/>
  <c r="K8696" i="23" s="1"/>
  <c r="K8697" i="23" a="1"/>
  <c r="K8697" i="23" s="1"/>
  <c r="K8698" i="23" a="1"/>
  <c r="K8698" i="23" s="1"/>
  <c r="K8699" i="23" a="1"/>
  <c r="K8699" i="23" s="1"/>
  <c r="K8700" i="23" a="1"/>
  <c r="K8700" i="23" s="1"/>
  <c r="K8701" i="23" a="1"/>
  <c r="K8701" i="23" s="1"/>
  <c r="K8702" i="23" a="1"/>
  <c r="K8702" i="23" s="1"/>
  <c r="K8703" i="23" a="1"/>
  <c r="K8703" i="23" s="1"/>
  <c r="K8704" i="23" a="1"/>
  <c r="K8704" i="23" s="1"/>
  <c r="K8705" i="23" a="1"/>
  <c r="K8705" i="23" s="1"/>
  <c r="K8706" i="23" a="1"/>
  <c r="K8706" i="23" s="1"/>
  <c r="K8707" i="23" a="1"/>
  <c r="K8707" i="23" s="1"/>
  <c r="K8708" i="23" a="1"/>
  <c r="K8708" i="23" s="1"/>
  <c r="K8709" i="23" a="1"/>
  <c r="K8709" i="23" s="1"/>
  <c r="K8710" i="23" a="1"/>
  <c r="K8710" i="23" s="1"/>
  <c r="K8711" i="23" a="1"/>
  <c r="K8711" i="23" s="1"/>
  <c r="K8712" i="23" a="1"/>
  <c r="K8712" i="23" s="1"/>
  <c r="K8713" i="23" a="1"/>
  <c r="K8713" i="23" s="1"/>
  <c r="K8714" i="23" a="1"/>
  <c r="K8714" i="23" s="1"/>
  <c r="K8715" i="23" a="1"/>
  <c r="K8715" i="23" s="1"/>
  <c r="K8716" i="23" a="1"/>
  <c r="K8716" i="23" s="1"/>
  <c r="K8717" i="23" a="1"/>
  <c r="K8717" i="23" s="1"/>
  <c r="K8718" i="23" a="1"/>
  <c r="K8718" i="23" s="1"/>
  <c r="K8719" i="23" a="1"/>
  <c r="K8719" i="23" s="1"/>
  <c r="K8720" i="23" a="1"/>
  <c r="K8720" i="23" s="1"/>
  <c r="K8721" i="23" a="1"/>
  <c r="K8721" i="23" s="1"/>
  <c r="K8722" i="23" a="1"/>
  <c r="K8722" i="23" s="1"/>
  <c r="K8723" i="23" a="1"/>
  <c r="K8723" i="23" s="1"/>
  <c r="K8724" i="23" a="1"/>
  <c r="K8724" i="23" s="1"/>
  <c r="K8725" i="23" a="1"/>
  <c r="K8725" i="23" s="1"/>
  <c r="K8726" i="23" a="1"/>
  <c r="K8726" i="23" s="1"/>
  <c r="K8727" i="23" a="1"/>
  <c r="K8727" i="23" s="1"/>
  <c r="K8728" i="23" a="1"/>
  <c r="K8728" i="23" s="1"/>
  <c r="K8729" i="23" a="1"/>
  <c r="K8729" i="23" s="1"/>
  <c r="K8730" i="23" a="1"/>
  <c r="K8730" i="23" s="1"/>
  <c r="K8731" i="23" a="1"/>
  <c r="K8731" i="23" s="1"/>
  <c r="K8732" i="23" a="1"/>
  <c r="K8732" i="23" s="1"/>
  <c r="K8733" i="23" a="1"/>
  <c r="K8733" i="23" s="1"/>
  <c r="K8734" i="23" a="1"/>
  <c r="K8734" i="23" s="1"/>
  <c r="K8735" i="23" a="1"/>
  <c r="K8735" i="23" s="1"/>
  <c r="K8736" i="23" a="1"/>
  <c r="K8736" i="23" s="1"/>
  <c r="K8737" i="23" a="1"/>
  <c r="K8737" i="23" s="1"/>
  <c r="K8738" i="23" a="1"/>
  <c r="K8738" i="23" s="1"/>
  <c r="K8739" i="23" a="1"/>
  <c r="K8739" i="23" s="1"/>
  <c r="K8740" i="23" a="1"/>
  <c r="K8740" i="23" s="1"/>
  <c r="K8741" i="23" a="1"/>
  <c r="K8741" i="23" s="1"/>
  <c r="K8742" i="23" a="1"/>
  <c r="K8742" i="23" s="1"/>
  <c r="K8743" i="23" a="1"/>
  <c r="K8743" i="23" s="1"/>
  <c r="K8744" i="23" a="1"/>
  <c r="K8744" i="23" s="1"/>
  <c r="K8745" i="23" a="1"/>
  <c r="K8745" i="23" s="1"/>
  <c r="K8746" i="23" a="1"/>
  <c r="K8746" i="23" s="1"/>
  <c r="K8747" i="23" a="1"/>
  <c r="K8747" i="23" s="1"/>
  <c r="K8748" i="23" a="1"/>
  <c r="K8748" i="23" s="1"/>
  <c r="K8749" i="23" a="1"/>
  <c r="K8749" i="23" s="1"/>
  <c r="K8750" i="23" a="1"/>
  <c r="K8750" i="23" s="1"/>
  <c r="K8751" i="23" a="1"/>
  <c r="K8751" i="23" s="1"/>
  <c r="K8752" i="23" a="1"/>
  <c r="K8752" i="23" s="1"/>
  <c r="K8753" i="23" a="1"/>
  <c r="K8753" i="23" s="1"/>
  <c r="K8754" i="23" a="1"/>
  <c r="K8754" i="23" s="1"/>
  <c r="K8755" i="23" a="1"/>
  <c r="K8755" i="23" s="1"/>
  <c r="K8756" i="23" a="1"/>
  <c r="K8756" i="23" s="1"/>
  <c r="K8757" i="23" a="1"/>
  <c r="K8757" i="23" s="1"/>
  <c r="K8758" i="23" a="1"/>
  <c r="K8758" i="23" s="1"/>
  <c r="K8759" i="23" a="1"/>
  <c r="K8759" i="23" s="1"/>
  <c r="K8760" i="23" a="1"/>
  <c r="K8760" i="23" s="1"/>
  <c r="K8761" i="23" a="1"/>
  <c r="K8761" i="23" s="1"/>
  <c r="K8762" i="23" a="1"/>
  <c r="K8762" i="23" s="1"/>
  <c r="K8763" i="23" a="1"/>
  <c r="K8763" i="23" s="1"/>
  <c r="K8764" i="23" a="1"/>
  <c r="K8764" i="23" s="1"/>
  <c r="K8765" i="23" a="1"/>
  <c r="K8765" i="23" s="1"/>
  <c r="K8766" i="23" a="1"/>
  <c r="K8766" i="23" s="1"/>
  <c r="K8767" i="23" a="1"/>
  <c r="K8767" i="23" s="1"/>
  <c r="K8768" i="23" a="1"/>
  <c r="K8768" i="23" s="1"/>
  <c r="K8769" i="23" a="1"/>
  <c r="K8769" i="23" s="1"/>
  <c r="K8770" i="23" a="1"/>
  <c r="K8770" i="23" s="1"/>
  <c r="K8771" i="23" a="1"/>
  <c r="K8771" i="23" s="1"/>
  <c r="K8772" i="23" a="1"/>
  <c r="K8772" i="23" s="1"/>
  <c r="K8773" i="23" a="1"/>
  <c r="K8773" i="23" s="1"/>
  <c r="K8774" i="23" a="1"/>
  <c r="K8774" i="23" s="1"/>
  <c r="K8775" i="23" a="1"/>
  <c r="K8775" i="23" s="1"/>
  <c r="K8776" i="23" a="1"/>
  <c r="K8776" i="23" s="1"/>
  <c r="K8777" i="23" a="1"/>
  <c r="K8777" i="23" s="1"/>
  <c r="K8778" i="23" a="1"/>
  <c r="K8778" i="23" s="1"/>
  <c r="K8779" i="23" a="1"/>
  <c r="K8779" i="23" s="1"/>
  <c r="K8780" i="23" a="1"/>
  <c r="K8780" i="23" s="1"/>
  <c r="K8781" i="23" a="1"/>
  <c r="K8781" i="23" s="1"/>
  <c r="K8782" i="23" a="1"/>
  <c r="K8782" i="23" s="1"/>
  <c r="K8783" i="23" a="1"/>
  <c r="K8783" i="23" s="1"/>
  <c r="K8784" i="23" a="1"/>
  <c r="K8784" i="23" s="1"/>
  <c r="K8785" i="23" a="1"/>
  <c r="K8785" i="23" s="1"/>
  <c r="K8786" i="23" a="1"/>
  <c r="K8786" i="23" s="1"/>
  <c r="K8787" i="23" a="1"/>
  <c r="K8787" i="23" s="1"/>
  <c r="K8788" i="23" a="1"/>
  <c r="K8788" i="23" s="1"/>
  <c r="K8789" i="23" a="1"/>
  <c r="K8789" i="23" s="1"/>
  <c r="K8790" i="23" a="1"/>
  <c r="K8790" i="23" s="1"/>
  <c r="K8791" i="23" a="1"/>
  <c r="K8791" i="23" s="1"/>
  <c r="K8792" i="23" a="1"/>
  <c r="K8792" i="23" s="1"/>
  <c r="K8793" i="23" a="1"/>
  <c r="K8793" i="23" s="1"/>
  <c r="K8794" i="23" a="1"/>
  <c r="K8794" i="23" s="1"/>
  <c r="K8795" i="23" a="1"/>
  <c r="K8795" i="23" s="1"/>
  <c r="K8796" i="23" a="1"/>
  <c r="K8796" i="23" s="1"/>
  <c r="K8797" i="23" a="1"/>
  <c r="K8797" i="23" s="1"/>
  <c r="K8798" i="23" a="1"/>
  <c r="K8798" i="23" s="1"/>
  <c r="K8799" i="23" a="1"/>
  <c r="K8799" i="23" s="1"/>
  <c r="K8800" i="23" a="1"/>
  <c r="K8800" i="23" s="1"/>
  <c r="K8801" i="23" a="1"/>
  <c r="K8801" i="23" s="1"/>
  <c r="K8802" i="23" a="1"/>
  <c r="K8802" i="23" s="1"/>
  <c r="K8803" i="23" a="1"/>
  <c r="K8803" i="23" s="1"/>
  <c r="K8804" i="23" a="1"/>
  <c r="K8804" i="23" s="1"/>
  <c r="K8805" i="23" a="1"/>
  <c r="K8805" i="23" s="1"/>
  <c r="K8806" i="23" a="1"/>
  <c r="K8806" i="23" s="1"/>
  <c r="K8807" i="23" a="1"/>
  <c r="K8807" i="23" s="1"/>
  <c r="K8808" i="23" a="1"/>
  <c r="K8808" i="23" s="1"/>
  <c r="K8809" i="23" a="1"/>
  <c r="K8809" i="23" s="1"/>
  <c r="K8810" i="23" a="1"/>
  <c r="K8810" i="23" s="1"/>
  <c r="K8811" i="23" a="1"/>
  <c r="K8811" i="23" s="1"/>
  <c r="K8812" i="23" a="1"/>
  <c r="K8812" i="23" s="1"/>
  <c r="K8813" i="23" a="1"/>
  <c r="K8813" i="23" s="1"/>
  <c r="K8814" i="23" a="1"/>
  <c r="K8814" i="23" s="1"/>
  <c r="K8815" i="23" a="1"/>
  <c r="K8815" i="23" s="1"/>
  <c r="K8816" i="23" a="1"/>
  <c r="K8816" i="23" s="1"/>
  <c r="K8817" i="23" a="1"/>
  <c r="K8817" i="23" s="1"/>
  <c r="K8818" i="23" a="1"/>
  <c r="K8818" i="23" s="1"/>
  <c r="K8819" i="23" a="1"/>
  <c r="K8819" i="23" s="1"/>
  <c r="K8820" i="23" a="1"/>
  <c r="K8820" i="23" s="1"/>
  <c r="K8821" i="23" a="1"/>
  <c r="K8821" i="23" s="1"/>
  <c r="K8822" i="23" a="1"/>
  <c r="K8822" i="23" s="1"/>
  <c r="K8823" i="23" a="1"/>
  <c r="K8823" i="23" s="1"/>
  <c r="K8824" i="23" a="1"/>
  <c r="K8824" i="23" s="1"/>
  <c r="K8825" i="23" a="1"/>
  <c r="K8825" i="23" s="1"/>
  <c r="K8826" i="23" a="1"/>
  <c r="K8826" i="23" s="1"/>
  <c r="K8827" i="23" a="1"/>
  <c r="K8827" i="23" s="1"/>
  <c r="K8828" i="23" a="1"/>
  <c r="K8828" i="23" s="1"/>
  <c r="K8829" i="23" a="1"/>
  <c r="K8829" i="23" s="1"/>
  <c r="K8830" i="23" a="1"/>
  <c r="K8830" i="23" s="1"/>
  <c r="K8831" i="23" a="1"/>
  <c r="K8831" i="23" s="1"/>
  <c r="K8832" i="23" a="1"/>
  <c r="K8832" i="23" s="1"/>
  <c r="K8833" i="23" a="1"/>
  <c r="K8833" i="23" s="1"/>
  <c r="K8834" i="23" a="1"/>
  <c r="K8834" i="23" s="1"/>
  <c r="K8835" i="23" a="1"/>
  <c r="K8835" i="23" s="1"/>
  <c r="K8836" i="23" a="1"/>
  <c r="K8836" i="23" s="1"/>
  <c r="K8837" i="23" a="1"/>
  <c r="K8837" i="23" s="1"/>
  <c r="K8838" i="23" a="1"/>
  <c r="K8838" i="23" s="1"/>
  <c r="K8839" i="23" a="1"/>
  <c r="K8839" i="23" s="1"/>
  <c r="K8840" i="23" a="1"/>
  <c r="K8840" i="23" s="1"/>
  <c r="K8841" i="23" a="1"/>
  <c r="K8841" i="23" s="1"/>
  <c r="K8842" i="23" a="1"/>
  <c r="K8842" i="23" s="1"/>
  <c r="K8843" i="23" a="1"/>
  <c r="K8843" i="23" s="1"/>
  <c r="K8844" i="23" a="1"/>
  <c r="K8844" i="23" s="1"/>
  <c r="K8845" i="23" a="1"/>
  <c r="K8845" i="23" s="1"/>
  <c r="K8846" i="23" a="1"/>
  <c r="K8846" i="23" s="1"/>
  <c r="K8847" i="23" a="1"/>
  <c r="K8847" i="23" s="1"/>
  <c r="K8848" i="23" a="1"/>
  <c r="K8848" i="23" s="1"/>
  <c r="K8849" i="23" a="1"/>
  <c r="K8849" i="23" s="1"/>
  <c r="K8850" i="23" a="1"/>
  <c r="K8850" i="23" s="1"/>
  <c r="K8851" i="23" a="1"/>
  <c r="K8851" i="23" s="1"/>
  <c r="K8852" i="23" a="1"/>
  <c r="K8852" i="23" s="1"/>
  <c r="K8853" i="23" a="1"/>
  <c r="K8853" i="23" s="1"/>
  <c r="K8854" i="23" a="1"/>
  <c r="K8854" i="23" s="1"/>
  <c r="K8855" i="23" a="1"/>
  <c r="K8855" i="23" s="1"/>
  <c r="K8856" i="23" a="1"/>
  <c r="K8856" i="23" s="1"/>
  <c r="K8857" i="23" a="1"/>
  <c r="K8857" i="23" s="1"/>
  <c r="K8858" i="23" a="1"/>
  <c r="K8858" i="23" s="1"/>
  <c r="K8859" i="23" a="1"/>
  <c r="K8859" i="23" s="1"/>
  <c r="K8860" i="23" a="1"/>
  <c r="K8860" i="23" s="1"/>
  <c r="K8861" i="23" a="1"/>
  <c r="K8861" i="23" s="1"/>
  <c r="K8862" i="23" a="1"/>
  <c r="K8862" i="23" s="1"/>
  <c r="K8863" i="23" a="1"/>
  <c r="K8863" i="23" s="1"/>
  <c r="K8864" i="23" a="1"/>
  <c r="K8864" i="23" s="1"/>
  <c r="K8865" i="23" a="1"/>
  <c r="K8865" i="23" s="1"/>
  <c r="K8866" i="23" a="1"/>
  <c r="K8866" i="23" s="1"/>
  <c r="K8867" i="23" a="1"/>
  <c r="K8867" i="23" s="1"/>
  <c r="K8868" i="23" a="1"/>
  <c r="K8868" i="23" s="1"/>
  <c r="K8869" i="23" a="1"/>
  <c r="K8869" i="23" s="1"/>
  <c r="K8870" i="23" a="1"/>
  <c r="K8870" i="23" s="1"/>
  <c r="K8871" i="23" a="1"/>
  <c r="K8871" i="23" s="1"/>
  <c r="K8872" i="23" a="1"/>
  <c r="K8872" i="23" s="1"/>
  <c r="K8873" i="23" a="1"/>
  <c r="K8873" i="23" s="1"/>
  <c r="K8874" i="23" a="1"/>
  <c r="K8874" i="23" s="1"/>
  <c r="K8875" i="23" a="1"/>
  <c r="K8875" i="23" s="1"/>
  <c r="K8876" i="23" a="1"/>
  <c r="K8876" i="23" s="1"/>
  <c r="K8877" i="23" a="1"/>
  <c r="K8877" i="23" s="1"/>
  <c r="K8878" i="23" a="1"/>
  <c r="K8878" i="23" s="1"/>
  <c r="K8879" i="23" a="1"/>
  <c r="K8879" i="23" s="1"/>
  <c r="K8880" i="23" a="1"/>
  <c r="K8880" i="23" s="1"/>
  <c r="K8881" i="23" a="1"/>
  <c r="K8881" i="23" s="1"/>
  <c r="K8882" i="23" a="1"/>
  <c r="K8882" i="23" s="1"/>
  <c r="K8883" i="23" a="1"/>
  <c r="K8883" i="23" s="1"/>
  <c r="K8884" i="23" a="1"/>
  <c r="K8884" i="23" s="1"/>
  <c r="K8885" i="23" a="1"/>
  <c r="K8885" i="23" s="1"/>
  <c r="K8886" i="23" a="1"/>
  <c r="K8886" i="23" s="1"/>
  <c r="K8887" i="23" a="1"/>
  <c r="K8887" i="23" s="1"/>
  <c r="K8888" i="23" a="1"/>
  <c r="K8888" i="23" s="1"/>
  <c r="K8889" i="23" a="1"/>
  <c r="K8889" i="23" s="1"/>
  <c r="K8890" i="23" a="1"/>
  <c r="K8890" i="23" s="1"/>
  <c r="K8891" i="23" a="1"/>
  <c r="K8891" i="23" s="1"/>
  <c r="K8892" i="23" a="1"/>
  <c r="K8892" i="23" s="1"/>
  <c r="K8893" i="23" a="1"/>
  <c r="K8893" i="23" s="1"/>
  <c r="K8894" i="23" a="1"/>
  <c r="K8894" i="23" s="1"/>
  <c r="K8895" i="23" a="1"/>
  <c r="K8895" i="23" s="1"/>
  <c r="K8896" i="23" a="1"/>
  <c r="K8896" i="23" s="1"/>
  <c r="K8897" i="23" a="1"/>
  <c r="K8897" i="23" s="1"/>
  <c r="K8898" i="23" a="1"/>
  <c r="K8898" i="23" s="1"/>
  <c r="K8899" i="23" a="1"/>
  <c r="K8899" i="23" s="1"/>
  <c r="K8900" i="23" a="1"/>
  <c r="K8900" i="23" s="1"/>
  <c r="K8901" i="23" a="1"/>
  <c r="K8901" i="23" s="1"/>
  <c r="K8902" i="23" a="1"/>
  <c r="K8902" i="23" s="1"/>
  <c r="K8903" i="23" a="1"/>
  <c r="K8903" i="23" s="1"/>
  <c r="K8904" i="23" a="1"/>
  <c r="K8904" i="23" s="1"/>
  <c r="K8905" i="23" a="1"/>
  <c r="K8905" i="23" s="1"/>
  <c r="K8906" i="23" a="1"/>
  <c r="K8906" i="23" s="1"/>
  <c r="K8907" i="23" a="1"/>
  <c r="K8907" i="23" s="1"/>
  <c r="K8908" i="23" a="1"/>
  <c r="K8908" i="23" s="1"/>
  <c r="K8909" i="23" a="1"/>
  <c r="K8909" i="23" s="1"/>
  <c r="K8910" i="23" a="1"/>
  <c r="K8910" i="23" s="1"/>
  <c r="K8911" i="23" a="1"/>
  <c r="K8911" i="23" s="1"/>
  <c r="K8912" i="23" a="1"/>
  <c r="K8912" i="23" s="1"/>
  <c r="K8913" i="23" a="1"/>
  <c r="K8913" i="23" s="1"/>
  <c r="K8914" i="23" a="1"/>
  <c r="K8914" i="23" s="1"/>
  <c r="K8915" i="23" a="1"/>
  <c r="K8915" i="23" s="1"/>
  <c r="K8916" i="23" a="1"/>
  <c r="K8916" i="23" s="1"/>
  <c r="K8917" i="23" a="1"/>
  <c r="K8917" i="23" s="1"/>
  <c r="K8918" i="23" a="1"/>
  <c r="K8918" i="23" s="1"/>
  <c r="K8919" i="23" a="1"/>
  <c r="K8919" i="23" s="1"/>
  <c r="K8920" i="23" a="1"/>
  <c r="K8920" i="23" s="1"/>
  <c r="K8921" i="23" a="1"/>
  <c r="K8921" i="23" s="1"/>
  <c r="K8922" i="23" a="1"/>
  <c r="K8922" i="23" s="1"/>
  <c r="K8923" i="23" a="1"/>
  <c r="K8923" i="23" s="1"/>
  <c r="K8924" i="23" a="1"/>
  <c r="K8924" i="23" s="1"/>
  <c r="K8925" i="23" a="1"/>
  <c r="K8925" i="23" s="1"/>
  <c r="K8926" i="23" a="1"/>
  <c r="K8926" i="23" s="1"/>
  <c r="K8927" i="23" a="1"/>
  <c r="K8927" i="23" s="1"/>
  <c r="K8928" i="23" a="1"/>
  <c r="K8928" i="23" s="1"/>
  <c r="K8929" i="23" a="1"/>
  <c r="K8929" i="23" s="1"/>
  <c r="K8930" i="23" a="1"/>
  <c r="K8930" i="23" s="1"/>
  <c r="K8931" i="23" a="1"/>
  <c r="K8931" i="23" s="1"/>
  <c r="K8932" i="23" a="1"/>
  <c r="K8932" i="23" s="1"/>
  <c r="K8933" i="23" a="1"/>
  <c r="K8933" i="23" s="1"/>
  <c r="K8934" i="23" a="1"/>
  <c r="K8934" i="23" s="1"/>
  <c r="K8935" i="23" a="1"/>
  <c r="K8935" i="23" s="1"/>
  <c r="K8936" i="23" a="1"/>
  <c r="K8936" i="23" s="1"/>
  <c r="K8937" i="23" a="1"/>
  <c r="K8937" i="23" s="1"/>
  <c r="K8938" i="23" a="1"/>
  <c r="K8938" i="23" s="1"/>
  <c r="K8939" i="23" a="1"/>
  <c r="K8939" i="23" s="1"/>
  <c r="K8940" i="23" a="1"/>
  <c r="K8940" i="23" s="1"/>
  <c r="K8941" i="23" a="1"/>
  <c r="K8941" i="23" s="1"/>
  <c r="K8942" i="23" a="1"/>
  <c r="K8942" i="23" s="1"/>
  <c r="K8943" i="23" a="1"/>
  <c r="K8943" i="23" s="1"/>
  <c r="K8944" i="23" a="1"/>
  <c r="K8944" i="23" s="1"/>
  <c r="K8945" i="23" a="1"/>
  <c r="K8945" i="23" s="1"/>
  <c r="K8946" i="23" a="1"/>
  <c r="K8946" i="23" s="1"/>
  <c r="K8947" i="23" a="1"/>
  <c r="K8947" i="23" s="1"/>
  <c r="K8948" i="23" a="1"/>
  <c r="K8948" i="23" s="1"/>
  <c r="K8949" i="23" a="1"/>
  <c r="K8949" i="23" s="1"/>
  <c r="K8950" i="23" a="1"/>
  <c r="K8950" i="23" s="1"/>
  <c r="K8951" i="23" a="1"/>
  <c r="K8951" i="23" s="1"/>
  <c r="K8952" i="23" a="1"/>
  <c r="K8952" i="23" s="1"/>
  <c r="K8953" i="23" a="1"/>
  <c r="K8953" i="23" s="1"/>
  <c r="K8954" i="23" a="1"/>
  <c r="K8954" i="23" s="1"/>
  <c r="K8955" i="23" a="1"/>
  <c r="K8955" i="23" s="1"/>
  <c r="K8956" i="23" a="1"/>
  <c r="K8956" i="23" s="1"/>
  <c r="K8957" i="23" a="1"/>
  <c r="K8957" i="23" s="1"/>
  <c r="K8958" i="23" a="1"/>
  <c r="K8958" i="23" s="1"/>
  <c r="K8959" i="23" a="1"/>
  <c r="K8959" i="23" s="1"/>
  <c r="K8960" i="23" a="1"/>
  <c r="K8960" i="23" s="1"/>
  <c r="K8961" i="23" a="1"/>
  <c r="K8961" i="23" s="1"/>
  <c r="K8962" i="23" a="1"/>
  <c r="K8962" i="23" s="1"/>
  <c r="K8963" i="23" a="1"/>
  <c r="K8963" i="23" s="1"/>
  <c r="K8964" i="23" a="1"/>
  <c r="K8964" i="23" s="1"/>
  <c r="K8965" i="23" a="1"/>
  <c r="K8965" i="23" s="1"/>
  <c r="K8966" i="23" a="1"/>
  <c r="K8966" i="23" s="1"/>
  <c r="K8967" i="23" a="1"/>
  <c r="K8967" i="23" s="1"/>
  <c r="K8968" i="23" a="1"/>
  <c r="K8968" i="23" s="1"/>
  <c r="K8969" i="23" a="1"/>
  <c r="K8969" i="23" s="1"/>
  <c r="K8970" i="23" a="1"/>
  <c r="K8970" i="23" s="1"/>
  <c r="K8971" i="23" a="1"/>
  <c r="K8971" i="23" s="1"/>
  <c r="K8972" i="23" a="1"/>
  <c r="K8972" i="23" s="1"/>
  <c r="K8973" i="23" a="1"/>
  <c r="K8973" i="23" s="1"/>
  <c r="K8974" i="23" a="1"/>
  <c r="K8974" i="23" s="1"/>
  <c r="K8975" i="23" a="1"/>
  <c r="K8975" i="23" s="1"/>
  <c r="K8976" i="23" a="1"/>
  <c r="K8976" i="23" s="1"/>
  <c r="K8977" i="23" a="1"/>
  <c r="K8977" i="23" s="1"/>
  <c r="K8978" i="23" a="1"/>
  <c r="K8978" i="23" s="1"/>
  <c r="K8979" i="23" a="1"/>
  <c r="K8979" i="23" s="1"/>
  <c r="K8980" i="23" a="1"/>
  <c r="K8980" i="23" s="1"/>
  <c r="K8981" i="23" a="1"/>
  <c r="K8981" i="23" s="1"/>
  <c r="K8982" i="23" a="1"/>
  <c r="K8982" i="23" s="1"/>
  <c r="K8983" i="23" a="1"/>
  <c r="K8983" i="23" s="1"/>
  <c r="K8984" i="23" a="1"/>
  <c r="K8984" i="23" s="1"/>
  <c r="K8985" i="23" a="1"/>
  <c r="K8985" i="23" s="1"/>
  <c r="K8986" i="23" a="1"/>
  <c r="K8986" i="23" s="1"/>
  <c r="K8987" i="23" a="1"/>
  <c r="K8987" i="23" s="1"/>
  <c r="K8988" i="23" a="1"/>
  <c r="K8988" i="23" s="1"/>
  <c r="K8989" i="23" a="1"/>
  <c r="K8989" i="23" s="1"/>
  <c r="K8990" i="23" a="1"/>
  <c r="K8990" i="23" s="1"/>
  <c r="K8991" i="23" a="1"/>
  <c r="K8991" i="23" s="1"/>
  <c r="K8992" i="23" a="1"/>
  <c r="K8992" i="23" s="1"/>
  <c r="K8993" i="23" a="1"/>
  <c r="K8993" i="23" s="1"/>
  <c r="K8994" i="23" a="1"/>
  <c r="K8994" i="23" s="1"/>
  <c r="K8995" i="23" a="1"/>
  <c r="K8995" i="23" s="1"/>
  <c r="K8996" i="23" a="1"/>
  <c r="K8996" i="23" s="1"/>
  <c r="K8997" i="23" a="1"/>
  <c r="K8997" i="23" s="1"/>
  <c r="K8998" i="23" a="1"/>
  <c r="K8998" i="23" s="1"/>
  <c r="K8999" i="23" a="1"/>
  <c r="K8999" i="23" s="1"/>
  <c r="K9000" i="23" a="1"/>
  <c r="K9000" i="23" s="1"/>
  <c r="K9001" i="23" a="1"/>
  <c r="K9001" i="23" s="1"/>
  <c r="K9002" i="23" a="1"/>
  <c r="K9002" i="23" s="1"/>
  <c r="K9003" i="23" a="1"/>
  <c r="K9003" i="23" s="1"/>
  <c r="K9004" i="23" a="1"/>
  <c r="K9004" i="23" s="1"/>
  <c r="K9005" i="23" a="1"/>
  <c r="K9005" i="23" s="1"/>
  <c r="K9006" i="23" a="1"/>
  <c r="K9006" i="23" s="1"/>
  <c r="K9007" i="23" a="1"/>
  <c r="K9007" i="23" s="1"/>
  <c r="K9008" i="23" a="1"/>
  <c r="K9008" i="23" s="1"/>
  <c r="K9009" i="23" a="1"/>
  <c r="K9009" i="23" s="1"/>
  <c r="K9010" i="23" a="1"/>
  <c r="K9010" i="23" s="1"/>
  <c r="K9011" i="23" a="1"/>
  <c r="K9011" i="23" s="1"/>
  <c r="K9012" i="23" a="1"/>
  <c r="K9012" i="23" s="1"/>
  <c r="K9013" i="23" a="1"/>
  <c r="K9013" i="23" s="1"/>
  <c r="K9014" i="23" a="1"/>
  <c r="K9014" i="23" s="1"/>
  <c r="K9015" i="23" a="1"/>
  <c r="K9015" i="23" s="1"/>
  <c r="K9016" i="23" a="1"/>
  <c r="K9016" i="23" s="1"/>
  <c r="K9017" i="23" a="1"/>
  <c r="K9017" i="23" s="1"/>
  <c r="K9018" i="23" a="1"/>
  <c r="K9018" i="23" s="1"/>
  <c r="K9019" i="23" a="1"/>
  <c r="K9019" i="23" s="1"/>
  <c r="K9020" i="23" a="1"/>
  <c r="K9020" i="23" s="1"/>
  <c r="K9021" i="23" a="1"/>
  <c r="K9021" i="23" s="1"/>
  <c r="K9022" i="23" a="1"/>
  <c r="K9022" i="23" s="1"/>
  <c r="K9023" i="23" a="1"/>
  <c r="K9023" i="23" s="1"/>
  <c r="K9024" i="23" a="1"/>
  <c r="K9024" i="23" s="1"/>
  <c r="K9025" i="23" a="1"/>
  <c r="K9025" i="23" s="1"/>
  <c r="K9026" i="23" a="1"/>
  <c r="K9026" i="23" s="1"/>
  <c r="K9027" i="23" a="1"/>
  <c r="K9027" i="23" s="1"/>
  <c r="K9028" i="23" a="1"/>
  <c r="K9028" i="23" s="1"/>
  <c r="K9029" i="23" a="1"/>
  <c r="K9029" i="23" s="1"/>
  <c r="K9030" i="23" a="1"/>
  <c r="K9030" i="23" s="1"/>
  <c r="K9031" i="23" a="1"/>
  <c r="K9031" i="23" s="1"/>
  <c r="K9032" i="23" a="1"/>
  <c r="K9032" i="23" s="1"/>
  <c r="K9033" i="23" a="1"/>
  <c r="K9033" i="23" s="1"/>
  <c r="K9034" i="23" a="1"/>
  <c r="K9034" i="23" s="1"/>
  <c r="K9035" i="23" a="1"/>
  <c r="K9035" i="23" s="1"/>
  <c r="K9036" i="23" a="1"/>
  <c r="K9036" i="23" s="1"/>
  <c r="K9037" i="23" a="1"/>
  <c r="K9037" i="23" s="1"/>
  <c r="K9038" i="23" a="1"/>
  <c r="K9038" i="23" s="1"/>
  <c r="K9039" i="23" a="1"/>
  <c r="K9039" i="23" s="1"/>
  <c r="K9040" i="23" a="1"/>
  <c r="K9040" i="23" s="1"/>
  <c r="K9041" i="23" a="1"/>
  <c r="K9041" i="23" s="1"/>
  <c r="K9042" i="23" a="1"/>
  <c r="K9042" i="23" s="1"/>
  <c r="K9043" i="23" a="1"/>
  <c r="K9043" i="23" s="1"/>
  <c r="K9044" i="23" a="1"/>
  <c r="K9044" i="23" s="1"/>
  <c r="K9045" i="23" a="1"/>
  <c r="K9045" i="23" s="1"/>
  <c r="K9046" i="23" a="1"/>
  <c r="K9046" i="23" s="1"/>
  <c r="K9047" i="23" a="1"/>
  <c r="K9047" i="23" s="1"/>
  <c r="K9048" i="23" a="1"/>
  <c r="K9048" i="23" s="1"/>
  <c r="K9049" i="23" a="1"/>
  <c r="K9049" i="23" s="1"/>
  <c r="K9050" i="23" a="1"/>
  <c r="K9050" i="23" s="1"/>
  <c r="K9051" i="23" a="1"/>
  <c r="K9051" i="23" s="1"/>
  <c r="K9052" i="23" a="1"/>
  <c r="K9052" i="23" s="1"/>
  <c r="K9053" i="23" a="1"/>
  <c r="K9053" i="23" s="1"/>
  <c r="K9054" i="23" a="1"/>
  <c r="K9054" i="23" s="1"/>
  <c r="K9055" i="23" a="1"/>
  <c r="K9055" i="23" s="1"/>
  <c r="K9056" i="23" a="1"/>
  <c r="K9056" i="23" s="1"/>
  <c r="K9057" i="23" a="1"/>
  <c r="K9057" i="23" s="1"/>
  <c r="K9058" i="23" a="1"/>
  <c r="K9058" i="23" s="1"/>
  <c r="K9059" i="23" a="1"/>
  <c r="K9059" i="23" s="1"/>
  <c r="K9060" i="23" a="1"/>
  <c r="K9060" i="23" s="1"/>
  <c r="K9061" i="23" a="1"/>
  <c r="K9061" i="23" s="1"/>
  <c r="K9062" i="23" a="1"/>
  <c r="K9062" i="23" s="1"/>
  <c r="K9063" i="23" a="1"/>
  <c r="K9063" i="23" s="1"/>
  <c r="K9064" i="23" a="1"/>
  <c r="K9064" i="23" s="1"/>
  <c r="K9065" i="23" a="1"/>
  <c r="K9065" i="23" s="1"/>
  <c r="K9066" i="23" a="1"/>
  <c r="K9066" i="23" s="1"/>
  <c r="K9067" i="23" a="1"/>
  <c r="K9067" i="23" s="1"/>
  <c r="K9068" i="23" a="1"/>
  <c r="K9068" i="23" s="1"/>
  <c r="K9069" i="23" a="1"/>
  <c r="K9069" i="23" s="1"/>
  <c r="K9070" i="23" a="1"/>
  <c r="K9070" i="23" s="1"/>
  <c r="K9071" i="23" a="1"/>
  <c r="K9071" i="23" s="1"/>
  <c r="K9072" i="23" a="1"/>
  <c r="K9072" i="23" s="1"/>
  <c r="K9073" i="23" a="1"/>
  <c r="K9073" i="23" s="1"/>
  <c r="K9074" i="23" a="1"/>
  <c r="K9074" i="23" s="1"/>
  <c r="K9075" i="23" a="1"/>
  <c r="K9075" i="23" s="1"/>
  <c r="K9076" i="23" a="1"/>
  <c r="K9076" i="23" s="1"/>
  <c r="K9077" i="23" a="1"/>
  <c r="K9077" i="23" s="1"/>
  <c r="K9078" i="23" a="1"/>
  <c r="K9078" i="23" s="1"/>
  <c r="K9079" i="23" a="1"/>
  <c r="K9079" i="23" s="1"/>
  <c r="K9080" i="23" a="1"/>
  <c r="K9080" i="23" s="1"/>
  <c r="K9081" i="23" a="1"/>
  <c r="K9081" i="23" s="1"/>
  <c r="K9082" i="23" a="1"/>
  <c r="K9082" i="23" s="1"/>
  <c r="K9083" i="23" a="1"/>
  <c r="K9083" i="23" s="1"/>
  <c r="K9084" i="23" a="1"/>
  <c r="K9084" i="23" s="1"/>
  <c r="K9085" i="23" a="1"/>
  <c r="K9085" i="23" s="1"/>
  <c r="K9086" i="23" a="1"/>
  <c r="K9086" i="23" s="1"/>
  <c r="K9087" i="23" a="1"/>
  <c r="K9087" i="23" s="1"/>
  <c r="K9088" i="23" a="1"/>
  <c r="K9088" i="23" s="1"/>
  <c r="K9089" i="23" a="1"/>
  <c r="K9089" i="23" s="1"/>
  <c r="K9090" i="23" a="1"/>
  <c r="K9090" i="23" s="1"/>
  <c r="K9091" i="23" a="1"/>
  <c r="K9091" i="23" s="1"/>
  <c r="K9092" i="23" a="1"/>
  <c r="K9092" i="23" s="1"/>
  <c r="K9093" i="23" a="1"/>
  <c r="K9093" i="23" s="1"/>
  <c r="K9094" i="23" a="1"/>
  <c r="K9094" i="23" s="1"/>
  <c r="K9095" i="23" a="1"/>
  <c r="K9095" i="23" s="1"/>
  <c r="K9096" i="23" a="1"/>
  <c r="K9096" i="23" s="1"/>
  <c r="K9097" i="23" a="1"/>
  <c r="K9097" i="23" s="1"/>
  <c r="K9098" i="23" a="1"/>
  <c r="K9098" i="23" s="1"/>
  <c r="K9099" i="23" a="1"/>
  <c r="K9099" i="23" s="1"/>
  <c r="K9100" i="23" a="1"/>
  <c r="K9100" i="23" s="1"/>
  <c r="K9101" i="23" a="1"/>
  <c r="K9101" i="23" s="1"/>
  <c r="K9102" i="23" a="1"/>
  <c r="K9102" i="23" s="1"/>
  <c r="K9103" i="23" a="1"/>
  <c r="K9103" i="23" s="1"/>
  <c r="K9104" i="23" a="1"/>
  <c r="K9104" i="23" s="1"/>
  <c r="K9105" i="23" a="1"/>
  <c r="K9105" i="23" s="1"/>
  <c r="K9106" i="23" a="1"/>
  <c r="K9106" i="23" s="1"/>
  <c r="K9107" i="23" a="1"/>
  <c r="K9107" i="23" s="1"/>
  <c r="K9108" i="23" a="1"/>
  <c r="K9108" i="23" s="1"/>
  <c r="K9109" i="23" a="1"/>
  <c r="K9109" i="23" s="1"/>
  <c r="K9110" i="23" a="1"/>
  <c r="K9110" i="23" s="1"/>
  <c r="K9111" i="23" a="1"/>
  <c r="K9111" i="23" s="1"/>
  <c r="K9112" i="23" a="1"/>
  <c r="K9112" i="23" s="1"/>
  <c r="K9113" i="23" a="1"/>
  <c r="K9113" i="23" s="1"/>
  <c r="K9114" i="23" a="1"/>
  <c r="K9114" i="23" s="1"/>
  <c r="K9115" i="23" a="1"/>
  <c r="K9115" i="23" s="1"/>
  <c r="K9116" i="23" a="1"/>
  <c r="K9116" i="23" s="1"/>
  <c r="K9117" i="23" a="1"/>
  <c r="K9117" i="23" s="1"/>
  <c r="K9118" i="23" a="1"/>
  <c r="K9118" i="23" s="1"/>
  <c r="K9119" i="23" a="1"/>
  <c r="K9119" i="23" s="1"/>
  <c r="K9120" i="23" a="1"/>
  <c r="K9120" i="23" s="1"/>
  <c r="K9121" i="23" a="1"/>
  <c r="K9121" i="23" s="1"/>
  <c r="K9122" i="23" a="1"/>
  <c r="K9122" i="23" s="1"/>
  <c r="K9123" i="23" a="1"/>
  <c r="K9123" i="23" s="1"/>
  <c r="K9124" i="23" a="1"/>
  <c r="K9124" i="23" s="1"/>
  <c r="K9125" i="23" a="1"/>
  <c r="K9125" i="23" s="1"/>
  <c r="K9126" i="23" a="1"/>
  <c r="K9126" i="23" s="1"/>
  <c r="K9127" i="23" a="1"/>
  <c r="K9127" i="23" s="1"/>
  <c r="K9128" i="23" a="1"/>
  <c r="K9128" i="23" s="1"/>
  <c r="K9129" i="23" a="1"/>
  <c r="K9129" i="23" s="1"/>
  <c r="K9130" i="23" a="1"/>
  <c r="K9130" i="23" s="1"/>
  <c r="K9131" i="23" a="1"/>
  <c r="K9131" i="23" s="1"/>
  <c r="K9132" i="23" a="1"/>
  <c r="K9132" i="23" s="1"/>
  <c r="K9133" i="23" a="1"/>
  <c r="K9133" i="23" s="1"/>
  <c r="K9134" i="23" a="1"/>
  <c r="K9134" i="23" s="1"/>
  <c r="K9135" i="23" a="1"/>
  <c r="K9135" i="23" s="1"/>
  <c r="K9136" i="23" a="1"/>
  <c r="K9136" i="23" s="1"/>
  <c r="K9137" i="23" a="1"/>
  <c r="K9137" i="23" s="1"/>
  <c r="K9138" i="23" a="1"/>
  <c r="K9138" i="23" s="1"/>
  <c r="K9139" i="23" a="1"/>
  <c r="K9139" i="23" s="1"/>
  <c r="K9140" i="23" a="1"/>
  <c r="K9140" i="23" s="1"/>
  <c r="K9141" i="23" a="1"/>
  <c r="K9141" i="23" s="1"/>
  <c r="K9142" i="23" a="1"/>
  <c r="K9142" i="23" s="1"/>
  <c r="K9143" i="23" a="1"/>
  <c r="K9143" i="23" s="1"/>
  <c r="K9144" i="23" a="1"/>
  <c r="K9144" i="23" s="1"/>
  <c r="K9145" i="23" a="1"/>
  <c r="K9145" i="23" s="1"/>
  <c r="K9146" i="23" a="1"/>
  <c r="K9146" i="23" s="1"/>
  <c r="K9147" i="23" a="1"/>
  <c r="K9147" i="23" s="1"/>
  <c r="K9148" i="23" a="1"/>
  <c r="K9148" i="23" s="1"/>
  <c r="K9149" i="23" a="1"/>
  <c r="K9149" i="23" s="1"/>
  <c r="K9150" i="23" a="1"/>
  <c r="K9150" i="23" s="1"/>
  <c r="K9151" i="23" a="1"/>
  <c r="K9151" i="23" s="1"/>
  <c r="K9152" i="23" a="1"/>
  <c r="K9152" i="23" s="1"/>
  <c r="K9153" i="23" a="1"/>
  <c r="K9153" i="23" s="1"/>
  <c r="K9154" i="23" a="1"/>
  <c r="K9154" i="23" s="1"/>
  <c r="K9155" i="23" a="1"/>
  <c r="K9155" i="23" s="1"/>
  <c r="K9156" i="23" a="1"/>
  <c r="K9156" i="23" s="1"/>
  <c r="K9157" i="23" a="1"/>
  <c r="K9157" i="23" s="1"/>
  <c r="K9158" i="23" a="1"/>
  <c r="K9158" i="23" s="1"/>
  <c r="K9159" i="23" a="1"/>
  <c r="K9159" i="23" s="1"/>
  <c r="K9160" i="23" a="1"/>
  <c r="K9160" i="23" s="1"/>
  <c r="K9161" i="23" a="1"/>
  <c r="K9161" i="23" s="1"/>
  <c r="K9162" i="23" a="1"/>
  <c r="K9162" i="23" s="1"/>
  <c r="K9163" i="23" a="1"/>
  <c r="K9163" i="23" s="1"/>
  <c r="K9164" i="23" a="1"/>
  <c r="K9164" i="23" s="1"/>
  <c r="K9165" i="23" a="1"/>
  <c r="K9165" i="23" s="1"/>
  <c r="K9166" i="23" a="1"/>
  <c r="K9166" i="23" s="1"/>
  <c r="K9167" i="23" a="1"/>
  <c r="K9167" i="23" s="1"/>
  <c r="K9168" i="23" a="1"/>
  <c r="K9168" i="23" s="1"/>
  <c r="K9169" i="23" a="1"/>
  <c r="K9169" i="23" s="1"/>
  <c r="K9170" i="23" a="1"/>
  <c r="K9170" i="23" s="1"/>
  <c r="K9171" i="23" a="1"/>
  <c r="K9171" i="23" s="1"/>
  <c r="K9172" i="23" a="1"/>
  <c r="K9172" i="23" s="1"/>
  <c r="K9173" i="23" a="1"/>
  <c r="K9173" i="23" s="1"/>
  <c r="K9174" i="23" a="1"/>
  <c r="K9174" i="23" s="1"/>
  <c r="K9175" i="23" a="1"/>
  <c r="K9175" i="23" s="1"/>
  <c r="K9176" i="23" a="1"/>
  <c r="K9176" i="23" s="1"/>
  <c r="K9177" i="23" a="1"/>
  <c r="K9177" i="23" s="1"/>
  <c r="K9178" i="23" a="1"/>
  <c r="K9178" i="23" s="1"/>
  <c r="K9179" i="23" a="1"/>
  <c r="K9179" i="23" s="1"/>
  <c r="K9180" i="23" a="1"/>
  <c r="K9180" i="23" s="1"/>
  <c r="K9181" i="23" a="1"/>
  <c r="K9181" i="23" s="1"/>
  <c r="K9182" i="23" a="1"/>
  <c r="K9182" i="23" s="1"/>
  <c r="K9183" i="23" a="1"/>
  <c r="K9183" i="23" s="1"/>
  <c r="K9184" i="23" a="1"/>
  <c r="K9184" i="23" s="1"/>
  <c r="K9185" i="23" a="1"/>
  <c r="K9185" i="23" s="1"/>
  <c r="K9186" i="23" a="1"/>
  <c r="K9186" i="23" s="1"/>
  <c r="K9187" i="23" a="1"/>
  <c r="K9187" i="23" s="1"/>
  <c r="K9188" i="23" a="1"/>
  <c r="K9188" i="23" s="1"/>
  <c r="K9189" i="23" a="1"/>
  <c r="K9189" i="23" s="1"/>
  <c r="K9190" i="23" a="1"/>
  <c r="K9190" i="23" s="1"/>
  <c r="K9191" i="23" a="1"/>
  <c r="K9191" i="23" s="1"/>
  <c r="K9192" i="23" a="1"/>
  <c r="K9192" i="23" s="1"/>
  <c r="K9193" i="23" a="1"/>
  <c r="K9193" i="23" s="1"/>
  <c r="K9194" i="23" a="1"/>
  <c r="K9194" i="23" s="1"/>
  <c r="K9195" i="23" a="1"/>
  <c r="K9195" i="23" s="1"/>
  <c r="K9196" i="23" a="1"/>
  <c r="K9196" i="23" s="1"/>
  <c r="K9197" i="23" a="1"/>
  <c r="K9197" i="23" s="1"/>
  <c r="K9198" i="23" a="1"/>
  <c r="K9198" i="23" s="1"/>
  <c r="K9199" i="23" a="1"/>
  <c r="K9199" i="23" s="1"/>
  <c r="K9200" i="23" a="1"/>
  <c r="K9200" i="23" s="1"/>
  <c r="K9201" i="23" a="1"/>
  <c r="K9201" i="23" s="1"/>
  <c r="K9202" i="23" a="1"/>
  <c r="K9202" i="23" s="1"/>
  <c r="K9203" i="23" a="1"/>
  <c r="K9203" i="23" s="1"/>
  <c r="K9204" i="23" a="1"/>
  <c r="K9204" i="23" s="1"/>
  <c r="K9205" i="23" a="1"/>
  <c r="K9205" i="23"/>
  <c r="K9206" i="23" a="1"/>
  <c r="K9206" i="23" s="1"/>
  <c r="K9207" i="23" a="1"/>
  <c r="K9207" i="23" s="1"/>
  <c r="K9208" i="23" a="1"/>
  <c r="K9208" i="23" s="1"/>
  <c r="K9209" i="23" a="1"/>
  <c r="K9209" i="23" s="1"/>
  <c r="K9210" i="23" a="1"/>
  <c r="K9210" i="23" s="1"/>
  <c r="K9211" i="23" a="1"/>
  <c r="K9211" i="23" s="1"/>
  <c r="K9212" i="23" a="1"/>
  <c r="K9212" i="23" s="1"/>
  <c r="K9213" i="23" a="1"/>
  <c r="K9213" i="23" s="1"/>
  <c r="K9214" i="23" a="1"/>
  <c r="K9214" i="23" s="1"/>
  <c r="K9215" i="23" a="1"/>
  <c r="K9215" i="23" s="1"/>
  <c r="K9216" i="23" a="1"/>
  <c r="K9216" i="23" s="1"/>
  <c r="K9217" i="23" a="1"/>
  <c r="K9217" i="23" s="1"/>
  <c r="K9218" i="23" a="1"/>
  <c r="K9218" i="23" s="1"/>
  <c r="K9219" i="23" a="1"/>
  <c r="K9219" i="23" s="1"/>
  <c r="K9220" i="23" a="1"/>
  <c r="K9220" i="23" s="1"/>
  <c r="K9221" i="23" a="1"/>
  <c r="K9221" i="23" s="1"/>
  <c r="K9222" i="23" a="1"/>
  <c r="K9222" i="23" s="1"/>
  <c r="K9223" i="23" a="1"/>
  <c r="K9223" i="23" s="1"/>
  <c r="K9224" i="23" a="1"/>
  <c r="K9224" i="23" s="1"/>
  <c r="K9225" i="23" a="1"/>
  <c r="K9225" i="23" s="1"/>
  <c r="K9226" i="23" a="1"/>
  <c r="K9226" i="23" s="1"/>
  <c r="K9227" i="23" a="1"/>
  <c r="K9227" i="23" s="1"/>
  <c r="K9228" i="23" a="1"/>
  <c r="K9228" i="23" s="1"/>
  <c r="K9229" i="23" a="1"/>
  <c r="K9229" i="23" s="1"/>
  <c r="K9230" i="23" a="1"/>
  <c r="K9230" i="23" s="1"/>
  <c r="K9231" i="23" a="1"/>
  <c r="K9231" i="23" s="1"/>
  <c r="K9232" i="23" a="1"/>
  <c r="K9232" i="23" s="1"/>
  <c r="K9233" i="23" a="1"/>
  <c r="K9233" i="23" s="1"/>
  <c r="K9234" i="23" a="1"/>
  <c r="K9234" i="23" s="1"/>
  <c r="K9235" i="23" a="1"/>
  <c r="K9235" i="23" s="1"/>
  <c r="K9236" i="23" a="1"/>
  <c r="K9236" i="23" s="1"/>
  <c r="K9237" i="23" a="1"/>
  <c r="K9237" i="23" s="1"/>
  <c r="K9238" i="23" a="1"/>
  <c r="K9238" i="23" s="1"/>
  <c r="K9239" i="23" a="1"/>
  <c r="K9239" i="23" s="1"/>
  <c r="K9240" i="23" a="1"/>
  <c r="K9240" i="23" s="1"/>
  <c r="K9241" i="23" a="1"/>
  <c r="K9241" i="23" s="1"/>
  <c r="K9242" i="23" a="1"/>
  <c r="K9242" i="23" s="1"/>
  <c r="K9243" i="23" a="1"/>
  <c r="K9243" i="23" s="1"/>
  <c r="K9244" i="23" a="1"/>
  <c r="K9244" i="23" s="1"/>
  <c r="K9245" i="23" a="1"/>
  <c r="K9245" i="23" s="1"/>
  <c r="K9246" i="23" a="1"/>
  <c r="K9246" i="23" s="1"/>
  <c r="K9247" i="23" a="1"/>
  <c r="K9247" i="23" s="1"/>
  <c r="K9248" i="23" a="1"/>
  <c r="K9248" i="23" s="1"/>
  <c r="K9249" i="23" a="1"/>
  <c r="K9249" i="23" s="1"/>
  <c r="K9250" i="23" a="1"/>
  <c r="K9250" i="23" s="1"/>
  <c r="K9251" i="23" a="1"/>
  <c r="K9251" i="23" s="1"/>
  <c r="K9252" i="23" a="1"/>
  <c r="K9252" i="23" s="1"/>
  <c r="K9253" i="23" a="1"/>
  <c r="K9253" i="23" s="1"/>
  <c r="K9254" i="23" a="1"/>
  <c r="K9254" i="23" s="1"/>
  <c r="K9255" i="23" a="1"/>
  <c r="K9255" i="23" s="1"/>
  <c r="K9256" i="23" a="1"/>
  <c r="K9256" i="23" s="1"/>
  <c r="K9257" i="23" a="1"/>
  <c r="K9257" i="23" s="1"/>
  <c r="K9258" i="23" a="1"/>
  <c r="K9258" i="23" s="1"/>
  <c r="K9259" i="23" a="1"/>
  <c r="K9259" i="23" s="1"/>
  <c r="K9260" i="23" a="1"/>
  <c r="K9260" i="23" s="1"/>
  <c r="K9261" i="23" a="1"/>
  <c r="K9261" i="23" s="1"/>
  <c r="K9262" i="23" a="1"/>
  <c r="K9262" i="23" s="1"/>
  <c r="K9263" i="23" a="1"/>
  <c r="K9263" i="23" s="1"/>
  <c r="K9264" i="23" a="1"/>
  <c r="K9264" i="23" s="1"/>
  <c r="K9265" i="23" a="1"/>
  <c r="K9265" i="23" s="1"/>
  <c r="K9266" i="23" a="1"/>
  <c r="K9266" i="23" s="1"/>
  <c r="K9267" i="23" a="1"/>
  <c r="K9267" i="23" s="1"/>
  <c r="K9268" i="23" a="1"/>
  <c r="K9268" i="23" s="1"/>
  <c r="K9269" i="23" a="1"/>
  <c r="K9269" i="23" s="1"/>
  <c r="K9270" i="23" a="1"/>
  <c r="K9270" i="23" s="1"/>
  <c r="K9271" i="23" a="1"/>
  <c r="K9271" i="23" s="1"/>
  <c r="K9272" i="23" a="1"/>
  <c r="K9272" i="23" s="1"/>
  <c r="K9273" i="23" a="1"/>
  <c r="K9273" i="23" s="1"/>
  <c r="K9274" i="23" a="1"/>
  <c r="K9274" i="23" s="1"/>
  <c r="K9275" i="23" a="1"/>
  <c r="K9275" i="23" s="1"/>
  <c r="K9276" i="23" a="1"/>
  <c r="K9276" i="23" s="1"/>
  <c r="K9277" i="23" a="1"/>
  <c r="K9277" i="23" s="1"/>
  <c r="K9278" i="23" a="1"/>
  <c r="K9278" i="23" s="1"/>
  <c r="K9279" i="23" a="1"/>
  <c r="K9279" i="23" s="1"/>
  <c r="K9280" i="23" a="1"/>
  <c r="K9280" i="23" s="1"/>
  <c r="K9281" i="23" a="1"/>
  <c r="K9281" i="23" s="1"/>
  <c r="K9282" i="23" a="1"/>
  <c r="K9282" i="23" s="1"/>
  <c r="K9283" i="23" a="1"/>
  <c r="K9283" i="23" s="1"/>
  <c r="K9284" i="23" a="1"/>
  <c r="K9284" i="23" s="1"/>
  <c r="K9285" i="23" a="1"/>
  <c r="K9285" i="23" s="1"/>
  <c r="K9286" i="23" a="1"/>
  <c r="K9286" i="23" s="1"/>
  <c r="K9287" i="23" a="1"/>
  <c r="K9287" i="23" s="1"/>
  <c r="K9288" i="23" a="1"/>
  <c r="K9288" i="23" s="1"/>
  <c r="K9289" i="23" a="1"/>
  <c r="K9289" i="23" s="1"/>
  <c r="K9290" i="23" a="1"/>
  <c r="K9290" i="23" s="1"/>
  <c r="K9291" i="23" a="1"/>
  <c r="K9291" i="23" s="1"/>
  <c r="K9292" i="23" a="1"/>
  <c r="K9292" i="23" s="1"/>
  <c r="K9293" i="23" a="1"/>
  <c r="K9293" i="23" s="1"/>
  <c r="K9294" i="23" a="1"/>
  <c r="K9294" i="23" s="1"/>
  <c r="K9295" i="23" a="1"/>
  <c r="K9295" i="23" s="1"/>
  <c r="K9296" i="23" a="1"/>
  <c r="K9296" i="23" s="1"/>
  <c r="K9297" i="23" a="1"/>
  <c r="K9297" i="23" s="1"/>
  <c r="K9298" i="23" a="1"/>
  <c r="K9298" i="23" s="1"/>
  <c r="K9299" i="23" a="1"/>
  <c r="K9299" i="23" s="1"/>
  <c r="K9300" i="23" a="1"/>
  <c r="K9300" i="23" s="1"/>
  <c r="K9301" i="23" a="1"/>
  <c r="K9301" i="23" s="1"/>
  <c r="K9302" i="23" a="1"/>
  <c r="K9302" i="23" s="1"/>
  <c r="K9303" i="23" a="1"/>
  <c r="K9303" i="23" s="1"/>
  <c r="K9304" i="23" a="1"/>
  <c r="K9304" i="23" s="1"/>
  <c r="K9305" i="23" a="1"/>
  <c r="K9305" i="23" s="1"/>
  <c r="K9306" i="23" a="1"/>
  <c r="K9306" i="23" s="1"/>
  <c r="K9307" i="23" a="1"/>
  <c r="K9307" i="23" s="1"/>
  <c r="K9308" i="23" a="1"/>
  <c r="K9308" i="23" s="1"/>
  <c r="K9309" i="23" a="1"/>
  <c r="K9309" i="23" s="1"/>
  <c r="K9310" i="23" a="1"/>
  <c r="K9310" i="23" s="1"/>
  <c r="K9311" i="23" a="1"/>
  <c r="K9311" i="23" s="1"/>
  <c r="K9312" i="23" a="1"/>
  <c r="K9312" i="23" s="1"/>
  <c r="K9313" i="23" a="1"/>
  <c r="K9313" i="23" s="1"/>
  <c r="K9314" i="23" a="1"/>
  <c r="K9314" i="23" s="1"/>
  <c r="K9315" i="23" a="1"/>
  <c r="K9315" i="23" s="1"/>
  <c r="K9316" i="23" a="1"/>
  <c r="K9316" i="23" s="1"/>
  <c r="K9317" i="23" a="1"/>
  <c r="K9317" i="23" s="1"/>
  <c r="K9318" i="23" a="1"/>
  <c r="K9318" i="23" s="1"/>
  <c r="K9319" i="23" a="1"/>
  <c r="K9319" i="23" s="1"/>
  <c r="K9320" i="23" a="1"/>
  <c r="K9320" i="23" s="1"/>
  <c r="K9321" i="23" a="1"/>
  <c r="K9321" i="23" s="1"/>
  <c r="K9322" i="23" a="1"/>
  <c r="K9322" i="23" s="1"/>
  <c r="K9323" i="23" a="1"/>
  <c r="K9323" i="23" s="1"/>
  <c r="K9324" i="23" a="1"/>
  <c r="K9324" i="23" s="1"/>
  <c r="K9325" i="23" a="1"/>
  <c r="K9325" i="23" s="1"/>
  <c r="K9326" i="23" a="1"/>
  <c r="K9326" i="23" s="1"/>
  <c r="K9327" i="23" a="1"/>
  <c r="K9327" i="23" s="1"/>
  <c r="K9328" i="23" a="1"/>
  <c r="K9328" i="23" s="1"/>
  <c r="K9329" i="23" a="1"/>
  <c r="K9329" i="23" s="1"/>
  <c r="K9330" i="23" a="1"/>
  <c r="K9330" i="23" s="1"/>
  <c r="K9331" i="23" a="1"/>
  <c r="K9331" i="23" s="1"/>
  <c r="K9332" i="23" a="1"/>
  <c r="K9332" i="23" s="1"/>
  <c r="K9333" i="23" a="1"/>
  <c r="K9333" i="23" s="1"/>
  <c r="K9334" i="23" a="1"/>
  <c r="K9334" i="23" s="1"/>
  <c r="K9335" i="23" a="1"/>
  <c r="K9335" i="23" s="1"/>
  <c r="K9336" i="23" a="1"/>
  <c r="K9336" i="23" s="1"/>
  <c r="K9337" i="23" a="1"/>
  <c r="K9337" i="23" s="1"/>
  <c r="K9338" i="23" a="1"/>
  <c r="K9338" i="23" s="1"/>
  <c r="K9339" i="23" a="1"/>
  <c r="K9339" i="23" s="1"/>
  <c r="K9340" i="23" a="1"/>
  <c r="K9340" i="23" s="1"/>
  <c r="K9341" i="23" a="1"/>
  <c r="K9341" i="23" s="1"/>
  <c r="K9342" i="23" a="1"/>
  <c r="K9342" i="23" s="1"/>
  <c r="K9343" i="23" a="1"/>
  <c r="K9343" i="23" s="1"/>
  <c r="K9344" i="23" a="1"/>
  <c r="K9344" i="23" s="1"/>
  <c r="K9345" i="23" a="1"/>
  <c r="K9345" i="23" s="1"/>
  <c r="K9346" i="23" a="1"/>
  <c r="K9346" i="23" s="1"/>
  <c r="K9347" i="23" a="1"/>
  <c r="K9347" i="23" s="1"/>
  <c r="K9348" i="23" a="1"/>
  <c r="K9348" i="23" s="1"/>
  <c r="K9349" i="23" a="1"/>
  <c r="K9349" i="23" s="1"/>
  <c r="K9350" i="23" a="1"/>
  <c r="K9350" i="23" s="1"/>
  <c r="K9351" i="23" a="1"/>
  <c r="K9351" i="23" s="1"/>
  <c r="K9352" i="23" a="1"/>
  <c r="K9352" i="23" s="1"/>
  <c r="K9353" i="23" a="1"/>
  <c r="K9353" i="23" s="1"/>
  <c r="K9354" i="23" a="1"/>
  <c r="K9354" i="23" s="1"/>
  <c r="K9355" i="23" a="1"/>
  <c r="K9355" i="23" s="1"/>
  <c r="K9356" i="23" a="1"/>
  <c r="K9356" i="23" s="1"/>
  <c r="K9357" i="23" a="1"/>
  <c r="K9357" i="23" s="1"/>
  <c r="K9358" i="23" a="1"/>
  <c r="K9358" i="23" s="1"/>
  <c r="K9359" i="23" a="1"/>
  <c r="K9359" i="23" s="1"/>
  <c r="K9360" i="23" a="1"/>
  <c r="K9360" i="23" s="1"/>
  <c r="K9361" i="23" a="1"/>
  <c r="K9361" i="23" s="1"/>
  <c r="K9362" i="23" a="1"/>
  <c r="K9362" i="23" s="1"/>
  <c r="K9363" i="23" a="1"/>
  <c r="K9363" i="23" s="1"/>
  <c r="K9364" i="23" a="1"/>
  <c r="K9364" i="23" s="1"/>
  <c r="K9365" i="23" a="1"/>
  <c r="K9365" i="23" s="1"/>
  <c r="K9366" i="23" a="1"/>
  <c r="K9366" i="23" s="1"/>
  <c r="K9367" i="23" a="1"/>
  <c r="K9367" i="23" s="1"/>
  <c r="K9368" i="23" a="1"/>
  <c r="K9368" i="23" s="1"/>
  <c r="K9369" i="23" a="1"/>
  <c r="K9369" i="23" s="1"/>
  <c r="K9370" i="23" a="1"/>
  <c r="K9370" i="23" s="1"/>
  <c r="K9371" i="23" a="1"/>
  <c r="K9371" i="23" s="1"/>
  <c r="K9372" i="23" a="1"/>
  <c r="K9372" i="23" s="1"/>
  <c r="K9373" i="23" a="1"/>
  <c r="K9373" i="23" s="1"/>
  <c r="K9374" i="23" a="1"/>
  <c r="K9374" i="23" s="1"/>
  <c r="K9375" i="23" a="1"/>
  <c r="K9375" i="23" s="1"/>
  <c r="K9376" i="23" a="1"/>
  <c r="K9376" i="23" s="1"/>
  <c r="K9377" i="23" a="1"/>
  <c r="K9377" i="23" s="1"/>
  <c r="K9378" i="23" a="1"/>
  <c r="K9378" i="23" s="1"/>
  <c r="K9379" i="23" a="1"/>
  <c r="K9379" i="23" s="1"/>
  <c r="K9380" i="23" a="1"/>
  <c r="K9380" i="23" s="1"/>
  <c r="K9381" i="23" a="1"/>
  <c r="K9381" i="23" s="1"/>
  <c r="K9382" i="23" a="1"/>
  <c r="K9382" i="23" s="1"/>
  <c r="K9383" i="23" a="1"/>
  <c r="K9383" i="23" s="1"/>
  <c r="K9384" i="23" a="1"/>
  <c r="K9384" i="23" s="1"/>
  <c r="K9385" i="23" a="1"/>
  <c r="K9385" i="23" s="1"/>
  <c r="K9386" i="23" a="1"/>
  <c r="K9386" i="23" s="1"/>
  <c r="K9387" i="23" a="1"/>
  <c r="K9387" i="23" s="1"/>
  <c r="K9388" i="23" a="1"/>
  <c r="K9388" i="23" s="1"/>
  <c r="K9389" i="23" a="1"/>
  <c r="K9389" i="23" s="1"/>
  <c r="K9390" i="23" a="1"/>
  <c r="K9390" i="23" s="1"/>
  <c r="K9391" i="23" a="1"/>
  <c r="K9391" i="23" s="1"/>
  <c r="K9392" i="23" a="1"/>
  <c r="K9392" i="23" s="1"/>
  <c r="K9393" i="23" a="1"/>
  <c r="K9393" i="23" s="1"/>
  <c r="K9394" i="23" a="1"/>
  <c r="K9394" i="23" s="1"/>
  <c r="K9395" i="23" a="1"/>
  <c r="K9395" i="23" s="1"/>
  <c r="K9396" i="23" a="1"/>
  <c r="K9396" i="23" s="1"/>
  <c r="K9397" i="23" a="1"/>
  <c r="K9397" i="23" s="1"/>
  <c r="K9398" i="23" a="1"/>
  <c r="K9398" i="23" s="1"/>
  <c r="K9399" i="23" a="1"/>
  <c r="K9399" i="23" s="1"/>
  <c r="K9400" i="23" a="1"/>
  <c r="K9400" i="23" s="1"/>
  <c r="K9401" i="23" a="1"/>
  <c r="K9401" i="23" s="1"/>
  <c r="K9402" i="23" a="1"/>
  <c r="K9402" i="23" s="1"/>
  <c r="K9403" i="23" a="1"/>
  <c r="K9403" i="23" s="1"/>
  <c r="K9404" i="23" a="1"/>
  <c r="K9404" i="23" s="1"/>
  <c r="K9405" i="23" a="1"/>
  <c r="K9405" i="23" s="1"/>
  <c r="K9406" i="23" a="1"/>
  <c r="K9406" i="23" s="1"/>
  <c r="K9407" i="23" a="1"/>
  <c r="K9407" i="23" s="1"/>
  <c r="K9408" i="23" a="1"/>
  <c r="K9408" i="23" s="1"/>
  <c r="K9409" i="23" a="1"/>
  <c r="K9409" i="23" s="1"/>
  <c r="K9410" i="23" a="1"/>
  <c r="K9410" i="23" s="1"/>
  <c r="K9411" i="23" a="1"/>
  <c r="K9411" i="23" s="1"/>
  <c r="K9412" i="23" a="1"/>
  <c r="K9412" i="23" s="1"/>
  <c r="K9413" i="23" a="1"/>
  <c r="K9413" i="23" s="1"/>
  <c r="K9414" i="23" a="1"/>
  <c r="K9414" i="23" s="1"/>
  <c r="K9415" i="23" a="1"/>
  <c r="K9415" i="23" s="1"/>
  <c r="K9416" i="23" a="1"/>
  <c r="K9416" i="23" s="1"/>
  <c r="K9417" i="23" a="1"/>
  <c r="K9417" i="23" s="1"/>
  <c r="K9418" i="23" a="1"/>
  <c r="K9418" i="23" s="1"/>
  <c r="K9419" i="23" a="1"/>
  <c r="K9419" i="23" s="1"/>
  <c r="K9420" i="23" a="1"/>
  <c r="K9420" i="23" s="1"/>
  <c r="K9421" i="23" a="1"/>
  <c r="K9421" i="23" s="1"/>
  <c r="K9422" i="23" a="1"/>
  <c r="K9422" i="23" s="1"/>
  <c r="K9423" i="23" a="1"/>
  <c r="K9423" i="23" s="1"/>
  <c r="K9424" i="23" a="1"/>
  <c r="K9424" i="23" s="1"/>
  <c r="K9425" i="23" a="1"/>
  <c r="K9425" i="23" s="1"/>
  <c r="K9426" i="23" a="1"/>
  <c r="K9426" i="23" s="1"/>
  <c r="K9427" i="23" a="1"/>
  <c r="K9427" i="23" s="1"/>
  <c r="K9428" i="23" a="1"/>
  <c r="K9428" i="23" s="1"/>
  <c r="K9429" i="23" a="1"/>
  <c r="K9429" i="23" s="1"/>
  <c r="K9430" i="23" a="1"/>
  <c r="K9430" i="23" s="1"/>
  <c r="K9431" i="23" a="1"/>
  <c r="K9431" i="23" s="1"/>
  <c r="K9432" i="23" a="1"/>
  <c r="K9432" i="23" s="1"/>
  <c r="K9433" i="23" a="1"/>
  <c r="K9433" i="23" s="1"/>
  <c r="K9434" i="23" a="1"/>
  <c r="K9434" i="23" s="1"/>
  <c r="K9435" i="23" a="1"/>
  <c r="K9435" i="23" s="1"/>
  <c r="K9436" i="23" a="1"/>
  <c r="K9436" i="23" s="1"/>
  <c r="K9437" i="23" a="1"/>
  <c r="K9437" i="23" s="1"/>
  <c r="K9438" i="23" a="1"/>
  <c r="K9438" i="23" s="1"/>
  <c r="K9439" i="23" a="1"/>
  <c r="K9439" i="23" s="1"/>
  <c r="K9440" i="23" a="1"/>
  <c r="K9440" i="23" s="1"/>
  <c r="K9441" i="23" a="1"/>
  <c r="K9441" i="23" s="1"/>
  <c r="K9442" i="23" a="1"/>
  <c r="K9442" i="23" s="1"/>
  <c r="K9443" i="23" a="1"/>
  <c r="K9443" i="23" s="1"/>
  <c r="K9444" i="23" a="1"/>
  <c r="K9444" i="23" s="1"/>
  <c r="K9445" i="23" a="1"/>
  <c r="K9445" i="23" s="1"/>
  <c r="K9446" i="23" a="1"/>
  <c r="K9446" i="23" s="1"/>
  <c r="K9447" i="23" a="1"/>
  <c r="K9447" i="23" s="1"/>
  <c r="K9448" i="23" a="1"/>
  <c r="K9448" i="23" s="1"/>
  <c r="K9449" i="23" a="1"/>
  <c r="K9449" i="23" s="1"/>
  <c r="K9450" i="23" a="1"/>
  <c r="K9450" i="23" s="1"/>
  <c r="K9451" i="23" a="1"/>
  <c r="K9451" i="23" s="1"/>
  <c r="K9452" i="23" a="1"/>
  <c r="K9452" i="23" s="1"/>
  <c r="K9453" i="23" a="1"/>
  <c r="K9453" i="23" s="1"/>
  <c r="K9454" i="23" a="1"/>
  <c r="K9454" i="23" s="1"/>
  <c r="K9455" i="23" a="1"/>
  <c r="K9455" i="23" s="1"/>
  <c r="K9456" i="23" a="1"/>
  <c r="K9456" i="23" s="1"/>
  <c r="K9457" i="23" a="1"/>
  <c r="K9457" i="23" s="1"/>
  <c r="K9458" i="23" a="1"/>
  <c r="K9458" i="23" s="1"/>
  <c r="K9459" i="23" a="1"/>
  <c r="K9459" i="23" s="1"/>
  <c r="K9460" i="23" a="1"/>
  <c r="K9460" i="23" s="1"/>
  <c r="K9461" i="23" a="1"/>
  <c r="K9461" i="23" s="1"/>
  <c r="K9462" i="23" a="1"/>
  <c r="K9462" i="23" s="1"/>
  <c r="K9463" i="23" a="1"/>
  <c r="K9463" i="23" s="1"/>
  <c r="K9464" i="23" a="1"/>
  <c r="K9464" i="23" s="1"/>
  <c r="K9465" i="23" a="1"/>
  <c r="K9465" i="23" s="1"/>
  <c r="K9466" i="23" a="1"/>
  <c r="K9466" i="23" s="1"/>
  <c r="K9467" i="23" a="1"/>
  <c r="K9467" i="23" s="1"/>
  <c r="K9468" i="23" a="1"/>
  <c r="K9468" i="23" s="1"/>
  <c r="K9469" i="23" a="1"/>
  <c r="K9469" i="23" s="1"/>
  <c r="K9470" i="23" a="1"/>
  <c r="K9470" i="23" s="1"/>
  <c r="K9471" i="23" a="1"/>
  <c r="K9471" i="23" s="1"/>
  <c r="K9472" i="23" a="1"/>
  <c r="K9472" i="23" s="1"/>
  <c r="K9473" i="23" a="1"/>
  <c r="K9473" i="23" s="1"/>
  <c r="K9474" i="23" a="1"/>
  <c r="K9474" i="23" s="1"/>
  <c r="K9475" i="23" a="1"/>
  <c r="K9475" i="23" s="1"/>
  <c r="K9476" i="23" a="1"/>
  <c r="K9476" i="23" s="1"/>
  <c r="K9477" i="23" a="1"/>
  <c r="K9477" i="23" s="1"/>
  <c r="K9478" i="23" a="1"/>
  <c r="K9478" i="23" s="1"/>
  <c r="K9479" i="23" a="1"/>
  <c r="K9479" i="23" s="1"/>
  <c r="K9480" i="23" a="1"/>
  <c r="K9480" i="23" s="1"/>
  <c r="K9481" i="23" a="1"/>
  <c r="K9481" i="23" s="1"/>
  <c r="K9482" i="23" a="1"/>
  <c r="K9482" i="23" s="1"/>
  <c r="K9483" i="23" a="1"/>
  <c r="K9483" i="23" s="1"/>
  <c r="K9484" i="23" a="1"/>
  <c r="K9484" i="23" s="1"/>
  <c r="K9485" i="23" a="1"/>
  <c r="K9485" i="23" s="1"/>
  <c r="K9486" i="23" a="1"/>
  <c r="K9486" i="23" s="1"/>
  <c r="K9487" i="23" a="1"/>
  <c r="K9487" i="23" s="1"/>
  <c r="K9488" i="23" a="1"/>
  <c r="K9488" i="23" s="1"/>
  <c r="K9489" i="23" a="1"/>
  <c r="K9489" i="23" s="1"/>
  <c r="K9490" i="23" a="1"/>
  <c r="K9490" i="23" s="1"/>
  <c r="K9491" i="23" a="1"/>
  <c r="K9491" i="23" s="1"/>
  <c r="K9492" i="23" a="1"/>
  <c r="K9492" i="23" s="1"/>
  <c r="K9493" i="23" a="1"/>
  <c r="K9493" i="23" s="1"/>
  <c r="K9494" i="23" a="1"/>
  <c r="K9494" i="23" s="1"/>
  <c r="K9495" i="23" a="1"/>
  <c r="K9495" i="23" s="1"/>
  <c r="K9496" i="23" a="1"/>
  <c r="K9496" i="23" s="1"/>
  <c r="K9497" i="23" a="1"/>
  <c r="K9497" i="23" s="1"/>
  <c r="K9498" i="23" a="1"/>
  <c r="K9498" i="23" s="1"/>
  <c r="K9499" i="23" a="1"/>
  <c r="K9499" i="23" s="1"/>
  <c r="K9500" i="23" a="1"/>
  <c r="K9500" i="23" s="1"/>
  <c r="K9501" i="23" a="1"/>
  <c r="K9501" i="23" s="1"/>
  <c r="K9502" i="23" a="1"/>
  <c r="K9502" i="23" s="1"/>
  <c r="K9503" i="23" a="1"/>
  <c r="K9503" i="23" s="1"/>
  <c r="K9504" i="23" a="1"/>
  <c r="K9504" i="23" s="1"/>
  <c r="K9505" i="23" a="1"/>
  <c r="K9505" i="23" s="1"/>
  <c r="K9506" i="23" a="1"/>
  <c r="K9506" i="23" s="1"/>
  <c r="K9507" i="23" a="1"/>
  <c r="K9507" i="23" s="1"/>
  <c r="K9508" i="23" a="1"/>
  <c r="K9508" i="23" s="1"/>
  <c r="K9509" i="23" a="1"/>
  <c r="K9509" i="23" s="1"/>
  <c r="K9510" i="23" a="1"/>
  <c r="K9510" i="23" s="1"/>
  <c r="K9511" i="23" a="1"/>
  <c r="K9511" i="23" s="1"/>
  <c r="K9512" i="23" a="1"/>
  <c r="K9512" i="23" s="1"/>
  <c r="K9513" i="23" a="1"/>
  <c r="K9513" i="23" s="1"/>
  <c r="K9514" i="23" a="1"/>
  <c r="K9514" i="23" s="1"/>
  <c r="K9515" i="23" a="1"/>
  <c r="K9515" i="23" s="1"/>
  <c r="K9516" i="23" a="1"/>
  <c r="K9516" i="23" s="1"/>
  <c r="K9517" i="23" a="1"/>
  <c r="K9517" i="23" s="1"/>
  <c r="K9518" i="23" a="1"/>
  <c r="K9518" i="23" s="1"/>
  <c r="K9519" i="23" a="1"/>
  <c r="K9519" i="23" s="1"/>
  <c r="K9520" i="23" a="1"/>
  <c r="K9520" i="23" s="1"/>
  <c r="K9521" i="23" a="1"/>
  <c r="K9521" i="23" s="1"/>
  <c r="K9522" i="23" a="1"/>
  <c r="K9522" i="23" s="1"/>
  <c r="K9523" i="23" a="1"/>
  <c r="K9523" i="23" s="1"/>
  <c r="K9524" i="23" a="1"/>
  <c r="K9524" i="23" s="1"/>
  <c r="K9525" i="23" a="1"/>
  <c r="K9525" i="23" s="1"/>
  <c r="K9526" i="23" a="1"/>
  <c r="K9526" i="23" s="1"/>
  <c r="K9527" i="23" a="1"/>
  <c r="K9527" i="23" s="1"/>
  <c r="K9528" i="23" a="1"/>
  <c r="K9528" i="23" s="1"/>
  <c r="K9529" i="23" a="1"/>
  <c r="K9529" i="23" s="1"/>
  <c r="K9530" i="23" a="1"/>
  <c r="K9530" i="23" s="1"/>
  <c r="K9531" i="23" a="1"/>
  <c r="K9531" i="23" s="1"/>
  <c r="K9532" i="23" a="1"/>
  <c r="K9532" i="23" s="1"/>
  <c r="K9533" i="23" a="1"/>
  <c r="K9533" i="23" s="1"/>
  <c r="K9534" i="23" a="1"/>
  <c r="K9534" i="23" s="1"/>
  <c r="K9535" i="23" a="1"/>
  <c r="K9535" i="23" s="1"/>
  <c r="K9536" i="23" a="1"/>
  <c r="K9536" i="23" s="1"/>
  <c r="K9537" i="23" a="1"/>
  <c r="K9537" i="23" s="1"/>
  <c r="K9538" i="23" a="1"/>
  <c r="K9538" i="23" s="1"/>
  <c r="K9539" i="23" a="1"/>
  <c r="K9539" i="23" s="1"/>
  <c r="K9540" i="23" a="1"/>
  <c r="K9540" i="23" s="1"/>
  <c r="K9541" i="23" a="1"/>
  <c r="K9541" i="23" s="1"/>
  <c r="K9542" i="23" a="1"/>
  <c r="K9542" i="23" s="1"/>
  <c r="K9543" i="23" a="1"/>
  <c r="K9543" i="23" s="1"/>
  <c r="K9544" i="23" a="1"/>
  <c r="K9544" i="23" s="1"/>
  <c r="K9545" i="23" a="1"/>
  <c r="K9545" i="23" s="1"/>
  <c r="K9546" i="23" a="1"/>
  <c r="K9546" i="23" s="1"/>
  <c r="K9547" i="23" a="1"/>
  <c r="K9547" i="23" s="1"/>
  <c r="K9548" i="23" a="1"/>
  <c r="K9548" i="23" s="1"/>
  <c r="K9549" i="23" a="1"/>
  <c r="K9549" i="23" s="1"/>
  <c r="K9550" i="23" a="1"/>
  <c r="K9550" i="23" s="1"/>
  <c r="K9551" i="23" a="1"/>
  <c r="K9551" i="23" s="1"/>
  <c r="K9552" i="23" a="1"/>
  <c r="K9552" i="23" s="1"/>
  <c r="K9553" i="23" a="1"/>
  <c r="K9553" i="23" s="1"/>
  <c r="K9554" i="23" a="1"/>
  <c r="K9554" i="23" s="1"/>
  <c r="K9555" i="23" a="1"/>
  <c r="K9555" i="23" s="1"/>
  <c r="K9556" i="23" a="1"/>
  <c r="K9556" i="23" s="1"/>
  <c r="K9557" i="23" a="1"/>
  <c r="K9557" i="23" s="1"/>
  <c r="K9558" i="23" a="1"/>
  <c r="K9558" i="23" s="1"/>
  <c r="K9559" i="23" a="1"/>
  <c r="K9559" i="23" s="1"/>
  <c r="K9560" i="23" a="1"/>
  <c r="K9560" i="23" s="1"/>
  <c r="K9561" i="23" a="1"/>
  <c r="K9561" i="23" s="1"/>
  <c r="K9562" i="23" a="1"/>
  <c r="K9562" i="23" s="1"/>
  <c r="K9563" i="23" a="1"/>
  <c r="K9563" i="23" s="1"/>
  <c r="K9564" i="23" a="1"/>
  <c r="K9564" i="23" s="1"/>
  <c r="K9565" i="23" a="1"/>
  <c r="K9565" i="23" s="1"/>
  <c r="K9566" i="23" a="1"/>
  <c r="K9566" i="23" s="1"/>
  <c r="K9567" i="23" a="1"/>
  <c r="K9567" i="23" s="1"/>
  <c r="K9568" i="23" a="1"/>
  <c r="K9568" i="23" s="1"/>
  <c r="K9569" i="23" a="1"/>
  <c r="K9569" i="23" s="1"/>
  <c r="K9570" i="23" a="1"/>
  <c r="K9570" i="23" s="1"/>
  <c r="K9571" i="23" a="1"/>
  <c r="K9571" i="23" s="1"/>
  <c r="K9572" i="23" a="1"/>
  <c r="K9572" i="23" s="1"/>
  <c r="K9573" i="23" a="1"/>
  <c r="K9573" i="23" s="1"/>
  <c r="K9574" i="23" a="1"/>
  <c r="K9574" i="23" s="1"/>
  <c r="K9575" i="23" a="1"/>
  <c r="K9575" i="23" s="1"/>
  <c r="K9576" i="23" a="1"/>
  <c r="K9576" i="23" s="1"/>
  <c r="K9577" i="23" a="1"/>
  <c r="K9577" i="23" s="1"/>
  <c r="K9578" i="23" a="1"/>
  <c r="K9578" i="23" s="1"/>
  <c r="K9579" i="23" a="1"/>
  <c r="K9579" i="23" s="1"/>
  <c r="K9580" i="23" a="1"/>
  <c r="K9580" i="23" s="1"/>
  <c r="K9581" i="23" a="1"/>
  <c r="K9581" i="23" s="1"/>
  <c r="K9582" i="23" a="1"/>
  <c r="K9582" i="23" s="1"/>
  <c r="K9583" i="23" a="1"/>
  <c r="K9583" i="23" s="1"/>
  <c r="K9584" i="23" a="1"/>
  <c r="K9584" i="23" s="1"/>
  <c r="K9585" i="23" a="1"/>
  <c r="K9585" i="23" s="1"/>
  <c r="K9586" i="23" a="1"/>
  <c r="K9586" i="23" s="1"/>
  <c r="K9587" i="23" a="1"/>
  <c r="K9587" i="23" s="1"/>
  <c r="K9588" i="23" a="1"/>
  <c r="K9588" i="23" s="1"/>
  <c r="K9589" i="23" a="1"/>
  <c r="K9589" i="23" s="1"/>
  <c r="K9590" i="23" a="1"/>
  <c r="K9590" i="23" s="1"/>
  <c r="K9591" i="23" a="1"/>
  <c r="K9591" i="23" s="1"/>
  <c r="K9592" i="23" a="1"/>
  <c r="K9592" i="23" s="1"/>
  <c r="K9593" i="23" a="1"/>
  <c r="K9593" i="23" s="1"/>
  <c r="K9594" i="23" a="1"/>
  <c r="K9594" i="23" s="1"/>
  <c r="K9595" i="23" a="1"/>
  <c r="K9595" i="23" s="1"/>
  <c r="K9596" i="23" a="1"/>
  <c r="K9596" i="23" s="1"/>
  <c r="K9597" i="23" a="1"/>
  <c r="K9597" i="23" s="1"/>
  <c r="K9598" i="23" a="1"/>
  <c r="K9598" i="23" s="1"/>
  <c r="K9599" i="23" a="1"/>
  <c r="K9599" i="23" s="1"/>
  <c r="K9600" i="23" a="1"/>
  <c r="K9600" i="23" s="1"/>
  <c r="K9601" i="23" a="1"/>
  <c r="K9601" i="23" s="1"/>
  <c r="K9602" i="23" a="1"/>
  <c r="K9602" i="23" s="1"/>
  <c r="K9603" i="23" a="1"/>
  <c r="K9603" i="23" s="1"/>
  <c r="K9604" i="23" a="1"/>
  <c r="K9604" i="23" s="1"/>
  <c r="K9605" i="23" a="1"/>
  <c r="K9605" i="23" s="1"/>
  <c r="K9606" i="23" a="1"/>
  <c r="K9606" i="23" s="1"/>
  <c r="K9607" i="23" a="1"/>
  <c r="K9607" i="23" s="1"/>
  <c r="K9608" i="23" a="1"/>
  <c r="K9608" i="23" s="1"/>
  <c r="K9609" i="23" a="1"/>
  <c r="K9609" i="23" s="1"/>
  <c r="K9610" i="23" a="1"/>
  <c r="K9610" i="23" s="1"/>
  <c r="K9611" i="23" a="1"/>
  <c r="K9611" i="23" s="1"/>
  <c r="K9612" i="23" a="1"/>
  <c r="K9612" i="23" s="1"/>
  <c r="K9613" i="23" a="1"/>
  <c r="K9613" i="23" s="1"/>
  <c r="K9614" i="23" a="1"/>
  <c r="K9614" i="23" s="1"/>
  <c r="K9615" i="23" a="1"/>
  <c r="K9615" i="23" s="1"/>
  <c r="K9616" i="23" a="1"/>
  <c r="K9616" i="23" s="1"/>
  <c r="K9617" i="23" a="1"/>
  <c r="K9617" i="23" s="1"/>
  <c r="K9618" i="23" a="1"/>
  <c r="K9618" i="23" s="1"/>
  <c r="K9619" i="23" a="1"/>
  <c r="K9619" i="23" s="1"/>
  <c r="K9620" i="23" a="1"/>
  <c r="K9620" i="23" s="1"/>
  <c r="K9621" i="23" a="1"/>
  <c r="K9621" i="23" s="1"/>
  <c r="K9622" i="23" a="1"/>
  <c r="K9622" i="23" s="1"/>
  <c r="K9623" i="23" a="1"/>
  <c r="K9623" i="23" s="1"/>
  <c r="K9624" i="23" a="1"/>
  <c r="K9624" i="23" s="1"/>
  <c r="K9625" i="23" a="1"/>
  <c r="K9625" i="23" s="1"/>
  <c r="K9626" i="23" a="1"/>
  <c r="K9626" i="23" s="1"/>
  <c r="K9627" i="23" a="1"/>
  <c r="K9627" i="23" s="1"/>
  <c r="K9628" i="23" a="1"/>
  <c r="K9628" i="23" s="1"/>
  <c r="K9629" i="23" a="1"/>
  <c r="K9629" i="23" s="1"/>
  <c r="K9630" i="23" a="1"/>
  <c r="K9630" i="23" s="1"/>
  <c r="K9631" i="23" a="1"/>
  <c r="K9631" i="23" s="1"/>
  <c r="K9632" i="23" a="1"/>
  <c r="K9632" i="23" s="1"/>
  <c r="K9633" i="23" a="1"/>
  <c r="K9633" i="23" s="1"/>
  <c r="K9634" i="23" a="1"/>
  <c r="K9634" i="23" s="1"/>
  <c r="K9635" i="23" a="1"/>
  <c r="K9635" i="23" s="1"/>
  <c r="K9636" i="23" a="1"/>
  <c r="K9636" i="23" s="1"/>
  <c r="K9637" i="23" a="1"/>
  <c r="K9637" i="23" s="1"/>
  <c r="K9638" i="23" a="1"/>
  <c r="K9638" i="23" s="1"/>
  <c r="K9639" i="23" a="1"/>
  <c r="K9639" i="23" s="1"/>
  <c r="K9640" i="23" a="1"/>
  <c r="K9640" i="23" s="1"/>
  <c r="K9641" i="23" a="1"/>
  <c r="K9641" i="23" s="1"/>
  <c r="K9642" i="23" a="1"/>
  <c r="K9642" i="23" s="1"/>
  <c r="K9643" i="23" a="1"/>
  <c r="K9643" i="23" s="1"/>
  <c r="K9644" i="23" a="1"/>
  <c r="K9644" i="23" s="1"/>
  <c r="K9645" i="23" a="1"/>
  <c r="K9645" i="23" s="1"/>
  <c r="K9646" i="23" a="1"/>
  <c r="K9646" i="23" s="1"/>
  <c r="K9647" i="23" a="1"/>
  <c r="K9647" i="23" s="1"/>
  <c r="K9648" i="23" a="1"/>
  <c r="K9648" i="23" s="1"/>
  <c r="K9649" i="23" a="1"/>
  <c r="K9649" i="23" s="1"/>
  <c r="K9650" i="23" a="1"/>
  <c r="K9650" i="23" s="1"/>
  <c r="K9651" i="23" a="1"/>
  <c r="K9651" i="23" s="1"/>
  <c r="K9652" i="23" a="1"/>
  <c r="K9652" i="23" s="1"/>
  <c r="K9653" i="23" a="1"/>
  <c r="K9653" i="23" s="1"/>
  <c r="K9654" i="23" a="1"/>
  <c r="K9654" i="23" s="1"/>
  <c r="K9655" i="23" a="1"/>
  <c r="K9655" i="23" s="1"/>
  <c r="K9656" i="23" a="1"/>
  <c r="K9656" i="23" s="1"/>
  <c r="K9657" i="23" a="1"/>
  <c r="K9657" i="23" s="1"/>
  <c r="K9658" i="23" a="1"/>
  <c r="K9658" i="23" s="1"/>
  <c r="K9659" i="23" a="1"/>
  <c r="K9659" i="23" s="1"/>
  <c r="K9660" i="23" a="1"/>
  <c r="K9660" i="23" s="1"/>
  <c r="K9661" i="23" a="1"/>
  <c r="K9661" i="23" s="1"/>
  <c r="K9662" i="23" a="1"/>
  <c r="K9662" i="23" s="1"/>
  <c r="K9663" i="23" a="1"/>
  <c r="K9663" i="23" s="1"/>
  <c r="K9664" i="23" a="1"/>
  <c r="K9664" i="23" s="1"/>
  <c r="K9665" i="23" a="1"/>
  <c r="K9665" i="23" s="1"/>
  <c r="K9666" i="23" a="1"/>
  <c r="K9666" i="23" s="1"/>
  <c r="K9667" i="23" a="1"/>
  <c r="K9667" i="23" s="1"/>
  <c r="K9668" i="23" a="1"/>
  <c r="K9668" i="23" s="1"/>
  <c r="K9669" i="23" a="1"/>
  <c r="K9669" i="23" s="1"/>
  <c r="K9670" i="23" a="1"/>
  <c r="K9670" i="23" s="1"/>
  <c r="K9671" i="23" a="1"/>
  <c r="K9671" i="23" s="1"/>
  <c r="K9672" i="23" a="1"/>
  <c r="K9672" i="23" s="1"/>
  <c r="K9673" i="23" a="1"/>
  <c r="K9673" i="23" s="1"/>
  <c r="K9674" i="23" a="1"/>
  <c r="K9674" i="23" s="1"/>
  <c r="K9675" i="23" a="1"/>
  <c r="K9675" i="23" s="1"/>
  <c r="K9676" i="23" a="1"/>
  <c r="K9676" i="23" s="1"/>
  <c r="K9677" i="23" a="1"/>
  <c r="K9677" i="23" s="1"/>
  <c r="K9678" i="23" a="1"/>
  <c r="K9678" i="23" s="1"/>
  <c r="K9679" i="23" a="1"/>
  <c r="K9679" i="23" s="1"/>
  <c r="K9680" i="23" a="1"/>
  <c r="K9680" i="23" s="1"/>
  <c r="K9681" i="23" a="1"/>
  <c r="K9681" i="23" s="1"/>
  <c r="K9682" i="23" a="1"/>
  <c r="K9682" i="23" s="1"/>
  <c r="K9683" i="23" a="1"/>
  <c r="K9683" i="23" s="1"/>
  <c r="K9684" i="23" a="1"/>
  <c r="K9684" i="23" s="1"/>
  <c r="K9685" i="23" a="1"/>
  <c r="K9685" i="23" s="1"/>
  <c r="K9686" i="23" a="1"/>
  <c r="K9686" i="23" s="1"/>
  <c r="K9687" i="23" a="1"/>
  <c r="K9687" i="23" s="1"/>
  <c r="K9688" i="23" a="1"/>
  <c r="K9688" i="23" s="1"/>
  <c r="K9689" i="23" a="1"/>
  <c r="K9689" i="23" s="1"/>
  <c r="K9690" i="23" a="1"/>
  <c r="K9690" i="23" s="1"/>
  <c r="K9691" i="23" a="1"/>
  <c r="K9691" i="23" s="1"/>
  <c r="K9692" i="23" a="1"/>
  <c r="K9692" i="23" s="1"/>
  <c r="K9693" i="23" a="1"/>
  <c r="K9693" i="23" s="1"/>
  <c r="K9694" i="23" a="1"/>
  <c r="K9694" i="23" s="1"/>
  <c r="K9695" i="23" a="1"/>
  <c r="K9695" i="23" s="1"/>
  <c r="K9696" i="23" a="1"/>
  <c r="K9696" i="23" s="1"/>
  <c r="K9697" i="23" a="1"/>
  <c r="K9697" i="23" s="1"/>
  <c r="K9698" i="23" a="1"/>
  <c r="K9698" i="23" s="1"/>
  <c r="K9699" i="23" a="1"/>
  <c r="K9699" i="23" s="1"/>
  <c r="K9700" i="23" a="1"/>
  <c r="K9700" i="23" s="1"/>
  <c r="K9701" i="23" a="1"/>
  <c r="K9701" i="23" s="1"/>
  <c r="K9702" i="23" a="1"/>
  <c r="K9702" i="23" s="1"/>
  <c r="K9703" i="23" a="1"/>
  <c r="K9703" i="23" s="1"/>
  <c r="K9704" i="23" a="1"/>
  <c r="K9704" i="23" s="1"/>
  <c r="K9705" i="23" a="1"/>
  <c r="K9705" i="23" s="1"/>
  <c r="K9706" i="23" a="1"/>
  <c r="K9706" i="23" s="1"/>
  <c r="K9707" i="23" a="1"/>
  <c r="K9707" i="23" s="1"/>
  <c r="K9708" i="23" a="1"/>
  <c r="K9708" i="23" s="1"/>
  <c r="K9709" i="23" a="1"/>
  <c r="K9709" i="23" s="1"/>
  <c r="K9710" i="23" a="1"/>
  <c r="K9710" i="23" s="1"/>
  <c r="K9711" i="23" a="1"/>
  <c r="K9711" i="23" s="1"/>
  <c r="K9712" i="23" a="1"/>
  <c r="K9712" i="23" s="1"/>
  <c r="K9713" i="23" a="1"/>
  <c r="K9713" i="23" s="1"/>
  <c r="K9714" i="23" a="1"/>
  <c r="K9714" i="23" s="1"/>
  <c r="K9715" i="23" a="1"/>
  <c r="K9715" i="23" s="1"/>
  <c r="K9716" i="23" a="1"/>
  <c r="K9716" i="23" s="1"/>
  <c r="K9717" i="23" a="1"/>
  <c r="K9717" i="23" s="1"/>
  <c r="K9718" i="23" a="1"/>
  <c r="K9718" i="23" s="1"/>
  <c r="K9719" i="23" a="1"/>
  <c r="K9719" i="23" s="1"/>
  <c r="K9720" i="23" a="1"/>
  <c r="K9720" i="23" s="1"/>
  <c r="K9721" i="23" a="1"/>
  <c r="K9721" i="23" s="1"/>
  <c r="K9722" i="23" a="1"/>
  <c r="K9722" i="23" s="1"/>
  <c r="K9723" i="23" a="1"/>
  <c r="K9723" i="23" s="1"/>
  <c r="K9724" i="23" a="1"/>
  <c r="K9724" i="23" s="1"/>
  <c r="K9725" i="23" a="1"/>
  <c r="K9725" i="23" s="1"/>
  <c r="K9726" i="23" a="1"/>
  <c r="K9726" i="23" s="1"/>
  <c r="K9727" i="23" a="1"/>
  <c r="K9727" i="23" s="1"/>
  <c r="K9728" i="23" a="1"/>
  <c r="K9728" i="23" s="1"/>
  <c r="K9729" i="23" a="1"/>
  <c r="K9729" i="23" s="1"/>
  <c r="K9730" i="23" a="1"/>
  <c r="K9730" i="23" s="1"/>
  <c r="K9731" i="23" a="1"/>
  <c r="K9731" i="23" s="1"/>
  <c r="K9732" i="23" a="1"/>
  <c r="K9732" i="23" s="1"/>
  <c r="K9733" i="23" a="1"/>
  <c r="K9733" i="23" s="1"/>
  <c r="K9734" i="23" a="1"/>
  <c r="K9734" i="23" s="1"/>
  <c r="K9735" i="23" a="1"/>
  <c r="K9735" i="23" s="1"/>
  <c r="K9736" i="23" a="1"/>
  <c r="K9736" i="23" s="1"/>
  <c r="K9737" i="23" a="1"/>
  <c r="K9737" i="23" s="1"/>
  <c r="K9738" i="23" a="1"/>
  <c r="K9738" i="23" s="1"/>
  <c r="K9739" i="23" a="1"/>
  <c r="K9739" i="23" s="1"/>
  <c r="K9740" i="23" a="1"/>
  <c r="K9740" i="23" s="1"/>
  <c r="K9741" i="23" a="1"/>
  <c r="K9741" i="23" s="1"/>
  <c r="K9742" i="23" a="1"/>
  <c r="K9742" i="23" s="1"/>
  <c r="K9743" i="23" a="1"/>
  <c r="K9743" i="23" s="1"/>
  <c r="K9744" i="23" a="1"/>
  <c r="K9744" i="23" s="1"/>
  <c r="K9745" i="23" a="1"/>
  <c r="K9745" i="23" s="1"/>
  <c r="K9746" i="23" a="1"/>
  <c r="K9746" i="23" s="1"/>
  <c r="K9747" i="23" a="1"/>
  <c r="K9747" i="23" s="1"/>
  <c r="K9748" i="23" a="1"/>
  <c r="K9748" i="23" s="1"/>
  <c r="K9749" i="23" a="1"/>
  <c r="K9749" i="23" s="1"/>
  <c r="K9750" i="23" a="1"/>
  <c r="K9750" i="23" s="1"/>
  <c r="K9751" i="23" a="1"/>
  <c r="K9751" i="23" s="1"/>
  <c r="K9752" i="23" a="1"/>
  <c r="K9752" i="23" s="1"/>
  <c r="K9753" i="23" a="1"/>
  <c r="K9753" i="23" s="1"/>
  <c r="K9754" i="23" a="1"/>
  <c r="K9754" i="23" s="1"/>
  <c r="K9755" i="23" a="1"/>
  <c r="K9755" i="23" s="1"/>
  <c r="K9756" i="23" a="1"/>
  <c r="K9756" i="23" s="1"/>
  <c r="K9757" i="23" a="1"/>
  <c r="K9757" i="23" s="1"/>
  <c r="K9758" i="23" a="1"/>
  <c r="K9758" i="23" s="1"/>
  <c r="K9759" i="23" a="1"/>
  <c r="K9759" i="23" s="1"/>
  <c r="K9760" i="23" a="1"/>
  <c r="K9760" i="23" s="1"/>
  <c r="K9761" i="23" a="1"/>
  <c r="K9761" i="23" s="1"/>
  <c r="K9762" i="23" a="1"/>
  <c r="K9762" i="23" s="1"/>
  <c r="K9763" i="23" a="1"/>
  <c r="K9763" i="23" s="1"/>
  <c r="K9764" i="23" a="1"/>
  <c r="K9764" i="23" s="1"/>
  <c r="K9765" i="23" a="1"/>
  <c r="K9765" i="23" s="1"/>
  <c r="K9766" i="23" a="1"/>
  <c r="K9766" i="23" s="1"/>
  <c r="K9767" i="23" a="1"/>
  <c r="K9767" i="23" s="1"/>
  <c r="K9768" i="23" a="1"/>
  <c r="K9768" i="23" s="1"/>
  <c r="K9769" i="23" a="1"/>
  <c r="K9769" i="23" s="1"/>
  <c r="K9770" i="23" a="1"/>
  <c r="K9770" i="23" s="1"/>
  <c r="K9771" i="23" a="1"/>
  <c r="K9771" i="23" s="1"/>
  <c r="K9772" i="23" a="1"/>
  <c r="K9772" i="23" s="1"/>
  <c r="K9773" i="23" a="1"/>
  <c r="K9773" i="23" s="1"/>
  <c r="K9774" i="23" a="1"/>
  <c r="K9774" i="23" s="1"/>
  <c r="K9775" i="23" a="1"/>
  <c r="K9775" i="23" s="1"/>
  <c r="K9776" i="23" a="1"/>
  <c r="K9776" i="23" s="1"/>
  <c r="K9777" i="23" a="1"/>
  <c r="K9777" i="23" s="1"/>
  <c r="K9778" i="23" a="1"/>
  <c r="K9778" i="23" s="1"/>
  <c r="K9779" i="23" a="1"/>
  <c r="K9779" i="23" s="1"/>
  <c r="K9780" i="23" a="1"/>
  <c r="K9780" i="23" s="1"/>
  <c r="K9781" i="23" a="1"/>
  <c r="K9781" i="23" s="1"/>
  <c r="K9782" i="23" a="1"/>
  <c r="K9782" i="23" s="1"/>
  <c r="K9783" i="23" a="1"/>
  <c r="K9783" i="23" s="1"/>
  <c r="K9784" i="23" a="1"/>
  <c r="K9784" i="23" s="1"/>
  <c r="K9785" i="23" a="1"/>
  <c r="K9785" i="23" s="1"/>
  <c r="K9786" i="23" a="1"/>
  <c r="K9786" i="23" s="1"/>
  <c r="K9787" i="23" a="1"/>
  <c r="K9787" i="23" s="1"/>
  <c r="K9788" i="23" a="1"/>
  <c r="K9788" i="23" s="1"/>
  <c r="K9789" i="23" a="1"/>
  <c r="K9789" i="23" s="1"/>
  <c r="K9790" i="23" a="1"/>
  <c r="K9790" i="23" s="1"/>
  <c r="K9791" i="23" a="1"/>
  <c r="K9791" i="23" s="1"/>
  <c r="K9792" i="23" a="1"/>
  <c r="K9792" i="23" s="1"/>
  <c r="K9793" i="23" a="1"/>
  <c r="K9793" i="23" s="1"/>
  <c r="K9794" i="23" a="1"/>
  <c r="K9794" i="23" s="1"/>
  <c r="K9795" i="23" a="1"/>
  <c r="K9795" i="23" s="1"/>
  <c r="K9796" i="23" a="1"/>
  <c r="K9796" i="23" s="1"/>
  <c r="K9797" i="23" a="1"/>
  <c r="K9797" i="23" s="1"/>
  <c r="K9798" i="23" a="1"/>
  <c r="K9798" i="23" s="1"/>
  <c r="K9799" i="23" a="1"/>
  <c r="K9799" i="23" s="1"/>
  <c r="K9800" i="23" a="1"/>
  <c r="K9800" i="23" s="1"/>
  <c r="K9801" i="23" a="1"/>
  <c r="K9801" i="23" s="1"/>
  <c r="K9802" i="23" a="1"/>
  <c r="K9802" i="23" s="1"/>
  <c r="K9803" i="23" a="1"/>
  <c r="K9803" i="23" s="1"/>
  <c r="K9804" i="23" a="1"/>
  <c r="K9804" i="23" s="1"/>
  <c r="K9805" i="23" a="1"/>
  <c r="K9805" i="23" s="1"/>
  <c r="K9806" i="23" a="1"/>
  <c r="K9806" i="23" s="1"/>
  <c r="K9807" i="23" a="1"/>
  <c r="K9807" i="23" s="1"/>
  <c r="K9808" i="23" a="1"/>
  <c r="K9808" i="23" s="1"/>
  <c r="K9809" i="23" a="1"/>
  <c r="K9809" i="23" s="1"/>
  <c r="K9810" i="23" a="1"/>
  <c r="K9810" i="23" s="1"/>
  <c r="K9811" i="23" a="1"/>
  <c r="K9811" i="23" s="1"/>
  <c r="K9812" i="23" a="1"/>
  <c r="K9812" i="23" s="1"/>
  <c r="K9813" i="23" a="1"/>
  <c r="K9813" i="23" s="1"/>
  <c r="K9814" i="23" a="1"/>
  <c r="K9814" i="23" s="1"/>
  <c r="K9815" i="23" a="1"/>
  <c r="K9815" i="23" s="1"/>
  <c r="K9816" i="23" a="1"/>
  <c r="K9816" i="23" s="1"/>
  <c r="K9817" i="23" a="1"/>
  <c r="K9817" i="23" s="1"/>
  <c r="K9818" i="23" a="1"/>
  <c r="K9818" i="23" s="1"/>
  <c r="K9819" i="23" a="1"/>
  <c r="K9819" i="23" s="1"/>
  <c r="K9820" i="23" a="1"/>
  <c r="K9820" i="23" s="1"/>
  <c r="K9821" i="23" a="1"/>
  <c r="K9821" i="23" s="1"/>
  <c r="K9822" i="23" a="1"/>
  <c r="K9822" i="23" s="1"/>
  <c r="K9823" i="23" a="1"/>
  <c r="K9823" i="23" s="1"/>
  <c r="K9824" i="23" a="1"/>
  <c r="K9824" i="23" s="1"/>
  <c r="K9825" i="23" a="1"/>
  <c r="K9825" i="23" s="1"/>
  <c r="K9826" i="23" a="1"/>
  <c r="K9826" i="23" s="1"/>
  <c r="K9827" i="23" a="1"/>
  <c r="K9827" i="23" s="1"/>
  <c r="K9828" i="23" a="1"/>
  <c r="K9828" i="23" s="1"/>
  <c r="K9829" i="23" a="1"/>
  <c r="K9829" i="23" s="1"/>
  <c r="K9830" i="23" a="1"/>
  <c r="K9830" i="23" s="1"/>
  <c r="K9831" i="23" a="1"/>
  <c r="K9831" i="23" s="1"/>
  <c r="K9832" i="23" a="1"/>
  <c r="K9832" i="23" s="1"/>
  <c r="K9833" i="23" a="1"/>
  <c r="K9833" i="23" s="1"/>
  <c r="K9834" i="23" a="1"/>
  <c r="K9834" i="23" s="1"/>
  <c r="K9835" i="23" a="1"/>
  <c r="K9835" i="23" s="1"/>
  <c r="K9836" i="23" a="1"/>
  <c r="K9836" i="23" s="1"/>
  <c r="K9837" i="23" a="1"/>
  <c r="K9837" i="23" s="1"/>
  <c r="K9838" i="23" a="1"/>
  <c r="K9838" i="23" s="1"/>
  <c r="K9839" i="23" a="1"/>
  <c r="K9839" i="23" s="1"/>
  <c r="K9840" i="23" a="1"/>
  <c r="K9840" i="23" s="1"/>
  <c r="K9841" i="23" a="1"/>
  <c r="K9841" i="23" s="1"/>
  <c r="K9842" i="23" a="1"/>
  <c r="K9842" i="23" s="1"/>
  <c r="K9843" i="23" a="1"/>
  <c r="K9843" i="23" s="1"/>
  <c r="K9844" i="23" a="1"/>
  <c r="K9844" i="23" s="1"/>
  <c r="K9845" i="23" a="1"/>
  <c r="K9845" i="23" s="1"/>
  <c r="K9846" i="23" a="1"/>
  <c r="K9846" i="23" s="1"/>
  <c r="K9847" i="23" a="1"/>
  <c r="K9847" i="23" s="1"/>
  <c r="K9848" i="23" a="1"/>
  <c r="K9848" i="23" s="1"/>
  <c r="K9849" i="23" a="1"/>
  <c r="K9849" i="23" s="1"/>
  <c r="K9850" i="23" a="1"/>
  <c r="K9850" i="23" s="1"/>
  <c r="K9851" i="23" a="1"/>
  <c r="K9851" i="23" s="1"/>
  <c r="K9852" i="23" a="1"/>
  <c r="K9852" i="23" s="1"/>
  <c r="K9853" i="23" a="1"/>
  <c r="K9853" i="23" s="1"/>
  <c r="K9854" i="23" a="1"/>
  <c r="K9854" i="23" s="1"/>
  <c r="K9855" i="23" a="1"/>
  <c r="K9855" i="23" s="1"/>
  <c r="K9856" i="23" a="1"/>
  <c r="K9856" i="23" s="1"/>
  <c r="K9857" i="23" a="1"/>
  <c r="K9857" i="23" s="1"/>
  <c r="K9858" i="23" a="1"/>
  <c r="K9858" i="23" s="1"/>
  <c r="K9859" i="23" a="1"/>
  <c r="K9859" i="23" s="1"/>
  <c r="K9860" i="23" a="1"/>
  <c r="K9860" i="23" s="1"/>
  <c r="K9861" i="23" a="1"/>
  <c r="K9861" i="23" s="1"/>
  <c r="K9862" i="23" a="1"/>
  <c r="K9862" i="23" s="1"/>
  <c r="K9863" i="23" a="1"/>
  <c r="K9863" i="23" s="1"/>
  <c r="K9864" i="23" a="1"/>
  <c r="K9864" i="23" s="1"/>
  <c r="K9865" i="23" a="1"/>
  <c r="K9865" i="23" s="1"/>
  <c r="K9866" i="23" a="1"/>
  <c r="K9866" i="23" s="1"/>
  <c r="K9867" i="23" a="1"/>
  <c r="K9867" i="23" s="1"/>
  <c r="K9868" i="23" a="1"/>
  <c r="K9868" i="23" s="1"/>
  <c r="K9869" i="23" a="1"/>
  <c r="K9869" i="23" s="1"/>
  <c r="K9870" i="23" a="1"/>
  <c r="K9870" i="23" s="1"/>
  <c r="K9871" i="23" a="1"/>
  <c r="K9871" i="23" s="1"/>
  <c r="K9872" i="23" a="1"/>
  <c r="K9872" i="23" s="1"/>
  <c r="K9873" i="23" a="1"/>
  <c r="K9873" i="23" s="1"/>
  <c r="K9874" i="23" a="1"/>
  <c r="K9874" i="23" s="1"/>
  <c r="K9875" i="23" a="1"/>
  <c r="K9875" i="23" s="1"/>
  <c r="K9876" i="23" a="1"/>
  <c r="K9876" i="23" s="1"/>
  <c r="K9877" i="23" a="1"/>
  <c r="K9877" i="23" s="1"/>
  <c r="K9878" i="23" a="1"/>
  <c r="K9878" i="23" s="1"/>
  <c r="K9879" i="23" a="1"/>
  <c r="K9879" i="23" s="1"/>
  <c r="K9880" i="23" a="1"/>
  <c r="K9880" i="23" s="1"/>
  <c r="K9881" i="23" a="1"/>
  <c r="K9881" i="23" s="1"/>
  <c r="K9882" i="23" a="1"/>
  <c r="K9882" i="23" s="1"/>
  <c r="K9883" i="23" a="1"/>
  <c r="K9883" i="23" s="1"/>
  <c r="K9884" i="23" a="1"/>
  <c r="K9884" i="23" s="1"/>
  <c r="K9885" i="23" a="1"/>
  <c r="K9885" i="23" s="1"/>
  <c r="K9886" i="23" a="1"/>
  <c r="K9886" i="23" s="1"/>
  <c r="K9887" i="23" a="1"/>
  <c r="K9887" i="23" s="1"/>
  <c r="K9888" i="23" a="1"/>
  <c r="K9888" i="23" s="1"/>
  <c r="K9889" i="23" a="1"/>
  <c r="K9889" i="23" s="1"/>
  <c r="K9890" i="23" a="1"/>
  <c r="K9890" i="23" s="1"/>
  <c r="K9891" i="23" a="1"/>
  <c r="K9891" i="23" s="1"/>
  <c r="K9892" i="23" a="1"/>
  <c r="K9892" i="23" s="1"/>
  <c r="K9893" i="23" a="1"/>
  <c r="K9893" i="23" s="1"/>
  <c r="K9894" i="23" a="1"/>
  <c r="K9894" i="23" s="1"/>
  <c r="K9895" i="23" a="1"/>
  <c r="K9895" i="23" s="1"/>
  <c r="K9896" i="23" a="1"/>
  <c r="K9896" i="23" s="1"/>
  <c r="K9897" i="23" a="1"/>
  <c r="K9897" i="23" s="1"/>
  <c r="K9898" i="23" a="1"/>
  <c r="K9898" i="23" s="1"/>
  <c r="K9899" i="23" a="1"/>
  <c r="K9899" i="23" s="1"/>
  <c r="K9900" i="23" a="1"/>
  <c r="K9900" i="23" s="1"/>
  <c r="K9901" i="23" a="1"/>
  <c r="K9901" i="23" s="1"/>
  <c r="K9902" i="23" a="1"/>
  <c r="K9902" i="23" s="1"/>
  <c r="K9903" i="23" a="1"/>
  <c r="K9903" i="23" s="1"/>
  <c r="K9904" i="23" a="1"/>
  <c r="K9904" i="23" s="1"/>
  <c r="K9905" i="23" a="1"/>
  <c r="K9905" i="23" s="1"/>
  <c r="K9906" i="23" a="1"/>
  <c r="K9906" i="23" s="1"/>
  <c r="K9907" i="23" a="1"/>
  <c r="K9907" i="23" s="1"/>
  <c r="K9908" i="23" a="1"/>
  <c r="K9908" i="23" s="1"/>
  <c r="K9909" i="23" a="1"/>
  <c r="K9909" i="23" s="1"/>
  <c r="K9910" i="23" a="1"/>
  <c r="K9910" i="23" s="1"/>
  <c r="K9911" i="23" a="1"/>
  <c r="K9911" i="23" s="1"/>
  <c r="K9912" i="23" a="1"/>
  <c r="K9912" i="23" s="1"/>
  <c r="K9913" i="23" a="1"/>
  <c r="K9913" i="23" s="1"/>
  <c r="K9914" i="23" a="1"/>
  <c r="K9914" i="23" s="1"/>
  <c r="K9915" i="23" a="1"/>
  <c r="K9915" i="23" s="1"/>
  <c r="K9916" i="23" a="1"/>
  <c r="K9916" i="23" s="1"/>
  <c r="K9917" i="23" a="1"/>
  <c r="K9917" i="23" s="1"/>
  <c r="K9918" i="23" a="1"/>
  <c r="K9918" i="23" s="1"/>
  <c r="K9919" i="23" a="1"/>
  <c r="K9919" i="23" s="1"/>
  <c r="K9920" i="23" a="1"/>
  <c r="K9920" i="23" s="1"/>
  <c r="K9921" i="23" a="1"/>
  <c r="K9921" i="23" s="1"/>
  <c r="K9922" i="23" a="1"/>
  <c r="K9922" i="23" s="1"/>
  <c r="K9923" i="23" a="1"/>
  <c r="K9923" i="23" s="1"/>
  <c r="K9924" i="23" a="1"/>
  <c r="K9924" i="23" s="1"/>
  <c r="K9925" i="23" a="1"/>
  <c r="K9925" i="23" s="1"/>
  <c r="K9926" i="23" a="1"/>
  <c r="K9926" i="23" s="1"/>
  <c r="K9927" i="23" a="1"/>
  <c r="K9927" i="23" s="1"/>
  <c r="K9928" i="23" a="1"/>
  <c r="K9928" i="23" s="1"/>
  <c r="K9929" i="23" a="1"/>
  <c r="K9929" i="23" s="1"/>
  <c r="K9930" i="23" a="1"/>
  <c r="K9930" i="23" s="1"/>
  <c r="K9931" i="23" a="1"/>
  <c r="K9931" i="23" s="1"/>
  <c r="K9932" i="23" a="1"/>
  <c r="K9932" i="23" s="1"/>
  <c r="K9933" i="23" a="1"/>
  <c r="K9933" i="23" s="1"/>
  <c r="K9934" i="23" a="1"/>
  <c r="K9934" i="23" s="1"/>
  <c r="K9935" i="23" a="1"/>
  <c r="K9935" i="23" s="1"/>
  <c r="K9936" i="23" a="1"/>
  <c r="K9936" i="23" s="1"/>
  <c r="K9937" i="23" a="1"/>
  <c r="K9937" i="23" s="1"/>
  <c r="K9938" i="23" a="1"/>
  <c r="K9938" i="23" s="1"/>
  <c r="K9939" i="23" a="1"/>
  <c r="K9939" i="23" s="1"/>
  <c r="K9940" i="23" a="1"/>
  <c r="K9940" i="23" s="1"/>
  <c r="K9941" i="23" a="1"/>
  <c r="K9941" i="23" s="1"/>
  <c r="K9942" i="23" a="1"/>
  <c r="K9942" i="23" s="1"/>
  <c r="K9943" i="23" a="1"/>
  <c r="K9943" i="23" s="1"/>
  <c r="K9944" i="23" a="1"/>
  <c r="K9944" i="23" s="1"/>
  <c r="K9945" i="23" a="1"/>
  <c r="K9945" i="23" s="1"/>
  <c r="K9946" i="23" a="1"/>
  <c r="K9946" i="23" s="1"/>
  <c r="K9947" i="23" a="1"/>
  <c r="K9947" i="23" s="1"/>
  <c r="K9948" i="23" a="1"/>
  <c r="K9948" i="23" s="1"/>
  <c r="K9949" i="23" a="1"/>
  <c r="K9949" i="23" s="1"/>
  <c r="K9950" i="23" a="1"/>
  <c r="K9950" i="23" s="1"/>
  <c r="K9951" i="23" a="1"/>
  <c r="K9951" i="23" s="1"/>
  <c r="K9952" i="23" a="1"/>
  <c r="K9952" i="23" s="1"/>
  <c r="K9953" i="23" a="1"/>
  <c r="K9953" i="23" s="1"/>
  <c r="K9954" i="23" a="1"/>
  <c r="K9954" i="23" s="1"/>
  <c r="K9955" i="23" a="1"/>
  <c r="K9955" i="23" s="1"/>
  <c r="K9956" i="23" a="1"/>
  <c r="K9956" i="23" s="1"/>
  <c r="K9957" i="23" a="1"/>
  <c r="K9957" i="23" s="1"/>
  <c r="K9958" i="23" a="1"/>
  <c r="K9958" i="23" s="1"/>
  <c r="K9959" i="23" a="1"/>
  <c r="K9959" i="23" s="1"/>
  <c r="K9960" i="23" a="1"/>
  <c r="K9960" i="23" s="1"/>
  <c r="K9961" i="23" a="1"/>
  <c r="K9961" i="23" s="1"/>
  <c r="K9962" i="23" a="1"/>
  <c r="K9962" i="23" s="1"/>
  <c r="K9963" i="23" a="1"/>
  <c r="K9963" i="23" s="1"/>
  <c r="K9964" i="23" a="1"/>
  <c r="K9964" i="23" s="1"/>
  <c r="K9965" i="23" a="1"/>
  <c r="K9965" i="23" s="1"/>
  <c r="K9966" i="23" a="1"/>
  <c r="K9966" i="23" s="1"/>
  <c r="K9967" i="23" a="1"/>
  <c r="K9967" i="23" s="1"/>
  <c r="K9968" i="23" a="1"/>
  <c r="K9968" i="23" s="1"/>
  <c r="K9969" i="23" a="1"/>
  <c r="K9969" i="23" s="1"/>
  <c r="K9970" i="23" a="1"/>
  <c r="K9970" i="23" s="1"/>
  <c r="K9971" i="23" a="1"/>
  <c r="K9971" i="23" s="1"/>
  <c r="K9972" i="23" a="1"/>
  <c r="K9972" i="23" s="1"/>
  <c r="K9973" i="23" a="1"/>
  <c r="K9973" i="23" s="1"/>
  <c r="K9974" i="23" a="1"/>
  <c r="K9974" i="23" s="1"/>
  <c r="K9975" i="23" a="1"/>
  <c r="K9975" i="23" s="1"/>
  <c r="K9976" i="23" a="1"/>
  <c r="K9976" i="23" s="1"/>
  <c r="K9977" i="23" a="1"/>
  <c r="K9977" i="23" s="1"/>
  <c r="K9978" i="23" a="1"/>
  <c r="K9978" i="23" s="1"/>
  <c r="K9979" i="23" a="1"/>
  <c r="K9979" i="23" s="1"/>
  <c r="K9980" i="23" a="1"/>
  <c r="K9980" i="23" s="1"/>
  <c r="K9981" i="23" a="1"/>
  <c r="K9981" i="23" s="1"/>
  <c r="K9982" i="23" a="1"/>
  <c r="K9982" i="23" s="1"/>
  <c r="K2" i="23" a="1"/>
  <c r="K2" i="23" s="1"/>
  <c r="B16" i="2" l="1"/>
  <c r="E16" i="2"/>
  <c r="G16" i="2" s="1"/>
  <c r="N16" i="2" s="1"/>
  <c r="K16" i="2"/>
  <c r="L16" i="2"/>
  <c r="O16" i="2"/>
  <c r="B17" i="2"/>
  <c r="E17" i="2"/>
  <c r="F17" i="2" s="1"/>
  <c r="L17" i="2"/>
  <c r="B18" i="2"/>
  <c r="E18" i="2"/>
  <c r="F18" i="2" s="1"/>
  <c r="K18" i="2"/>
  <c r="L18" i="2"/>
  <c r="N18" i="2"/>
  <c r="O18" i="2"/>
  <c r="B19" i="2"/>
  <c r="E19" i="2"/>
  <c r="K19" i="2"/>
  <c r="L19" i="2"/>
  <c r="N19" i="2"/>
  <c r="O19" i="2"/>
  <c r="B20" i="2"/>
  <c r="E20" i="2"/>
  <c r="F20" i="2" s="1"/>
  <c r="K20" i="2"/>
  <c r="L20" i="2"/>
  <c r="N20" i="2"/>
  <c r="O20" i="2"/>
  <c r="B21" i="2"/>
  <c r="E21" i="2"/>
  <c r="F21" i="2" s="1"/>
  <c r="K21" i="2"/>
  <c r="L21" i="2"/>
  <c r="N21" i="2"/>
  <c r="O21" i="2"/>
  <c r="B22" i="2"/>
  <c r="E22" i="2"/>
  <c r="G22" i="2" s="1"/>
  <c r="K22" i="2"/>
  <c r="L22" i="2"/>
  <c r="N22" i="2"/>
  <c r="O22" i="2"/>
  <c r="B23" i="2"/>
  <c r="E23" i="2"/>
  <c r="F23" i="2" s="1"/>
  <c r="K23" i="2"/>
  <c r="L23" i="2"/>
  <c r="N23" i="2"/>
  <c r="O23" i="2"/>
  <c r="B24" i="2"/>
  <c r="E24" i="2"/>
  <c r="G24" i="2" s="1"/>
  <c r="K24" i="2"/>
  <c r="L24" i="2"/>
  <c r="N24" i="2"/>
  <c r="O24" i="2"/>
  <c r="B25" i="2"/>
  <c r="E25" i="2"/>
  <c r="F25" i="2" s="1"/>
  <c r="K25" i="2"/>
  <c r="L25" i="2"/>
  <c r="N25" i="2"/>
  <c r="O25" i="2"/>
  <c r="B26" i="2"/>
  <c r="E26" i="2"/>
  <c r="F26" i="2" s="1"/>
  <c r="K26" i="2"/>
  <c r="L26" i="2"/>
  <c r="N26" i="2"/>
  <c r="O26" i="2"/>
  <c r="B27" i="2"/>
  <c r="E27" i="2"/>
  <c r="K27" i="2"/>
  <c r="L27" i="2"/>
  <c r="N27" i="2"/>
  <c r="O27" i="2"/>
  <c r="B28" i="2"/>
  <c r="E28" i="2"/>
  <c r="F28" i="2" s="1"/>
  <c r="K28" i="2"/>
  <c r="L28" i="2"/>
  <c r="N28" i="2"/>
  <c r="O28" i="2"/>
  <c r="B29" i="2"/>
  <c r="E29" i="2"/>
  <c r="F29" i="2" s="1"/>
  <c r="L29" i="2"/>
  <c r="B30" i="2"/>
  <c r="E30" i="2"/>
  <c r="G30" i="2" s="1"/>
  <c r="K30" i="2"/>
  <c r="L30" i="2"/>
  <c r="N30" i="2"/>
  <c r="O30" i="2"/>
  <c r="B31" i="2"/>
  <c r="E31" i="2"/>
  <c r="G31" i="2" s="1"/>
  <c r="K31" i="2"/>
  <c r="L31" i="2"/>
  <c r="N31" i="2"/>
  <c r="O31" i="2"/>
  <c r="B32" i="2"/>
  <c r="E32" i="2"/>
  <c r="G32" i="2" s="1"/>
  <c r="K32" i="2"/>
  <c r="L32" i="2"/>
  <c r="N32" i="2"/>
  <c r="O32" i="2"/>
  <c r="B33" i="2"/>
  <c r="E33" i="2"/>
  <c r="F33" i="2" s="1"/>
  <c r="K33" i="2"/>
  <c r="L33" i="2"/>
  <c r="N33" i="2"/>
  <c r="O33" i="2"/>
  <c r="B34" i="2"/>
  <c r="E34" i="2"/>
  <c r="F34" i="2" s="1"/>
  <c r="K34" i="2"/>
  <c r="L34" i="2"/>
  <c r="N34" i="2"/>
  <c r="O34" i="2"/>
  <c r="B35" i="2"/>
  <c r="E35" i="2"/>
  <c r="K35" i="2"/>
  <c r="L35" i="2"/>
  <c r="N35" i="2"/>
  <c r="O35" i="2"/>
  <c r="B36" i="2"/>
  <c r="E36" i="2"/>
  <c r="F36" i="2" s="1"/>
  <c r="K36" i="2"/>
  <c r="L36" i="2"/>
  <c r="N36" i="2"/>
  <c r="O36" i="2"/>
  <c r="B37" i="2"/>
  <c r="E37" i="2"/>
  <c r="F37" i="2" s="1"/>
  <c r="K37" i="2"/>
  <c r="L37" i="2"/>
  <c r="N37" i="2"/>
  <c r="O37" i="2"/>
  <c r="B38" i="2"/>
  <c r="E38" i="2"/>
  <c r="F38" i="2" s="1"/>
  <c r="K38" i="2"/>
  <c r="L38" i="2"/>
  <c r="N38" i="2"/>
  <c r="O38" i="2"/>
  <c r="B39" i="2"/>
  <c r="E39" i="2"/>
  <c r="G39" i="2" s="1"/>
  <c r="K39" i="2"/>
  <c r="L39" i="2"/>
  <c r="N39" i="2"/>
  <c r="O39" i="2"/>
  <c r="B40" i="2"/>
  <c r="E40" i="2"/>
  <c r="G40" i="2" s="1"/>
  <c r="K40" i="2"/>
  <c r="L40" i="2"/>
  <c r="N40" i="2"/>
  <c r="O40" i="2"/>
  <c r="B41" i="2"/>
  <c r="E41" i="2"/>
  <c r="G41" i="2" s="1"/>
  <c r="K41" i="2"/>
  <c r="L41" i="2"/>
  <c r="N41" i="2"/>
  <c r="O41" i="2"/>
  <c r="B42" i="2"/>
  <c r="E42" i="2"/>
  <c r="F42" i="2" s="1"/>
  <c r="K42" i="2"/>
  <c r="L42" i="2"/>
  <c r="N42" i="2"/>
  <c r="O42" i="2"/>
  <c r="B43" i="2"/>
  <c r="E43" i="2"/>
  <c r="K43" i="2"/>
  <c r="L43" i="2"/>
  <c r="N43" i="2"/>
  <c r="O43" i="2"/>
  <c r="B44" i="2"/>
  <c r="E44" i="2"/>
  <c r="F44" i="2" s="1"/>
  <c r="K44" i="2"/>
  <c r="L44" i="2"/>
  <c r="N44" i="2"/>
  <c r="O44" i="2"/>
  <c r="B45" i="2"/>
  <c r="E45" i="2"/>
  <c r="F45" i="2" s="1"/>
  <c r="K45" i="2"/>
  <c r="L45" i="2"/>
  <c r="N45" i="2"/>
  <c r="O45" i="2"/>
  <c r="B46" i="2"/>
  <c r="E46" i="2"/>
  <c r="G46" i="2" s="1"/>
  <c r="K46" i="2"/>
  <c r="L46" i="2"/>
  <c r="N46" i="2"/>
  <c r="O46" i="2"/>
  <c r="B47" i="2"/>
  <c r="E47" i="2"/>
  <c r="G47" i="2" s="1"/>
  <c r="K47" i="2"/>
  <c r="L47" i="2"/>
  <c r="N47" i="2"/>
  <c r="O47" i="2"/>
  <c r="B48" i="2"/>
  <c r="E48" i="2"/>
  <c r="G48" i="2" s="1"/>
  <c r="K48" i="2"/>
  <c r="L48" i="2"/>
  <c r="N48" i="2"/>
  <c r="O48" i="2"/>
  <c r="B49" i="2"/>
  <c r="E49" i="2"/>
  <c r="F49" i="2" s="1"/>
  <c r="K49" i="2"/>
  <c r="L49" i="2"/>
  <c r="N49" i="2"/>
  <c r="O49" i="2"/>
  <c r="B50" i="2"/>
  <c r="E50" i="2"/>
  <c r="G50" i="2" s="1"/>
  <c r="K50" i="2"/>
  <c r="L50" i="2"/>
  <c r="N50" i="2"/>
  <c r="O50" i="2"/>
  <c r="B51" i="2"/>
  <c r="E51" i="2"/>
  <c r="K51" i="2"/>
  <c r="L51" i="2"/>
  <c r="N51" i="2"/>
  <c r="O51" i="2"/>
  <c r="B52" i="2"/>
  <c r="E52" i="2"/>
  <c r="F52" i="2" s="1"/>
  <c r="K52" i="2"/>
  <c r="L52" i="2"/>
  <c r="N52" i="2"/>
  <c r="O52" i="2"/>
  <c r="B53" i="2"/>
  <c r="E53" i="2"/>
  <c r="F53" i="2" s="1"/>
  <c r="K53" i="2"/>
  <c r="L53" i="2"/>
  <c r="N53" i="2"/>
  <c r="O53" i="2"/>
  <c r="B54" i="2"/>
  <c r="E54" i="2"/>
  <c r="G54" i="2" s="1"/>
  <c r="K54" i="2"/>
  <c r="L54" i="2"/>
  <c r="N54" i="2"/>
  <c r="O54" i="2"/>
  <c r="B55" i="2"/>
  <c r="E55" i="2"/>
  <c r="G55" i="2" s="1"/>
  <c r="K55" i="2"/>
  <c r="L55" i="2"/>
  <c r="N55" i="2"/>
  <c r="O55" i="2"/>
  <c r="B56" i="2"/>
  <c r="E56" i="2"/>
  <c r="G56" i="2" s="1"/>
  <c r="K56" i="2"/>
  <c r="L56" i="2"/>
  <c r="N56" i="2"/>
  <c r="O56" i="2"/>
  <c r="B57" i="2"/>
  <c r="E57" i="2"/>
  <c r="F57" i="2" s="1"/>
  <c r="K57" i="2"/>
  <c r="L57" i="2"/>
  <c r="N57" i="2"/>
  <c r="O57" i="2"/>
  <c r="B58" i="2"/>
  <c r="E58" i="2"/>
  <c r="G58" i="2" s="1"/>
  <c r="K58" i="2"/>
  <c r="L58" i="2"/>
  <c r="N58" i="2"/>
  <c r="O58" i="2"/>
  <c r="B59" i="2"/>
  <c r="E59" i="2"/>
  <c r="K59" i="2"/>
  <c r="L59" i="2"/>
  <c r="N59" i="2"/>
  <c r="O59" i="2"/>
  <c r="B60" i="2"/>
  <c r="E60" i="2"/>
  <c r="F60" i="2" s="1"/>
  <c r="K60" i="2"/>
  <c r="L60" i="2"/>
  <c r="N60" i="2"/>
  <c r="O60" i="2"/>
  <c r="B61" i="2"/>
  <c r="E61" i="2"/>
  <c r="F61" i="2" s="1"/>
  <c r="K61" i="2"/>
  <c r="L61" i="2"/>
  <c r="N61" i="2"/>
  <c r="O61" i="2"/>
  <c r="B62" i="2"/>
  <c r="E62" i="2"/>
  <c r="G62" i="2" s="1"/>
  <c r="K62" i="2"/>
  <c r="L62" i="2"/>
  <c r="N62" i="2"/>
  <c r="O62" i="2"/>
  <c r="B63" i="2"/>
  <c r="E63" i="2"/>
  <c r="G63" i="2" s="1"/>
  <c r="K63" i="2"/>
  <c r="L63" i="2"/>
  <c r="N63" i="2"/>
  <c r="O63" i="2"/>
  <c r="B64" i="2"/>
  <c r="E64" i="2"/>
  <c r="G64" i="2" s="1"/>
  <c r="K64" i="2"/>
  <c r="L64" i="2"/>
  <c r="N64" i="2"/>
  <c r="O64" i="2"/>
  <c r="B65" i="2"/>
  <c r="E65" i="2"/>
  <c r="G65" i="2" s="1"/>
  <c r="K65" i="2"/>
  <c r="L65" i="2"/>
  <c r="N65" i="2"/>
  <c r="O65" i="2"/>
  <c r="B66" i="2"/>
  <c r="E66" i="2"/>
  <c r="G66" i="2" s="1"/>
  <c r="K66" i="2"/>
  <c r="L66" i="2"/>
  <c r="N66" i="2"/>
  <c r="O66" i="2"/>
  <c r="B67" i="2"/>
  <c r="E67" i="2"/>
  <c r="K67" i="2"/>
  <c r="L67" i="2"/>
  <c r="N67" i="2"/>
  <c r="O67" i="2"/>
  <c r="B68" i="2"/>
  <c r="E68" i="2"/>
  <c r="F68" i="2" s="1"/>
  <c r="K68" i="2"/>
  <c r="L68" i="2"/>
  <c r="N68" i="2"/>
  <c r="O68" i="2"/>
  <c r="B69" i="2"/>
  <c r="E69" i="2"/>
  <c r="F69" i="2" s="1"/>
  <c r="K69" i="2"/>
  <c r="L69" i="2"/>
  <c r="N69" i="2"/>
  <c r="O69" i="2"/>
  <c r="B70" i="2"/>
  <c r="E70" i="2"/>
  <c r="G70" i="2" s="1"/>
  <c r="K70" i="2"/>
  <c r="L70" i="2"/>
  <c r="N70" i="2"/>
  <c r="O70" i="2"/>
  <c r="B71" i="2"/>
  <c r="E71" i="2"/>
  <c r="G71" i="2" s="1"/>
  <c r="K71" i="2"/>
  <c r="L71" i="2"/>
  <c r="N71" i="2"/>
  <c r="O71" i="2"/>
  <c r="B72" i="2"/>
  <c r="E72" i="2"/>
  <c r="G72" i="2" s="1"/>
  <c r="K72" i="2"/>
  <c r="L72" i="2"/>
  <c r="N72" i="2"/>
  <c r="O72" i="2"/>
  <c r="B73" i="2"/>
  <c r="E73" i="2"/>
  <c r="F73" i="2" s="1"/>
  <c r="K73" i="2"/>
  <c r="L73" i="2"/>
  <c r="N73" i="2"/>
  <c r="O73" i="2"/>
  <c r="B74" i="2"/>
  <c r="E74" i="2"/>
  <c r="F74" i="2" s="1"/>
  <c r="K74" i="2"/>
  <c r="L74" i="2"/>
  <c r="N74" i="2"/>
  <c r="O74" i="2"/>
  <c r="B75" i="2"/>
  <c r="E75" i="2"/>
  <c r="K75" i="2"/>
  <c r="L75" i="2"/>
  <c r="N75" i="2"/>
  <c r="O75" i="2"/>
  <c r="B76" i="2"/>
  <c r="E76" i="2"/>
  <c r="F76" i="2" s="1"/>
  <c r="K76" i="2"/>
  <c r="L76" i="2"/>
  <c r="N76" i="2"/>
  <c r="O76" i="2"/>
  <c r="B77" i="2"/>
  <c r="E77" i="2"/>
  <c r="F77" i="2" s="1"/>
  <c r="K77" i="2"/>
  <c r="L77" i="2"/>
  <c r="N77" i="2"/>
  <c r="O77" i="2"/>
  <c r="B78" i="2"/>
  <c r="E78" i="2"/>
  <c r="G78" i="2" s="1"/>
  <c r="K78" i="2"/>
  <c r="L78" i="2"/>
  <c r="N78" i="2"/>
  <c r="O78" i="2"/>
  <c r="B79" i="2"/>
  <c r="E79" i="2"/>
  <c r="G79" i="2" s="1"/>
  <c r="K79" i="2"/>
  <c r="L79" i="2"/>
  <c r="N79" i="2"/>
  <c r="O79" i="2"/>
  <c r="B80" i="2"/>
  <c r="E80" i="2"/>
  <c r="G80" i="2" s="1"/>
  <c r="K80" i="2"/>
  <c r="L80" i="2"/>
  <c r="N80" i="2"/>
  <c r="O80" i="2"/>
  <c r="B81" i="2"/>
  <c r="E81" i="2"/>
  <c r="F81" i="2" s="1"/>
  <c r="K81" i="2"/>
  <c r="L81" i="2"/>
  <c r="N81" i="2"/>
  <c r="O81" i="2"/>
  <c r="B82" i="2"/>
  <c r="E82" i="2"/>
  <c r="G82" i="2" s="1"/>
  <c r="K82" i="2"/>
  <c r="L82" i="2"/>
  <c r="N82" i="2"/>
  <c r="O82" i="2"/>
  <c r="B83" i="2"/>
  <c r="E83" i="2"/>
  <c r="K83" i="2"/>
  <c r="L83" i="2"/>
  <c r="N83" i="2"/>
  <c r="O83" i="2"/>
  <c r="B84" i="2"/>
  <c r="E84" i="2"/>
  <c r="F84" i="2" s="1"/>
  <c r="K84" i="2"/>
  <c r="L84" i="2"/>
  <c r="N84" i="2"/>
  <c r="O84" i="2"/>
  <c r="B85" i="2"/>
  <c r="E85" i="2"/>
  <c r="F85" i="2" s="1"/>
  <c r="K85" i="2"/>
  <c r="L85" i="2"/>
  <c r="N85" i="2"/>
  <c r="O85" i="2"/>
  <c r="B86" i="2"/>
  <c r="E86" i="2"/>
  <c r="G86" i="2" s="1"/>
  <c r="K86" i="2"/>
  <c r="L86" i="2"/>
  <c r="N86" i="2"/>
  <c r="O86" i="2"/>
  <c r="B87" i="2"/>
  <c r="E87" i="2"/>
  <c r="G87" i="2" s="1"/>
  <c r="K87" i="2"/>
  <c r="L87" i="2"/>
  <c r="N87" i="2"/>
  <c r="O87" i="2"/>
  <c r="B88" i="2"/>
  <c r="E88" i="2"/>
  <c r="G88" i="2" s="1"/>
  <c r="K88" i="2"/>
  <c r="L88" i="2"/>
  <c r="N88" i="2"/>
  <c r="O88" i="2"/>
  <c r="B89" i="2"/>
  <c r="E89" i="2"/>
  <c r="F89" i="2" s="1"/>
  <c r="K89" i="2"/>
  <c r="L89" i="2"/>
  <c r="N89" i="2"/>
  <c r="O89" i="2"/>
  <c r="B90" i="2"/>
  <c r="E90" i="2"/>
  <c r="G90" i="2" s="1"/>
  <c r="K90" i="2"/>
  <c r="L90" i="2"/>
  <c r="N90" i="2"/>
  <c r="O90" i="2"/>
  <c r="B91" i="2"/>
  <c r="E91" i="2"/>
  <c r="K91" i="2"/>
  <c r="L91" i="2"/>
  <c r="N91" i="2"/>
  <c r="O91" i="2"/>
  <c r="B92" i="2"/>
  <c r="E92" i="2"/>
  <c r="F92" i="2" s="1"/>
  <c r="K92" i="2"/>
  <c r="L92" i="2"/>
  <c r="N92" i="2"/>
  <c r="O92" i="2"/>
  <c r="B93" i="2"/>
  <c r="E93" i="2"/>
  <c r="F93" i="2" s="1"/>
  <c r="K93" i="2"/>
  <c r="L93" i="2"/>
  <c r="N93" i="2"/>
  <c r="O93" i="2"/>
  <c r="B94" i="2"/>
  <c r="E94" i="2"/>
  <c r="G94" i="2" s="1"/>
  <c r="K94" i="2"/>
  <c r="L94" i="2"/>
  <c r="N94" i="2"/>
  <c r="O94" i="2"/>
  <c r="B95" i="2"/>
  <c r="E95" i="2"/>
  <c r="G95" i="2" s="1"/>
  <c r="K95" i="2"/>
  <c r="L95" i="2"/>
  <c r="N95" i="2"/>
  <c r="O95" i="2"/>
  <c r="B96" i="2"/>
  <c r="E96" i="2"/>
  <c r="G96" i="2" s="1"/>
  <c r="K96" i="2"/>
  <c r="L96" i="2"/>
  <c r="N96" i="2"/>
  <c r="O96" i="2"/>
  <c r="B97" i="2"/>
  <c r="E97" i="2"/>
  <c r="G97" i="2" s="1"/>
  <c r="K97" i="2"/>
  <c r="L97" i="2"/>
  <c r="N97" i="2"/>
  <c r="O97" i="2"/>
  <c r="B98" i="2"/>
  <c r="E98" i="2"/>
  <c r="F98" i="2" s="1"/>
  <c r="K98" i="2"/>
  <c r="L98" i="2"/>
  <c r="N98" i="2"/>
  <c r="O98" i="2"/>
  <c r="B99" i="2"/>
  <c r="E99" i="2"/>
  <c r="K99" i="2"/>
  <c r="L99" i="2"/>
  <c r="N99" i="2"/>
  <c r="O99" i="2"/>
  <c r="B100" i="2"/>
  <c r="E100" i="2"/>
  <c r="F100" i="2" s="1"/>
  <c r="K100" i="2"/>
  <c r="L100" i="2"/>
  <c r="N100" i="2"/>
  <c r="O100" i="2"/>
  <c r="B101" i="2"/>
  <c r="E101" i="2"/>
  <c r="F101" i="2" s="1"/>
  <c r="K101" i="2"/>
  <c r="L101" i="2"/>
  <c r="N101" i="2"/>
  <c r="O101" i="2"/>
  <c r="B102" i="2"/>
  <c r="E102" i="2"/>
  <c r="G102" i="2" s="1"/>
  <c r="K102" i="2"/>
  <c r="L102" i="2"/>
  <c r="N102" i="2"/>
  <c r="O102" i="2"/>
  <c r="B103" i="2"/>
  <c r="E103" i="2"/>
  <c r="F103" i="2" s="1"/>
  <c r="K103" i="2"/>
  <c r="L103" i="2"/>
  <c r="N103" i="2"/>
  <c r="O103" i="2"/>
  <c r="B104" i="2"/>
  <c r="E104" i="2"/>
  <c r="G104" i="2" s="1"/>
  <c r="K104" i="2"/>
  <c r="L104" i="2"/>
  <c r="N104" i="2"/>
  <c r="O104" i="2"/>
  <c r="B105" i="2"/>
  <c r="E105" i="2"/>
  <c r="G105" i="2" s="1"/>
  <c r="K105" i="2"/>
  <c r="L105" i="2"/>
  <c r="N105" i="2"/>
  <c r="O105" i="2"/>
  <c r="B106" i="2"/>
  <c r="E106" i="2"/>
  <c r="F106" i="2" s="1"/>
  <c r="K106" i="2"/>
  <c r="L106" i="2"/>
  <c r="N106" i="2"/>
  <c r="O106" i="2"/>
  <c r="B107" i="2"/>
  <c r="E107" i="2"/>
  <c r="K107" i="2"/>
  <c r="L107" i="2"/>
  <c r="N107" i="2"/>
  <c r="O107" i="2"/>
  <c r="B108" i="2"/>
  <c r="E108" i="2"/>
  <c r="F108" i="2" s="1"/>
  <c r="K108" i="2"/>
  <c r="L108" i="2"/>
  <c r="N108" i="2"/>
  <c r="O108" i="2"/>
  <c r="B109" i="2"/>
  <c r="E109" i="2"/>
  <c r="F109" i="2" s="1"/>
  <c r="K109" i="2"/>
  <c r="L109" i="2"/>
  <c r="N109" i="2"/>
  <c r="O109" i="2"/>
  <c r="B110" i="2"/>
  <c r="E110" i="2"/>
  <c r="G110" i="2" s="1"/>
  <c r="K110" i="2"/>
  <c r="L110" i="2"/>
  <c r="N110" i="2"/>
  <c r="O110" i="2"/>
  <c r="B111" i="2"/>
  <c r="E111" i="2"/>
  <c r="F111" i="2" s="1"/>
  <c r="K111" i="2"/>
  <c r="L111" i="2"/>
  <c r="N111" i="2"/>
  <c r="O111" i="2"/>
  <c r="B112" i="2"/>
  <c r="E112" i="2"/>
  <c r="G112" i="2" s="1"/>
  <c r="K112" i="2"/>
  <c r="L112" i="2"/>
  <c r="N112" i="2"/>
  <c r="O112" i="2"/>
  <c r="B113" i="2"/>
  <c r="E113" i="2"/>
  <c r="G113" i="2" s="1"/>
  <c r="K113" i="2"/>
  <c r="L113" i="2"/>
  <c r="N113" i="2"/>
  <c r="O113" i="2"/>
  <c r="B114" i="2"/>
  <c r="E114" i="2"/>
  <c r="F114" i="2" s="1"/>
  <c r="K114" i="2"/>
  <c r="L114" i="2"/>
  <c r="N114" i="2"/>
  <c r="O114" i="2"/>
  <c r="B115" i="2"/>
  <c r="E115" i="2"/>
  <c r="K115" i="2"/>
  <c r="L115" i="2"/>
  <c r="N115" i="2"/>
  <c r="O115" i="2"/>
  <c r="B116" i="2"/>
  <c r="E116" i="2"/>
  <c r="F116" i="2" s="1"/>
  <c r="K116" i="2"/>
  <c r="L116" i="2"/>
  <c r="N116" i="2"/>
  <c r="O116" i="2"/>
  <c r="B117" i="2"/>
  <c r="E117" i="2"/>
  <c r="F117" i="2" s="1"/>
  <c r="K117" i="2"/>
  <c r="L117" i="2"/>
  <c r="N117" i="2"/>
  <c r="O117" i="2"/>
  <c r="B118" i="2"/>
  <c r="E118" i="2"/>
  <c r="G118" i="2" s="1"/>
  <c r="K118" i="2"/>
  <c r="L118" i="2"/>
  <c r="N118" i="2"/>
  <c r="O118" i="2"/>
  <c r="B119" i="2"/>
  <c r="E119" i="2"/>
  <c r="G119" i="2" s="1"/>
  <c r="K119" i="2"/>
  <c r="L119" i="2"/>
  <c r="N119" i="2"/>
  <c r="O119" i="2"/>
  <c r="B120" i="2"/>
  <c r="E120" i="2"/>
  <c r="G120" i="2" s="1"/>
  <c r="K120" i="2"/>
  <c r="L120" i="2"/>
  <c r="N120" i="2"/>
  <c r="O120" i="2"/>
  <c r="B121" i="2"/>
  <c r="E121" i="2"/>
  <c r="F121" i="2" s="1"/>
  <c r="K121" i="2"/>
  <c r="L121" i="2"/>
  <c r="N121" i="2"/>
  <c r="O121" i="2"/>
  <c r="B122" i="2"/>
  <c r="E122" i="2"/>
  <c r="G122" i="2" s="1"/>
  <c r="K122" i="2"/>
  <c r="L122" i="2"/>
  <c r="N122" i="2"/>
  <c r="O122" i="2"/>
  <c r="B123" i="2"/>
  <c r="E123" i="2"/>
  <c r="K123" i="2"/>
  <c r="L123" i="2"/>
  <c r="N123" i="2"/>
  <c r="O123" i="2"/>
  <c r="B124" i="2"/>
  <c r="E124" i="2"/>
  <c r="F124" i="2" s="1"/>
  <c r="K124" i="2"/>
  <c r="L124" i="2"/>
  <c r="N124" i="2"/>
  <c r="O124" i="2"/>
  <c r="B125" i="2"/>
  <c r="E125" i="2"/>
  <c r="F125" i="2" s="1"/>
  <c r="K125" i="2"/>
  <c r="L125" i="2"/>
  <c r="N125" i="2"/>
  <c r="O125" i="2"/>
  <c r="B126" i="2"/>
  <c r="E126" i="2"/>
  <c r="G126" i="2" s="1"/>
  <c r="K126" i="2"/>
  <c r="L126" i="2"/>
  <c r="N126" i="2"/>
  <c r="O126" i="2"/>
  <c r="B127" i="2"/>
  <c r="E127" i="2"/>
  <c r="G127" i="2" s="1"/>
  <c r="K127" i="2"/>
  <c r="L127" i="2"/>
  <c r="N127" i="2"/>
  <c r="O127" i="2"/>
  <c r="B128" i="2"/>
  <c r="E128" i="2"/>
  <c r="G128" i="2" s="1"/>
  <c r="K128" i="2"/>
  <c r="L128" i="2"/>
  <c r="N128" i="2"/>
  <c r="O128" i="2"/>
  <c r="B129" i="2"/>
  <c r="E129" i="2"/>
  <c r="F129" i="2" s="1"/>
  <c r="K129" i="2"/>
  <c r="L129" i="2"/>
  <c r="N129" i="2"/>
  <c r="O129" i="2"/>
  <c r="B130" i="2"/>
  <c r="E130" i="2"/>
  <c r="F130" i="2" s="1"/>
  <c r="K130" i="2"/>
  <c r="L130" i="2"/>
  <c r="N130" i="2"/>
  <c r="O130" i="2"/>
  <c r="B131" i="2"/>
  <c r="E131" i="2"/>
  <c r="K131" i="2"/>
  <c r="L131" i="2"/>
  <c r="N131" i="2"/>
  <c r="O131" i="2"/>
  <c r="B132" i="2"/>
  <c r="E132" i="2"/>
  <c r="F132" i="2" s="1"/>
  <c r="K132" i="2"/>
  <c r="L132" i="2"/>
  <c r="N132" i="2"/>
  <c r="O132" i="2"/>
  <c r="B133" i="2"/>
  <c r="E133" i="2"/>
  <c r="F133" i="2" s="1"/>
  <c r="K133" i="2"/>
  <c r="L133" i="2"/>
  <c r="N133" i="2"/>
  <c r="O133" i="2"/>
  <c r="B134" i="2"/>
  <c r="E134" i="2"/>
  <c r="K134" i="2"/>
  <c r="L134" i="2"/>
  <c r="N134" i="2"/>
  <c r="O134" i="2"/>
  <c r="B135" i="2"/>
  <c r="E135" i="2"/>
  <c r="G135" i="2" s="1"/>
  <c r="K135" i="2"/>
  <c r="L135" i="2"/>
  <c r="N135" i="2"/>
  <c r="O135" i="2"/>
  <c r="B136" i="2"/>
  <c r="E136" i="2"/>
  <c r="G136" i="2" s="1"/>
  <c r="K136" i="2"/>
  <c r="L136" i="2"/>
  <c r="N136" i="2"/>
  <c r="O136" i="2"/>
  <c r="B137" i="2"/>
  <c r="E137" i="2"/>
  <c r="F137" i="2" s="1"/>
  <c r="K137" i="2"/>
  <c r="L137" i="2"/>
  <c r="N137" i="2"/>
  <c r="O137" i="2"/>
  <c r="B138" i="2"/>
  <c r="E138" i="2"/>
  <c r="G138" i="2" s="1"/>
  <c r="K138" i="2"/>
  <c r="L138" i="2"/>
  <c r="N138" i="2"/>
  <c r="O138" i="2"/>
  <c r="B139" i="2"/>
  <c r="E139" i="2"/>
  <c r="F139" i="2" s="1"/>
  <c r="K139" i="2"/>
  <c r="L139" i="2"/>
  <c r="N139" i="2"/>
  <c r="O139" i="2"/>
  <c r="B140" i="2"/>
  <c r="E140" i="2"/>
  <c r="F140" i="2" s="1"/>
  <c r="K140" i="2"/>
  <c r="L140" i="2"/>
  <c r="N140" i="2"/>
  <c r="O140" i="2"/>
  <c r="B141" i="2"/>
  <c r="E141" i="2"/>
  <c r="K141" i="2"/>
  <c r="L141" i="2"/>
  <c r="N141" i="2"/>
  <c r="O141" i="2"/>
  <c r="B142" i="2"/>
  <c r="E142" i="2"/>
  <c r="G142" i="2" s="1"/>
  <c r="K142" i="2"/>
  <c r="L142" i="2"/>
  <c r="N142" i="2"/>
  <c r="O142" i="2"/>
  <c r="B143" i="2"/>
  <c r="E143" i="2"/>
  <c r="G143" i="2" s="1"/>
  <c r="K143" i="2"/>
  <c r="L143" i="2"/>
  <c r="N143" i="2"/>
  <c r="O143" i="2"/>
  <c r="B144" i="2"/>
  <c r="E144" i="2"/>
  <c r="G144" i="2" s="1"/>
  <c r="K144" i="2"/>
  <c r="L144" i="2"/>
  <c r="N144" i="2"/>
  <c r="O144" i="2"/>
  <c r="B145" i="2"/>
  <c r="E145" i="2"/>
  <c r="F145" i="2" s="1"/>
  <c r="K145" i="2"/>
  <c r="L145" i="2"/>
  <c r="N145" i="2"/>
  <c r="O145" i="2"/>
  <c r="B146" i="2"/>
  <c r="E146" i="2"/>
  <c r="G146" i="2" s="1"/>
  <c r="K146" i="2"/>
  <c r="L146" i="2"/>
  <c r="N146" i="2"/>
  <c r="O146" i="2"/>
  <c r="B147" i="2"/>
  <c r="E147" i="2"/>
  <c r="F147" i="2" s="1"/>
  <c r="K147" i="2"/>
  <c r="L147" i="2"/>
  <c r="N147" i="2"/>
  <c r="O147" i="2"/>
  <c r="B148" i="2"/>
  <c r="E148" i="2"/>
  <c r="F148" i="2" s="1"/>
  <c r="K148" i="2"/>
  <c r="L148" i="2"/>
  <c r="N148" i="2"/>
  <c r="O148" i="2"/>
  <c r="B149" i="2"/>
  <c r="E149" i="2"/>
  <c r="K149" i="2"/>
  <c r="L149" i="2"/>
  <c r="N149" i="2"/>
  <c r="O149" i="2"/>
  <c r="B150" i="2"/>
  <c r="E150" i="2"/>
  <c r="G150" i="2" s="1"/>
  <c r="K150" i="2"/>
  <c r="L150" i="2"/>
  <c r="N150" i="2"/>
  <c r="O150" i="2"/>
  <c r="B151" i="2"/>
  <c r="E151" i="2"/>
  <c r="G151" i="2" s="1"/>
  <c r="K151" i="2"/>
  <c r="L151" i="2"/>
  <c r="N151" i="2"/>
  <c r="O151" i="2"/>
  <c r="B152" i="2"/>
  <c r="E152" i="2"/>
  <c r="G152" i="2" s="1"/>
  <c r="K152" i="2"/>
  <c r="L152" i="2"/>
  <c r="N152" i="2"/>
  <c r="O152" i="2"/>
  <c r="B153" i="2"/>
  <c r="E153" i="2"/>
  <c r="G153" i="2" s="1"/>
  <c r="K153" i="2"/>
  <c r="L153" i="2"/>
  <c r="N153" i="2"/>
  <c r="O153" i="2"/>
  <c r="B154" i="2"/>
  <c r="E154" i="2"/>
  <c r="G154" i="2" s="1"/>
  <c r="K154" i="2"/>
  <c r="L154" i="2"/>
  <c r="N154" i="2"/>
  <c r="O154" i="2"/>
  <c r="B155" i="2"/>
  <c r="E155" i="2"/>
  <c r="F155" i="2" s="1"/>
  <c r="K155" i="2"/>
  <c r="L155" i="2"/>
  <c r="N155" i="2"/>
  <c r="O155" i="2"/>
  <c r="B156" i="2"/>
  <c r="E156" i="2"/>
  <c r="F156" i="2" s="1"/>
  <c r="K156" i="2"/>
  <c r="L156" i="2"/>
  <c r="N156" i="2"/>
  <c r="O156" i="2"/>
  <c r="B157" i="2"/>
  <c r="E157" i="2"/>
  <c r="K157" i="2"/>
  <c r="L157" i="2"/>
  <c r="N157" i="2"/>
  <c r="O157" i="2"/>
  <c r="B158" i="2"/>
  <c r="E158" i="2"/>
  <c r="G158" i="2" s="1"/>
  <c r="K158" i="2"/>
  <c r="L158" i="2"/>
  <c r="N158" i="2"/>
  <c r="O158" i="2"/>
  <c r="B159" i="2"/>
  <c r="E159" i="2"/>
  <c r="G159" i="2" s="1"/>
  <c r="K159" i="2"/>
  <c r="L159" i="2"/>
  <c r="N159" i="2"/>
  <c r="O159" i="2"/>
  <c r="B160" i="2"/>
  <c r="E160" i="2"/>
  <c r="G160" i="2" s="1"/>
  <c r="K160" i="2"/>
  <c r="L160" i="2"/>
  <c r="N160" i="2"/>
  <c r="O160" i="2"/>
  <c r="B161" i="2"/>
  <c r="E161" i="2"/>
  <c r="G161" i="2" s="1"/>
  <c r="K161" i="2"/>
  <c r="L161" i="2"/>
  <c r="N161" i="2"/>
  <c r="O161" i="2"/>
  <c r="B162" i="2"/>
  <c r="E162" i="2"/>
  <c r="F162" i="2" s="1"/>
  <c r="K162" i="2"/>
  <c r="L162" i="2"/>
  <c r="N162" i="2"/>
  <c r="O162" i="2"/>
  <c r="B163" i="2"/>
  <c r="E163" i="2"/>
  <c r="F163" i="2" s="1"/>
  <c r="K163" i="2"/>
  <c r="L163" i="2"/>
  <c r="N163" i="2"/>
  <c r="O163" i="2"/>
  <c r="B164" i="2"/>
  <c r="E164" i="2"/>
  <c r="K164" i="2"/>
  <c r="L164" i="2"/>
  <c r="N164" i="2"/>
  <c r="O164" i="2"/>
  <c r="B165" i="2"/>
  <c r="E165" i="2"/>
  <c r="K165" i="2"/>
  <c r="L165" i="2"/>
  <c r="N165" i="2"/>
  <c r="O165" i="2"/>
  <c r="B166" i="2"/>
  <c r="E166" i="2"/>
  <c r="F166" i="2" s="1"/>
  <c r="K166" i="2"/>
  <c r="L166" i="2"/>
  <c r="N166" i="2"/>
  <c r="O166" i="2"/>
  <c r="B167" i="2"/>
  <c r="E167" i="2"/>
  <c r="G167" i="2" s="1"/>
  <c r="K167" i="2"/>
  <c r="L167" i="2"/>
  <c r="N167" i="2"/>
  <c r="O167" i="2"/>
  <c r="B168" i="2"/>
  <c r="E168" i="2"/>
  <c r="G168" i="2" s="1"/>
  <c r="K168" i="2"/>
  <c r="L168" i="2"/>
  <c r="N168" i="2"/>
  <c r="O168" i="2"/>
  <c r="B169" i="2"/>
  <c r="E169" i="2"/>
  <c r="G169" i="2" s="1"/>
  <c r="K169" i="2"/>
  <c r="L169" i="2"/>
  <c r="N169" i="2"/>
  <c r="O169" i="2"/>
  <c r="B170" i="2"/>
  <c r="E170" i="2"/>
  <c r="F170" i="2" s="1"/>
  <c r="K170" i="2"/>
  <c r="L170" i="2"/>
  <c r="N170" i="2"/>
  <c r="O170" i="2"/>
  <c r="B171" i="2"/>
  <c r="E171" i="2"/>
  <c r="F171" i="2" s="1"/>
  <c r="K171" i="2"/>
  <c r="L171" i="2"/>
  <c r="N171" i="2"/>
  <c r="O171" i="2"/>
  <c r="B172" i="2"/>
  <c r="E172" i="2"/>
  <c r="F172" i="2" s="1"/>
  <c r="K172" i="2"/>
  <c r="L172" i="2"/>
  <c r="N172" i="2"/>
  <c r="O172" i="2"/>
  <c r="B173" i="2"/>
  <c r="E173" i="2"/>
  <c r="F173" i="2" s="1"/>
  <c r="K173" i="2"/>
  <c r="L173" i="2"/>
  <c r="N173" i="2"/>
  <c r="O173" i="2"/>
  <c r="B174" i="2"/>
  <c r="E174" i="2"/>
  <c r="F174" i="2" s="1"/>
  <c r="K174" i="2"/>
  <c r="L174" i="2"/>
  <c r="N174" i="2"/>
  <c r="O174" i="2"/>
  <c r="B175" i="2"/>
  <c r="E175" i="2"/>
  <c r="K175" i="2"/>
  <c r="L175" i="2"/>
  <c r="N175" i="2"/>
  <c r="O175" i="2"/>
  <c r="B176" i="2"/>
  <c r="E176" i="2"/>
  <c r="G176" i="2" s="1"/>
  <c r="K176" i="2"/>
  <c r="L176" i="2"/>
  <c r="N176" i="2"/>
  <c r="O176" i="2"/>
  <c r="B177" i="2"/>
  <c r="E177" i="2"/>
  <c r="F177" i="2" s="1"/>
  <c r="K177" i="2"/>
  <c r="L177" i="2"/>
  <c r="N177" i="2"/>
  <c r="O177" i="2"/>
  <c r="B178" i="2"/>
  <c r="E178" i="2"/>
  <c r="F178" i="2" s="1"/>
  <c r="K178" i="2"/>
  <c r="L178" i="2"/>
  <c r="N178" i="2"/>
  <c r="O178" i="2"/>
  <c r="B179" i="2"/>
  <c r="E179" i="2"/>
  <c r="F179" i="2" s="1"/>
  <c r="K179" i="2"/>
  <c r="L179" i="2"/>
  <c r="N179" i="2"/>
  <c r="O179" i="2"/>
  <c r="B180" i="2"/>
  <c r="E180" i="2"/>
  <c r="F180" i="2" s="1"/>
  <c r="K180" i="2"/>
  <c r="L180" i="2"/>
  <c r="N180" i="2"/>
  <c r="O180" i="2"/>
  <c r="B181" i="2"/>
  <c r="E181" i="2"/>
  <c r="F181" i="2" s="1"/>
  <c r="K181" i="2"/>
  <c r="L181" i="2"/>
  <c r="N181" i="2"/>
  <c r="O181" i="2"/>
  <c r="B182" i="2"/>
  <c r="E182" i="2"/>
  <c r="G182" i="2" s="1"/>
  <c r="K182" i="2"/>
  <c r="L182" i="2"/>
  <c r="N182" i="2"/>
  <c r="O182" i="2"/>
  <c r="B183" i="2"/>
  <c r="E183" i="2"/>
  <c r="F183" i="2" s="1"/>
  <c r="K183" i="2"/>
  <c r="L183" i="2"/>
  <c r="N183" i="2"/>
  <c r="O183" i="2"/>
  <c r="B184" i="2"/>
  <c r="E184" i="2"/>
  <c r="G184" i="2" s="1"/>
  <c r="K184" i="2"/>
  <c r="L184" i="2"/>
  <c r="N184" i="2"/>
  <c r="O184" i="2"/>
  <c r="B185" i="2"/>
  <c r="E185" i="2"/>
  <c r="F185" i="2" s="1"/>
  <c r="K185" i="2"/>
  <c r="L185" i="2"/>
  <c r="N185" i="2"/>
  <c r="O185" i="2"/>
  <c r="B186" i="2"/>
  <c r="E186" i="2"/>
  <c r="G186" i="2" s="1"/>
  <c r="K186" i="2"/>
  <c r="L186" i="2"/>
  <c r="N186" i="2"/>
  <c r="O186" i="2"/>
  <c r="B187" i="2"/>
  <c r="E187" i="2"/>
  <c r="F187" i="2" s="1"/>
  <c r="K187" i="2"/>
  <c r="L187" i="2"/>
  <c r="N187" i="2"/>
  <c r="O187" i="2"/>
  <c r="B188" i="2"/>
  <c r="E188" i="2"/>
  <c r="G188" i="2" s="1"/>
  <c r="K188" i="2"/>
  <c r="L188" i="2"/>
  <c r="N188" i="2"/>
  <c r="O188" i="2"/>
  <c r="B189" i="2"/>
  <c r="E189" i="2"/>
  <c r="K189" i="2"/>
  <c r="L189" i="2"/>
  <c r="N189" i="2"/>
  <c r="O189" i="2"/>
  <c r="B190" i="2"/>
  <c r="E190" i="2"/>
  <c r="G190" i="2" s="1"/>
  <c r="K190" i="2"/>
  <c r="L190" i="2"/>
  <c r="N190" i="2"/>
  <c r="O190" i="2"/>
  <c r="B191" i="2"/>
  <c r="E191" i="2"/>
  <c r="F191" i="2" s="1"/>
  <c r="K191" i="2"/>
  <c r="L191" i="2"/>
  <c r="N191" i="2"/>
  <c r="O191" i="2"/>
  <c r="B192" i="2"/>
  <c r="E192" i="2"/>
  <c r="G192" i="2" s="1"/>
  <c r="K192" i="2"/>
  <c r="L192" i="2"/>
  <c r="N192" i="2"/>
  <c r="O192" i="2"/>
  <c r="B193" i="2"/>
  <c r="E193" i="2"/>
  <c r="F193" i="2" s="1"/>
  <c r="K193" i="2"/>
  <c r="L193" i="2"/>
  <c r="N193" i="2"/>
  <c r="O193" i="2"/>
  <c r="B194" i="2"/>
  <c r="E194" i="2"/>
  <c r="G194" i="2" s="1"/>
  <c r="K194" i="2"/>
  <c r="L194" i="2"/>
  <c r="N194" i="2"/>
  <c r="O194" i="2"/>
  <c r="B195" i="2"/>
  <c r="E195" i="2"/>
  <c r="F195" i="2" s="1"/>
  <c r="K195" i="2"/>
  <c r="L195" i="2"/>
  <c r="N195" i="2"/>
  <c r="O195" i="2"/>
  <c r="B196" i="2"/>
  <c r="E196" i="2"/>
  <c r="F196" i="2" s="1"/>
  <c r="K196" i="2"/>
  <c r="L196" i="2"/>
  <c r="N196" i="2"/>
  <c r="O196" i="2"/>
  <c r="B197" i="2"/>
  <c r="E197" i="2"/>
  <c r="K197" i="2"/>
  <c r="L197" i="2"/>
  <c r="N197" i="2"/>
  <c r="O197" i="2"/>
  <c r="B198" i="2"/>
  <c r="E198" i="2"/>
  <c r="F198" i="2" s="1"/>
  <c r="K198" i="2"/>
  <c r="L198" i="2"/>
  <c r="N198" i="2"/>
  <c r="O198" i="2"/>
  <c r="B199" i="2"/>
  <c r="E199" i="2"/>
  <c r="F199" i="2" s="1"/>
  <c r="K199" i="2"/>
  <c r="L199" i="2"/>
  <c r="N199" i="2"/>
  <c r="O199" i="2"/>
  <c r="B200" i="2"/>
  <c r="E200" i="2"/>
  <c r="G200" i="2" s="1"/>
  <c r="K200" i="2"/>
  <c r="L200" i="2"/>
  <c r="N200" i="2"/>
  <c r="O200" i="2"/>
  <c r="B201" i="2"/>
  <c r="E201" i="2"/>
  <c r="F201" i="2" s="1"/>
  <c r="K201" i="2"/>
  <c r="L201" i="2"/>
  <c r="N201" i="2"/>
  <c r="O201" i="2"/>
  <c r="B202" i="2"/>
  <c r="E202" i="2"/>
  <c r="G202" i="2" s="1"/>
  <c r="K202" i="2"/>
  <c r="L202" i="2"/>
  <c r="N202" i="2"/>
  <c r="O202" i="2"/>
  <c r="B203" i="2"/>
  <c r="E203" i="2"/>
  <c r="F203" i="2" s="1"/>
  <c r="K203" i="2"/>
  <c r="L203" i="2"/>
  <c r="N203" i="2"/>
  <c r="O203" i="2"/>
  <c r="B204" i="2"/>
  <c r="E204" i="2"/>
  <c r="F204" i="2" s="1"/>
  <c r="K204" i="2"/>
  <c r="L204" i="2"/>
  <c r="N204" i="2"/>
  <c r="O204" i="2"/>
  <c r="B205" i="2"/>
  <c r="E205" i="2"/>
  <c r="K205" i="2"/>
  <c r="L205" i="2"/>
  <c r="N205" i="2"/>
  <c r="O205" i="2"/>
  <c r="B206" i="2"/>
  <c r="E206" i="2"/>
  <c r="F206" i="2" s="1"/>
  <c r="K206" i="2"/>
  <c r="L206" i="2"/>
  <c r="N206" i="2"/>
  <c r="O206" i="2"/>
  <c r="B207" i="2"/>
  <c r="E207" i="2"/>
  <c r="F207" i="2" s="1"/>
  <c r="K207" i="2"/>
  <c r="L207" i="2"/>
  <c r="N207" i="2"/>
  <c r="O207" i="2"/>
  <c r="B208" i="2"/>
  <c r="E208" i="2"/>
  <c r="G208" i="2" s="1"/>
  <c r="K208" i="2"/>
  <c r="L208" i="2"/>
  <c r="N208" i="2"/>
  <c r="O208" i="2"/>
  <c r="B209" i="2"/>
  <c r="E209" i="2"/>
  <c r="F209" i="2" s="1"/>
  <c r="K209" i="2"/>
  <c r="L209" i="2"/>
  <c r="N209" i="2"/>
  <c r="O209" i="2"/>
  <c r="B210" i="2"/>
  <c r="E210" i="2"/>
  <c r="G210" i="2" s="1"/>
  <c r="K210" i="2"/>
  <c r="L210" i="2"/>
  <c r="N210" i="2"/>
  <c r="O210" i="2"/>
  <c r="B211" i="2"/>
  <c r="E211" i="2"/>
  <c r="F211" i="2" s="1"/>
  <c r="K211" i="2"/>
  <c r="L211" i="2"/>
  <c r="N211" i="2"/>
  <c r="O211" i="2"/>
  <c r="B212" i="2"/>
  <c r="E212" i="2"/>
  <c r="G212" i="2" s="1"/>
  <c r="K212" i="2"/>
  <c r="L212" i="2"/>
  <c r="N212" i="2"/>
  <c r="O212" i="2"/>
  <c r="B213" i="2"/>
  <c r="E213" i="2"/>
  <c r="K213" i="2"/>
  <c r="L213" i="2"/>
  <c r="N213" i="2"/>
  <c r="O213" i="2"/>
  <c r="B214" i="2"/>
  <c r="E214" i="2"/>
  <c r="F214" i="2" s="1"/>
  <c r="K214" i="2"/>
  <c r="L214" i="2"/>
  <c r="N214" i="2"/>
  <c r="O214" i="2"/>
  <c r="B215" i="2"/>
  <c r="E215" i="2"/>
  <c r="F215" i="2" s="1"/>
  <c r="K215" i="2"/>
  <c r="L215" i="2"/>
  <c r="N215" i="2"/>
  <c r="O215" i="2"/>
  <c r="B216" i="2"/>
  <c r="E216" i="2"/>
  <c r="G216" i="2" s="1"/>
  <c r="K216" i="2"/>
  <c r="L216" i="2"/>
  <c r="N216" i="2"/>
  <c r="O216" i="2"/>
  <c r="B217" i="2"/>
  <c r="E217" i="2"/>
  <c r="F217" i="2" s="1"/>
  <c r="K217" i="2"/>
  <c r="L217" i="2"/>
  <c r="N217" i="2"/>
  <c r="O217" i="2"/>
  <c r="B218" i="2"/>
  <c r="E218" i="2"/>
  <c r="F218" i="2" s="1"/>
  <c r="K218" i="2"/>
  <c r="L218" i="2"/>
  <c r="N218" i="2"/>
  <c r="O218" i="2"/>
  <c r="B219" i="2"/>
  <c r="E219" i="2"/>
  <c r="F219" i="2" s="1"/>
  <c r="K219" i="2"/>
  <c r="L219" i="2"/>
  <c r="N219" i="2"/>
  <c r="O219" i="2"/>
  <c r="B220" i="2"/>
  <c r="E220" i="2"/>
  <c r="G220" i="2" s="1"/>
  <c r="K220" i="2"/>
  <c r="L220" i="2"/>
  <c r="N220" i="2"/>
  <c r="O220" i="2"/>
  <c r="B221" i="2"/>
  <c r="E221" i="2"/>
  <c r="K221" i="2"/>
  <c r="L221" i="2"/>
  <c r="N221" i="2"/>
  <c r="O221" i="2"/>
  <c r="B222" i="2"/>
  <c r="E222" i="2"/>
  <c r="F222" i="2" s="1"/>
  <c r="K222" i="2"/>
  <c r="L222" i="2"/>
  <c r="N222" i="2"/>
  <c r="O222" i="2"/>
  <c r="B223" i="2"/>
  <c r="E223" i="2"/>
  <c r="F223" i="2" s="1"/>
  <c r="K223" i="2"/>
  <c r="L223" i="2"/>
  <c r="N223" i="2"/>
  <c r="O223" i="2"/>
  <c r="B224" i="2"/>
  <c r="E224" i="2"/>
  <c r="G224" i="2" s="1"/>
  <c r="K224" i="2"/>
  <c r="L224" i="2"/>
  <c r="N224" i="2"/>
  <c r="O224" i="2"/>
  <c r="B225" i="2"/>
  <c r="E225" i="2"/>
  <c r="F225" i="2" s="1"/>
  <c r="K225" i="2"/>
  <c r="L225" i="2"/>
  <c r="N225" i="2"/>
  <c r="O225" i="2"/>
  <c r="B226" i="2"/>
  <c r="E226" i="2"/>
  <c r="G226" i="2" s="1"/>
  <c r="K226" i="2"/>
  <c r="L226" i="2"/>
  <c r="N226" i="2"/>
  <c r="O226" i="2"/>
  <c r="B227" i="2"/>
  <c r="E227" i="2"/>
  <c r="F227" i="2" s="1"/>
  <c r="K227" i="2"/>
  <c r="L227" i="2"/>
  <c r="N227" i="2"/>
  <c r="O227" i="2"/>
  <c r="B228" i="2"/>
  <c r="E228" i="2"/>
  <c r="G228" i="2" s="1"/>
  <c r="K228" i="2"/>
  <c r="L228" i="2"/>
  <c r="N228" i="2"/>
  <c r="O228" i="2"/>
  <c r="B229" i="2"/>
  <c r="E229" i="2"/>
  <c r="K229" i="2"/>
  <c r="L229" i="2"/>
  <c r="N229" i="2"/>
  <c r="O229" i="2"/>
  <c r="B230" i="2"/>
  <c r="E230" i="2"/>
  <c r="G230" i="2" s="1"/>
  <c r="K230" i="2"/>
  <c r="L230" i="2"/>
  <c r="N230" i="2"/>
  <c r="O230" i="2"/>
  <c r="B231" i="2"/>
  <c r="E231" i="2"/>
  <c r="F231" i="2" s="1"/>
  <c r="K231" i="2"/>
  <c r="L231" i="2"/>
  <c r="N231" i="2"/>
  <c r="O231" i="2"/>
  <c r="B232" i="2"/>
  <c r="E232" i="2"/>
  <c r="G232" i="2" s="1"/>
  <c r="K232" i="2"/>
  <c r="L232" i="2"/>
  <c r="N232" i="2"/>
  <c r="O232" i="2"/>
  <c r="B233" i="2"/>
  <c r="E233" i="2"/>
  <c r="F233" i="2" s="1"/>
  <c r="K233" i="2"/>
  <c r="L233" i="2"/>
  <c r="N233" i="2"/>
  <c r="O233" i="2"/>
  <c r="B234" i="2"/>
  <c r="E234" i="2"/>
  <c r="G234" i="2" s="1"/>
  <c r="K234" i="2"/>
  <c r="L234" i="2"/>
  <c r="N234" i="2"/>
  <c r="O234" i="2"/>
  <c r="B235" i="2"/>
  <c r="E235" i="2"/>
  <c r="F235" i="2" s="1"/>
  <c r="K235" i="2"/>
  <c r="L235" i="2"/>
  <c r="N235" i="2"/>
  <c r="O235" i="2"/>
  <c r="B236" i="2"/>
  <c r="E236" i="2"/>
  <c r="G236" i="2" s="1"/>
  <c r="K236" i="2"/>
  <c r="L236" i="2"/>
  <c r="N236" i="2"/>
  <c r="O236" i="2"/>
  <c r="B237" i="2"/>
  <c r="E237" i="2"/>
  <c r="K237" i="2"/>
  <c r="L237" i="2"/>
  <c r="N237" i="2"/>
  <c r="O237" i="2"/>
  <c r="B238" i="2"/>
  <c r="E238" i="2"/>
  <c r="F238" i="2" s="1"/>
  <c r="K238" i="2"/>
  <c r="L238" i="2"/>
  <c r="N238" i="2"/>
  <c r="O238" i="2"/>
  <c r="B239" i="2"/>
  <c r="E239" i="2"/>
  <c r="F239" i="2" s="1"/>
  <c r="K239" i="2"/>
  <c r="L239" i="2"/>
  <c r="N239" i="2"/>
  <c r="O239" i="2"/>
  <c r="B240" i="2"/>
  <c r="E240" i="2"/>
  <c r="G240" i="2" s="1"/>
  <c r="K240" i="2"/>
  <c r="L240" i="2"/>
  <c r="N240" i="2"/>
  <c r="O240" i="2"/>
  <c r="B241" i="2"/>
  <c r="E241" i="2"/>
  <c r="F241" i="2" s="1"/>
  <c r="K241" i="2"/>
  <c r="L241" i="2"/>
  <c r="N241" i="2"/>
  <c r="O241" i="2"/>
  <c r="B242" i="2"/>
  <c r="E242" i="2"/>
  <c r="G242" i="2" s="1"/>
  <c r="K242" i="2"/>
  <c r="L242" i="2"/>
  <c r="N242" i="2"/>
  <c r="O242" i="2"/>
  <c r="B243" i="2"/>
  <c r="E243" i="2"/>
  <c r="F243" i="2" s="1"/>
  <c r="K243" i="2"/>
  <c r="L243" i="2"/>
  <c r="N243" i="2"/>
  <c r="O243" i="2"/>
  <c r="B244" i="2"/>
  <c r="E244" i="2"/>
  <c r="F244" i="2" s="1"/>
  <c r="K244" i="2"/>
  <c r="L244" i="2"/>
  <c r="N244" i="2"/>
  <c r="O244" i="2"/>
  <c r="B245" i="2"/>
  <c r="E245" i="2"/>
  <c r="K245" i="2"/>
  <c r="L245" i="2"/>
  <c r="N245" i="2"/>
  <c r="O245" i="2"/>
  <c r="B246" i="2"/>
  <c r="E246" i="2"/>
  <c r="F246" i="2" s="1"/>
  <c r="K246" i="2"/>
  <c r="L246" i="2"/>
  <c r="N246" i="2"/>
  <c r="O246" i="2"/>
  <c r="B247" i="2"/>
  <c r="E247" i="2"/>
  <c r="F247" i="2" s="1"/>
  <c r="K247" i="2"/>
  <c r="L247" i="2"/>
  <c r="N247" i="2"/>
  <c r="O247" i="2"/>
  <c r="B248" i="2"/>
  <c r="E248" i="2"/>
  <c r="G248" i="2" s="1"/>
  <c r="K248" i="2"/>
  <c r="L248" i="2"/>
  <c r="N248" i="2"/>
  <c r="O248" i="2"/>
  <c r="B249" i="2"/>
  <c r="E249" i="2"/>
  <c r="F249" i="2" s="1"/>
  <c r="K249" i="2"/>
  <c r="L249" i="2"/>
  <c r="N249" i="2"/>
  <c r="O249" i="2"/>
  <c r="B250" i="2"/>
  <c r="E250" i="2"/>
  <c r="F250" i="2" s="1"/>
  <c r="K250" i="2"/>
  <c r="L250" i="2"/>
  <c r="N250" i="2"/>
  <c r="O250" i="2"/>
  <c r="B251" i="2"/>
  <c r="E251" i="2"/>
  <c r="F251" i="2" s="1"/>
  <c r="K251" i="2"/>
  <c r="L251" i="2"/>
  <c r="N251" i="2"/>
  <c r="O251" i="2"/>
  <c r="B252" i="2"/>
  <c r="E252" i="2"/>
  <c r="F252" i="2" s="1"/>
  <c r="K252" i="2"/>
  <c r="L252" i="2"/>
  <c r="N252" i="2"/>
  <c r="O252" i="2"/>
  <c r="B253" i="2"/>
  <c r="E253" i="2"/>
  <c r="K253" i="2"/>
  <c r="L253" i="2"/>
  <c r="N253" i="2"/>
  <c r="O253" i="2"/>
  <c r="B254" i="2"/>
  <c r="E254" i="2"/>
  <c r="G254" i="2" s="1"/>
  <c r="K254" i="2"/>
  <c r="L254" i="2"/>
  <c r="N254" i="2"/>
  <c r="O254" i="2"/>
  <c r="B255" i="2"/>
  <c r="E255" i="2"/>
  <c r="F255" i="2" s="1"/>
  <c r="K255" i="2"/>
  <c r="L255" i="2"/>
  <c r="N255" i="2"/>
  <c r="O255" i="2"/>
  <c r="B256" i="2"/>
  <c r="E256" i="2"/>
  <c r="G256" i="2" s="1"/>
  <c r="K256" i="2"/>
  <c r="L256" i="2"/>
  <c r="N256" i="2"/>
  <c r="O256" i="2"/>
  <c r="B257" i="2"/>
  <c r="E257" i="2"/>
  <c r="F257" i="2" s="1"/>
  <c r="K257" i="2"/>
  <c r="L257" i="2"/>
  <c r="N257" i="2"/>
  <c r="O257" i="2"/>
  <c r="B258" i="2"/>
  <c r="E258" i="2"/>
  <c r="G258" i="2" s="1"/>
  <c r="K258" i="2"/>
  <c r="L258" i="2"/>
  <c r="N258" i="2"/>
  <c r="O258" i="2"/>
  <c r="B259" i="2"/>
  <c r="E259" i="2"/>
  <c r="F259" i="2" s="1"/>
  <c r="K259" i="2"/>
  <c r="L259" i="2"/>
  <c r="N259" i="2"/>
  <c r="O259" i="2"/>
  <c r="B260" i="2"/>
  <c r="E260" i="2"/>
  <c r="G260" i="2" s="1"/>
  <c r="K260" i="2"/>
  <c r="L260" i="2"/>
  <c r="N260" i="2"/>
  <c r="O260" i="2"/>
  <c r="B261" i="2"/>
  <c r="E261" i="2"/>
  <c r="K261" i="2"/>
  <c r="L261" i="2"/>
  <c r="N261" i="2"/>
  <c r="O261" i="2"/>
  <c r="B262" i="2"/>
  <c r="E262" i="2"/>
  <c r="G262" i="2" s="1"/>
  <c r="K262" i="2"/>
  <c r="L262" i="2"/>
  <c r="N262" i="2"/>
  <c r="O262" i="2"/>
  <c r="B263" i="2"/>
  <c r="E263" i="2"/>
  <c r="F263" i="2" s="1"/>
  <c r="K263" i="2"/>
  <c r="L263" i="2"/>
  <c r="N263" i="2"/>
  <c r="O263" i="2"/>
  <c r="B264" i="2"/>
  <c r="E264" i="2"/>
  <c r="G264" i="2" s="1"/>
  <c r="K264" i="2"/>
  <c r="L264" i="2"/>
  <c r="N264" i="2"/>
  <c r="O264" i="2"/>
  <c r="B265" i="2"/>
  <c r="E265" i="2"/>
  <c r="F265" i="2" s="1"/>
  <c r="K265" i="2"/>
  <c r="L265" i="2"/>
  <c r="N265" i="2"/>
  <c r="O265" i="2"/>
  <c r="B266" i="2"/>
  <c r="E266" i="2"/>
  <c r="G266" i="2" s="1"/>
  <c r="K266" i="2"/>
  <c r="L266" i="2"/>
  <c r="N266" i="2"/>
  <c r="O266" i="2"/>
  <c r="B267" i="2"/>
  <c r="E267" i="2"/>
  <c r="F267" i="2" s="1"/>
  <c r="K267" i="2"/>
  <c r="L267" i="2"/>
  <c r="N267" i="2"/>
  <c r="O267" i="2"/>
  <c r="B268" i="2"/>
  <c r="E268" i="2"/>
  <c r="G268" i="2" s="1"/>
  <c r="K268" i="2"/>
  <c r="L268" i="2"/>
  <c r="N268" i="2"/>
  <c r="O268" i="2"/>
  <c r="B269" i="2"/>
  <c r="E269" i="2"/>
  <c r="K269" i="2"/>
  <c r="L269" i="2"/>
  <c r="N269" i="2"/>
  <c r="O269" i="2"/>
  <c r="B270" i="2"/>
  <c r="E270" i="2"/>
  <c r="G270" i="2" s="1"/>
  <c r="K270" i="2"/>
  <c r="L270" i="2"/>
  <c r="N270" i="2"/>
  <c r="O270" i="2"/>
  <c r="B271" i="2"/>
  <c r="E271" i="2"/>
  <c r="F271" i="2" s="1"/>
  <c r="K271" i="2"/>
  <c r="L271" i="2"/>
  <c r="N271" i="2"/>
  <c r="O271" i="2"/>
  <c r="B272" i="2"/>
  <c r="E272" i="2"/>
  <c r="G272" i="2" s="1"/>
  <c r="K272" i="2"/>
  <c r="L272" i="2"/>
  <c r="N272" i="2"/>
  <c r="O272" i="2"/>
  <c r="B273" i="2"/>
  <c r="E273" i="2"/>
  <c r="F273" i="2" s="1"/>
  <c r="K273" i="2"/>
  <c r="L273" i="2"/>
  <c r="N273" i="2"/>
  <c r="O273" i="2"/>
  <c r="B274" i="2"/>
  <c r="E274" i="2"/>
  <c r="G274" i="2" s="1"/>
  <c r="K274" i="2"/>
  <c r="L274" i="2"/>
  <c r="N274" i="2"/>
  <c r="O274" i="2"/>
  <c r="B275" i="2"/>
  <c r="E275" i="2"/>
  <c r="F275" i="2" s="1"/>
  <c r="K275" i="2"/>
  <c r="L275" i="2"/>
  <c r="N275" i="2"/>
  <c r="O275" i="2"/>
  <c r="B276" i="2"/>
  <c r="E276" i="2"/>
  <c r="G276" i="2" s="1"/>
  <c r="K276" i="2"/>
  <c r="L276" i="2"/>
  <c r="N276" i="2"/>
  <c r="O276" i="2"/>
  <c r="B277" i="2"/>
  <c r="E277" i="2"/>
  <c r="K277" i="2"/>
  <c r="L277" i="2"/>
  <c r="N277" i="2"/>
  <c r="O277" i="2"/>
  <c r="B278" i="2"/>
  <c r="E278" i="2"/>
  <c r="F278" i="2" s="1"/>
  <c r="K278" i="2"/>
  <c r="L278" i="2"/>
  <c r="N278" i="2"/>
  <c r="O278" i="2"/>
  <c r="B279" i="2"/>
  <c r="E279" i="2"/>
  <c r="F279" i="2" s="1"/>
  <c r="K279" i="2"/>
  <c r="L279" i="2"/>
  <c r="N279" i="2"/>
  <c r="O279" i="2"/>
  <c r="B280" i="2"/>
  <c r="E280" i="2"/>
  <c r="G280" i="2" s="1"/>
  <c r="K280" i="2"/>
  <c r="L280" i="2"/>
  <c r="N280" i="2"/>
  <c r="O280" i="2"/>
  <c r="B281" i="2"/>
  <c r="E281" i="2"/>
  <c r="F281" i="2" s="1"/>
  <c r="K281" i="2"/>
  <c r="L281" i="2"/>
  <c r="N281" i="2"/>
  <c r="O281" i="2"/>
  <c r="B282" i="2"/>
  <c r="E282" i="2"/>
  <c r="F282" i="2" s="1"/>
  <c r="K282" i="2"/>
  <c r="L282" i="2"/>
  <c r="N282" i="2"/>
  <c r="O282" i="2"/>
  <c r="B283" i="2"/>
  <c r="E283" i="2"/>
  <c r="F283" i="2" s="1"/>
  <c r="K283" i="2"/>
  <c r="L283" i="2"/>
  <c r="N283" i="2"/>
  <c r="O283" i="2"/>
  <c r="B284" i="2"/>
  <c r="E284" i="2"/>
  <c r="G284" i="2" s="1"/>
  <c r="K284" i="2"/>
  <c r="L284" i="2"/>
  <c r="N284" i="2"/>
  <c r="O284" i="2"/>
  <c r="B285" i="2"/>
  <c r="E285" i="2"/>
  <c r="K285" i="2"/>
  <c r="L285" i="2"/>
  <c r="N285" i="2"/>
  <c r="O285" i="2"/>
  <c r="B286" i="2"/>
  <c r="E286" i="2"/>
  <c r="F286" i="2" s="1"/>
  <c r="K286" i="2"/>
  <c r="L286" i="2"/>
  <c r="N286" i="2"/>
  <c r="O286" i="2"/>
  <c r="B287" i="2"/>
  <c r="E287" i="2"/>
  <c r="F287" i="2" s="1"/>
  <c r="K287" i="2"/>
  <c r="L287" i="2"/>
  <c r="N287" i="2"/>
  <c r="O287" i="2"/>
  <c r="B288" i="2"/>
  <c r="E288" i="2"/>
  <c r="G288" i="2" s="1"/>
  <c r="K288" i="2"/>
  <c r="L288" i="2"/>
  <c r="N288" i="2"/>
  <c r="O288" i="2"/>
  <c r="B289" i="2"/>
  <c r="E289" i="2"/>
  <c r="F289" i="2" s="1"/>
  <c r="K289" i="2"/>
  <c r="L289" i="2"/>
  <c r="N289" i="2"/>
  <c r="O289" i="2"/>
  <c r="B290" i="2"/>
  <c r="E290" i="2"/>
  <c r="G290" i="2" s="1"/>
  <c r="K290" i="2"/>
  <c r="L290" i="2"/>
  <c r="N290" i="2"/>
  <c r="O290" i="2"/>
  <c r="B291" i="2"/>
  <c r="E291" i="2"/>
  <c r="F291" i="2" s="1"/>
  <c r="K291" i="2"/>
  <c r="L291" i="2"/>
  <c r="N291" i="2"/>
  <c r="O291" i="2"/>
  <c r="B292" i="2"/>
  <c r="E292" i="2"/>
  <c r="G292" i="2" s="1"/>
  <c r="K292" i="2"/>
  <c r="L292" i="2"/>
  <c r="N292" i="2"/>
  <c r="O292" i="2"/>
  <c r="B293" i="2"/>
  <c r="E293" i="2"/>
  <c r="F293" i="2" s="1"/>
  <c r="K293" i="2"/>
  <c r="L293" i="2"/>
  <c r="N293" i="2"/>
  <c r="O293" i="2"/>
  <c r="B294" i="2"/>
  <c r="E294" i="2"/>
  <c r="F294" i="2" s="1"/>
  <c r="K294" i="2"/>
  <c r="L294" i="2"/>
  <c r="N294" i="2"/>
  <c r="O294" i="2"/>
  <c r="B295" i="2"/>
  <c r="E295" i="2"/>
  <c r="F295" i="2" s="1"/>
  <c r="K295" i="2"/>
  <c r="L295" i="2"/>
  <c r="N295" i="2"/>
  <c r="O295" i="2"/>
  <c r="B296" i="2"/>
  <c r="E296" i="2"/>
  <c r="G296" i="2" s="1"/>
  <c r="K296" i="2"/>
  <c r="L296" i="2"/>
  <c r="N296" i="2"/>
  <c r="O296" i="2"/>
  <c r="B297" i="2"/>
  <c r="E297" i="2"/>
  <c r="F297" i="2" s="1"/>
  <c r="K297" i="2"/>
  <c r="L297" i="2"/>
  <c r="N297" i="2"/>
  <c r="O297" i="2"/>
  <c r="B298" i="2"/>
  <c r="E298" i="2"/>
  <c r="F298" i="2" s="1"/>
  <c r="K298" i="2"/>
  <c r="L298" i="2"/>
  <c r="N298" i="2"/>
  <c r="O298" i="2"/>
  <c r="B299" i="2"/>
  <c r="E299" i="2"/>
  <c r="F299" i="2" s="1"/>
  <c r="K299" i="2"/>
  <c r="L299" i="2"/>
  <c r="N299" i="2"/>
  <c r="O299" i="2"/>
  <c r="B300" i="2"/>
  <c r="E300" i="2"/>
  <c r="G300" i="2" s="1"/>
  <c r="K300" i="2"/>
  <c r="L300" i="2"/>
  <c r="N300" i="2"/>
  <c r="O300" i="2"/>
  <c r="B301" i="2"/>
  <c r="E301" i="2"/>
  <c r="F301" i="2" s="1"/>
  <c r="K301" i="2"/>
  <c r="L301" i="2"/>
  <c r="N301" i="2"/>
  <c r="O301" i="2"/>
  <c r="B302" i="2"/>
  <c r="E302" i="2"/>
  <c r="F302" i="2" s="1"/>
  <c r="K302" i="2"/>
  <c r="L302" i="2"/>
  <c r="N302" i="2"/>
  <c r="O302" i="2"/>
  <c r="B303" i="2"/>
  <c r="E303" i="2"/>
  <c r="F303" i="2" s="1"/>
  <c r="K303" i="2"/>
  <c r="L303" i="2"/>
  <c r="N303" i="2"/>
  <c r="O303" i="2"/>
  <c r="B304" i="2"/>
  <c r="E304" i="2"/>
  <c r="G304" i="2" s="1"/>
  <c r="K304" i="2"/>
  <c r="L304" i="2"/>
  <c r="N304" i="2"/>
  <c r="O304" i="2"/>
  <c r="B305" i="2"/>
  <c r="E305" i="2"/>
  <c r="F305" i="2" s="1"/>
  <c r="K305" i="2"/>
  <c r="L305" i="2"/>
  <c r="N305" i="2"/>
  <c r="O305" i="2"/>
  <c r="B306" i="2"/>
  <c r="E306" i="2"/>
  <c r="G306" i="2" s="1"/>
  <c r="K306" i="2"/>
  <c r="L306" i="2"/>
  <c r="N306" i="2"/>
  <c r="O306" i="2"/>
  <c r="B307" i="2"/>
  <c r="E307" i="2"/>
  <c r="F307" i="2" s="1"/>
  <c r="K307" i="2"/>
  <c r="L307" i="2"/>
  <c r="N307" i="2"/>
  <c r="O307" i="2"/>
  <c r="B308" i="2"/>
  <c r="E308" i="2"/>
  <c r="G308" i="2" s="1"/>
  <c r="K308" i="2"/>
  <c r="L308" i="2"/>
  <c r="N308" i="2"/>
  <c r="O308" i="2"/>
  <c r="B309" i="2"/>
  <c r="E309" i="2"/>
  <c r="F309" i="2" s="1"/>
  <c r="K309" i="2"/>
  <c r="L309" i="2"/>
  <c r="N309" i="2"/>
  <c r="O309" i="2"/>
  <c r="B310" i="2"/>
  <c r="E310" i="2"/>
  <c r="F310" i="2" s="1"/>
  <c r="K310" i="2"/>
  <c r="L310" i="2"/>
  <c r="N310" i="2"/>
  <c r="O310" i="2"/>
  <c r="B311" i="2"/>
  <c r="E311" i="2"/>
  <c r="F311" i="2" s="1"/>
  <c r="K311" i="2"/>
  <c r="L311" i="2"/>
  <c r="N311" i="2"/>
  <c r="O311" i="2"/>
  <c r="B312" i="2"/>
  <c r="E312" i="2"/>
  <c r="G312" i="2" s="1"/>
  <c r="K312" i="2"/>
  <c r="L312" i="2"/>
  <c r="N312" i="2"/>
  <c r="O312" i="2"/>
  <c r="B313" i="2"/>
  <c r="E313" i="2"/>
  <c r="F313" i="2" s="1"/>
  <c r="K313" i="2"/>
  <c r="L313" i="2"/>
  <c r="N313" i="2"/>
  <c r="O313" i="2"/>
  <c r="B314" i="2"/>
  <c r="E314" i="2"/>
  <c r="G314" i="2" s="1"/>
  <c r="K314" i="2"/>
  <c r="L314" i="2"/>
  <c r="N314" i="2"/>
  <c r="O314" i="2"/>
  <c r="B315" i="2"/>
  <c r="E315" i="2"/>
  <c r="F315" i="2" s="1"/>
  <c r="K315" i="2"/>
  <c r="L315" i="2"/>
  <c r="N315" i="2"/>
  <c r="O315" i="2"/>
  <c r="B316" i="2"/>
  <c r="E316" i="2"/>
  <c r="G316" i="2" s="1"/>
  <c r="K316" i="2"/>
  <c r="L316" i="2"/>
  <c r="N316" i="2"/>
  <c r="O316" i="2"/>
  <c r="B317" i="2"/>
  <c r="E317" i="2"/>
  <c r="F317" i="2" s="1"/>
  <c r="K317" i="2"/>
  <c r="L317" i="2"/>
  <c r="N317" i="2"/>
  <c r="O317" i="2"/>
  <c r="B318" i="2"/>
  <c r="E318" i="2"/>
  <c r="G318" i="2" s="1"/>
  <c r="K318" i="2"/>
  <c r="L318" i="2"/>
  <c r="N318" i="2"/>
  <c r="O318" i="2"/>
  <c r="B319" i="2"/>
  <c r="E319" i="2"/>
  <c r="F319" i="2" s="1"/>
  <c r="K319" i="2"/>
  <c r="L319" i="2"/>
  <c r="N319" i="2"/>
  <c r="O319" i="2"/>
  <c r="B320" i="2"/>
  <c r="E320" i="2"/>
  <c r="G320" i="2" s="1"/>
  <c r="K320" i="2"/>
  <c r="L320" i="2"/>
  <c r="N320" i="2"/>
  <c r="O320" i="2"/>
  <c r="B321" i="2"/>
  <c r="E321" i="2"/>
  <c r="F321" i="2" s="1"/>
  <c r="K321" i="2"/>
  <c r="L321" i="2"/>
  <c r="N321" i="2"/>
  <c r="O321" i="2"/>
  <c r="B322" i="2"/>
  <c r="E322" i="2"/>
  <c r="F322" i="2" s="1"/>
  <c r="K322" i="2"/>
  <c r="L322" i="2"/>
  <c r="N322" i="2"/>
  <c r="O322" i="2"/>
  <c r="B323" i="2"/>
  <c r="E323" i="2"/>
  <c r="G323" i="2" s="1"/>
  <c r="K323" i="2"/>
  <c r="L323" i="2"/>
  <c r="N323" i="2"/>
  <c r="O323" i="2"/>
  <c r="B324" i="2"/>
  <c r="E324" i="2"/>
  <c r="G324" i="2" s="1"/>
  <c r="K324" i="2"/>
  <c r="L324" i="2"/>
  <c r="N324" i="2"/>
  <c r="O324" i="2"/>
  <c r="B325" i="2"/>
  <c r="E325" i="2"/>
  <c r="F325" i="2" s="1"/>
  <c r="K325" i="2"/>
  <c r="L325" i="2"/>
  <c r="N325" i="2"/>
  <c r="O325" i="2"/>
  <c r="B326" i="2"/>
  <c r="E326" i="2"/>
  <c r="G326" i="2" s="1"/>
  <c r="K326" i="2"/>
  <c r="L326" i="2"/>
  <c r="N326" i="2"/>
  <c r="O326" i="2"/>
  <c r="B327" i="2"/>
  <c r="E327" i="2"/>
  <c r="F327" i="2" s="1"/>
  <c r="K327" i="2"/>
  <c r="L327" i="2"/>
  <c r="N327" i="2"/>
  <c r="O327" i="2"/>
  <c r="B328" i="2"/>
  <c r="E328" i="2"/>
  <c r="G328" i="2" s="1"/>
  <c r="K328" i="2"/>
  <c r="L328" i="2"/>
  <c r="N328" i="2"/>
  <c r="O328" i="2"/>
  <c r="B329" i="2"/>
  <c r="E329" i="2"/>
  <c r="F329" i="2" s="1"/>
  <c r="K329" i="2"/>
  <c r="L329" i="2"/>
  <c r="N329" i="2"/>
  <c r="O329" i="2"/>
  <c r="B330" i="2"/>
  <c r="E330" i="2"/>
  <c r="G330" i="2" s="1"/>
  <c r="K330" i="2"/>
  <c r="L330" i="2"/>
  <c r="N330" i="2"/>
  <c r="O330" i="2"/>
  <c r="B331" i="2"/>
  <c r="E331" i="2"/>
  <c r="F331" i="2" s="1"/>
  <c r="K331" i="2"/>
  <c r="L331" i="2"/>
  <c r="N331" i="2"/>
  <c r="O331" i="2"/>
  <c r="B332" i="2"/>
  <c r="E332" i="2"/>
  <c r="G332" i="2" s="1"/>
  <c r="K332" i="2"/>
  <c r="L332" i="2"/>
  <c r="N332" i="2"/>
  <c r="O332" i="2"/>
  <c r="B333" i="2"/>
  <c r="E333" i="2"/>
  <c r="F333" i="2" s="1"/>
  <c r="K333" i="2"/>
  <c r="L333" i="2"/>
  <c r="N333" i="2"/>
  <c r="O333" i="2"/>
  <c r="B334" i="2"/>
  <c r="E334" i="2"/>
  <c r="F334" i="2" s="1"/>
  <c r="K334" i="2"/>
  <c r="L334" i="2"/>
  <c r="N334" i="2"/>
  <c r="O334" i="2"/>
  <c r="B335" i="2"/>
  <c r="E335" i="2"/>
  <c r="F335" i="2" s="1"/>
  <c r="K335" i="2"/>
  <c r="L335" i="2"/>
  <c r="N335" i="2"/>
  <c r="O335" i="2"/>
  <c r="B336" i="2"/>
  <c r="E336" i="2"/>
  <c r="F336" i="2" s="1"/>
  <c r="K336" i="2"/>
  <c r="L336" i="2"/>
  <c r="N336" i="2"/>
  <c r="O336" i="2"/>
  <c r="B337" i="2"/>
  <c r="E337" i="2"/>
  <c r="F337" i="2" s="1"/>
  <c r="K337" i="2"/>
  <c r="L337" i="2"/>
  <c r="N337" i="2"/>
  <c r="O337" i="2"/>
  <c r="B338" i="2"/>
  <c r="E338" i="2"/>
  <c r="F338" i="2" s="1"/>
  <c r="K338" i="2"/>
  <c r="L338" i="2"/>
  <c r="N338" i="2"/>
  <c r="O338" i="2"/>
  <c r="B339" i="2"/>
  <c r="E339" i="2"/>
  <c r="G339" i="2" s="1"/>
  <c r="K339" i="2"/>
  <c r="L339" i="2"/>
  <c r="N339" i="2"/>
  <c r="O339" i="2"/>
  <c r="B340" i="2"/>
  <c r="E340" i="2"/>
  <c r="F340" i="2" s="1"/>
  <c r="K340" i="2"/>
  <c r="L340" i="2"/>
  <c r="N340" i="2"/>
  <c r="O340" i="2"/>
  <c r="B341" i="2"/>
  <c r="E341" i="2"/>
  <c r="F341" i="2" s="1"/>
  <c r="K341" i="2"/>
  <c r="L341" i="2"/>
  <c r="N341" i="2"/>
  <c r="O341" i="2"/>
  <c r="B342" i="2"/>
  <c r="E342" i="2"/>
  <c r="F342" i="2" s="1"/>
  <c r="K342" i="2"/>
  <c r="L342" i="2"/>
  <c r="N342" i="2"/>
  <c r="O342" i="2"/>
  <c r="B343" i="2"/>
  <c r="E343" i="2"/>
  <c r="F343" i="2" s="1"/>
  <c r="K343" i="2"/>
  <c r="L343" i="2"/>
  <c r="N343" i="2"/>
  <c r="O343" i="2"/>
  <c r="B344" i="2"/>
  <c r="E344" i="2"/>
  <c r="F344" i="2" s="1"/>
  <c r="K344" i="2"/>
  <c r="L344" i="2"/>
  <c r="N344" i="2"/>
  <c r="O344" i="2"/>
  <c r="B345" i="2"/>
  <c r="E345" i="2"/>
  <c r="G345" i="2" s="1"/>
  <c r="K345" i="2"/>
  <c r="L345" i="2"/>
  <c r="N345" i="2"/>
  <c r="O345" i="2"/>
  <c r="B346" i="2"/>
  <c r="E346" i="2"/>
  <c r="F346" i="2" s="1"/>
  <c r="K346" i="2"/>
  <c r="L346" i="2"/>
  <c r="N346" i="2"/>
  <c r="O346" i="2"/>
  <c r="B347" i="2"/>
  <c r="E347" i="2"/>
  <c r="G347" i="2" s="1"/>
  <c r="K347" i="2"/>
  <c r="L347" i="2"/>
  <c r="N347" i="2"/>
  <c r="O347" i="2"/>
  <c r="B348" i="2"/>
  <c r="E348" i="2"/>
  <c r="F348" i="2" s="1"/>
  <c r="K348" i="2"/>
  <c r="L348" i="2"/>
  <c r="N348" i="2"/>
  <c r="O348" i="2"/>
  <c r="B349" i="2"/>
  <c r="E349" i="2"/>
  <c r="F349" i="2" s="1"/>
  <c r="K349" i="2"/>
  <c r="L349" i="2"/>
  <c r="N349" i="2"/>
  <c r="O349" i="2"/>
  <c r="B350" i="2"/>
  <c r="E350" i="2"/>
  <c r="F350" i="2" s="1"/>
  <c r="K350" i="2"/>
  <c r="L350" i="2"/>
  <c r="N350" i="2"/>
  <c r="O350" i="2"/>
  <c r="B351" i="2"/>
  <c r="E351" i="2"/>
  <c r="G351" i="2" s="1"/>
  <c r="K351" i="2"/>
  <c r="L351" i="2"/>
  <c r="N351" i="2"/>
  <c r="O351" i="2"/>
  <c r="B352" i="2"/>
  <c r="E352" i="2"/>
  <c r="F352" i="2" s="1"/>
  <c r="K352" i="2"/>
  <c r="L352" i="2"/>
  <c r="N352" i="2"/>
  <c r="O352" i="2"/>
  <c r="B353" i="2"/>
  <c r="E353" i="2"/>
  <c r="F353" i="2" s="1"/>
  <c r="K353" i="2"/>
  <c r="L353" i="2"/>
  <c r="N353" i="2"/>
  <c r="O353" i="2"/>
  <c r="B354" i="2"/>
  <c r="E354" i="2"/>
  <c r="G354" i="2" s="1"/>
  <c r="K354" i="2"/>
  <c r="L354" i="2"/>
  <c r="N354" i="2"/>
  <c r="O354" i="2"/>
  <c r="B355" i="2"/>
  <c r="E355" i="2"/>
  <c r="G355" i="2" s="1"/>
  <c r="K355" i="2"/>
  <c r="L355" i="2"/>
  <c r="N355" i="2"/>
  <c r="O355" i="2"/>
  <c r="B356" i="2"/>
  <c r="E356" i="2"/>
  <c r="F356" i="2" s="1"/>
  <c r="K356" i="2"/>
  <c r="L356" i="2"/>
  <c r="N356" i="2"/>
  <c r="O356" i="2"/>
  <c r="B357" i="2"/>
  <c r="E357" i="2"/>
  <c r="F357" i="2" s="1"/>
  <c r="K357" i="2"/>
  <c r="L357" i="2"/>
  <c r="N357" i="2"/>
  <c r="O357" i="2"/>
  <c r="B358" i="2"/>
  <c r="E358" i="2"/>
  <c r="F358" i="2" s="1"/>
  <c r="K358" i="2"/>
  <c r="L358" i="2"/>
  <c r="N358" i="2"/>
  <c r="O358" i="2"/>
  <c r="B359" i="2"/>
  <c r="E359" i="2"/>
  <c r="F359" i="2" s="1"/>
  <c r="K359" i="2"/>
  <c r="L359" i="2"/>
  <c r="N359" i="2"/>
  <c r="O359" i="2"/>
  <c r="B360" i="2"/>
  <c r="E360" i="2"/>
  <c r="F360" i="2" s="1"/>
  <c r="K360" i="2"/>
  <c r="L360" i="2"/>
  <c r="N360" i="2"/>
  <c r="O360" i="2"/>
  <c r="B361" i="2"/>
  <c r="E361" i="2"/>
  <c r="F361" i="2" s="1"/>
  <c r="K361" i="2"/>
  <c r="L361" i="2"/>
  <c r="N361" i="2"/>
  <c r="O361" i="2"/>
  <c r="B362" i="2"/>
  <c r="E362" i="2"/>
  <c r="F362" i="2" s="1"/>
  <c r="K362" i="2"/>
  <c r="L362" i="2"/>
  <c r="N362" i="2"/>
  <c r="O362" i="2"/>
  <c r="B363" i="2"/>
  <c r="E363" i="2"/>
  <c r="G363" i="2" s="1"/>
  <c r="K363" i="2"/>
  <c r="L363" i="2"/>
  <c r="N363" i="2"/>
  <c r="O363" i="2"/>
  <c r="B364" i="2"/>
  <c r="E364" i="2"/>
  <c r="F364" i="2" s="1"/>
  <c r="K364" i="2"/>
  <c r="L364" i="2"/>
  <c r="N364" i="2"/>
  <c r="O364" i="2"/>
  <c r="B365" i="2"/>
  <c r="E365" i="2"/>
  <c r="F365" i="2" s="1"/>
  <c r="K365" i="2"/>
  <c r="L365" i="2"/>
  <c r="N365" i="2"/>
  <c r="O365" i="2"/>
  <c r="B366" i="2"/>
  <c r="E366" i="2"/>
  <c r="F366" i="2" s="1"/>
  <c r="K366" i="2"/>
  <c r="L366" i="2"/>
  <c r="N366" i="2"/>
  <c r="O366" i="2"/>
  <c r="B367" i="2"/>
  <c r="E367" i="2"/>
  <c r="G367" i="2" s="1"/>
  <c r="K367" i="2"/>
  <c r="L367" i="2"/>
  <c r="N367" i="2"/>
  <c r="O367" i="2"/>
  <c r="B368" i="2"/>
  <c r="E368" i="2"/>
  <c r="F368" i="2" s="1"/>
  <c r="K368" i="2"/>
  <c r="L368" i="2"/>
  <c r="N368" i="2"/>
  <c r="O368" i="2"/>
  <c r="B369" i="2"/>
  <c r="E369" i="2"/>
  <c r="F369" i="2" s="1"/>
  <c r="K369" i="2"/>
  <c r="L369" i="2"/>
  <c r="N369" i="2"/>
  <c r="O369" i="2"/>
  <c r="F16" i="2" l="1"/>
  <c r="F41" i="2"/>
  <c r="G241" i="2"/>
  <c r="F161" i="2"/>
  <c r="G17" i="2"/>
  <c r="G346" i="2"/>
  <c r="F323" i="2"/>
  <c r="G302" i="2"/>
  <c r="F274" i="2"/>
  <c r="F236" i="2"/>
  <c r="G321" i="2"/>
  <c r="F262" i="2"/>
  <c r="F228" i="2"/>
  <c r="G181" i="2"/>
  <c r="F90" i="2"/>
  <c r="G275" i="2"/>
  <c r="F266" i="2"/>
  <c r="F260" i="2"/>
  <c r="G139" i="2"/>
  <c r="F306" i="2"/>
  <c r="G294" i="2"/>
  <c r="F258" i="2"/>
  <c r="G252" i="2"/>
  <c r="F94" i="2"/>
  <c r="F82" i="2"/>
  <c r="G329" i="2"/>
  <c r="G343" i="2"/>
  <c r="G310" i="2"/>
  <c r="F182" i="2"/>
  <c r="G177" i="2"/>
  <c r="F256" i="2"/>
  <c r="G203" i="2"/>
  <c r="F66" i="2"/>
  <c r="G195" i="2"/>
  <c r="F154" i="2"/>
  <c r="G299" i="2"/>
  <c r="G233" i="2"/>
  <c r="G137" i="2"/>
  <c r="G130" i="2"/>
  <c r="G108" i="2"/>
  <c r="G84" i="2"/>
  <c r="F58" i="2"/>
  <c r="F345" i="2"/>
  <c r="F320" i="2"/>
  <c r="F330" i="2"/>
  <c r="F292" i="2"/>
  <c r="F153" i="2"/>
  <c r="F146" i="2"/>
  <c r="F63" i="2"/>
  <c r="G356" i="2"/>
  <c r="G204" i="2"/>
  <c r="F192" i="2"/>
  <c r="F79" i="2"/>
  <c r="G57" i="2"/>
  <c r="G293" i="2"/>
  <c r="G278" i="2"/>
  <c r="G251" i="2"/>
  <c r="G246" i="2"/>
  <c r="F234" i="2"/>
  <c r="G225" i="2"/>
  <c r="F212" i="2"/>
  <c r="G198" i="2"/>
  <c r="G185" i="2"/>
  <c r="F351" i="2"/>
  <c r="G338" i="2"/>
  <c r="F308" i="2"/>
  <c r="G287" i="2"/>
  <c r="F270" i="2"/>
  <c r="G267" i="2"/>
  <c r="F254" i="2"/>
  <c r="F242" i="2"/>
  <c r="G219" i="2"/>
  <c r="F122" i="2"/>
  <c r="F71" i="2"/>
  <c r="G26" i="2"/>
  <c r="G337" i="2"/>
  <c r="F314" i="2"/>
  <c r="G286" i="2"/>
  <c r="G218" i="2"/>
  <c r="G214" i="2"/>
  <c r="G183" i="2"/>
  <c r="G179" i="2"/>
  <c r="F143" i="2"/>
  <c r="F136" i="2"/>
  <c r="F110" i="2"/>
  <c r="F105" i="2"/>
  <c r="G33" i="2"/>
  <c r="G25" i="2"/>
  <c r="G369" i="2"/>
  <c r="F318" i="2"/>
  <c r="G303" i="2"/>
  <c r="G281" i="2"/>
  <c r="G273" i="2"/>
  <c r="G257" i="2"/>
  <c r="F248" i="2"/>
  <c r="F232" i="2"/>
  <c r="F210" i="2"/>
  <c r="F186" i="2"/>
  <c r="F152" i="2"/>
  <c r="F138" i="2"/>
  <c r="G124" i="2"/>
  <c r="G98" i="2"/>
  <c r="G81" i="2"/>
  <c r="F326" i="2"/>
  <c r="F268" i="2"/>
  <c r="G244" i="2"/>
  <c r="F88" i="2"/>
  <c r="G73" i="2"/>
  <c r="G68" i="2"/>
  <c r="F56" i="2"/>
  <c r="F32" i="2"/>
  <c r="F24" i="2"/>
  <c r="G18" i="2"/>
  <c r="G362" i="2"/>
  <c r="G178" i="2"/>
  <c r="F347" i="2"/>
  <c r="G335" i="2"/>
  <c r="G325" i="2"/>
  <c r="F312" i="2"/>
  <c r="G309" i="2"/>
  <c r="F284" i="2"/>
  <c r="G243" i="2"/>
  <c r="F240" i="2"/>
  <c r="G209" i="2"/>
  <c r="G174" i="2"/>
  <c r="G145" i="2"/>
  <c r="G140" i="2"/>
  <c r="F128" i="2"/>
  <c r="F119" i="2"/>
  <c r="F87" i="2"/>
  <c r="F354" i="2"/>
  <c r="F332" i="2"/>
  <c r="G311" i="2"/>
  <c r="F296" i="2"/>
  <c r="F290" i="2"/>
  <c r="F264" i="2"/>
  <c r="F230" i="2"/>
  <c r="G227" i="2"/>
  <c r="F220" i="2"/>
  <c r="G211" i="2"/>
  <c r="G193" i="2"/>
  <c r="F190" i="2"/>
  <c r="G171" i="2"/>
  <c r="F169" i="2"/>
  <c r="G163" i="2"/>
  <c r="G148" i="2"/>
  <c r="F135" i="2"/>
  <c r="F113" i="2"/>
  <c r="G106" i="2"/>
  <c r="G100" i="2"/>
  <c r="F97" i="2"/>
  <c r="F80" i="2"/>
  <c r="G76" i="2"/>
  <c r="F65" i="2"/>
  <c r="F62" i="2"/>
  <c r="F50" i="2"/>
  <c r="F39" i="2"/>
  <c r="F30" i="2"/>
  <c r="F22" i="2"/>
  <c r="F226" i="2"/>
  <c r="G217" i="2"/>
  <c r="G201" i="2"/>
  <c r="G166" i="2"/>
  <c r="G121" i="2"/>
  <c r="G103" i="2"/>
  <c r="G52" i="2"/>
  <c r="F47" i="2"/>
  <c r="G34" i="2"/>
  <c r="G364" i="2"/>
  <c r="G359" i="2"/>
  <c r="G353" i="2"/>
  <c r="G340" i="2"/>
  <c r="G331" i="2"/>
  <c r="G322" i="2"/>
  <c r="G298" i="2"/>
  <c r="F272" i="2"/>
  <c r="G250" i="2"/>
  <c r="G238" i="2"/>
  <c r="G222" i="2"/>
  <c r="G206" i="2"/>
  <c r="G170" i="2"/>
  <c r="G162" i="2"/>
  <c r="G156" i="2"/>
  <c r="G147" i="2"/>
  <c r="F142" i="2"/>
  <c r="F118" i="2"/>
  <c r="G114" i="2"/>
  <c r="F112" i="2"/>
  <c r="F96" i="2"/>
  <c r="F70" i="2"/>
  <c r="F64" i="2"/>
  <c r="G60" i="2"/>
  <c r="G49" i="2"/>
  <c r="G38" i="2"/>
  <c r="F355" i="2"/>
  <c r="F324" i="2"/>
  <c r="G319" i="2"/>
  <c r="F316" i="2"/>
  <c r="G307" i="2"/>
  <c r="F304" i="2"/>
  <c r="G289" i="2"/>
  <c r="F280" i="2"/>
  <c r="G259" i="2"/>
  <c r="G235" i="2"/>
  <c r="F216" i="2"/>
  <c r="F200" i="2"/>
  <c r="F194" i="2"/>
  <c r="F188" i="2"/>
  <c r="G173" i="2"/>
  <c r="F168" i="2"/>
  <c r="F151" i="2"/>
  <c r="G132" i="2"/>
  <c r="G92" i="2"/>
  <c r="F55" i="2"/>
  <c r="G42" i="2"/>
  <c r="G23" i="2"/>
  <c r="G282" i="2"/>
  <c r="F160" i="2"/>
  <c r="G129" i="2"/>
  <c r="F127" i="2"/>
  <c r="F102" i="2"/>
  <c r="G89" i="2"/>
  <c r="F78" i="2"/>
  <c r="G74" i="2"/>
  <c r="F72" i="2"/>
  <c r="F46" i="2"/>
  <c r="F40" i="2"/>
  <c r="F31" i="2"/>
  <c r="G361" i="2"/>
  <c r="F367" i="2"/>
  <c r="F363" i="2"/>
  <c r="G348" i="2"/>
  <c r="F339" i="2"/>
  <c r="G333" i="2"/>
  <c r="F300" i="2"/>
  <c r="F288" i="2"/>
  <c r="F276" i="2"/>
  <c r="G265" i="2"/>
  <c r="G196" i="2"/>
  <c r="F144" i="2"/>
  <c r="F120" i="2"/>
  <c r="G116" i="2"/>
  <c r="G111" i="2"/>
  <c r="F86" i="2"/>
  <c r="G249" i="2"/>
  <c r="F224" i="2"/>
  <c r="F208" i="2"/>
  <c r="F202" i="2"/>
  <c r="G187" i="2"/>
  <c r="F184" i="2"/>
  <c r="F167" i="2"/>
  <c r="F159" i="2"/>
  <c r="F104" i="2"/>
  <c r="F95" i="2"/>
  <c r="F54" i="2"/>
  <c r="F48" i="2"/>
  <c r="F285" i="2"/>
  <c r="G285" i="2"/>
  <c r="F277" i="2"/>
  <c r="G277" i="2"/>
  <c r="F269" i="2"/>
  <c r="G269" i="2"/>
  <c r="F245" i="2"/>
  <c r="G245" i="2"/>
  <c r="F205" i="2"/>
  <c r="G205" i="2"/>
  <c r="F197" i="2"/>
  <c r="G197" i="2"/>
  <c r="F189" i="2"/>
  <c r="G189" i="2"/>
  <c r="F123" i="2"/>
  <c r="G123" i="2"/>
  <c r="F75" i="2"/>
  <c r="G75" i="2"/>
  <c r="F35" i="2"/>
  <c r="G35" i="2"/>
  <c r="G327" i="2"/>
  <c r="G297" i="2"/>
  <c r="F237" i="2"/>
  <c r="G237" i="2"/>
  <c r="F229" i="2"/>
  <c r="G229" i="2"/>
  <c r="F221" i="2"/>
  <c r="G221" i="2"/>
  <c r="F213" i="2"/>
  <c r="G213" i="2"/>
  <c r="G175" i="2"/>
  <c r="F175" i="2"/>
  <c r="F164" i="2"/>
  <c r="G164" i="2"/>
  <c r="G134" i="2"/>
  <c r="F134" i="2"/>
  <c r="G365" i="2"/>
  <c r="G357" i="2"/>
  <c r="G349" i="2"/>
  <c r="G341" i="2"/>
  <c r="G368" i="2"/>
  <c r="G360" i="2"/>
  <c r="G352" i="2"/>
  <c r="G344" i="2"/>
  <c r="G336" i="2"/>
  <c r="G315" i="2"/>
  <c r="G301" i="2"/>
  <c r="G291" i="2"/>
  <c r="F328" i="2"/>
  <c r="G317" i="2"/>
  <c r="G313" i="2"/>
  <c r="G283" i="2"/>
  <c r="G366" i="2"/>
  <c r="G358" i="2"/>
  <c r="G350" i="2"/>
  <c r="G342" i="2"/>
  <c r="G334" i="2"/>
  <c r="G305" i="2"/>
  <c r="G295" i="2"/>
  <c r="F261" i="2"/>
  <c r="G261" i="2"/>
  <c r="F253" i="2"/>
  <c r="G253" i="2"/>
  <c r="G180" i="2"/>
  <c r="G172" i="2"/>
  <c r="F157" i="2"/>
  <c r="G157" i="2"/>
  <c r="F150" i="2"/>
  <c r="F126" i="2"/>
  <c r="F115" i="2"/>
  <c r="G115" i="2"/>
  <c r="F67" i="2"/>
  <c r="G67" i="2"/>
  <c r="F27" i="2"/>
  <c r="G27" i="2"/>
  <c r="F19" i="2"/>
  <c r="G19" i="2"/>
  <c r="F176" i="2"/>
  <c r="G279" i="2"/>
  <c r="G271" i="2"/>
  <c r="G263" i="2"/>
  <c r="G255" i="2"/>
  <c r="G247" i="2"/>
  <c r="G239" i="2"/>
  <c r="G231" i="2"/>
  <c r="G223" i="2"/>
  <c r="G215" i="2"/>
  <c r="G207" i="2"/>
  <c r="G199" i="2"/>
  <c r="G191" i="2"/>
  <c r="F149" i="2"/>
  <c r="G149" i="2"/>
  <c r="F107" i="2"/>
  <c r="G107" i="2"/>
  <c r="F91" i="2"/>
  <c r="G91" i="2"/>
  <c r="F59" i="2"/>
  <c r="G59" i="2"/>
  <c r="G155" i="2"/>
  <c r="F99" i="2"/>
  <c r="G99" i="2"/>
  <c r="F165" i="2"/>
  <c r="G165" i="2"/>
  <c r="F158" i="2"/>
  <c r="F131" i="2"/>
  <c r="G131" i="2"/>
  <c r="F83" i="2"/>
  <c r="G83" i="2"/>
  <c r="F51" i="2"/>
  <c r="G51" i="2"/>
  <c r="F141" i="2"/>
  <c r="G141" i="2"/>
  <c r="F43" i="2"/>
  <c r="G43" i="2"/>
  <c r="G44" i="2"/>
  <c r="G36" i="2"/>
  <c r="G28" i="2"/>
  <c r="G20" i="2"/>
  <c r="G133" i="2"/>
  <c r="G125" i="2"/>
  <c r="G117" i="2"/>
  <c r="G109" i="2"/>
  <c r="G101" i="2"/>
  <c r="G93" i="2"/>
  <c r="G85" i="2"/>
  <c r="G77" i="2"/>
  <c r="G69" i="2"/>
  <c r="G61" i="2"/>
  <c r="G53" i="2"/>
  <c r="G45" i="2"/>
  <c r="G37" i="2"/>
  <c r="G29" i="2"/>
  <c r="G21" i="2"/>
  <c r="K17" i="2" l="1"/>
  <c r="N17" i="2"/>
  <c r="O17" i="2"/>
  <c r="N29" i="2"/>
  <c r="O29" i="2"/>
  <c r="K29"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<sst xmlns="http://schemas.openxmlformats.org/spreadsheetml/2006/main" count="37350" uniqueCount="7114">
  <si>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</si>
  <si>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</si>
  <si>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</si>
  <si>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</si>
  <si>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</si>
  <si>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</si>
  <si>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</si>
  <si>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</si>
  <si>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</si>
  <si>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</si>
  <si>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Check the theme for In the Moment, and Our Favourites for the month before applying. </t>
  </si>
  <si>
    <t xml:space="preserve">Red wine submission for a vodka display = Auto-Decline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</si>
  <si>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</si>
  <si>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</si>
  <si>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</si>
  <si>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</si>
  <si>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</si>
  <si>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</si>
  <si>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</si>
  <si>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</si>
  <si>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</si>
  <si>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</si>
  <si>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</si>
  <si>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</si>
  <si>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</si>
  <si>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</si>
  <si>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</si>
  <si>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</si>
  <si>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</si>
  <si>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</si>
  <si>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</si>
  <si>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t>P4 - July 2025</t>
  </si>
  <si>
    <t>P5 - August 2025</t>
  </si>
  <si>
    <t>MBLL Driven Programs</t>
  </si>
  <si>
    <t>Display Theme</t>
  </si>
  <si>
    <t># of SKUs</t>
  </si>
  <si>
    <t>Total SKUs</t>
  </si>
  <si>
    <t>Notes</t>
  </si>
  <si>
    <t>Feature Table - Tequila
(Tier 1-2)</t>
  </si>
  <si>
    <t>Tequila 
Flavoured</t>
  </si>
  <si>
    <t>N/A</t>
  </si>
  <si>
    <t>Up to 6</t>
  </si>
  <si>
    <t>CLOSED FOR SUGGESTIONS
SKUs Pre-determined by MBLL; 
Partners will be contacted</t>
  </si>
  <si>
    <t>Tequila - 
Cocktails</t>
  </si>
  <si>
    <t>Up to 3</t>
  </si>
  <si>
    <t>Local End Cap
(Tier 1)</t>
  </si>
  <si>
    <t>Beer
Canadian/Prairie Brewing Awards</t>
  </si>
  <si>
    <t>Spirits
Summer</t>
  </si>
  <si>
    <t>All spirits</t>
  </si>
  <si>
    <t>Loyalty End Cap
(Tier 1)</t>
  </si>
  <si>
    <t>Wine
Rosé</t>
  </si>
  <si>
    <t>Month-long at-shelf AIR MILES offer required</t>
  </si>
  <si>
    <t>Wine
BBQ Friendly</t>
  </si>
  <si>
    <t>Social/Environmental End Cap
(Tier 1)</t>
  </si>
  <si>
    <t>Wine
Sustainable White</t>
  </si>
  <si>
    <t>Certified Sustainable white wines (logo on label)</t>
  </si>
  <si>
    <t>Spirits
Sustainable</t>
  </si>
  <si>
    <t>Sustainable practices (production, packaging, community impact, etc.)</t>
  </si>
  <si>
    <t>Simply Mix End Cap
(Tier 1-3)</t>
  </si>
  <si>
    <t>Mix with Lemonade</t>
  </si>
  <si>
    <t>Mix with Pineapple Juice</t>
  </si>
  <si>
    <t>Seasonal End Cap 1
(Tier 1)</t>
  </si>
  <si>
    <t>Spirits
Rum</t>
  </si>
  <si>
    <t>Spirits
BBQ Friendly</t>
  </si>
  <si>
    <t>Seasonal End Cap 2
(Tier 1-2)</t>
  </si>
  <si>
    <t>Beer
Light</t>
  </si>
  <si>
    <t>Beer
BBQ Friendly</t>
  </si>
  <si>
    <t>Up to 9</t>
  </si>
  <si>
    <t>Seasonal End Cap 3
(Tier 1-3)</t>
  </si>
  <si>
    <t>Ready-to-Drink
Teas</t>
  </si>
  <si>
    <t>Ready-to-Drink
Coolers</t>
  </si>
  <si>
    <t>Seasonal End Cap 4
(Tier 1-2)</t>
  </si>
  <si>
    <t>Summer Cocktail Feature
Wine Spritz</t>
  </si>
  <si>
    <t>Seasonal Impulse Bin (Tier 1)</t>
  </si>
  <si>
    <t>Ready-to-Drink
Frozen</t>
  </si>
  <si>
    <t>Spirits
Soju</t>
  </si>
  <si>
    <t>Impulse Cold Box
(39 stores)</t>
  </si>
  <si>
    <t>Wine
White</t>
  </si>
  <si>
    <t>Up to 8</t>
  </si>
  <si>
    <t>Wine
Sparkling</t>
  </si>
  <si>
    <t>F27 P04 P05 Marketing Program Application Form</t>
  </si>
  <si>
    <t>Revised:</t>
  </si>
  <si>
    <t>APPLICATION DEADLINE: MARCH 3, 2026</t>
  </si>
  <si>
    <t xml:space="preserve">Period:  </t>
  </si>
  <si>
    <t>Period_4_July_2026</t>
  </si>
  <si>
    <t>Partner:</t>
  </si>
  <si>
    <t>ACE_BEVERAGE_GROUP</t>
  </si>
  <si>
    <t xml:space="preserve">IT IS THE RESPONSIBILITY OF THE PARTNER TO ENSURE APPLICATIONS ARE COMPLETE, ACCURATE, AND MEET THE REQUIREMENTS OUTLINED IN THE MARKETING PROGRAM GUIDE. </t>
  </si>
  <si>
    <r>
      <t xml:space="preserve">CLICK HERE </t>
    </r>
    <r>
      <rPr>
        <b/>
        <sz val="16"/>
        <color theme="10"/>
        <rFont val="Calibri"/>
        <family val="2"/>
      </rPr>
      <t>TO VISIT MBLL PARTNERS WEBSITE TO VIEW THE MARKETING PROGRAM GUIDE</t>
    </r>
  </si>
  <si>
    <t>Submitted by:</t>
  </si>
  <si>
    <t>Manitoba Rep:</t>
  </si>
  <si>
    <t>DO NOT ADD BLANK ROWS BETWEEN SKUS. APPLICATION WILL BE RETURNED TO SENDER.</t>
  </si>
  <si>
    <r>
      <rPr>
        <b/>
        <sz val="16"/>
        <color theme="1"/>
        <rFont val="Calibri"/>
        <family val="2"/>
      </rPr>
      <t xml:space="preserve">DISCOUNT PROGRAMS
</t>
    </r>
    <r>
      <rPr>
        <b/>
        <sz val="12"/>
        <color theme="1"/>
        <rFont val="Calibri"/>
        <family val="2"/>
      </rPr>
      <t>PARTICIPATION FEES &amp; CHARGEBACKS APPLY</t>
    </r>
  </si>
  <si>
    <r>
      <t xml:space="preserve">Blue Rewards Programs
</t>
    </r>
    <r>
      <rPr>
        <b/>
        <sz val="12"/>
        <color theme="1"/>
        <rFont val="Calibri"/>
        <family val="2"/>
      </rPr>
      <t>ISSUANCE FEES APPLY</t>
    </r>
  </si>
  <si>
    <r>
      <t xml:space="preserve">PARTNER DRIVEN DISPLAY PROGRAMS
</t>
    </r>
    <r>
      <rPr>
        <b/>
        <sz val="12"/>
        <color theme="0"/>
        <rFont val="Calibri"/>
        <family val="2"/>
      </rPr>
      <t>PARTICIPATION FEES APPLY</t>
    </r>
  </si>
  <si>
    <r>
      <t xml:space="preserve">MBLL DRIVEN DISPLAY PROGRAMS
</t>
    </r>
    <r>
      <rPr>
        <b/>
        <sz val="12"/>
        <color theme="1"/>
        <rFont val="Calibri"/>
        <family val="2"/>
      </rPr>
      <t>NO PARTICIPATION FEES APPLY 
MAX 1 SKU SUGGESTION PER DISPLAY
***SEE MBLL DRIVEN PROGRAM FOCUS TAB FOR MORE DETAILS***</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</si>
  <si>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</si>
  <si>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</si>
  <si>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</si>
  <si>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</si>
  <si>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
APPLICATION REVISIONS
SELECT TYPE (dropdown)
</t>
    </r>
    <r>
      <rPr>
        <b/>
        <sz val="24"/>
        <color theme="1"/>
        <rFont val="Calibri"/>
        <family val="2"/>
      </rPr>
      <t>↓</t>
    </r>
  </si>
  <si>
    <r>
      <t xml:space="preserve">SKU
</t>
    </r>
    <r>
      <rPr>
        <b/>
        <sz val="12"/>
        <color theme="1"/>
        <rFont val="Calibri"/>
        <family val="2"/>
      </rPr>
      <t>NEW SKUs? Select 'NEW' from dropdown. Then type product name, size, and price in ALL CAPS</t>
    </r>
  </si>
  <si>
    <t xml:space="preserve">MBLL to Invoice
</t>
  </si>
  <si>
    <t xml:space="preserve">
Description
-WILL REMAIN BLANK UNTIL INVOICE SELECTED-</t>
  </si>
  <si>
    <t>Size</t>
  </si>
  <si>
    <t>Price</t>
  </si>
  <si>
    <t xml:space="preserve">Discount Program
</t>
  </si>
  <si>
    <t>Hot Buy Period</t>
  </si>
  <si>
    <t>MINIMUM DISCOUNT %</t>
  </si>
  <si>
    <t>MINIMUM $ DISCOUNT</t>
  </si>
  <si>
    <t>SRP</t>
  </si>
  <si>
    <t>Discount Amount ($)</t>
  </si>
  <si>
    <t>Partner Discount %</t>
  </si>
  <si>
    <t>FINAL DISCOUNT PRICE $</t>
  </si>
  <si>
    <t xml:space="preserve">Blue Rewards PROGRAM
</t>
  </si>
  <si>
    <t xml:space="preserve">MAX POINTS EVENT
</t>
  </si>
  <si>
    <r>
      <t xml:space="preserve">MINIMUM
OFFER
</t>
    </r>
    <r>
      <rPr>
        <b/>
        <u/>
        <sz val="10"/>
        <color theme="0"/>
        <rFont val="Calibri"/>
        <family val="2"/>
      </rPr>
      <t xml:space="preserve">
CONFIRM IN NEXT COLUMN</t>
    </r>
  </si>
  <si>
    <t>ALL PROGRAMS
BUY 1</t>
  </si>
  <si>
    <r>
      <rPr>
        <b/>
        <u/>
        <sz val="14"/>
        <color theme="1"/>
        <rFont val="Calibri"/>
        <family val="2"/>
      </rPr>
      <t xml:space="preserve">BONUS BUNDLES PROGRAM </t>
    </r>
    <r>
      <rPr>
        <b/>
        <sz val="14"/>
        <color theme="1"/>
        <rFont val="Calibri"/>
        <family val="2"/>
      </rPr>
      <t xml:space="preserve">
BUY 2, GET ___</t>
    </r>
  </si>
  <si>
    <r>
      <rPr>
        <b/>
        <u/>
        <sz val="14"/>
        <color theme="1"/>
        <rFont val="Calibri"/>
        <family val="2"/>
      </rPr>
      <t>BONUS BUNDLES PROGRAM</t>
    </r>
    <r>
      <rPr>
        <b/>
        <sz val="14"/>
        <color theme="1"/>
        <rFont val="Calibri"/>
        <family val="2"/>
      </rPr>
      <t xml:space="preserve">
BUY 3, GET ___</t>
    </r>
  </si>
  <si>
    <r>
      <rPr>
        <b/>
        <sz val="14"/>
        <color theme="1"/>
        <rFont val="Calibri"/>
        <family val="2"/>
      </rPr>
      <t xml:space="preserve">PARTNER DRIVEN DISPLAY PROGRAMS
</t>
    </r>
    <r>
      <rPr>
        <b/>
        <sz val="10"/>
        <color theme="1"/>
        <rFont val="Calibri"/>
        <family val="2"/>
      </rPr>
      <t xml:space="preserve">
</t>
    </r>
  </si>
  <si>
    <t xml:space="preserve">DISPLAY LOCATION
</t>
  </si>
  <si>
    <r>
      <t xml:space="preserve">DISPLAY NUMBER
</t>
    </r>
    <r>
      <rPr>
        <b/>
        <sz val="12"/>
        <color theme="1"/>
        <rFont val="Calibri"/>
        <family val="2"/>
      </rPr>
      <t>Assign a number to a group of SKUs on a display</t>
    </r>
    <r>
      <rPr>
        <b/>
        <sz val="14"/>
        <color theme="1"/>
        <rFont val="Calibri"/>
        <family val="2"/>
      </rPr>
      <t xml:space="preserve">
</t>
    </r>
  </si>
  <si>
    <r>
      <t xml:space="preserve">BYOAH 
Custom Store List
</t>
    </r>
    <r>
      <rPr>
        <b/>
        <u/>
        <sz val="14"/>
        <color theme="1"/>
        <rFont val="Calibri"/>
        <family val="2"/>
      </rPr>
      <t>BE SPECIFIC!</t>
    </r>
    <r>
      <rPr>
        <b/>
        <sz val="14"/>
        <color theme="1"/>
        <rFont val="Calibri"/>
        <family val="2"/>
      </rPr>
      <t xml:space="preserve">
Example - 
"Stores 5, 8 &amp; 54"</t>
    </r>
  </si>
  <si>
    <r>
      <t xml:space="preserve">FOOTPRINT/BYOAH VISUALS ATTACHED?
</t>
    </r>
    <r>
      <rPr>
        <b/>
        <sz val="12"/>
        <color theme="1"/>
        <rFont val="Calibri"/>
        <family val="2"/>
      </rPr>
      <t>LPX reserves the right to decline Footprint and BYOAH submissions without visuals, dimensions, and/or holding power information.</t>
    </r>
  </si>
  <si>
    <t xml:space="preserve">MBLL DRIVEN DISPLAY PROGRAMS
</t>
  </si>
  <si>
    <t xml:space="preserve">  Opt-In Merchanism
 (dropdown)</t>
  </si>
  <si>
    <t>Contest Prize 
(Enter description below)</t>
  </si>
  <si>
    <t xml:space="preserve">In-Store Audio Ad
</t>
  </si>
  <si>
    <t xml:space="preserve">
Canopy Signage
</t>
  </si>
  <si>
    <t>Liquor Mart Flyer Program</t>
  </si>
  <si>
    <t>Liquor Mart Flyer - Tagline REQUIRED</t>
  </si>
  <si>
    <t>Shelf Talker</t>
  </si>
  <si>
    <t>Neck Tag</t>
  </si>
  <si>
    <t>Value Add Type
(Liquor/Non-Liquor)</t>
  </si>
  <si>
    <t>Value Add Item (Brief Description)</t>
  </si>
  <si>
    <t>Plant-Applied V.A. SCC#
OR
Rep-Applied Liquor Value Add SKU #</t>
  </si>
  <si>
    <t>Plant-Applied VA 
OR 
Rep-Applied - Liquor
 Qty.
(cases)</t>
  </si>
  <si>
    <t xml:space="preserve">UPDATE NEEDED? </t>
  </si>
  <si>
    <t>UPDATE NEEDED?</t>
  </si>
  <si>
    <t>Period_1_April_2026</t>
  </si>
  <si>
    <t>P4_Partner_Driven_Display</t>
  </si>
  <si>
    <t>P5_Partner_Driven_Display</t>
  </si>
  <si>
    <t>Period_2_May_2026</t>
  </si>
  <si>
    <t>Build_Your_Own_Ad_Hoc</t>
  </si>
  <si>
    <t>Tier 1</t>
  </si>
  <si>
    <t>Period_3_June_2026</t>
  </si>
  <si>
    <t>Footprint</t>
  </si>
  <si>
    <t>Product_Spotlight</t>
  </si>
  <si>
    <t>Tier 1-2</t>
  </si>
  <si>
    <t>Period_5_August_ 2026</t>
  </si>
  <si>
    <t>Impulse_Bin</t>
  </si>
  <si>
    <t>Period_6_September_2026</t>
  </si>
  <si>
    <t>Impulse_at_Cash</t>
  </si>
  <si>
    <t>Tier 1-3</t>
  </si>
  <si>
    <t>Period_7_October_2026</t>
  </si>
  <si>
    <t>Impulse_Coldbox_Takeover</t>
  </si>
  <si>
    <t>Period_8_November_2026</t>
  </si>
  <si>
    <t>Coldzone_Takeover</t>
  </si>
  <si>
    <t>39 stores</t>
  </si>
  <si>
    <t>Period_9_December_2026</t>
  </si>
  <si>
    <t>Period_10_January_2027</t>
  </si>
  <si>
    <t>Period_11_February_2027</t>
  </si>
  <si>
    <t>Impulse_At_Cash</t>
  </si>
  <si>
    <t>Display Number</t>
  </si>
  <si>
    <t xml:space="preserve">Tier 1 </t>
  </si>
  <si>
    <t>Tier 1-4</t>
  </si>
  <si>
    <t>Custom Store List</t>
  </si>
  <si>
    <t>LTO_HOT_BUY</t>
  </si>
  <si>
    <t>Hot_Buy</t>
  </si>
  <si>
    <t>P04_BR</t>
  </si>
  <si>
    <t>Max_Points</t>
  </si>
  <si>
    <t>LTO</t>
  </si>
  <si>
    <t>A</t>
  </si>
  <si>
    <t>At Shelf</t>
  </si>
  <si>
    <t>August Long (27-3)</t>
  </si>
  <si>
    <t>41 Stores</t>
  </si>
  <si>
    <t>B</t>
  </si>
  <si>
    <t>Bonus Bundles</t>
  </si>
  <si>
    <t>Labour Day (31-7)</t>
  </si>
  <si>
    <t>A  OR B (NO PREFERENCE)</t>
  </si>
  <si>
    <t>P05_BR</t>
  </si>
  <si>
    <t>Contest_Mechanism</t>
  </si>
  <si>
    <t>Canopy_Signage</t>
  </si>
  <si>
    <t>Value_Add</t>
  </si>
  <si>
    <t>Shopping Cart Ad</t>
  </si>
  <si>
    <t>In-Store Audio Ad</t>
  </si>
  <si>
    <t>Liquor_Mart_Flyer</t>
  </si>
  <si>
    <t>Scan to Win (Blue Rewards)</t>
  </si>
  <si>
    <t>Canopy Signage: Option 1</t>
  </si>
  <si>
    <t>Near Pack</t>
  </si>
  <si>
    <t>Not Available</t>
  </si>
  <si>
    <t>30 Stores</t>
  </si>
  <si>
    <t>Liquor Mart Flyer</t>
  </si>
  <si>
    <t>Online</t>
  </si>
  <si>
    <t>Canopy Signage: Option 2</t>
  </si>
  <si>
    <t>Plant-Applied</t>
  </si>
  <si>
    <t>Text-to-Win</t>
  </si>
  <si>
    <t>Canopy Signage: Option 3</t>
  </si>
  <si>
    <t>Rep-Applied - Liquor</t>
  </si>
  <si>
    <t>QR Code</t>
  </si>
  <si>
    <t>Rep-Applied - Non-Liquor</t>
  </si>
  <si>
    <t>FOC Packaging - Plant-Applied</t>
  </si>
  <si>
    <t>FOC Packaging - Rep-Applied</t>
  </si>
  <si>
    <t>Blue Rewards - Minimum Offers - At Shelf/Bonus Bundles</t>
  </si>
  <si>
    <t>Blue Rewards - Minimum Offers - Max Points</t>
  </si>
  <si>
    <t>_2261519_ALBERTA_LTD</t>
  </si>
  <si>
    <t>_49TH_PARALLEL_GROUP_INC</t>
  </si>
  <si>
    <t>_624_BEVERAGE_COMPANY_INC</t>
  </si>
  <si>
    <t>ABBOTSHIRE_SARF</t>
  </si>
  <si>
    <t>ABC_CORK_CO</t>
  </si>
  <si>
    <t>ABIDING_CITIZEN</t>
  </si>
  <si>
    <t>ALTO_BEVERAGE_GROUP</t>
  </si>
  <si>
    <t>AMPHORA_IMPORTS_LTD</t>
  </si>
  <si>
    <t>ANDREW_PELLER_IMPORTS_AGENCY</t>
  </si>
  <si>
    <t>ANDREW_PELLER_LIMITED</t>
  </si>
  <si>
    <t>AQUA_VITAE</t>
  </si>
  <si>
    <t>ARBUSTO_IMPORTS_LTD</t>
  </si>
  <si>
    <t>ARMAGNAC_SAMALENS</t>
  </si>
  <si>
    <t>ARTERRA_WINES_CANADA</t>
  </si>
  <si>
    <t>ASAHI_CANADA</t>
  </si>
  <si>
    <t>AUTHENTIC_WINE_AND_SPIRITS_MERCHANTS</t>
  </si>
  <si>
    <t>BACARDI_CANADA_INC</t>
  </si>
  <si>
    <t>BARN_HAMMER_BREWING_COMPANY</t>
  </si>
  <si>
    <t>BEE_BOYZZ_WINERY_AND_MEADERY</t>
  </si>
  <si>
    <t>BEERTHIRST</t>
  </si>
  <si>
    <t>BERGSTROM_BRANDS</t>
  </si>
  <si>
    <t>BEVO_BEVERAGES</t>
  </si>
  <si>
    <t>BIER_GARTEN_IMPORTS_INC</t>
  </si>
  <si>
    <t>BIG_WHITE_BREWING_COMPANY</t>
  </si>
  <si>
    <t>BKG_DISTRIBUTORS</t>
  </si>
  <si>
    <t>BLACK_FLY_BEVERAGE_COMPANY</t>
  </si>
  <si>
    <t>BLACK_FOX_FARM_AND_DISTILLERY_LTD</t>
  </si>
  <si>
    <t>BLACK_WHEAT_BREWING</t>
  </si>
  <si>
    <t>BLEND_IMPORTS</t>
  </si>
  <si>
    <t>BLUE_NOTE_WINE_AND_SPIRITS_INC</t>
  </si>
  <si>
    <t>BLUMSTEIN_BREWING_COMPANY</t>
  </si>
  <si>
    <t>BRAT_CAT_MEAD_CO</t>
  </si>
  <si>
    <t>BRAZEN_HALL_KITCHEN_AND_BREWERY</t>
  </si>
  <si>
    <t>BREAKTHRU_BEVERAGE___PINNACLE_DIVISION</t>
  </si>
  <si>
    <t>BREAKTHRU_BEVERAGE___UNITED_DIVISION</t>
  </si>
  <si>
    <t>BRUCE_ASHLEY_GROUP</t>
  </si>
  <si>
    <t>CB_POWELL_LTD</t>
  </si>
  <si>
    <t>CANTINA_S_OSVALDO_SPA</t>
  </si>
  <si>
    <t>CAPITAL_K_DISTILLERY_INC</t>
  </si>
  <si>
    <t>CAYMUS_CANADA_INC</t>
  </si>
  <si>
    <t>CELLAR_STOCK_IMPORTERS_INC</t>
  </si>
  <si>
    <t>CENTAX_BOOKS_AND_DISTRIBUTION</t>
  </si>
  <si>
    <t>CENTRAL_CITY_BREWERS_AND_DISTILLERS</t>
  </si>
  <si>
    <t>CHARTON_HOBBS_INC</t>
  </si>
  <si>
    <t>CHARTREUSE_DIFFUSION_SA</t>
  </si>
  <si>
    <t>CHRISTOPHER_STEWART_WINE_AND_SPIRITS_INC</t>
  </si>
  <si>
    <t>CLINK_BEVERAGE_CO</t>
  </si>
  <si>
    <t>CLOSSON_CHASE</t>
  </si>
  <si>
    <t>COLDSTREAM_CLEAR_DISTILLERY_LTD</t>
  </si>
  <si>
    <t>CORBY_SPIRIT_AND_WINE_LIMITED</t>
  </si>
  <si>
    <t>CRABBIE_GOAT</t>
  </si>
  <si>
    <t>CRUSH_IMPORTS</t>
  </si>
  <si>
    <t>CULIN_IMPORTERS</t>
  </si>
  <si>
    <t>D_KOURTAKIS_SA</t>
  </si>
  <si>
    <t>DARK_HORSE_WINE_AND_SPIRITS</t>
  </si>
  <si>
    <t>DASTARDLY_VILLAIN_BREWING_COMPANY</t>
  </si>
  <si>
    <t>DEAD_HORSE_CIDER_COMPANY</t>
  </si>
  <si>
    <t>DECANTER_WINE_AND_SPIRITS</t>
  </si>
  <si>
    <t>DECLARATION_WINE_AND_SPIRITS_INC</t>
  </si>
  <si>
    <t>DEVIL_MAY_CARE_BREWING_COMPANY</t>
  </si>
  <si>
    <t>DIAGEO_CANADA_INC</t>
  </si>
  <si>
    <t>DOUG_REICHEL_WINE_MARKETING_INC</t>
  </si>
  <si>
    <t>DRINKS_INCCOM</t>
  </si>
  <si>
    <t>DUMMY_SUPPLIER</t>
  </si>
  <si>
    <t>EASTERN_LIQUORS_CANADA</t>
  </si>
  <si>
    <t>EAUTOPIA_BIOLOGICAL_TECHNOLOGY</t>
  </si>
  <si>
    <t>ECLECTIC_BEVERAGES</t>
  </si>
  <si>
    <t>ECO_LUX_PACKAGING_INC</t>
  </si>
  <si>
    <t>ELMHURST_GOLF_AND_COUNTRY_CLUB</t>
  </si>
  <si>
    <t>ENOTECA_BACCO</t>
  </si>
  <si>
    <t>ESCALADE_WINE_AND_SPIRITS_INC</t>
  </si>
  <si>
    <t>EXCELLENCE_AND_KOSHER</t>
  </si>
  <si>
    <t>FARMERY_ESTATE_BREWERY</t>
  </si>
  <si>
    <t>FORT_GARRY_BREWING_COMPANY_LTD</t>
  </si>
  <si>
    <t>FORTY_CREEK_DISTILLERY</t>
  </si>
  <si>
    <t>FOUNDERS_ORIGINAL_INC</t>
  </si>
  <si>
    <t>FRANCISCO_MANITOBA_LIQ_AND_SPIRITS</t>
  </si>
  <si>
    <t>FRIDAYS_APPAREL</t>
  </si>
  <si>
    <t>FULLGEEK_BREWLAB</t>
  </si>
  <si>
    <t>GOOD_NEIGHBOUR_BREWING_COMPANY</t>
  </si>
  <si>
    <t>GRAIN_TO_GLASS</t>
  </si>
  <si>
    <t>GRAND_VIEUX_LIQUOR_CO</t>
  </si>
  <si>
    <t>GRAPHIC_PACKAGING_INTERNATIONAL_INC</t>
  </si>
  <si>
    <t>GREAT_WESTERN_BREWING_CO_LTD</t>
  </si>
  <si>
    <t>GREAT_WHITE_NORTHERN_SPIRITS_INC</t>
  </si>
  <si>
    <t>H2_CRAFT_SPIRITS_INC</t>
  </si>
  <si>
    <t>HALF_PINTS_BREWING_COMPANY_LTD</t>
  </si>
  <si>
    <t>HERITAGE_FARMS_BREWING_CO</t>
  </si>
  <si>
    <t>HERITAGE_SPIRITS_AND_WINES_LTD</t>
  </si>
  <si>
    <t>HONEY_SHEEP_MEADERY_INC</t>
  </si>
  <si>
    <t>ICON_FINE_WINE_AND_SPIRITS</t>
  </si>
  <si>
    <t>IN_THE_BAG</t>
  </si>
  <si>
    <t>INCHDAIRNIE_WHISKY_LTD</t>
  </si>
  <si>
    <t>INTERLAKE_BREWING_COMPANY</t>
  </si>
  <si>
    <t>INTERNATIONAL_CELLARS</t>
  </si>
  <si>
    <t>KILTER_BREWING_COMPANY</t>
  </si>
  <si>
    <t>L_DANGLADE_AND_FILS_AND_CIE</t>
  </si>
  <si>
    <t>LA_SHOPPE_BRASSERIE</t>
  </si>
  <si>
    <t>LABATT_BREWING_COMPANY_LIMITED</t>
  </si>
  <si>
    <t>LAKE_OF_THE_WOODS_BREWING_COMPANY</t>
  </si>
  <si>
    <t>LIQUEFIED_IMPORTS</t>
  </si>
  <si>
    <t>LITTLE_BROWN_JUG_BREWING_COMPANY</t>
  </si>
  <si>
    <t>LOW_LIFE_BARREL_HOUSE</t>
  </si>
  <si>
    <t>LUMAR_AGENCY</t>
  </si>
  <si>
    <t>LUTHER_DRYERS</t>
  </si>
  <si>
    <t>MAGNUM_CONSULTANTS_LTD</t>
  </si>
  <si>
    <t>MAISON_DELPEUCH_JOYEUX</t>
  </si>
  <si>
    <t>MALINDA_DISTRIBUTORS</t>
  </si>
  <si>
    <t>MANDI_INTERNATIONAL</t>
  </si>
  <si>
    <t>MARK_ANTHONY_BRANDS</t>
  </si>
  <si>
    <t>MARK_ANTHONY_GROUP_INC</t>
  </si>
  <si>
    <t>MCCLELLAND_PREMIUM_IMPORTS</t>
  </si>
  <si>
    <t>MIKES_BEVERAGE_COMPANY_RTD_CANADA_INC</t>
  </si>
  <si>
    <t>MOLSON_BREWERIES</t>
  </si>
  <si>
    <t>MONTELLA_SPIRITS_AND_WINE_LTD</t>
  </si>
  <si>
    <t>MT_BOUCHERIE_ESTATE_WINERY</t>
  </si>
  <si>
    <t>NAMESAKE_BREWING_LTD</t>
  </si>
  <si>
    <t>NEIGE_WINE_IMPORTS</t>
  </si>
  <si>
    <t>NEXT_FRIEND_CIDER</t>
  </si>
  <si>
    <t>NONSUCH_BREWING_CO</t>
  </si>
  <si>
    <t>NOTABOO_CORP</t>
  </si>
  <si>
    <t>OBSOLETE_BREWING_CO</t>
  </si>
  <si>
    <t>OCTOPUS_SPIRITS_INC</t>
  </si>
  <si>
    <t>OJ_SALES_AND_PROMOTIONS</t>
  </si>
  <si>
    <t>ONE_GREAT_CITY_BREWING_COMPANY_LTD</t>
  </si>
  <si>
    <t>ONYX_BEVERAGE_GROUP_INC</t>
  </si>
  <si>
    <t>OXUS_BREWING</t>
  </si>
  <si>
    <t>OXUS_BREWING_COMPANY</t>
  </si>
  <si>
    <t>PACIFIC_WINE_AND_SPIRITS</t>
  </si>
  <si>
    <t>PADDOCK_WOOD_BREWING_SUPPLIES_LTD</t>
  </si>
  <si>
    <t>PATENT_5</t>
  </si>
  <si>
    <t>PENINSULA_RIDGE_ESTATES_WINERY</t>
  </si>
  <si>
    <t>PETER_MIELZYNSKI_AGENCIES_LTD</t>
  </si>
  <si>
    <t>PHILIPPE_DANDURAND_WINES_LTD</t>
  </si>
  <si>
    <t>PRESTIGE_BEVERAGE_GROUP_CANADA</t>
  </si>
  <si>
    <t>PRIVUS_BRANDS</t>
  </si>
  <si>
    <t>PROXIMO_SPIRITS_CANADA_INC</t>
  </si>
  <si>
    <t>QINGHUA_INTERNATIONAL_TRADE</t>
  </si>
  <si>
    <t>REBELLION_BREWING_CO</t>
  </si>
  <si>
    <t>RENAISSANCE_WINE_MERCHANTS</t>
  </si>
  <si>
    <t>RENDEZVOUS_BREWING_LTD</t>
  </si>
  <si>
    <t>RICHARDS_PACKAGING_INC</t>
  </si>
  <si>
    <t>RIGBY_ORCHARDS_LTD</t>
  </si>
  <si>
    <t>RIVER_VALLEY_BEVERAGE</t>
  </si>
  <si>
    <t>ROY_AND_CO_SELECTIONS</t>
  </si>
  <si>
    <t>SECTION_6_BREWING_COMPANY</t>
  </si>
  <si>
    <t>SELECT_WINE_MERCHANTS</t>
  </si>
  <si>
    <t>SET_THE_BAR_SALES_AND_DISTRIBUTION_LTD</t>
  </si>
  <si>
    <t>SHARP_IMPORTS</t>
  </si>
  <si>
    <t>SHRUGGING_DOCTOR_BREWING_COMPANY_LTD</t>
  </si>
  <si>
    <t>SIMPLICITY_WINES_CANADA</t>
  </si>
  <si>
    <t>SINOCAN_SUPPLY_INC</t>
  </si>
  <si>
    <t>SLEEMAN_BREWERIES_LTD</t>
  </si>
  <si>
    <t>SOCIETE_DES_ALCOOLS_DU_QUEBEC</t>
  </si>
  <si>
    <t>SONS_OF_VANCOUVER_DISTILLERY_LTD</t>
  </si>
  <si>
    <t>SOOKRAMS_BREWING_CO</t>
  </si>
  <si>
    <t>SOUTHERN_GLAZERS_WINE_AND_SPIRITS</t>
  </si>
  <si>
    <t>STERLING_BEVERAGES</t>
  </si>
  <si>
    <t>SUMMIT_FINE_WINES</t>
  </si>
  <si>
    <t>SUNTORY_GLOBAL_SPIRITS</t>
  </si>
  <si>
    <t>SUPER_FUN_BEVERAGE_COMPANY_LTD</t>
  </si>
  <si>
    <t>TANTALUS_INDUSTRIES_INC</t>
  </si>
  <si>
    <t>TAP_AND_RAIL_BEVERAGE_GROUP</t>
  </si>
  <si>
    <t>THE_BACCHUS_GROUP_INC</t>
  </si>
  <si>
    <t>THE_BEVERAGE_COLLECTIVE_CORP</t>
  </si>
  <si>
    <t>THE_DELF_GROUP</t>
  </si>
  <si>
    <t>TIME_ESTATE_WINERY</t>
  </si>
  <si>
    <t>TOPIKOS_SPIRIT_AND_BEVERAGE_COMPANY</t>
  </si>
  <si>
    <t>TORQUE_BREWING</t>
  </si>
  <si>
    <t>TOUCHSTONE_BRANDS</t>
  </si>
  <si>
    <t>TRANS_CANADA_BREWING</t>
  </si>
  <si>
    <t>TREE_OF_LIFE_CANADA_ULC</t>
  </si>
  <si>
    <t>TRIALTO_WINE_GROUP_LTD</t>
  </si>
  <si>
    <t>TRUE_FABRICATIONS</t>
  </si>
  <si>
    <t>TRUTH_MALTERS</t>
  </si>
  <si>
    <t>TRY_MY_WINE</t>
  </si>
  <si>
    <t>TWIST_LP</t>
  </si>
  <si>
    <t>TWO_WOLVES_BREWING_INC</t>
  </si>
  <si>
    <t>UNIVINS_AND_SPIRITS_CANADA_INC</t>
  </si>
  <si>
    <t>UNTAPPED_TRADING_INC</t>
  </si>
  <si>
    <t>VENDEMMIA_INTERNATIONAL_WINES_INC</t>
  </si>
  <si>
    <t>VINTAGE_WEST_WINE_AND_SPIRITS_INC</t>
  </si>
  <si>
    <t>WEST_OF_THE_5TH_DISTILLERY</t>
  </si>
  <si>
    <t>WETT_SALES_AND_DISTRIBUTION_INC</t>
  </si>
  <si>
    <t>WEYNANTS_IMEX_NV</t>
  </si>
  <si>
    <t>WILD_EYE_DESIGNS_INC</t>
  </si>
  <si>
    <t>WOODEN_GATE_CIDER</t>
  </si>
  <si>
    <t>WOOREE_TRADING_LTD</t>
  </si>
  <si>
    <t>YUKON_BREWING</t>
  </si>
  <si>
    <t>Z_G_M</t>
  </si>
  <si>
    <t>NEW</t>
  </si>
  <si>
    <t>Short Item No</t>
  </si>
  <si>
    <t xml:space="preserve">Description </t>
  </si>
  <si>
    <t>Item Category</t>
  </si>
  <si>
    <t>Item Subtype</t>
  </si>
  <si>
    <t>Unit Size</t>
  </si>
  <si>
    <t>Case Size</t>
  </si>
  <si>
    <t>Alc. %</t>
  </si>
  <si>
    <t>Agent Name</t>
  </si>
  <si>
    <t>RTL-MLCC</t>
  </si>
  <si>
    <t>Units/Package</t>
  </si>
  <si>
    <t>Concat</t>
  </si>
  <si>
    <t>Slope %</t>
  </si>
  <si>
    <t>HEINEKEN LAGER 330 B</t>
  </si>
  <si>
    <t>Beer</t>
  </si>
  <si>
    <t>Lager - Alc 4.1 to 5.5</t>
  </si>
  <si>
    <t>MOLSON BREWERIES</t>
  </si>
  <si>
    <t>CANADIAN CLUB WHISKY</t>
  </si>
  <si>
    <t>Spirits</t>
  </si>
  <si>
    <t>Canadian Blended Whisky</t>
  </si>
  <si>
    <t>SUNTORY GLOBAL SPIRITS</t>
  </si>
  <si>
    <t>SMIRNOFF RED LABEL #21 VODKA</t>
  </si>
  <si>
    <t>Regular Vodka</t>
  </si>
  <si>
    <t>DIAGEO CANADA INC.</t>
  </si>
  <si>
    <t>CANADIAN FIVE STAR WHISKY PET</t>
  </si>
  <si>
    <t>PHILIPPE DANDURAND WINES LTD.</t>
  </si>
  <si>
    <t>BABY DUCK SPKL</t>
  </si>
  <si>
    <t>Wine</t>
  </si>
  <si>
    <t>Sparkling Other</t>
  </si>
  <si>
    <t>ANDREW PELLER LIMITED</t>
  </si>
  <si>
    <t>BACARDI SUPERIOR WHITE RUM</t>
  </si>
  <si>
    <t>Rum - White</t>
  </si>
  <si>
    <t>BACARDI CANADA INC.</t>
  </si>
  <si>
    <t>CASILLERO DEL DIABLO CARMENERE</t>
  </si>
  <si>
    <t>Carmenere</t>
  </si>
  <si>
    <t>ESCALADE WINE &amp; SPIRITS INC</t>
  </si>
  <si>
    <t>GUEBER GOLDERT GEWURZ GR CRU</t>
  </si>
  <si>
    <t>Gewurztraminer</t>
  </si>
  <si>
    <t>AQUA VITAE</t>
  </si>
  <si>
    <t>MATEUS ROSE VDT</t>
  </si>
  <si>
    <t>Varietal blend</t>
  </si>
  <si>
    <t>CHARTON-HOBBS INC.</t>
  </si>
  <si>
    <t>CORKS</t>
  </si>
  <si>
    <t>Non Liquor Merchandise</t>
  </si>
  <si>
    <t>Other</t>
  </si>
  <si>
    <t>ABC CORK CO.</t>
  </si>
  <si>
    <t>SMIRNOFF RED LABEL #21 VOD PET</t>
  </si>
  <si>
    <t>DUBONNET ROUGE</t>
  </si>
  <si>
    <t>Miscellaneous Wine</t>
  </si>
  <si>
    <t>CORBY SPIRIT AND WINE LIMITED</t>
  </si>
  <si>
    <t>KAMORA COFFEE LIQUEUR</t>
  </si>
  <si>
    <t>Coffee</t>
  </si>
  <si>
    <t>SOUTHERN GLAZER'S WINE &amp; SPIRITS</t>
  </si>
  <si>
    <t>DANCING BULL ZINFANDEL</t>
  </si>
  <si>
    <t>Zinfandel</t>
  </si>
  <si>
    <t>DECLARATION WINE &amp; SPIRITS INC</t>
  </si>
  <si>
    <t>WALKERS SPECIAL OLD WHISKY PET</t>
  </si>
  <si>
    <t>CANADIAN CLUB WHISKY PET</t>
  </si>
  <si>
    <t>CINZANO PROSECCO DOC</t>
  </si>
  <si>
    <t>Sparkling Prosecco</t>
  </si>
  <si>
    <t>UNIVINS AND SPIRITS CANADA INC</t>
  </si>
  <si>
    <t>MALIBU PINEAPPLE RUM LIQ</t>
  </si>
  <si>
    <t>Coconut</t>
  </si>
  <si>
    <t>BEEFEATER LONDON DRY GIN</t>
  </si>
  <si>
    <t>Dry Gin</t>
  </si>
  <si>
    <t>BACARDI SUPERIOR WHITE RUM PET</t>
  </si>
  <si>
    <t>BOWMORE 12 YO ISLAY SM SCOTCH</t>
  </si>
  <si>
    <t>Islay Single Malt Whisky</t>
  </si>
  <si>
    <t>PELLER FAMILY VIN SAUV BLANC</t>
  </si>
  <si>
    <t>Sauvignon Blanc</t>
  </si>
  <si>
    <t>PELLER FAMILY VIN DRY RED CASK</t>
  </si>
  <si>
    <t>Generic blend</t>
  </si>
  <si>
    <t>PELLER FAMILY VIN DRY WHT CASK</t>
  </si>
  <si>
    <t>PELLER FAMILY VIN SAUV BL CASK</t>
  </si>
  <si>
    <t>BLUE NUN QBA</t>
  </si>
  <si>
    <t>ANDREW PELLER IMPORTS AGENCY</t>
  </si>
  <si>
    <t>J T PROP SEL CHARD W/ADD ON</t>
  </si>
  <si>
    <t>Chardonnay</t>
  </si>
  <si>
    <t>ARTERRA WINES CANADA</t>
  </si>
  <si>
    <t>J T PROP SEL CAB W/ADD ON</t>
  </si>
  <si>
    <t>Cabernet Sauvignon</t>
  </si>
  <si>
    <t>CROWN ROYAL WHISKY ADD ON</t>
  </si>
  <si>
    <t>FOLONARI VALPOLICELLA DOC</t>
  </si>
  <si>
    <t>THREE OLIVES VODKA</t>
  </si>
  <si>
    <t>PROXIMO SPIRITS CANADA INC</t>
  </si>
  <si>
    <t>JP WISERS DELUXE WHISKY</t>
  </si>
  <si>
    <t>CONO SUR CAR/CAB SAUV/SYR ORG</t>
  </si>
  <si>
    <t>AUTHENTIC WINE &amp; SPIRITS MERCHANTS</t>
  </si>
  <si>
    <t>CAPTAIN MORGAN WT LABEL RUM</t>
  </si>
  <si>
    <t>MOUTON CADET RED AC</t>
  </si>
  <si>
    <t>ANGUS THE BULL CAB SAUVIGNON</t>
  </si>
  <si>
    <t>ALBERTA PREMIUM RYE WHISKY</t>
  </si>
  <si>
    <t>Canadian Rye Whisky</t>
  </si>
  <si>
    <t>ROYAL RESERVE WHISKY PET</t>
  </si>
  <si>
    <t>GORDONS LONDON DRY GIN</t>
  </si>
  <si>
    <t>JOHNNIE WALKER RED LABEL SC</t>
  </si>
  <si>
    <t>Blended Scotch Whisky</t>
  </si>
  <si>
    <t>BABY DUCK</t>
  </si>
  <si>
    <t>FAT BASTARD MERLOT VDP</t>
  </si>
  <si>
    <t>Merlot</t>
  </si>
  <si>
    <t>RENAISSANCE WINE MERCHANTS</t>
  </si>
  <si>
    <t>FAT BASTARD SAUVIGNON BL VDP</t>
  </si>
  <si>
    <t>JAFFELIN POUILLY FUISSE AC</t>
  </si>
  <si>
    <t>GLENFIDDICH GR RES 21 YO HLND</t>
  </si>
  <si>
    <t>Speyside Single Malt Whisky</t>
  </si>
  <si>
    <t>PETER MIELZYNSKI AGENCIES LTD</t>
  </si>
  <si>
    <t>BACARDI GOLD RUM</t>
  </si>
  <si>
    <t>Rum - Amber/Gold</t>
  </si>
  <si>
    <t>JP WISERS SPECIAL BLEND WHISKY</t>
  </si>
  <si>
    <t>ENGLISH HARBOUR 5 YO RUM</t>
  </si>
  <si>
    <t>GEKKEIKAN BLACK &amp; GOLD SAKE</t>
  </si>
  <si>
    <t>SELECT WINE MERCHANTS</t>
  </si>
  <si>
    <t>GLENLIVET 15YO FRENCH OAK RES</t>
  </si>
  <si>
    <t>OTIMA TAWNY 20 YO PORT</t>
  </si>
  <si>
    <t>Port</t>
  </si>
  <si>
    <t>THE BACCHUS GROUP INC.</t>
  </si>
  <si>
    <t>CANADIAN 83 WHISKY PET</t>
  </si>
  <si>
    <t>YELLOW TAIL MERLOT</t>
  </si>
  <si>
    <t>YELLOW TAIL CABERNET SAUVIGNON</t>
  </si>
  <si>
    <t>CORONITA EXTRA 207 B</t>
  </si>
  <si>
    <t>LABATT BREWING COMPANY LIMITED</t>
  </si>
  <si>
    <t>CROWN ROYAL DELUXE WHISKY</t>
  </si>
  <si>
    <t>ALBERTA PURE VODKA PET</t>
  </si>
  <si>
    <t>ARSVITIS RIESLING QBA</t>
  </si>
  <si>
    <t>Riesling</t>
  </si>
  <si>
    <t>INTERNATIONAL CELLARS</t>
  </si>
  <si>
    <t>JOHNNIE WALKER GREEN LABEL SC</t>
  </si>
  <si>
    <t>CLYNELISH 14 YO HLND SGLE MALT</t>
  </si>
  <si>
    <t>Highland Single Malt Whisky</t>
  </si>
  <si>
    <t>CAOL ILA 12 YO ISLAY SGLE MALT</t>
  </si>
  <si>
    <t>BALLANTINE'S FINEST SCOTCH</t>
  </si>
  <si>
    <t>TERRE BAROLO DOCG</t>
  </si>
  <si>
    <t>Nebbiolo</t>
  </si>
  <si>
    <t>RIVER VALLEY BEVERAGE</t>
  </si>
  <si>
    <t>DEL BOSQUE RES SAUVIGNON BLANC</t>
  </si>
  <si>
    <t>SANTA CAROLINA SAUV BL RES</t>
  </si>
  <si>
    <t>GRAND MARNIER CORDON ROUGE LIQ</t>
  </si>
  <si>
    <t>Orange</t>
  </si>
  <si>
    <t>FORTY CREEK DISTILLERY</t>
  </si>
  <si>
    <t>DRAMBUIE SCOTCH LIQUEUR</t>
  </si>
  <si>
    <t>Herbal</t>
  </si>
  <si>
    <t>HEARTLAND SHIRAZ</t>
  </si>
  <si>
    <t>Shiraz/Syrah</t>
  </si>
  <si>
    <t>BERGSTROM BRANDS</t>
  </si>
  <si>
    <t>SPY VALLEY SAUVIGNON BLANC</t>
  </si>
  <si>
    <t>TRIALTO WINE GROUP LTD.</t>
  </si>
  <si>
    <t>DR ZENZEN GOLDSPARKLER</t>
  </si>
  <si>
    <t>KOKANEE LAGER 18/355 C</t>
  </si>
  <si>
    <t>COURVOISIER VS COGNAC</t>
  </si>
  <si>
    <t>Cognac</t>
  </si>
  <si>
    <t>CROWN ROYAL WHISKY WITH ADD ON</t>
  </si>
  <si>
    <t>CARLO ROSSI PAISANO</t>
  </si>
  <si>
    <t>CAPT MORGAN PRIV ST SPICED RUM</t>
  </si>
  <si>
    <t>Rum - Spiced</t>
  </si>
  <si>
    <t>MASI GRANDARELLA ROSSO IGT</t>
  </si>
  <si>
    <t>TWISTED SHOTZ BUTTERY SW4/30ML</t>
  </si>
  <si>
    <t>Miscellaneous Flavour</t>
  </si>
  <si>
    <t>DECANTER WINE &amp; SPIRITS</t>
  </si>
  <si>
    <t>LAMBS NAVY DARK RUM</t>
  </si>
  <si>
    <t>Rum - Dark/Black/Navy</t>
  </si>
  <si>
    <t>LAMBS PALM BREEZE AMBER RUM</t>
  </si>
  <si>
    <t>BRIGHTS 74 APERA</t>
  </si>
  <si>
    <t>Apera</t>
  </si>
  <si>
    <t>GRAND TERROIR TAUTAVEL</t>
  </si>
  <si>
    <t>Grenache</t>
  </si>
  <si>
    <t>PACIFIC WINE AND SPIRITS</t>
  </si>
  <si>
    <t>PILSNER URQUELL 500C</t>
  </si>
  <si>
    <t>ASAHI CANADA</t>
  </si>
  <si>
    <t>CAPTAIN MORGAN FINEST DARK RUM</t>
  </si>
  <si>
    <t>TALEA AMARETTO CREAM LIQ ADDON</t>
  </si>
  <si>
    <t>Cream</t>
  </si>
  <si>
    <t>DISARONNO ORIGINALE LIQUEUR</t>
  </si>
  <si>
    <t>Amaretto</t>
  </si>
  <si>
    <t>APPLETON EST SIGN BL RUM ADDON</t>
  </si>
  <si>
    <t>MEAGHERS 1878 WHISKY PET</t>
  </si>
  <si>
    <t>CALONA ROYAL RED</t>
  </si>
  <si>
    <t>GIBSONS FINE STER ED WH ADD ON</t>
  </si>
  <si>
    <t>J &amp; B RARE SCOTCH</t>
  </si>
  <si>
    <t>PELLER FAMILY VIN PINOT GRIG</t>
  </si>
  <si>
    <t>Pinot Gris</t>
  </si>
  <si>
    <t>PELLER FAMILY VIN SHIRAZ</t>
  </si>
  <si>
    <t>DR MCG PEACH SCHN LIQ /ADDON</t>
  </si>
  <si>
    <t>Peach</t>
  </si>
  <si>
    <t>GOSLING FAMILY RESERVE OLD RUM</t>
  </si>
  <si>
    <t>SAUZA SILVER TEQUILA</t>
  </si>
  <si>
    <t>Mixto</t>
  </si>
  <si>
    <t>MOUTON CADET BLANC AC</t>
  </si>
  <si>
    <t>CHOCOLATE BLOCK BLEND</t>
  </si>
  <si>
    <t>TANQUERAY LONDON DRY GIN</t>
  </si>
  <si>
    <t>WB GREY LABEL SHIRAZ</t>
  </si>
  <si>
    <t>MARK ANTHONY GROUP INC.</t>
  </si>
  <si>
    <t>BACARDI GOLD RUM PET</t>
  </si>
  <si>
    <t>CAMPO VIEJO RESERVA DOC</t>
  </si>
  <si>
    <t>FOLONARI PINOT GRIGIO IGT</t>
  </si>
  <si>
    <t>OSOYOOS LAROSE GRAND VIN VQA</t>
  </si>
  <si>
    <t>ICON FINE WINE &amp; SPIRITS</t>
  </si>
  <si>
    <t>CAPTAIN MORGAN WHT SPICED RUM</t>
  </si>
  <si>
    <t>GNARLY HEAD OLD VN ZINFANDEL</t>
  </si>
  <si>
    <t>NOBLE VINES 337 CAB SAUVIGNON</t>
  </si>
  <si>
    <t>CARIBOU LIQUOR APERTIVE</t>
  </si>
  <si>
    <t>TWO OCEANS CHARDONNAY</t>
  </si>
  <si>
    <t>BOUSQUET ORGANIC MALBEC</t>
  </si>
  <si>
    <t>Malbec</t>
  </si>
  <si>
    <t>MOOSEHEAD LAGER 473 C</t>
  </si>
  <si>
    <t>WETT SALES &amp; DISTRIBUTION INC.</t>
  </si>
  <si>
    <t>COTE DE BEAUNE VILLAGE AC</t>
  </si>
  <si>
    <t>Pinot Noir</t>
  </si>
  <si>
    <t>GAZELA VINHO VERDE WHITE DOC</t>
  </si>
  <si>
    <t>FRONTERA CABERNET SAUV CASK</t>
  </si>
  <si>
    <t>BACARDI ORIG COCO RUM ADD ON</t>
  </si>
  <si>
    <t>Rum - Flavoured</t>
  </si>
  <si>
    <t>JUAN GIL 4 MONTHS DO</t>
  </si>
  <si>
    <t>AMPHORA IMPORTS LTD.</t>
  </si>
  <si>
    <t>JUAN GIL SILVER LABEL DO</t>
  </si>
  <si>
    <t>GIBSONS FINEST RARE 12 YO WH</t>
  </si>
  <si>
    <t>LONDON XXX APERA</t>
  </si>
  <si>
    <t>DB PREM RES SHIRAZ CASK</t>
  </si>
  <si>
    <t>GLENLIVET ARCHIVE 21YO SPEY SC</t>
  </si>
  <si>
    <t>CHOCALAN ORIGEN GRAN RES CAB</t>
  </si>
  <si>
    <t>BACARDI RAZZ O RASP RUM ADD ON</t>
  </si>
  <si>
    <t>ROOT BEER SCHNAPPS LIQUOR</t>
  </si>
  <si>
    <t>STELLERS JAY BRUT VQA</t>
  </si>
  <si>
    <t>DB PREM RES CAB SAUVIGNON CASK</t>
  </si>
  <si>
    <t>DR MCG FRENCH KISS /ADDON</t>
  </si>
  <si>
    <t>BUD LIGHT 24/355 C</t>
  </si>
  <si>
    <t>Extra Light/Light-Alc 1.1 -4.0</t>
  </si>
  <si>
    <t>DON JULIO REPOSADO TEQUILA</t>
  </si>
  <si>
    <t>Reposado</t>
  </si>
  <si>
    <t>DON JULIO 1942 ANEJO TEQUILA</t>
  </si>
  <si>
    <t>Anejo/Extra Aged</t>
  </si>
  <si>
    <t>CALONA ROYAL WHITE</t>
  </si>
  <si>
    <t>SILENI SAUVIGNON BLANC</t>
  </si>
  <si>
    <t>PRESTIGE BEVERAGE GROUP CANADA</t>
  </si>
  <si>
    <t>SILENI PINOT NOIR</t>
  </si>
  <si>
    <t>BAILEYS ORIG IRISH CREAM LIQ</t>
  </si>
  <si>
    <t>REMY MARTIN VSOP FN CHAMP COG</t>
  </si>
  <si>
    <t>PATRON ANEJO TEQUILA</t>
  </si>
  <si>
    <t>PATRON SILVER TEQUILA</t>
  </si>
  <si>
    <t>Blanco/Silver/Plata</t>
  </si>
  <si>
    <t>D'EAUBONNE VSOP NAPOL BRANDY</t>
  </si>
  <si>
    <t>Brandy</t>
  </si>
  <si>
    <t>FAT BASTARD CAB SAUVIGNON VDP</t>
  </si>
  <si>
    <t>CECCHI CHIANTI DOCG</t>
  </si>
  <si>
    <t>Sangiovese</t>
  </si>
  <si>
    <t>RELAX COOL RED BLEND QBA</t>
  </si>
  <si>
    <t>BAREFOOT PINOT GRIGIO</t>
  </si>
  <si>
    <t>RODNEY STRONG RUS RVR PINO</t>
  </si>
  <si>
    <t>GREY GOOSE ORIGINAL VODKA</t>
  </si>
  <si>
    <t>BRIGHTS 74 TAWNY</t>
  </si>
  <si>
    <t>Tawny</t>
  </si>
  <si>
    <t>LAMBS PALM BREEZE AMBR RUM PET</t>
  </si>
  <si>
    <t>TEACHERS HLND CREAM BL SCOTCH</t>
  </si>
  <si>
    <t>CROWN ROYAL DELUXE WHISKY PET</t>
  </si>
  <si>
    <t>American Other Whiskey</t>
  </si>
  <si>
    <t>NEWFOUNDLAND SCREECH RUM</t>
  </si>
  <si>
    <t>PEPPOLI CHIANTI CLASSICO DOCG</t>
  </si>
  <si>
    <t>AMELIA CHARDONNAY 2024</t>
  </si>
  <si>
    <t>YELLOW TAIL SPARKLING CUVEE</t>
  </si>
  <si>
    <t>JAGERMEISTER LIQUEUR</t>
  </si>
  <si>
    <t>SPUMANTE BAMBINO</t>
  </si>
  <si>
    <t>SIMMONET FEBVRE CHABLIS AC</t>
  </si>
  <si>
    <t>GLENFARCLAS 12YO HLND SM SC</t>
  </si>
  <si>
    <t>VALDIVIESO SGLE VNYD CAB FRANC</t>
  </si>
  <si>
    <t>Cabernet Franc</t>
  </si>
  <si>
    <t>SANDEMAN 10 YO TAWNY PORT</t>
  </si>
  <si>
    <t>LONDON WESTMINSTER APERA PET</t>
  </si>
  <si>
    <t>SMIRNOFF LIME VODKA</t>
  </si>
  <si>
    <t>Flavoured Vodka</t>
  </si>
  <si>
    <t>BUSCH LAGER 15/355C</t>
  </si>
  <si>
    <t>MENAGE A TROIS FOLIE DEUX RED</t>
  </si>
  <si>
    <t>FREI RANCH RES CAB SAUVIGNON</t>
  </si>
  <si>
    <t>TRIPLE SEC LIQUEUR</t>
  </si>
  <si>
    <t>HUMBERTO CANALE PINO</t>
  </si>
  <si>
    <t>TWISTED SHOTZ B52 4/30ML</t>
  </si>
  <si>
    <t>RON ZACAPA 23YO SOLERA GR RUM</t>
  </si>
  <si>
    <t>VINHO VERDE FONTE DOC</t>
  </si>
  <si>
    <t>MUDSHAKE CREAMY VAN 270B</t>
  </si>
  <si>
    <t>Ready to Drink</t>
  </si>
  <si>
    <t>Coolers</t>
  </si>
  <si>
    <t>MUDSHAKE CHOCOLATE 270 B</t>
  </si>
  <si>
    <t>ALEX KEITH'S IPA 15/355C</t>
  </si>
  <si>
    <t>Ale - Alc 4.1 to 5.5</t>
  </si>
  <si>
    <t>WYBOROWA VODKA</t>
  </si>
  <si>
    <t>JAIME I BRANDY</t>
  </si>
  <si>
    <t>AUCHENTOSHAN 3 WOOD SGLE SC</t>
  </si>
  <si>
    <t>Lowland Single Malt Whisky</t>
  </si>
  <si>
    <t>SALMOS DO</t>
  </si>
  <si>
    <t>HAKUTSURU SAKE</t>
  </si>
  <si>
    <t>BRUCE ASHLEY GROUP</t>
  </si>
  <si>
    <t>SAYURI NIGORI SAKE</t>
  </si>
  <si>
    <t>MANISCHEWITZ CONCORD KOSHER</t>
  </si>
  <si>
    <t>YELLOW TAIL SHIRAZ</t>
  </si>
  <si>
    <t>ANDRES GOLDEN CREAM</t>
  </si>
  <si>
    <t>FRANZIA CRISP WHITE TAP CASK</t>
  </si>
  <si>
    <t>MONTES ALPHA CHARDONNAY</t>
  </si>
  <si>
    <t>VILLAMONT NUITS ST GEORGES AC</t>
  </si>
  <si>
    <t>DOUG REICHEL WINE MARKETING INC.</t>
  </si>
  <si>
    <t>MHFE PINOT GRIS RES VQA</t>
  </si>
  <si>
    <t>CHOCALAN ORIGEN GRAN RES CARM</t>
  </si>
  <si>
    <t>BELLE GLOS CLARK&amp;TELE PINO</t>
  </si>
  <si>
    <t>FORT GARRY DARK ALE 473 C</t>
  </si>
  <si>
    <t>FORT GARRY BREWING COMPANY LTD.</t>
  </si>
  <si>
    <t>KLINKER BRICK OLD VINE ZIN</t>
  </si>
  <si>
    <t>STERLING BEVERAGES</t>
  </si>
  <si>
    <t>CASILLERO DEL DIABLO CAB</t>
  </si>
  <si>
    <t>PINNACLE VODKA ADD ON</t>
  </si>
  <si>
    <t>MEUKOW BLACK VS COGNAC</t>
  </si>
  <si>
    <t>MEUKOW VANILLA COGNAC LIQUEUR</t>
  </si>
  <si>
    <t>ROY &amp; CO SELECTIONS</t>
  </si>
  <si>
    <t>TERRAZAS LOS ANDES RES MALBEC</t>
  </si>
  <si>
    <t>DARK SIDE CAB SAUV</t>
  </si>
  <si>
    <t>GLENFIDDICH SOLER RES 15 YO SC</t>
  </si>
  <si>
    <t>TOCORNAL CAB SAUV/MERLOT CASK</t>
  </si>
  <si>
    <t>CONO SUR TOCORNAL CHARD CASK</t>
  </si>
  <si>
    <t>CODORNIU CLASICO BRUT</t>
  </si>
  <si>
    <t>Sparkling Cava</t>
  </si>
  <si>
    <t>MASI CAMPOFIORIN ROSSO IGT</t>
  </si>
  <si>
    <t>FUZION SHIRAZ/MALBEC</t>
  </si>
  <si>
    <t>SOHO LYCHEE FLAVOURED LIQ</t>
  </si>
  <si>
    <t>Miscellaneous Fruit</t>
  </si>
  <si>
    <t>ROCHEFORT 10 TRAPPIST ALE 330B</t>
  </si>
  <si>
    <t>Strong/Extra Strong - Alc &gt;5.5</t>
  </si>
  <si>
    <t>WEYNANTS IMEX NV</t>
  </si>
  <si>
    <t>GALIL MTN CAB SAUV KOSHER</t>
  </si>
  <si>
    <t>JESTER CABERNET SAUVIGNON</t>
  </si>
  <si>
    <t>COINTREAU LIQUEUR</t>
  </si>
  <si>
    <t>MAIN &amp; VINE PIGR</t>
  </si>
  <si>
    <t>TORRES SANGRE DE TORO</t>
  </si>
  <si>
    <t>DIAMOND COL IVORY LBL CAB SAUV</t>
  </si>
  <si>
    <t>CUMA TORRONTES ORGANIC</t>
  </si>
  <si>
    <t>Torrontes</t>
  </si>
  <si>
    <t>CUMA MALBEC ORGANIC</t>
  </si>
  <si>
    <t>ERRAZURIZ ESTATE CARMENERE</t>
  </si>
  <si>
    <t>CONO SUR CHARDONNAY ORGANIC</t>
  </si>
  <si>
    <t>GRAFFIGNA GENUINE COL  MALBEC</t>
  </si>
  <si>
    <t>GRAFFIGNA GEN COL PINOT GRIGIO</t>
  </si>
  <si>
    <t>ROCCA MACIE SASYR SANG SYRAH</t>
  </si>
  <si>
    <t>MONTALTO CASA/NERO D'AVOLA</t>
  </si>
  <si>
    <t>LAPHROAIG QUARTER CASK SCOTCH</t>
  </si>
  <si>
    <t>LAMBS CLASSIC WHITE RUM PET</t>
  </si>
  <si>
    <t>FORTY CREEK BRL SEL NIAG WH</t>
  </si>
  <si>
    <t>DIRECTOR'S CUT CAB SAUV</t>
  </si>
  <si>
    <t>VILLA MARIA PB PINOT NOIR</t>
  </si>
  <si>
    <t>CORVINA PASSITA RIPA MAGNA</t>
  </si>
  <si>
    <t>ALTO BEVERAGE GROUP</t>
  </si>
  <si>
    <t>STAGS' LEAP MERLOT</t>
  </si>
  <si>
    <t>TRIVENTO RESERVE MALBEC</t>
  </si>
  <si>
    <t>GRANT'S FAMILY RESERVE SCOTCH</t>
  </si>
  <si>
    <t>ANDRES BABY CANADIAN SPARKLING</t>
  </si>
  <si>
    <t>ESTACIONES MALBEC</t>
  </si>
  <si>
    <t>TRY MY WINE</t>
  </si>
  <si>
    <t>BERINGER NAPA VALLEY CAB</t>
  </si>
  <si>
    <t>SMIRNOFF BLUEBERRY VODKA</t>
  </si>
  <si>
    <t>MOTT'S CLAM CAESAR ORIG 6/341C</t>
  </si>
  <si>
    <t>Cocktails</t>
  </si>
  <si>
    <t>MARK ANTHONY BRANDS</t>
  </si>
  <si>
    <t>MOTT'S CLAM CAESAR EX SP6/341C</t>
  </si>
  <si>
    <t>PATRON XO CAFE LIQUEUR</t>
  </si>
  <si>
    <t>KWV ROODEBERG RED</t>
  </si>
  <si>
    <t>MOOSEHEAD LAGER 15/355C</t>
  </si>
  <si>
    <t>MOOSEHEAD LIGHT 15/355C</t>
  </si>
  <si>
    <t>FG PALE ENGLISH AMBER ALE 473C</t>
  </si>
  <si>
    <t>BR TRADITION ALE 12/355C</t>
  </si>
  <si>
    <t>SET THE BAR SALES &amp; DISTRIBUTION LTD</t>
  </si>
  <si>
    <t>BOWMORE 18 YO ISLAY SM SCOTCH</t>
  </si>
  <si>
    <t>CORONA EXTRA BEER 24/330 B</t>
  </si>
  <si>
    <t>WAKEFIELD ESTATE CAB SAUVIGNON</t>
  </si>
  <si>
    <t>COPPER MOON SHIRAZ</t>
  </si>
  <si>
    <t>BAILEYS ORIG LIQUOR GIFT PK</t>
  </si>
  <si>
    <t>IL BRUCIATO DOC</t>
  </si>
  <si>
    <t>FLAT ROOF MANOR PINOT GRIGIO</t>
  </si>
  <si>
    <t>CANTON GINGER &amp; COGNAC LIQ</t>
  </si>
  <si>
    <t>RELAX ROSE QBA</t>
  </si>
  <si>
    <t>MCCLELLAND'S SGLE MALT ISLAY</t>
  </si>
  <si>
    <t>CHIVAS REGAL 12 YO SCOTCH</t>
  </si>
  <si>
    <t>WAYNE GRETZKY CHARD VQA</t>
  </si>
  <si>
    <t>WAYNE GRETZKY CAB MERL VQA</t>
  </si>
  <si>
    <t>TERRANOBLE CABERNET SAUVIGNON</t>
  </si>
  <si>
    <t>BKG DISTRIBUTORS</t>
  </si>
  <si>
    <t>TERRANOBLE SAUVIGNON BLANC</t>
  </si>
  <si>
    <t>VARAS VINHO TINTO</t>
  </si>
  <si>
    <t>CHATEAU LATOUR AC 2006</t>
  </si>
  <si>
    <t>INNIS&amp;GUNNCARIBBEANRUMCASK330B</t>
  </si>
  <si>
    <t>JOHNNIE WALKER BLK LAB 12YO SC</t>
  </si>
  <si>
    <t>DEL BOSQUE CAB SAUVIGNON RSV</t>
  </si>
  <si>
    <t>AUCHENTOSHAN 12 YO LOW SC</t>
  </si>
  <si>
    <t>JACK DANIELS TENN WHISKEY</t>
  </si>
  <si>
    <t>Tennessee Whiskey</t>
  </si>
  <si>
    <t>BREAKTHRU BEVERAGE - PINNACLE DIVISION</t>
  </si>
  <si>
    <t>CHOCALAN VITRUM BLEND</t>
  </si>
  <si>
    <t>HEIDSIECK SAUVAGE ROSE BRUT</t>
  </si>
  <si>
    <t>Champagne</t>
  </si>
  <si>
    <t>PFEIFFER SHIRAZ</t>
  </si>
  <si>
    <t>UNDURRAGA SIBARIS CARMENERE</t>
  </si>
  <si>
    <t>RIGBY MEAD CASSIS</t>
  </si>
  <si>
    <t>RIGBY ORCHARDS LTD.</t>
  </si>
  <si>
    <t>TWISTED SHOTZ SX BCH4/30</t>
  </si>
  <si>
    <t>MAIN &amp; VINE CAB</t>
  </si>
  <si>
    <t>REYKA VODKA</t>
  </si>
  <si>
    <t>SAILOR JERRY SPICED RUM</t>
  </si>
  <si>
    <t>CONO SUR SPARKLING BRUT</t>
  </si>
  <si>
    <t>HENNESSY VS COGNAC</t>
  </si>
  <si>
    <t>SEGURET COTEAUX SCHISTEUX AOC</t>
  </si>
  <si>
    <t>VINTAGE WEST WINE &amp; SPIRITS INC</t>
  </si>
  <si>
    <t>GREY GOOSE LA POIRE VOD</t>
  </si>
  <si>
    <t>SANTA JULIA RESERVA MALBEC</t>
  </si>
  <si>
    <t>ZUCCARDI Q TEMPRANILLO</t>
  </si>
  <si>
    <t>Tempranillo</t>
  </si>
  <si>
    <t>YELLOW TAIL PINOT GRIGIO</t>
  </si>
  <si>
    <t>YELLOW TAIL SPARKLING ROSE</t>
  </si>
  <si>
    <t>BECK'S BEER 500C</t>
  </si>
  <si>
    <t>GOUGUENHEIM MALBEC RESERVA</t>
  </si>
  <si>
    <t>LAMBS NAVY DARK RUM PET</t>
  </si>
  <si>
    <t>BULLEIT BOURBON WHISKEY</t>
  </si>
  <si>
    <t>Bourbon Whiskey</t>
  </si>
  <si>
    <t>FRANGELICO LIQUOR</t>
  </si>
  <si>
    <t>Nut</t>
  </si>
  <si>
    <t>SUPERIOR JUNMAI GINJO SAKE</t>
  </si>
  <si>
    <t>GROLSCH PREMIUM LAGER 450B</t>
  </si>
  <si>
    <t>CIAO FRIZZANT IGT CAN</t>
  </si>
  <si>
    <t>LIQUEFIED IMPORTS</t>
  </si>
  <si>
    <t>VINEDRESSERS CAB/PEVE VQA</t>
  </si>
  <si>
    <t>PERONI NASTRO AZZURRO 330 B</t>
  </si>
  <si>
    <t>TRAVAGLINI GATTINARA SELEZIONE</t>
  </si>
  <si>
    <t>PENLEY PHOENIX CABERNET SAUV</t>
  </si>
  <si>
    <t>MAS LA PLANA DO</t>
  </si>
  <si>
    <t>TOMATIN 12YO HLND SGLE SCOTCH</t>
  </si>
  <si>
    <t>POST HOUSE PENNY BLACK</t>
  </si>
  <si>
    <t>BLEND IMPORTS</t>
  </si>
  <si>
    <t>CRYSTAL HEAD VODKA</t>
  </si>
  <si>
    <t>EL JIMADOR REPOSADO TEQUILA</t>
  </si>
  <si>
    <t>ST REMY VSOP NAPOLEON BRANDY</t>
  </si>
  <si>
    <t>SMIRNOFF ICE VODKA 1L PET</t>
  </si>
  <si>
    <t>COBRA PREMIUM LAGER 330B</t>
  </si>
  <si>
    <t>MAX RESERVA CARMENERE</t>
  </si>
  <si>
    <t>COYAM ORGANIC BLEND</t>
  </si>
  <si>
    <t>GOLD STRONG 12/355 C</t>
  </si>
  <si>
    <t>GREAT WESTERN BREWING CO. LTD</t>
  </si>
  <si>
    <t>POTTER'S SPECIAL OLD WHISKYPET</t>
  </si>
  <si>
    <t>HENKELL TROCKEN PIC 3/200</t>
  </si>
  <si>
    <t>NICKY HAHN PINOT NOIR</t>
  </si>
  <si>
    <t>BLU GIOVELLO PIGR DOC</t>
  </si>
  <si>
    <t>BECK'S BEER 330 B</t>
  </si>
  <si>
    <t>JACOB'S CREEK PINOT GRIGIO</t>
  </si>
  <si>
    <t>KINGSGATE CDN APERA RES</t>
  </si>
  <si>
    <t>SHARP IMPORTS</t>
  </si>
  <si>
    <t>CAPTAIN MORGAN 100 SPICED RUM</t>
  </si>
  <si>
    <t>GHOST PINES CAB SAUVIGNON</t>
  </si>
  <si>
    <t>GAZELA VINHO VERDE ROSE</t>
  </si>
  <si>
    <t>FRANZIA CHILLABLE RED TAP CASK</t>
  </si>
  <si>
    <t>DB PREM RES PINOTGRIGIO CASK</t>
  </si>
  <si>
    <t>GRAHAM'S TAWNY 10 YO PORT</t>
  </si>
  <si>
    <t>BEAUJOLAIS SUPERIEUR AC</t>
  </si>
  <si>
    <t>Gamay</t>
  </si>
  <si>
    <t>BAREFOOT MOSCATO</t>
  </si>
  <si>
    <t>Muscat</t>
  </si>
  <si>
    <t>COINTREAU LIQUEUR ADD ON</t>
  </si>
  <si>
    <t>BAILEYS ORG IRI CR LIQ ADD ON</t>
  </si>
  <si>
    <t>BAILEYS HINT COFFEE LIQ ADD ON</t>
  </si>
  <si>
    <t>BAILEYS CARAMEL LIQ ADD ON</t>
  </si>
  <si>
    <t>APPLETON EST V/X LT RUM ADD ON</t>
  </si>
  <si>
    <t>APPLETON ESTATE SIGN BLEND RUM</t>
  </si>
  <si>
    <t>LA POSTA PIZZELLA MALBEC</t>
  </si>
  <si>
    <t>LA POSTA ARMANDO BONARDA</t>
  </si>
  <si>
    <t>OSTER BERN BAD RSL BRN QMP</t>
  </si>
  <si>
    <t>MOLSON DRY 710C</t>
  </si>
  <si>
    <t>BOSSI FEDRIGOTTI PINOT GRIGIO</t>
  </si>
  <si>
    <t>TANTALUS RIESLING VQA</t>
  </si>
  <si>
    <t>TANTALUS INDUSTRIES INC</t>
  </si>
  <si>
    <t>HENKELL ROSE</t>
  </si>
  <si>
    <t>CAZADORES REPOSADO TEQUILA</t>
  </si>
  <si>
    <t>TENUTA DI CASTIGLIONI IGT</t>
  </si>
  <si>
    <t>NIPOZZANO CHIA RUFINA RIS DOCG</t>
  </si>
  <si>
    <t>CHAMBORD RASPBERRY LIQUOR</t>
  </si>
  <si>
    <t>Raspberry</t>
  </si>
  <si>
    <t>FREIXENET CORDON NEGRO GFTPK</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</si>
  <si>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</si>
  <si>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</si>
  <si>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</si>
  <si>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</si>
  <si>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</si>
  <si>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</si>
  <si>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</si>
  <si>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</si>
  <si>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</si>
  <si>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LUIGI BOSCA CAB SAUVIGNON</t>
  </si>
  <si>
    <t>COURVOISIER VSOP COGNAG</t>
  </si>
  <si>
    <t>SANTA CRISTINA PINOT GRIGIO</t>
  </si>
  <si>
    <t>ROCKY MOUNTAIN PILSNER 12/341B</t>
  </si>
  <si>
    <t>TENUTA FRES DI CASTIGLIONI IGT</t>
  </si>
  <si>
    <t>LAS ACEQUIAS MALBEC OAK</t>
  </si>
  <si>
    <t>THIRTY BENCH WINEMAKER RED VQA</t>
  </si>
  <si>
    <t>FAMOUS GROUSE SMOKY BLACK SC</t>
  </si>
  <si>
    <t>KEYSTONE LIGHT 15/355C</t>
  </si>
  <si>
    <t>MALIBU TROP COC RUM LIQ ADD ON</t>
  </si>
  <si>
    <t>JAMESON IRISH WHISKEY</t>
  </si>
  <si>
    <t>Irish Blended Whiskey</t>
  </si>
  <si>
    <t>THE KRAKEN BLACK SPICED RUM</t>
  </si>
  <si>
    <t>VILLA TERESA ORG PROS DOC</t>
  </si>
  <si>
    <t>TIGER BEER 500 C</t>
  </si>
  <si>
    <t>GLEN GARIOCH 1797 HIGHL SCOTCH</t>
  </si>
  <si>
    <t>STERLING VINT COLL PINOT GRIG</t>
  </si>
  <si>
    <t>GREY GOOSE VODKA ADD ON</t>
  </si>
  <si>
    <t>WHITE OWL WHISKY</t>
  </si>
  <si>
    <t>PERIQUITA RED</t>
  </si>
  <si>
    <t>DUJARDIN VSOP BRANDY</t>
  </si>
  <si>
    <t>STARLING CASTLE RIESLING QBA</t>
  </si>
  <si>
    <t>SAN GIUSEPPE BAROLO DOCG</t>
  </si>
  <si>
    <t>CONQUISTA MALBEC</t>
  </si>
  <si>
    <t>BUD LIGHT LIME 12/355C</t>
  </si>
  <si>
    <t>Flavoured Beer</t>
  </si>
  <si>
    <t>BUD LIGHT 30/355C</t>
  </si>
  <si>
    <t>DB FAM SELECTION PINOT GRIGIO</t>
  </si>
  <si>
    <t>CAMINS DEL PRIORAT DOC</t>
  </si>
  <si>
    <t>BACARDI DRAGON BERRY RUM ADDON</t>
  </si>
  <si>
    <t>MOET &amp; CHANDON ROSE IMP CHAMP</t>
  </si>
  <si>
    <t>CANADIAN 83 WHISKY</t>
  </si>
  <si>
    <t>ABSOLUT VODKA</t>
  </si>
  <si>
    <t>CHATEAU MOUTON ROTHSCHILD 2007</t>
  </si>
  <si>
    <t>CINZANO ROSSO VERMOUTH</t>
  </si>
  <si>
    <t>Vermouth</t>
  </si>
  <si>
    <t>BUSCH LIGHT 15/355C</t>
  </si>
  <si>
    <t>GLENLIVET 12 YO SPEYSIDE SC</t>
  </si>
  <si>
    <t>JP WISERS 18 YEAR OLD CDN WH</t>
  </si>
  <si>
    <t>THE BEACHHOUSE WHITE</t>
  </si>
  <si>
    <t>THE FAMOUS GROUSE SCOTCH</t>
  </si>
  <si>
    <t>THE SHOW MALBEC</t>
  </si>
  <si>
    <t>NEGRA MODELO 355B</t>
  </si>
  <si>
    <t>CROWN ROYAL BLACK WHISKY</t>
  </si>
  <si>
    <t>DIPLOMATICO RES EXCLUSIVA RUM</t>
  </si>
  <si>
    <t>CARL SITTMANN RIESLING WSG</t>
  </si>
  <si>
    <t>MARTINI ROSSI ROSSO VERMOUTH</t>
  </si>
  <si>
    <t>BOUSQUET RES MALBEC ORGANIC</t>
  </si>
  <si>
    <t>CONO SUR PINOT NOIR ORGANIC</t>
  </si>
  <si>
    <t>SANTA CAROLINA RES DE FAM CAB</t>
  </si>
  <si>
    <t>CHIANTI CLASSICO DOCG</t>
  </si>
  <si>
    <t>LUCENTE TOSCANA IGT</t>
  </si>
  <si>
    <t>AMALAYA MALBEC</t>
  </si>
  <si>
    <t>GIRLS' NIGHT OUT STRAW SAMBA</t>
  </si>
  <si>
    <t>Flavoured</t>
  </si>
  <si>
    <t>GIRLS' NIGHT OUT PIN/MNG TANGO</t>
  </si>
  <si>
    <t>HENNESSY XO COGNAC</t>
  </si>
  <si>
    <t>SEGURA VIUDAS BRUT RES CAVA</t>
  </si>
  <si>
    <t>SEGURA VIUDAS BRUT ROSE</t>
  </si>
  <si>
    <t>NAPA CELLARS CAB SAUVIGNON</t>
  </si>
  <si>
    <t>KNAPPOGUE CASTLE 12SM IRISH WH</t>
  </si>
  <si>
    <t>Irish Single Malt Whiskey</t>
  </si>
  <si>
    <t>LE GRAND NOIR PINOT NOIR VDP</t>
  </si>
  <si>
    <t>MOZART CHOCOLATE CREAM LIQUEUR</t>
  </si>
  <si>
    <t>Chocolate</t>
  </si>
  <si>
    <t>MAKER'S MARK 46 BOURBON WH</t>
  </si>
  <si>
    <t>HOT TO TROT RED BLEND</t>
  </si>
  <si>
    <t>INDIAN WELLS CABERNET SAUV</t>
  </si>
  <si>
    <t>BUDWEISER 8/355C</t>
  </si>
  <si>
    <t>LABATT BLUE 8/355 C</t>
  </si>
  <si>
    <t>LABATT LITE 8/355 C</t>
  </si>
  <si>
    <t>LOUIS MARTINI SONOMA CAB</t>
  </si>
  <si>
    <t>LOUIS MARTINI NAPA VALLEY CAB</t>
  </si>
  <si>
    <t>POST HOUSE BULLSEYE CABERNET</t>
  </si>
  <si>
    <t>CUVEE NAPA BRUT PRESTIGE</t>
  </si>
  <si>
    <t>MALIBU TROP COCONUT RUM LIQ</t>
  </si>
  <si>
    <t>KUNG FU GIRL RIESLING</t>
  </si>
  <si>
    <t>POLAR ICE VODKA</t>
  </si>
  <si>
    <t>CONO SUR BICICLETA RES CARM</t>
  </si>
  <si>
    <t>ORIGINAL 16 PALE ALE 4/473C</t>
  </si>
  <si>
    <t>EL JIMADOR MARGARITA 4/355 C</t>
  </si>
  <si>
    <t>VILLA MARIA CEL SEL SAUV BLANC</t>
  </si>
  <si>
    <t>FORTY CREEK BARREL SEL WHADDON</t>
  </si>
  <si>
    <t>FORTY CREEK BAR SEL WH ADD ON</t>
  </si>
  <si>
    <t>ROYAL JAMAICAN GINGER BEER355B</t>
  </si>
  <si>
    <t>DB SPARKLING BRUT FAMILY SELEC</t>
  </si>
  <si>
    <t>KNOB CREEK SGL BRL KSBBN WH</t>
  </si>
  <si>
    <t>GD VAJRA BAROLO ALBE DOCG</t>
  </si>
  <si>
    <t>CORONA EXTRA BEER 473 C</t>
  </si>
  <si>
    <t>GIBSONS FINE STERL EDITION WH</t>
  </si>
  <si>
    <t>DOS EQUIS XX SPEC LAGER24/355B</t>
  </si>
  <si>
    <t>WHITE HOUSE RIESLING/PIGR VQA</t>
  </si>
  <si>
    <t>RED HOUSE CABERNET/SHIRAZ VQA</t>
  </si>
  <si>
    <t>VEUVE CLICQUOT BRUT CHAMP</t>
  </si>
  <si>
    <t>HEINEKEN LAGER 650 B</t>
  </si>
  <si>
    <t>ST GERMAIN ELDERFLOWER LIQUOR</t>
  </si>
  <si>
    <t>CORDON NEGRO BRUT CAVA</t>
  </si>
  <si>
    <t>CARTA NEVADA EXTRA DRY CAVA</t>
  </si>
  <si>
    <t>SAUZA EXTRA GOLD TEQUILA</t>
  </si>
  <si>
    <t>KRONENBOURG 1664 330B</t>
  </si>
  <si>
    <t>GRAN CENTENARIO ANEJO TEQUILA</t>
  </si>
  <si>
    <t>ABERFELDY 12YO HIGHLAND SCOTCH</t>
  </si>
  <si>
    <t>JOSE CUERVO RES DE LA FAMILIA</t>
  </si>
  <si>
    <t>Extra Anejo/Ultra Aged</t>
  </si>
  <si>
    <t>JOSE CUERVO TRAD REPOSADO TEQ</t>
  </si>
  <si>
    <t>EMERI SPARKLING PINK MOSCATO</t>
  </si>
  <si>
    <t>BREWHOUSE PILSNER 15/355 C</t>
  </si>
  <si>
    <t>BANFF ICE VODKA</t>
  </si>
  <si>
    <t>COURVOISIER XO COGNAC</t>
  </si>
  <si>
    <t>CAPTAIN MORGAN SPICED RUM</t>
  </si>
  <si>
    <t>SEAGRAMS V O WHISKY</t>
  </si>
  <si>
    <t>IL TRAMONTO LIMONCELLO LIQUEUR</t>
  </si>
  <si>
    <t>PLANTERAY 5YR RUM</t>
  </si>
  <si>
    <t>FUZION ALTA MALBEC/TEMPRANILLO</t>
  </si>
  <si>
    <t>CUPCAKE CHARDONNAY</t>
  </si>
  <si>
    <t>CUPCAKE VNYD RED VELVET</t>
  </si>
  <si>
    <t>LA FIOLE CHNEUF DU PAPE RG AC</t>
  </si>
  <si>
    <t>OYSTER BAY SPK CUVEE BRUT</t>
  </si>
  <si>
    <t>MARTINI ROSSI EX DRY VERMOUTH</t>
  </si>
  <si>
    <t>JACK DANIELS TENN SOUR MASH WH</t>
  </si>
  <si>
    <t>MILLER GENUINE DRAFT 473 C</t>
  </si>
  <si>
    <t>JOHNNIE WALKER BLUE LABEL SC</t>
  </si>
  <si>
    <t>CIAO SANG ORGANIC TETRA</t>
  </si>
  <si>
    <t>CIAO CHARD ORGANIC TETRA</t>
  </si>
  <si>
    <t>BOMBAY SAPPHIRE LONDON DRY GIN</t>
  </si>
  <si>
    <t>3 MONTS GOLDEN STRONG ALE 750B</t>
  </si>
  <si>
    <t>SAWMILL CREEK PIGR CASK</t>
  </si>
  <si>
    <t>MISSION HILL RES MERLOT VQA</t>
  </si>
  <si>
    <t>HARP LAGER 500C</t>
  </si>
  <si>
    <t>SMITHWICK'S IRISH ALE 500C</t>
  </si>
  <si>
    <t>EL DORADO 12 YR OLD RUM</t>
  </si>
  <si>
    <t>JOSE CUERVO ESPECIAL GOLD TEQ</t>
  </si>
  <si>
    <t>RIGBY TWO ROSE APPLE HASKAP</t>
  </si>
  <si>
    <t>Fruit</t>
  </si>
  <si>
    <t>GLENFIDDICH SPEC RES 12YO SC</t>
  </si>
  <si>
    <t>MARTINI ROSSI BIANCO VERMOUTH</t>
  </si>
  <si>
    <t>MARIO'S VNYD CAB SAUV</t>
  </si>
  <si>
    <t>WB GREY LABEL CABERNET/SHIRAZ</t>
  </si>
  <si>
    <t>CAPTAIN MORGAN DELUXE DARK RUM</t>
  </si>
  <si>
    <t>JACK DANIELS TENN HONEY LIQ</t>
  </si>
  <si>
    <t>American Flavoured Whiskey</t>
  </si>
  <si>
    <t>MARTINI ASTI DOCG</t>
  </si>
  <si>
    <t>MILLER GENUINE DRAFT 15/355C</t>
  </si>
  <si>
    <t>KRONENBOURG 1664 BLANC 330B</t>
  </si>
  <si>
    <t>TRAPICHE ALARIS PIGR</t>
  </si>
  <si>
    <t>POPPERS HARD ICE MALT 473C</t>
  </si>
  <si>
    <t>FINLANDIA VODKA ADD ON</t>
  </si>
  <si>
    <t>LAS ACEQUIAS CAB SAUV OAK</t>
  </si>
  <si>
    <t>NORTON BARREL SELECT MALBEC</t>
  </si>
  <si>
    <t>ATTECA DO</t>
  </si>
  <si>
    <t>POST SCRIPTUM DE CHRYSEIA DOC</t>
  </si>
  <si>
    <t>CROFT FINE TAWNY PORT</t>
  </si>
  <si>
    <t>VINO DEGLI DEI AMARONE VALP</t>
  </si>
  <si>
    <t>RIPASSO DELLA VALP SUPER DOC</t>
  </si>
  <si>
    <t>FONSECA GUIMARAENS V2009 PORT</t>
  </si>
  <si>
    <t>TAYLOR FLADGATE V2009 PORT</t>
  </si>
  <si>
    <t>COORS LIGHT 15/341 B</t>
  </si>
  <si>
    <t>PFEIFFER MOSCATO</t>
  </si>
  <si>
    <t>MER SOLEIL SILVER UNOAK CHARD</t>
  </si>
  <si>
    <t>CAYMUS CANADA INC</t>
  </si>
  <si>
    <t>CAPTAIN MORGAN GOLD RUM</t>
  </si>
  <si>
    <t>MAKULU ISWITHI PINOTAGE</t>
  </si>
  <si>
    <t>Pinotage</t>
  </si>
  <si>
    <t>BANROCK STATION PINK MOSCATO</t>
  </si>
  <si>
    <t>PRIMAL ROOTS RED BLEND</t>
  </si>
  <si>
    <t>COLUMBIA CREST H3 CAB SAUV</t>
  </si>
  <si>
    <t>CHOCOLATE SHOP CHOC RED WINE</t>
  </si>
  <si>
    <t>SOUTHERN COMFORT LIQUEUR</t>
  </si>
  <si>
    <t>MHFE RES RIESLING ICEWINE VQA</t>
  </si>
  <si>
    <t>LE PETIT PERROY VOUVRAY</t>
  </si>
  <si>
    <t>Chenin Blanc</t>
  </si>
  <si>
    <t>LURTON FUME BL ROSE</t>
  </si>
  <si>
    <t>NOVAS CARM/CAB ORGANIC</t>
  </si>
  <si>
    <t>J T PROP SEL MERLOT CASK</t>
  </si>
  <si>
    <t>J T PROP SEL SAUV BL CASK</t>
  </si>
  <si>
    <t>EL PETIT BONHOMME ORG MGS</t>
  </si>
  <si>
    <t>MCCLELLAND'S HLND SGLE MALT SC</t>
  </si>
  <si>
    <t>CABOT TRAIL MAPLE CREAM LIQUOR</t>
  </si>
  <si>
    <t>COLLINGWOOD DBL BAR CANADIANWH</t>
  </si>
  <si>
    <t>PATRON REPOSADO TEQUILA</t>
  </si>
  <si>
    <t>1865 CAB SAUVIGNON</t>
  </si>
  <si>
    <t>LFE RESERVA CABERNET SAUVIGNON</t>
  </si>
  <si>
    <t>SANTA JULIA PINOT GRIGIO PLUS</t>
  </si>
  <si>
    <t>TWO OCEANS PINOT GRIGIO</t>
  </si>
  <si>
    <t>EL JIMADOR BLANCO TEQ ADD ON</t>
  </si>
  <si>
    <t>EL JIMADOR REPOSADO TEQ ADD ON</t>
  </si>
  <si>
    <t>Gold/Oro</t>
  </si>
  <si>
    <t>JACOB'S CREEK MOSCATO</t>
  </si>
  <si>
    <t>RIGBY WHITE MEAD</t>
  </si>
  <si>
    <t>POL ROGER BRUT RES</t>
  </si>
  <si>
    <t>POL ROGER BL DE BL RES CHAMP</t>
  </si>
  <si>
    <t>WHITEHAVEN SAUVIGNON BLANC</t>
  </si>
  <si>
    <t>WHITEHAVEN PINOT NOIR</t>
  </si>
  <si>
    <t>1792 SMALL BATCH BOURBON</t>
  </si>
  <si>
    <t>GALLIANO L'AUTENTICO LIQUEUR</t>
  </si>
  <si>
    <t>BREAKTHRU BEVERAGE - UNITED DIVISION</t>
  </si>
  <si>
    <t>CARLSBERG LAGER 12/330B</t>
  </si>
  <si>
    <t>MICHELOB ULTRA 12/341B</t>
  </si>
  <si>
    <t>MICHELOB ULTRA 24/341B</t>
  </si>
  <si>
    <t>ATALAYA LAYA DO</t>
  </si>
  <si>
    <t>JP CHENET PINO LTD REL VDP</t>
  </si>
  <si>
    <t>DEVIL'S CUT BOURBON WHISKEY</t>
  </si>
  <si>
    <t>CANADIAN CLUB DOCK 57 BB WH</t>
  </si>
  <si>
    <t>Canadian Flavoured Whisky</t>
  </si>
  <si>
    <t>CAZADORES REPOSADO TEQ ADD ON</t>
  </si>
  <si>
    <t>PELLER ESTATES ICE CUVEE VQA</t>
  </si>
  <si>
    <t>WATERLOO DARK 473C</t>
  </si>
  <si>
    <t>WATERLOO IPA 473C</t>
  </si>
  <si>
    <t>ANGRY FISH PILSNER 473C</t>
  </si>
  <si>
    <t>TWISTED TEA HARD ICED TEA 355B</t>
  </si>
  <si>
    <t>Teas</t>
  </si>
  <si>
    <t>HENRY OF PELHAM PINOT GRIG VQA</t>
  </si>
  <si>
    <t>DRY SACK MED DRY SHERRY</t>
  </si>
  <si>
    <t>Sherry</t>
  </si>
  <si>
    <t>ERRAZURIZ ACONCAGUA COSTA SABL</t>
  </si>
  <si>
    <t>J T PROP SEL CAB SAUV CASK</t>
  </si>
  <si>
    <t>J T PROP SEL CHARDONNAY CASK</t>
  </si>
  <si>
    <t>RADIO BOKA TEMPRANILLO VDLT</t>
  </si>
  <si>
    <t>ORIGINAL 16 PALE ALE 15/355C</t>
  </si>
  <si>
    <t>JOHNNIE WALKER GOLD RESERVE SC</t>
  </si>
  <si>
    <t>JOHNNIE WALKER 18YO SC</t>
  </si>
  <si>
    <t>ZIERGARTEN RIESLING QBA</t>
  </si>
  <si>
    <t>EL DORADO 21 YR OLD RUM</t>
  </si>
  <si>
    <t>ROOT 1 CABERNET SAUVIGNON</t>
  </si>
  <si>
    <t>BALVENIE CARIBBEAN 14YO SCOTCH</t>
  </si>
  <si>
    <t>APRICOT BRANDY LIQUOR</t>
  </si>
  <si>
    <t>Apricot</t>
  </si>
  <si>
    <t>CREME DE MENTHE GREEN LIQUEUR</t>
  </si>
  <si>
    <t>Mint</t>
  </si>
  <si>
    <t>FRONTERA SAUVIGNON BLANC CASK</t>
  </si>
  <si>
    <t>ORIGINAL 16 PALE ALE 6/355C</t>
  </si>
  <si>
    <t>CAPTAIN MORG WT LAB RUM ADD ON</t>
  </si>
  <si>
    <t>FIREBALL CIN WHISKY LIQ ADD ON</t>
  </si>
  <si>
    <t>LAMBS SPICED RUM</t>
  </si>
  <si>
    <t>HENRY OF PELHAM PINOT NOIR VQA</t>
  </si>
  <si>
    <t>JUAN GIL BLANCO</t>
  </si>
  <si>
    <t>BAREFOOT SWEET RED</t>
  </si>
  <si>
    <t>KEYSTONE LIGHT 8/355C</t>
  </si>
  <si>
    <t>CINQ CEPAGES CAB SAUVIGNON</t>
  </si>
  <si>
    <t>WILD TURKEY KENT ST BOURBON WH</t>
  </si>
  <si>
    <t>FOUNDRY CIDER 50L KEG</t>
  </si>
  <si>
    <t>Cider-Apple</t>
  </si>
  <si>
    <t>LA SCALA SPUMANTE</t>
  </si>
  <si>
    <t>BARKING SQUIRREL LAGER 473 C</t>
  </si>
  <si>
    <t>LA MASCOTA CABERNET SAUVIGNON</t>
  </si>
  <si>
    <t>PEPPERMINT SCHNAPPS LIQUEUR</t>
  </si>
  <si>
    <t>MASI BROLO CAMPOFIORIN ORO IGT</t>
  </si>
  <si>
    <t>KOLOMYKA VODKA PET</t>
  </si>
  <si>
    <t>BLACK SAGE MERLOT VQA</t>
  </si>
  <si>
    <t>STONELEIGH PINOT GRIS</t>
  </si>
  <si>
    <t>MATUA SAUVIGNON BLANC</t>
  </si>
  <si>
    <t>TORRES CELESTE CRIANZA DO</t>
  </si>
  <si>
    <t>19 CRIMES SHIRAZ/DURIF</t>
  </si>
  <si>
    <t>HAMILTON RUSSEL VINEYARDS PINO</t>
  </si>
  <si>
    <t>BUSCH LAGER 24/355C</t>
  </si>
  <si>
    <t>HAVANA CLUB ANEJO 3 ANOS RUM</t>
  </si>
  <si>
    <t>SALENTEIN RESERVE MALBEC</t>
  </si>
  <si>
    <t>SALENTEIN RESERVE CHARD</t>
  </si>
  <si>
    <t>MAESTRO DOBEL DIAM TEQUILA</t>
  </si>
  <si>
    <t>VAL D'OCA MOSCATO DOLCE</t>
  </si>
  <si>
    <t>TREVO VINHO VERDE DOC</t>
  </si>
  <si>
    <t>QUINTA DO PORTAL RESERVA</t>
  </si>
  <si>
    <t>PETTENTHAL RIES SPAT QMP</t>
  </si>
  <si>
    <t>HERITAGE SPIRITS &amp; WINES LTD.</t>
  </si>
  <si>
    <t>PELLER FAMILY VIN ROSE CASK</t>
  </si>
  <si>
    <t>YELLOW TAIL MOSCATO</t>
  </si>
  <si>
    <t>YELLOW TAIL JAMMY RED ROO</t>
  </si>
  <si>
    <t>MENAGE A TROIS CAB SAUVIGNON</t>
  </si>
  <si>
    <t>RISATA PINK MOSCATO IGT</t>
  </si>
  <si>
    <t>RISATA MOSCATO D'ASTI DOCG</t>
  </si>
  <si>
    <t>JACOB'S CREEK MOSCATO ROSE</t>
  </si>
  <si>
    <t>FIREBALL CINNAMON WHISKY LIQ</t>
  </si>
  <si>
    <t>GLENMORANGIE ORIGINAL SCOTCH</t>
  </si>
  <si>
    <t>CHATEAUNEUF DU PAPE TRAD BLANC</t>
  </si>
  <si>
    <t>CHATEAU MOUTON ROTHSCHILD 2011</t>
  </si>
  <si>
    <t>SOCIETE DES ALCOOLS DU QUEBEC</t>
  </si>
  <si>
    <t>CH LEOVILLE BARTON GR CR CL</t>
  </si>
  <si>
    <t>CH VRAY CROIX DE GAY POMEROL</t>
  </si>
  <si>
    <t>BAJA ROSA TEQ STRAWBRY CRM LIQ</t>
  </si>
  <si>
    <t>STARLING CASTLE GWZ QBA</t>
  </si>
  <si>
    <t>TWISTED SHOTZ MIAMI VICE4/30ML</t>
  </si>
  <si>
    <t>KEYSTONE LIGHT 24/355C</t>
  </si>
  <si>
    <t>BONESHAKER ZINFANDEL</t>
  </si>
  <si>
    <t>STREWN BARREL AGED CHARD VQA</t>
  </si>
  <si>
    <t>GIBSONS FINE RARE 12 WH ADD ON</t>
  </si>
  <si>
    <t>TWISTED TEA HALF&amp;HALF 355B</t>
  </si>
  <si>
    <t>ZUCCARDI Q MALBEC</t>
  </si>
  <si>
    <t>BLACK BOX CAB SAUVIGNON CASK</t>
  </si>
  <si>
    <t>SMIRNOFF ICE 330B</t>
  </si>
  <si>
    <t>SMIRNOFF ICE VODKA 6/355 C</t>
  </si>
  <si>
    <t>BUSHMILLS ORIG IRISH WHISKEY</t>
  </si>
  <si>
    <t>GIBSONS FINEST 12 YO WH ADD ON</t>
  </si>
  <si>
    <t>BUSCH LAGER 8/355C</t>
  </si>
  <si>
    <t>GRAO VASCO DAO DOC</t>
  </si>
  <si>
    <t>STIEGL RADLER GF XLT 500C</t>
  </si>
  <si>
    <t>MCCLELLAND PREMIUM IMPORTS</t>
  </si>
  <si>
    <t>JP WISERS DELUXE WHISKY ADD ON</t>
  </si>
  <si>
    <t>SAUVIGNON DE BORDEAUX AOC</t>
  </si>
  <si>
    <t>COPPER BOLD NIAGARA WH</t>
  </si>
  <si>
    <t>FORTY CREEK CREAM LIQUEUR</t>
  </si>
  <si>
    <t>MEUKOW COGNAC VSOP</t>
  </si>
  <si>
    <t>ZONIN CUVEE 1821 BRUT PROS DOC</t>
  </si>
  <si>
    <t>ARBOR MIST PINK RASP MOSCATO</t>
  </si>
  <si>
    <t>CHASSELAS PIBL/PIGR VQA</t>
  </si>
  <si>
    <t>ROCKY MOUNTAIN STRONG 6/355C</t>
  </si>
  <si>
    <t>CAPTAIN MORGAN SPICED RUM PET</t>
  </si>
  <si>
    <t>CIROC PEACH VODKA</t>
  </si>
  <si>
    <t>CAPTAIN MORGAN GOLD RUM ADD ON</t>
  </si>
  <si>
    <t>ABERLOUR 12 YO SCOTCH</t>
  </si>
  <si>
    <t>CAMPO VIEJO TEMPRANILLO DOC</t>
  </si>
  <si>
    <t>BLACKSMITH CAB SAUV</t>
  </si>
  <si>
    <t>POST HOUSE BLACK MAIL MERLOT</t>
  </si>
  <si>
    <t>CASILLERO DEL DIABLO PIGR DO</t>
  </si>
  <si>
    <t>MALIBU BLACK RUM LIQUEUR ADDON</t>
  </si>
  <si>
    <t>BODACIOUS SMOOTH WHITE</t>
  </si>
  <si>
    <t>BODACIOUS SMOOTH RED</t>
  </si>
  <si>
    <t>OYSTER BAY PINOT GRIGIO</t>
  </si>
  <si>
    <t>BONESHAKER UNFILTERED IPA 473C</t>
  </si>
  <si>
    <t>FARMERY PREMIUM LAGER 8/473C</t>
  </si>
  <si>
    <t>FARMERY ESTATE BREWERY</t>
  </si>
  <si>
    <t>FARMERY PREMIUM LAGER 473C</t>
  </si>
  <si>
    <t>CHIANTI CLASSICO RIS DOCG</t>
  </si>
  <si>
    <t>BRUGAL ANEJO RUM</t>
  </si>
  <si>
    <t>LA VIEILLE FERME ROSE</t>
  </si>
  <si>
    <t>LA FIOLE COTES DU RHONE AOC</t>
  </si>
  <si>
    <t>COORS ORIGINAL 473C</t>
  </si>
  <si>
    <t>VILLA CONCHI CAVA BRUT SEL DO</t>
  </si>
  <si>
    <t>JP WISERS VANILLA WHISKY</t>
  </si>
  <si>
    <t>BULLEIT STRAIGHT RYE WHISKEY</t>
  </si>
  <si>
    <t>American Rye Whiskey</t>
  </si>
  <si>
    <t>BOMBAY SAPPHIRE EAST DRY GIN</t>
  </si>
  <si>
    <t>SANDHILL PINOT GRIS VQA</t>
  </si>
  <si>
    <t>PASTIS DE MARSEILLE 45 LIQUEUR</t>
  </si>
  <si>
    <t>Licorice/Anise</t>
  </si>
  <si>
    <t>PORTAGE AND MAIN IPA 473C</t>
  </si>
  <si>
    <t>J T PROP SEL PINOT GRIGIO CASK</t>
  </si>
  <si>
    <t>J T PROP SEL SHIRAZ CASK</t>
  </si>
  <si>
    <t>MARTINI PROSECCO DOC</t>
  </si>
  <si>
    <t>WG NO 99 CHARDONNAY VQA</t>
  </si>
  <si>
    <t>BREE RIESLING PFALZ QBA</t>
  </si>
  <si>
    <t>ORIGINAL 16 COPPER ALE 4/473C</t>
  </si>
  <si>
    <t>B&amp;B LIQUEUR</t>
  </si>
  <si>
    <t>GRAN CENTENARIO REPO TEQUILA</t>
  </si>
  <si>
    <t>MONEMVASIA AGIORGITIKO RED</t>
  </si>
  <si>
    <t>MANDI INTERNATIONAL</t>
  </si>
  <si>
    <t>CASILLERO DIABLO DEVIL'S RED</t>
  </si>
  <si>
    <t>LOUIS BERNARD ORGANIC RED</t>
  </si>
  <si>
    <t>1865 SINGLE VINEYARD CARM</t>
  </si>
  <si>
    <t>BENJAMIN BRIDGE NOVA 7</t>
  </si>
  <si>
    <t>CRUSH IMPORTS</t>
  </si>
  <si>
    <t>BANFI ASKA BOLGH ROSSO DOC</t>
  </si>
  <si>
    <t>INCEPTION DEEP LAYERED RED</t>
  </si>
  <si>
    <t>COW'S CORNER GREN/SHZ/MATARO</t>
  </si>
  <si>
    <t>EPIPHANY SHIRAZ</t>
  </si>
  <si>
    <t>ROSSO DI MONTALCINO DOC</t>
  </si>
  <si>
    <t>LAMBS BLACK SHEEP SP RUM ADDON</t>
  </si>
  <si>
    <t>CIROC RED BERRY VODKA</t>
  </si>
  <si>
    <t>LA VIE EN ROSE IGP</t>
  </si>
  <si>
    <t>STONELEIGH LATITUDE SAUV BLANC</t>
  </si>
  <si>
    <t>MONASTERIO DE LAS VINAS RES DO</t>
  </si>
  <si>
    <t>CHRISTOPHER STEWART WINE &amp; SPIRITS INC.</t>
  </si>
  <si>
    <t>MONASTERIO DE LAS VINAS GR RES</t>
  </si>
  <si>
    <t>CHATEAU TOUR BAYARD AOC</t>
  </si>
  <si>
    <t>19 CRIMES SHZ/GREN/MATARO</t>
  </si>
  <si>
    <t>YELLOW TAIL BIG BOLD RED</t>
  </si>
  <si>
    <t>ALFREDO DRIED GRAPE SHIRAZ</t>
  </si>
  <si>
    <t>KETEL ONE VODKA</t>
  </si>
  <si>
    <t>TANQUERAY RANGPUR LIME GIN</t>
  </si>
  <si>
    <t>WHISTLER WINTER DUNKEL 650B</t>
  </si>
  <si>
    <t>FOLONARI PINK PINOT GRIGIO</t>
  </si>
  <si>
    <t>ORIGINAL 16 COPPER ALE 15/355C</t>
  </si>
  <si>
    <t>LAKE SONOMA WINERY CAB</t>
  </si>
  <si>
    <t>BLACK CELLAR BLEND13 MALB/MER</t>
  </si>
  <si>
    <t>BLACK CELLAR BLEND 19 SHZ/CAB</t>
  </si>
  <si>
    <t>BLACK CELLAR BLEND11 PIGR</t>
  </si>
  <si>
    <t>DODGY THE DILEMMA</t>
  </si>
  <si>
    <t>SANDHILL CABERNET MERLOT VQA</t>
  </si>
  <si>
    <t>RADIO BOKA TEMPRANILLO CASK</t>
  </si>
  <si>
    <t>RED RACER WEST COAST IPA 473C</t>
  </si>
  <si>
    <t>INNIS&amp;GUNN ORIGINAL 500C</t>
  </si>
  <si>
    <t>INNIS&amp;GUNN LAGER 500C</t>
  </si>
  <si>
    <t>KNOB CREEK SMOKED MAPLE WH</t>
  </si>
  <si>
    <t>SMIRNOFF ICE LT BLK CH&amp; 4/355C</t>
  </si>
  <si>
    <t>Seltzers</t>
  </si>
  <si>
    <t>MOTT'S CLAM CAESAR EX SP 458C</t>
  </si>
  <si>
    <t>CARNIVOR CAB SAUVIGNON</t>
  </si>
  <si>
    <t>CABOT TRAIL MAPLE WHISKY</t>
  </si>
  <si>
    <t>JOSH CELLARS CAB SAUVIGNON</t>
  </si>
  <si>
    <t>CHATEAU RECOUGNE ROUGE AOC</t>
  </si>
  <si>
    <t>WG THE GREAT RED VQA</t>
  </si>
  <si>
    <t>LOT NO 40 SINGLE COPPER POT WH</t>
  </si>
  <si>
    <t>GLENMORANGIE EX RARE 18 YO SC</t>
  </si>
  <si>
    <t>APOTHIC DARK</t>
  </si>
  <si>
    <t>APOTHIC ROSE</t>
  </si>
  <si>
    <t>MENAGE A TROIS PINOT GRIGIO</t>
  </si>
  <si>
    <t>NINETY 5YR OLD CND RYE WHISKY</t>
  </si>
  <si>
    <t>AUCHENTOSHAN AM OAK SGLMALT SC</t>
  </si>
  <si>
    <t>KIM CRAWFORD SAUVIGNON BLANC</t>
  </si>
  <si>
    <t>BOTTEGA GOLD BRUT DOC</t>
  </si>
  <si>
    <t>GRAHAM'S 20 YO TAWNY PORT</t>
  </si>
  <si>
    <t>TWISTED SHOTZ SHOT BOX 12/30</t>
  </si>
  <si>
    <t>SLEEMAN ORIGINAL LAG 8/355 C</t>
  </si>
  <si>
    <t>SLEEMAN BREWERIES LTD.</t>
  </si>
  <si>
    <t>YELLOW TAIL SANGRIA</t>
  </si>
  <si>
    <t>EVAN WILLIAMS KY ST BOURBON WH</t>
  </si>
  <si>
    <t>ESPOLON TEQUILA BLANCO</t>
  </si>
  <si>
    <t>BOLLA VALPOLICELLA CL DOC</t>
  </si>
  <si>
    <t>ESPOLON TEQUILA REPOSADO</t>
  </si>
  <si>
    <t>JP AZEITAO RED</t>
  </si>
  <si>
    <t>ARBOR MIST PEACH MOSCATO</t>
  </si>
  <si>
    <t>WATERLOO GRAPEFRUIT RADLER473C</t>
  </si>
  <si>
    <t>J T RESERVE RSL/GWZ VQA</t>
  </si>
  <si>
    <t>BLACK BOX SAUVIGNON BLANC CASK</t>
  </si>
  <si>
    <t>CASAMIGOS REPOSADO TEQUILA</t>
  </si>
  <si>
    <t>CASAMIGOS BLANCO TEQUILA</t>
  </si>
  <si>
    <t>GIRLS' NIGHT OUT SANGRIA</t>
  </si>
  <si>
    <t>ORIGINAL 16 MIXER PACK 12/355C</t>
  </si>
  <si>
    <t>SANDHILL SYRAH VQA</t>
  </si>
  <si>
    <t>WPG BLUEBOMB BI1930SB/RSL VQA</t>
  </si>
  <si>
    <t>WPG BLUEBOMB BIN1930CAB/MERVQA</t>
  </si>
  <si>
    <t>LANGMEIL HANGIN SNAKES SHIRAZ</t>
  </si>
  <si>
    <t>WPG BLUEBOMBER PRV RES CAB VQA</t>
  </si>
  <si>
    <t>HUSSONG'S REPOSADO TEQUILA</t>
  </si>
  <si>
    <t>FIREBALL CINNAMON WH LIQ PET</t>
  </si>
  <si>
    <t>REVELSTOKE ROAST PECAN WHISKY</t>
  </si>
  <si>
    <t>JIM BEAM KENTUCKY BOURBON WH</t>
  </si>
  <si>
    <t>MOUNT GAY ECLIPSE RUM</t>
  </si>
  <si>
    <t>CAT BOTTLE RED RIESLING QBA</t>
  </si>
  <si>
    <t>SCOTT BARLEY CLASSIC LADDIE SC</t>
  </si>
  <si>
    <t>KOZEL BEER 500ML C</t>
  </si>
  <si>
    <t>PERONI NASTRO AZZURRO 500C</t>
  </si>
  <si>
    <t>CANADIAN CLUB 100% RYE WHISKY</t>
  </si>
  <si>
    <t>THE BOTANIST GIN</t>
  </si>
  <si>
    <t>KIM CRAWFORD SOUTH ISLAND PINO</t>
  </si>
  <si>
    <t>KIM CRAWFORD UNOAKED CHARD</t>
  </si>
  <si>
    <t>RUFFINO CHIANTI DOCG</t>
  </si>
  <si>
    <t>RUFFINO ORVIETO CLASSICO DOC</t>
  </si>
  <si>
    <t>RUFFINO CHIA CL DUC RIS DOCG</t>
  </si>
  <si>
    <t>KIM CRAWFORD PINOT GRIGIO</t>
  </si>
  <si>
    <t>STOLI VODKA</t>
  </si>
  <si>
    <t>JOEL GOTT OREGON PINO</t>
  </si>
  <si>
    <t>MENAGE A TROIS MIDNIGHT RED</t>
  </si>
  <si>
    <t>SAILOR JERRY SP NV RUM FOC GT</t>
  </si>
  <si>
    <t>EGO GORU DO RED</t>
  </si>
  <si>
    <t>ALEX KEITH'S IPA 473C</t>
  </si>
  <si>
    <t>CUVEE CATHARINE BRUT VQA</t>
  </si>
  <si>
    <t>LABATT BLUE 740 C</t>
  </si>
  <si>
    <t>LABATT EXTRA DRY 740 C</t>
  </si>
  <si>
    <t>DR MCGILLICUDDY PEACH LIQ</t>
  </si>
  <si>
    <t>GLENMORANGIE LASANTA SCOTCH</t>
  </si>
  <si>
    <t>HORNITOS PLATA TEQUILA</t>
  </si>
  <si>
    <t>ARTAS PRIMITIVO SALENTO IGT</t>
  </si>
  <si>
    <t>SECONDO MARCO VALP RIP CL SUP</t>
  </si>
  <si>
    <t>ACINATICO VALP RIP CL SUP DOC</t>
  </si>
  <si>
    <t>ROOT 1 CARMENERE</t>
  </si>
  <si>
    <t>CONQUISTA OAK CASK MALBEC IP</t>
  </si>
  <si>
    <t>CH DES CHARMES VID ICEWINE VQA</t>
  </si>
  <si>
    <t>Vidal</t>
  </si>
  <si>
    <t>BERINGER QUANTUM</t>
  </si>
  <si>
    <t>FRULI STRAWBERRY ALE 330 B</t>
  </si>
  <si>
    <t>VINTAGE INK REBEL RED VQA</t>
  </si>
  <si>
    <t>BLACK CELLAR BLEND 9 CAB SAUV</t>
  </si>
  <si>
    <t>GROWLER SCREW CAPS</t>
  </si>
  <si>
    <t>RICHARDS PACKAGING INC.</t>
  </si>
  <si>
    <t>SUMAC PRIV RES CAB/MERL VQA</t>
  </si>
  <si>
    <t>BUDWEISER 473C</t>
  </si>
  <si>
    <t>BUD LIGHT 473C</t>
  </si>
  <si>
    <t>THE CROSSINGS PINOT NOIR</t>
  </si>
  <si>
    <t>CHROME CORKSCREW (TF 679)</t>
  </si>
  <si>
    <t>Bar Accessories</t>
  </si>
  <si>
    <t>TRUE FABRICATIONS</t>
  </si>
  <si>
    <t>STEM SPRING CHARMS (TF 2390)</t>
  </si>
  <si>
    <t>VACUUM PUMP &amp; STOPPER(TF 2321)</t>
  </si>
  <si>
    <t>Stoppers</t>
  </si>
  <si>
    <t>DR L GRAY SLATE RIES</t>
  </si>
  <si>
    <t>BAROSSA VALLEY EST CAB SAUV</t>
  </si>
  <si>
    <t>TRIO JIGGER (TF 3070R)</t>
  </si>
  <si>
    <t>RAFAEL VALP CLASSICO SUP DOC</t>
  </si>
  <si>
    <t>NIPOZZANO VECCHIEVITI CHIA RIS</t>
  </si>
  <si>
    <t>CRAGGY RANGE TE MUNA SABL</t>
  </si>
  <si>
    <t>TRAPICHE RESERVE PINOT GRIGIO</t>
  </si>
  <si>
    <t>TRAPICHE RES MALBEC 3L CSK</t>
  </si>
  <si>
    <t>ROOT 1 SAUVIGNON BLANC</t>
  </si>
  <si>
    <t>TRALCETTO MONTE D'ABRUZZO</t>
  </si>
  <si>
    <t>CROWN ROYAL APPLE WHISKY</t>
  </si>
  <si>
    <t>SABLES D'AZUR ROSE</t>
  </si>
  <si>
    <t>FG ROUGE CDN RED LAG 473C</t>
  </si>
  <si>
    <t>ANGRY ORCH CRSP APPLE 19.5 KEG</t>
  </si>
  <si>
    <t>SINGLETON OF DUFFTOWN 12YO SC</t>
  </si>
  <si>
    <t>VILLA MARIA PRI BIN PINOT GRIS</t>
  </si>
  <si>
    <t>CRAIGELLACHIE 13YO SM SC</t>
  </si>
  <si>
    <t>ABERFELDY 21 YO SCOTCH</t>
  </si>
  <si>
    <t>GREY GOOSE VODKA</t>
  </si>
  <si>
    <t>BOODLES BRITISH GIN</t>
  </si>
  <si>
    <t>PRUGNETO SANGIOVESE SUP</t>
  </si>
  <si>
    <t>BUFFALO TRACE BOURBON CR LIQ</t>
  </si>
  <si>
    <t>TANDUAY GOLD RUM</t>
  </si>
  <si>
    <t>BAILEYS SALTED CARAMEL LIQ</t>
  </si>
  <si>
    <t>MIONETTO PREST PROS DOC</t>
  </si>
  <si>
    <t>ENGLISH BAY PALE ALE 473 C</t>
  </si>
  <si>
    <t>GIB LIONS WINTER ALE 473C</t>
  </si>
  <si>
    <t>ELIJAH CRAIG SMALL BATCH BOURB</t>
  </si>
  <si>
    <t>TINCUP AMERICAN WHISKEY</t>
  </si>
  <si>
    <t>VINTAGE INK WICKED WH VQA</t>
  </si>
  <si>
    <t>JOSH CELLARS CC PINOT NOIR</t>
  </si>
  <si>
    <t>CHLOE CHARDONNAY</t>
  </si>
  <si>
    <t>CARICATURE RED BLEND</t>
  </si>
  <si>
    <t>BLACK STALLION ESTATE CAB SAUV</t>
  </si>
  <si>
    <t>ASTORIA PROSECCO DOC</t>
  </si>
  <si>
    <t>THE BEACHHOUSE ROSE</t>
  </si>
  <si>
    <t>KWV CLASSIC COLLECT CAB SAUV</t>
  </si>
  <si>
    <t>RANSOM OLD TOM GIN</t>
  </si>
  <si>
    <t>BELLERUCHE ROSE AOC</t>
  </si>
  <si>
    <t>CONO SUR BICICLETA PINO ROSE</t>
  </si>
  <si>
    <t>ANGRY ORCHARD CRISP APPLE 473C</t>
  </si>
  <si>
    <t>SNAPPLE SPIKED PEACH TEA 458C</t>
  </si>
  <si>
    <t>OKANAGAN GLACIER BRY2LPET</t>
  </si>
  <si>
    <t>Cider-Flavoured</t>
  </si>
  <si>
    <t>MIKE'S BEVERAGE COMPANY (RTD CANADA INC)</t>
  </si>
  <si>
    <t>OKANAGAN BC CIDER SAMP 12/355C</t>
  </si>
  <si>
    <t>REV ORIGINAL 473B PET</t>
  </si>
  <si>
    <t>JALIFA AMON SOL ESP 30YR SHRY</t>
  </si>
  <si>
    <t>FORTY CREEK SPIKE HONEY WHISKY</t>
  </si>
  <si>
    <t>TILIMUQUI SV TORRONTES ORG FTC</t>
  </si>
  <si>
    <t>BURNT SHIP VIDAL ICEWINE VQA</t>
  </si>
  <si>
    <t>NEIGE WINE IMPORTS</t>
  </si>
  <si>
    <t>BURNT SHIP BAY PINOT GRIGIO</t>
  </si>
  <si>
    <t>GROWERS STRW RHUB CIDER 2L PET</t>
  </si>
  <si>
    <t>PAULANER HEFE WEISSBIER 500 C</t>
  </si>
  <si>
    <t>SIMPLICITY WINES CANADA</t>
  </si>
  <si>
    <t>ERRAZURIZ ACONCAGUA ALTO CAB</t>
  </si>
  <si>
    <t>SAMUEL ADAMS BOSTON LAGER 473C</t>
  </si>
  <si>
    <t>SANTA JULIA MALBEC</t>
  </si>
  <si>
    <t>BUD LIGHT APPLE 12/355C</t>
  </si>
  <si>
    <t>MARTELL 300 VSOP MEDALL COGNAC</t>
  </si>
  <si>
    <t>JIM BEAM BLACK CHERRY</t>
  </si>
  <si>
    <t>TOMATIN 14 YO HLND SGLE SCOTCH</t>
  </si>
  <si>
    <t>GRAN SELLO TEMPRANILLO SYRAH</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</si>
  <si>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</si>
  <si>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</si>
  <si>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</si>
  <si>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</si>
  <si>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</si>
  <si>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</si>
  <si>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</si>
  <si>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</si>
  <si>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</si>
  <si>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CORONA EXTRA BEER 18/330 B</t>
  </si>
  <si>
    <t>CAIR TEMPRANILLO</t>
  </si>
  <si>
    <t>COORS ORIGINAL 24/355C</t>
  </si>
  <si>
    <t>1800 BLANCO TEQUILA</t>
  </si>
  <si>
    <t>SOL CERVEZA 12/330B</t>
  </si>
  <si>
    <t>CH TANUNDA GR BAROSSA CAB SAUV</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</si>
  <si>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</si>
  <si>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</si>
  <si>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</si>
  <si>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</si>
  <si>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</si>
  <si>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</si>
  <si>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</si>
  <si>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</si>
  <si>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</si>
  <si>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6 PACK BEER CARRIER</t>
  </si>
  <si>
    <t>Community Support Program</t>
  </si>
  <si>
    <t>GRAPHIC PACKAGING INTERNATIONAL INC</t>
  </si>
  <si>
    <t>COPPER BOLD RESERVE WH ADD ON</t>
  </si>
  <si>
    <t>SULTANA GOLD BLONDE ALE 473C</t>
  </si>
  <si>
    <t>LAKE OF THE WOODS BREWING COMPANY</t>
  </si>
  <si>
    <t>LABATT BLUE DRY 740C</t>
  </si>
  <si>
    <t>ORACULO RIBERA DEL DUERO TEMP</t>
  </si>
  <si>
    <t>POST HOUSE MERRY WIDOW SHIRAZ</t>
  </si>
  <si>
    <t>NORTON PRIVADA</t>
  </si>
  <si>
    <t>UNO MALBEC</t>
  </si>
  <si>
    <t>CAPTAIN MORGAN FINE DK RUM PET</t>
  </si>
  <si>
    <t>SHO UNE JUNMAI DAI GINJO SAKE</t>
  </si>
  <si>
    <t>GRAND MARNIER CUV 1880 LIQUEUR</t>
  </si>
  <si>
    <t>DR MCGILL BTRSCTCH CARAMEL LIQ</t>
  </si>
  <si>
    <t>URZIGER WURZ RSL/KAB QMP</t>
  </si>
  <si>
    <t>BASIL HAYDEN KS BBN WH</t>
  </si>
  <si>
    <t>BERONIA TEMPRANILLO DOC</t>
  </si>
  <si>
    <t>FORTY CREEK CREAM LIQ ADD ON</t>
  </si>
  <si>
    <t>OLD MILWAUKEE 8/355 C</t>
  </si>
  <si>
    <t>OSCAR'S WHITE DOC</t>
  </si>
  <si>
    <t>COORS LIGHT 710 C</t>
  </si>
  <si>
    <t>CASTELLO DE POGGIO MOSC D'ASTI</t>
  </si>
  <si>
    <t>LAKE SONOMA RRV CHARD</t>
  </si>
  <si>
    <t>BODACIOUS PINOT GRIGIO</t>
  </si>
  <si>
    <t>CHURCH BLOCK CAB SAUV/SHZ/MERL</t>
  </si>
  <si>
    <t>TRIVENTO GOLDEN RESERVE MALBEC</t>
  </si>
  <si>
    <t>BELLE GLOS DAIRYMAN PINOT NOIR</t>
  </si>
  <si>
    <t>BELLE GLOS CLARK &amp; TELE PINO</t>
  </si>
  <si>
    <t>VEUVE CLICQUOT RICH CHAMP</t>
  </si>
  <si>
    <t>CROWN ROYAL XO CANADIAN WHISKY</t>
  </si>
  <si>
    <t>HIBIKI HARMONY WHISKY</t>
  </si>
  <si>
    <t>International Other Whisk(e)y</t>
  </si>
  <si>
    <t>BAREFOOT BUBBLY PINK MOSCATO</t>
  </si>
  <si>
    <t>PENDERYN LEGEND SM WELSH WH</t>
  </si>
  <si>
    <t>ARDBEG UIGEADAIL ISLAY S M SC</t>
  </si>
  <si>
    <t>RAPITALA HUGONIS IGT</t>
  </si>
  <si>
    <t>KAIKEN ULTRA CAB SAUV</t>
  </si>
  <si>
    <t>KAIKEN ULTRA MALBEC</t>
  </si>
  <si>
    <t>FORGOTTEN LAKE BLUEBRY ALE473C</t>
  </si>
  <si>
    <t>RAZA PINOT GRIGIO</t>
  </si>
  <si>
    <t>RAZA GRAN RESERVA MALBEC</t>
  </si>
  <si>
    <t>ACONCAGUA COSTA CHARDONNAY</t>
  </si>
  <si>
    <t>KONO PINOT GRIS</t>
  </si>
  <si>
    <t>GENTLEMANS COLLECTION CAB</t>
  </si>
  <si>
    <t>GOUGUENHEIM BUBBLE MALBEC</t>
  </si>
  <si>
    <t>MISTY COVE ESTATE SERIES PINO</t>
  </si>
  <si>
    <t>CARIB LAGER 330 B</t>
  </si>
  <si>
    <t>LADY LOLA PINOT GRIGIO MOSCATO</t>
  </si>
  <si>
    <t>FARMERY BLONDE CPA 473C</t>
  </si>
  <si>
    <t>UNGAVA CANADIAN PREMIUM GIN</t>
  </si>
  <si>
    <t>FARMERY 4X4 PACK 8/473C</t>
  </si>
  <si>
    <t>DECOY SONOMA COUNTY CHARDONNAY</t>
  </si>
  <si>
    <t>MENAGE A TROIS SILK RED</t>
  </si>
  <si>
    <t>1924 DOUBLE BLACK LTD ED RED</t>
  </si>
  <si>
    <t>MOLSON BLACK ICE BEER 710 C</t>
  </si>
  <si>
    <t>ROLLING ROCK 15/355 C</t>
  </si>
  <si>
    <t>LIGHT HORSE CAB SAUVIGNON</t>
  </si>
  <si>
    <t>FAT BASTARD ROSE</t>
  </si>
  <si>
    <t>OLD MILWAUKEE LIGHT 15/355 C</t>
  </si>
  <si>
    <t>TULI PINOT NOIR</t>
  </si>
  <si>
    <t>WHISPERING ANGEL ROSE</t>
  </si>
  <si>
    <t>LE POUSSIN ROSE</t>
  </si>
  <si>
    <t>BODACIOUS ROSE</t>
  </si>
  <si>
    <t>J T RESERVE CAB/SHIRAZ VQA</t>
  </si>
  <si>
    <t>J T PROP SEL RSL/GWZ CASK</t>
  </si>
  <si>
    <t>CIROC PINEAPPLE VODKA</t>
  </si>
  <si>
    <t>BLUE MOON ALE 473 C</t>
  </si>
  <si>
    <t>BLUE MOON BLG WH ALE 12/355 C</t>
  </si>
  <si>
    <t>DEWAR'S 12 YEAR OLD SCOTCH</t>
  </si>
  <si>
    <t>WOODFORD RES DBL OAK BOURBON</t>
  </si>
  <si>
    <t>JINRO CHAMISUL CLASSIC SOJU</t>
  </si>
  <si>
    <t>Soju</t>
  </si>
  <si>
    <t>WOOREE TRADING LTD</t>
  </si>
  <si>
    <t>BONAVITA TINTO</t>
  </si>
  <si>
    <t>LAB OF PORTUGAL</t>
  </si>
  <si>
    <t>JOSE CUERVO SPK CL MARG 4/355C</t>
  </si>
  <si>
    <t>BAILEYS ALMANDE LIQUEUR</t>
  </si>
  <si>
    <t>CAPTAIN MORG CARIB PNAPPLE RUM</t>
  </si>
  <si>
    <t>CAPTAIN MORG CARIB COCONUT RUM</t>
  </si>
  <si>
    <t>BAROSSA VALLEY EST GSM</t>
  </si>
  <si>
    <t>ROCK ANGEL CDP ROSE AC</t>
  </si>
  <si>
    <t>JERKFACE 9000 NW WHEAT ALE473C</t>
  </si>
  <si>
    <t>TAP &amp; RAIL BEVERAGE GROUP</t>
  </si>
  <si>
    <t>FREAKSHOW CAB SAUVIGNON</t>
  </si>
  <si>
    <t>FORTY CREEK SPIKE HON WH ADDON</t>
  </si>
  <si>
    <t>CABRIZ COLHEITA SELECIONADA RD</t>
  </si>
  <si>
    <t>WOODFORD RES KTK ST BOURBON WH</t>
  </si>
  <si>
    <t>SNAPPLE SP RASPCHERRY TEA 458C</t>
  </si>
  <si>
    <t>LOLA ROSE VQA</t>
  </si>
  <si>
    <t>HENRY OF PELHAM O V BACO VQA</t>
  </si>
  <si>
    <t>FONTANAFREDDA BAROLO DOCG</t>
  </si>
  <si>
    <t>DELIRIUM TREMENS 5L KEG</t>
  </si>
  <si>
    <t>ANGOSTURA ORANGE BITTERS</t>
  </si>
  <si>
    <t>Bitters</t>
  </si>
  <si>
    <t>ERDINGER ALKOHOLFREI 500B</t>
  </si>
  <si>
    <t>Non-Alcoholic</t>
  </si>
  <si>
    <t>MCGUIGAN BLACK LABEL PIGR</t>
  </si>
  <si>
    <t>DONA PAULA ESTATE BLK EDITION</t>
  </si>
  <si>
    <t>JACOB'S CREEK SPARKL MOSC ROSE</t>
  </si>
  <si>
    <t>PINOT GRIGIO BLENDED IN CANADA</t>
  </si>
  <si>
    <t>FINLANDIA VODKA</t>
  </si>
  <si>
    <t>ICEBERG VODKA</t>
  </si>
  <si>
    <t>BOMBAY SAPPHIRE LONDON GIN</t>
  </si>
  <si>
    <t>DONINI MERLOT</t>
  </si>
  <si>
    <t>DONINI TREBBIANO/CHARD IGT</t>
  </si>
  <si>
    <t>OLD STYLE PILSNER 8/355C</t>
  </si>
  <si>
    <t>MILLER GENUINE DRAFT 24/355C</t>
  </si>
  <si>
    <t>BREWHOUSE PILSNER 8/355 C</t>
  </si>
  <si>
    <t>BREWHOUSE PRIME 8/355 C</t>
  </si>
  <si>
    <t>BREWHOUSE LIGHT 8/355 C</t>
  </si>
  <si>
    <t>THE BEER WITH NO NAME 473C</t>
  </si>
  <si>
    <t>GIBSONS FINEST BOLD 8 YO WH</t>
  </si>
  <si>
    <t>LAGAVULIN 8 YO ISLAY SCOTCH</t>
  </si>
  <si>
    <t>LANDSHARK PREMIUM LAGER 473C</t>
  </si>
  <si>
    <t>GLEN MORAY PORT CASK SCOTCH</t>
  </si>
  <si>
    <t>MICHTERS SB STRAIGHT RYE WH</t>
  </si>
  <si>
    <t>ROYAL RESERVE WHISKY ADD ON</t>
  </si>
  <si>
    <t>JOSE CUERVO TRAD SILVERTEQ</t>
  </si>
  <si>
    <t>MODELO ESPECIAL 355B</t>
  </si>
  <si>
    <t>SPICEBOX GINGERBREAD WHISKY</t>
  </si>
  <si>
    <t>BOTA BOX OLD VINE ZIN CASK</t>
  </si>
  <si>
    <t>BOTA BOX PINOT GRIGIO CASK</t>
  </si>
  <si>
    <t>MOOSEHEAD RADLER 12/355 C</t>
  </si>
  <si>
    <t>LUXARDO MARASCHINO LIQUEUR</t>
  </si>
  <si>
    <t>Cherry</t>
  </si>
  <si>
    <t>TRIPLE BOGEY PREM LAGER 473C</t>
  </si>
  <si>
    <t>GLENLIVET FOUNDERS RESERVE SC</t>
  </si>
  <si>
    <t>ABERFELDY 16 YO SCOTCH</t>
  </si>
  <si>
    <t>WOODBRIDGE CAB SAUV CASK</t>
  </si>
  <si>
    <t>GROWLER BTL VOUCHER 1890 ML</t>
  </si>
  <si>
    <t>JUNO PINOTAGE FTC</t>
  </si>
  <si>
    <t>VALDIVIESO SGLE VNYD CARM DO</t>
  </si>
  <si>
    <t>PHILLIPS BLUE BUCK ALE 473C</t>
  </si>
  <si>
    <t>CANVASBACK CABERNET SAUVIGNON</t>
  </si>
  <si>
    <t>RANSACK UNIVERSE HEM IPA 473C</t>
  </si>
  <si>
    <t>SLEEMAN ORIGINAL LAGER24/355 C</t>
  </si>
  <si>
    <t>BECK'S NON ALCOHOLIC BEER 330B</t>
  </si>
  <si>
    <t>GREAT WESTERN RADLER 12/355 C</t>
  </si>
  <si>
    <t>LAMBS SPICED RUM ADD ON</t>
  </si>
  <si>
    <t>CODORNIU CLASICO BRUT 3/200ML</t>
  </si>
  <si>
    <t>MONTESODI CASTELLO NIPOZZANO</t>
  </si>
  <si>
    <t>STIEGL RADLER GRAPEFRUIT 330B</t>
  </si>
  <si>
    <t>ALBERTA SPRINGS VINTAGE RYE WH</t>
  </si>
  <si>
    <t>ICEBOX BLACK RUSS LIQ PET</t>
  </si>
  <si>
    <t>MOLSON DRY 8/355C</t>
  </si>
  <si>
    <t>FARMERY PINK LEMONALE 6/355 C</t>
  </si>
  <si>
    <t>BLUE MOON WHITE ALE 12/341B</t>
  </si>
  <si>
    <t>DODGY SELLICK FOOTHILLS SHZ</t>
  </si>
  <si>
    <t>CRYSTAL HEAD VODKA ADD ON</t>
  </si>
  <si>
    <t>TOMATIN LEGACY HLND SM SC WH</t>
  </si>
  <si>
    <t>SKYY INFUSIONS WILD STWBRY VOD</t>
  </si>
  <si>
    <t>KOKANEE LAGER 740C</t>
  </si>
  <si>
    <t>PABST BLUE RIBBON 8/355 C</t>
  </si>
  <si>
    <t>HO HO HO HOLIDAY BAG (TF 4630)</t>
  </si>
  <si>
    <t>Reusable Bags</t>
  </si>
  <si>
    <t>KRAFT SWEATER GIFTBAG (TF4849)</t>
  </si>
  <si>
    <t>BUD LIGHT LIME 12/341 B</t>
  </si>
  <si>
    <t>JP WISERS APPLE WHISKY</t>
  </si>
  <si>
    <t>VILLA CONCHI CAVA BRUT ROSE DO</t>
  </si>
  <si>
    <t>CHATEAU DE RICAUD AOC</t>
  </si>
  <si>
    <t>BOLLA LA ORIGINI AMARONE</t>
  </si>
  <si>
    <t>YELLOW SPOT IRISH WHISKEY</t>
  </si>
  <si>
    <t>Irish Pot Still Whiskey</t>
  </si>
  <si>
    <t>PABST BLUE RIBBON 473C</t>
  </si>
  <si>
    <t>REDBREAST LUSTAU ED IRISH WH</t>
  </si>
  <si>
    <t>CAPTAIN MORG PNAPPLE RUM ADDON</t>
  </si>
  <si>
    <t>CAPTAIN MORG COCONUT RUM ADDON</t>
  </si>
  <si>
    <t>SKYY VODKA ADD ON</t>
  </si>
  <si>
    <t>WHAT THE HELLES LAGER 473C</t>
  </si>
  <si>
    <t>TORQUE BREWING</t>
  </si>
  <si>
    <t>THE WITTY BELGIAN 473C</t>
  </si>
  <si>
    <t>RED LINE IPA 473C</t>
  </si>
  <si>
    <t>WITCHING HR DARK PUMP ALE 473C</t>
  </si>
  <si>
    <t>JAMESON BLACK BARREL WHISKY</t>
  </si>
  <si>
    <t>BODACIOUS CABERNET SAUVIGNON</t>
  </si>
  <si>
    <t>BEAL VNYD CABERNET ICEWINE VQA</t>
  </si>
  <si>
    <t>PENINSULA RIDGE ESTATES WINERY</t>
  </si>
  <si>
    <t>BLACK LABEL LAGER 8/355C</t>
  </si>
  <si>
    <t>PIKE CREEK DBL BARREL WHISKY</t>
  </si>
  <si>
    <t>WHAT THE HELLES LAGER 12/355 C</t>
  </si>
  <si>
    <t>LE DIFESE</t>
  </si>
  <si>
    <t>LOW FIREHOUSE BROWN ALE 473C</t>
  </si>
  <si>
    <t>JP WISERS HOPPED WHISKY ADD ON</t>
  </si>
  <si>
    <t>WILD TURKEY 101 KS BOURBON WH</t>
  </si>
  <si>
    <t>BENJAMIN BRIDGE CLASSIQUE NV</t>
  </si>
  <si>
    <t>LES JAMELLES MERLOT</t>
  </si>
  <si>
    <t>LAPHROAIG SELECT SGLE MALT SC</t>
  </si>
  <si>
    <t>CH MONTLABERT GRAND CRU AC</t>
  </si>
  <si>
    <t>FREIXENET CLASSIC MIA SANGRIA</t>
  </si>
  <si>
    <t>OSCAR'S RED DOC</t>
  </si>
  <si>
    <t>SANDEMAN 20 YO TAWNY PORT</t>
  </si>
  <si>
    <t>SECRETO PATAG REBEL PINO</t>
  </si>
  <si>
    <t>CORUBA DELUXE DARK RUM</t>
  </si>
  <si>
    <t>SALENTEIN RESERVE MERLOT</t>
  </si>
  <si>
    <t>HOPE'S END RED BLEND</t>
  </si>
  <si>
    <t>19 CRIMES THE WARDEN RED</t>
  </si>
  <si>
    <t>FRONTERA MOONLIGHT WHITE</t>
  </si>
  <si>
    <t>FRONTERA AFTER MIDNIGHT RED</t>
  </si>
  <si>
    <t>GATO NEGRO CAB SAUV CASK</t>
  </si>
  <si>
    <t>THE BLEND COLLECTION RED</t>
  </si>
  <si>
    <t>FARMERY BL CDN PALE ALE 6/355C</t>
  </si>
  <si>
    <t>FARMERY PREMIUM LAGER 6/355C</t>
  </si>
  <si>
    <t>AVERBODE BELGIAN ALE 330B</t>
  </si>
  <si>
    <t>ANIMUS RED DOC</t>
  </si>
  <si>
    <t>CONUNDRUM RED</t>
  </si>
  <si>
    <t>EVOLUTION PINOT NOIR</t>
  </si>
  <si>
    <t>JOSH CELLARS CHARDONNAY</t>
  </si>
  <si>
    <t>THE FEDERALIST CAB SAUV</t>
  </si>
  <si>
    <t>TWISTED TEA HARD ICED 5L BIB</t>
  </si>
  <si>
    <t>BREE PINOT NOIR ROSE</t>
  </si>
  <si>
    <t>S DE LA SABLETTE ROSE AOC</t>
  </si>
  <si>
    <t>OYSTER BAY ROSE</t>
  </si>
  <si>
    <t>TALL GRASS VODKA</t>
  </si>
  <si>
    <t>CAPITAL K DISTILLERY INC</t>
  </si>
  <si>
    <t>SLEEMAN CLEAR 2.0 8/355 C</t>
  </si>
  <si>
    <t>SAN MIGUEL LAGER 330B</t>
  </si>
  <si>
    <t>SAN MIG RED HORSE</t>
  </si>
  <si>
    <t>GERARD BERTRAND TERROIR RED</t>
  </si>
  <si>
    <t>RADIO BOKA SUMMER SANGRIA</t>
  </si>
  <si>
    <t>SULTANA GOLD NA BL ALE 8/473C</t>
  </si>
  <si>
    <t>KINKY RED LIQUOR PET</t>
  </si>
  <si>
    <t>Strawberry</t>
  </si>
  <si>
    <t>REVELSTOKE ROOT BEER WH</t>
  </si>
  <si>
    <t>BUMBU RUM</t>
  </si>
  <si>
    <t>OROFINO BELEZA RED BL VQA</t>
  </si>
  <si>
    <t>FORTY CREEK B SEL WH PET ADDON</t>
  </si>
  <si>
    <t>TALL GRASS GIN</t>
  </si>
  <si>
    <t>SMIRNOFF ICE LIFEPTY12/355C</t>
  </si>
  <si>
    <t>SMIRNOFF ICE RASPBERRY 6/355C</t>
  </si>
  <si>
    <t>MOTT'S CLAM CAES PKLDBEAN 458C</t>
  </si>
  <si>
    <t>SNAPPLE SPIKED STRAW KIWI 458C</t>
  </si>
  <si>
    <t>D'ONT POKE BEAR RED VQA</t>
  </si>
  <si>
    <t>D'ONT POKE BEAR WHITE VQA</t>
  </si>
  <si>
    <t>LAKEVIEW CELL VID ICEWINE VQA</t>
  </si>
  <si>
    <t>PUMP HOUSE CRAFTY RADLER 473C</t>
  </si>
  <si>
    <t>SHRUGGING DOCTOR UPPSALA MEAD</t>
  </si>
  <si>
    <t>SHRUGGING DOCTOR BREWING COMPANY LTD</t>
  </si>
  <si>
    <t>HAVANA CLUB ANEJO 3 ANOS ADDON</t>
  </si>
  <si>
    <t>UNO CABERNET SAUVIGNON</t>
  </si>
  <si>
    <t>ADUENTUS CLASSIC RED</t>
  </si>
  <si>
    <t>JACOB'S CREEK DOTS PIGR</t>
  </si>
  <si>
    <t>SILENT SAM VODKA PET</t>
  </si>
  <si>
    <t>BLACK BOX CAB SAUVIGNON TETRA</t>
  </si>
  <si>
    <t>BLACK BOX PINOT GRIGIO TETRA</t>
  </si>
  <si>
    <t>FARMERY ROBBIE SCOTCH ALE 473C</t>
  </si>
  <si>
    <t>ACQUESI ROSATO BRUT DOC</t>
  </si>
  <si>
    <t>BEAU BONHOMME MONASTRELL</t>
  </si>
  <si>
    <t>H3 RED BLEND</t>
  </si>
  <si>
    <t>SP SUNSETTER PCH WH ALE6/355C</t>
  </si>
  <si>
    <t>CUNE CRIANZA DOC</t>
  </si>
  <si>
    <t>JUICY ASS IPA 473C</t>
  </si>
  <si>
    <t>49TH PARALLEL GROUP INC</t>
  </si>
  <si>
    <t>OKANAGAN CRISP APPLE CIDER20LK</t>
  </si>
  <si>
    <t>LAKESIDE KOLSCH 473C</t>
  </si>
  <si>
    <t>HERMANOS LURTON TEMPRANILLO DO</t>
  </si>
  <si>
    <t>1000 STORIES ZINFANDEL</t>
  </si>
  <si>
    <t>THOMAS GOSS SHIRAZ</t>
  </si>
  <si>
    <t>THE DELF GROUP</t>
  </si>
  <si>
    <t>BOTTEGA ROSE GOLD</t>
  </si>
  <si>
    <t>CRACKING BLACK SHIRAZ</t>
  </si>
  <si>
    <t>BOTTEGA GOLD PROSECCO</t>
  </si>
  <si>
    <t>CHATEAUNEUF DU PAPE RG AC</t>
  </si>
  <si>
    <t>HORNITOS REPOSADO TEQ</t>
  </si>
  <si>
    <t>JUICY DOUBLE IPA 473C</t>
  </si>
  <si>
    <t>SANTA EMA BARRELL RES CAB/MER</t>
  </si>
  <si>
    <t>OH WHAT FUN HLIDAY BAG(TF4673)</t>
  </si>
  <si>
    <t>HOLLY BERRY BAG (TF4596)</t>
  </si>
  <si>
    <t>TWO OCEANS SAUVIGNON BL CASK</t>
  </si>
  <si>
    <t>ZUCCARDI CONCRETO MALBEC</t>
  </si>
  <si>
    <t>NAKED GRAPE PINOT GRIGIO CASK</t>
  </si>
  <si>
    <t>NAKED GRAPE SHIRAZ CASK</t>
  </si>
  <si>
    <t>MICHELOB ULTRA SLEEK 24/355C</t>
  </si>
  <si>
    <t>DUNAVAR CHARDONNAY</t>
  </si>
  <si>
    <t>STEAM WHISTLE PILSNER 473C</t>
  </si>
  <si>
    <t>CULMINA R&amp;D GOLDEN MILE VQA</t>
  </si>
  <si>
    <t>ABSOLUT LIME VODKA</t>
  </si>
  <si>
    <t>STARLING CASTLE GLUHWEIN</t>
  </si>
  <si>
    <t>AVERBODE GP</t>
  </si>
  <si>
    <t>TWISTED SHOTZ CHOCCREAM 4/30ML</t>
  </si>
  <si>
    <t>GRAND SUD CHARDONNAY</t>
  </si>
  <si>
    <t>GRAND SUD MERLOT VDP</t>
  </si>
  <si>
    <t>SUNTORY TOKI WHISKY</t>
  </si>
  <si>
    <t>GUINNESS HOP HOUSE 13 LAG 500C</t>
  </si>
  <si>
    <t>SANDEMAN RUBY PORT</t>
  </si>
  <si>
    <t>CRUDO CATARRATTO ZIB ORG</t>
  </si>
  <si>
    <t>FLOR DE CANA BLK LBL 5YO RUM</t>
  </si>
  <si>
    <t>FLOR DE CANA GRAND RES 7 RUM</t>
  </si>
  <si>
    <t>FLOR DE CANA CENT 12 AMB RUM</t>
  </si>
  <si>
    <t>CENTENARIO SINGLE EST 18YO RUM</t>
  </si>
  <si>
    <t>ANGRY ORCHARD CRISP APPCID355B</t>
  </si>
  <si>
    <t>CASAMIGOS ANEJO TEQUILA</t>
  </si>
  <si>
    <t>SHRUGGING DOCTOR CRANBERRYWINE</t>
  </si>
  <si>
    <t>VINTAGE INK WH BAR AGED RD VQA</t>
  </si>
  <si>
    <t>GLENFIDDICH PROJECT XX SCOTCH</t>
  </si>
  <si>
    <t>MACALLAN DOUBLE CASK 12 YO SC</t>
  </si>
  <si>
    <t>PRAIRIE MOON SASK HONEY WINE</t>
  </si>
  <si>
    <t>BEE BOYZZ WINERY AND MEADERY</t>
  </si>
  <si>
    <t>FILTHY DIRTY IPA 473C</t>
  </si>
  <si>
    <t>EMPRESS 1908 GIN</t>
  </si>
  <si>
    <t>MACIEIRA ROYAL SPIRIT BRANDY</t>
  </si>
  <si>
    <t>WAYNE GRETZKY RED CASK WHISKY</t>
  </si>
  <si>
    <t>TALL GRASS DILL PICKLE VODKA</t>
  </si>
  <si>
    <t>CH CANON GAFFELIERE 2016</t>
  </si>
  <si>
    <t>BAILEYS ALMANDE LIQUOR ADD ON</t>
  </si>
  <si>
    <t>COPPER POT RESERVE WH ADD ON</t>
  </si>
  <si>
    <t>JP WISERS APPLE WHISKY ADDON</t>
  </si>
  <si>
    <t>SMIRNOFF SOURCED ORNGVOD ADDON</t>
  </si>
  <si>
    <t>BACARDI BLACK RUM</t>
  </si>
  <si>
    <t>CAPTAIN MORGAN WT SPCRUM ADDON</t>
  </si>
  <si>
    <t>SMIRNOFF SOURCED CRAN APPADDON</t>
  </si>
  <si>
    <t>CROWN R NORTH HARV RYE ADDON</t>
  </si>
  <si>
    <t>SMIRNOFF SOURCEDGRPFR VODADDON</t>
  </si>
  <si>
    <t>AALBORG TAFFEL AKVAVIT</t>
  </si>
  <si>
    <t>Miscellaneous Spirit</t>
  </si>
  <si>
    <t>LES FUMEES BLANCHES SABL</t>
  </si>
  <si>
    <t>MANGOZA GOSE 473C</t>
  </si>
  <si>
    <t>RIGBY BLUE HASKAP</t>
  </si>
  <si>
    <t>LES FLEURS DU MAL BLANC</t>
  </si>
  <si>
    <t>AMARONE DELLA VALP CL DOCG</t>
  </si>
  <si>
    <t>LEBLON CACHACA RUM</t>
  </si>
  <si>
    <t>Rum - Other</t>
  </si>
  <si>
    <t>MONKEY SHOULDER BL MLT SCOTCH</t>
  </si>
  <si>
    <t>Blended Malt Whisky</t>
  </si>
  <si>
    <t>BAKER'S BOURBON WHISKEY</t>
  </si>
  <si>
    <t>MILLER LITE 12/341B</t>
  </si>
  <si>
    <t>MILLER LITE 24/341B</t>
  </si>
  <si>
    <t>MILLER HIGH LIFE LAGER 24/355C</t>
  </si>
  <si>
    <t>MILLER HIGH LIFE LAGER 15/355C</t>
  </si>
  <si>
    <t>MILLER HIGH LIFE LAGER 473C</t>
  </si>
  <si>
    <t>DELIRIUM TREMENS 750B</t>
  </si>
  <si>
    <t>TYRCONNELL S M IRISH WHISKEY</t>
  </si>
  <si>
    <t>WAYNE GRETZKY CREAM LIQUOR</t>
  </si>
  <si>
    <t>JP WISERS TRI BAR RYE WHADD ON</t>
  </si>
  <si>
    <t>TRAPICHE GRAN MEDALLA CAB SAUV</t>
  </si>
  <si>
    <t>TRAPICHE GRAN MEDALLA MALBEC</t>
  </si>
  <si>
    <t>BODACIOUS SMOOTH WHITE CASK</t>
  </si>
  <si>
    <t>BODACIOUS SMOOTH RED CASK</t>
  </si>
  <si>
    <t>BASIL HAYDEN DARK RYE WH</t>
  </si>
  <si>
    <t>SHRUGGING DOCTOR APPL CIN MEAD</t>
  </si>
  <si>
    <t>ANNE BONNY PILSNER 473C</t>
  </si>
  <si>
    <t>CASAS DEL BOSQUE RES PINO</t>
  </si>
  <si>
    <t>SLEEMAN CLEAR 2.0 15/355 C</t>
  </si>
  <si>
    <t>LUCCARELLI PRIMITIVO IGT</t>
  </si>
  <si>
    <t>SANTA MARGH BRUT ROSE SPUM</t>
  </si>
  <si>
    <t>PALAS BAROLO</t>
  </si>
  <si>
    <t>ATLAS 12 EXTRA STRONG LAG 500C</t>
  </si>
  <si>
    <t>SENATORE PRIMITIVO</t>
  </si>
  <si>
    <t>ANCIANO OLD VINES GARNACHA</t>
  </si>
  <si>
    <t>LUCCARELLI IL BACCA OV PRIM</t>
  </si>
  <si>
    <t>SAN FELICE CHIANTI CLASSICO</t>
  </si>
  <si>
    <t>LUXARDO SAMBUCA DEI CESARI LIQ</t>
  </si>
  <si>
    <t>DEL BOSQUE GR RES CAB SAUV</t>
  </si>
  <si>
    <t>DIABLO DARK RED</t>
  </si>
  <si>
    <t>ORIGINAL 16 PRAIRIE WT 15/355C</t>
  </si>
  <si>
    <t>HAVANA CLUB 7 YO RUM ADD ON</t>
  </si>
  <si>
    <t>STAVE&amp;STEEL BOURB BAR AGED CAB</t>
  </si>
  <si>
    <t>JOSH CELLARS LEGACY RED</t>
  </si>
  <si>
    <t>MOOSEHEAD RADLER 473C</t>
  </si>
  <si>
    <t>FARMERY PIONEER HARVSTOUT473C</t>
  </si>
  <si>
    <t>FARMERY ENDLESS SUMMER LAG473C</t>
  </si>
  <si>
    <t>DALMORE 15YO SCOTCH</t>
  </si>
  <si>
    <t>FIREBALL CINNAMON WHISKY PET</t>
  </si>
  <si>
    <t>J.P. WISER'S 15YO CANADIAN WH</t>
  </si>
  <si>
    <t>TAKE IT TO THE GRAVE SHIRAZ</t>
  </si>
  <si>
    <t>LES FLEURS DU MAL CEVEN RS IGP</t>
  </si>
  <si>
    <t>NONSUCH OLD ALE X 750B</t>
  </si>
  <si>
    <t>NONSUCH BREWING CO</t>
  </si>
  <si>
    <t>LUCKY LAGER 24/355C</t>
  </si>
  <si>
    <t>TBC HOUSE BEER 1 355B</t>
  </si>
  <si>
    <t>TRANS CANADA BREWING</t>
  </si>
  <si>
    <t>NK MIP QUAM QWMT RIES ICE VQA</t>
  </si>
  <si>
    <t>LONGSHADOWS IPA 473C</t>
  </si>
  <si>
    <t>MICHTER'S 1 KS BOURBON WH</t>
  </si>
  <si>
    <t>19 CRIMES UPRISING RED BLEND</t>
  </si>
  <si>
    <t>FARMERY LOCALISHIOUS IPA 473C</t>
  </si>
  <si>
    <t>GIRLS' NIGHT OUT CHOC RASPTRUF</t>
  </si>
  <si>
    <t>CROWN ROYAL VANILLA WH ADDON</t>
  </si>
  <si>
    <t>CAZADORES BLANCO TEQUILA</t>
  </si>
  <si>
    <t>CORAZON ANEJO TEQUILA</t>
  </si>
  <si>
    <t>SMIRNOFF ICE BERRY BLAST 473C</t>
  </si>
  <si>
    <t>MOTT'S CLAM CAES THE WORKS458C</t>
  </si>
  <si>
    <t>HIRES ROOT BEER 473C</t>
  </si>
  <si>
    <t>SMIRNOFF BERRY BLAST VODKA</t>
  </si>
  <si>
    <t>NONSUCH BELGIAN STRONG ALE750B</t>
  </si>
  <si>
    <t>TWISTED TEA PEACH 6/355C</t>
  </si>
  <si>
    <t>VINTAGE INK PINOT GRIGIO VQA</t>
  </si>
  <si>
    <t>VINTAGE PINK INK VQA</t>
  </si>
  <si>
    <t>TRASH PANDA IPA 473C</t>
  </si>
  <si>
    <t>PETER LEHMANN THE BAROSSAN SHZ</t>
  </si>
  <si>
    <t>SHRUGGING DOCTOR RASPBRY WINE</t>
  </si>
  <si>
    <t>LE GRAND NOIR ROSE</t>
  </si>
  <si>
    <t>AIX PROVENCE ROSE</t>
  </si>
  <si>
    <t>SANTA JULIA ORGANIC ROSE</t>
  </si>
  <si>
    <t>FAKE NEWS RUSSIAN IMP ST 500B</t>
  </si>
  <si>
    <t>THREE THIEVES PINOT GRIGIO</t>
  </si>
  <si>
    <t>HANALEI ISLAND IPA 355B</t>
  </si>
  <si>
    <t>THREE THIEVES CAB</t>
  </si>
  <si>
    <t>SISTER'S RUN OLD TEST CAB</t>
  </si>
  <si>
    <t>CABOT TRAIL MPL CRM LIQ ADDON</t>
  </si>
  <si>
    <t>HENRIOT BRUT SOUVERAIN CHAMP</t>
  </si>
  <si>
    <t>CRACKED CANOE LIGHT LAGER 473C</t>
  </si>
  <si>
    <t>CALVADOS GRAND SOLAGE</t>
  </si>
  <si>
    <t>AVERNA AMARO SICILIAN LIQ</t>
  </si>
  <si>
    <t>TITO'S HANDMADE VODKA</t>
  </si>
  <si>
    <t>JOEL GOTT NAPA VALLEY CAB SAUV</t>
  </si>
  <si>
    <t>RUFFINO LUMINA PINOT GRIGIO</t>
  </si>
  <si>
    <t>MIKE'S HARD ICED TEA 12/355C</t>
  </si>
  <si>
    <t>BODACIOUS PINOT GRIGIO CASK</t>
  </si>
  <si>
    <t>STIEGL ZITRONE RADLER 500C</t>
  </si>
  <si>
    <t>STIEGL GRAPEFRUIT RADLER4/500C</t>
  </si>
  <si>
    <t>BH GRANDPAS SWEATER OAT ST473C</t>
  </si>
  <si>
    <t>BARN HAMMER BREWING COMPANY</t>
  </si>
  <si>
    <t>BH LE SNEAK BELGIQUE WIT 473C</t>
  </si>
  <si>
    <t>BH SAT NT LUMBERJACK DIPA 473C</t>
  </si>
  <si>
    <t>MICHELOB ULTRA 473C</t>
  </si>
  <si>
    <t>WOODFIRED HEATHCOTE SHIRAZ</t>
  </si>
  <si>
    <t>NO 3 LONDON DRY GIN</t>
  </si>
  <si>
    <t>FOLONARI PINOT GRIGIO CASK</t>
  </si>
  <si>
    <t>MICHELOB ULTRA 15/355C</t>
  </si>
  <si>
    <t>J T PROP SEL MALBEC CASK</t>
  </si>
  <si>
    <t>LEFT FIELD SAUV BLANC</t>
  </si>
  <si>
    <t>BAREFOOT PINK PINOT GRIGIO</t>
  </si>
  <si>
    <t>MAKER'S MARK BOURBON WH</t>
  </si>
  <si>
    <t>LONGSHOT CHARDONNAY</t>
  </si>
  <si>
    <t>LONGSHOT PINOT GRIGIO</t>
  </si>
  <si>
    <t>LONGSHOT CABERNET SAUVIGNON</t>
  </si>
  <si>
    <t>LANDSHARK PREMIUM LAGER 355B</t>
  </si>
  <si>
    <t>GRIZZLY UNFILT WHEAT ALE 473C</t>
  </si>
  <si>
    <t>YUKON BREWING</t>
  </si>
  <si>
    <t>BLINDMAN NEW ENG PALE ALE 473C</t>
  </si>
  <si>
    <t>SW MASH UP TALL 8/473C</t>
  </si>
  <si>
    <t>WATERLOO RADLER SAMP PK 6/473C</t>
  </si>
  <si>
    <t>LABATT MAXIMUM ICE 473C</t>
  </si>
  <si>
    <t>HEINEKEN LAGER ZERO 6/330C</t>
  </si>
  <si>
    <t>FRONTERA PINOT GRIGIO</t>
  </si>
  <si>
    <t>NORTHERN LOGGER GOLDEN ALE473C</t>
  </si>
  <si>
    <t>COORS EDGE 12/355C</t>
  </si>
  <si>
    <t>TWO OCEANS 2/750 DUO GIFT PACK</t>
  </si>
  <si>
    <t>BULWARK BLUSH CIDER 30LK</t>
  </si>
  <si>
    <t>HORNITOS CRISTALINO TEQUILA</t>
  </si>
  <si>
    <t>Cristalino</t>
  </si>
  <si>
    <t>MILLER HIGH LIFE LAGER 12/355B</t>
  </si>
  <si>
    <t>1919 BELGIAN PALE ALE 473C</t>
  </si>
  <si>
    <t>LITTLE BROWN JUG BREWING COMPANY</t>
  </si>
  <si>
    <t>1919 BELGIAN PALE 8/473C</t>
  </si>
  <si>
    <t>STRAWBRARIAN MILKSHAKE 473C</t>
  </si>
  <si>
    <t>BH 66 NEW ENGLAND IPA 473C</t>
  </si>
  <si>
    <t>COORS ORIGINAL 710 C</t>
  </si>
  <si>
    <t>TILIMUQUI MALBEC ORG FTC</t>
  </si>
  <si>
    <t>VILLA CONCHI CAVA BRUT RESERVA</t>
  </si>
  <si>
    <t>TRAPICHE MEDALLA MALBEC</t>
  </si>
  <si>
    <t>TANQUERAY FLOR DE SEVILLA GIN</t>
  </si>
  <si>
    <t>Flavoured Gin</t>
  </si>
  <si>
    <t>FREIXENET PROSECCO DOC</t>
  </si>
  <si>
    <t>AMARULA CREAM LIQUOR GIFT PACK</t>
  </si>
  <si>
    <t>1919 BELGIAN PALE 24/473C</t>
  </si>
  <si>
    <t>LOLA CABERNET FRANC ROSE VQA</t>
  </si>
  <si>
    <t>JUICE OF OATS STOUT 473C</t>
  </si>
  <si>
    <t>Stout - Alc 4.1 to 5.5</t>
  </si>
  <si>
    <t>OXUS BREWING</t>
  </si>
  <si>
    <t>TRANSOXANIA IPA 473C</t>
  </si>
  <si>
    <t>CANADIAN DREAM BLONDE ALE473C</t>
  </si>
  <si>
    <t>CRYSTAL HEAD VODKA GP</t>
  </si>
  <si>
    <t>P49 TOQUES OF HAZZARD DIPA473C</t>
  </si>
  <si>
    <t>CANADIAN CLUB 100% RYE GFT PK</t>
  </si>
  <si>
    <t>WG NO 99 CAB S/SYRAH VQA ADDON</t>
  </si>
  <si>
    <t>SANGSTERS RUM &amp; RAISIN CR LIQ</t>
  </si>
  <si>
    <t>FRESITA CHRISTMAS SPICE</t>
  </si>
  <si>
    <t>SMOKY BAY CAB SAUV</t>
  </si>
  <si>
    <t>JP WISERS OLD FASH WH BEV</t>
  </si>
  <si>
    <t>LLOPART BRUT RESERVA</t>
  </si>
  <si>
    <t>IRISHMAN SINGLE MALT IRISH WH</t>
  </si>
  <si>
    <t>TORQUE PROST MARZEN 473C</t>
  </si>
  <si>
    <t>CODENAME GHOST IPA 473C</t>
  </si>
  <si>
    <t>HALF PINTS BREWING COMPANY LTD</t>
  </si>
  <si>
    <t>BOTTEGA WHITE GOLD BRUT</t>
  </si>
  <si>
    <t>SOBIESKI VODKA</t>
  </si>
  <si>
    <t>ST GERMAIN ELDERFLOWER LIQUEUR</t>
  </si>
  <si>
    <t>PHILLIPS BOX SET MIXPK 12/355C</t>
  </si>
  <si>
    <t>CONO SUR BICICLETA RES RDBL</t>
  </si>
  <si>
    <t>CONO SUR BICICLETA RES SABL</t>
  </si>
  <si>
    <t>SHRUGGING DOCTOR SANGRIA</t>
  </si>
  <si>
    <t>BERINGER BOURB BAR AGED CHARD</t>
  </si>
  <si>
    <t>BRUGAL 1888 GRAN RESERVA RUM</t>
  </si>
  <si>
    <t>GIGONDAS LA GILLE AOC</t>
  </si>
  <si>
    <t>BREWHOUSE LIGHT 15/355 C</t>
  </si>
  <si>
    <t>KINGFISHER PREMIUM LAGER 330B</t>
  </si>
  <si>
    <t>SILK &amp; SPICE RED BLEND</t>
  </si>
  <si>
    <t>SIGNAL HILL WH</t>
  </si>
  <si>
    <t>BAREFOOT MERLOT CASK</t>
  </si>
  <si>
    <t>GEORGIAN BAY CRANGIN SMASH473C</t>
  </si>
  <si>
    <t>EL VALIENTE ORGANIC TEMPRANILO</t>
  </si>
  <si>
    <t>LA DONCELLA DE LAS VINAS TEMP</t>
  </si>
  <si>
    <t>WILD TURKEY LNGBR KSBBN WH</t>
  </si>
  <si>
    <t>SANTA CAROLINA CAB CASK</t>
  </si>
  <si>
    <t>SANTA CAROLINA SABL CASK</t>
  </si>
  <si>
    <t>ARCTIC BLONDE ALE 473C</t>
  </si>
  <si>
    <t>TWO WOLVES BREWING INC</t>
  </si>
  <si>
    <t>BEARFACE 7YO WHISKY</t>
  </si>
  <si>
    <t>VIN (ZERO) CHARDONNAY</t>
  </si>
  <si>
    <t>C.B. POWELL LTD</t>
  </si>
  <si>
    <t>WALLAROO TRAIL CHARDONNAY CASK</t>
  </si>
  <si>
    <t>WALLAROO TRAIL SHIRAZ CASK</t>
  </si>
  <si>
    <t>VIN (ZERO) MERLOT</t>
  </si>
  <si>
    <t>BERINGER BOURB BAR AGED REDBLD</t>
  </si>
  <si>
    <t>BODACIOUS BOURB BAR AGD RD BLD</t>
  </si>
  <si>
    <t>VIN (ZERO) BRUT BLANC</t>
  </si>
  <si>
    <t>GREAT PLAINS BROWN ALE 473C</t>
  </si>
  <si>
    <t>TEELING SMALL BATCH IRISH WH</t>
  </si>
  <si>
    <t>HWAYO 25 PREMIUM SOJU</t>
  </si>
  <si>
    <t>BALTIC MANITOBA MULE VODKA</t>
  </si>
  <si>
    <t>JOSE CUERVO DEVIL RES TEQ</t>
  </si>
  <si>
    <t>Flavoured Teq/Mezcal/Raicilla</t>
  </si>
  <si>
    <t>OLD PULTENEY 12YO SCOTCH WH</t>
  </si>
  <si>
    <t>KILTER BREWING JUICII IPA 473C</t>
  </si>
  <si>
    <t>KILTER BREWING COMPANY</t>
  </si>
  <si>
    <t>DMC TABULA ROSA HIBIS ALE 473C</t>
  </si>
  <si>
    <t>DEVIL MAY CARE BREWING COMPANY</t>
  </si>
  <si>
    <t>E GUIGAL CROZES HERMITAGE RED</t>
  </si>
  <si>
    <t>BORNE OF FIRE CABERNET SAUV</t>
  </si>
  <si>
    <t>PENFOLDS MAX'S CAB SAUVIGNON</t>
  </si>
  <si>
    <t>GOATS DO ROAM RED FTC</t>
  </si>
  <si>
    <t>GROLSCH RAD NON ALC 4/500C</t>
  </si>
  <si>
    <t>SIGNAL HILL WH ADD ON X6</t>
  </si>
  <si>
    <t>WAYNE GRETZKY ICE CASK WHISKY</t>
  </si>
  <si>
    <t>GREEN SPOT IRISH WHISKEY</t>
  </si>
  <si>
    <t>XOXO SPARKLING PIGR/CHARDONNAY</t>
  </si>
  <si>
    <t>XOXO PINOT GRIGIO LIGHT</t>
  </si>
  <si>
    <t>BODACIOUS MOSCATO</t>
  </si>
  <si>
    <t>GRAND MARNIER LOUIS ALEX LIQ</t>
  </si>
  <si>
    <t>DMC STARSTUFF ALE 473C</t>
  </si>
  <si>
    <t>12 PACK BEER CARRIER</t>
  </si>
  <si>
    <t>CAMINOS BONHOMME CAB SAUV</t>
  </si>
  <si>
    <t>WPG VODKA</t>
  </si>
  <si>
    <t>FARMERY ICED T ALE 473C</t>
  </si>
  <si>
    <t>FARMERY PINK LEMONALE 473C</t>
  </si>
  <si>
    <t>NEIPULA ALE 473C</t>
  </si>
  <si>
    <t>ARMAND DE BRIGNAC BRTGLD CHAMP</t>
  </si>
  <si>
    <t>DONA PAULA EST CAB SAUV</t>
  </si>
  <si>
    <t>GOTAS DE MAR ALBARINO</t>
  </si>
  <si>
    <t>CHATEAU MOUTON ROTHSCHILD 2017</t>
  </si>
  <si>
    <t>CONNETABLE TALBOT 2017</t>
  </si>
  <si>
    <t>CH FAUGERES GR CRU CLASSE 2017</t>
  </si>
  <si>
    <t>FAT TUG IPA 473C</t>
  </si>
  <si>
    <t>SORTILEGE WILD BLUEBRRY WH LIQ</t>
  </si>
  <si>
    <t>RISATA RED MOSCATO</t>
  </si>
  <si>
    <t>COFFEE BLACK RYE PALE ALE 473C</t>
  </si>
  <si>
    <t>YES WAY ROSE</t>
  </si>
  <si>
    <t>YES WAY ROSE BUBBLES</t>
  </si>
  <si>
    <t>SUNDAY SLIPPERS MV  CHARD</t>
  </si>
  <si>
    <t>BORDON RESERVA DO</t>
  </si>
  <si>
    <t>CAYMUS VNYD NAPA CAB SAUV 2016</t>
  </si>
  <si>
    <t>HEY Y'ALL PORCH PACK 12/341C</t>
  </si>
  <si>
    <t>OLE SMOKY HUNCH PUNCH MONSHINE</t>
  </si>
  <si>
    <t>OLE SMOKY BLACKBERRY MOONSHINE</t>
  </si>
  <si>
    <t>FARM HAND ORGANIC CAB SAUV</t>
  </si>
  <si>
    <t>FARM HAND ORGANIC CHARDONNAY</t>
  </si>
  <si>
    <t>GUINNESS DRAUGHT 4/440C</t>
  </si>
  <si>
    <t>GUINNESS DRAUGHT 500C</t>
  </si>
  <si>
    <t>HAKU VODKA</t>
  </si>
  <si>
    <t>ROKU GIN</t>
  </si>
  <si>
    <t>PHANTOM MINDFUZZ IPA 473C</t>
  </si>
  <si>
    <t>BREAD &amp; BUTTER CAB SAUV</t>
  </si>
  <si>
    <t>BREAD &amp; BUTTER ROSE</t>
  </si>
  <si>
    <t>BREAD &amp; BUTTER PINOT NOIR</t>
  </si>
  <si>
    <t>BREAD &amp; BUTTER CHARDONNAY</t>
  </si>
  <si>
    <t>NAUTICAL DISASTER DBL IPA 473C</t>
  </si>
  <si>
    <t>LAKESIDE KOLSCH 8/473C</t>
  </si>
  <si>
    <t>FORGOTTEN LAKE BB ALE 8/473C</t>
  </si>
  <si>
    <t>CONCERTO LAMB REGGIANO SPKL</t>
  </si>
  <si>
    <t>JUNO CHENIN BLANC FTC</t>
  </si>
  <si>
    <t>CIROC SUMMER WATERMELON VODKA</t>
  </si>
  <si>
    <t>SUBSTANCE CABERNET SAUVIGNON</t>
  </si>
  <si>
    <t>GRAN SELLO TEMP/SYRAH CASK</t>
  </si>
  <si>
    <t>PRADOREY ADARO CRIANZA</t>
  </si>
  <si>
    <t>ECLECTIC BEVERAGES</t>
  </si>
  <si>
    <t>CHRISTIAN DROUIN CALVADOS XO</t>
  </si>
  <si>
    <t>PRIVUS BRANDS</t>
  </si>
  <si>
    <t>ROCKY MOUNTAIN STRONG 15/355C</t>
  </si>
  <si>
    <t>LOXTON DE ALC MOSCATO ROSE</t>
  </si>
  <si>
    <t>MALINDA DISTRIBUTORS</t>
  </si>
  <si>
    <t>TREANA CAB SAUVIGNON</t>
  </si>
  <si>
    <t>GRAND MAYAN ULTRA AGED TEQ</t>
  </si>
  <si>
    <t>FRISKY ZEBRAS SEDUCTIVE SHZFTC</t>
  </si>
  <si>
    <t>FRISKY ZEBRAS SENSUOUS SABLFTC</t>
  </si>
  <si>
    <t>CASAMIGOS MEZCAL</t>
  </si>
  <si>
    <t>Mezcal</t>
  </si>
  <si>
    <t>KILTER JAJAJA STOUT 473C</t>
  </si>
  <si>
    <t>BRANDED12 PACK BEER CARRIER</t>
  </si>
  <si>
    <t>CASTANO MONASTREL ORGANIC</t>
  </si>
  <si>
    <t>JOSH CELLARS ROSE</t>
  </si>
  <si>
    <t>BAROSSA INK CABERNET SAUVIGNON</t>
  </si>
  <si>
    <t>GEORGIAN BAY GIN SMASH 6/355C</t>
  </si>
  <si>
    <t>PARTAKE NON ALC IPA 355C</t>
  </si>
  <si>
    <t>MOTT'S CLAM PICKLE BEAN 6/341C</t>
  </si>
  <si>
    <t>FINCA LOS PRIMOS MALB/CAB</t>
  </si>
  <si>
    <t>LUCKY EXTRA 15/355C</t>
  </si>
  <si>
    <t>LUCKY EXTRA LAGER 8/355 C</t>
  </si>
  <si>
    <t>GOATS DO ROAM ROSE FTC</t>
  </si>
  <si>
    <t>PARTAKE NON ALC PALE ALE355C</t>
  </si>
  <si>
    <t>SMIRNOFF ICEBERRYBLAST 6/355C</t>
  </si>
  <si>
    <t>CHATEAU LAROQUE</t>
  </si>
  <si>
    <t>TORQUE BLONDE ALE 473C</t>
  </si>
  <si>
    <t>FARMERY GWN LIGHT LAGER 473C</t>
  </si>
  <si>
    <t>NONSUCH BALTIC PORTER 473C</t>
  </si>
  <si>
    <t>QUINON DE VALMIRA DOCA 2016</t>
  </si>
  <si>
    <t>LAS LAMAS DOP 2016</t>
  </si>
  <si>
    <t>VILLA DE CORULLON DOP 2016 ORG</t>
  </si>
  <si>
    <t>NONSUCH BELGIAN BLONDE ALE473C</t>
  </si>
  <si>
    <t>CONTINUUM NAPA RED BLD 2015</t>
  </si>
  <si>
    <t>MOLSON EXPORT ALE 12/355C</t>
  </si>
  <si>
    <t>BUSCH LAGER 740C</t>
  </si>
  <si>
    <t>SUUR TOLL PORTER 473C</t>
  </si>
  <si>
    <t>GIRLS' NIGHT OUT RASP LEMONADE</t>
  </si>
  <si>
    <t>E GUIGAL LA MOULINE 2014</t>
  </si>
  <si>
    <t>CROWN ROYAL PEACH WHISKY</t>
  </si>
  <si>
    <t>FIREBALL CINNAMON WH LIQ</t>
  </si>
  <si>
    <t>BUMBU XO RUM</t>
  </si>
  <si>
    <t>KILTER FOG MACHINE ALE 473C</t>
  </si>
  <si>
    <t>SLEEMAN CLEAR 2.0 24/355 C</t>
  </si>
  <si>
    <t>RAISED BY WOLVES IPA 473C</t>
  </si>
  <si>
    <t>CULT CLASSIC PILSNER 473C</t>
  </si>
  <si>
    <t>SOOKRAMS BREWING CO</t>
  </si>
  <si>
    <t>DESERT ISLAND IPA 473C</t>
  </si>
  <si>
    <t>MUCGUFFIN AMBER 473C</t>
  </si>
  <si>
    <t>THREE OF HEARTS ROSE VQA</t>
  </si>
  <si>
    <t>BISON VODKA</t>
  </si>
  <si>
    <t>FRANCISCO MANITOBA LIQ &amp; SPIRITS</t>
  </si>
  <si>
    <t>PATENT 5 VODKA</t>
  </si>
  <si>
    <t>PATENT 5</t>
  </si>
  <si>
    <t>PAUL MAS JARDIN DE ROSES</t>
  </si>
  <si>
    <t>COSMOS DRY HOPPED SOUR 473C</t>
  </si>
  <si>
    <t>L LATOUR CHAS MONTRACHET AC RG</t>
  </si>
  <si>
    <t>MOOSEHEAD LAGER 24/355C</t>
  </si>
  <si>
    <t>LEGENT BOURBON WH</t>
  </si>
  <si>
    <t>TORO BRAVO TEMPRANILLO/MERLOT</t>
  </si>
  <si>
    <t>COPPER MOON SMOOTH RED BLD</t>
  </si>
  <si>
    <t>COPPER MOON SMOOTH REDBLD CASK</t>
  </si>
  <si>
    <t>HAZY WHALER NE IPA 473C</t>
  </si>
  <si>
    <t>SMIRNOFF RED LBLVOD PET ADD ON</t>
  </si>
  <si>
    <t>REVELSTOKE SPICED WHSKY ADDON</t>
  </si>
  <si>
    <t>FARMERY BLONDE CND ALE 4/473C</t>
  </si>
  <si>
    <t>REVELSTOKE PECAN WHSKY ADD ON</t>
  </si>
  <si>
    <t>PABST BLUE RIBBON 5.9 710C</t>
  </si>
  <si>
    <t>CANADIAN ICEBERG VOD ADD ON</t>
  </si>
  <si>
    <t>BUSCH ICE LAGER 740C</t>
  </si>
  <si>
    <t>GEKKEIKAN NAMA DRAFT SAKE</t>
  </si>
  <si>
    <t>EZRA BROOKS BOURBON CREAM LIQ</t>
  </si>
  <si>
    <t>SHRUGGING DOCTOR STRW/RHU WINE</t>
  </si>
  <si>
    <t>MIDDLE PROVINCE LAGER 473C</t>
  </si>
  <si>
    <t>MATEUS ROSE</t>
  </si>
  <si>
    <t>ROCK CREEK PEACH CIDER 30LK</t>
  </si>
  <si>
    <t>ROCK CREEK STRAW RHUB 30LKEG</t>
  </si>
  <si>
    <t>ROCK CREEK PEAR CIDER 30LK</t>
  </si>
  <si>
    <t>Cider-Pear</t>
  </si>
  <si>
    <t>ROCK CREEK DRY CIDER 58.5L KEG</t>
  </si>
  <si>
    <t>TRIVENTO EOLO MALBEC 2019</t>
  </si>
  <si>
    <t>ROCK CREEK DRY CIDER 30L KEG</t>
  </si>
  <si>
    <t>KILTER DREAMSICLE 473C</t>
  </si>
  <si>
    <t>BLUE MOON WHITE ALE 4/473 C</t>
  </si>
  <si>
    <t>SOL CERVEZA 473C</t>
  </si>
  <si>
    <t>STEAM WH PILS 6/341B</t>
  </si>
  <si>
    <t>LEGENDARY LEMON RADLER 473C</t>
  </si>
  <si>
    <t>TORQUE BLONDE ALE 15/355C</t>
  </si>
  <si>
    <t>SPARKLEPUFF TRIPLE IPA 473C</t>
  </si>
  <si>
    <t>PROPER TWELVE IRISH WHISKEY</t>
  </si>
  <si>
    <t>CROWN ROYAL APPLE WHISKY ADDON</t>
  </si>
  <si>
    <t>ST JAMES PALE ALE 473C</t>
  </si>
  <si>
    <t>MADONNA NERA BRUN DI MNTL DOC</t>
  </si>
  <si>
    <t>LITTLE SCRAPPER IPA 473C</t>
  </si>
  <si>
    <t>TRIPLE BOGEY LIGHT LAGER 473C</t>
  </si>
  <si>
    <t>HAHA SAUVIGNON BLANC</t>
  </si>
  <si>
    <t>BIKEY MCBIKEFACE LAGER 473C</t>
  </si>
  <si>
    <t>CZECHVAR PREMIUM LAGER 500C</t>
  </si>
  <si>
    <t>KAHLUA COFFEE LIQUEUR</t>
  </si>
  <si>
    <t>FOUR ROSES BOURBON WH</t>
  </si>
  <si>
    <t>BENDITO CLASSIC CAB SAUVIGNON</t>
  </si>
  <si>
    <t>CANADIAN 473C</t>
  </si>
  <si>
    <t>COORS LIGHT 473C</t>
  </si>
  <si>
    <t>CORONA LIGHT LAG 12/330B</t>
  </si>
  <si>
    <t>LBJ GOLDEN ALE 473C</t>
  </si>
  <si>
    <t>SANDEMAN V1997 PORT</t>
  </si>
  <si>
    <t>NAKED MALT SCOTCH</t>
  </si>
  <si>
    <t>Island Single Malt Whisky</t>
  </si>
  <si>
    <t>SANTA JULIA RES MALB/CAB FRANC</t>
  </si>
  <si>
    <t>BAILEYS ESPRESSO CREME LIQ</t>
  </si>
  <si>
    <t>CHERRY ON CIDER 29.33LK</t>
  </si>
  <si>
    <t>DEAD HORSE CIDER COMPANY</t>
  </si>
  <si>
    <t>LOOKING ON BRIGHT CIDER29.33LK</t>
  </si>
  <si>
    <t>FRESCOBALDI CHIANTI GIFT PACK</t>
  </si>
  <si>
    <t>MARTINI EX DRY SPKL ROSE</t>
  </si>
  <si>
    <t>DOW'S LBV PORT</t>
  </si>
  <si>
    <t>BUD LIGHT LIME 473C</t>
  </si>
  <si>
    <t>KILTER SPACE JAM 473C</t>
  </si>
  <si>
    <t>TCB HOUSE BEER 3 355C</t>
  </si>
  <si>
    <t>TCB HOUSE BEER 2 355C</t>
  </si>
  <si>
    <t>HOLSTEN MAIBOCK 500C</t>
  </si>
  <si>
    <t>GALACTIC SPACE DRAGON IPA 473C</t>
  </si>
  <si>
    <t>CHARLES VII BL DE BL CHAMP</t>
  </si>
  <si>
    <t>LE MESNIL BRUT BL DE BL CHAMP</t>
  </si>
  <si>
    <t>TCB BLUEBEARY ALE 8/355C</t>
  </si>
  <si>
    <t>DMC LIVING IN ARABICA ALE 473C</t>
  </si>
  <si>
    <t>TCB AVENGER AMERICAN PALE 473C</t>
  </si>
  <si>
    <t>INNISKILLIN RSL ICEWINE VQA</t>
  </si>
  <si>
    <t>LAKEVIEW CELL CAFR ICEWINE VQA</t>
  </si>
  <si>
    <t>UNPARALLELED PACK 8/473C</t>
  </si>
  <si>
    <t>TORO BRAVO VERDEJO / SABL</t>
  </si>
  <si>
    <t>MODERN XMAS WINE BAG(TF4514)</t>
  </si>
  <si>
    <t>MHFE RESERVE MERITAGE VQA</t>
  </si>
  <si>
    <t>FIREBALL HOLIDAY PACK</t>
  </si>
  <si>
    <t>CENTRAL CITY ADVENT 24/355C</t>
  </si>
  <si>
    <t>CENTRAL CITY BREWERS AND DISTILLERS</t>
  </si>
  <si>
    <t>TCB HOUSE BEER 3 473C</t>
  </si>
  <si>
    <t>TCB HOUSE BEER 2 473C</t>
  </si>
  <si>
    <t>TCB LAMP LIGHTER ALE 8/355C</t>
  </si>
  <si>
    <t>TCB ARROW IPA 8/355C</t>
  </si>
  <si>
    <t>PATENT 5 PURPLE BLOSSOM GIN</t>
  </si>
  <si>
    <t>GOATS DO ROAM WHITE FTC</t>
  </si>
  <si>
    <t>CZECHVAR GIFT PACK 4/500B</t>
  </si>
  <si>
    <t>PATENT 5 NAVY STRENGTH GIN</t>
  </si>
  <si>
    <t>FORTY CREEK DBL BARREL WHISKY</t>
  </si>
  <si>
    <t>CAYMUS SUISUN GRANDDURIF 2016</t>
  </si>
  <si>
    <t>MERRY &amp; STRIPES WINE (TF 4663)</t>
  </si>
  <si>
    <t>Holiday Bags</t>
  </si>
  <si>
    <t>GRANT'S TRIPLE WOOD SCOTCH WH</t>
  </si>
  <si>
    <t>CHANNEL MARKER LGT LAGER473C</t>
  </si>
  <si>
    <t>CHATEAU BEYCHEVELLE 2018</t>
  </si>
  <si>
    <t>CHATEAU CLERC MILON 2018</t>
  </si>
  <si>
    <t>CONNETABLE TALBOT 2018</t>
  </si>
  <si>
    <t>CHATEAU BELLE VUE 2018</t>
  </si>
  <si>
    <t>CHATEAU CLINET 2018</t>
  </si>
  <si>
    <t>LACOSTE BORIE 2018 AOC</t>
  </si>
  <si>
    <t>CHATEAU MOUTON ROTHSCHILD 2018</t>
  </si>
  <si>
    <t>SHRUGGING DOCTOR SASK BRY WINE</t>
  </si>
  <si>
    <t>SANTA MARGHERITA PINOT GRIGIO</t>
  </si>
  <si>
    <t>MAGIC HR SESSION IPA 473C</t>
  </si>
  <si>
    <t>BARNBURNER BLONDE ALE 473C</t>
  </si>
  <si>
    <t>ONE GREAT CITY BREWING COMPANY LTD</t>
  </si>
  <si>
    <t>TWISTED SHOTZ PUSSYCAT 4/30ML</t>
  </si>
  <si>
    <t>J T PROP SEL LIGHT CAB SAUV</t>
  </si>
  <si>
    <t>CONO SUR BICICLETA RES PINO RS</t>
  </si>
  <si>
    <t>J T PROP SEL LIGHT PIGR</t>
  </si>
  <si>
    <t>J T PROP SEL LIGHT ROSE</t>
  </si>
  <si>
    <t>STORMWATCH IPA 473C</t>
  </si>
  <si>
    <t>LOLA CAB SAUV/CAB FRANC VQA</t>
  </si>
  <si>
    <t>TEAM CANADA RED BLEND VQA</t>
  </si>
  <si>
    <t>EL GRINGO DARK RED TEMPRANILLO</t>
  </si>
  <si>
    <t>LOLA GEWURZTRAMINER VQA</t>
  </si>
  <si>
    <t>TEAM CANADA WHITE BLEND VQA</t>
  </si>
  <si>
    <t>BACARDI SPICED RUM</t>
  </si>
  <si>
    <t>GRAND SUD MERLOT ROSE IGP</t>
  </si>
  <si>
    <t>AVELEDA VINHO VERDE ROSE</t>
  </si>
  <si>
    <t>JD SHORE CANADIAN RUM CREAM</t>
  </si>
  <si>
    <t>DMC GOLDEN RECORD IPA 473C</t>
  </si>
  <si>
    <t>CELLIER DES DAUPHINS RESREDBLD</t>
  </si>
  <si>
    <t>NONSUCH HONEY OAT SAISON 473C</t>
  </si>
  <si>
    <t>LBJ BELGIAN IPA 473C</t>
  </si>
  <si>
    <t>CHATEAU TIMBERLAY RED</t>
  </si>
  <si>
    <t>MOLSON ULTRA 12/341B</t>
  </si>
  <si>
    <t>P49 LOST SOULS CHOC PKN PT473C</t>
  </si>
  <si>
    <t>ROUND ABOUT ALE 473C</t>
  </si>
  <si>
    <t>TCB SIDEWIENDER VIENNA LAG473C</t>
  </si>
  <si>
    <t>CONCESSION STND MIX PK12/355C</t>
  </si>
  <si>
    <t>DMC PERFEKTENSCHLAG 473C</t>
  </si>
  <si>
    <t>GTG CREAMSICLE ALE 473C</t>
  </si>
  <si>
    <t>GRAIN TO GLASS</t>
  </si>
  <si>
    <t>BRUICH PRTCHAR 10YO ISLAY SMSC</t>
  </si>
  <si>
    <t>LANDLUST ORGANIC RIESLING</t>
  </si>
  <si>
    <t>TRAPICHE ALARIS ROSE</t>
  </si>
  <si>
    <t>SOLERA ANNIV FRMHSE SAISON750B</t>
  </si>
  <si>
    <t>GABBIANO CHANTI CLASS RIS</t>
  </si>
  <si>
    <t>BELGIAN ESPRIT ALE 473C</t>
  </si>
  <si>
    <t>ECOLOGICA SHZ/MALB RES ORG FTC</t>
  </si>
  <si>
    <t>CAVALIERE D'BELL CHIACL GRSEL</t>
  </si>
  <si>
    <t>TCB HOUSE BEER 2 24/355C</t>
  </si>
  <si>
    <t>TCB HOUSE BEER 2 24/355B</t>
  </si>
  <si>
    <t>TCB HOUSE BEER 3 24/355C</t>
  </si>
  <si>
    <t>TCB HOUSE BEER 3 24/355B</t>
  </si>
  <si>
    <t>BONANZA CABERNET SAUVIGNON</t>
  </si>
  <si>
    <t>PADRE AZUL ANEJO TEQ</t>
  </si>
  <si>
    <t>KILTER S'MORE SCOUT 473C</t>
  </si>
  <si>
    <t>FABULOUS ANT PINK CHARDONNAY</t>
  </si>
  <si>
    <t>SANTA JULIA CHENIN BLANC PLUS</t>
  </si>
  <si>
    <t>MOLSON EXEL 12/355C</t>
  </si>
  <si>
    <t>GRIMOIRE LMN ROOBS WITBIER473C</t>
  </si>
  <si>
    <t>SANTA JULIA MALB DE MERCADOORG</t>
  </si>
  <si>
    <t>XOXO PINOT GRIGIO/CHARD CASK</t>
  </si>
  <si>
    <t>STAR BEAST IMP STOUT 355C</t>
  </si>
  <si>
    <t>SANTA MARGHERITA CAB SAUV IGT</t>
  </si>
  <si>
    <t>SANGRE DE TORO VERDEJO DO</t>
  </si>
  <si>
    <t>CAMPO VIEJO ROSE CRISP</t>
  </si>
  <si>
    <t>APOTHIC CABERNET SAUVIGNON</t>
  </si>
  <si>
    <t>SHRUGGING DOCTOR BLUBERRY WINE</t>
  </si>
  <si>
    <t>JUICY AF IPA 473C</t>
  </si>
  <si>
    <t>NEW AMSTERDAM PINK WHITNEY VOD</t>
  </si>
  <si>
    <t>LBJ BLACK LAGER 473C</t>
  </si>
  <si>
    <t>LA SHOPPE CADDY PALE ALE 473C</t>
  </si>
  <si>
    <t>LA SHOPPE BRASSERIE</t>
  </si>
  <si>
    <t>DON DAVID RESERVE SABL</t>
  </si>
  <si>
    <t>FOUNDERS SPCY PNAPL TEQ 4/355C</t>
  </si>
  <si>
    <t>FOUNDER'S ORIGINAL INC</t>
  </si>
  <si>
    <t>D.V. CATENA RED BLEND</t>
  </si>
  <si>
    <t>FAR FROM THE TREE CIDER29.33LK</t>
  </si>
  <si>
    <t>STIEGL FREIBIER 0.0 500B</t>
  </si>
  <si>
    <t>LAVRADORES FEITORIA RED</t>
  </si>
  <si>
    <t>LAVRADORES FEITORIA WHITE</t>
  </si>
  <si>
    <t>TRIVENTO RES CAB SAUVIGNON</t>
  </si>
  <si>
    <t>PASSION DE LOS ANDES CORTE</t>
  </si>
  <si>
    <t>GLENLIVET 18YO SGLE MALT SC</t>
  </si>
  <si>
    <t>YES WAY ROSE 250C</t>
  </si>
  <si>
    <t>HARVEST SUNSET TRAD HONEY WINE</t>
  </si>
  <si>
    <t>OLE SMOKY SALTY CARAMEL WH</t>
  </si>
  <si>
    <t>FARMERY PREMIUM LIGHT LAG 473C</t>
  </si>
  <si>
    <t>EXPLORE MB PACK 12/355C</t>
  </si>
  <si>
    <t>DRUMSHANBO GUNPOWDER IRISH GIN</t>
  </si>
  <si>
    <t>WHITLEY NEILL RHUB&amp;GNGR GIN</t>
  </si>
  <si>
    <t>BUNDLE UP PACK 8/473C</t>
  </si>
  <si>
    <t>KILTER PARADISE OAT IPA 473C</t>
  </si>
  <si>
    <t>WANDERLUST NEIPA 473C</t>
  </si>
  <si>
    <t>QUEEN'S BEST BITTER 473C</t>
  </si>
  <si>
    <t>SEA SUN PINOT NOIR</t>
  </si>
  <si>
    <t>OPPIDAN SOLERA AGED BOURB WH</t>
  </si>
  <si>
    <t>FARMERY BEER CAESARPICKLE473C</t>
  </si>
  <si>
    <t>FARMERY BEER CAESER ORIG 473C</t>
  </si>
  <si>
    <t>GTG NUTSHELL PBPORTER 473C</t>
  </si>
  <si>
    <t>GIRLS'NIGHT PCHRAS RUMBA 3LTET</t>
  </si>
  <si>
    <t>1924 BOURBON BARREL AGED CAB</t>
  </si>
  <si>
    <t>BISON GIN</t>
  </si>
  <si>
    <t>PRAIRIE KISS STRBRY/RHU HNY WN</t>
  </si>
  <si>
    <t>CTRY FIRESIDE METHEGLIN HNY WN</t>
  </si>
  <si>
    <t>TIPSY COW MILK STOUT 473C</t>
  </si>
  <si>
    <t>THREE FINGER JACK ZINFANDEL</t>
  </si>
  <si>
    <t>COORS ORIGINAL 15/355C</t>
  </si>
  <si>
    <t>COORS ORIGINAL 8/355C</t>
  </si>
  <si>
    <t>COORS ORIGINAL 12/341B</t>
  </si>
  <si>
    <t>JARPUR AMBER ALE 473C</t>
  </si>
  <si>
    <t>BRAZEN HALL KITCHEN &amp; BREWERY</t>
  </si>
  <si>
    <t>GOKSTAD IPA 473C</t>
  </si>
  <si>
    <t>STEEL CUT BLONDE ALE 473C</t>
  </si>
  <si>
    <t>NONSUCH RASP SOUR 473C</t>
  </si>
  <si>
    <t>NONSUCH LA PILS CRAFT PILS473C</t>
  </si>
  <si>
    <t>LBJ MONARCHY BROWN ALE 473C</t>
  </si>
  <si>
    <t>TWISTED TEA HARD ICED TEA20LK</t>
  </si>
  <si>
    <t>THOMAS GOSS SAUVIGNON BLANC</t>
  </si>
  <si>
    <t>MAGGIO SAUVIGNON BLANC</t>
  </si>
  <si>
    <t>PADDYS IRISH WHISKEY</t>
  </si>
  <si>
    <t>SEA SUN CHARDONNAY</t>
  </si>
  <si>
    <t>VEUVE DU VERNAY BRUT</t>
  </si>
  <si>
    <t>X BY KINKY BLK RASP 473C</t>
  </si>
  <si>
    <t>FOUR WINDS JUXTAPOSE IPA 473C</t>
  </si>
  <si>
    <t>WHITE CLAW VARIETY PK 12/355C</t>
  </si>
  <si>
    <t>WHITE CLAW BLACK CHERRY 6/355C</t>
  </si>
  <si>
    <t>WHITE CLAW MANGO 6/355C</t>
  </si>
  <si>
    <t>WHITE CLAW NATURAL LIME 6/355C</t>
  </si>
  <si>
    <t>SNAPPLE SP LNG ISL ICEDTEA458C</t>
  </si>
  <si>
    <t>D'ONT POKE BEAR ROSE VQA</t>
  </si>
  <si>
    <t>BACARDI LIME RUM</t>
  </si>
  <si>
    <t>LOLA PINOT GRIGIO VQA</t>
  </si>
  <si>
    <t>CON LECHE ST 473C</t>
  </si>
  <si>
    <t>UNTAPPED TRADING INC</t>
  </si>
  <si>
    <t>LOLA MERLOT VQA</t>
  </si>
  <si>
    <t>CRUSH RASP WHEAT ALE 473C</t>
  </si>
  <si>
    <t>HOP FUZZ DDH PALE ALE473C</t>
  </si>
  <si>
    <t>BELGIAN ESPRIT ALE 6/473C</t>
  </si>
  <si>
    <t>BELGIAN ESPRIT ALE 12/473C</t>
  </si>
  <si>
    <t>BELGIAN ESPRIT ALE 24/473C</t>
  </si>
  <si>
    <t>APPLETON 8YO RESERVE RUM</t>
  </si>
  <si>
    <t>TIPSY COW MILK ST 6/473C</t>
  </si>
  <si>
    <t>TIPSY COW MILK ST 12/473C</t>
  </si>
  <si>
    <t>TIPSY COW MILK ST 24/473C</t>
  </si>
  <si>
    <t>GIRLS' NIGHT OUT WHITE SANGRIA</t>
  </si>
  <si>
    <t>MAD SCIENTIST IPA 6/473C</t>
  </si>
  <si>
    <t>MAD SCIENTIST IPA 24/473C</t>
  </si>
  <si>
    <t>INTREPID NEIPA 6/473C</t>
  </si>
  <si>
    <t>QUILT FABRIC LAND RED BLEND</t>
  </si>
  <si>
    <t>QUILT CABERNET SAUVIGNON</t>
  </si>
  <si>
    <t>CIROC MANGO VODKA</t>
  </si>
  <si>
    <t>CROWN ROYAL BLACK WHISKY ADDON</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</si>
  <si>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</si>
  <si>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</si>
  <si>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</si>
  <si>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</si>
  <si>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</si>
  <si>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</si>
  <si>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</si>
  <si>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</si>
  <si>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</si>
  <si>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GEORGIAN BAY CRANGIN SMA6/355C</t>
  </si>
  <si>
    <t>SOMERSBY RHUBARB CIDER 473C</t>
  </si>
  <si>
    <t>FARMERY CNDN PALE ALE24/473C</t>
  </si>
  <si>
    <t>FARMERY LOCALISH24/473C</t>
  </si>
  <si>
    <t>FARMERY ROBBIE SC ALE 24/473C</t>
  </si>
  <si>
    <t>WAVELENGTH IPA 473C</t>
  </si>
  <si>
    <t>GALAXY COSMOS DDH SR 473C</t>
  </si>
  <si>
    <t>TRULY HARD TROP MIX12/355C</t>
  </si>
  <si>
    <t>FARMERY PREMIUM LAGER24/473C</t>
  </si>
  <si>
    <t>ARIZONA GREEN TEA GNSG 6/355C</t>
  </si>
  <si>
    <t>LINDEMANS KRIEK 355B</t>
  </si>
  <si>
    <t>SOMERSBY APPLE CIDER 473C</t>
  </si>
  <si>
    <t>SOMERSBY BLK BERRY CIDER 473C</t>
  </si>
  <si>
    <t>MICHELOB ULTRA 30/355C</t>
  </si>
  <si>
    <t>APPLETON 12YO RARE CASKS RUM</t>
  </si>
  <si>
    <t>FARMERY PRM LIGHT LAGER24/355C</t>
  </si>
  <si>
    <t>FARMERY PREMIUM LAGER24/355C</t>
  </si>
  <si>
    <t>DON PAPA RUM</t>
  </si>
  <si>
    <t>MOLSON ULTRA 473C</t>
  </si>
  <si>
    <t>MOLSON ULTRA 15/355C</t>
  </si>
  <si>
    <t>SLEEMAN CLEAR 2.0 473C</t>
  </si>
  <si>
    <t>BREWHOUSE PRIME ICE 15/355C</t>
  </si>
  <si>
    <t>TCB BARKEEP BROWN ALE 473C</t>
  </si>
  <si>
    <t>SMOKY BAY CAB SAUV CASK</t>
  </si>
  <si>
    <t>BLUE MOON LIGHT SKY LAG6/355C</t>
  </si>
  <si>
    <t>PEMBY TANG ORGMLK IPA473C</t>
  </si>
  <si>
    <t>PARALLEL 49 CRAFT LAGER12/355C</t>
  </si>
  <si>
    <t>SPACE KITTY JUICY IPA 473C</t>
  </si>
  <si>
    <t>SANDRO BOTTEGA GRAPPA</t>
  </si>
  <si>
    <t>LBJ SUMMER LAGER 473C</t>
  </si>
  <si>
    <t>BALLSY BAST DKSAISON 473C</t>
  </si>
  <si>
    <t>GLENMOR QUINTA RUBAN 14YO SC</t>
  </si>
  <si>
    <t>FT GARY FRONTIER PILS 473C</t>
  </si>
  <si>
    <t>BISON PREMIUM VOD SP ED</t>
  </si>
  <si>
    <t>GOOSE ISLAND IPA 12/355C</t>
  </si>
  <si>
    <t>PATENT 5 MANITOBA BERRY GIN</t>
  </si>
  <si>
    <t>NORTHERN KEEP VODKA</t>
  </si>
  <si>
    <t>MISTY COVE ESTATE SERIES SABL</t>
  </si>
  <si>
    <t>STELLA ARTOIS LAG 18/330B</t>
  </si>
  <si>
    <t>JOSE CUERVO MARGARITA 1750B</t>
  </si>
  <si>
    <t>BACARDI SPICED&amp;COLA 473C</t>
  </si>
  <si>
    <t>SLEEMAN SELECTIONS PK 12/355C</t>
  </si>
  <si>
    <t>MONKEY TRAIL PALE ALE 473C</t>
  </si>
  <si>
    <t>LOVEBLOCK SAUVIGNON BLANC</t>
  </si>
  <si>
    <t>NONSUCH PRAIRIE COMMON LAG473C</t>
  </si>
  <si>
    <t>BELVEDERE VODKA ADD ON</t>
  </si>
  <si>
    <t>COORS ORGANIC 6/355C</t>
  </si>
  <si>
    <t>GLENMORANGIE NECTAR D'OR SC</t>
  </si>
  <si>
    <t>CRAFTY RADLER BL OR/PCH 473C</t>
  </si>
  <si>
    <t>MONKEY PALE ALE 6/473C</t>
  </si>
  <si>
    <t>MONKEY PALE ALE 12/473C</t>
  </si>
  <si>
    <t>MONKEY TRAIL PALE ALE 24/473C</t>
  </si>
  <si>
    <t>CHIMAY BLUE</t>
  </si>
  <si>
    <t>RON CARIOCA WHITE RUM PET</t>
  </si>
  <si>
    <t>ICARUS RASP SOUR ALE 473C</t>
  </si>
  <si>
    <t>JP WISERS OLD FASH WH ADD ON</t>
  </si>
  <si>
    <t>JP WISER'S MANHATTAN WH ADD ON</t>
  </si>
  <si>
    <t>BLK DBL HGD CORKSCREW(TF 2225)</t>
  </si>
  <si>
    <t>HUMULUS LUD DBL IPA 473C</t>
  </si>
  <si>
    <t>OLE SMOKY MTNJAVA CR LIQ</t>
  </si>
  <si>
    <t>OLE SMOKY BTR PECAN MOON CRLIQ</t>
  </si>
  <si>
    <t>JACK DANIELS TENN WH</t>
  </si>
  <si>
    <t>ETERNAL SUNSHINE ALE 473C</t>
  </si>
  <si>
    <t>DON JULIO BLANCO TEQUILA</t>
  </si>
  <si>
    <t>MERRYS IRISH CREAM LIQ</t>
  </si>
  <si>
    <t>RUMCHATA LIMON CREAM LIQ</t>
  </si>
  <si>
    <t>OLE SMOKY BUTTER PECAN CR LIQ</t>
  </si>
  <si>
    <t>PELLER FAMILY VIN PIGR LIGHT</t>
  </si>
  <si>
    <t>OLD MILWAUKEE ICE 710C</t>
  </si>
  <si>
    <t>ON THE ROCKS THE COSMOPOLITAN</t>
  </si>
  <si>
    <t>ON THE ROCKS THE MARGARITA</t>
  </si>
  <si>
    <t>ON THE ROCKS OLD FASHIONED</t>
  </si>
  <si>
    <t>KWV ROODEBERG RED BLD CASK</t>
  </si>
  <si>
    <t>THE MENTORS PINOTAGE</t>
  </si>
  <si>
    <t>SOMERSBY CIDER MX PK 8/473C</t>
  </si>
  <si>
    <t>CANDY STRIPE WINE BAG (TF8004)</t>
  </si>
  <si>
    <t>BUDWEISER ZERO 6/341B</t>
  </si>
  <si>
    <t>BUDWEISER ZERO 473C</t>
  </si>
  <si>
    <t>BUDWEISER ZERO 6/355C</t>
  </si>
  <si>
    <t>BUDWEISER ZERO 12/355C</t>
  </si>
  <si>
    <t>BRUSHED SNOWFLAKE BAG (TF7104)</t>
  </si>
  <si>
    <t>CHRISTMAS TREE CARS BAG(TF392)</t>
  </si>
  <si>
    <t>DRAPER 1.5L BAG (TF3610)</t>
  </si>
  <si>
    <t>ONE GREAT CITY 6 PACK 6/473C</t>
  </si>
  <si>
    <t>APPLETON ESTATE BLD RUM ADD ON</t>
  </si>
  <si>
    <t>THREE THIEVES CHARDONNAY</t>
  </si>
  <si>
    <t>CONFESSIONS CABERNET SAUVINGON</t>
  </si>
  <si>
    <t>CONFESSIONS PINOT GRIGO</t>
  </si>
  <si>
    <t>UPSHOT RED BELND</t>
  </si>
  <si>
    <t>DMC SMALL BATCH 3 473C</t>
  </si>
  <si>
    <t>DMC SMALL BATCH 2 473C</t>
  </si>
  <si>
    <t>DMC SMALL BATCH 1 473C</t>
  </si>
  <si>
    <t>POLAR ICE ARCTIC XTREME VODPET</t>
  </si>
  <si>
    <t>WHISTLER GRAPEFRUIT ALE 6/355C</t>
  </si>
  <si>
    <t>WHISTLER BEAR PAW HONEY LAGER</t>
  </si>
  <si>
    <t>DBL STANDARD LAGER 473C</t>
  </si>
  <si>
    <t>FREIXENET ITALIAN ROSE SPK</t>
  </si>
  <si>
    <t>RIUNITE MOSCATO SPARKLING</t>
  </si>
  <si>
    <t>TWISTED SHOTZ ISL THNDR 4/30ML</t>
  </si>
  <si>
    <t>ST HUBERT THE STAG CAB SAUV</t>
  </si>
  <si>
    <t>SANTA CAROLINA RES DE FAM CARM</t>
  </si>
  <si>
    <t>SNEAKY WEASEL LAGER 473C</t>
  </si>
  <si>
    <t>WILY WOLVERINE LAG 6/355C</t>
  </si>
  <si>
    <t>HAWAIIAN COSMOS ALE 473C</t>
  </si>
  <si>
    <t>PEPITO ORIGINAL SANGRIA 473C</t>
  </si>
  <si>
    <t>PEPITO ORIGINAL SANGRIA 1LB</t>
  </si>
  <si>
    <t>KILTER COOL BEANS STOUT 473C</t>
  </si>
  <si>
    <t>BUFFALO TRACE BOURBON WH</t>
  </si>
  <si>
    <t>VILLA DON MAXIMIANO</t>
  </si>
  <si>
    <t>CORDILLERA CARM RES ESPECIAL</t>
  </si>
  <si>
    <t>LA PLAYA CHARDONNAY UNOAKED</t>
  </si>
  <si>
    <t>CELLAR STOCK IMPORTERS INC</t>
  </si>
  <si>
    <t>RADIO BOKA ROSE</t>
  </si>
  <si>
    <t>RED STRIPE BEER 330 B</t>
  </si>
  <si>
    <t>DRAGON STOUT STRONG BEER 284B</t>
  </si>
  <si>
    <t>SOL CERVEZA 12/355C</t>
  </si>
  <si>
    <t>PATENT 5 GIN</t>
  </si>
  <si>
    <t>LOVEBLOCK PINOT NOIR</t>
  </si>
  <si>
    <t>VILLA MARIA RESERVE PINOTNOIR</t>
  </si>
  <si>
    <t>CONO SUR CAB GRAN RES ORG</t>
  </si>
  <si>
    <t>MANOS LIBRE TEMP/SHZ ORG</t>
  </si>
  <si>
    <t>ONE GREAT 12 PACK 12/473C</t>
  </si>
  <si>
    <t>ONE GREAT 24 PACK 24/473C</t>
  </si>
  <si>
    <t>JOSE CUERVO PCH LMNA MARG1750B</t>
  </si>
  <si>
    <t>KILTER SEA BREEZE ALE 473C</t>
  </si>
  <si>
    <t>OLE SMOKY PB WHISKEY</t>
  </si>
  <si>
    <t>DREAM RED BLEND VQA</t>
  </si>
  <si>
    <t>PHILLIPS OCTOBOX 8/473C</t>
  </si>
  <si>
    <t>ELECTRIC UNICORN WH IPA 6/355C</t>
  </si>
  <si>
    <t>MILLER HL LT LAG 24/355C</t>
  </si>
  <si>
    <t>MANGO SOUR ALE 473C</t>
  </si>
  <si>
    <t>MILLER HL LT LAG 8/355C</t>
  </si>
  <si>
    <t>R MONDAVI PRI SEL BOUR BAR CAB</t>
  </si>
  <si>
    <t>ROBERT MONDAVI PRIV SEL PIGR</t>
  </si>
  <si>
    <t>SHORE LEAVE ALE 473C</t>
  </si>
  <si>
    <t>MEIOMI CHARDONNAY</t>
  </si>
  <si>
    <t>SUMMER OF SOURS PK 4/473C</t>
  </si>
  <si>
    <t>MEIOMI PINOT NOIR</t>
  </si>
  <si>
    <t>MEIOMI ROSE</t>
  </si>
  <si>
    <t>ROBERT MONDAVI OAKVILLE BDX RD</t>
  </si>
  <si>
    <t>VINT PRIV SEL CABERNET SAUV</t>
  </si>
  <si>
    <t>LAST CALL R&amp;G ALE 750B</t>
  </si>
  <si>
    <t>KILTER SLURPII ALE 473C</t>
  </si>
  <si>
    <t>TOM GORE CABERNET SAUVIGNON</t>
  </si>
  <si>
    <t>TOM GORE CHARDONNAY</t>
  </si>
  <si>
    <t>LAKE TIME MIXED 8/473C</t>
  </si>
  <si>
    <t>SPECTRUM HP LMNADE SR ALE 473C</t>
  </si>
  <si>
    <t>WOODBRIDGE CAB SAUVIGNON</t>
  </si>
  <si>
    <t>WOODBRIDGE PINOT GRIGIO</t>
  </si>
  <si>
    <t>WOODBRIDGE SAUVIGNON BLANC</t>
  </si>
  <si>
    <t>REBELLION CERVEZA 473C</t>
  </si>
  <si>
    <t>REBELLION BREWING CO</t>
  </si>
  <si>
    <t>REBELLION ZILLA IPA 473C</t>
  </si>
  <si>
    <t>REBELLION AMBER ALE 473C</t>
  </si>
  <si>
    <t>TCB MIXER VARIETY PACK 12/355C</t>
  </si>
  <si>
    <t>BIG GAME MALBEC</t>
  </si>
  <si>
    <t>NUTTY SOLERA MED SHERRY</t>
  </si>
  <si>
    <t>REUSABLE 6 PACK BAG SMALL</t>
  </si>
  <si>
    <t>ABBOTSHIRE S.A.R.F.</t>
  </si>
  <si>
    <t>REUSABLE 6 PACK BAG MEDIUM</t>
  </si>
  <si>
    <t>REUSABLE BAG LARGE</t>
  </si>
  <si>
    <t>NONSUCH SM BATCH CAN(BB)473C</t>
  </si>
  <si>
    <t>SMALL BATCH CAN 2 473C</t>
  </si>
  <si>
    <t>BURNT SHIP BAY CAB/MER</t>
  </si>
  <si>
    <t>PELEE ISLAND BOUR BAR RES BANO</t>
  </si>
  <si>
    <t>WG NO 99 WH OAK AGE RDBLDVQA</t>
  </si>
  <si>
    <t>JACKSON TRIGGS VQA GIFT 2/750</t>
  </si>
  <si>
    <t>CONSPIRACY RED BLD VQA</t>
  </si>
  <si>
    <t>BISON TROPICAL VODKA</t>
  </si>
  <si>
    <t>VINTAGE INK CAB/SHZ VQA</t>
  </si>
  <si>
    <t>CAPTAIN MORGAN SL APPLE RUM</t>
  </si>
  <si>
    <t>CARMIN DE PEUMO CARMENERE 2018</t>
  </si>
  <si>
    <t>WAYNE GRETZKY ROSE VQA</t>
  </si>
  <si>
    <t>NUDE VODKA SODA MIX PK 12/355C</t>
  </si>
  <si>
    <t>Sodas</t>
  </si>
  <si>
    <t>ACE BEVERAGE GROUP</t>
  </si>
  <si>
    <t>AUDACITY THOMAS BRIGHT CAB/MER</t>
  </si>
  <si>
    <t>BULLES DE NUIT ORIGINAL 750B</t>
  </si>
  <si>
    <t>BULLES DE NUIT MIMOSA 750B</t>
  </si>
  <si>
    <t>FIREBALL CINNAMON WHISKY ADDON</t>
  </si>
  <si>
    <t>JAGERMEISTER COLD BREW LIQ</t>
  </si>
  <si>
    <t>CAYMUS VNYD NAPA CAB SAUV 2018</t>
  </si>
  <si>
    <t>BROCKTON WEST COAST IPA 6/355C</t>
  </si>
  <si>
    <t>GIB ENGLISHBAY PALE ALE 6/355C</t>
  </si>
  <si>
    <t>FIREBALL HOLIDAY CANDY CANE</t>
  </si>
  <si>
    <t>MEZZACORONA PIGR CASK IGT</t>
  </si>
  <si>
    <t>STELLA ARTOIS LAG 473C</t>
  </si>
  <si>
    <t>KILTER SECRET PROMISE ALE 473C</t>
  </si>
  <si>
    <t>KILTER WAVES PALE ALE 473C</t>
  </si>
  <si>
    <t>LA SHOPPE SOCK HOP KVIEK IPA</t>
  </si>
  <si>
    <t>SCHWEINHARDT RSL QBA</t>
  </si>
  <si>
    <t>WAYNE GRETZKY SALT CAR CR LIQ</t>
  </si>
  <si>
    <t>CAPTAIN MORGAN SPICED PETADDON</t>
  </si>
  <si>
    <t>19 CRIMES CALI RED</t>
  </si>
  <si>
    <t>VIDIGAL PORTA 6 RED CASK</t>
  </si>
  <si>
    <t>MOONTOWER STOUT 473C</t>
  </si>
  <si>
    <t>AVELEDA LOUREIRO DOC</t>
  </si>
  <si>
    <t>SOOKRAM'S IPA PACK 4/473C</t>
  </si>
  <si>
    <t>ASAHI SUPER DRY LAG 330B</t>
  </si>
  <si>
    <t>SPECTRUM WHITE CHOC ST 473C</t>
  </si>
  <si>
    <t>MOLSON COLD SHOTS LAG 8/222C</t>
  </si>
  <si>
    <t>VESSEL CAPICHE MLKSHK ST 473C</t>
  </si>
  <si>
    <t>VESSEL BEER MOS MULE ALE 473C</t>
  </si>
  <si>
    <t>PB LITTLE WONDER MIX 12/355C</t>
  </si>
  <si>
    <t>HANS BAER RSL QBA TETRA</t>
  </si>
  <si>
    <t>ORIG 16 COPPER ALE 6/355C</t>
  </si>
  <si>
    <t>GW ORIG 16 CDN EXLT LAG15/355C</t>
  </si>
  <si>
    <t>ERDINGER BAVARIA 2/500B PACK</t>
  </si>
  <si>
    <t>JP CHENET GREN/CIN ROSE CASK</t>
  </si>
  <si>
    <t>GEORGES DUBOEUF CHARDONNAY</t>
  </si>
  <si>
    <t>BODACIOUS CAB SAUVIGNON CASK</t>
  </si>
  <si>
    <t>WAYNEGRETZKY HAT TRK PK 3/473C</t>
  </si>
  <si>
    <t>CHERRY ON CIDER 19.5LK</t>
  </si>
  <si>
    <t>LA VIEILLE FERME ROUGE CASK AC</t>
  </si>
  <si>
    <t>FAR FROM THE TREE CIDER 19.5LK</t>
  </si>
  <si>
    <t>LOOKING ON BRIGHT CIDER 19.5LK</t>
  </si>
  <si>
    <t>LA VIEILLE FERME BLANC CASK AC</t>
  </si>
  <si>
    <t>REVELSTOKE CHERRY WHISKY</t>
  </si>
  <si>
    <t>LOUIS JADOT MACON LUGNY BL AOC</t>
  </si>
  <si>
    <t>WAYNE GRETZKYMAPLE CASK WHISKY</t>
  </si>
  <si>
    <t>ANGELS ENVY KS BOURBON WH</t>
  </si>
  <si>
    <t>CH LAGRANGE GR CRU CLASSE 2019</t>
  </si>
  <si>
    <t>CHATEAU BEYCHEVELLE 2019</t>
  </si>
  <si>
    <t>CONNETABLE TALBOT 2019</t>
  </si>
  <si>
    <t>JURA SEVEN WOOD SM SC</t>
  </si>
  <si>
    <t>ARDBEG WEE BEASTIE 5YO SM SC</t>
  </si>
  <si>
    <t>LES FRUITS SAUVAGES CAB</t>
  </si>
  <si>
    <t>CHATEAU BELLE VUE 2019</t>
  </si>
  <si>
    <t>MACALLAN 15YO DBL CASK SM SC</t>
  </si>
  <si>
    <t>JACK DANIELS TENN APPLE LIQ</t>
  </si>
  <si>
    <t>CH GRUAUD LAROSE GR CRU CL2019</t>
  </si>
  <si>
    <t>CHATEAU D'ISSAN 2019</t>
  </si>
  <si>
    <t>MACALLAN 12YO SHERRY OAK SM SC</t>
  </si>
  <si>
    <t>JOHNNIE WALKER EXPL GIFT PACK</t>
  </si>
  <si>
    <t>SNEAKY WEASEL LAGER 6/355C</t>
  </si>
  <si>
    <t>SMALL BT EAST COAST IPA 473C</t>
  </si>
  <si>
    <t>MONEMVASIA KYDONITSA</t>
  </si>
  <si>
    <t>BERAN ZINFANDEL</t>
  </si>
  <si>
    <t>BRUICHLADDICH ORG 2010 SM SC</t>
  </si>
  <si>
    <t>COURVOISIER AVANT GARDE COG</t>
  </si>
  <si>
    <t>GIB LIONS WINTR ALE 6/355C</t>
  </si>
  <si>
    <t>EL GOBERNADOR RES PISCO</t>
  </si>
  <si>
    <t>TRULY LMNADE MIX PK 12/355C</t>
  </si>
  <si>
    <t>TRULY BERRY MX PK 12/355C</t>
  </si>
  <si>
    <t>SHRUG DOC WS VODSODRASP 473C</t>
  </si>
  <si>
    <t>IMPERIAL STOUT PK 4/355C</t>
  </si>
  <si>
    <t>SHRUG DOC WS VOD PEACH 473C</t>
  </si>
  <si>
    <t>NONSUCH EXPLORER COLLECT8/473C</t>
  </si>
  <si>
    <t>POPPERS CRAN ICE MALT 473C</t>
  </si>
  <si>
    <t>FIREBALL CINN WH LIQ PK 6/50ML</t>
  </si>
  <si>
    <t>OLE SMOKY MOONSHN PICKLES LIQ</t>
  </si>
  <si>
    <t>BH SMALL BATCH ALE 355C</t>
  </si>
  <si>
    <t>BH SMALL BATCH 473C</t>
  </si>
  <si>
    <t>SPARKLING GREEN WINEBG(TF0640)</t>
  </si>
  <si>
    <t>CAYMUS SUISUN GRAND DURIF 2018</t>
  </si>
  <si>
    <t>AMRUT FUSION SINGLE MALT WH</t>
  </si>
  <si>
    <t>ONYX BEVERAGE GROUP INC</t>
  </si>
  <si>
    <t>HORNITOS BLACK BARREL TEQUILA</t>
  </si>
  <si>
    <t>BASK PINOT NOIR</t>
  </si>
  <si>
    <t>BASK SAUVIGNON BLANC</t>
  </si>
  <si>
    <t>FLOR DE CANA RES 7 RUM ADDON</t>
  </si>
  <si>
    <t>WILHELM SCREAM 473C</t>
  </si>
  <si>
    <t>TRAPICHE MEDALLA CAB SAUV</t>
  </si>
  <si>
    <t>DMC BRIGHTWATER PILSNER 473C</t>
  </si>
  <si>
    <t>IPA 15 473C</t>
  </si>
  <si>
    <t>BALTIC SOUR CHERRY VODKA</t>
  </si>
  <si>
    <t>SMALL BATCH BOTTLE 2 750B</t>
  </si>
  <si>
    <t>SENA 2018</t>
  </si>
  <si>
    <t>SANTA JULIA MALBEC ORG</t>
  </si>
  <si>
    <t>ALAMBRADO PINOT GRIGIO</t>
  </si>
  <si>
    <t>DOW'S TAWNY 10 YO PORT</t>
  </si>
  <si>
    <t>ALAMBRADO MALBEC</t>
  </si>
  <si>
    <t>LA POSTA ROSE OF MALBEC</t>
  </si>
  <si>
    <t>BRAZEN SEASONAL#1 ALE 473C</t>
  </si>
  <si>
    <t>FREIXENET ROSE IGT</t>
  </si>
  <si>
    <t>BIN 389 CAB SAUVIG/SHZ 2017</t>
  </si>
  <si>
    <t>FREIXENET PIGR GARDA DOC</t>
  </si>
  <si>
    <t>FREIXENET CHIANTI DOCG</t>
  </si>
  <si>
    <t>PABST BLUE RIBBON LAG 24/355C</t>
  </si>
  <si>
    <t>SP TRAIL HOP IPA473C</t>
  </si>
  <si>
    <t>CRAFTY RADLER GF/TNG 6/355C</t>
  </si>
  <si>
    <t>SONIC SEA DRAGON IPA 473C</t>
  </si>
  <si>
    <t>BPEAK STHRN ASPECT IPA 473C</t>
  </si>
  <si>
    <t>KILTER PULP FICTION ALE 473C</t>
  </si>
  <si>
    <t>BPEAK MT CRSHMR PILS 473C</t>
  </si>
  <si>
    <t>BPEAK PLAINSBREAKER ALE 473C</t>
  </si>
  <si>
    <t>ASIO OTUS BIANCO CASK</t>
  </si>
  <si>
    <t>BUDWEISER 15/341B</t>
  </si>
  <si>
    <t>BUD LIGHT 15/341B</t>
  </si>
  <si>
    <t>STIR STICK STOUT 473C</t>
  </si>
  <si>
    <t>BLACK ANGUS CABERNET SAUVIGNON</t>
  </si>
  <si>
    <t>YELLOW TAIL PURE BRIGHT CHARD</t>
  </si>
  <si>
    <t>JACOB'S CREEK LS MOSCATO ROSE</t>
  </si>
  <si>
    <t>JACOB'S CREEK LOW SUG MOSCATO</t>
  </si>
  <si>
    <t>TAKE IT TO THE GRAVE CAB SAUV</t>
  </si>
  <si>
    <t>SMALL BATCH CAN 3 473C</t>
  </si>
  <si>
    <t>ABSOLUT WATERMELON VODKA</t>
  </si>
  <si>
    <t>PRAIRIE ORG GRPFRT/HIB/CHA VOD</t>
  </si>
  <si>
    <t>FARMERY STRONG LAG 473C</t>
  </si>
  <si>
    <t>KIM CRAWFORD ILLUMINATE SABL</t>
  </si>
  <si>
    <t>JIM BEAM HONEY BOURBON WHISKEY</t>
  </si>
  <si>
    <t>CHARTREUSE GREEN LIQUEUR</t>
  </si>
  <si>
    <t>CHARTREUSE DIFFUSION S.A.</t>
  </si>
  <si>
    <t>LEFT FIELD PINOT GRIS</t>
  </si>
  <si>
    <t>MOLSON DRY 8.5 LAGER 710C</t>
  </si>
  <si>
    <t>KILTER BREWING JUCCI IPA 473C</t>
  </si>
  <si>
    <t>CIROC SUMMER CITRUS VODKA</t>
  </si>
  <si>
    <t>SMIRNOFF PEACH VODKA</t>
  </si>
  <si>
    <t>ANCIANO OLD VINES TEMP</t>
  </si>
  <si>
    <t>HEINEKEN 0.0 NON ALC 330B</t>
  </si>
  <si>
    <t>JUICE PLUS ALE 473C</t>
  </si>
  <si>
    <t>SLEEMAN HONEY BROWN LG 15/355C</t>
  </si>
  <si>
    <t>BWB EMPIRE ALE 473C</t>
  </si>
  <si>
    <t>BLACK WHEAT BREWING</t>
  </si>
  <si>
    <t>FORT GARRY DARK ALE 8/473C</t>
  </si>
  <si>
    <t>PAUL JOHN NIRVANA WH</t>
  </si>
  <si>
    <t>GRYPHUS TEMP/SHZ ORG CASK</t>
  </si>
  <si>
    <t>WOLAND RUSS IMP STOUT 355C</t>
  </si>
  <si>
    <t>GEORGIAN BAY GIN SM VP12/355C</t>
  </si>
  <si>
    <t>VIZZY VARIETY PACK 12/355C</t>
  </si>
  <si>
    <t>FORAGER GF LAGER 6/355C</t>
  </si>
  <si>
    <t>X BY KINKY FR PUNCH 473C</t>
  </si>
  <si>
    <t>REUSABLE 6 PACK BEER BTL BAG</t>
  </si>
  <si>
    <t>ECO-LUX PACKAGING INC</t>
  </si>
  <si>
    <t>REUSABLE 6 PACK WINE CARRIER B</t>
  </si>
  <si>
    <t>REUSABLE 12 PACK BEER CARRIER</t>
  </si>
  <si>
    <t>REUSABLE 6 PACK WINE CAR BAG</t>
  </si>
  <si>
    <t>REUSABLE 12 PK BEER CAR RE BTM</t>
  </si>
  <si>
    <t>RIONDO FRIZZANTE PROSECCO DOC</t>
  </si>
  <si>
    <t>FLAGSHIP VARIETY PK 4/473C</t>
  </si>
  <si>
    <t>BRAZEN HALL GOKSTAD IPA 4/473C</t>
  </si>
  <si>
    <t>BRAZEN JARPUR AMB ALE 4/473C</t>
  </si>
  <si>
    <t>BRAZEN STEEL CUT BL ALE 4/473C</t>
  </si>
  <si>
    <t>BACARDI MOJITO 6/355C</t>
  </si>
  <si>
    <t>CROWN ROYAL WH &amp; COLA 473C</t>
  </si>
  <si>
    <t>MARTINI FROSECCO 296T</t>
  </si>
  <si>
    <t>BEC HARDY GARDEN SER CAB SAUV</t>
  </si>
  <si>
    <t>BEC HARDY GARDEN SER SHIRAZ</t>
  </si>
  <si>
    <t>KILTER BOUNTII STOUT 473C</t>
  </si>
  <si>
    <t>ARIZONA TEAS MIX PK 12/355C</t>
  </si>
  <si>
    <t>COORS SELTZER VAR PK 12/355C</t>
  </si>
  <si>
    <t>ARIZONA HARD ICETEA LMN 6/355C</t>
  </si>
  <si>
    <t>WHITE CLAW RASPBERRY 6/355C</t>
  </si>
  <si>
    <t>NO BOATS SUNDAY PEACH CID 473C</t>
  </si>
  <si>
    <t>SNAPPLE SP MANGO RASP TEA 458C</t>
  </si>
  <si>
    <t>O'HARA'S IRISH ST NITRO 440C</t>
  </si>
  <si>
    <t>STIEGL HIMBEERE RASP RAD 500C</t>
  </si>
  <si>
    <t>NORTHERN KEEP VODKA ADD ON</t>
  </si>
  <si>
    <t>LUXARDO LIMONCELLO LIQ ADD ON</t>
  </si>
  <si>
    <t>FLOR DE CANA BLK LBL 5Y ADD ON</t>
  </si>
  <si>
    <t>LA MARCA ROSE PROSECCO DOC</t>
  </si>
  <si>
    <t>OLE SMOKY HUNCH PUNCH LIGHTNIN</t>
  </si>
  <si>
    <t>BODACIOUS MALBEC</t>
  </si>
  <si>
    <t>TORRES CELESTE VERDEJO DO</t>
  </si>
  <si>
    <t>400 CONEJOS JOVEN MEZCAL</t>
  </si>
  <si>
    <t>BWB GREAT SCOTTI ALE 473C</t>
  </si>
  <si>
    <t>SOOKRAMS MAJESTICAL ALE 473C</t>
  </si>
  <si>
    <t>NAU MAI SAUVIGNON BLANC TETRA</t>
  </si>
  <si>
    <t>SOOKRAMS PLOT TWIST ALE 473C</t>
  </si>
  <si>
    <t>ICY BLUE S CHERRY VOD ADD ON</t>
  </si>
  <si>
    <t>EAUTOPIA BIOLOGICAL TECHNOLOGY</t>
  </si>
  <si>
    <t>XOXO BOT PCH ORG SPRITZ 355C</t>
  </si>
  <si>
    <t>COPPER MOON CRISP BRIGHT WHITE</t>
  </si>
  <si>
    <t>PELLER FAMILY VIN CABSAUV CASK</t>
  </si>
  <si>
    <t>ABSOLUT MANGO MULE 4/355C</t>
  </si>
  <si>
    <t>LA SHOPPE NIGHT OWL ST 473C</t>
  </si>
  <si>
    <t>LBJ HEFEWEIZEN ALE 473C</t>
  </si>
  <si>
    <t>HOLSTEN PREMIUM BEER 500 C</t>
  </si>
  <si>
    <t>HOLSTEN FESTBOCK PREMIUM 500 C</t>
  </si>
  <si>
    <t>JAMESON GINGER&amp;LIME 473C</t>
  </si>
  <si>
    <t>COPPER MOON CRISP BRIGHT WT 4L</t>
  </si>
  <si>
    <t>BPEAK MICROB HAZY IPA 473C</t>
  </si>
  <si>
    <t>SP SUNSET FRT STND MIX 12/355C</t>
  </si>
  <si>
    <t>SMIRNOFF V&amp;S ROSE 12/355C</t>
  </si>
  <si>
    <t>BRUCE JACK SABL FTC</t>
  </si>
  <si>
    <t>BWB BLUE HILLS BLBRY ALE 473C</t>
  </si>
  <si>
    <t>GLENLIVET CARIB RES SM SC</t>
  </si>
  <si>
    <t>JAM JAR SWEET BLUSH</t>
  </si>
  <si>
    <t>TWISTED TEA ORIG 24/355C</t>
  </si>
  <si>
    <t>TWISTED TEA PTY PK 24/355C</t>
  </si>
  <si>
    <t>JOSH CELLARS MERLOT</t>
  </si>
  <si>
    <t>JOSH CELLARS RESCAB BOURBARAGE</t>
  </si>
  <si>
    <t>19 CRIMES CALI ROSE</t>
  </si>
  <si>
    <t>LE BONHEUR CHARDONNAY</t>
  </si>
  <si>
    <t>PESSIMIST RED BLEND</t>
  </si>
  <si>
    <t>ERATH PINOT NOIR</t>
  </si>
  <si>
    <t>THREE FINGER JACK CAB</t>
  </si>
  <si>
    <t>TCB HORSESHOE HEFE 473C</t>
  </si>
  <si>
    <t>SMIRNOFF PINK LMND VOD BEV</t>
  </si>
  <si>
    <t>DON DAVID RESERVE MALBEC</t>
  </si>
  <si>
    <t>DON DAVID RESERVE CHARDONNAY</t>
  </si>
  <si>
    <t>DON DAVID RES CAB SAUV</t>
  </si>
  <si>
    <t>14 HANDS ROSE</t>
  </si>
  <si>
    <t>MEIOMI CABERNET SAUVIGNON</t>
  </si>
  <si>
    <t>R MONDAVI P S RUM B AGED MERL</t>
  </si>
  <si>
    <t>DIRTY BLONDE ALE 473C</t>
  </si>
  <si>
    <t>WATERMELON BLONDE ALE 473C</t>
  </si>
  <si>
    <t>NONSUCH IRISH RED ALE 473C</t>
  </si>
  <si>
    <t>BOMBAY BRAMBLE GIN</t>
  </si>
  <si>
    <t>TEREMANA SB BLANCO TEQUILA</t>
  </si>
  <si>
    <t>TEREMANA SB REPOSADO TEQUILA</t>
  </si>
  <si>
    <t>ODFJELL ORZADA CARIGNAN</t>
  </si>
  <si>
    <t>SNEAKY PEACH PALE ALE 473C</t>
  </si>
  <si>
    <t>SIGNAL HILL WH ADD ON X3</t>
  </si>
  <si>
    <t>AMALAYA BLANCO DULCE DE CORTE</t>
  </si>
  <si>
    <t>CRACKED CANOE LIGHT LAG15/355C</t>
  </si>
  <si>
    <t>TORRES 15 RES BRANDY</t>
  </si>
  <si>
    <t>AGAVERO ORANGE TEQUILA LIQUEUR</t>
  </si>
  <si>
    <t>BOOKER'S BOURBON WHISKEY</t>
  </si>
  <si>
    <t>MUDDLERS MIXOLOGY PACK 12/355C</t>
  </si>
  <si>
    <t>SANDHILL ROSE VQA</t>
  </si>
  <si>
    <t>RED SCHOONER VOYAGE 9 MALBEC</t>
  </si>
  <si>
    <t>IL VINO DEI POETI PROS RS DOC</t>
  </si>
  <si>
    <t>MIONETTO ROSE PROSECCO DOC</t>
  </si>
  <si>
    <t>SKYY VODKA</t>
  </si>
  <si>
    <t>KILTER THROWBACK WC IPA 473C</t>
  </si>
  <si>
    <t>KRONENBOURG 1664 BLANC 12/330B</t>
  </si>
  <si>
    <t>CARLSBERG PILSNER 12/330C</t>
  </si>
  <si>
    <t>HAZY STATE DDH IPA 473C</t>
  </si>
  <si>
    <t>MT BOUCHERIE SUMMIT VQA</t>
  </si>
  <si>
    <t>MT. BOUCHERIE ESTATE WINERY</t>
  </si>
  <si>
    <t>DEAD HORSE BRIGHT CIDER 355C</t>
  </si>
  <si>
    <t>CHERRY ON CIDER 355C</t>
  </si>
  <si>
    <t>FAR FROM THE TREE CIDER 355C</t>
  </si>
  <si>
    <t>BOTTEGA PISTACCHIO CR LIQ</t>
  </si>
  <si>
    <t>NO BOATS SUNDAY APPL CID 473C</t>
  </si>
  <si>
    <t>MATT&amp;STEVE CAESAR ORLTSP473C</t>
  </si>
  <si>
    <t>MATT&amp;STEVE CAESAR HT&amp;SP 473C</t>
  </si>
  <si>
    <t>VESSEL TIPA MY TONGUE IPA 473C</t>
  </si>
  <si>
    <t>LANDSHARK PREMIUM LAG 15/355C</t>
  </si>
  <si>
    <t>SAM ADAMS WKD ESY LAG 473C</t>
  </si>
  <si>
    <t>SAM ADAMS WKD ESY LAG 6/355C</t>
  </si>
  <si>
    <t>OLE SMOKY SALTY WATERMELON WH</t>
  </si>
  <si>
    <t>UNDURRAGA ALIWEN ORGANIC CAB</t>
  </si>
  <si>
    <t>GATO NEGRO SAUVIGNON BLANC</t>
  </si>
  <si>
    <t>1969 CAB SAUV/MERLOT CASK</t>
  </si>
  <si>
    <t>LBJ CIDER 473C</t>
  </si>
  <si>
    <t>TWISTED TEA SLIGHTLY SWT 473C</t>
  </si>
  <si>
    <t>TRAG HIP LAKE FEVER LAG 473C</t>
  </si>
  <si>
    <t>SOMERSBY PEAR CIDER 473C</t>
  </si>
  <si>
    <t>SOMERSBY MANGO&amp;LIME CIDER 473C</t>
  </si>
  <si>
    <t>SOMERSBY APPLE CIDER 4/473C</t>
  </si>
  <si>
    <t>CIGAR BOX PINOT NOIR</t>
  </si>
  <si>
    <t>SOMERSBY BLK BERRY CID 4/473C</t>
  </si>
  <si>
    <t>QU CHARDONNAY</t>
  </si>
  <si>
    <t>QU CABERNET SAUVIGNON</t>
  </si>
  <si>
    <t>CAPITAL K GRAPEFRUIT VODKA</t>
  </si>
  <si>
    <t>CAPITAL K CRANBERRY GIN</t>
  </si>
  <si>
    <t>JOSH CELLARS PINO GRIGIO</t>
  </si>
  <si>
    <t>GNB MILKSHAKE SOUR SERIES 473C</t>
  </si>
  <si>
    <t>GOOD NEIGHBOUR BREWING COMPANY</t>
  </si>
  <si>
    <t>1800 SILVER TEQUILA</t>
  </si>
  <si>
    <t>GUAVA GOSE ALE 355C</t>
  </si>
  <si>
    <t>CROWN ROYAL DELUXE WH ADD ON</t>
  </si>
  <si>
    <t>DIABOLICA WHITE VQA</t>
  </si>
  <si>
    <t>TWISTED TEA ORIGINAL 473C</t>
  </si>
  <si>
    <t>DELIRIUM BARREL AGED ALE 750B</t>
  </si>
  <si>
    <t>DIABOLICA RED VQA</t>
  </si>
  <si>
    <t>ANGOSTURA COCOA BITTERS</t>
  </si>
  <si>
    <t>BUD LIGHT CHELADA 12/355C</t>
  </si>
  <si>
    <t>BULLDOG AMBER ALE 473C</t>
  </si>
  <si>
    <t>SMIRNOFF ICE PINK LMNDE6/355C</t>
  </si>
  <si>
    <t>SMIRNOFF ICE PINK LMNDE 473C</t>
  </si>
  <si>
    <t>KILTER VINTAGE PILSNER 473C</t>
  </si>
  <si>
    <t>GTG SKULLS LAGER 473C</t>
  </si>
  <si>
    <t>99 BANANAS LIQUEUR</t>
  </si>
  <si>
    <t>Banana</t>
  </si>
  <si>
    <t>GNB CZECH PALE LAGER 473C</t>
  </si>
  <si>
    <t>GNB HUCKLEBERRY CHRY SOUR 473C</t>
  </si>
  <si>
    <t>BR LEOS WILDCHERRY FIZZ58.6LK</t>
  </si>
  <si>
    <t>FEELIN' FINE APPLE CID 29.33LK</t>
  </si>
  <si>
    <t>GNB COCKTAIL GOSE SERIES 473C</t>
  </si>
  <si>
    <t>D'ONT POKE BEAR RED CASK</t>
  </si>
  <si>
    <t>SAINTLY ROSE VQA</t>
  </si>
  <si>
    <t>FAMILY TREE BOOTLEGGER BACOVQA</t>
  </si>
  <si>
    <t>FAMILY TREE GOAT LADY CHARDVQA</t>
  </si>
  <si>
    <t>NONSUCH STRAWBERRY KOLSCH 473C</t>
  </si>
  <si>
    <t>FOUR WINDS NOTUS 8/355C</t>
  </si>
  <si>
    <t>GOOD NATURED RED BLEND VQA</t>
  </si>
  <si>
    <t>DON MELCHOR CAB SAUVIGNON 2018</t>
  </si>
  <si>
    <t>SMOKEHEAD ISLAY SINGLE MALT SC</t>
  </si>
  <si>
    <t>LAPHROAIG 10YO SHRRY OAK SM SC</t>
  </si>
  <si>
    <t>NIFTY PCH ROSE SELTZ 355C</t>
  </si>
  <si>
    <t>CUKE L'IL NUMBER 473C</t>
  </si>
  <si>
    <t>KLEINE ZALZE VNYD SEL PINOTAGE</t>
  </si>
  <si>
    <t>KL ZALZE CS CAB/SHZ/SANG FTC</t>
  </si>
  <si>
    <t>BOOKSTORE QUICKFIX COFFALE473C</t>
  </si>
  <si>
    <t>OXUS BREWING COMPANY</t>
  </si>
  <si>
    <t>KL ZALZE CS CBL/CHA/SB/VIO FTC</t>
  </si>
  <si>
    <t>NIFTY PSSNFR ORNGBL SELTZ 355C</t>
  </si>
  <si>
    <t>SMIRNOFF SELTZ LMND VP 12/355C</t>
  </si>
  <si>
    <t>CAYMUS VNYD NAPA CAB SAUV 2019</t>
  </si>
  <si>
    <t>BH GUAVATRON GUAVA PHLY SR473C</t>
  </si>
  <si>
    <t>WOODBRIDGE CHARDONNAY</t>
  </si>
  <si>
    <t>ICY BLUE SENSATION PEACH VOD</t>
  </si>
  <si>
    <t>DEAD MAN'S SWITCH NE IPA 473C</t>
  </si>
  <si>
    <t>GP ROSATO IGT</t>
  </si>
  <si>
    <t>CASISANO ROSSO DI MONTALCINO</t>
  </si>
  <si>
    <t>FOLONARI VALPOLICELLA CASK DOC</t>
  </si>
  <si>
    <t>TEQUILA ROSE STRWBRY CREAM LIQ</t>
  </si>
  <si>
    <t>REBELLION ZILLA HAZY 473C</t>
  </si>
  <si>
    <t>GNB HAZY IPA 473C</t>
  </si>
  <si>
    <t>OLD FORESTER KS BBN WH</t>
  </si>
  <si>
    <t>GIOVANNI ROSSO NEBBIOLO DOC</t>
  </si>
  <si>
    <t>UNDERWOOD IPA 473C</t>
  </si>
  <si>
    <t>RENDEZVOUS BREWING LTD</t>
  </si>
  <si>
    <t>FARMERY ROAST YERBA ALE 473C</t>
  </si>
  <si>
    <t>ROYAL STAG DELUXE WHISKY</t>
  </si>
  <si>
    <t>DIRECTOR'S CUT ZINFANDEL</t>
  </si>
  <si>
    <t>SASQUATCH WALK WH IPA 473C</t>
  </si>
  <si>
    <t>PEACH COBBLER SOUR 473C</t>
  </si>
  <si>
    <t>GNB CREAMSICLE SERIES 473C</t>
  </si>
  <si>
    <t>MYERS ORIGINAL DARK RUM</t>
  </si>
  <si>
    <t>BREWHOUSE ULTRA 15/355C</t>
  </si>
  <si>
    <t>WHITE CLAW VP NO 2 12/355C</t>
  </si>
  <si>
    <t>FLING MNGSTRAW VOD SODA6/355C</t>
  </si>
  <si>
    <t>BIN 600 CAB SAUV/SHZ 2018</t>
  </si>
  <si>
    <t>CANADIAN 15/341B</t>
  </si>
  <si>
    <t>WG NO 99 WH OAK AGE CHARDVQA</t>
  </si>
  <si>
    <t>CECCHI FAMIL CHIA CL GR SELEZ</t>
  </si>
  <si>
    <t>PEDRA CANCELA SEL EN WMSEL RED</t>
  </si>
  <si>
    <t>BAREFOOT FRUITSCATO STRAWBERRY</t>
  </si>
  <si>
    <t>BAREFOOT FRUITSCATO PEACH</t>
  </si>
  <si>
    <t>PEDRA CANCELA SEL EN WMESEL WT</t>
  </si>
  <si>
    <t>WATERDOG RESERVA RED</t>
  </si>
  <si>
    <t>SILK &amp; SPICE RED BLEND CASK</t>
  </si>
  <si>
    <t>ANIMUS VINHO VERDE WT DOC</t>
  </si>
  <si>
    <t>NEFARIOUS PLAN A DH ALE473C</t>
  </si>
  <si>
    <t>DASTARDLY VILLAIN BREWING COMPANY</t>
  </si>
  <si>
    <t>FONSECA PERIQUITA RES CASK</t>
  </si>
  <si>
    <t>MICHELOB ULTRA 15/341B</t>
  </si>
  <si>
    <t>CAMPARI CASK TALE LIQ</t>
  </si>
  <si>
    <t>ICY BLUE SENS CHERRY VOD ADDON</t>
  </si>
  <si>
    <t>ENIGMATICO ASIO OTUS ROSS CASK</t>
  </si>
  <si>
    <t>JACOB'S CREEK DBL BARREL CHARD</t>
  </si>
  <si>
    <t>JACOB'S CREEK DB BARREL SHIRAZ</t>
  </si>
  <si>
    <t>VIDIGAL PORTA 6 WHITE</t>
  </si>
  <si>
    <t>JACOB'S CREEK DB CAB SAUV</t>
  </si>
  <si>
    <t>VIRTUE PINK LMNDE 6/355C</t>
  </si>
  <si>
    <t>KILTER SECRET WEAPON IPA 355C</t>
  </si>
  <si>
    <t>CROWN ROYAL 18 YO WH</t>
  </si>
  <si>
    <t>LOT 40 DARK CDN OAK WHISKY</t>
  </si>
  <si>
    <t>ICARUS ORNG CRMSCL SR ALE473C</t>
  </si>
  <si>
    <t>TORQUE ROADRUNNER RASP WH 473C</t>
  </si>
  <si>
    <t>5 YR ANNIV MARGARITA GOSE 473C</t>
  </si>
  <si>
    <t>LA SAINT B WHEAT BEER 355C</t>
  </si>
  <si>
    <t>NUDE VODKA SODAMIXPKV2 12/355C</t>
  </si>
  <si>
    <t>TCB BLUEBEARY ALE 473C</t>
  </si>
  <si>
    <t>OMNIPOLLO ZODIAC IPA 473C</t>
  </si>
  <si>
    <t>STUDIO BY MIRAVAL ROSE IGP</t>
  </si>
  <si>
    <t>SWEET SIPPIN MAPLE WHISKY CR</t>
  </si>
  <si>
    <t>SABROSA PREMIUM CRAFT LAG 473C</t>
  </si>
  <si>
    <t>BASK ROSE</t>
  </si>
  <si>
    <t>LES URSULINES PINOT NOIR AOC</t>
  </si>
  <si>
    <t>L'ARTISAN LE GRENACHE NOIR</t>
  </si>
  <si>
    <t>BH VARIETY PACK 8/473C</t>
  </si>
  <si>
    <t>GEORGES DUBOEUF PINOT NOIR IGP</t>
  </si>
  <si>
    <t>MERRY &amp; BRIGHT CRAN LAGER 473C</t>
  </si>
  <si>
    <t>APPLETON 8YO RESERVE RUM ADDON</t>
  </si>
  <si>
    <t>GRAN CENTENARIO PLATA TEQUILA</t>
  </si>
  <si>
    <t>HECTORS HARD ICED TEA 2L PET</t>
  </si>
  <si>
    <t>BH SATNT LUMBERJACK DIPA8/473C</t>
  </si>
  <si>
    <t>HAZE BOMB JUICY PALE ALE 473C</t>
  </si>
  <si>
    <t>LONETREE AUTH DRY CID 473C</t>
  </si>
  <si>
    <t>LONETREE ORCHARD PK 12/355C</t>
  </si>
  <si>
    <t>WRITERS TEARS COPPER IRISH WH</t>
  </si>
  <si>
    <t>TEELING SINGLE MALT IRISH WH</t>
  </si>
  <si>
    <t>DANDY T2G IPA 473C</t>
  </si>
  <si>
    <t>RIGBY LD BLUE HASKAP</t>
  </si>
  <si>
    <t>GRANT'S TRIPLE WOOD 12YO BL SC</t>
  </si>
  <si>
    <t>OLD FORESTER 1920 PRHB KSBBNWH</t>
  </si>
  <si>
    <t>BIN 389 CAB SAUVIG/SHZ 2019</t>
  </si>
  <si>
    <t>BASIL HAYDEN TOAST KS BBN WH</t>
  </si>
  <si>
    <t>BIN 128 SHIRAZ 2019</t>
  </si>
  <si>
    <t>PATRON SAMPLER PACK 3/50ML</t>
  </si>
  <si>
    <t>CAYMUS VYND NAPA CAB SAUV 2019</t>
  </si>
  <si>
    <t>FARMERY GREEN APPLE SOUR 473C</t>
  </si>
  <si>
    <t>FARMERY RASPBERRY SOUR 473C</t>
  </si>
  <si>
    <t>FARMERY SASKATOON SOUR 473C</t>
  </si>
  <si>
    <t>SHORELINE SELTZER PK 12/355C</t>
  </si>
  <si>
    <t>MORAINE CLIFFHANGER WHITE VQA</t>
  </si>
  <si>
    <t>MORAINE CLIFFHANGER RED VQA</t>
  </si>
  <si>
    <t>MORAINE PINOT NOIR VQA</t>
  </si>
  <si>
    <t>ANTU CAB SAUV/CARM DO</t>
  </si>
  <si>
    <t>NO 99 RED CASK WHISKY</t>
  </si>
  <si>
    <t>CAYMUS VNYD SPEC SEL CAB 2017</t>
  </si>
  <si>
    <t>BIRTHDAY DRINK BAG (TF#7088)</t>
  </si>
  <si>
    <t>ROE &amp; CO IRISH WHISKEY</t>
  </si>
  <si>
    <t>RAINY DAZE: EARLGREY WH AL473C</t>
  </si>
  <si>
    <t>INTERLAKE BREWING COMPANY</t>
  </si>
  <si>
    <t>HALF PINTS OKTOBERFEST 473C</t>
  </si>
  <si>
    <t>MAKER'S MARK 101 BBN WH</t>
  </si>
  <si>
    <t>LBJ DUBBEL 473C</t>
  </si>
  <si>
    <t>SANDEMAN BEAT WHITE PORT</t>
  </si>
  <si>
    <t>SANDEMAN BEAT ROSE PORT</t>
  </si>
  <si>
    <t>MIND BEESWAX CM 355C</t>
  </si>
  <si>
    <t>TCB BRETT PALE ALE750B</t>
  </si>
  <si>
    <t>HOPPY PELICAN DH PALE ALE 473C</t>
  </si>
  <si>
    <t>MACALLAN DBL CASK 12 YO SM SC</t>
  </si>
  <si>
    <t>ESCAPE FROM NARROW CITYIPA473C</t>
  </si>
  <si>
    <t>CROWN ROYAL NORTH HARV ADD ON</t>
  </si>
  <si>
    <t>CHATEAU TALBOT GR CRU 2020</t>
  </si>
  <si>
    <t>CH D'ARMAILHAC GRAN CRU 2020</t>
  </si>
  <si>
    <t>CH FAUGERES GR CRU CLASSE 2020</t>
  </si>
  <si>
    <t>CH LAGRANGE GR CRU CLASSE 2020</t>
  </si>
  <si>
    <t>CHATEAU LYNCH BAGES 2020</t>
  </si>
  <si>
    <t>CLOS MARSALETTE BLANC 2020</t>
  </si>
  <si>
    <t>CHATEAU BELLE VUE 2020</t>
  </si>
  <si>
    <t>CLOS MARSALETTE ROUGE 2020</t>
  </si>
  <si>
    <t>CHATEAU BEYCHEVELLE 2020</t>
  </si>
  <si>
    <t>CONNETABLE TALBOT 2020</t>
  </si>
  <si>
    <t>GNB ESPECIAL AMBER LAG 473C</t>
  </si>
  <si>
    <t>FLING VOD SODA MIXED PK12/355C</t>
  </si>
  <si>
    <t>CLOCKTOWER CLASSIC ALE 473C</t>
  </si>
  <si>
    <t>STEPHEN ST SOUR 473C</t>
  </si>
  <si>
    <t>CH CANON LA GAFFELIERE 2020</t>
  </si>
  <si>
    <t>CHATEAU CAP DE FAUGERES 2020</t>
  </si>
  <si>
    <t>CH MOUTON ROTHSCHILD 2020</t>
  </si>
  <si>
    <t>CHATEAU CLERC MILON 2020</t>
  </si>
  <si>
    <t>CHATEAU SUDUIRAUT 2020</t>
  </si>
  <si>
    <t>CHATEAU CLINET 2020</t>
  </si>
  <si>
    <t>CHATEAU D'ISSAN 2020</t>
  </si>
  <si>
    <t>STRONGBOW CIDER 500C</t>
  </si>
  <si>
    <t>MANDARIN ORANGE LAG ALE 473C</t>
  </si>
  <si>
    <t>STRONGBOW CIDER 50L KEG</t>
  </si>
  <si>
    <t>SECRET ON 10TH ST ALE 473C</t>
  </si>
  <si>
    <t>DIABOLICALLY DECAD BR ALE473C</t>
  </si>
  <si>
    <t>LET'S GIVE'M PUMPKIN MEAD 355C</t>
  </si>
  <si>
    <t>WINTER CRAN SPICED MEAD 355C</t>
  </si>
  <si>
    <t>BEE BOYZZ MEAD MIX PK 4/355C</t>
  </si>
  <si>
    <t>JUICE BEANS COFFEE OTML ST473C</t>
  </si>
  <si>
    <t>DAY TRIPPER RYE IPA 473C</t>
  </si>
  <si>
    <t>FELIX GRUNER VELTLINER ORG</t>
  </si>
  <si>
    <t>DARK HORSE WINE &amp; SPIRITS</t>
  </si>
  <si>
    <t>CROWN ROYAL PEACH WHISKY ADDON</t>
  </si>
  <si>
    <t>LOW LIFE SMALL PALE 355C</t>
  </si>
  <si>
    <t>LOW LIFE BARREL HOUSE</t>
  </si>
  <si>
    <t>ST REMY SIGNATURE BRANDY</t>
  </si>
  <si>
    <t>CHANNEL MARKER LGT LAG 6/473C</t>
  </si>
  <si>
    <t>THE HIVE LAGER 473C</t>
  </si>
  <si>
    <t>RUFFINO PROSECCO ROSE</t>
  </si>
  <si>
    <t>SHEEP DOG PEANUT BUTTER LIQ</t>
  </si>
  <si>
    <t>BODACIOUS B B AGD RD BLD CASK</t>
  </si>
  <si>
    <t>RASPBERRY MOCHACCINO LAG 473C</t>
  </si>
  <si>
    <t>FARMERY JUICY IPA473C</t>
  </si>
  <si>
    <t>ROASTED MARSHMALLOW LAG473C</t>
  </si>
  <si>
    <t>GINGER SNAP COOKIE LAG473C</t>
  </si>
  <si>
    <t>CARROT CAKE LAG473C</t>
  </si>
  <si>
    <t>HP TASTERS PACK 8/473C</t>
  </si>
  <si>
    <t>HONEST LOT SAUVIGNON BLANC</t>
  </si>
  <si>
    <t>HONEST LOT CABERNET SAUVIGNON</t>
  </si>
  <si>
    <t>FARMERY WIND CHILL LAG 473C</t>
  </si>
  <si>
    <t>FARMERY DARK LAGER 473C</t>
  </si>
  <si>
    <t>FORAGED BERRY LAGER 473C</t>
  </si>
  <si>
    <t>TWISTED TEA HARD ICED 6/355C</t>
  </si>
  <si>
    <t>GINGERBREAD RUM</t>
  </si>
  <si>
    <t>ON THE ROCKS JALAPNO PNAP MARG</t>
  </si>
  <si>
    <t>GLENLIVET 14YO COG CSK SM SC</t>
  </si>
  <si>
    <t>BOTA BOX CAB SAUV CASK</t>
  </si>
  <si>
    <t>BUD LIGHT CHELADA 473C</t>
  </si>
  <si>
    <t>KOKANEE GOLD 15/355C</t>
  </si>
  <si>
    <t>SANTA JULIA PIGR DEL MERCADO</t>
  </si>
  <si>
    <t>LLAMA OLD VINE RED BLEND</t>
  </si>
  <si>
    <t>GLENDRONACH 10YO SGLE MALT SC</t>
  </si>
  <si>
    <t>TEMPO GIN SMASH STRWLMN 6/355C</t>
  </si>
  <si>
    <t>TEMPO GIN SMASH MNGPCH 6/355C</t>
  </si>
  <si>
    <t>ISLAY MIST 8 YO BLENDED SCOTCH</t>
  </si>
  <si>
    <t>INCHDAIRNIE WHISKY LTD</t>
  </si>
  <si>
    <t>TEMPO GIN SMASH PK 12/355C</t>
  </si>
  <si>
    <t>CATENA PASARISA MALBEC</t>
  </si>
  <si>
    <t>HULDUFOLK ALE 355C</t>
  </si>
  <si>
    <t>BUMBU CREME CREAM LIQ</t>
  </si>
  <si>
    <t>MALFY GIN ROSA GIN</t>
  </si>
  <si>
    <t>BELLHOP VAN BBN PORTER 473C</t>
  </si>
  <si>
    <t>Porter - Alc 4.1 to 5.5</t>
  </si>
  <si>
    <t>DIXONS WKD BLUEBERRY GIN</t>
  </si>
  <si>
    <t>DUJARDIN VSOP BRANDY ADD ON</t>
  </si>
  <si>
    <t>UNO MALBEC PLATINUM ED</t>
  </si>
  <si>
    <t>DEWAR'S WHITE LABEL SCOTCH</t>
  </si>
  <si>
    <t>SNAPBACK IPA 473C</t>
  </si>
  <si>
    <t>KILTER OCTOPIE CRMB PIE SR473C</t>
  </si>
  <si>
    <t>WINTER SKY CRAN HIB ALE 473C</t>
  </si>
  <si>
    <t>DON AMADO</t>
  </si>
  <si>
    <t>COORS SELTZER SPLASH PK12/355C</t>
  </si>
  <si>
    <t>VIZZY SIG SELTZ VAR PK 12/355C</t>
  </si>
  <si>
    <t>NIFTY LAV SPRMNT SELTZER 355C</t>
  </si>
  <si>
    <t>BACARDI PINA COLADA 6/355C</t>
  </si>
  <si>
    <t>X BY KINKY CHERRY LIME 473C</t>
  </si>
  <si>
    <t>BWB BAR 13 AM RED ALE 473C</t>
  </si>
  <si>
    <t>SNAPPLE SP BLBRY PASS TEA 458C</t>
  </si>
  <si>
    <t>KIRSCH</t>
  </si>
  <si>
    <t>MIKE'S HARD ICED TEA 473C</t>
  </si>
  <si>
    <t>AMERICAN V HRD GRN ICET 6/355C</t>
  </si>
  <si>
    <t>FUNDADOR BRANDY</t>
  </si>
  <si>
    <t>FOREIGN AFFAIR WH BRL CASA VQA</t>
  </si>
  <si>
    <t>TWISTED TEA HALF &amp; HALF 473C</t>
  </si>
  <si>
    <t>TRULY PUNCH MIXPK SELTZ12/355C</t>
  </si>
  <si>
    <t>ARIZONA HARD ICEDTEA PCH6/355C</t>
  </si>
  <si>
    <t>RABBIT HOLE DARERINGER BBN WH</t>
  </si>
  <si>
    <t>RABBIT HOLE CAVEHILL KS BBN WH</t>
  </si>
  <si>
    <t>JACOB'S CREEK GREN/SHZ</t>
  </si>
  <si>
    <t>ASTRA STRONG LAG 473C</t>
  </si>
  <si>
    <t>ASTRA PREMIUM LAG 8/355C</t>
  </si>
  <si>
    <t>YELLOW TAIL WH BAR AGED CAB</t>
  </si>
  <si>
    <t>PETER LEHMANN THE BAROSSAN CAB</t>
  </si>
  <si>
    <t>GRANT BURGE BAROSSA INK SHZ</t>
  </si>
  <si>
    <t>NEMIROFF VODKA</t>
  </si>
  <si>
    <t>SUPER FUN Y&amp;G HRD SLTZ 355C</t>
  </si>
  <si>
    <t>SUPER FUN BEVERAGE COMPANY LTD</t>
  </si>
  <si>
    <t>SUPER FUN W&amp;B HRD SELTZ 355C</t>
  </si>
  <si>
    <t>SUPER FUN P&amp;E HRD SELTZ 355C</t>
  </si>
  <si>
    <t>SUPER FUN G&amp;V HRD SELTZ 355C</t>
  </si>
  <si>
    <t>BOTTLE CORK WINE BAG (TF 0842)</t>
  </si>
  <si>
    <t>TWISTED TEA HARD ICED 12/355C</t>
  </si>
  <si>
    <t>PENFOLDS MAX'S SHZ/CAB SAUVIG</t>
  </si>
  <si>
    <t>PIRRAMIMMA STOCK'S HILL GSM</t>
  </si>
  <si>
    <t>ARIZONA GREEN TEA GNSG 473C</t>
  </si>
  <si>
    <t>ARIZONA HARD ICETEA LMN 473C</t>
  </si>
  <si>
    <t>ARIZONAHARD ICETEA PCH 473C</t>
  </si>
  <si>
    <t>ARIZONA H&amp;H ICTLMND 6/355C</t>
  </si>
  <si>
    <t>ARIZONA H&amp;H ICTLMND 12/355C</t>
  </si>
  <si>
    <t>PUMP HOUSE VP 12/355C</t>
  </si>
  <si>
    <t>FANDANGO MEZCAL</t>
  </si>
  <si>
    <t>SMIRNOFF PEACH LEMND VOD BEV</t>
  </si>
  <si>
    <t>AMERICAN V HRD LMN ICET12/355C</t>
  </si>
  <si>
    <t>AMERICAN V RAS HRD ICEDT6/355C</t>
  </si>
  <si>
    <t>GLENALLACHIE 12 YO SM SC WH</t>
  </si>
  <si>
    <t>MARQUES DE CACERES SABL DO</t>
  </si>
  <si>
    <t>AMERICAN V ICED TEA MX 12/355C</t>
  </si>
  <si>
    <t>AMERICAN V PEAC HRDICEDT6/355C</t>
  </si>
  <si>
    <t>SMIRNOFF VS BERRY BLAST 6/355C</t>
  </si>
  <si>
    <t>TORO BRAVO TEMP/MERL CASK DO</t>
  </si>
  <si>
    <t>GNB DBL CHOC CRAN STOUT473C</t>
  </si>
  <si>
    <t>PLANTATION 20TH ANNIV XO RUM</t>
  </si>
  <si>
    <t>SOUR TRIPEL W/BRETT ALE 750B</t>
  </si>
  <si>
    <t>NONSUCH MB LAMBIC 750B</t>
  </si>
  <si>
    <t>ZACCAGNINI TRALCETTO ROSE</t>
  </si>
  <si>
    <t>SQUEALING PIG ROSE</t>
  </si>
  <si>
    <t>AMER VNTG LEMON ICEDTEA 2L PET</t>
  </si>
  <si>
    <t>DOS EQUIS XX SPEC LAG12/355B</t>
  </si>
  <si>
    <t>ESK VALLEY SAUVIGNON BLANC</t>
  </si>
  <si>
    <t>OVERSTONE SAUVIGNON BLANC</t>
  </si>
  <si>
    <t>KINKY PINK LIQUOR</t>
  </si>
  <si>
    <t>BRIGHTER SHADE BLK NEIPA 473C</t>
  </si>
  <si>
    <t>TWISTED TEA HALF&amp;HALF 12/355C</t>
  </si>
  <si>
    <t>ARIZONA HARD ICETEA LMN12/355C</t>
  </si>
  <si>
    <t>EARTH GARDEN SAUVIGNON BLANC</t>
  </si>
  <si>
    <t>BOKBUNJA UM BLK RASP WINE</t>
  </si>
  <si>
    <t>CORONA EXTRA BEER 15/355C</t>
  </si>
  <si>
    <t>STELLA ARTOIS LAG 15/355C</t>
  </si>
  <si>
    <t>HECTORS HARD ICED TEA 473C</t>
  </si>
  <si>
    <t>HECTORS HARD PURPLE CRZE473C</t>
  </si>
  <si>
    <t>INFERNAL FSN MCHN BLK ALE473C</t>
  </si>
  <si>
    <t>DE BORTOLI PETIT MOSCATO FRIZZ</t>
  </si>
  <si>
    <t>HOWLER HEAD KS BBN WH</t>
  </si>
  <si>
    <t>CHUM CHURUM MANGO SOJU</t>
  </si>
  <si>
    <t>Soju Flavoured</t>
  </si>
  <si>
    <t>TWISTED TEA PARTY PACK 12/355C</t>
  </si>
  <si>
    <t>KOOKSOONDANG OR RICE MAKGEOLLI</t>
  </si>
  <si>
    <t>DONA PAULA ALT SER 1350 CAFR</t>
  </si>
  <si>
    <t>CHUM CHURUM APPLE SOJU</t>
  </si>
  <si>
    <t>CHUM CHURUM PEACH SOJU</t>
  </si>
  <si>
    <t>CHUM CHURUM STRAWBERRY SOJU</t>
  </si>
  <si>
    <t>CHUM CHURUM BLUEBERRY SOJU</t>
  </si>
  <si>
    <t>ALLAN SCOTT SAUVIGNON BLANC</t>
  </si>
  <si>
    <t>ROEDERER COLLECTION BRUT CHAMP</t>
  </si>
  <si>
    <t>HENNESSY VSOP COGNAC</t>
  </si>
  <si>
    <t>BOSCHENDAL 1685 CHARD WO</t>
  </si>
  <si>
    <t>EL ENEMIGO PARAISOS BONARDA</t>
  </si>
  <si>
    <t>INFIN REFL BALTIC PORTER 473C</t>
  </si>
  <si>
    <t>BLANCHE DE CHAMBLY 4/473C</t>
  </si>
  <si>
    <t>F COPPOLA DIAMOND COLL CASA</t>
  </si>
  <si>
    <t>1800 TEQUILA COCONUT</t>
  </si>
  <si>
    <t>ZAYA COCOBANA RUM</t>
  </si>
  <si>
    <t>BPEAK TRAIL MIX P 8/473C</t>
  </si>
  <si>
    <t>SLEEMAN CLEAR 2.0 FLVPK12/355C</t>
  </si>
  <si>
    <t>DIORA LA PETITE GRACE PINO</t>
  </si>
  <si>
    <t>PURPLE CITY LAVENDER SOUR 473C</t>
  </si>
  <si>
    <t>CAMPO VIEJO CAVA BRUT</t>
  </si>
  <si>
    <t>FARMERY MB MAPLE LAG 473C</t>
  </si>
  <si>
    <t>FB ELYSIUM PALE ALE 473C</t>
  </si>
  <si>
    <t>FULLGEEK BREWLAB</t>
  </si>
  <si>
    <t>RUMCHATA CREAM LIQ</t>
  </si>
  <si>
    <t>CASTANO ORGANIC ROSE</t>
  </si>
  <si>
    <t>SWEAR JAR 6YO CDN WH</t>
  </si>
  <si>
    <t>ZONIN PROSECCO ROSE DOC</t>
  </si>
  <si>
    <t>NUGAN EST ANNELISE PINOT GRI</t>
  </si>
  <si>
    <t>CAST POGGIO BARB D'ASTI DOCG</t>
  </si>
  <si>
    <t>Barbera</t>
  </si>
  <si>
    <t>LES DAUPHINS VIN BLANC</t>
  </si>
  <si>
    <t>HERO OF ZERO PF SHIRAZ</t>
  </si>
  <si>
    <t>POP SHOPPE ORNG HS 473C</t>
  </si>
  <si>
    <t>POP SHOPPE CR SODA HS 473C</t>
  </si>
  <si>
    <t>POP SHOPPE LIME RICKY HS 473C</t>
  </si>
  <si>
    <t>TRIBUTE CABERNET SAUVIGNON</t>
  </si>
  <si>
    <t>MIKE'S HARD VARIETEA PK12/355C</t>
  </si>
  <si>
    <t>WR WILD RICE RED ALE 473C</t>
  </si>
  <si>
    <t>DIXONS WKD BLUEBERRY GIN ADDON</t>
  </si>
  <si>
    <t>ABSOLUT RASPBERRI VODKA</t>
  </si>
  <si>
    <t>SAILOR JERRY SPICED RUM PET</t>
  </si>
  <si>
    <t>LA MASCOTA CHARDONNAY</t>
  </si>
  <si>
    <t>TEMPO GIN SMASH BLKL 6/355C</t>
  </si>
  <si>
    <t>MELLOW GRTGS LEMON GOSE 473C</t>
  </si>
  <si>
    <t>DILLON'S GINCOCKTAIL VP12/355C</t>
  </si>
  <si>
    <t>OLMECA GOLD TEQUILA</t>
  </si>
  <si>
    <t>AUSTIN HOPE CABERNET SAUVIGNON</t>
  </si>
  <si>
    <t>FG SOCIAL PACK 8/473C</t>
  </si>
  <si>
    <t>LONETREE AUTH DRY CIDER 6/355C</t>
  </si>
  <si>
    <t>LA FIN DU MONDE 4/473C</t>
  </si>
  <si>
    <t>COORS ORIGINAL 30/355C</t>
  </si>
  <si>
    <t>MILLER LITE PILSNER 30/355C</t>
  </si>
  <si>
    <t>SOL CERVEZA 20/355C</t>
  </si>
  <si>
    <t>NONSUCH PRAIRIE COMM LAG8/473C</t>
  </si>
  <si>
    <t>NAMESAKE TIME TRAP IPA 473C</t>
  </si>
  <si>
    <t>NAMESAKE BREWING LTD</t>
  </si>
  <si>
    <t>VI WEST COAST IPA 473C</t>
  </si>
  <si>
    <t>LBJ FOLK FEST LAGER 473C</t>
  </si>
  <si>
    <t>LBJ QUEER BEER 473C</t>
  </si>
  <si>
    <t>ESTRELLA DAMM LAGER BEER 500 C</t>
  </si>
  <si>
    <t>TAHITI TREAT &amp; VODKA 473C</t>
  </si>
  <si>
    <t>LBJ SAISON 473C</t>
  </si>
  <si>
    <t>TCB ARROW IPA 473C</t>
  </si>
  <si>
    <t>TCB LAMP LIGHTER AMBER ALE473C</t>
  </si>
  <si>
    <t>TCB PORTAGER PILSNER 473C</t>
  </si>
  <si>
    <t>BWB LIFE A BEACH OL KTL SR473C</t>
  </si>
  <si>
    <t>SAND POINT ZINFANDEL</t>
  </si>
  <si>
    <t>SAND POINT CHARDONNAY</t>
  </si>
  <si>
    <t>FB HELIOS HAZY IPA 473C</t>
  </si>
  <si>
    <t>SMIRNOFF ICE 12/355C</t>
  </si>
  <si>
    <t>BREAD &amp; BUTTER PROSECCO</t>
  </si>
  <si>
    <t>LOLA LIMITED EDITION RED VQA</t>
  </si>
  <si>
    <t>FARM PINK KISS VOD BEV 473C</t>
  </si>
  <si>
    <t>HELIX NEIPA 473C</t>
  </si>
  <si>
    <t>TCB STRAIGHT PIPE BLONDE 473C</t>
  </si>
  <si>
    <t>SPERONE FINE DRY MARSALA</t>
  </si>
  <si>
    <t>LOLA LIMITED EDITION WHITE VQA</t>
  </si>
  <si>
    <t>UNSHACKLED CABERNET SAUVIGNON</t>
  </si>
  <si>
    <t>SALENTEIN BRUT CUVEE EXCEP</t>
  </si>
  <si>
    <t>LOW LAGO CERVEZA 12/355C</t>
  </si>
  <si>
    <t>TWO OCEANS CHENIN BLANC</t>
  </si>
  <si>
    <t>GRAN FAMIGLIA CORTE</t>
  </si>
  <si>
    <t>UNSHACKLED RED BLEND</t>
  </si>
  <si>
    <t>KEN FORRESTER OV RES CHBL</t>
  </si>
  <si>
    <t>FARMERY WILD CHERRY SOUR 473C</t>
  </si>
  <si>
    <t>MAGNOTTA STARLIGHT SPK VQA</t>
  </si>
  <si>
    <t>FAMILY TREE PADRE CAB MERL VQA</t>
  </si>
  <si>
    <t>VEUVE DU VERNAY BRUT 3/200</t>
  </si>
  <si>
    <t>PIPER HEIDSIECK CUVEE BRUT</t>
  </si>
  <si>
    <t>FARMERY NEIPA WOW QUENCH 473C</t>
  </si>
  <si>
    <t>DUCKHORN HWL MTN CAB SAUV 2019</t>
  </si>
  <si>
    <t>PELLER FAMILY VIN CAB/MER PET</t>
  </si>
  <si>
    <t>TWISTED TEA ISLAND PK 12/355C</t>
  </si>
  <si>
    <t>19 CRIMES MARTHAS CHARDONNAY</t>
  </si>
  <si>
    <t>LOUIS MARTINI CABERNET SAUV</t>
  </si>
  <si>
    <t>OLE SMOKY WH CHOC STRAW CR LIQ</t>
  </si>
  <si>
    <t>TRIVENTO RES WHITE MALBEC</t>
  </si>
  <si>
    <t>1000 STORIES PROSP PROOF CAB</t>
  </si>
  <si>
    <t>CANNED LAUGHTER LAGER 473C</t>
  </si>
  <si>
    <t>ORIN SWIFT 8 YRS IN DESERT</t>
  </si>
  <si>
    <t>QUILT NAPA VALLEY RES CAB</t>
  </si>
  <si>
    <t>GVLC HARD SHOT VOD</t>
  </si>
  <si>
    <t>GRAND VIEUX LIQUOR CO</t>
  </si>
  <si>
    <t>LOW LIGHT BRETT TABLE BEER355C</t>
  </si>
  <si>
    <t>NIFTY PCH ROSE SELTZ 30LK</t>
  </si>
  <si>
    <t>LTM IPA BLANCHE 473C</t>
  </si>
  <si>
    <t>VESSEL BULLHORN MEX LAGER 473C</t>
  </si>
  <si>
    <t>UNCLE GIGGLES APA 473C</t>
  </si>
  <si>
    <t>CREATURE FEATURE IPA 473C</t>
  </si>
  <si>
    <t>TWISTED SHOTZRATTLESNAKE4/30ML</t>
  </si>
  <si>
    <t>TORQUE VARIETY PK 8/473C</t>
  </si>
  <si>
    <t>ASTRA PREMIUM LAG 473C</t>
  </si>
  <si>
    <t>PELLER FAMILY VIN PIGR PET</t>
  </si>
  <si>
    <t>JET PILSNER 473C</t>
  </si>
  <si>
    <t>SHORTYS PIZZA LAGER 24/355C</t>
  </si>
  <si>
    <t>LA MARCA PROSECCO</t>
  </si>
  <si>
    <t>1800 TEQUILA REPOSADO</t>
  </si>
  <si>
    <t>KEEP CALM AND LAUGH SABL</t>
  </si>
  <si>
    <t>KEEP CALM AND CHILL ROSE</t>
  </si>
  <si>
    <t>HECTORS HARD PEACH PUNCH 2LPET</t>
  </si>
  <si>
    <t>CAYMUS SUISUN THE WALKING FOOL</t>
  </si>
  <si>
    <t>RED SCHOONER TRANSIT #1</t>
  </si>
  <si>
    <t>CAPTAIN MORGAN SPICED ADD ON</t>
  </si>
  <si>
    <t>REVELSTOKE NUTCRUSH PNBTR WH</t>
  </si>
  <si>
    <t>NIKKA YOICHI SM WHISKY</t>
  </si>
  <si>
    <t>ENOTECA BACCO</t>
  </si>
  <si>
    <t>WHITE CLAW SURGE VP 12/355C</t>
  </si>
  <si>
    <t>NIKKA MIYAGIKYO SM WH</t>
  </si>
  <si>
    <t>GREAT SCOTT CREAM ALE 8/473C</t>
  </si>
  <si>
    <t>EMPIRE ALE 8/473C</t>
  </si>
  <si>
    <t>LOW LIFE DARK MILD 355C</t>
  </si>
  <si>
    <t>LOW LIFE DRY HOPPED SOUR 355C</t>
  </si>
  <si>
    <t>LOW LIFE HOUSE SAISON 355C</t>
  </si>
  <si>
    <t>WOODEN GATE LATE HARV CID750B</t>
  </si>
  <si>
    <t>WOODEN GATE CIDER</t>
  </si>
  <si>
    <t>WOODEN GATE ORCH QUEEN CID750B</t>
  </si>
  <si>
    <t>WEST COAST IPA 473C</t>
  </si>
  <si>
    <t>BINGE WATCH NZ PALE ALE 473C</t>
  </si>
  <si>
    <t>PASSION FRUIT SOUR 473</t>
  </si>
  <si>
    <t>HAZY BLONDE ALE 473C</t>
  </si>
  <si>
    <t>EAST COAST STYLE PALE ALE473C</t>
  </si>
  <si>
    <t>RED PLANET ROCKETEER RED 473C</t>
  </si>
  <si>
    <t>BISON VODKA PET</t>
  </si>
  <si>
    <t>7 CELLARS FARM COLL PINOT NOIR</t>
  </si>
  <si>
    <t>NONSUCH SM BATCH CAN(PC)473C</t>
  </si>
  <si>
    <t>BREAD &amp; BUTTER SAUVIGNON BLANC</t>
  </si>
  <si>
    <t>DECOY LIMITED PINOT NOIR</t>
  </si>
  <si>
    <t>NUDE PINK LEMONADE 6/355C</t>
  </si>
  <si>
    <t>TCB FIELDERS CHOICE PALE 473C</t>
  </si>
  <si>
    <t>ONE HOPE CABERNET SAUVIGNON</t>
  </si>
  <si>
    <t>APOTHIC MERLOT</t>
  </si>
  <si>
    <t>TULI CHARDONNAY</t>
  </si>
  <si>
    <t>SLOW PRESS CABERNET SAUVIGNON</t>
  </si>
  <si>
    <t>DECOY LIMITED CAB SAUVIGNON</t>
  </si>
  <si>
    <t>14 HANDS PINOT GRIGIO</t>
  </si>
  <si>
    <t>BLOC &amp; BARREL CAB SAUVIGNON</t>
  </si>
  <si>
    <t>STRANDED SUN RADLER 473C</t>
  </si>
  <si>
    <t>GEORGIAN BAY MANGO TEQSM6/355C</t>
  </si>
  <si>
    <t>GIACONDI TREBBIANO RUBIC IGT</t>
  </si>
  <si>
    <t>VILLAGE BLONDE ALE 473C</t>
  </si>
  <si>
    <t>BAY DREAMING KOLSCH 473C</t>
  </si>
  <si>
    <t>GIACONDI SANGIO RUBIC IGT</t>
  </si>
  <si>
    <t>CAROLANS SALTED CARAMEL</t>
  </si>
  <si>
    <t>LOST PEAK CAB SAUV</t>
  </si>
  <si>
    <t>BASK PINOT GRIGIO</t>
  </si>
  <si>
    <t>PUMP FAKE PINEAPPLE ISA 473C</t>
  </si>
  <si>
    <t>STRONGBOW ROSE APPLE CID440C</t>
  </si>
  <si>
    <t>STRONGBOW GOLD CIDER 440C</t>
  </si>
  <si>
    <t>GORDONS LONDON DRY GIN ADD ON</t>
  </si>
  <si>
    <t>BASK CABERNET SAUVIGNON</t>
  </si>
  <si>
    <t>MIKE'S HARD FREEZE PK 12/355C</t>
  </si>
  <si>
    <t>SINISTER INTENT NEIPA 473C</t>
  </si>
  <si>
    <t>SHRUG DOC WLDBRY WLD HITEA473C</t>
  </si>
  <si>
    <t>FARMERY RIPE PEACH SOUR 473C</t>
  </si>
  <si>
    <t>BUBBLE STASH IPA 473C</t>
  </si>
  <si>
    <t>BALTIC SOUR CHERRY BOMBA VODKA</t>
  </si>
  <si>
    <t>ANOTHER DEADLY SIN EA ALE 473C</t>
  </si>
  <si>
    <t>EAGLE STRONG LAGER 473C</t>
  </si>
  <si>
    <t>EAGLE STRONG LAGER 1LPET</t>
  </si>
  <si>
    <t>SHORTYS PIZZA PILSNER 355C</t>
  </si>
  <si>
    <t>FERNET BRANCA AMER/BITTERS</t>
  </si>
  <si>
    <t>BH FINAL DRAFT LAGER 355C</t>
  </si>
  <si>
    <t>BREWSTERS FRUIT PK 12/355C</t>
  </si>
  <si>
    <t>KILTER VINTAGE PILSNER 355C</t>
  </si>
  <si>
    <t>NEXTFRIEND CHERRY CIDER 750B</t>
  </si>
  <si>
    <t>NEXT FRIEND CIDER</t>
  </si>
  <si>
    <t>1000 STORIES BBN BRL CHARD</t>
  </si>
  <si>
    <t>NEIPA WOW SQUIRT 473C</t>
  </si>
  <si>
    <t>BALTIC BLBRY/LAV/LM BOMBA VOD</t>
  </si>
  <si>
    <t>COTES DES ROSES CHARDONNAY</t>
  </si>
  <si>
    <t>COTES DES ROSES PINOT NOIR</t>
  </si>
  <si>
    <t>JACK DANIELS BONDED TENN WH</t>
  </si>
  <si>
    <t>MOOSEHEAD RADLER 30LK</t>
  </si>
  <si>
    <t>CORONA LIGHT BEER SLEEK12/355C</t>
  </si>
  <si>
    <t>BLACK CELLAR B 11 PIGR CASK</t>
  </si>
  <si>
    <t>BLACK CELLAR B 19 SHZ/CAB CASK</t>
  </si>
  <si>
    <t>BLACK CELLAR BLEND 9 CAB CASK</t>
  </si>
  <si>
    <t>BLACK CELLAR B 13 MALB/MER CSK</t>
  </si>
  <si>
    <t>WHISTLEPIG PIGGYBACK 6YO RYEWH</t>
  </si>
  <si>
    <t>LBJ CIDER 50LK</t>
  </si>
  <si>
    <t>CAPITAL K ESPRESSO VODKA</t>
  </si>
  <si>
    <t>BISON GIN PET</t>
  </si>
  <si>
    <t>ITS JUST PEACHY CIDER 355C</t>
  </si>
  <si>
    <t>BLACKENED WHISKEY</t>
  </si>
  <si>
    <t>LIFE IS ROSE CIDER 750B</t>
  </si>
  <si>
    <t>CAYMUS VNYD NAPA CAB SAUV</t>
  </si>
  <si>
    <t>CAYMUS SUISUN GRAND DURIF</t>
  </si>
  <si>
    <t>DBL DESERT ISLAND DBL IPA 473C</t>
  </si>
  <si>
    <t>TEMPESTARII BRETT SAISON 355C</t>
  </si>
  <si>
    <t>CLEARWATER LIGHT LAG 6/355C</t>
  </si>
  <si>
    <t>624 BEVERAGE COMPANY INC</t>
  </si>
  <si>
    <t>SHAFER NAPA TD-9 RED BL 2019</t>
  </si>
  <si>
    <t>SHAFER ONE POINT FIVE CAB 2019</t>
  </si>
  <si>
    <t>BLOCK HEAD POPCRN PNUT CRML WH</t>
  </si>
  <si>
    <t>BALTIC FLAV FLIGHT OF VODKAS</t>
  </si>
  <si>
    <t>ESCUDO ROJO RES CARMENERE</t>
  </si>
  <si>
    <t>SANTA CAROLINA RES CARMENERE</t>
  </si>
  <si>
    <t>BAHAMUT INDIA PALE LAG 473C</t>
  </si>
  <si>
    <t>DOUBLE STANDARD LAG 6/355C</t>
  </si>
  <si>
    <t>CODE NAME GHOST IPA 6/355C</t>
  </si>
  <si>
    <t>PELLER FAMILY VIN PINO</t>
  </si>
  <si>
    <t>REIFEL CANADIAN RYE WHISKY</t>
  </si>
  <si>
    <t>WAYNE GRETZKY DBL OAKED WH</t>
  </si>
  <si>
    <t>VIVO RESERVA SAUV BLANC</t>
  </si>
  <si>
    <t>LL ORANGE DRY HOPPED SR 355C</t>
  </si>
  <si>
    <t>VIVO RESERVA CAB SAUV</t>
  </si>
  <si>
    <t>NEXTFRIEND CHEEKY CIDER 750B</t>
  </si>
  <si>
    <t>LAGUNITAS IPA 500C</t>
  </si>
  <si>
    <t>NEXTFRIEND PRESS ON CID 50LK</t>
  </si>
  <si>
    <t>DRUMSHANBO SGL POT STILL IR WH</t>
  </si>
  <si>
    <t>SUPER FUN P&amp;E HRD SELTZ 30LK</t>
  </si>
  <si>
    <t>SUPER FUN W&amp;B HRD SELTZ 30LK</t>
  </si>
  <si>
    <t>SUPER FUN G&amp;V HRD SELTZ 30LK</t>
  </si>
  <si>
    <t>SUPER FUN Y&amp;G HRD SELTZ 30LK</t>
  </si>
  <si>
    <t>SCHWEINHARDT RIES ROTHEN QBA</t>
  </si>
  <si>
    <t>RAINBOW SHERB MLKSHK IPA 473C</t>
  </si>
  <si>
    <t>THE DREAM UKRAINIAN LAG 473C</t>
  </si>
  <si>
    <t>NIGHTHAWK LAGER 355C</t>
  </si>
  <si>
    <t>NO 99 ICE STORM VODKA</t>
  </si>
  <si>
    <t>FARM GR WT NORTH CLEARPCH1LPET</t>
  </si>
  <si>
    <t>FARM GR WT NORTH 1L PET</t>
  </si>
  <si>
    <t>GIB ISLAND LAGER 6/355C</t>
  </si>
  <si>
    <t>KITSILANO JUICY IPA 6/355C</t>
  </si>
  <si>
    <t>KITSILANO JUICY IPA 473C</t>
  </si>
  <si>
    <t>GIB ISLAND LAGER 473C</t>
  </si>
  <si>
    <t>APOLLO FALTER ORG RIES QBA</t>
  </si>
  <si>
    <t>GIB MINGLER PACK 12/355C</t>
  </si>
  <si>
    <t>DON MELCHOR CAB SAUVIGNON 2020</t>
  </si>
  <si>
    <t>LBJ GOLDEN ALE 8/473C</t>
  </si>
  <si>
    <t>HEINEKEN LAGER 18/355C</t>
  </si>
  <si>
    <t>GEKKEIKAN PLUM WINE</t>
  </si>
  <si>
    <t>HECTORS HARD PEACH PUNCH 473C</t>
  </si>
  <si>
    <t>WAYNE GRETZKY BUTTER PEC CRLIQ</t>
  </si>
  <si>
    <t>HALO HALO UBE CONUT NEIPA 473C</t>
  </si>
  <si>
    <t>1800 CRISTALINO ANEJO TEQUILA</t>
  </si>
  <si>
    <t>KINKY BLUE LIQUOR</t>
  </si>
  <si>
    <t>RONDIAZ GRAN RESERVA SPICEDRUM</t>
  </si>
  <si>
    <t>RONDIAZ SPICED BLK CHERRY RUM</t>
  </si>
  <si>
    <t>GLUTENBERG BLANCHE 473C</t>
  </si>
  <si>
    <t>TAYLOR FLADGATE LBV PORT</t>
  </si>
  <si>
    <t>FRIG OFF EAST COAST IPA 473C</t>
  </si>
  <si>
    <t>BRICKWOODS LAW BISC RYE CC473C</t>
  </si>
  <si>
    <t>BLUE NUN GOLD EDT DRY SPKL</t>
  </si>
  <si>
    <t>TWISTED TEA HALF&amp;HALF 6/355C</t>
  </si>
  <si>
    <t>BWB 1888 NE DIPA 473C</t>
  </si>
  <si>
    <t>CLOSSON CHASE BROCK CHARD VQA</t>
  </si>
  <si>
    <t>CLOSSON CHASE</t>
  </si>
  <si>
    <t>CHRONOS CHARDONNAY VQA</t>
  </si>
  <si>
    <t>TIME ESTATE WINERY</t>
  </si>
  <si>
    <t>OUR STORY CAB MERLOT VQA</t>
  </si>
  <si>
    <t>WG PINOT GRIGIO VQA CASK</t>
  </si>
  <si>
    <t>WG NO99 CAB MERLOT VQA CASK</t>
  </si>
  <si>
    <t>FONTANAFREDDA ORG BARBERA DOC</t>
  </si>
  <si>
    <t>MUCCHIETTO PRIMITIVO IGT</t>
  </si>
  <si>
    <t>DH RASP SMASH 29.33LK</t>
  </si>
  <si>
    <t>VILLA ANTINORI CH CL RIS DOCG</t>
  </si>
  <si>
    <t>SKREWBALL PB WHISKEY</t>
  </si>
  <si>
    <t>J HARDEN CABERNET SAUVIGNON</t>
  </si>
  <si>
    <t>SENA 2019</t>
  </si>
  <si>
    <t>SER LAPO CHIA CL DOCG RIS</t>
  </si>
  <si>
    <t>CHIVAS REGAL XV BLENDED SC WH</t>
  </si>
  <si>
    <t>VINEDO CHADWICK 2019</t>
  </si>
  <si>
    <t>TABLE READ TABLE BEER 473C</t>
  </si>
  <si>
    <t>ON THE ROCKS ESPRESSO MARTINI</t>
  </si>
  <si>
    <t>OLD FAMILIAR ESB 473C</t>
  </si>
  <si>
    <t>METROPOLIS PILSNER 473C</t>
  </si>
  <si>
    <t>WHITECAPS WHEAT IPA 473C</t>
  </si>
  <si>
    <t>ZENZEN 0.0% DORNFELDER</t>
  </si>
  <si>
    <t>ZENZEN 0.0% RIESLING</t>
  </si>
  <si>
    <t>DON JULIO 70TH CRIS ANJ TEQ</t>
  </si>
  <si>
    <t>SUNTORY WORLD WHISKY AO</t>
  </si>
  <si>
    <t>BALI WATER VOD WTRMLN BEV 355C</t>
  </si>
  <si>
    <t>GNB KOLSCH 473C</t>
  </si>
  <si>
    <t>GNB ICED COFFEE MILK ST 473C</t>
  </si>
  <si>
    <t>AMSTEL ULTRA 12/355C</t>
  </si>
  <si>
    <t>GNB COLD TEA ROSEHIP&amp;HIBIS473C</t>
  </si>
  <si>
    <t>BAREFOOT FRUITSCATO WTRMLN</t>
  </si>
  <si>
    <t>DAILY FORECAST MIMOSA ALE 473C</t>
  </si>
  <si>
    <t>TCB HASKAP HAZE 473C</t>
  </si>
  <si>
    <t>MUDDLERS MARGARITA 473C</t>
  </si>
  <si>
    <t>POPCORN CHARDONNAY VQA</t>
  </si>
  <si>
    <t>TRULY VOD SELTZ VAR PK 8/355C</t>
  </si>
  <si>
    <t>TCB MOUNTAINEER COLD IPA 473C</t>
  </si>
  <si>
    <t>LL BLOOMS ORANGE WINE</t>
  </si>
  <si>
    <t>CENTENNIAL RYE WHISKY ADD ON</t>
  </si>
  <si>
    <t>LL RISE VID RIES GEISH</t>
  </si>
  <si>
    <t>LOW LIFE STRIDE SPARKLING RSL</t>
  </si>
  <si>
    <t>SPECTRUM TROPICAL SOUR 473C</t>
  </si>
  <si>
    <t>GNB BAD NEIGH IMP MILK SR 473C</t>
  </si>
  <si>
    <t>GNB BAD NEIGH IMP SOUR ALE473C</t>
  </si>
  <si>
    <t>ANCIANO NO 10 GRAN RES TEMP</t>
  </si>
  <si>
    <t>POWERS 3 SWALLOW IR WH</t>
  </si>
  <si>
    <t>ANCIANO NO 7 RESERVA TEMP</t>
  </si>
  <si>
    <t>GNB BAD NEIGHBOUR IMP ST 473C</t>
  </si>
  <si>
    <t>BUSKER TRIP CSK IRISH WH</t>
  </si>
  <si>
    <t>LL DIVE SPARKLING WINE</t>
  </si>
  <si>
    <t>TRIPLE CHOC STAR BEAST ST 355C</t>
  </si>
  <si>
    <t>FARMERY XTRA STRONG LAGER 473C</t>
  </si>
  <si>
    <t>MONTE DA RIBEIRA TINTO</t>
  </si>
  <si>
    <t>MONTES PURPLE ANGEL 2019</t>
  </si>
  <si>
    <t>BOJADOR RESERVA RED</t>
  </si>
  <si>
    <t>ARBUSTO IMPORTS LTD</t>
  </si>
  <si>
    <t>SEA SUN CALIF PINOT NOIR</t>
  </si>
  <si>
    <t>CHUM CHURUM ORIG SOJU</t>
  </si>
  <si>
    <t>FARMERY FARMHOUSE ALE 473C</t>
  </si>
  <si>
    <t>FB RED ALERT RED ALE 473C</t>
  </si>
  <si>
    <t>ASTRA LIGHT LAG 8/355C</t>
  </si>
  <si>
    <t>OLD FORESTER 1870 OB BBN WH</t>
  </si>
  <si>
    <t>WOODFORD RES KS WHEAT WH</t>
  </si>
  <si>
    <t>WOODFORD RES KS MALT WHISKEY</t>
  </si>
  <si>
    <t>BPEAK MT CRSHMR PILS 12/355C</t>
  </si>
  <si>
    <t>OKANAGAN BLACK CHERRY 2LPET</t>
  </si>
  <si>
    <t>DARK ZONE BLK IPA 473C</t>
  </si>
  <si>
    <t>KILTER MOIST WET HOP IPA 473C</t>
  </si>
  <si>
    <t>CAYMUS NAPA VALLEY CAB SAUV</t>
  </si>
  <si>
    <t>DREWRYS EASY ALE 355B</t>
  </si>
  <si>
    <t>DREWRYS LAGER 355B</t>
  </si>
  <si>
    <t>ANGOSTURA AROMATIC BITTERS</t>
  </si>
  <si>
    <t>BON VIVANT SOUR TRIPEL ALE750B</t>
  </si>
  <si>
    <t>ANGELS ENVY FIN RYE RUMCSK WH</t>
  </si>
  <si>
    <t>ESCUDO ROJO BARONESA P 2019</t>
  </si>
  <si>
    <t>SILK &amp; SPICE WHITE BLEND</t>
  </si>
  <si>
    <t>SHAFT COFFEE COCKTAIL 4/250C</t>
  </si>
  <si>
    <t>RED SCHOONER VOYAGE 10 MALBEC</t>
  </si>
  <si>
    <t>OLE MARGARITA 4/355C</t>
  </si>
  <si>
    <t>OLE PALOMA 4/355C</t>
  </si>
  <si>
    <t>FB VOID STOUT 473C</t>
  </si>
  <si>
    <t>LA COLLECTION BIO ADUNATIO</t>
  </si>
  <si>
    <t>GUILT TRIP BARLEYWINE 473C</t>
  </si>
  <si>
    <t>CITE DE CARCASSONNE WHITE</t>
  </si>
  <si>
    <t>JADOT BOURGOGNE GAMAY</t>
  </si>
  <si>
    <t>CROZES-HERMITAGE BLANC</t>
  </si>
  <si>
    <t>D'EAUBONNE VSOP BRANDY ADD ON</t>
  </si>
  <si>
    <t>DANSE MACABRE BB COF SOUR 473C</t>
  </si>
  <si>
    <t>NUTRL VODKA SODA LIME 6/355C</t>
  </si>
  <si>
    <t>NUTRL 7 VS MIXED PACK 12/355C</t>
  </si>
  <si>
    <t>NUTRL VS TROP MIX PK12/355C</t>
  </si>
  <si>
    <t>ROAD TRIP ALE 473C</t>
  </si>
  <si>
    <t>JP WISERS 10YO CDN WH</t>
  </si>
  <si>
    <t>IRON &amp; SAND PASO CAB SAUV</t>
  </si>
  <si>
    <t>TAKEN NAPA VALLEY RED</t>
  </si>
  <si>
    <t>LE FAT BASTARD PINOT NOIR</t>
  </si>
  <si>
    <t>MAVERICK MARTINI</t>
  </si>
  <si>
    <t>BROTHERS BOND ST BBN WH</t>
  </si>
  <si>
    <t>OLE TEQUILA VARIETY PK 8/355C</t>
  </si>
  <si>
    <t>HECTORS HARD CHERRY BOMB 2LPET</t>
  </si>
  <si>
    <t>OLE CHILI MANGO 4/355C</t>
  </si>
  <si>
    <t>ELETTARIA OLD FASHIONED</t>
  </si>
  <si>
    <t>MENAGE A TROIS PINOT NOIR</t>
  </si>
  <si>
    <t>JOEL GOTT CALIF PINOT NOIR</t>
  </si>
  <si>
    <t>BR LEOS GRAPE FIZZ 58.6LK</t>
  </si>
  <si>
    <t>DRY CAMP NON ALC PALEALE4/355C</t>
  </si>
  <si>
    <t>MIRADA ORGANIC ROSE</t>
  </si>
  <si>
    <t>CHARLES &amp; CHARLES  DBL TRB RED</t>
  </si>
  <si>
    <t>TBILVINO MTSVANE</t>
  </si>
  <si>
    <t>GUINNESS EXTRA STOUT 330B</t>
  </si>
  <si>
    <t>NONSUCH FLANDERS RED ALE 750B</t>
  </si>
  <si>
    <t>NONSUCH TRIPEL FRUITED ALE750B</t>
  </si>
  <si>
    <t>VIZZY MIMOSA STRW OR SELTZ473C</t>
  </si>
  <si>
    <t>COORS SELTZER CHERRY SLUSH473C</t>
  </si>
  <si>
    <t>SIMPLY SPIKED LEMONADE 355C</t>
  </si>
  <si>
    <t>SIMPLY SPKD LMNADE MIX 12/355C</t>
  </si>
  <si>
    <t>COORS SELTZER SLUSH MIX12/355C</t>
  </si>
  <si>
    <t>VIZZY MIMOSA VAR PK 12/355C</t>
  </si>
  <si>
    <t>LOW LIFE BLOOD CUT IPA 355C</t>
  </si>
  <si>
    <t>BUSCH LIGHT 24/355C</t>
  </si>
  <si>
    <t>NONSUCH FESTI BROUE LAGER 355C</t>
  </si>
  <si>
    <t>NONSUCH FESTI BROUE LAG24/355C</t>
  </si>
  <si>
    <t>GUINNESS NITRO COLD BREW4/440C</t>
  </si>
  <si>
    <t>FB DRONE HONEY BROWN ALE 473C</t>
  </si>
  <si>
    <t>TCB NAUGHTY OR NICE PK 4/473C</t>
  </si>
  <si>
    <t>SUNSETTER NON ALC ALE4/355C</t>
  </si>
  <si>
    <t>THE PALE ROSE</t>
  </si>
  <si>
    <t>CRACKIN WISE OL WEST PILS473C</t>
  </si>
  <si>
    <t>PARTY LINE PILSNER 473C</t>
  </si>
  <si>
    <t>OBSOLETE BREWING CO</t>
  </si>
  <si>
    <t>KEGNOG CHRISTMAS ALE473C</t>
  </si>
  <si>
    <t>GREAT WT NORTH BLRSP 473C</t>
  </si>
  <si>
    <t>MERMAID SMALL BATCH GIN</t>
  </si>
  <si>
    <t>TIGNANELLO TOSCANA IGT 2019</t>
  </si>
  <si>
    <t>BOMBAY CITRON PRESSE GIN</t>
  </si>
  <si>
    <t>DIXONS WKD RASPBERRY GIN</t>
  </si>
  <si>
    <t>GREAT WT NORTH BLRSP 1LPET</t>
  </si>
  <si>
    <t>FROZEN SSKT MNT VOD SODA6/355C</t>
  </si>
  <si>
    <t>THE BEER CAN CHELA LAGER 473C</t>
  </si>
  <si>
    <t>ON THE ROCKS DAIQUIRI</t>
  </si>
  <si>
    <t>OLE SMOKY TEN COOKIE DOUGH WH</t>
  </si>
  <si>
    <t>DRUMSHANBO SARD CITR IRISH GIN</t>
  </si>
  <si>
    <t>RUDDY DUCK PILSNER 473C</t>
  </si>
  <si>
    <t>MIKE'S HARD ORANGE N CREAM473C</t>
  </si>
  <si>
    <t>OKANAGAN CRISP APPLE CID6/355C</t>
  </si>
  <si>
    <t>SOUR PUSS RASPBERRY LIQUOR</t>
  </si>
  <si>
    <t>BOMBAY SAPPHIRE BASQUIAT GIN</t>
  </si>
  <si>
    <t>XL BY KINKY BLUE RASP 2L PET</t>
  </si>
  <si>
    <t>99 PEACHES LIQUEUR</t>
  </si>
  <si>
    <t>TOPO CHICO MARG VAR PK 12/355C</t>
  </si>
  <si>
    <t>TRUE NORTH LAGER 4/473C</t>
  </si>
  <si>
    <t>WHITE CLAW BLACKBERRY 6/355C</t>
  </si>
  <si>
    <t>PALM BAY SUNSHINE TWIST 6/355C</t>
  </si>
  <si>
    <t>MOTT'S CLAM CAES VAR PK12/341C</t>
  </si>
  <si>
    <t>POLAR ICE BERRY BLZ VODKA</t>
  </si>
  <si>
    <t>LA FIOLE ROSE COTES DU RHONE</t>
  </si>
  <si>
    <t>LA FIOLE RES COTES DU RHONE</t>
  </si>
  <si>
    <t>HIGH NOON HS VARIETY PK8/355C</t>
  </si>
  <si>
    <t>SPY VALLEY PINOT NOIR</t>
  </si>
  <si>
    <t>360 DBL CHOCOLATE VODKA</t>
  </si>
  <si>
    <t>LOVEBLOCK PINOT GRIS</t>
  </si>
  <si>
    <t>UP AROUND MOUNT GIOVE SOUR750B</t>
  </si>
  <si>
    <t>NEXTFRIEND PRESS ON CID 30LK</t>
  </si>
  <si>
    <t>THAT NIGHT AT LAS CHOZA750B</t>
  </si>
  <si>
    <t>WHITE CLAW SURGE BL ORNG473C</t>
  </si>
  <si>
    <t>GEORGIAN BAY SM TEQ PK12/355C</t>
  </si>
  <si>
    <t>PITAHAYA DRAGONFRUIT SOUR 750B</t>
  </si>
  <si>
    <t>MOLSON ULTRA 24/355C</t>
  </si>
  <si>
    <t>WRITERS BLANC SOUR 473C</t>
  </si>
  <si>
    <t>SMIRNOFF ICE ORNG CREAM BL473C</t>
  </si>
  <si>
    <t>WYATT ROSE LIME RNCH WTR6/355C</t>
  </si>
  <si>
    <t>ALBERTA PURE VODKA</t>
  </si>
  <si>
    <t>JOHNNIE WALKER DOUBLE BLACK SC</t>
  </si>
  <si>
    <t>CAPTAIN MORGAN MANGO MT 4/355C</t>
  </si>
  <si>
    <t>DIAMOND X VODKA</t>
  </si>
  <si>
    <t>JOSE CUERVO SPK PALOMA4/355C</t>
  </si>
  <si>
    <t>BF WHISKY WILD SER MATS WH</t>
  </si>
  <si>
    <t>STEAM WHISTLE PILS IGLOO6/355C</t>
  </si>
  <si>
    <t>CHATEAU MAZEYRES 2021</t>
  </si>
  <si>
    <t>CH MOULIN HAUT LAROQUE 2021</t>
  </si>
  <si>
    <t>CHATEAU VILLEMAURINE 2021</t>
  </si>
  <si>
    <t>CHATEAU SENEJAC 2021</t>
  </si>
  <si>
    <t>CHATEAU PHELAN SEGUR 2021</t>
  </si>
  <si>
    <t>CHATEAU MOUTON ROTHSCHILD 2021</t>
  </si>
  <si>
    <t>CHATEAU LYNCH BAGES 2021</t>
  </si>
  <si>
    <t>RAYO DE LUNA MALBEC FTC</t>
  </si>
  <si>
    <t>DREWRYS BOCK 355B</t>
  </si>
  <si>
    <t>CHATEAU LAGRANGE 2021</t>
  </si>
  <si>
    <t>SWEAR JAR MPL DNT CDN WH</t>
  </si>
  <si>
    <t>KILTER CHERRY CHSECKE SOUR473C</t>
  </si>
  <si>
    <t>SWEAR JAR GRN APPLE CAN WH</t>
  </si>
  <si>
    <t>CHATEAU CLINET 2021</t>
  </si>
  <si>
    <t>CONNETABLE TALBOT 2021</t>
  </si>
  <si>
    <t>CHATEAU TALBOT GR CRU 2021</t>
  </si>
  <si>
    <t>CHATEAU BEYCHEVELLE 2021</t>
  </si>
  <si>
    <t>CHATEAU SEGLA GRAND CRU 2021</t>
  </si>
  <si>
    <t>STONE COLD 473C</t>
  </si>
  <si>
    <t>VIZZY PAPAYA PSNFRT SLTZ6/355C</t>
  </si>
  <si>
    <t>CH CANON LA GAFFELIERE 2021</t>
  </si>
  <si>
    <t>YUKON JACK LIQUEUR</t>
  </si>
  <si>
    <t>CH D'ARMAILHAC GRAN CRU 2021</t>
  </si>
  <si>
    <t>SPICEBOX CHOCOLATE WHISKY</t>
  </si>
  <si>
    <t>CH CLERC MILON 2021</t>
  </si>
  <si>
    <t>VIZZY MIMOSA STR OR SLTZ6/355C</t>
  </si>
  <si>
    <t>LARCENY KS BBN WH</t>
  </si>
  <si>
    <t>VELTINS PILSENER 500C</t>
  </si>
  <si>
    <t>CLOS MARSALETTE ROUGE 2021</t>
  </si>
  <si>
    <t>CLOS MARSALETTE BLANC 2021</t>
  </si>
  <si>
    <t>NIFTY SELTZER VAR PK 8/355C</t>
  </si>
  <si>
    <t>LA RIOJANA RAZA RES MALBEC</t>
  </si>
  <si>
    <t>SMIRNOFF CREAMSICLE VOD</t>
  </si>
  <si>
    <t>INNIS &amp; GUNN ORIGINAL XX2/330B</t>
  </si>
  <si>
    <t>LECH BEER 500C</t>
  </si>
  <si>
    <t>TYSKIE GRONIE LAGER 500C</t>
  </si>
  <si>
    <t>TYSKIE GRONIE LAGER 500B</t>
  </si>
  <si>
    <t>ZUBR LAGER 500C</t>
  </si>
  <si>
    <t>BROWN'S SOCIAL LAGER 6/355C</t>
  </si>
  <si>
    <t>LAKESIDE KOLSCH 6/473C</t>
  </si>
  <si>
    <t>PRESIDENT GR RES DRY SPARKLING</t>
  </si>
  <si>
    <t>FARMERY GINGER BEER 473C</t>
  </si>
  <si>
    <t>SIMPLY SPIKED LEMONADE 6/355C</t>
  </si>
  <si>
    <t>SIMPLY SPIKED LEMONADE 12/355C</t>
  </si>
  <si>
    <t>TAKE IT TO THE GRAVE PI GR</t>
  </si>
  <si>
    <t>THE BAROSSAN CHARDONNAY</t>
  </si>
  <si>
    <t>SMOKY BAY PINOT GRIGIO</t>
  </si>
  <si>
    <t>HORNITOS PINEAPPLE TEQUILA</t>
  </si>
  <si>
    <t>JOSH CELLARS RES PASO CABSAUV</t>
  </si>
  <si>
    <t>COORS SELTZ CHERRY SLUSH6/355C</t>
  </si>
  <si>
    <t>THE KRAKEN GOLD SPICED RUM</t>
  </si>
  <si>
    <t>LL KISMET RED GRAPE ALE 500B</t>
  </si>
  <si>
    <t>AVALON ELDFLWR RICE LAG 473C</t>
  </si>
  <si>
    <t>ANWILKA STELLENBOSCH RED</t>
  </si>
  <si>
    <t>KILTER CZECH PREM LAG 473C</t>
  </si>
  <si>
    <t>LOCKPORT MASTER ANG LAG 473C</t>
  </si>
  <si>
    <t>KLEIN CONSTANTIA SAUV BL</t>
  </si>
  <si>
    <t>KLEIN CONSTANTIA ESTATE RED</t>
  </si>
  <si>
    <t>BELLE GLOS GLASIR HOLT CHARD</t>
  </si>
  <si>
    <t>LOVEBLOCK GEWURZTRAMINER</t>
  </si>
  <si>
    <t>D'USSE VSOP COGNAC</t>
  </si>
  <si>
    <t>6PK RING CARRIER/CARDBOARD</t>
  </si>
  <si>
    <t>DEL BOSQUE BOTANIC SER ROSE</t>
  </si>
  <si>
    <t>BASK ROSE CASK</t>
  </si>
  <si>
    <t>BASK PINOT NOIR CASK</t>
  </si>
  <si>
    <t>GOOD DAY PINEAPPLE SOJU</t>
  </si>
  <si>
    <t>GOOD DAY LYCHEE SOJU</t>
  </si>
  <si>
    <t>HECTORS HARD ICED TEA 12/355C</t>
  </si>
  <si>
    <t>HECTOR'S HARD PARTY PK 12/355C</t>
  </si>
  <si>
    <t>BR LEOS PEACH FIZZ 58.6LK</t>
  </si>
  <si>
    <t>GROLSCH PREMIUM PILS 473C</t>
  </si>
  <si>
    <t>GROLSCH PREMIUM PILS 12/355C</t>
  </si>
  <si>
    <t>PERONI NASTRO AZZURRO12/330C</t>
  </si>
  <si>
    <t>KILTER BRIGADE LAGER 473C</t>
  </si>
  <si>
    <t>PELLER FAMILY VIN MALB CASK</t>
  </si>
  <si>
    <t>KILTER CABANE SUCRE BR ALE473C</t>
  </si>
  <si>
    <t>COPPER MOON CHARD CASK</t>
  </si>
  <si>
    <t>SECTION 6 LIGHT CERVEZA 355C</t>
  </si>
  <si>
    <t>SECTION 6 BREWING COMPANY</t>
  </si>
  <si>
    <t>SECTION 6 PUB ENGLISH ALE 355C</t>
  </si>
  <si>
    <t>SECTION 6 HONEY BELG ALE355C</t>
  </si>
  <si>
    <t>CSL QUID PRO QUO RESERVA</t>
  </si>
  <si>
    <t>PIATTELLI RES MALBEC TANNAT</t>
  </si>
  <si>
    <t>LAB RESERVA RED BLEND</t>
  </si>
  <si>
    <t>LAB MOSCATO</t>
  </si>
  <si>
    <t>FLOR DE MORCA GARNACHA</t>
  </si>
  <si>
    <t>KILTER VINTAGE IRISH STOUT473C</t>
  </si>
  <si>
    <t>CARIBOU CROSSING SB WHISKY</t>
  </si>
  <si>
    <t>ABSOLUT PEACH VODKA</t>
  </si>
  <si>
    <t>RAYO DE LUNA PINOT GRIGIO FTC</t>
  </si>
  <si>
    <t>BLUE NUN 24K SPKL ROSE</t>
  </si>
  <si>
    <t>HECTORS HARD BIG BLURASP 2LPET</t>
  </si>
  <si>
    <t>HECTORS HARD PINK LMNADE 2LPET</t>
  </si>
  <si>
    <t>NONSUCH RASPBERRY SOUR 24/473C</t>
  </si>
  <si>
    <t>NONSUCH PRAIRIE COM LAG24/473C</t>
  </si>
  <si>
    <t>SMIRNOFF RASPBERRY VODKA PET</t>
  </si>
  <si>
    <t>WHITE CLAW BLACK CHERRY VODKA</t>
  </si>
  <si>
    <t>STELLA ROSA PINK</t>
  </si>
  <si>
    <t>GEMTREE DRAGONS BLOOD SHIRAZ</t>
  </si>
  <si>
    <t>JOSE CUERVO STRW LME MARG1750B</t>
  </si>
  <si>
    <t>WOODEN GATE LIL FRUITY CID355B</t>
  </si>
  <si>
    <t>JUST PEACHY CIDER 29.33LK</t>
  </si>
  <si>
    <t>STELLA ROSA BLACK</t>
  </si>
  <si>
    <t>G.M. CHATEAUNEUF DUPAPE</t>
  </si>
  <si>
    <t>NEXTFRIEND RECLAIMED CIDER30LK</t>
  </si>
  <si>
    <t>BALI WATER ISLAND VAR PK8/355C</t>
  </si>
  <si>
    <t>DECOY LTD 2019 NAPA VALLEY RED</t>
  </si>
  <si>
    <t>EL TOCADOR OV TEMPRANILLO</t>
  </si>
  <si>
    <t>ROMEO PEACH BELLINI 750B</t>
  </si>
  <si>
    <t>MALIBU PINEAPPLE BAY BRZ4/355C</t>
  </si>
  <si>
    <t>MANGO TANGO COSMOS SOUR 473C</t>
  </si>
  <si>
    <t>KINKY PEACH MANGO LIQ</t>
  </si>
  <si>
    <t>PHILLIPS RASPBERRY RIPPLE LIQ</t>
  </si>
  <si>
    <t>GENERIC LAGER 8/473C</t>
  </si>
  <si>
    <t>GENERIC LAGER 473C</t>
  </si>
  <si>
    <t>LL FOEDER AGED STOUT 355C</t>
  </si>
  <si>
    <t>GIB SUMMER SOURS MIX PK12/355C</t>
  </si>
  <si>
    <t>STEAM WHISTLE PILS MINI 5LK</t>
  </si>
  <si>
    <t>ATOMIC JAM RASPBERRY SOUR473C</t>
  </si>
  <si>
    <t>LOW LIFE PIQUETTE ROSE 355C</t>
  </si>
  <si>
    <t>LOW LIFE PIQUETTE ROUGE 355C</t>
  </si>
  <si>
    <t>CARLSBERG PILSNER NONALC6/330C</t>
  </si>
  <si>
    <t>CAROLANS PEANUTBUTTER CR LIQ</t>
  </si>
  <si>
    <t>NEXTFRIEND OZ CIDER 750B</t>
  </si>
  <si>
    <t>NEXTFRIEND POMPOM CIDER750B</t>
  </si>
  <si>
    <t>NEXTFRIEND DARLING CIDER 750B</t>
  </si>
  <si>
    <t>WINDSOR CANADIAN WHISKY PET</t>
  </si>
  <si>
    <t>DARKHEARTS DUKE LAGER 15/355C</t>
  </si>
  <si>
    <t>NEXTFRIEND RECLAIMED CIDER750B</t>
  </si>
  <si>
    <t>KRONENBOURG 1664 NONALC6/330B</t>
  </si>
  <si>
    <t>WHITE PEAKS ORIG STEEP TEA30LK</t>
  </si>
  <si>
    <t>PATRON EXTRA ANEJO TEQUILA</t>
  </si>
  <si>
    <t>HAZY DAYS IPA 473C</t>
  </si>
  <si>
    <t>ABSENT LANDLORD KOLSCH ALE473C</t>
  </si>
  <si>
    <t>LARGE ICE CUBE TRAY</t>
  </si>
  <si>
    <t>WILD EYE DESIGNS INC</t>
  </si>
  <si>
    <t>INSULATED BOTTLE JACKET BLACK</t>
  </si>
  <si>
    <t>INSULATED BOTTLE JACKET WHITE</t>
  </si>
  <si>
    <t>COCKTAIL SHAKER</t>
  </si>
  <si>
    <t>OLE SMOKY SOUR RAZZ BERRY LIQ</t>
  </si>
  <si>
    <t>SELL OUT STOUT 355C</t>
  </si>
  <si>
    <t>LL FOEDER AGED LAG 473C</t>
  </si>
  <si>
    <t>LOW LIFE SMALL PALE 473C</t>
  </si>
  <si>
    <t>LLBH BLOOD CUT BRETT IPA473C</t>
  </si>
  <si>
    <t>BEACH PCH LIME VOD SODA 355C</t>
  </si>
  <si>
    <t>FARMERY PREMIUM NON ALC 473C</t>
  </si>
  <si>
    <t>BLACK CORKSCREW BOTTLE OPENER</t>
  </si>
  <si>
    <t>STAINLESS STEEL JIGGER</t>
  </si>
  <si>
    <t>CHROME WINGED CORK SCREW</t>
  </si>
  <si>
    <t>SANTA MARGHERITA ROSE</t>
  </si>
  <si>
    <t>CAPEL PISCO RES TRANSP</t>
  </si>
  <si>
    <t>LUMAR AGENCY</t>
  </si>
  <si>
    <t>BEHEMOTH RYEWINE 355C</t>
  </si>
  <si>
    <t>OLE SMOKY BANANA PUDDING CREAM</t>
  </si>
  <si>
    <t>IT'S NO GAME IPA 473C</t>
  </si>
  <si>
    <t>CANADIAN CLUB CLASSIC 12YR WH</t>
  </si>
  <si>
    <t>KILTER COCO KEY LIME SOUR473C</t>
  </si>
  <si>
    <t>TRULY LAKESIDE MIX PK12/355C</t>
  </si>
  <si>
    <t>TWISTED TEA MANGO 473C</t>
  </si>
  <si>
    <t>MOOSEHEAD CHELADA 12/355C</t>
  </si>
  <si>
    <t>TCB BLUEBEARY ALE 15/355C</t>
  </si>
  <si>
    <t>THE ROCK BOX VAR PK15/355C</t>
  </si>
  <si>
    <t>TCB LIGHTKEEPER NE IPA473C</t>
  </si>
  <si>
    <t>TWISTED TEA PEACH 473C</t>
  </si>
  <si>
    <t>LBJ PHILLY SOUR 473C</t>
  </si>
  <si>
    <t>DEAD MAN'S FINGERS PSSNFRT RUM</t>
  </si>
  <si>
    <t>FREIXENET SAUVIGNON BLANC</t>
  </si>
  <si>
    <t>19 CRIMES CALI GOLD SPK</t>
  </si>
  <si>
    <t>FREIXENET CABERNET SAUVIGNON</t>
  </si>
  <si>
    <t>GNB HOUSE LAGER 12/355C</t>
  </si>
  <si>
    <t>OLMECA ALTOS LIME MARGARITA</t>
  </si>
  <si>
    <t>MAGNOTTA 1925 SPK CHARD VQA</t>
  </si>
  <si>
    <t>FOLONARI PROSECCO EX DRY DOC</t>
  </si>
  <si>
    <t>KILTER PINKII SWEAR RASPPA473C</t>
  </si>
  <si>
    <t>KIM CRAWFORD PROSECCO DOC</t>
  </si>
  <si>
    <t>EL DORADO 15 YR OLD RUM</t>
  </si>
  <si>
    <t>MOUNT GAY BLK BRL DBL CSK RUM</t>
  </si>
  <si>
    <t>TORQUE BUENAZO CERVEZA 15/355C</t>
  </si>
  <si>
    <t>DUVAL LEROY BRUT RES CHAMP</t>
  </si>
  <si>
    <t>DEVAUX CUVEE D CHAMPAGNE</t>
  </si>
  <si>
    <t>TORQUE BUENAZO CERVEZA 355C</t>
  </si>
  <si>
    <t>KILTER VINTAGE PILSNER 12/355C</t>
  </si>
  <si>
    <t>RUN WILD NON ALC IPA 6/355C</t>
  </si>
  <si>
    <t>PUMP HOUSE BLUEBERRY ALE6/355C</t>
  </si>
  <si>
    <t>PUMP HOUSE BLUEBERRY ALE 473C</t>
  </si>
  <si>
    <t>EXCLAMATION RES CAB FRANC VQA</t>
  </si>
  <si>
    <t>SQUIRREL CHASER HAZY PALE473C</t>
  </si>
  <si>
    <t>PLAY DEAD IPA 473C</t>
  </si>
  <si>
    <t>HIGH 5 HAZY IPA 473C</t>
  </si>
  <si>
    <t>CHASE MY TAIL PALE ALE 473C</t>
  </si>
  <si>
    <t>NEXTFRIEND PRESS ON CIDER 355C</t>
  </si>
  <si>
    <t>NEXTFRIEND FRUITUTOPIA CID750B</t>
  </si>
  <si>
    <t>CASASOLE ORVIETO CLASSICO DOC</t>
  </si>
  <si>
    <t>SUBLIMEY BASTARD CERVEZA473C</t>
  </si>
  <si>
    <t>SLOTH FUEL HAZY PALE ALE473C</t>
  </si>
  <si>
    <t>PLANET SMASHER PALE ALE 473C</t>
  </si>
  <si>
    <t>SUNNY DAYS EARLGR LMN ALE473C</t>
  </si>
  <si>
    <t>TRIPLE BOGEY HALF&amp;HALF 355C</t>
  </si>
  <si>
    <t>TRIPLE BOGEY TRANSFUSION 355C</t>
  </si>
  <si>
    <t>UPSIDE DAWN NON ALC ALE6/355C</t>
  </si>
  <si>
    <t>LA VIE DOREE BRL AGED ALE750B</t>
  </si>
  <si>
    <t>JAM ROCK BLKBRY VAN SOUR 473C</t>
  </si>
  <si>
    <t>HARD T LMN VOD ICED TEA 473C</t>
  </si>
  <si>
    <t>HARD T PCH VOD ICED TEA 473C</t>
  </si>
  <si>
    <t>HARD T RSP VOD ICED TEA 473C</t>
  </si>
  <si>
    <t>HARD T LMN VOD ICED TEA6/341C</t>
  </si>
  <si>
    <t>HARD T PCH VOD ICED TEA6/341C</t>
  </si>
  <si>
    <t>HARD T RSP VOD ICED TEA6/341C</t>
  </si>
  <si>
    <t>HARD T VOD ICED TEA VP 12/341C</t>
  </si>
  <si>
    <t>YELLOWSTONE SEL KS BBN WH</t>
  </si>
  <si>
    <t>1924 BUTTERY CHARDONNAY</t>
  </si>
  <si>
    <t>SUNRISE HOTEL WELCOME MARG341B</t>
  </si>
  <si>
    <t>KILTER VINTAGE RICE LAGER473C</t>
  </si>
  <si>
    <t>COTTAGE SPRINGS VW MIXPK8/355C</t>
  </si>
  <si>
    <t>CLUB CAR SEA BREEZE 355C</t>
  </si>
  <si>
    <t>COTTAGE SPRINGS TEQ MIX8/355C</t>
  </si>
  <si>
    <t>CROWD SURF MOTEL PSFRT IPA473C</t>
  </si>
  <si>
    <t>COTTAGE SPRINGS VS MIXPK8/355C</t>
  </si>
  <si>
    <t>CLUB CAR PEACH MELBA 355C</t>
  </si>
  <si>
    <t>COTTAGE SPRINGS VOD ICET 4LCSK</t>
  </si>
  <si>
    <t>CLUB CAR BERRY CRUSH 355C</t>
  </si>
  <si>
    <t>CLUB CAR MIXER PACK 12/355C</t>
  </si>
  <si>
    <t>COTTAGE SPRINGS VL MIXPK8/355C</t>
  </si>
  <si>
    <t>COTTAGE SPRINGS ONT PEACH 355C</t>
  </si>
  <si>
    <t>COTTAGE SPRINGS VOD ICET8/355C</t>
  </si>
  <si>
    <t>CTGSP RASP/LIME VODWATER 4LCSK</t>
  </si>
  <si>
    <t>CABANA COAST DIRTY SHIRLEY473C</t>
  </si>
  <si>
    <t>CABANA COAST ORIGINAL MULE473C</t>
  </si>
  <si>
    <t>POPPERS LEMONADE MIX PK 6/355C</t>
  </si>
  <si>
    <t>PINE RIDGE NAPA CAB SAUV</t>
  </si>
  <si>
    <t>WILY WOLVERINE STRNG LAGER473C</t>
  </si>
  <si>
    <t>TCB CORE MIXER 4/473C</t>
  </si>
  <si>
    <t>THREE OLIVES GRAPE VODKA</t>
  </si>
  <si>
    <t>THREE OLIVES CHERRY VODKA</t>
  </si>
  <si>
    <t>CORDILLERA CAB SAUV</t>
  </si>
  <si>
    <t>2HOOTS HARD ICED TEA 12/355C</t>
  </si>
  <si>
    <t>PHILLIPS HOP BOX MIX PK 8/473C</t>
  </si>
  <si>
    <t>LL LEAPS ROSE</t>
  </si>
  <si>
    <t>LL GLOW CHAM RIES CO-FERM</t>
  </si>
  <si>
    <t>LL PEARL PET PRL &amp; CHAMB</t>
  </si>
  <si>
    <t>LOW LIFE FIZZY WHITE PET NAT</t>
  </si>
  <si>
    <t>LOW LIFE FIZZY ROSE SPARKLING</t>
  </si>
  <si>
    <t>LL RAVEL L'ACADIE BLANC</t>
  </si>
  <si>
    <t>SHRUG DOC WS VS MIXER 8/473C</t>
  </si>
  <si>
    <t>CRAFTY RADLER VARIETY PK8/355C</t>
  </si>
  <si>
    <t>GTG WALTER MALONE SOUR 473C</t>
  </si>
  <si>
    <t>2HOOTS HARD ICED TEA 4LBIB</t>
  </si>
  <si>
    <t>DILLON'S STRWBRY RHUB GIN 473C</t>
  </si>
  <si>
    <t>JOSH HEARTH CABERNET SAUV</t>
  </si>
  <si>
    <t>LAID BACK LAGER 8/355C</t>
  </si>
  <si>
    <t>FARMERY WLD CH STRONG LAG473C</t>
  </si>
  <si>
    <t>BH CORE MEMORY COLD IPA 473C</t>
  </si>
  <si>
    <t>LOKI DOUBLE IPA 473C</t>
  </si>
  <si>
    <t>PADDOCK WOOD BREWING SUPPLIES LTD</t>
  </si>
  <si>
    <t>PWB RED HAMMER AMBER ALE 473C</t>
  </si>
  <si>
    <t>PWB SUN SEEKER HAZY IPA 473C</t>
  </si>
  <si>
    <t>PWB HONEYCOMB HNY AMB ALE 473C</t>
  </si>
  <si>
    <t>PERILOUS PALE ALE 473C</t>
  </si>
  <si>
    <t>HYPERION PALE ALE 473C</t>
  </si>
  <si>
    <t>PWB TWO SUNS HAZY DIPA 473C</t>
  </si>
  <si>
    <t>PWB 606 ENGLISH IPA 473C</t>
  </si>
  <si>
    <t>PWB DRAGONS BREATH STOUT 473C</t>
  </si>
  <si>
    <t>EMPRESS 1908 ELDF ROSE GIN</t>
  </si>
  <si>
    <t>DECOY LTD ALEX VALLEY MERLOT</t>
  </si>
  <si>
    <t>TOM GORE FARMERS BLEND</t>
  </si>
  <si>
    <t>UNSHACKLED CHARDONNAY</t>
  </si>
  <si>
    <t>BANSHEE PINOT NOIR</t>
  </si>
  <si>
    <t>BONTERRA ESTATE CHARDONNAY</t>
  </si>
  <si>
    <t>CALIFORNIA ROOTS CASA</t>
  </si>
  <si>
    <t>CALIFORNIA ROOTS CHARD</t>
  </si>
  <si>
    <t>SUNLIGHT WHITE VQA</t>
  </si>
  <si>
    <t>SUNDANCE RED VQA</t>
  </si>
  <si>
    <t>SANTA JULIA EL BURRO NAT MALB</t>
  </si>
  <si>
    <t>HONEST LOT ROSE</t>
  </si>
  <si>
    <t>BLACK FLY VOD CRUSH MIX12/355C</t>
  </si>
  <si>
    <t>BLACK FLY BEVERAGE COMPANY</t>
  </si>
  <si>
    <t>KILTER VINTAGE CERVEZA 473C</t>
  </si>
  <si>
    <t>LOW LIFE PORCH CITR SAISON473C</t>
  </si>
  <si>
    <t>CLYDE MAYS STR BBN WHISKEY</t>
  </si>
  <si>
    <t>TOPIKOS SPIRIT &amp; BEVERAGE COMPANY</t>
  </si>
  <si>
    <t>COBRA CLUTCH DIPA 473C</t>
  </si>
  <si>
    <t>PARALLEL 49 CRAFT PK 12/355C</t>
  </si>
  <si>
    <t>EL ENEMIGO MALBEC</t>
  </si>
  <si>
    <t>JAMESON WHISKEY GIFT PACK</t>
  </si>
  <si>
    <t>KENDALL JACKSON V R SABLKENDAL</t>
  </si>
  <si>
    <t>SUMMIT FINE WINES</t>
  </si>
  <si>
    <t>FAXE PREMIUM LAGER BEER 473C</t>
  </si>
  <si>
    <t>DUE NORTH LAKEHOUSE LAGER355C</t>
  </si>
  <si>
    <t>WAY OF LIFE HAZY IPA 473C</t>
  </si>
  <si>
    <t>GOOD DAY MELON SOJU</t>
  </si>
  <si>
    <t>FAXE SPEC STRONG BEER 473C</t>
  </si>
  <si>
    <t>BLACK FLY LONG ISL TEA4/400B</t>
  </si>
  <si>
    <t>BLACK FLY VOD GRPFRUIT4/400PET</t>
  </si>
  <si>
    <t>LOLA LIGHT ROSE VQA</t>
  </si>
  <si>
    <t>GRAHAM'S WHITE BLEND NO5 PORT</t>
  </si>
  <si>
    <t>TAYLOR FLADGATE RES TAWNY PORT</t>
  </si>
  <si>
    <t>TEPACHE GOLD PNAPL MX ALE473C</t>
  </si>
  <si>
    <t>BLACK FLY VOD CRAN 4/400B PET</t>
  </si>
  <si>
    <t>BLACK FLY TEQ MARG 4/400B</t>
  </si>
  <si>
    <t>BLACK FLY TEQ STRW MAR 4/400B</t>
  </si>
  <si>
    <t>BLACK FLY PINA COLADA 4/400B</t>
  </si>
  <si>
    <t>FLAT TOP HILLS PINOT NOIR</t>
  </si>
  <si>
    <t>BLACK FLY SOUR GRAPE473C</t>
  </si>
  <si>
    <t>BLACK FLY SOUR RASP 473C</t>
  </si>
  <si>
    <t>BLACK FLY CR PNAPL PNCH 473C</t>
  </si>
  <si>
    <t>BLACK FLY CRUSH ORANGE 473C</t>
  </si>
  <si>
    <t>KILTER PROTOTYPE 6.5% 473C</t>
  </si>
  <si>
    <t>FAXE EX STRONG LAGER 473C</t>
  </si>
  <si>
    <t>HAVANA CLUB 7 YO RUM</t>
  </si>
  <si>
    <t>FLAT TOP HILLS CHARDONNAY</t>
  </si>
  <si>
    <t>STEL + MAR CABERNET  SAUVIGNON</t>
  </si>
  <si>
    <t>STEL + MAR CHARDONNAY</t>
  </si>
  <si>
    <t>LE BIJOU SOPHIE VALROSE ROSE</t>
  </si>
  <si>
    <t>BH FINAL DRAFT LAGER 473C</t>
  </si>
  <si>
    <t>CRAFTY RADLER LMCH/LIME 6/355C</t>
  </si>
  <si>
    <t>OUR STORY CHARM WHITE</t>
  </si>
  <si>
    <t>CRAFTY RADLER CH/BB 6/355C</t>
  </si>
  <si>
    <t>QUILT THREADCOUNT RED BLEND</t>
  </si>
  <si>
    <t>NIAKWA ONE HUNDRED LAGER355C</t>
  </si>
  <si>
    <t>CAYMUS VNYD SPSEL NAPA CAB2018</t>
  </si>
  <si>
    <t>TORQUE BLONDE ALE 355C</t>
  </si>
  <si>
    <t>REAL VODKA WATER VAR PK 8/355C</t>
  </si>
  <si>
    <t>G MARQUIS RED LINE CABMRL VQA</t>
  </si>
  <si>
    <t>EMPRESS ORANGE VQA</t>
  </si>
  <si>
    <t>COLOME AUTENTICO MALBEC</t>
  </si>
  <si>
    <t>XOXO RF PINO GRIGIO SANGRIA</t>
  </si>
  <si>
    <t>XOXO RF RED SANGRIA</t>
  </si>
  <si>
    <t>HOP VALLEY STASH PACK 12/355C</t>
  </si>
  <si>
    <t>POSTMARK PASO ROBLES CASA</t>
  </si>
  <si>
    <t>WILDIN HRD ITEA VAR PK 8/473C</t>
  </si>
  <si>
    <t>JINRO CHAMISUL FRESH SOJU</t>
  </si>
  <si>
    <t>GNB HOUSE LAGER 24/355C</t>
  </si>
  <si>
    <t>GNB HOUSE LAGER 355C</t>
  </si>
  <si>
    <t>TEREMANA ANEJO TEQUILA</t>
  </si>
  <si>
    <t>KILTER LA 340 LAGER 355C</t>
  </si>
  <si>
    <t>CLANGER ENGLISH IPA 473C</t>
  </si>
  <si>
    <t>BOOKERS KS BOURBON WHISKY</t>
  </si>
  <si>
    <t>BANDED PEAK WH WAVE MANGO 473C</t>
  </si>
  <si>
    <t>DEEP 6 2023 IMP BLK LAG 750B</t>
  </si>
  <si>
    <t>PINEAPPLE JEFF HEFE ALE 473C</t>
  </si>
  <si>
    <t>GUINNESS DRAUGHT ZERO 4/440C</t>
  </si>
  <si>
    <t>FARMERY DEEP BAY LAGER 473C</t>
  </si>
  <si>
    <t>FARMERY LAKE AUDY PALE ALE473C</t>
  </si>
  <si>
    <t>FARMERY TA WA PIT IPA 473C</t>
  </si>
  <si>
    <t>FARMERY MOON LAKE DARK ALE473C</t>
  </si>
  <si>
    <t>SAPPORO PREMIUM BEER 6/500C</t>
  </si>
  <si>
    <t>BASIL HAYDEN RD CSK KS BBN WH</t>
  </si>
  <si>
    <t>RUSSIAN PRINCE VODKA PET</t>
  </si>
  <si>
    <t>DANGLADE ST EMILION AC</t>
  </si>
  <si>
    <t>L. DANGLADE &amp; FILS &amp; CIE</t>
  </si>
  <si>
    <t>KILTER BIRTHDAY CAKE PALE473C</t>
  </si>
  <si>
    <t>YELLOW TAIL SHELFIE CHARDONNAY</t>
  </si>
  <si>
    <t>YELLOW TAIL SHELFIE SHIRAZ</t>
  </si>
  <si>
    <t>HOLIDAY RED SNOWFLAKE BAG</t>
  </si>
  <si>
    <t>IN THE BAG</t>
  </si>
  <si>
    <t>BREWHOUSE PILSNER 473C</t>
  </si>
  <si>
    <t>HOLIDAY RED PLAID BAG</t>
  </si>
  <si>
    <t>HOLIDAY GREEN SNOWFLAKE BAG</t>
  </si>
  <si>
    <t>HOLIDAY GREEN PLAID BAG</t>
  </si>
  <si>
    <t>LIONS WINTER SELECTION 12/355C</t>
  </si>
  <si>
    <t>NONSUCH BELGIAN PEACH 473C</t>
  </si>
  <si>
    <t>SOMERSBY WLDGRDN CRSH AP4/355C</t>
  </si>
  <si>
    <t>MOTT'S CLAM ORIG CAESER 458C</t>
  </si>
  <si>
    <t>CASAMIGAS JALAPENO TEQ</t>
  </si>
  <si>
    <t>DEAD HORSE STRWBRY RES CID750B</t>
  </si>
  <si>
    <t>DEAD HORSE RSP SMASH CID19.5LK</t>
  </si>
  <si>
    <t>ITS JUST PEACHY CIDER 19.5LK</t>
  </si>
  <si>
    <t>ERATH PINOT GRIS</t>
  </si>
  <si>
    <t>MUMM GRAND CORDON BRUT CHAMP</t>
  </si>
  <si>
    <t>WOODEN GATE HOMESTEAD CID750B</t>
  </si>
  <si>
    <t>APOTHIC CHARDONNAY</t>
  </si>
  <si>
    <t>ERATH RES PINO NOIR</t>
  </si>
  <si>
    <t>ERATH PINOT NOIR ROSE</t>
  </si>
  <si>
    <t>DIAMOND COLLECTION AP SER SABL</t>
  </si>
  <si>
    <t>CZECHVAR DARK LAGER 500C</t>
  </si>
  <si>
    <t>HALLASAN MANDARINE SOJU</t>
  </si>
  <si>
    <t>OTHERWORLD RNBW SHERB IPA473C</t>
  </si>
  <si>
    <t>AMSTEL ULTRA 24/355B</t>
  </si>
  <si>
    <t>FATHOM DOUBLE IPA 473C</t>
  </si>
  <si>
    <t>PIESPORTER MICHELSBERG QBA</t>
  </si>
  <si>
    <t>Z G M</t>
  </si>
  <si>
    <t>ON THE ROCKS MIXOLOGIST MEDLEY</t>
  </si>
  <si>
    <t>CRAIGELLACHIE 17YO SM SC</t>
  </si>
  <si>
    <t>FORTY CREEK BUTTER TART CR LIQ</t>
  </si>
  <si>
    <t>BACARDI TROPICAL RUM</t>
  </si>
  <si>
    <t>FAMILY TREE BOXGHOST PINO VQA</t>
  </si>
  <si>
    <t>TELIANI VALLEY VIN DORANGE</t>
  </si>
  <si>
    <t>VILLA ANTINORI ROSSO IGT</t>
  </si>
  <si>
    <t>SMIRNOFF SPICY TAMARIND VODKA</t>
  </si>
  <si>
    <t>PECCHENINO BR NEBBIOLO DOC</t>
  </si>
  <si>
    <t>TELIANI VALLEY SAPERAVI</t>
  </si>
  <si>
    <t>TRIBUM MNTPLC DABRUZ</t>
  </si>
  <si>
    <t>GNB LITTLE HAZY ALE 355C</t>
  </si>
  <si>
    <t>REVELSTOKE SON PEACH WH</t>
  </si>
  <si>
    <t>SUBSTANCE SAUVIGNON BLANC</t>
  </si>
  <si>
    <t>PIETRAME MONTE D'ABRUZZO</t>
  </si>
  <si>
    <t>RED BANK WHISKY</t>
  </si>
  <si>
    <t>VIDIGAL PORTA 6 RESERVA</t>
  </si>
  <si>
    <t>WAYNE GRETZKY GIFT PACK</t>
  </si>
  <si>
    <t>FONTANAFREDDA BARBARESCO DOCG</t>
  </si>
  <si>
    <t>JP WISERS 10YO WHISKY GP</t>
  </si>
  <si>
    <t>DIXON'S 7 BOTTLE GIFT PACK</t>
  </si>
  <si>
    <t>CORTE FIORE APPASS IGP</t>
  </si>
  <si>
    <t>GRAHAM'S PORT GIFT PACK</t>
  </si>
  <si>
    <t>PASQUA MOSCATO D'ASTI DOCG</t>
  </si>
  <si>
    <t>POGGIO AL TUFO CAB SAUV IGT</t>
  </si>
  <si>
    <t>REVELSTOKE S'MOREGASM WH</t>
  </si>
  <si>
    <t>SEAGRAMS VO SELECT CAN WH</t>
  </si>
  <si>
    <t>SASSOREGALE VERMENTINO DOC</t>
  </si>
  <si>
    <t>RIPANI ROSSO PICENO SUPERIORE</t>
  </si>
  <si>
    <t>SASSOREGALE SANGIOVESE DOC</t>
  </si>
  <si>
    <t>LOCATELLI REFOSCO PEDUN</t>
  </si>
  <si>
    <t>THE BEACH WHISPER ANGEL ROSE</t>
  </si>
  <si>
    <t>PIEROPAN SOAVE CLASSICO</t>
  </si>
  <si>
    <t>COMTE LELOUP MUSCADET</t>
  </si>
  <si>
    <t>PENDLETON WHISKY</t>
  </si>
  <si>
    <t>HERDADE PESO REVELADO</t>
  </si>
  <si>
    <t>MONTES ALPHA M 2020</t>
  </si>
  <si>
    <t>LONG LITTLE DOG WHITE</t>
  </si>
  <si>
    <t>LONG LITTLE DOG RED</t>
  </si>
  <si>
    <t>JOSE DE SOUSA RESERVA</t>
  </si>
  <si>
    <t>MONTES WINGS CARMENERE 2020</t>
  </si>
  <si>
    <t>MONTES PURPLE ANGEL 2020</t>
  </si>
  <si>
    <t>SILK &amp; SPICE SPICE ROAD</t>
  </si>
  <si>
    <t>CHATEAU BEAUCASTEL C DU PAPE</t>
  </si>
  <si>
    <t>TCB BEACHCOMBER SUMMER IPA473C</t>
  </si>
  <si>
    <t>GTG STRATA CASTER HAZY IPA473C</t>
  </si>
  <si>
    <t>KINKY PINK LIQUEUR</t>
  </si>
  <si>
    <t>BPEAK APPROACH AMBER LAG473C</t>
  </si>
  <si>
    <t>FAIR MAIDEN LAGER 473C</t>
  </si>
  <si>
    <t>TRIVENTO PRIV RES MALBEC</t>
  </si>
  <si>
    <t>GNB CZECH PALE LAGER 24/355C</t>
  </si>
  <si>
    <t>GNB HAZY IPA 24/355C</t>
  </si>
  <si>
    <t>GNB TANGERINE WHEAT 24/355C</t>
  </si>
  <si>
    <t>DAUPHIN LAGER 473C</t>
  </si>
  <si>
    <t>MUSIC MACHINE GUAV PSNF SR473C</t>
  </si>
  <si>
    <t>MUSIC MACHINE FRUIT GOSE473C</t>
  </si>
  <si>
    <t>THE ROLLER RINK VIEN LAG 473C</t>
  </si>
  <si>
    <t>BE KIND REWIND LKHS NEIPA473C</t>
  </si>
  <si>
    <t>KILTER DAYDREAM SMALL IPA473C</t>
  </si>
  <si>
    <t>WPG BB VINTAGE PILS 24/473C</t>
  </si>
  <si>
    <t>KILTER OUI GOT BEER 473C</t>
  </si>
  <si>
    <t>THOMAS HINDS 185 PILSNER 355C</t>
  </si>
  <si>
    <t>GNB BLOCK PARTY MIX PK8/473C</t>
  </si>
  <si>
    <t>VETUR VIENNA LAGER 473C</t>
  </si>
  <si>
    <t>LBJ HAZY IPA 473C</t>
  </si>
  <si>
    <t>SECTION 6 DUH IPA 355C</t>
  </si>
  <si>
    <t>SECTION 6 COMBINE 355C</t>
  </si>
  <si>
    <t>TCB RASPBERRY ALE 500B</t>
  </si>
  <si>
    <t>GENERIC LAGER 24/473C</t>
  </si>
  <si>
    <t>POCKET WATCH KOLSCH 473C</t>
  </si>
  <si>
    <t>GAME OVER WEST COAST IPA 473C</t>
  </si>
  <si>
    <t>ROSCATO BLUEBERRY</t>
  </si>
  <si>
    <t>GAME OVER DOUBLE IPA 473C</t>
  </si>
  <si>
    <t>HOUR GLASS COFFEE KOLSCH473C</t>
  </si>
  <si>
    <t>ROSCATO PEACH</t>
  </si>
  <si>
    <t>DMC COFFIN DODGER ALE 473C</t>
  </si>
  <si>
    <t>BE KIND REWIND NEIPA 473C</t>
  </si>
  <si>
    <t>SOALHEIRO ALVARINHO</t>
  </si>
  <si>
    <t>LBJ AUSSIES PALE ALE 473C</t>
  </si>
  <si>
    <t>SP METEOR SOUR TROP STRM473C</t>
  </si>
  <si>
    <t>NICELIFE BLKTEA LMNADE VOD30LK</t>
  </si>
  <si>
    <t>TROIKA VODKA PET</t>
  </si>
  <si>
    <t>PINSETTER OATMEAL STOUT 473C</t>
  </si>
  <si>
    <t>TRIBUM PECORNINO</t>
  </si>
  <si>
    <t>CHATEAU BOUTISSE 2022</t>
  </si>
  <si>
    <t>BACARDI MOJITO 750B</t>
  </si>
  <si>
    <t>CH CANON GAFFELIERE 2022</t>
  </si>
  <si>
    <t>CH CLERC MILON 2022</t>
  </si>
  <si>
    <t>CHATEAU CLINET 2022</t>
  </si>
  <si>
    <t>CH D'ARMAILHAC 2022</t>
  </si>
  <si>
    <t>NEW GRIST GLUTEN FREE PILS473C</t>
  </si>
  <si>
    <t>CHATEAU D'ISSAN 2022</t>
  </si>
  <si>
    <t>CHATEAU LA GRANGE 2022</t>
  </si>
  <si>
    <t>CHATEAU LYNCH BAGES 2022</t>
  </si>
  <si>
    <t>CHATEAU MAZEYRES 2022</t>
  </si>
  <si>
    <t>CH MOULIN HAUT LAROQUE 2022</t>
  </si>
  <si>
    <t>CH MOUTON ROTHSCHILD 2022</t>
  </si>
  <si>
    <t>CHATEAU PHELAN SEGUR 2022</t>
  </si>
  <si>
    <t>CHATEAU SENEJAC 2022</t>
  </si>
  <si>
    <t>DEAD HORSE RASP SMASH CID355C</t>
  </si>
  <si>
    <t>CHATEAU TALBOT 2022</t>
  </si>
  <si>
    <t>CHATEAU VILLEMAURINE 2022</t>
  </si>
  <si>
    <t>CONNETABLE TALBOT 2022</t>
  </si>
  <si>
    <t>CHATEAU BEYCHEVELLE 2022</t>
  </si>
  <si>
    <t>CLOS MARSALETTE BLANC 2022</t>
  </si>
  <si>
    <t>CLOS MARSALETTE ROUGE 2022</t>
  </si>
  <si>
    <t>LBJ CHAI GOLDEN ALE 473C</t>
  </si>
  <si>
    <t>LBJ CRANBERRY KOLSCH 473C</t>
  </si>
  <si>
    <t>TRINIDAD CAKE STARBEAST ST355C</t>
  </si>
  <si>
    <t>FLIRTING WITH GOTH DRK ALE473C</t>
  </si>
  <si>
    <t>DEVAUX GRANDE RESERVE CHAMP</t>
  </si>
  <si>
    <t>PERONI NASTRO AZZURR0.0%6/330C</t>
  </si>
  <si>
    <t>KOZEL DARK LAGER 500C</t>
  </si>
  <si>
    <t>PERONI NASTRO AZZURRO0.0% 330B</t>
  </si>
  <si>
    <t>TCB HARVEST SKY PALE ALE 500B</t>
  </si>
  <si>
    <t>NIFTY PSSNFR ORNGBL SELTZ 30LK</t>
  </si>
  <si>
    <t>BLADE &amp; BOW KS BBN WHISKEY</t>
  </si>
  <si>
    <t>DIAL UP ALTBIER 473C</t>
  </si>
  <si>
    <t>BBS BOURBON ALTBIER 473C</t>
  </si>
  <si>
    <t>UNIBROUE MIX 12/355C</t>
  </si>
  <si>
    <t>TAMDHU 12 YO SPEYSIDE  SM SC</t>
  </si>
  <si>
    <t>FARMERY EX STRONG LAG 1LPET</t>
  </si>
  <si>
    <t>SHERINGHAM SEASIDE GIN</t>
  </si>
  <si>
    <t>BREAD &amp; BUTTER RES CASA</t>
  </si>
  <si>
    <t>FARMERY STRONG LAGER 1LPET</t>
  </si>
  <si>
    <t>GLENFIDDICH SM BATCH 18YO SC</t>
  </si>
  <si>
    <t>BIG WHITE LAGER 355C</t>
  </si>
  <si>
    <t>BIG WHITE BREWING COMPANY</t>
  </si>
  <si>
    <t>SALTY SCOT SCOTCH ALE 473C</t>
  </si>
  <si>
    <t>BIG WHITE LIGHT LAGER 355C</t>
  </si>
  <si>
    <t>TAMNAVULIN SPEY DBL CSK SM SC</t>
  </si>
  <si>
    <t>DREAMING TREE CRUSH RED</t>
  </si>
  <si>
    <t>DREAMING TREE CAB SAUV</t>
  </si>
  <si>
    <t>CHEERS GIFT BAG</t>
  </si>
  <si>
    <t>Gift Bags/Boxes</t>
  </si>
  <si>
    <t>ESCUDO ROJO BARONESA P 2020</t>
  </si>
  <si>
    <t>BIRTHDAY BALLOONS GIFT BAG</t>
  </si>
  <si>
    <t>DON MELCHOR CAB SAUVIGNON 2021</t>
  </si>
  <si>
    <t>GLASSES GIFT BAG CREAM</t>
  </si>
  <si>
    <t>GLASSES GIFT BAG BLACK</t>
  </si>
  <si>
    <t>GNB HAZY DIPA 473C</t>
  </si>
  <si>
    <t>TUBORG GOLD 473C</t>
  </si>
  <si>
    <t>PHONE HOME PNUT BTR PORT473C</t>
  </si>
  <si>
    <t>XL BY KINKY ORANGE 2L PET</t>
  </si>
  <si>
    <t>SANDBAGGER HRD LMN SELT6/355C</t>
  </si>
  <si>
    <t>SANDBAGGER TRANSFUSION 6/355C</t>
  </si>
  <si>
    <t>TULLIBARDINE 228 BRG CSK SM SC</t>
  </si>
  <si>
    <t>SANDBAGGER HRD SEL MX12/355C</t>
  </si>
  <si>
    <t>STRONGBOW ULT CID MIXPK12/330C</t>
  </si>
  <si>
    <t>WON SOJU</t>
  </si>
  <si>
    <t>MHFE PERPETUA 2021 VQA</t>
  </si>
  <si>
    <t>STRWBERRY RHUB COSMOS SOUR473C</t>
  </si>
  <si>
    <t>MHFE OCULUS 2019 VQA</t>
  </si>
  <si>
    <t>TRIPPY TRIPEL 355C</t>
  </si>
  <si>
    <t>SETH &amp; RILEY'S HARD LMNADE275B</t>
  </si>
  <si>
    <t>HWAYO X PREM RICE SPIRIT</t>
  </si>
  <si>
    <t>NEON COAST CHARDONNAY</t>
  </si>
  <si>
    <t>NEON COAST CAB SAUV</t>
  </si>
  <si>
    <t>AMA BENE PINOT GRIGIO</t>
  </si>
  <si>
    <t>AMA BENE SANGIOVESE</t>
  </si>
  <si>
    <t>TULLIBARDINE 15YO SM SC</t>
  </si>
  <si>
    <t>KILTER VINTAGE BROWN ALE 473C</t>
  </si>
  <si>
    <t>PACER HAZY PALE DE ALC 6/355C</t>
  </si>
  <si>
    <t>CUTWATER LIME MARGARITA4/355C</t>
  </si>
  <si>
    <t>HAKUTSURU NIGORI YUZU LIQUEUR</t>
  </si>
  <si>
    <t>JOL MANDARIN NORSE FARMHSE473C</t>
  </si>
  <si>
    <t>TCB PRINCESS AUTO LT LAG 355C</t>
  </si>
  <si>
    <t>RESTING PEACH FACE ALE 473C</t>
  </si>
  <si>
    <t>ASTRA AMBER LAGER 8/355C</t>
  </si>
  <si>
    <t>NONSUCH SMA BATCH CAN (LP)473C</t>
  </si>
  <si>
    <t>PARADISE GROVE GRAF APPLE500B</t>
  </si>
  <si>
    <t>HARMONY GRAPE APPLE ALE500B</t>
  </si>
  <si>
    <t>COORS SELTZ PINEAP COLAD6/355C</t>
  </si>
  <si>
    <t>VIZZY MAX DRGFRT MNG SEL6/355C</t>
  </si>
  <si>
    <t>SIMPLY SPIKED PEACH 6/355C</t>
  </si>
  <si>
    <t>SIMPLY SPIKED PEACH 355C</t>
  </si>
  <si>
    <t>NEXTFRIEND WILD ONE CIDER 750B</t>
  </si>
  <si>
    <t>DEAD HORSE SPCD APPLE CID 30LK</t>
  </si>
  <si>
    <t>ANCESTRAL QUINOA BEER 473C</t>
  </si>
  <si>
    <t>BLACK FLY COCKTAIL MIX12/355C</t>
  </si>
  <si>
    <t>HONEST LOT SAUVIGNON BLANC PET</t>
  </si>
  <si>
    <t>HONEST LOT CABERNET SAUV PET</t>
  </si>
  <si>
    <t>HOME WHERE HEART KENT ALE473C</t>
  </si>
  <si>
    <t>CHIMAY TRILOGY GP</t>
  </si>
  <si>
    <t>BLACK FLY GIN GREYHOUND 473C</t>
  </si>
  <si>
    <t>PJ'S ORIGINAL CREAM LIQ</t>
  </si>
  <si>
    <t>PJ'S SALTED CARAMEL CREAM LIQ</t>
  </si>
  <si>
    <t>EZRA BROOKS 99 PRF KS BBN WH</t>
  </si>
  <si>
    <t>BLACK FLY TEQUILA MARG 473C</t>
  </si>
  <si>
    <t>BLACK FLY RUM MOJITO 473C</t>
  </si>
  <si>
    <t>BLACK FLY TEQUILA SUNRISE 473C</t>
  </si>
  <si>
    <t>LOW LIFE FRIENDLY PILSNER 473C</t>
  </si>
  <si>
    <t>LOW LIFE NAY NAY NO4 ALE355B</t>
  </si>
  <si>
    <t>LORIEN SMASH LAGER 473C</t>
  </si>
  <si>
    <t>CODIGO 1530 ROSA TEQUILA</t>
  </si>
  <si>
    <t>DMC LARRY SOUR 473C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</si>
  <si>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</si>
  <si>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</si>
  <si>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</si>
  <si>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</si>
  <si>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</si>
  <si>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</si>
  <si>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</si>
  <si>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</si>
  <si>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</si>
  <si>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CAPITAL K PEAR GIN</t>
  </si>
  <si>
    <t>MUSIC MACHINE PCH VAN SOUR473C</t>
  </si>
  <si>
    <t>TYPEWRITER DBL BRWN ALE473C</t>
  </si>
  <si>
    <t>CAVALRY SOLDIER IMP STOUT473C</t>
  </si>
  <si>
    <t>LBJ GOLDEN ALE 24/473C</t>
  </si>
  <si>
    <t>LBJ BLACK LAGER 24/473C</t>
  </si>
  <si>
    <t>FORAGER GLUTEN FREE LAGER 473C</t>
  </si>
  <si>
    <t>VILLAGE STROLL EURO LAGER473C</t>
  </si>
  <si>
    <t>HELLO LEMONCELLO LAGER 473C</t>
  </si>
  <si>
    <t>LBJ CHAI GOLDEN ALE 24/473C</t>
  </si>
  <si>
    <t>PACER GLDN ALE DE ALC 6/355C</t>
  </si>
  <si>
    <t>FARMERY BEER CAES JALP/LME473C</t>
  </si>
  <si>
    <t>NORSEMEN HASKAP MEAD</t>
  </si>
  <si>
    <t>VEUVE DU VERNAY ICE ROSE</t>
  </si>
  <si>
    <t>BLACK FLY CRUSH BLK CHERRY473C</t>
  </si>
  <si>
    <t>BUMPER CROP APPLE CIDER 473C</t>
  </si>
  <si>
    <t>MERMAID SMALL BATCH PINK GIN</t>
  </si>
  <si>
    <t>OTU SAUVIGNON BLANC</t>
  </si>
  <si>
    <t>MCBRIDE SISTERS SAUV BL</t>
  </si>
  <si>
    <t>TRADER VIC'S MAI TAI 1750PET</t>
  </si>
  <si>
    <t>OLE SMOKY ORNG SHNSCL CR LIQ</t>
  </si>
  <si>
    <t>SNAPPLE SPIKED VAR PK 12/341C</t>
  </si>
  <si>
    <t>CUTWATER TEQ PALOMA 4/355C</t>
  </si>
  <si>
    <t>CHIVAS ROYAL SALUTE 21YO SC</t>
  </si>
  <si>
    <t>GOODBYE EARL CIDER 30LK</t>
  </si>
  <si>
    <t>ANTINORI MORT BOTROSECCO IGT</t>
  </si>
  <si>
    <t>JEFFERSONS OCEAN AGED STR BBN</t>
  </si>
  <si>
    <t>OLE TEQ MULE 4/355C</t>
  </si>
  <si>
    <t>FROGGER PALE LAGER 473C</t>
  </si>
  <si>
    <t>CASS FRESH BEER 500C</t>
  </si>
  <si>
    <t>CASS FRESH BEER 330B</t>
  </si>
  <si>
    <t>PROPHECY PINOT GRIGIO</t>
  </si>
  <si>
    <t>COTTAGE SPRINGS PUNCH UP8/355C</t>
  </si>
  <si>
    <t>SIMPLY SPIKED PEACH 12/355C</t>
  </si>
  <si>
    <t>VIZZY MAX DRGFRT MNG SEL 473C</t>
  </si>
  <si>
    <t>DISARONNO SOUR 4/355C</t>
  </si>
  <si>
    <t>CATITTUDE SOUR MEAD 30LK</t>
  </si>
  <si>
    <t>BRAT CAT MEAD CO</t>
  </si>
  <si>
    <t>RASPSPSPBERRY SESSION MEAD30LK</t>
  </si>
  <si>
    <t>ZOOM OPERATOR GRTEA LMN MD30LK</t>
  </si>
  <si>
    <t>JOTO JUNMAI GINGO PINK SAKE</t>
  </si>
  <si>
    <t>ORIGINAL 16 ZERO NONALC6/355C</t>
  </si>
  <si>
    <t>BREWMASTERS CH PRM HONJ SAKE</t>
  </si>
  <si>
    <t>BLUE NOTE WINE &amp; SPIRITS INC</t>
  </si>
  <si>
    <t>VIVO RESERVA SAUV BLANC CASK</t>
  </si>
  <si>
    <t>VIVO RESERVA CAB SAUV CASK</t>
  </si>
  <si>
    <t>VOL LIBRE MERLOT</t>
  </si>
  <si>
    <t>VOL LIBRE SAUVIGNON BLANC</t>
  </si>
  <si>
    <t>19 CRIMES PINOT NOIR</t>
  </si>
  <si>
    <t>NINA'S PINA COLADA 750B</t>
  </si>
  <si>
    <t>I'M BANANAS OVER YOU 750B</t>
  </si>
  <si>
    <t>TRULY TEQ SODA MIX PACK8/355C</t>
  </si>
  <si>
    <t>BEER CAN CIDER 30LK</t>
  </si>
  <si>
    <t>ARIZONA HALF&amp;HALF MIXER12/355C</t>
  </si>
  <si>
    <t>SIMPLY SPIKED PEACH MIX12/355C</t>
  </si>
  <si>
    <t>VIZZY MAX EXOTIC TW SEL12/355C</t>
  </si>
  <si>
    <t>COORS SELTZER ISL BR MX12/355C</t>
  </si>
  <si>
    <t>COORS SELTZ PINEAP COLADA 473C</t>
  </si>
  <si>
    <t>OH HI MARK MARZEN LAGER 473C</t>
  </si>
  <si>
    <t>FINE COMPANY RADLER 12/355C</t>
  </si>
  <si>
    <t>OGC RAMSHACKLE RED WINE ST500B</t>
  </si>
  <si>
    <t>NINE LOCKS VANILLA PORTER473C</t>
  </si>
  <si>
    <t>COCO VODKA PINEAPPLE 4/355C</t>
  </si>
  <si>
    <t>JOSE CUERVO TROP PAR MARG1750B</t>
  </si>
  <si>
    <t>ABSOLUT COCKTAIL VAR PK 8/355C</t>
  </si>
  <si>
    <t>MALIBU COCKTAIL VAR PK 8/355C</t>
  </si>
  <si>
    <t>RASPSPSPBERRY SESSION MEAD473C</t>
  </si>
  <si>
    <t>CATITTUDE SOUR MEAD 473C</t>
  </si>
  <si>
    <t>ZOOM OPERATOR GRTEA LMN MD473C</t>
  </si>
  <si>
    <t>GOOD OMEN BLKBRY MEAD 473C</t>
  </si>
  <si>
    <t>LA UNA DE GATO PRPEAR MEAD473C</t>
  </si>
  <si>
    <t>HECTORS HARD CHERRY BOMB 473C</t>
  </si>
  <si>
    <t>COORS SELTZER SLUSH MIX24/355C</t>
  </si>
  <si>
    <t>MALIBU PINA COLADA 4/355C</t>
  </si>
  <si>
    <t>JAMESON &amp; LEMONADE 473C</t>
  </si>
  <si>
    <t>12-CAN BREW-BAG</t>
  </si>
  <si>
    <t>OKANAGAN EX HARV PEAR 2LPET</t>
  </si>
  <si>
    <t>POLAR ICE ORG BLIZZ VODKA</t>
  </si>
  <si>
    <t>ABSOLUT RASPBERRY LEMONADE</t>
  </si>
  <si>
    <t>ABSOLUT VODKA MOJITO COCKTAIL</t>
  </si>
  <si>
    <t>WHITE CLAW MANGO VODKA</t>
  </si>
  <si>
    <t>PRAIRIE ROMANCE CHRY CID 750B</t>
  </si>
  <si>
    <t>GARDENER FRENCH RIVIERA GIN</t>
  </si>
  <si>
    <t>ON THE ROCKS STRAWBRY DAIQUIRI</t>
  </si>
  <si>
    <t>APOTHIC RED CASK</t>
  </si>
  <si>
    <t>JAMESON 5 OAK REL IRISH WH</t>
  </si>
  <si>
    <t>TCB FLYING OTTER LT LAG12/355C</t>
  </si>
  <si>
    <t>TCB FLYING OTTER LIGHT LAG473C</t>
  </si>
  <si>
    <t>BUSCH ICE LAGER 15/355C</t>
  </si>
  <si>
    <t>JEFFERSONS STR BOURBON WH</t>
  </si>
  <si>
    <t>DUCK HUNT SAUV BL</t>
  </si>
  <si>
    <t>TOUCHSTONE BRANDS</t>
  </si>
  <si>
    <t>CAPTAIN MORGAN CKT COLL12/355C</t>
  </si>
  <si>
    <t>SMIRNOFF VOD&amp;SODA MIXER12/355C</t>
  </si>
  <si>
    <t>HIGH NOON TROPICAL PACK8/355C</t>
  </si>
  <si>
    <t>HIGH NOON TEQUILA PACK 8/355C</t>
  </si>
  <si>
    <t>SMIRNOFF VS ORCRM BLST6/355C</t>
  </si>
  <si>
    <t>NUDE LEMONADE MIXER PK 12/355C</t>
  </si>
  <si>
    <t>WYATT ROSE RNCH WTR VP12/355C</t>
  </si>
  <si>
    <t>BIB&amp;TUCKER 6YO DBLCHAR BBN WH</t>
  </si>
  <si>
    <t>NUDE VS ARCTIC BERRY 6/355C</t>
  </si>
  <si>
    <t>HOP VALLEY BUBBLE STASH12/355C</t>
  </si>
  <si>
    <t>STONE COLD 8/355C</t>
  </si>
  <si>
    <t>PABST GROOVY LMN ICED TEA 473C</t>
  </si>
  <si>
    <t>JACK DANIEL'S &amp; COCA COLA473C</t>
  </si>
  <si>
    <t>CHARLES &amp; CHARLES BOLT CASA</t>
  </si>
  <si>
    <t>DILLONS VOD COCKTAIL VP12/355C</t>
  </si>
  <si>
    <t>POLAR ICE BERRY BLIZZ473C</t>
  </si>
  <si>
    <t>MALIBU PINEAPPLE BAY BRZ 1L</t>
  </si>
  <si>
    <t>LUTHER DRYERS PCH CBLR LMN355C</t>
  </si>
  <si>
    <t>LUTHER DRYERS</t>
  </si>
  <si>
    <t>DAB ORIGINAL LAGER 500C</t>
  </si>
  <si>
    <t>BAVARIA HOLLAND PREM BEER 500C</t>
  </si>
  <si>
    <t>TRAPICHE RESERVE CAB SAUV</t>
  </si>
  <si>
    <t>KOSKIL PINOT NOIR</t>
  </si>
  <si>
    <t>LAS MULAS MERLOT</t>
  </si>
  <si>
    <t>LOW LAGO CERVEZA 473C</t>
  </si>
  <si>
    <t>HIGH WEST BBN BLEND WH</t>
  </si>
  <si>
    <t>OLD MILWAUKEE 710C</t>
  </si>
  <si>
    <t>DONA PAULA EST SAUV BLANC</t>
  </si>
  <si>
    <t>STEAM PUNK QUEEN ALE 473C</t>
  </si>
  <si>
    <t>BUD LIGHT DOUBLE LIME 12/355C</t>
  </si>
  <si>
    <t>FOXTAIL BLONDE ALE 473C</t>
  </si>
  <si>
    <t>DARK PARADISE CARRIBEAN ST473C</t>
  </si>
  <si>
    <t>KROMBACHER PILS 500C</t>
  </si>
  <si>
    <t>PHOTON TORPEDOS NEIPA 473C</t>
  </si>
  <si>
    <t>COTTAGE SPRINGS TEQ LMN 2LBIB</t>
  </si>
  <si>
    <t>BLUE MOON MANGO 473C</t>
  </si>
  <si>
    <t>NEON PANTHER SOUR PEACH 473C</t>
  </si>
  <si>
    <t>TCB SCOOPER PALE ALE 473C</t>
  </si>
  <si>
    <t>COWBELL ORIGINAL CIDER 473C</t>
  </si>
  <si>
    <t>TWISTED TEA SLTLY SW BLBRY473C</t>
  </si>
  <si>
    <t>LABATT BLUE DRY EX STRONG740C</t>
  </si>
  <si>
    <t>LBJ VIENNA LAGER 473C</t>
  </si>
  <si>
    <t>TWISTED TEA SLIGHT SWT12/355C</t>
  </si>
  <si>
    <t>BH MONOLITHIC NO7 AMARILO 473C</t>
  </si>
  <si>
    <t>DMC GIVE'R 473C</t>
  </si>
  <si>
    <t>FAXE AMBER LAGER 473C</t>
  </si>
  <si>
    <t>WATERLOO MNGO PSNFT RADLER473C</t>
  </si>
  <si>
    <t>CARLSBERG LITE 473C</t>
  </si>
  <si>
    <t>DMC NO RAGRETS AMBER ALE 473C</t>
  </si>
  <si>
    <t>88 NIGHT GALLERY HAZY PALE473C</t>
  </si>
  <si>
    <t>LUTHER DRYERS THAI MNG LMN355C</t>
  </si>
  <si>
    <t>88 WAVE POOL TROPICAL IPA 473C</t>
  </si>
  <si>
    <t>FALSE CREEK RASPBRY ALE 473C</t>
  </si>
  <si>
    <t>88 HAMMER PANTS WC PALE 473C</t>
  </si>
  <si>
    <t>FALSE CREEK RASPBRY ALE 6/355C</t>
  </si>
  <si>
    <t>88 HIFI HAZY IPA 473C</t>
  </si>
  <si>
    <t>88 GOOD MORNING VIET STOUT473C</t>
  </si>
  <si>
    <t>88 DUOTANG DRY HOP SOUR 473C</t>
  </si>
  <si>
    <t>88 CASSETTE LAGER 473C</t>
  </si>
  <si>
    <t>CROWN ROYAL BLACKBERRY WH</t>
  </si>
  <si>
    <t>TRUE NORTH LAGER 473C</t>
  </si>
  <si>
    <t>LOW ORIGINAL PILS 473C</t>
  </si>
  <si>
    <t>JACK DANIEL'S &amp; COKE ZERO473C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</si>
  <si>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</si>
  <si>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</si>
  <si>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</si>
  <si>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</si>
  <si>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</si>
  <si>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</si>
  <si>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</si>
  <si>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</si>
  <si>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</si>
  <si>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</si>
  <si>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CHILL BILL SPRITZY RED</t>
  </si>
  <si>
    <t>LA CREMA MONTEREY PINO ROSE</t>
  </si>
  <si>
    <t>VILLA MARIA BLUSH SAUVIGNON</t>
  </si>
  <si>
    <t>TALLGRASS TANGO MNG WH ALE473C</t>
  </si>
  <si>
    <t>PARKLANDIA HAZY IPA 473C</t>
  </si>
  <si>
    <t>WAYNE GRETZKY VANILLA BN CRLIQ</t>
  </si>
  <si>
    <t>TRAVELLER BLEND NO 40 AM WH</t>
  </si>
  <si>
    <t>LYV ROSE</t>
  </si>
  <si>
    <t>GOLDEN LARCH GRPFRT RAD 473C</t>
  </si>
  <si>
    <t>TIMBER HAZY IPA 473C</t>
  </si>
  <si>
    <t>OGC FROSTY BISON BROWN ALE473C</t>
  </si>
  <si>
    <t>KRONENBOURG 1664 CELE PK6/355C</t>
  </si>
  <si>
    <t>PEACH CREAMSICLE ALE 473C</t>
  </si>
  <si>
    <t>AMSTEL ULTRA 355B</t>
  </si>
  <si>
    <t>BRILLA PROSECCO DOC</t>
  </si>
  <si>
    <t>14 HANDS UNICORN ROSE BBL</t>
  </si>
  <si>
    <t>BLACK FLY VOD LMNADE473C</t>
  </si>
  <si>
    <t>CIROC LIMONATA VODKA</t>
  </si>
  <si>
    <t>BLACK FLY RASP MOJITO 4/400B</t>
  </si>
  <si>
    <t>BLACK FLY RUM RUNNER 4/400B</t>
  </si>
  <si>
    <t>MEZZACORONA VENTESSA PIGR ROSE</t>
  </si>
  <si>
    <t>BLACK FLY VOD LMN MIX 12/355C</t>
  </si>
  <si>
    <t>HONEST LOT PINOT GRIGIO</t>
  </si>
  <si>
    <t>RUMCHATA COCONUT CREAM LIQ</t>
  </si>
  <si>
    <t>AVIATION AMERICAN GIN</t>
  </si>
  <si>
    <t>BOMBAY SAPPHIRE SUNSET GIN</t>
  </si>
  <si>
    <t>KAMORA DULCE DE LECHE CR LIQ</t>
  </si>
  <si>
    <t>SHANKY'S WHIP WH LIQUEUR</t>
  </si>
  <si>
    <t>MALIBU STRAWBERRY RUM LIQ</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</si>
  <si>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</si>
  <si>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</si>
  <si>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</si>
  <si>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</si>
  <si>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</si>
  <si>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</si>
  <si>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</si>
  <si>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</si>
  <si>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</si>
  <si>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</si>
  <si>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</si>
  <si>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HIPPETY HOP HAZY IPA 473C</t>
  </si>
  <si>
    <t>RASPBERRY WARHEAD IMP SOUR473C</t>
  </si>
  <si>
    <t>JUICE BOX SOUR MIX 8/473C</t>
  </si>
  <si>
    <t>POTTER'S LONG ISL ICED TEA LIQ</t>
  </si>
  <si>
    <t>BSB BROWN SUGAR BLEND WHISKEY</t>
  </si>
  <si>
    <t>SUNTORY TOKI 100TH ANN PKG WH</t>
  </si>
  <si>
    <t>ZIRKOVA UNITY VODKA</t>
  </si>
  <si>
    <t>SUPER BOCK 330B</t>
  </si>
  <si>
    <t>BAREFOOT FRUITSCATO BLUEBERRY</t>
  </si>
  <si>
    <t>BUSCH LAGER 15/341B</t>
  </si>
  <si>
    <t>MOONLIGHT MATT LANG SP RUM</t>
  </si>
  <si>
    <t>LUTHER DRYERS GIN &amp; LMNADE355C</t>
  </si>
  <si>
    <t>WHITE PEAKS ORIG STEEP TEA473C</t>
  </si>
  <si>
    <t>ROCK CREEK DRY APPLE CID473C</t>
  </si>
  <si>
    <t>DOGFISH HEAD BAR CART PK8/355C</t>
  </si>
  <si>
    <t>TREE MELLOW MIX 8/473C</t>
  </si>
  <si>
    <t>OGC PINE TO PALM SESS ALE473C</t>
  </si>
  <si>
    <t>CARMILLA BLOOD ORNGE WHEAT473C</t>
  </si>
  <si>
    <t>TRIPLE BOGEY CRN TRNSFSION355C</t>
  </si>
  <si>
    <t>COWBELL SIMPLY BEST MIX15/355C</t>
  </si>
  <si>
    <t>TRIPLE BOGEY AZALEA 355C</t>
  </si>
  <si>
    <t>TRIPLE BOGEY TRANSFUSION 473C</t>
  </si>
  <si>
    <t>FARMERY BEER CAESAR MIX6/473C</t>
  </si>
  <si>
    <t>KONO SAUVIGNON BLANC</t>
  </si>
  <si>
    <t>DEAD HORSE CIDER SHANDY 30LK</t>
  </si>
  <si>
    <t>GREAT WT NORTH ROOTBEER1LPET</t>
  </si>
  <si>
    <t>MUDDLERS PALOMA 6/355C</t>
  </si>
  <si>
    <t>MANANA MARGARITA MIXER12/355C</t>
  </si>
  <si>
    <t>SANTA EMA 60/40 CAB CARM</t>
  </si>
  <si>
    <t>FINCA SUAREZ CAB SAUV</t>
  </si>
  <si>
    <t>SPARINA GAVI</t>
  </si>
  <si>
    <t>KILTER SKY RYE IPA 473C</t>
  </si>
  <si>
    <t>KILTER PIE WEEK 4/473C</t>
  </si>
  <si>
    <t>ROLL OVER CERVEZA NEGRA473C</t>
  </si>
  <si>
    <t>BLACKBERRY WARHEAD IMP SR473C</t>
  </si>
  <si>
    <t>KRONENBOURG 1664 ROSE 4/355C</t>
  </si>
  <si>
    <t>EAGLE STRONG LAGER 8/473C</t>
  </si>
  <si>
    <t>BACARDI CARIB SPICED</t>
  </si>
  <si>
    <t>WILLM GEWURZ RESERVE AC</t>
  </si>
  <si>
    <t>MODERN TIMES LAGER 473C</t>
  </si>
  <si>
    <t>LIKE CLOCKWORK OR VAN LAG473C</t>
  </si>
  <si>
    <t>SOMERSBY RHUBARB CIDER4/473C</t>
  </si>
  <si>
    <t>SOMERSBY PEAR CIDER 4/473C</t>
  </si>
  <si>
    <t>MUDDLERS COCKTAIL PK 12/355C</t>
  </si>
  <si>
    <t>NAY SAY CHARD BRL AGE SOUR750B</t>
  </si>
  <si>
    <t>LIA TEMPRANILLO ROSE</t>
  </si>
  <si>
    <t>WAYNE GRETZKY SAUV BL VQA</t>
  </si>
  <si>
    <t>PELLER FAM RES CAB MER VQA</t>
  </si>
  <si>
    <t>WAYNE GRETZKY PINOT GRIGIO VQA</t>
  </si>
  <si>
    <t>MILLER LITE 8/355C</t>
  </si>
  <si>
    <t>CANADIAN 710C</t>
  </si>
  <si>
    <t>O MIMADU DESIRE</t>
  </si>
  <si>
    <t>BARN HAMMER DROLL SAISON 473C</t>
  </si>
  <si>
    <t>O MIMADU FIRE</t>
  </si>
  <si>
    <t>TUG OF WAR WITBIER 473C</t>
  </si>
  <si>
    <t>SKI BALLET SAISON 473C</t>
  </si>
  <si>
    <t>LOCKPORT CHANNEL CAT LAG473C</t>
  </si>
  <si>
    <t>MAILROOM PREMIUM VODKA</t>
  </si>
  <si>
    <t>NONSUCH PCH &amp; PSNFRT RADL473C</t>
  </si>
  <si>
    <t>ON THE ROCKS THE BLUE HAWAIIAN</t>
  </si>
  <si>
    <t>BIG WHITE ANTI CRAFT473C</t>
  </si>
  <si>
    <t>CHAMPIONSHIP LAGER 473C</t>
  </si>
  <si>
    <t>KILTER CARLTON LAGER 473C</t>
  </si>
  <si>
    <t>PRADOREY DECIMA X</t>
  </si>
  <si>
    <t>TIGER HORSE OV CINSAULT</t>
  </si>
  <si>
    <t>OGC XXX CASC DARK IPA 473C</t>
  </si>
  <si>
    <t>TETE DE LION CHENIN BLANC</t>
  </si>
  <si>
    <t>BARAHONDA ORGANIC RED</t>
  </si>
  <si>
    <t>CARLSBERG PILSNER 4/473C</t>
  </si>
  <si>
    <t>NEXTFRIEND APRICOT OZ CID 750B</t>
  </si>
  <si>
    <t>NEXTFRIEND CHERRY CID 30LK</t>
  </si>
  <si>
    <t>NEXTFRIEND PLUM CID 30LK</t>
  </si>
  <si>
    <t>A NECESSARY EVIL IPA 473C</t>
  </si>
  <si>
    <t>HOP PATROLL MIXER PACK 8/473C</t>
  </si>
  <si>
    <t>HECTORS HARD 20LK</t>
  </si>
  <si>
    <t>KILTER MIX PACK 8/473C</t>
  </si>
  <si>
    <t>SHANDY STAND 473C</t>
  </si>
  <si>
    <t>MIL HISTORIAS BOBAL</t>
  </si>
  <si>
    <t>HECTORS HARD 58.6LK</t>
  </si>
  <si>
    <t>CAMPO VIEJO ECOLOGICO RED</t>
  </si>
  <si>
    <t>LEOS BLUEBERRY FIZZ 58.6LK</t>
  </si>
  <si>
    <t>TORO BRAVO OS CASA/MONAS</t>
  </si>
  <si>
    <t>RAMON BILBAO RESERVA</t>
  </si>
  <si>
    <t>TCB SUMMER SIP RAD PK 8/355C</t>
  </si>
  <si>
    <t>AUNTIE BEA HRD TEA MXPK12/355</t>
  </si>
  <si>
    <t>MANDRIOLA LISBOA WHITE</t>
  </si>
  <si>
    <t>VALE D. MARIA DOURO SUP RED</t>
  </si>
  <si>
    <t>SECRET DEL PRIORAT</t>
  </si>
  <si>
    <t>GRAN VINASOL ON LEES WH</t>
  </si>
  <si>
    <t>BACARDI COCONUT RUM</t>
  </si>
  <si>
    <t>FB BREWLAB BOX SET 8/473C</t>
  </si>
  <si>
    <t>FORAGER GF PALE ALE 6/355C</t>
  </si>
  <si>
    <t>APPLETON EST 8YO DBL CSK RUM</t>
  </si>
  <si>
    <t>PSYCHEDELIC TIME MACH IPA 473C</t>
  </si>
  <si>
    <t>BREAD &amp; BUTTER ROSE PROS DOC</t>
  </si>
  <si>
    <t>MUDDLERS VODKA MULE 6/355C</t>
  </si>
  <si>
    <t>MUDDLERS PINK LEMONADE 6/355C</t>
  </si>
  <si>
    <t>RIONDO ROSE PROSECCO DOC</t>
  </si>
  <si>
    <t>88 POP ROCKS 473C</t>
  </si>
  <si>
    <t>NXFD PINK ROSE CID 30LK</t>
  </si>
  <si>
    <t>KRONENBOURG 1664 BLANC 473C</t>
  </si>
  <si>
    <t>CODORNIU LTD ED BRUT RES CAVA</t>
  </si>
  <si>
    <t>HENRY OF PELHAM SPRCAB/MER VQA</t>
  </si>
  <si>
    <t>BAILEYS BD CAKE IR CR LIQ</t>
  </si>
  <si>
    <t>PEACH CITY PEACH SOUR 473C</t>
  </si>
  <si>
    <t>WG BOURBON BLU CIDER 750B</t>
  </si>
  <si>
    <t>WG NEW OLD FASH CIDER 750B</t>
  </si>
  <si>
    <t>HOBGOBLIN IPA 500C</t>
  </si>
  <si>
    <t>CROWN ROYAL SGL MALT CDN WH</t>
  </si>
  <si>
    <t>Canadian Other Whisky</t>
  </si>
  <si>
    <t>FINNISH LONG DRINK 0 SUG 6/355</t>
  </si>
  <si>
    <t>FINNISH LONG DRINK TRAD 6/355C</t>
  </si>
  <si>
    <t>GOOD OMEN 30LK</t>
  </si>
  <si>
    <t>RED HOUSE BACO CAB SAUV VQA</t>
  </si>
  <si>
    <t>JOHNNYS PREM PALE ALE 355C</t>
  </si>
  <si>
    <t>BWB PRAIRIE GOLD LAG 473C</t>
  </si>
  <si>
    <t>ICARUS MANGO PEACH SR ALE 473C</t>
  </si>
  <si>
    <t>FAMILY TREE SOLD WIFE SAUV BL</t>
  </si>
  <si>
    <t>SECTION 6 IPA 473C</t>
  </si>
  <si>
    <t>SECTION 6 COMBINE DH CERV 473C</t>
  </si>
  <si>
    <t>SECTION 6 ART SER BELG WH473C</t>
  </si>
  <si>
    <t>WOODEN GATE CRMONA CIDER 750B</t>
  </si>
  <si>
    <t>BUSCH LAGER 473C</t>
  </si>
  <si>
    <t>ENJOY LAGER 355C</t>
  </si>
  <si>
    <t>RB ARLINGTON AMBER ALE 473C</t>
  </si>
  <si>
    <t>AUNTIE BEA HRD LMN TEA 30LK</t>
  </si>
  <si>
    <t>AUNTIE BEA HRD PCH TEA 30LK</t>
  </si>
  <si>
    <t>AUNTIE BEA HRD BLKBRY TEA 30LK</t>
  </si>
  <si>
    <t>KILTER COLD WEST COAST IPA 473</t>
  </si>
  <si>
    <t>KILTER SPLASH RASP LMN 473C</t>
  </si>
  <si>
    <t>ROAD 13 SEL HRVST VIOGNIER VQA</t>
  </si>
  <si>
    <t>Viognier</t>
  </si>
  <si>
    <t>MARQUES DE CACERES ECOLOG RED</t>
  </si>
  <si>
    <t>RISATA PROSECCO DOC</t>
  </si>
  <si>
    <t>HAPPY DAD GRAPE HRD SELTZ 473C</t>
  </si>
  <si>
    <t>HAPPY DAD FRPN HRD SELTZ 473C</t>
  </si>
  <si>
    <t>TORQUE GHOST LT BLND ALE355C</t>
  </si>
  <si>
    <t>HAPPY DAD VP HRD SELTZ 12/355C</t>
  </si>
  <si>
    <t>SOJU SPRITZ VARIETY PK 4/355C</t>
  </si>
  <si>
    <t>BAVARIA 8.6 RED LG 500C</t>
  </si>
  <si>
    <t>HECTORS HARD PINK LMNADE 396PE</t>
  </si>
  <si>
    <t>ROAD 13 SEVENTY-FOUR K VQA</t>
  </si>
  <si>
    <t>VILLA SANDI IL FRESCO PROSECCO</t>
  </si>
  <si>
    <t>BAVARIA 8.6 BLACK 500C</t>
  </si>
  <si>
    <t>BAVARIA 8.6 IPL LAG 500C</t>
  </si>
  <si>
    <t>CR*FT NON ALC PALE ALE 473C</t>
  </si>
  <si>
    <t>CR*FT NON ALC BLONDE ALE 473C</t>
  </si>
  <si>
    <t>PAULANER WEISSBIER DUNKEL 500C</t>
  </si>
  <si>
    <t>RICH LAVENDER SIMPLE SYRUP</t>
  </si>
  <si>
    <t>Syrups</t>
  </si>
  <si>
    <t>ABIDING CITIZEN</t>
  </si>
  <si>
    <t>MANITOBA AROMATIC BITTERS</t>
  </si>
  <si>
    <t>MONASTERE BLOND ALE 500C</t>
  </si>
  <si>
    <t>MONASTERE DOUBLE ALE 500C</t>
  </si>
  <si>
    <t>SOCA LAGER 473C</t>
  </si>
  <si>
    <t>SOCA LAGER 355C</t>
  </si>
  <si>
    <t>REGGAE STOUT 355C</t>
  </si>
  <si>
    <t>SECTION 6 CERVEZA 473C</t>
  </si>
  <si>
    <t>AVELEDA SOLOS DE GRANITO WHITE</t>
  </si>
  <si>
    <t>TAPESTRY RED BLEND</t>
  </si>
  <si>
    <t>PINK BOOTS PILSNER 473C</t>
  </si>
  <si>
    <t>DEVAUX DEMI SEC CR DE CUVEE CH</t>
  </si>
  <si>
    <t>TOM GORE PINOT NOIR</t>
  </si>
  <si>
    <t>PINFALL PILSNER 473C</t>
  </si>
  <si>
    <t>WENTE MT DIABLO HIGHLANDS RED</t>
  </si>
  <si>
    <t>ATELIER RR PINOT NOIR</t>
  </si>
  <si>
    <t>OGC BOARDWALK BLOSSOM GOSE473C</t>
  </si>
  <si>
    <t>JUGGERNAUT CAB SAUV</t>
  </si>
  <si>
    <t>LL KISS KISS APRICT SAI24/355C</t>
  </si>
  <si>
    <t>ELEMENTAL PINOT GRIGIO</t>
  </si>
  <si>
    <t>SEEDSPITTER WATERMELON WIT473C</t>
  </si>
  <si>
    <t>ELEMENTAL PINOT NOIR</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</si>
  <si>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</si>
  <si>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</si>
  <si>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</si>
  <si>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</si>
  <si>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</si>
  <si>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</si>
  <si>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</si>
  <si>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</si>
  <si>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</si>
  <si>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</si>
  <si>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</si>
  <si>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RICH SIMPLE SYRUP</t>
  </si>
  <si>
    <t>MIL Y MAS ORANGE</t>
  </si>
  <si>
    <t>BULLEIT BARREL ST BATCH 8 BBN</t>
  </si>
  <si>
    <t>JACK DANIELS MCL ED2024 TENWH</t>
  </si>
  <si>
    <t>THE SAMPLING ROOM SAISON473C</t>
  </si>
  <si>
    <t>REMY MARTIN 1738 ACCORD COGNAC</t>
  </si>
  <si>
    <t>FIRE TOWER RED ALE 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</si>
  <si>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</si>
  <si>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</si>
  <si>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</si>
  <si>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</si>
  <si>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</si>
  <si>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</si>
  <si>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</si>
  <si>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</si>
  <si>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</si>
  <si>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</si>
  <si>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</si>
  <si>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</si>
  <si>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</si>
  <si>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OGC PURGOTORY PILSNER 473C</t>
  </si>
  <si>
    <t>VALKYRIE CHERRY SOUR 473C</t>
  </si>
  <si>
    <t>BLACK WHEAT MEGA MANGO WHT473C</t>
  </si>
  <si>
    <t>SIMPLY SPIKED CRANBERRY12/355C</t>
  </si>
  <si>
    <t>PROVENANCE NAPA VLY CAB SAUV</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</si>
  <si>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</si>
  <si>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</si>
  <si>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</si>
  <si>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</si>
  <si>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</si>
  <si>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</si>
  <si>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</si>
  <si>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</si>
  <si>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</si>
  <si>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</si>
  <si>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</si>
  <si>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</si>
  <si>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</si>
  <si>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</si>
  <si>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</si>
  <si>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</si>
  <si>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</si>
  <si>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</si>
  <si>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</si>
  <si>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Baijiu</t>
  </si>
  <si>
    <t>SINOCAN SUPPLY INC</t>
  </si>
  <si>
    <t>RUTHERFORD RANCH CABERNET SAUV</t>
  </si>
  <si>
    <t>LIQUID LIGHT SAUVIGNON BLANC</t>
  </si>
  <si>
    <t>AUNTIE BEA HRD LEMON TEA 473C</t>
  </si>
  <si>
    <t>PRAIRIE PEARY DRY CIDER500B</t>
  </si>
  <si>
    <t>WHITE CLAW WATERMELON 473C</t>
  </si>
  <si>
    <t>MARCO FELLUGA MONGRIS PIGR</t>
  </si>
  <si>
    <t>2HOOTS HARD ICED TEA 473C</t>
  </si>
  <si>
    <t>SOOKRAMS JAMMED RASP LAG473C</t>
  </si>
  <si>
    <t>KILTER CRUSH PNK GRPFR RAD473C</t>
  </si>
  <si>
    <t>KRONENBOURG 1664 BLANC 12/355C</t>
  </si>
  <si>
    <t>WAYNE GRETZKY SIGNATURE RYE WH</t>
  </si>
  <si>
    <t>GROLSCH PREMIUM PILS 6/473C</t>
  </si>
  <si>
    <t>KAVALAN CNCRTMST PORT CSK SMWH</t>
  </si>
  <si>
    <t>TRUTH MALTERS</t>
  </si>
  <si>
    <t>SQUEEZE THE DAY DIPA 473C</t>
  </si>
  <si>
    <t>KAVALAN SEL NO 1 SM WHISKY</t>
  </si>
  <si>
    <t>LATITUDE 50 ROSE</t>
  </si>
  <si>
    <t>LUPO MERAVIGLIA ROSSO</t>
  </si>
  <si>
    <t>KRONENBOURG 1664 LAGER 473C</t>
  </si>
  <si>
    <t>WINDSOR RESERVE CND WHISKY</t>
  </si>
  <si>
    <t>BRILLA PINOT NOIR</t>
  </si>
  <si>
    <t>BRILLA PINOT GRIGIO</t>
  </si>
  <si>
    <t>PASQUA DSR LUSH ZIN PRIM</t>
  </si>
  <si>
    <t>NO WAKE DEALC BLND ALE 6/355C</t>
  </si>
  <si>
    <t>GLEN CERVEZA MEXI LAG 473C</t>
  </si>
  <si>
    <t>GLEN KOLSCH LAGERED ALE 473C</t>
  </si>
  <si>
    <t>FOSSETTA PINOT GRIGIO</t>
  </si>
  <si>
    <t>STONE CUTTER LMN GNGR SOUR473C</t>
  </si>
  <si>
    <t>OGC RIVER TRAIL HAZY PALE 473C</t>
  </si>
  <si>
    <t>SOOKRAMS HORIZON WHT ALE473C</t>
  </si>
  <si>
    <t>OGC EASY PEASY PNK LMND SR473C</t>
  </si>
  <si>
    <t>WAYNE GRETZKY WHISKY SOUR</t>
  </si>
  <si>
    <t>FOLONARI LIGHT PINOT GRIGIO</t>
  </si>
  <si>
    <t>CENTENNIAL RYE WH</t>
  </si>
  <si>
    <t>MAGNIFICENT MANGOSE 473C</t>
  </si>
  <si>
    <t>RAMON BILBAO GRAN RESERVA</t>
  </si>
  <si>
    <t>OGC LOCAL LAGER 15/355C</t>
  </si>
  <si>
    <t>LATITUDE 50 RED</t>
  </si>
  <si>
    <t>ST REMY XO BRANDY</t>
  </si>
  <si>
    <t>TENUTA DI ARCENO CHIANTI CLASS</t>
  </si>
  <si>
    <t>NONSUCH BLBRY GINGER SOUR 473C</t>
  </si>
  <si>
    <t>OGC LOCAL LAGER 6/355C</t>
  </si>
  <si>
    <t>WHITE CLAW BLK CHRY VODKA VAP</t>
  </si>
  <si>
    <t>CORTE FIORE PIGR</t>
  </si>
  <si>
    <t>KILTER LIGHT LAGER 12/355C</t>
  </si>
  <si>
    <t>BLUE YANGHE BAIJIU</t>
  </si>
  <si>
    <t>YANGHE BLUE CLASSIC OCEAN BAIJ</t>
  </si>
  <si>
    <t>2XO AMERICAN OAK KS BBN WH</t>
  </si>
  <si>
    <t>88 SPF 88 HAZY COCO IPA 473C</t>
  </si>
  <si>
    <t>CECCHI CHIANTI GVR ALL'USO</t>
  </si>
  <si>
    <t>KILTER ATHLEISURE DBL IPA 473C</t>
  </si>
  <si>
    <t>SECTION 6 ENGLISH ALE 473C</t>
  </si>
  <si>
    <t>SECTION 6 HONEY BELG ALE473C</t>
  </si>
  <si>
    <t>LANDSHARK PREM LAG12/355B</t>
  </si>
  <si>
    <t>OBSOLETE ZOLOTE PILS 473C</t>
  </si>
  <si>
    <t>TORQUE BUENAZO CERV 473C</t>
  </si>
  <si>
    <t>LITTLE GIANT BAROSSA SHIRAZ</t>
  </si>
  <si>
    <t>LA UNA DE GATO PRPEAR MEAD30LK</t>
  </si>
  <si>
    <t>ON THE ROCKS THE AVIATION</t>
  </si>
  <si>
    <t>HAKUTSURU DAI GINJO SAKE</t>
  </si>
  <si>
    <t>LBJ HAZY IPA 24/473C</t>
  </si>
  <si>
    <t>CARLSBERG PILSNER12/355C</t>
  </si>
  <si>
    <t>TCB SASK DZN PILS 13/355C</t>
  </si>
  <si>
    <t>DILLON'S T&amp;L GINCKTL 6/355C</t>
  </si>
  <si>
    <t>WHITE CLAW BLACKBERRY 473C</t>
  </si>
  <si>
    <t>NICELIFE GIN&amp;GRAPEFRUIT30LK</t>
  </si>
  <si>
    <t>ORSO BRUNO OV ZIN</t>
  </si>
  <si>
    <t>MARE DI SIRENA PIGR</t>
  </si>
  <si>
    <t>ROCCA CASTAG CHIANTI CL</t>
  </si>
  <si>
    <t>ROCCA DELLE MACIE CH RIS</t>
  </si>
  <si>
    <t>DEWAR'S WHITE LABEL BL SC</t>
  </si>
  <si>
    <t>CROW'S HOLLOW PUMPKIN ALE473C</t>
  </si>
  <si>
    <t>CHOCK STONE STOUT 473C</t>
  </si>
  <si>
    <t>KRONENBOURG 1664 BL 0.0 330B</t>
  </si>
  <si>
    <t>CATS GOT THE CREAM ALE 473C</t>
  </si>
  <si>
    <t>REUSE</t>
  </si>
  <si>
    <t>POWERS GOLD LAB IRISH WHISKEY</t>
  </si>
  <si>
    <t>MCCLELLAND'S SPEY SM SC</t>
  </si>
  <si>
    <t>RISATA DARK RED BLEND</t>
  </si>
  <si>
    <t>TALBOTT KALI HART PINOT NOIR</t>
  </si>
  <si>
    <t>O'HARA'S IRISH ALES GP</t>
  </si>
  <si>
    <t>HAKUTSURU CHIKA CUP SAKE</t>
  </si>
  <si>
    <t>HAKUTSURU NISHIKI SAKE</t>
  </si>
  <si>
    <t>EDEN'S BREEZE MOSCATO</t>
  </si>
  <si>
    <t>SOOKRAM'S SPEC EFF DBLIPA 473C</t>
  </si>
  <si>
    <t>FRANGELICO LIQUOR VALUE ADD</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</si>
  <si>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</si>
  <si>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</si>
  <si>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</si>
  <si>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</si>
  <si>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</si>
  <si>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</si>
  <si>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</si>
  <si>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</si>
  <si>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</si>
  <si>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</si>
  <si>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OGC DOCKSIDE DRMR SG SHAND473C</t>
  </si>
  <si>
    <t>SANDEMAN 30 YR OLD TAWNY PORT</t>
  </si>
  <si>
    <t>LOXTON DE ALCOHOLIZED SPK BRUT</t>
  </si>
  <si>
    <t>LOXTON DE ALC SEM/CHARD</t>
  </si>
  <si>
    <t>GLENLIVET 12YO 200YRANNED SMSC</t>
  </si>
  <si>
    <t>LUXARDO LIMONCELLO LIQUEUR</t>
  </si>
  <si>
    <t>PHANTOM CREEK RIESLING VQA</t>
  </si>
  <si>
    <t>WOLFIE'S BLENDED SCOTCH WH</t>
  </si>
  <si>
    <t>PHANTOM CREEK CAFR VQA</t>
  </si>
  <si>
    <t>OGC MUM'S ROOTBEER 355C</t>
  </si>
  <si>
    <t>PHANTOM CREEK PETIT CUVEE VQA</t>
  </si>
  <si>
    <t>BIG WHITE PILSNER 355C</t>
  </si>
  <si>
    <t>SAMUEL ADAMS OCTOBERFES 6/355C</t>
  </si>
  <si>
    <t>MAZZEI PHILIP TOSCANA RED IGT</t>
  </si>
  <si>
    <t>STEAL MOON HZY PALE ALE 473C</t>
  </si>
  <si>
    <t>TCB CANADIAN HASKAP SOUR 473C</t>
  </si>
  <si>
    <t>BE KIND REWIND GBU ALE 473C</t>
  </si>
  <si>
    <t>LOXTON DE ALC CAB SAUVIGNON</t>
  </si>
  <si>
    <t>LAZY SUNDAY FIG HNY SLTZ 30LK</t>
  </si>
  <si>
    <t>LAZY SUNDAY LEM BSL SLTZ 30LK</t>
  </si>
  <si>
    <t>BH CHILL PILSNER 473C</t>
  </si>
  <si>
    <t>CROWN ROYAL RES 12YO CAN WH</t>
  </si>
  <si>
    <t>PERRIN SINARDS C DU PAPE</t>
  </si>
  <si>
    <t>NONSUCH MARZEN 473C</t>
  </si>
  <si>
    <t>LAZY SUNDAY FIG &amp; HNY SELT355C</t>
  </si>
  <si>
    <t>LAZY SUNDAY LMN &amp; BSL SELT355C</t>
  </si>
  <si>
    <t>BLACK STALLION NC CAB SAUV</t>
  </si>
  <si>
    <t>CHATEAU SUDUIRAUT 2023</t>
  </si>
  <si>
    <t>COWBELL PEACH CIDER 473C</t>
  </si>
  <si>
    <t>DEAD HORSE CIDER CRATE 8/355C</t>
  </si>
  <si>
    <t>OGC CHERRY TREE LANE 473C</t>
  </si>
  <si>
    <t>OGC BIG HEART TROP PALE 473C</t>
  </si>
  <si>
    <t>88 SUMMER SLAM IPA 473C</t>
  </si>
  <si>
    <t>VERTIS ORGANIC RED BLEND</t>
  </si>
  <si>
    <t>LBJ MARZEN 473C</t>
  </si>
  <si>
    <t>PELLER FAM RES ROSE BBL VQA</t>
  </si>
  <si>
    <t>TCB CHRISTMAS 4 PACK</t>
  </si>
  <si>
    <t>CHATEAU CHEVAL BLANC 2023</t>
  </si>
  <si>
    <t>CHATEAU LYNCH BAGES 2023</t>
  </si>
  <si>
    <t>CH CANON LA GAFFELIERE 2023</t>
  </si>
  <si>
    <t>CHATEAU LAGRANGE 2023</t>
  </si>
  <si>
    <t>CHATEAU LACOSTE BORIE 2023</t>
  </si>
  <si>
    <t>CH SEGUR DE CABANAC 2023</t>
  </si>
  <si>
    <t>LBJ CZECH PILSNER 473C</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</si>
  <si>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</si>
  <si>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</si>
  <si>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</si>
  <si>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</si>
  <si>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</si>
  <si>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</si>
  <si>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</si>
  <si>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</si>
  <si>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</si>
  <si>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</si>
  <si>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</si>
  <si>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OIDE WIESN MARZEN 473C</t>
  </si>
  <si>
    <t>CHATEAU D'ARMAILHAC 2023</t>
  </si>
  <si>
    <t>CHATEAU SENEJAC 2023</t>
  </si>
  <si>
    <t>BLUE MOOSE CASA SHIRAZ</t>
  </si>
  <si>
    <t>OGC OLDE MILL PILZ 473C</t>
  </si>
  <si>
    <t>OGC MIGRATION MRZN AMB LAG473C</t>
  </si>
  <si>
    <t>ON THE ROCKS SP PEAR WHSK SOUR</t>
  </si>
  <si>
    <t>PAPARAZZI ITALIAN PILS 355C</t>
  </si>
  <si>
    <t>GEORGES DUBOEUF GAMAY IGP</t>
  </si>
  <si>
    <t>LL PARTNER AMBER LAB 355C</t>
  </si>
  <si>
    <t>SUPERDELIC TIME MCHN 473C</t>
  </si>
  <si>
    <t>TENNENT'S SCOTCH ALE 330B</t>
  </si>
  <si>
    <t>CRAFT BEER ADVENT 2025 MIX PK</t>
  </si>
  <si>
    <t>LBJ CUSTOM GOLDEN ALE 473C</t>
  </si>
  <si>
    <t>KINKY GREEN LIQUEUR</t>
  </si>
  <si>
    <t>Pear</t>
  </si>
  <si>
    <t>GNB BLUEBERRY BLONDE ALE 473C</t>
  </si>
  <si>
    <t>GNB SALT CARAM MOCHA ST 473C</t>
  </si>
  <si>
    <t>GNB PUMPKIN PIE PALE ALE 473C</t>
  </si>
  <si>
    <t>GNB PMPK SP LATTE ST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</si>
  <si>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</si>
  <si>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</si>
  <si>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</si>
  <si>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</si>
  <si>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</si>
  <si>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</si>
  <si>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</si>
  <si>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</si>
  <si>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</si>
  <si>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HOLSTEN PREMIUM 473C</t>
  </si>
  <si>
    <t>LAPIN BLUE MERLOT</t>
  </si>
  <si>
    <t>BH MONOLITHIC NO8 NECTARON473C</t>
  </si>
  <si>
    <t>PJ'S PRALINES &amp; CREAM LIQ</t>
  </si>
  <si>
    <t>NINE LOCKS ESB 473C</t>
  </si>
  <si>
    <t>OGC GALACTIC GUSTO WC DIPA473C</t>
  </si>
  <si>
    <t>WATERLOO TART CHERRY RADLER 47</t>
  </si>
  <si>
    <t>BUSHMILLS BLACK BUSH IRISH WH</t>
  </si>
  <si>
    <t>FONCALIEU VIA NOSTRUM</t>
  </si>
  <si>
    <t>BE KIND REWIND LB NEIPA 473C</t>
  </si>
  <si>
    <t>BALLOON RACE BELG TRP 473C</t>
  </si>
  <si>
    <t>SHORTYS PIZZA LIGHT LAG 355C</t>
  </si>
  <si>
    <t>BOOMBOX MUSIC STRH SR 473C</t>
  </si>
  <si>
    <t>M CHAPOUTIER ROUGE CLAIR</t>
  </si>
  <si>
    <t>STONELEIGH SAUVIGNON BLANC</t>
  </si>
  <si>
    <t>FARMERY BEER CAESAR SWTSPC473C</t>
  </si>
  <si>
    <t>CSL RED BLEND OF PORTUGAL</t>
  </si>
  <si>
    <t>FARMERY BEER CAESAR GRN CH473C</t>
  </si>
  <si>
    <t>FARMERY BEER CAESAR CHIP473C</t>
  </si>
  <si>
    <t>FARMER'S DAUGHTER BLND ALE473C</t>
  </si>
  <si>
    <t>HERITAGE FARMS BREWING CO</t>
  </si>
  <si>
    <t>HARVEST PALE ALE 473C</t>
  </si>
  <si>
    <t>ASAHI SUPER DRY 473C</t>
  </si>
  <si>
    <t>PERONI NASTRO AZZURRO 473C</t>
  </si>
  <si>
    <t>ETSU JAPANESE GIN</t>
  </si>
  <si>
    <t>PELLER FAMILY VIN SPKL PIGR</t>
  </si>
  <si>
    <t>DEAD FROG NUT BROWN ALE 473C</t>
  </si>
  <si>
    <t>88 POOL SHARK HAZY DIPA 473C</t>
  </si>
  <si>
    <t>LEO'S ORANGE FIZZ 58.6LK</t>
  </si>
  <si>
    <t>BR BARN BURNER VAR PK 8/473C</t>
  </si>
  <si>
    <t>HAZY STATE NEIPA 473C</t>
  </si>
  <si>
    <t>GRAY MONK ROSE VQA</t>
  </si>
  <si>
    <t>LR 2015 CRISTAL BRUT</t>
  </si>
  <si>
    <t>NUTTY UNCLE PB STOUT 473C</t>
  </si>
  <si>
    <t>WATERMELON WARHEAD IMP SR 473C</t>
  </si>
  <si>
    <t>PEACH WARHEAD IMP SOUR 473C</t>
  </si>
  <si>
    <t>OGC DANSE MACABRE 2 473C</t>
  </si>
  <si>
    <t>CUTWATER MANGO MARG 4/355C</t>
  </si>
  <si>
    <t>CUTWATER COCKTAIL VAR PK8/355C</t>
  </si>
  <si>
    <t>BOWMORE 15YO SHERRY CSK SMSC</t>
  </si>
  <si>
    <t>BOWMORE 12YO SHERRY CSK SMSC</t>
  </si>
  <si>
    <t>STAINLESS STEEL SHOT GLASS SET</t>
  </si>
  <si>
    <t>FRASER &amp; THOMPSON NRTH AMER WH</t>
  </si>
  <si>
    <t>JD SHORE AFTER EIGHTISH LIQ</t>
  </si>
  <si>
    <t>SECTION 6 BRUN BROWN ALE 473C</t>
  </si>
  <si>
    <t>SAPPORO AF 0.0 6/355C</t>
  </si>
  <si>
    <t>PB STAR BEAST 355C</t>
  </si>
  <si>
    <t>HEINEKEN SILVER 500C</t>
  </si>
  <si>
    <t>OLE MARGARITA MOCKTAIL4/355C</t>
  </si>
  <si>
    <t>OLE PALOMA MOCKTAIL 4/355C</t>
  </si>
  <si>
    <t>HEINEKEN SILVER 330B</t>
  </si>
  <si>
    <t>HEINEKEN SILVER 12/330C</t>
  </si>
  <si>
    <t>COL ARTS SKNYCAP PK8/355C</t>
  </si>
  <si>
    <t>HEINEKEN SILVER 12/330B</t>
  </si>
  <si>
    <t>COL ARTS CKT PK  8/355C</t>
  </si>
  <si>
    <t>GW CLASSIC ARTILLERY 6/355C</t>
  </si>
  <si>
    <t>OLD FORESTER 1897 BNB KSBBNWH</t>
  </si>
  <si>
    <t>COLLECTIVE ARTS NONALC HZY355C</t>
  </si>
  <si>
    <t>MATUA LIGHTER SAUVIGNON BLANC</t>
  </si>
  <si>
    <t>VILLA MARIA RESERV SAUV BL</t>
  </si>
  <si>
    <t>LL EASY TIMES TROP IPA473C</t>
  </si>
  <si>
    <t>OVER BARREL CIDER 30LK</t>
  </si>
  <si>
    <t>KILTER CONNEXION PILSNER 473C</t>
  </si>
  <si>
    <t>JIM BEAM BLACK 7YO KS BBN WH</t>
  </si>
  <si>
    <t>MCGUIGAN BLACK LABEL RED BLEND</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</si>
  <si>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</si>
  <si>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</si>
  <si>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</si>
  <si>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</si>
  <si>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</si>
  <si>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</si>
  <si>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</si>
  <si>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</si>
  <si>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</si>
  <si>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</si>
  <si>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</si>
  <si>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</si>
  <si>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</si>
  <si>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BOLLA PINOT GRIGIO</t>
  </si>
  <si>
    <t>ENGINE ORGANIC GIN</t>
  </si>
  <si>
    <t>OLE SMOKY COOKIE DOUGH WH</t>
  </si>
  <si>
    <t>DRUMSHANBO BRZ PNAPL IRISH GIN</t>
  </si>
  <si>
    <t>ROSCATO GOLD SWEET RED</t>
  </si>
  <si>
    <t>BLACK BOX MALBEC CASK</t>
  </si>
  <si>
    <t>IRON MAIDEN DARKEST RED</t>
  </si>
  <si>
    <t>SMALL TOWN HOP CARB MEAD 355C</t>
  </si>
  <si>
    <t>DEAD HORSE SPCD APPLE CID355C</t>
  </si>
  <si>
    <t>PELLER FAMILY VIN CAB SAUV PET</t>
  </si>
  <si>
    <t>DIABLO CRYSTAL SAUV BLANC</t>
  </si>
  <si>
    <t>GRAY MONK LTD ED PINOT GRIS</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</si>
  <si>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</si>
  <si>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</si>
  <si>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</si>
  <si>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</si>
  <si>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</si>
  <si>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</si>
  <si>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</si>
  <si>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</si>
  <si>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</si>
  <si>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</si>
  <si>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</si>
  <si>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BRAT CAT ANNIV PK 4/473</t>
  </si>
  <si>
    <t>COMBE PILATE VIOGNIER</t>
  </si>
  <si>
    <t>OXUS HEFEWEIZEN 473C</t>
  </si>
  <si>
    <t>NIFTY GUAVA COCONUT 30LK</t>
  </si>
  <si>
    <t>LL FRIENDS MODERN IPA 355C</t>
  </si>
  <si>
    <t>NIGHT WALK PORTER 473C</t>
  </si>
  <si>
    <t>WOODFORD RESERVE KS RYE WH</t>
  </si>
  <si>
    <t>TALL GRASS PR GOLD WHEAT WH</t>
  </si>
  <si>
    <t>X MARK MOJITO BEER3/330B</t>
  </si>
  <si>
    <t>X MARK AGAVE BEER 3/330B</t>
  </si>
  <si>
    <t>SAMUEL ADAMS N/A JH IPA 6/355C</t>
  </si>
  <si>
    <t>KRONENBOURG 1664 BLANC 4/473C</t>
  </si>
  <si>
    <t>JOL BELGIAN TRIPEL 473C</t>
  </si>
  <si>
    <t>HUMBUG 3 BRL AGE PRT 500B</t>
  </si>
  <si>
    <t>VIVO RESERVA MALBEC CASK</t>
  </si>
  <si>
    <t>DMC MOIN PILSNER 473C</t>
  </si>
  <si>
    <t>VIVO RESERVA MALBEC</t>
  </si>
  <si>
    <t>88 CARELESS WHSPR HZY DIPA473C</t>
  </si>
  <si>
    <t>88 CLOSE TO ME HAZY IPA 473C</t>
  </si>
  <si>
    <t>OGC MIXER PACK 8/473C</t>
  </si>
  <si>
    <t>BLACKBERRY DRY HOP CERV 473C</t>
  </si>
  <si>
    <t>FADE TO BLK OATMEAL STOUT 473C</t>
  </si>
  <si>
    <t>VIB OUTPOST MIX 12/355</t>
  </si>
  <si>
    <t>BROKEN ISLANDS HAZY IPA 568C</t>
  </si>
  <si>
    <t>JOHN SLEEMAN TRADITIONAL ST WH</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</si>
  <si>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</si>
  <si>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</si>
  <si>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</si>
  <si>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</si>
  <si>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</si>
  <si>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</si>
  <si>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</si>
  <si>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</si>
  <si>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FOUNDERS ORIG TEQ PAL 473</t>
  </si>
  <si>
    <t>FOUNDERS ORIG BBN SR 473C</t>
  </si>
  <si>
    <t>TAKE IT TO THE GRAVE ROSE</t>
  </si>
  <si>
    <t>VIZZY ORNG CR POP SLTZ 473C</t>
  </si>
  <si>
    <t>VIZZY CREAM POP HS VP 12/355C</t>
  </si>
  <si>
    <t>SUPERRAD RED ALE 473C</t>
  </si>
  <si>
    <t>GNB WESTY IPA 473C</t>
  </si>
  <si>
    <t>BRILLA PINOT GRIGIO ROSE</t>
  </si>
  <si>
    <t>EMERI'S GARDEN PINK MOSCATO</t>
  </si>
  <si>
    <t>RENAIS SMALL BATCH GIN</t>
  </si>
  <si>
    <t>DEMONS SHARE EL ORO DIAB3YORUM</t>
  </si>
  <si>
    <t>DEMONS SHARE LA RES DIAB6YORUM</t>
  </si>
  <si>
    <t>JUNIPERO SMOKED ROSEMARY GIN</t>
  </si>
  <si>
    <t>ABSOLUT ESPRESSO MARTINI CKTL</t>
  </si>
  <si>
    <t>ULTIMATE PROVENCE ROSE AOP</t>
  </si>
  <si>
    <t>GNB AUNTIE EVIES CC DK LAG 473</t>
  </si>
  <si>
    <t>TORQUE PRIOR ONE CERV 473C</t>
  </si>
  <si>
    <t>KNOCKER UPR MRSH COFF ST 473C</t>
  </si>
  <si>
    <t>UNO ROSE</t>
  </si>
  <si>
    <t>SANTA CAROLINA PB RES ROSE</t>
  </si>
  <si>
    <t>TIMELESS SLVRHT LAG 4/355C</t>
  </si>
  <si>
    <t>88 WET BANDITS TRIP IPA 473C</t>
  </si>
  <si>
    <t>BRAZEN AXE BRY RSP BRN 473C</t>
  </si>
  <si>
    <t>SIMPLY SPIKED LIME MIX12/355C</t>
  </si>
  <si>
    <t>COORS SELTZ MIXABLES PK12/355C</t>
  </si>
  <si>
    <t>CUTWATER VODKA MULE 4/355C</t>
  </si>
  <si>
    <t>CRANBERRY DNSH PST SR 473C</t>
  </si>
  <si>
    <t>KILTER DREAMSCAPE HAZY IPA473C</t>
  </si>
  <si>
    <t>COTTAGE SPRINGS VOD TRN 4/355C</t>
  </si>
  <si>
    <t>SOMEONES FERAL AUNT CRAN 473C</t>
  </si>
  <si>
    <t>LUCKY LMND B/L MEAD 473C</t>
  </si>
  <si>
    <t>SOMEONES FERAL AUNT CRAN 30LK</t>
  </si>
  <si>
    <t>LUCKY LMND B/L MEAD 30LK</t>
  </si>
  <si>
    <t>BLACK FLY CR ROOTBEER 473C</t>
  </si>
  <si>
    <t>BLACK FLY HARD ICED TEA 473C</t>
  </si>
  <si>
    <t>BLACK FLY MIAMI VICE 4/400B</t>
  </si>
  <si>
    <t>DEACON BLENDED SCOTCH WH</t>
  </si>
  <si>
    <t>TWISTED TEA TROPICAL PK12/355C</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</si>
  <si>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</si>
  <si>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</si>
  <si>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</si>
  <si>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</si>
  <si>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</si>
  <si>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</si>
  <si>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</si>
  <si>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</si>
  <si>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</si>
  <si>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FIELD &amp; FLIGHT PINOT GRIS</t>
  </si>
  <si>
    <t>FIELD &amp; FLIGHT CHARDONNAY</t>
  </si>
  <si>
    <t>FIELD &amp; FLIGHT PINOT NOIR</t>
  </si>
  <si>
    <t>FIELD &amp; FLIGHT CAB SAUV</t>
  </si>
  <si>
    <t>CHOCALAN VITRUM CAB SAUV</t>
  </si>
  <si>
    <t>GAME OVER GENESIS WCIPA 473C</t>
  </si>
  <si>
    <t>JOHN SLEEMAN RYE WHISKY</t>
  </si>
  <si>
    <t>HAKUTSURU M KAJITSU MIKAN LIQ</t>
  </si>
  <si>
    <t>HAKUTSURU M KAJITSU MANGO LIQ</t>
  </si>
  <si>
    <t>SILVERBELLY ST BBN WH</t>
  </si>
  <si>
    <t>CYPRESS HONEY LAG 6/355C</t>
  </si>
  <si>
    <t>GIB SUMMER MIXER 8/473C</t>
  </si>
  <si>
    <t>CYPRESS HONEY LAG 15/355C</t>
  </si>
  <si>
    <t>SLEEMAN CLEAR 2.0 LIME 12/355C</t>
  </si>
  <si>
    <t>GD VAJRA BRICCO DE BAROLO 2020</t>
  </si>
  <si>
    <t>JATT LIFE BLENDED IRISH WH</t>
  </si>
  <si>
    <t>MIKE'S HARD BLK CHERRY 6/355C</t>
  </si>
  <si>
    <t>BLACK BULL EXTRA STRONG 710C</t>
  </si>
  <si>
    <t>SVNS HARD 7UP ORIG 6/355C</t>
  </si>
  <si>
    <t>TRACII GUNS MOJAVA MOJO LIQ</t>
  </si>
  <si>
    <t>SVNS HARD 7UP ORIG 12/355C</t>
  </si>
  <si>
    <t>CRACKED CANOE ULT PR LT 24/355</t>
  </si>
  <si>
    <t>DMC FARMSTUFF SAISON 473C</t>
  </si>
  <si>
    <t>REWILD CABERNET SAUVIGNON</t>
  </si>
  <si>
    <t>DMC NOTHIN BUT HOPS VOL12 473C</t>
  </si>
  <si>
    <t>REWILD PINOT GRIGIO</t>
  </si>
  <si>
    <t>BUD LIGHT LIMETIME MIX12/355C</t>
  </si>
  <si>
    <t>HIGH NOON VOD SELT PEACH 473C</t>
  </si>
  <si>
    <t>WHITEHAVEN PINOT NOIR ROSE</t>
  </si>
  <si>
    <t>HIGH NOON VOD SELT LEMON 473C</t>
  </si>
  <si>
    <t>EMILIANA O RES PINOT NOIR</t>
  </si>
  <si>
    <t>HELIX BELGIAN WHITE 473C</t>
  </si>
  <si>
    <t>TRULY PEACH BURST 473C</t>
  </si>
  <si>
    <t>TRULY WILDBERRY 473C</t>
  </si>
  <si>
    <t>FAXE EX STRONG LAGER 568C</t>
  </si>
  <si>
    <t>GLENMORANGIE ORIG 12YO SM SC</t>
  </si>
  <si>
    <t>FAXE PREMIUM LAGER BEER 568C</t>
  </si>
  <si>
    <t>LE GRAND NOIR CAB VDP</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</si>
  <si>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</si>
  <si>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</si>
  <si>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</si>
  <si>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</si>
  <si>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</si>
  <si>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</si>
  <si>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</si>
  <si>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</si>
  <si>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</si>
  <si>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</si>
  <si>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</si>
  <si>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LEMONADE 12/355C</t>
  </si>
  <si>
    <t>MIKE'S HARD LEMONADE 6/355C</t>
  </si>
  <si>
    <t>MIKE'S HARD MIX PACK 12/355C</t>
  </si>
  <si>
    <t>MIKE'S HARD LIME 6/355C</t>
  </si>
  <si>
    <t>MIKE'S HARD ICEDT&amp;PNKLM12/355C</t>
  </si>
  <si>
    <t>MIKE'S HARD PURPLE FREEZE 473C</t>
  </si>
  <si>
    <t>MIKE'S HARD RED FREEZE 473C</t>
  </si>
  <si>
    <t>AMPLUS ONE CARMENERE</t>
  </si>
  <si>
    <t>MIKE'S HARD WHITE FREEZE 473C</t>
  </si>
  <si>
    <t>EL PACTO AGRMT2 CARM LOS LING</t>
  </si>
  <si>
    <t>STONELEIGH LIGHTER SABL</t>
  </si>
  <si>
    <t>MIKE'S HARDER LEMONADE 473C</t>
  </si>
  <si>
    <t>NUTRL 7 VS BLACK RASP 473C</t>
  </si>
  <si>
    <t>DEL BOSQUE BOTANIC SER SABL</t>
  </si>
  <si>
    <t>NUTRL 7 VOD SODA BLKBRY 6/355C</t>
  </si>
  <si>
    <t>NUTRL 7 VODKA LEM/LIME 6/355C</t>
  </si>
  <si>
    <t>NUTRL VS CLASSIC PK12/355C</t>
  </si>
  <si>
    <t>NUTRL VOD SODA CRAN 6/355C</t>
  </si>
  <si>
    <t>PALM BAY MANGO GUAV TRP4/355C</t>
  </si>
  <si>
    <t>CABECA DE TOIRO RES BULLS TEMP</t>
  </si>
  <si>
    <t>PALM BAY TROP MIX PACK12/355C</t>
  </si>
  <si>
    <t>COCKBURN'S SPECIAL RES PORT</t>
  </si>
  <si>
    <t>PALM BAY TROP PNAPL CITR4/355C</t>
  </si>
  <si>
    <t>PALM BAY RAINBOW TW 6/355C</t>
  </si>
  <si>
    <t>PALM BAY RUBY GRAPEFRT 6/355C</t>
  </si>
  <si>
    <t>PALM BAY STR/PINE 6/355C</t>
  </si>
  <si>
    <t>SVNS HARD 7UP LMNADE 6/355C</t>
  </si>
  <si>
    <t>JOSE CUERVO SPK TEQ SUN 4/355C</t>
  </si>
  <si>
    <t>COCO VODKA LIME 4/355C</t>
  </si>
  <si>
    <t>LAVENDER FLORAL GIFT BAG</t>
  </si>
  <si>
    <t>ROCKSTAR FRUIT PUNCHED 473C</t>
  </si>
  <si>
    <t>JAMESON ORANGE SPRITZ 473C</t>
  </si>
  <si>
    <t>ABSOLUT OCEAN SPRAY CRAN4/355C</t>
  </si>
  <si>
    <t>MALIBU STRAWBERRY DAQ 1L</t>
  </si>
  <si>
    <t>MIKES FRZ HARD BL FREEZE 296T</t>
  </si>
  <si>
    <t>PALM BAY FRZ RAINBOW TWIS 296T</t>
  </si>
  <si>
    <t>POLAR ICE BLUE HAWAII CTAIL 1L</t>
  </si>
  <si>
    <t>POLAR ICE CHERRY BLIZZ473C</t>
  </si>
  <si>
    <t>GIB CYPRESS HONEY LAGER 473C</t>
  </si>
  <si>
    <t>SP PARK SESH LAGER 473C</t>
  </si>
  <si>
    <t>LOW GRAPEFRUIT RADLER 473C</t>
  </si>
  <si>
    <t>BPEAK GRAN NORTE MEX LAG 473C</t>
  </si>
  <si>
    <t>SP SUNSETTER PCH WH ALE473C</t>
  </si>
  <si>
    <t>BACARDI TROP ORANGE SWRL6/355C</t>
  </si>
  <si>
    <t>GNB BENE ITALIAN PILS 473C</t>
  </si>
  <si>
    <t>NEXTFRIEND CHERRY CID 50LK</t>
  </si>
  <si>
    <t>HAPPY DAD ICED TEA VP 12/355C</t>
  </si>
  <si>
    <t>NEXTFRIEND WILD ONE CID 30LK</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</si>
  <si>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</si>
  <si>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</si>
  <si>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</si>
  <si>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</si>
  <si>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</si>
  <si>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</si>
  <si>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</si>
  <si>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</si>
  <si>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</si>
  <si>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</si>
  <si>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</si>
  <si>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</si>
  <si>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EL TEQUILENO BLANCO TEQUILA</t>
  </si>
  <si>
    <t>FLECHA AZUL REP TEQ</t>
  </si>
  <si>
    <t>1800 CUC JALAPENO TEQ</t>
  </si>
  <si>
    <t>GHOST BLANCO TEQUILA</t>
  </si>
  <si>
    <t>CASAL GARCIA FRUITZY MELON</t>
  </si>
  <si>
    <t>CASAL GARCIA FRUITZY PASSIONFR</t>
  </si>
  <si>
    <t>TEREMANA REPOSADO TEQUILA</t>
  </si>
  <si>
    <t>ILEGAL REPOSADO MEZCAL</t>
  </si>
  <si>
    <t>ROCKSTAR ORIGINAL 473C</t>
  </si>
  <si>
    <t>MOLSON COLD SHOTS 473C</t>
  </si>
  <si>
    <t>OGC POLAR VORTX BOREAL IPA473C</t>
  </si>
  <si>
    <t>ANDICA GR RES CAB SAUV</t>
  </si>
  <si>
    <t>GNB IRISH RED ALE 473C</t>
  </si>
  <si>
    <t>GNB IRISH CR COFFEE STOUT 473C</t>
  </si>
  <si>
    <t>ROSELINE PRESTIGE ROSE AOP</t>
  </si>
  <si>
    <t>BUTTER RIPPLE SCHNAPPS LIQ</t>
  </si>
  <si>
    <t>GNB BLKBRY SPRUCE TIP SR 473C</t>
  </si>
  <si>
    <t>GIRLS' NIGHT OUT VERYBRY BOMBA</t>
  </si>
  <si>
    <t>JD CC DOWNHOME PUNCH 6/355C</t>
  </si>
  <si>
    <t>LBJ TROPICAL STOUT 473C</t>
  </si>
  <si>
    <t>JD CC WATERMELON PUNCH 6/355C</t>
  </si>
  <si>
    <t>KILTER RAW AMBER LAGER 473C</t>
  </si>
  <si>
    <t>LUCK DUCK WILD RICE BL LAG473C</t>
  </si>
  <si>
    <t>WHITE CLAW PEACH 6/355C</t>
  </si>
  <si>
    <t>WHITE CLAW SURGE PASS FR473C</t>
  </si>
  <si>
    <t>KETEL ONE ESPRESSO MARTINI</t>
  </si>
  <si>
    <t>CROWN ROYAL BLK CHERRY WH SOUR</t>
  </si>
  <si>
    <t>BULLEIT OLD FASHIONED</t>
  </si>
  <si>
    <t>SORTILEGE CANADIAN RYE WH</t>
  </si>
  <si>
    <t>TREAD SOFTLY MOSCATO</t>
  </si>
  <si>
    <t>LE GRAND NOIR CRM DE LIMOUX</t>
  </si>
  <si>
    <t>TCB FLYING OTTER LT LAG15/355C</t>
  </si>
  <si>
    <t>TCB FLYING OTTER LT LAG24/355C</t>
  </si>
  <si>
    <t>BIG CRUSH PINOT GRIGIO</t>
  </si>
  <si>
    <t>ONE POUND PER ACRE CHARD</t>
  </si>
  <si>
    <t>CANADIAN CLUB GINGER ALE4/355C</t>
  </si>
  <si>
    <t>SVNS HARD 7UP MIXED PK12/355C</t>
  </si>
  <si>
    <t>SOMERSBY CIDER MIXER PK 8/473C</t>
  </si>
  <si>
    <t>ONE POUND PER ACRE SHIRAZ</t>
  </si>
  <si>
    <t>GREAT BIG TEA LMN IC T 355C</t>
  </si>
  <si>
    <t>CANADIAN CLUB HALF&amp;HALF4/355C</t>
  </si>
  <si>
    <t>CANADIAN CLUB CITRUS SM4/355C</t>
  </si>
  <si>
    <t>CANADIAN CLUB PK12/355C</t>
  </si>
  <si>
    <t>TORQUE TRAPLINE 473C</t>
  </si>
  <si>
    <t>SOOKRAMS PARK 20 473C</t>
  </si>
  <si>
    <t>FOUNDERS ORIG WTRMLN LIME473C</t>
  </si>
  <si>
    <t>CHIMAY GR RES CALVA BRL 750B</t>
  </si>
  <si>
    <t>SMOKY BAY SHIRAZ</t>
  </si>
  <si>
    <t>BLK + BLU BLEND NO4 SHZ/CAB</t>
  </si>
  <si>
    <t>OLE SMOKY MOONSHN PNEAPPLS LIQ</t>
  </si>
  <si>
    <t>BUMBLEBEE CABERNET SAUVIGNON</t>
  </si>
  <si>
    <t>BIG CRUSH CABERNET SAUVIGNON</t>
  </si>
  <si>
    <t>VILLA MARIA SV SEASPRAY SABL</t>
  </si>
  <si>
    <t>HIRED HAND BROWN ALE 473C</t>
  </si>
  <si>
    <t>BUZZBALLZ ESPRESSO MARTINI</t>
  </si>
  <si>
    <t>GEORGIAN BAY BKBRY VOD LMN473C</t>
  </si>
  <si>
    <t>AMERICAN V HRD LMN ICEDT 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</si>
  <si>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</si>
  <si>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</si>
  <si>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</si>
  <si>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</si>
  <si>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</si>
  <si>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</si>
  <si>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</si>
  <si>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</si>
  <si>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</si>
  <si>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</si>
  <si>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</si>
  <si>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</si>
  <si>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</si>
  <si>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</si>
  <si>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</si>
  <si>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</si>
  <si>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</si>
  <si>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</si>
  <si>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</si>
  <si>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</si>
  <si>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</si>
  <si>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</si>
  <si>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</si>
  <si>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</si>
  <si>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ARNISTON BAY SABL FTC</t>
  </si>
  <si>
    <t>WILLIAM HILL CALIFORNIA CAB</t>
  </si>
  <si>
    <t>GLENMORANGIE NECTAR 16YO SM SC</t>
  </si>
  <si>
    <t>JD SHORE DEATH BY CHOCLT LIQ</t>
  </si>
  <si>
    <t>FARMER'S DAUGHTER BLND 8/473C</t>
  </si>
  <si>
    <t>HOLY SCHNICKES HNY DIPA 473C</t>
  </si>
  <si>
    <t>UNO CAB FRANC PLATINUM ED</t>
  </si>
  <si>
    <t>CARTEMISIA ORGANIC PROSECCO</t>
  </si>
  <si>
    <t>CUTWATER RUM MAI TAI 4/355C</t>
  </si>
  <si>
    <t>KILTER BIKINI BTM HZY IPA 473C</t>
  </si>
  <si>
    <t>BTMUP PNAPLUPSDDWN CK SR 473C</t>
  </si>
  <si>
    <t>GOODBYE EARL CIDER 330B</t>
  </si>
  <si>
    <t>CORONA CERO 12/355C</t>
  </si>
  <si>
    <t>CORONA CERO 330B</t>
  </si>
  <si>
    <t>CORONA CERO 12/330B</t>
  </si>
  <si>
    <t>MUDSHAKE TROPICAL BANANA 270B</t>
  </si>
  <si>
    <t>OLE SMOKY CH CHIP MINT CREAM</t>
  </si>
  <si>
    <t>AMERICAN V H&amp;H ICLEM12/355C</t>
  </si>
  <si>
    <t>LOW PUCKER UP BLBLMN SLTZ 30LK</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</si>
  <si>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</si>
  <si>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</si>
  <si>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</si>
  <si>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</si>
  <si>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</si>
  <si>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</si>
  <si>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</si>
  <si>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</si>
  <si>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</si>
  <si>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</si>
  <si>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</si>
  <si>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</si>
  <si>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</si>
  <si>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GREASY FINGERS ZESTY SAUV BL</t>
  </si>
  <si>
    <t>FOUNDERS ORIG LIME MARG 2LBIB</t>
  </si>
  <si>
    <t>OGC BUFFALO CROSSING BROWN473C</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</si>
  <si>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</si>
  <si>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</si>
  <si>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</si>
  <si>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</si>
  <si>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</si>
  <si>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</si>
  <si>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</si>
  <si>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</si>
  <si>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</si>
  <si>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</si>
  <si>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</si>
  <si>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WOODEN GATE PR ROM CID 30LK</t>
  </si>
  <si>
    <t>MINDFUL ROSE VQA</t>
  </si>
  <si>
    <t>WOODEN GATE N/OFSHCID 30LK</t>
  </si>
  <si>
    <t>SMIRNOFF ICE LT SIPS VP12/355C</t>
  </si>
  <si>
    <t>WOODEN GATE HI LIGHT CID 30LK</t>
  </si>
  <si>
    <t>WOODEN GATE RED BOYNE CID 375B</t>
  </si>
  <si>
    <t>SHRUGGING DOCTOR CASA CASK3L</t>
  </si>
  <si>
    <t>MAGNOTTA UGLY DUCK RED</t>
  </si>
  <si>
    <t>MAGNOTTA UGLY DUCK WHITE</t>
  </si>
  <si>
    <t>SHRUGGING DOCTOR WHITE CASK 3L</t>
  </si>
  <si>
    <t>OCULUS 2020 VQA</t>
  </si>
  <si>
    <t>CAT BOTTLE WHITE RIESLING QBA</t>
  </si>
  <si>
    <t>TIGNANELLO 2021</t>
  </si>
  <si>
    <t>LL MERLOT</t>
  </si>
  <si>
    <t>LL CHOU CHOU CHARD</t>
  </si>
  <si>
    <t>TETE DE LION CAB SAUVIGNON</t>
  </si>
  <si>
    <t>KEEP CALM &amp; LOVE PIGR BLUSH</t>
  </si>
  <si>
    <t>MIKE'S HALFER LEM&amp;LAG 473C</t>
  </si>
  <si>
    <t>NICELIFE PSSNFR ORNG GV 30LK</t>
  </si>
  <si>
    <t>JIM BEAM BOURBON &amp; COLA 4/355C</t>
  </si>
  <si>
    <t>FOUNDERS BLK CHERRY WH 4/355C</t>
  </si>
  <si>
    <t>COCO VODKA ORIGINAL 4/355C</t>
  </si>
  <si>
    <t>COCO RUM ORIGINAL 4/355C</t>
  </si>
  <si>
    <t>JOSE CUERVO DEVIL RS VALUE ADD</t>
  </si>
  <si>
    <t>NEXTFRIEND PINK ROSE CIDER355C</t>
  </si>
  <si>
    <t>PATENT 5 SOUR CHERRY VODSP355C</t>
  </si>
  <si>
    <t>PATENT 5 LEMON GIN SPRITZ 355C</t>
  </si>
  <si>
    <t>THE KRAKEN GLD SP RUM VALUEADD</t>
  </si>
  <si>
    <t>VOL LIBRE ROUGE PETILLANT SPKL</t>
  </si>
  <si>
    <t>AVELEDA SPARKLING BRUT</t>
  </si>
  <si>
    <t>SAN PEDRO R&amp;O BRUT</t>
  </si>
  <si>
    <t>KILTER WOODLANDS WC IPA 473C</t>
  </si>
  <si>
    <t>KILTER ACID STAY FRPNCH SR473C</t>
  </si>
  <si>
    <t>MICHELOB ULTRA 8/355C</t>
  </si>
  <si>
    <t>HEINEKEN 0.0 12/330C</t>
  </si>
  <si>
    <t>BLUE MOON LIGHT 12/355C</t>
  </si>
  <si>
    <t>LL DOUBLE TIMES DBL IPA 473C</t>
  </si>
  <si>
    <t>88 SKYRIDE HAZY DIPA 473C</t>
  </si>
  <si>
    <t>88 FEEDBACK LOOP WC DIPA 473C</t>
  </si>
  <si>
    <t>LL TEMPESTARII CHRY SAIS 24/35</t>
  </si>
  <si>
    <t>88 FAMILY TIES HAZY IPA 473C</t>
  </si>
  <si>
    <t>LBJ DANISH LAGER 473C</t>
  </si>
  <si>
    <t>LL BLOOD CUT BRETT IPA 24/473C</t>
  </si>
  <si>
    <t>BH MONOLITHIC NO9 LOTUS 473C</t>
  </si>
  <si>
    <t>SEPTEMBRE PINOT NOIR</t>
  </si>
  <si>
    <t>TREAD SOFTLY ROSE</t>
  </si>
  <si>
    <t>ROQUEMARTINE GRFRT &amp; BLOR ROSE</t>
  </si>
  <si>
    <t>SEPTEMBRE CHARD</t>
  </si>
  <si>
    <t>INDIAN WELLS ROSE</t>
  </si>
  <si>
    <t>SAMALENS VSOP  BAS ARMAGNAC</t>
  </si>
  <si>
    <t>Armagnac</t>
  </si>
  <si>
    <t>ARMAGNAC SAMALENS</t>
  </si>
  <si>
    <t>RETURN TO HELIOS MILK ST 473C</t>
  </si>
  <si>
    <t>BH COLD BLK HEART BLK IPA 473C</t>
  </si>
  <si>
    <t>DIXONS YUZU ICED TEA 473C</t>
  </si>
  <si>
    <t>KILTER AURORA COLD PALE 473C</t>
  </si>
  <si>
    <t>SHOTTYS BR/SB GEL SHOTS 8/50ML</t>
  </si>
  <si>
    <t>KOSTRITZER EDEL PILS 500C</t>
  </si>
  <si>
    <t>LAB OF PORTUGAL CASK</t>
  </si>
  <si>
    <t>VILLA CONCHI CAVA BRUT ROSE</t>
  </si>
  <si>
    <t>SANTA MARGH VALD PROSC SUP</t>
  </si>
  <si>
    <t>CABIN SUPER SATURATN NEPA 473C</t>
  </si>
  <si>
    <t>CABIN SUNSHINE RAIN IPA 473C</t>
  </si>
  <si>
    <t>CABIN RETROSPECTRUM PALE 473C</t>
  </si>
  <si>
    <t>CABIN LUMINOSITY 473C</t>
  </si>
  <si>
    <t>SHOTTYS GREEN TEA SHOTS 8/50ML</t>
  </si>
  <si>
    <t>SLAPPY'S RASP VODKA SODA6/355C</t>
  </si>
  <si>
    <t>TCB BOMBER BEER 24/473C</t>
  </si>
  <si>
    <t>TCB BLUEBEARY 24/473C</t>
  </si>
  <si>
    <t>TCB ARROW IPA 24/473C</t>
  </si>
  <si>
    <t>OGC WINGS OF TIME BLND ALE473C</t>
  </si>
  <si>
    <t>SYMPHONY IN C MINOR 473C</t>
  </si>
  <si>
    <t>PINE PIXIE IPA 473C</t>
  </si>
  <si>
    <t>BALTIC BOMBA LEMON VODKA</t>
  </si>
  <si>
    <t>BALTIC BOMBA PCH TEA VODKA</t>
  </si>
  <si>
    <t>COORS SLTZ GRP SLUSH 473C</t>
  </si>
  <si>
    <t>TWISTED TEA ROCKET POP 6/355C</t>
  </si>
  <si>
    <t>SQUEALING PIG SAUV BLANC</t>
  </si>
  <si>
    <t>WINE BY THE CASE CABERNET SAUV</t>
  </si>
  <si>
    <t>PURPLE BLOSSOM PRIDE ED GIN</t>
  </si>
  <si>
    <t>WINE BY THE CASE CAB MERLOT</t>
  </si>
  <si>
    <t>WINE BY THE CASE PINOT GRIGIO</t>
  </si>
  <si>
    <t>WINE BY THE CASE SAUVIGNON BL</t>
  </si>
  <si>
    <t>HEY Y'ALL HARD ICED T 710C</t>
  </si>
  <si>
    <t>SNEAKY WEASEL CRAFT LAG 710C</t>
  </si>
  <si>
    <t>PRIMA PERLA CREMANT LIMOUXBRUT</t>
  </si>
  <si>
    <t>KILTER GLORIOUS&amp;FREE HZIPA473C</t>
  </si>
  <si>
    <t>EMERIS GARDEN MOSCATO</t>
  </si>
  <si>
    <t>DE BORTOLI LIMONE SPRITZ</t>
  </si>
  <si>
    <t>GNB HOUSE LIME LAG 12/355C</t>
  </si>
  <si>
    <t>GNB HOUSE LITE LAG 355C</t>
  </si>
  <si>
    <t>GNB HOUSE LIME LAG 24/355C</t>
  </si>
  <si>
    <t>CABIN NEOSAT HAZY IPA 473C</t>
  </si>
  <si>
    <t>CABIN LIL PAL HAZY IPA 473C</t>
  </si>
  <si>
    <t>GNB HOUSE LITE LAG 12/355C</t>
  </si>
  <si>
    <t>GNB HOUSE LITE LAG 24/355C</t>
  </si>
  <si>
    <t>WPG BB JUICII HZY IPA 24/473</t>
  </si>
  <si>
    <t>STEAMWORKS HOPPY MASH UP8/473C</t>
  </si>
  <si>
    <t>GOODBYE EARL CIDER 19.5LK</t>
  </si>
  <si>
    <t>TCB SCOOPER PALE ALE 8/355C</t>
  </si>
  <si>
    <t>GNB DKBRY BEERMOSA SR 473C</t>
  </si>
  <si>
    <t>DRIFTWOOD JUICY IPA 473C</t>
  </si>
  <si>
    <t>PABST STRONG LEMONADE 12/355C</t>
  </si>
  <si>
    <t>ATTACK PLANET SMASHER 473C</t>
  </si>
  <si>
    <t>ATTA WEIZEN HEFEWEIZEN 473C</t>
  </si>
  <si>
    <t>GW ORIG 16 ULTRA 15/355C</t>
  </si>
  <si>
    <t>Lower Alcohol</t>
  </si>
  <si>
    <t>GNB MNG ORNG BEERMOSA SR 473C</t>
  </si>
  <si>
    <t>GNB HOUSE LIME 473C</t>
  </si>
  <si>
    <t>GNB HOUSE LIME 6/355C</t>
  </si>
  <si>
    <t>WOODEN G PR ROM CID19.5LK</t>
  </si>
  <si>
    <t>WAYNE GRETZKY FOUR GRAIN WH</t>
  </si>
  <si>
    <t>LBJ CORE FOUR 8/473C</t>
  </si>
  <si>
    <t>NINE LOCKS THE IPA 473C</t>
  </si>
  <si>
    <t>DMC STARSTUFF DDH NECT 473C</t>
  </si>
  <si>
    <t>GNB GAYTORADE FIERCE GRAPE473C</t>
  </si>
  <si>
    <t>GNB GAYTORADE FRUITY PUNCH473C</t>
  </si>
  <si>
    <t>GNB GAYTORADE SLAYQUEEN OR473C</t>
  </si>
  <si>
    <t>GOOD DAY PEACH SOJU</t>
  </si>
  <si>
    <t>WAYNE GRETZKY PEACH WH SMASH</t>
  </si>
  <si>
    <t>PWB SASKQUATCH WC IPA 473C</t>
  </si>
  <si>
    <t>SHOOTING STAR PNK LMN 200PET</t>
  </si>
  <si>
    <t>SHOOTING STAR BL RASP 200PET</t>
  </si>
  <si>
    <t>PABST GROOVY LMN ICED T12/355C</t>
  </si>
  <si>
    <t>VIB MYSTIC HAZE PALE ALE 568C</t>
  </si>
  <si>
    <t>BROWN BROS STRWBRY &amp; CRM MOSC</t>
  </si>
  <si>
    <t>BITBURGER RADLER NATURTRUB500C</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</si>
  <si>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</si>
  <si>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</si>
  <si>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</si>
  <si>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</si>
  <si>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</si>
  <si>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</si>
  <si>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</si>
  <si>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</si>
  <si>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</si>
  <si>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</si>
  <si>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</si>
  <si>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SA PRUM WEHLEN RIES KABINETT</t>
  </si>
  <si>
    <t>KEEP CALM LAUGH SABL</t>
  </si>
  <si>
    <t>GNB HOUSE PARTY MIX PK 12/355C</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</si>
  <si>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</si>
  <si>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</si>
  <si>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</si>
  <si>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</si>
  <si>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</si>
  <si>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</si>
  <si>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</si>
  <si>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</si>
  <si>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JUNMAI EXCEL 18L BOX SAKE</t>
  </si>
  <si>
    <t>TOFINO PILSNER 473C</t>
  </si>
  <si>
    <t>LBJ MODERN IPA 473C</t>
  </si>
  <si>
    <t>DEEP 6 2025 ED DBLCCSR ALE750B</t>
  </si>
  <si>
    <t>TCB MASTER ANG HAZY IPA 473C</t>
  </si>
  <si>
    <t>KILTER WASABI LIGHT 355C</t>
  </si>
  <si>
    <t>GRAN FAUSTINO 1 GRAN RES 2004</t>
  </si>
  <si>
    <t>TCB ZESTA FIESTA LIME 473C</t>
  </si>
  <si>
    <t>KEEP CALM THRIVE CASA</t>
  </si>
  <si>
    <t>BASK PINOT GRIGIO CASK</t>
  </si>
  <si>
    <t>BASK SAUVIGNON BLANC CASK</t>
  </si>
  <si>
    <t>BASK CABERNET SAUVIGNON CASK</t>
  </si>
  <si>
    <t>FOUR WINDS GREG WC IPA 473C</t>
  </si>
  <si>
    <t>FOUR WINDS HUFTGOLD PILS473C</t>
  </si>
  <si>
    <t>PEACH LEMONADE SOUR 473C</t>
  </si>
  <si>
    <t>TRIPLE BOGEY ORNG TRNSFSN 355C</t>
  </si>
  <si>
    <t>CHEAP THRILLS LEMON LIME473C</t>
  </si>
  <si>
    <t>CHEAP THRILLS BLK CHERRY 473C</t>
  </si>
  <si>
    <t>TRIPLE BOGEY ORNG TRNSFSN 473C</t>
  </si>
  <si>
    <t>TEMPO GIN SMSH PNAP COCO6/355C</t>
  </si>
  <si>
    <t>FAUSTINO I GRAN RESERVA</t>
  </si>
  <si>
    <t>MAGNITUDE CAB SAUV</t>
  </si>
  <si>
    <t>MAGNITUDE CHARDONNAY</t>
  </si>
  <si>
    <t>NEW ICELAND 150 BLONDE ALE 473</t>
  </si>
  <si>
    <t>AMONG CLOUDS HAZY IPA 473C</t>
  </si>
  <si>
    <t>DOUBLE ENGHIEN BLONDE 330B</t>
  </si>
  <si>
    <t>BIER GARTEN IMPORTS INC</t>
  </si>
  <si>
    <t>DOUBLE ENGHIEN BLONDE 20LK</t>
  </si>
  <si>
    <t>GREEN KILLER IPA 330B</t>
  </si>
  <si>
    <t>GREEN KILLER IPA 20LK</t>
  </si>
  <si>
    <t>SILLY BLANCHE WIT  330B</t>
  </si>
  <si>
    <t>SILLY BLANCHE WIT 20LK</t>
  </si>
  <si>
    <t>PINK KILLER PNK GRPFRT 330B</t>
  </si>
  <si>
    <t>PINK KILLER PNK GRPFRT 20LK</t>
  </si>
  <si>
    <t>SILLY LA DIVINE 330B</t>
  </si>
  <si>
    <t>SILLY SAISON 330B</t>
  </si>
  <si>
    <t>CRAFTY RADLER MLN/PEAR 473C</t>
  </si>
  <si>
    <t>SILLY SCOTCH 330B</t>
  </si>
  <si>
    <t>SILLY BIO PILSNER 330C</t>
  </si>
  <si>
    <t>SANS SOUCI RASP ALE 473C</t>
  </si>
  <si>
    <t>CRAFTY RADLER ORNG/MANGO 473C</t>
  </si>
  <si>
    <t>NONSUCH BEAUTY 473C</t>
  </si>
  <si>
    <t>VALE D. MARIA DUORO SUP WHITE</t>
  </si>
  <si>
    <t>PUMP HOUSE BLUBER NON ALC 473C</t>
  </si>
  <si>
    <t>DILLON'S ESPRESSO MTINI 4/222C</t>
  </si>
  <si>
    <t>OGC PNAPL MANIFESTO NEIPA 473C</t>
  </si>
  <si>
    <t>I'M YOUR ORGANIC RED TEMP</t>
  </si>
  <si>
    <t>NONSUCH HAZY IPA 473C</t>
  </si>
  <si>
    <t>TIMELESS A LIGHT LAGER 8/473C</t>
  </si>
  <si>
    <t>I'M YOUR ORGANIC WHITE SABL</t>
  </si>
  <si>
    <t>KILTER ITALIAN PILSNER 473C</t>
  </si>
  <si>
    <t>HENRY OF PELHAM SPARKLING VQA</t>
  </si>
  <si>
    <t>CABIN HYDROSPHERE WC PALE 473C</t>
  </si>
  <si>
    <t>CABIN SECRET GARDEN HZY PA473C</t>
  </si>
  <si>
    <t>ABIDING CITIZEN LEMON LM SHRUB</t>
  </si>
  <si>
    <t>Shrubs</t>
  </si>
  <si>
    <t>LL ENJOY LAGER 12/355C</t>
  </si>
  <si>
    <t>KITTIES PNAPL SESSION MEAD30LK</t>
  </si>
  <si>
    <t>WG SPARKLING BRUT VQA</t>
  </si>
  <si>
    <t>PWB ORANGE MANGO GUAVA SR 473C</t>
  </si>
  <si>
    <t>GOOD DAY RED APPLE SOJU</t>
  </si>
  <si>
    <t>RAIMUND PRUM ESSENCE RIES</t>
  </si>
  <si>
    <t>SA PRUM BLUE RIESLING</t>
  </si>
  <si>
    <t>CAPITAL K MARGARITA COCKTAIL</t>
  </si>
  <si>
    <t>MOZART WHT CHOCOLATE CREAM LIQ</t>
  </si>
  <si>
    <t>BRBN FAMILY RESERVE CAN WH</t>
  </si>
  <si>
    <t>CANADA PROUD LAG 8/355C</t>
  </si>
  <si>
    <t>PAUL MAS ROSORANGE</t>
  </si>
  <si>
    <t>GOOD NATURED PINOT GRIGIO</t>
  </si>
  <si>
    <t>SILK &amp; SPICE SILK ROUTE</t>
  </si>
  <si>
    <t>MHFE PERPETUA 2022 VQA</t>
  </si>
  <si>
    <t>SOOKRAMS PINK SLIP LMN SR 473C</t>
  </si>
  <si>
    <t>MHFE QUATRAIN 2020 VQA</t>
  </si>
  <si>
    <t>MONSOON TROP COOLERS 12/355C</t>
  </si>
  <si>
    <t>TORQUE CLASSIC LAGER 473C</t>
  </si>
  <si>
    <t>MAGNOTTA UNBRIDLED DBL CAB VQA</t>
  </si>
  <si>
    <t>INVERSION SPICED WH SOUR4/250C</t>
  </si>
  <si>
    <t>PARALLEL 49 CANNONBALL 473C</t>
  </si>
  <si>
    <t>MAGNOTTA HOMESTRETCH WHTBLVQA</t>
  </si>
  <si>
    <t>KILTER GLEN LIGHT LAGER 473C</t>
  </si>
  <si>
    <t>KILTER GLEN CERVEZA LAGER 473C</t>
  </si>
  <si>
    <t>88 GO GO DIPA 473C</t>
  </si>
  <si>
    <t>ALCOPOP LEMON LIME 1LPET</t>
  </si>
  <si>
    <t>J T RESERVE WINEMAKER PGR</t>
  </si>
  <si>
    <t>J T RESERVE WINEMAKER SABL</t>
  </si>
  <si>
    <t>SLEEMAN GRP GNGR TRNSFSN473C</t>
  </si>
  <si>
    <t>SLEEMAN GINGER LIME MULE 473C</t>
  </si>
  <si>
    <t>D'ONT POKE BEAR MOSCATO VQA</t>
  </si>
  <si>
    <t>LEANING POST THE 50 CHARD VQA</t>
  </si>
  <si>
    <t>CREEKSIDE SAUVIGNON BLANC VQA</t>
  </si>
  <si>
    <t>VINTAGE INK LTD REL PIGR</t>
  </si>
  <si>
    <t>SUN CRUISER ICE TEA 6/355C</t>
  </si>
  <si>
    <t>SUMAC RIDGE PRIV RES GEWURZ</t>
  </si>
  <si>
    <t>SUN CRUISER LMN IC T 6/355C</t>
  </si>
  <si>
    <t>SUN CRUISER VAR PK 12/355C</t>
  </si>
  <si>
    <t>SUMAC RIDGE PRIV RES SABL</t>
  </si>
  <si>
    <t>KILTER CRUSH RADLER MIX 6/473C</t>
  </si>
  <si>
    <t>J T RESERVE WINEMAKER CHARD</t>
  </si>
  <si>
    <t>J T RESERVE WINEMAKERIESGEWURZ</t>
  </si>
  <si>
    <t>FORTY CREEK CINNAMON BN CR LIQ</t>
  </si>
  <si>
    <t>MOZART CHOC STRAWBERRY CR LIQ</t>
  </si>
  <si>
    <t>MHFE RESERVE SAUVIGNON BLANC</t>
  </si>
  <si>
    <t>DR MCGILLICUDDY WILD GRAPE LIQ</t>
  </si>
  <si>
    <t>GRAY MONK LTD ED GEWURZ</t>
  </si>
  <si>
    <t>MORAINE PINOT GRIS</t>
  </si>
  <si>
    <t>LIVELY PINEAPPLE MANGO 341B</t>
  </si>
  <si>
    <t>LIVELY ROSE RASP BLUBRY 341B</t>
  </si>
  <si>
    <t>GRAY MONK LTD ED ROSE</t>
  </si>
  <si>
    <t>FIELD &amp; FLIGHT ROSE</t>
  </si>
  <si>
    <t>FG SALTZBERG MILK STOUT 473C</t>
  </si>
  <si>
    <t>FLYING FISH PRESS LEMON 6/355C</t>
  </si>
  <si>
    <t>BR LEOS RASP LEMON FIZZ 58.6LK</t>
  </si>
  <si>
    <t>BR LEOS WATERMELON FIZZ 58.6LK</t>
  </si>
  <si>
    <t>88 STRWBRY BOUCE LMNDVS4/355C</t>
  </si>
  <si>
    <t>88 PRETTY PINK RASP ROVS4/355C</t>
  </si>
  <si>
    <t>MORAINE CLIFFHANGER WHITE</t>
  </si>
  <si>
    <t>MESTA GARNACHA</t>
  </si>
  <si>
    <t>AMARGUINHA CHOC &amp;ALMND CR LIQ</t>
  </si>
  <si>
    <t>JOHN SLEEMAN HIGH RYE ST WH</t>
  </si>
  <si>
    <t>WONDER SANGRIA 473C</t>
  </si>
  <si>
    <t>LA VIDA BOHEMIA CAB SAUV SYRAH</t>
  </si>
  <si>
    <t>OGC PHABULOUS SOUR NEIPA473C</t>
  </si>
  <si>
    <t>OBSOLETE HIGH NOON 473C</t>
  </si>
  <si>
    <t>CABIN BREW EVERYDAY LAG 6/355C</t>
  </si>
  <si>
    <t>VALE DA MATA RED</t>
  </si>
  <si>
    <t>LBJ MARGARITA GOSE 473C</t>
  </si>
  <si>
    <t>LBJ NOT ANOTHER HAZY IPA 473C</t>
  </si>
  <si>
    <t>JD SHORE SPICED RUM</t>
  </si>
  <si>
    <t>JD SHORE QUEEN FLEET DK SP RUM</t>
  </si>
  <si>
    <t>ELM GROUNDS CREW HONEY 473C</t>
  </si>
  <si>
    <t>ELMHURST GOLF &amp; COUNTRY CLUB</t>
  </si>
  <si>
    <t>OBSOLETE DIFFERENT GOODS 473C</t>
  </si>
  <si>
    <t>OBSOLETE CANADIAN PILSNER 473C</t>
  </si>
  <si>
    <t>SANDHILL DESTINATION PINOTGRIS</t>
  </si>
  <si>
    <t>TREE SEASON PASS MIX 8/473C</t>
  </si>
  <si>
    <t>BR SUMMER CRUSH MIX PACK8/473C</t>
  </si>
  <si>
    <t>POINSETTIA HOLIDAY GIFT BAG</t>
  </si>
  <si>
    <t>ENHANCED BIRTHDAY GIFT BAG</t>
  </si>
  <si>
    <t>ED EDMUNDO DBL OAKED CHARD</t>
  </si>
  <si>
    <t>HF BLONDE MIXER 8/473C</t>
  </si>
  <si>
    <t>MAGNOTTA LTD CAB FRANC ICE VQA</t>
  </si>
  <si>
    <t>THE ICON ROCK CAB SAUV</t>
  </si>
  <si>
    <t>THE ICON ROCK CHARDONNAY</t>
  </si>
  <si>
    <t>CASALS MEDITERRANEAN VERMOUTH</t>
  </si>
  <si>
    <t>BALTIC BROS APARTI ORANGE LIQ</t>
  </si>
  <si>
    <t>OGC PATIO PARTY G&amp;T PILS 473C</t>
  </si>
  <si>
    <t>CRASTO 20YO TAWNY PORT</t>
  </si>
  <si>
    <t>FARM STRBRY WTRMLN LT LAG 473C</t>
  </si>
  <si>
    <t>SLEEMAN CLEAR 2.0 LIME 473C</t>
  </si>
  <si>
    <t>CHEAP THRILLS MIX PACK 8/355C</t>
  </si>
  <si>
    <t>SUPERFLUX DRIP TIRAMISU ST473C</t>
  </si>
  <si>
    <t>BORDON CRIANZA</t>
  </si>
  <si>
    <t>GNB PET PALS PILSNER 4/473C</t>
  </si>
  <si>
    <t>BRAT KITTIES PNAPL SS MEAD473C</t>
  </si>
  <si>
    <t>FOX BOX LAGERS &amp; HOPS 8/473C</t>
  </si>
  <si>
    <t>MATT&amp;STEVE CAESAR SIPPER4/213C</t>
  </si>
  <si>
    <t>NICELIFE GIN &amp; JUICE MIX8/355C</t>
  </si>
  <si>
    <t>NINE LOCKS TANGERINE BLND 473C</t>
  </si>
  <si>
    <t>COCO RUM MOJITO 4/355C</t>
  </si>
  <si>
    <t>ALCOPOP ROOT BEER 473C</t>
  </si>
  <si>
    <t>ALCOPOP GINGER ALE 473C</t>
  </si>
  <si>
    <t>ALCOPOP VANILLA COLA 473C</t>
  </si>
  <si>
    <t>GUFO SANGIOVESE MERLOT</t>
  </si>
  <si>
    <t>CAVIT MOSCATO TREVENEZIE</t>
  </si>
  <si>
    <t>ZACCAGNINI BRUT BL DE BL SPKL</t>
  </si>
  <si>
    <t>MEDICI LAMBRUSCO REGGIANO SPKL</t>
  </si>
  <si>
    <t>ABCDARIUM ALVARINHO</t>
  </si>
  <si>
    <t>LOTW GIFT PACK</t>
  </si>
  <si>
    <t>DEER LONG ISLAND ICE TEA 2LPET</t>
  </si>
  <si>
    <t>CANTINA TOLLO PIETRAME PIGR</t>
  </si>
  <si>
    <t>SAN FELICE TOSCANA ROSSO</t>
  </si>
  <si>
    <t>GOVERNO TOSCANA</t>
  </si>
  <si>
    <t>HOLLANDSE STROOPWAFEL LIQUOR</t>
  </si>
  <si>
    <t>LUCCARELLI CAMPO MARINA PRIM</t>
  </si>
  <si>
    <t>FULL LEMONY BASTARD CERV 473C</t>
  </si>
  <si>
    <t>FIELD SALTEDLIME MEX LAG 473C</t>
  </si>
  <si>
    <t>FIELD HOUSE HAZY JUICY IPA473C</t>
  </si>
  <si>
    <t>FIELD CITRUS MIMOSA SOUR 473C</t>
  </si>
  <si>
    <t>FH SUPER TALL HAZY DIPA 568C</t>
  </si>
  <si>
    <t>FIELD HOUSE GOLD SOUR 473C</t>
  </si>
  <si>
    <t>NONSUCH BEAUTY 15/355C</t>
  </si>
  <si>
    <t>SUNRISE HOTEL TEQ MIX 6/355C</t>
  </si>
  <si>
    <t>-196 VODKA SODA LEMON 4/355C</t>
  </si>
  <si>
    <t>-196 VODKA SODA PEACH 4/355C</t>
  </si>
  <si>
    <t>-196 VOD SODA GRAPEFRUIT4/355C</t>
  </si>
  <si>
    <t>-196 VODKA SODA VAR PK 8/355C</t>
  </si>
  <si>
    <t>CARACTERE GRUNER VELTLINER</t>
  </si>
  <si>
    <t>SAN FELICE VERMENTINO IGT</t>
  </si>
  <si>
    <t>RICKYS LIQUORADE LIME 473C</t>
  </si>
  <si>
    <t>COLDSTREAM CLEAR DISTILLERY LTD</t>
  </si>
  <si>
    <t>POLAR ICE COOKIES &amp; CRM VODKA</t>
  </si>
  <si>
    <t>ED EDMUNDO MALBEC</t>
  </si>
  <si>
    <t>BALTIC BOMBA SOUR CHERRY VODKA</t>
  </si>
  <si>
    <t>LBJ QUEER BEER 24/473C</t>
  </si>
  <si>
    <t>BALTIC BROS DRY TRIPLE SEC LIQ</t>
  </si>
  <si>
    <t>ABSOLUT LIMITED EDITION BOTTLE</t>
  </si>
  <si>
    <t>SOOKRAMS LASER SHARK DIPA 473C</t>
  </si>
  <si>
    <t>OGC POWER BALLAD PALE ALE 473C</t>
  </si>
  <si>
    <t>FINNISH LONG DRINK 0 SUG 473C</t>
  </si>
  <si>
    <t>FINNISH LONG DRINK TRAD 473C</t>
  </si>
  <si>
    <t>WHITE CLAW BIG SURF TROP 473C</t>
  </si>
  <si>
    <t>OLE SPICY MARGARITA 4/355C</t>
  </si>
  <si>
    <t>CANARD DUCHENE P181 EX BRUT CH</t>
  </si>
  <si>
    <t>KOOKSOONDANG STRBRY MAKGEOLLI</t>
  </si>
  <si>
    <t>DW SINGULARITY IMP STOUT GP</t>
  </si>
  <si>
    <t>KILTER ROCKET POP SOUR 473C</t>
  </si>
  <si>
    <t>DEAD HORSE STRBRY FIZZ CID355C</t>
  </si>
  <si>
    <t>SHANKY'S GIFT PACK</t>
  </si>
  <si>
    <t>BALTIC BROS ESPRESSO MARTINI</t>
  </si>
  <si>
    <t>CROWN ROYAL LTD ED CHOC WH</t>
  </si>
  <si>
    <t>SAINCRIT BUTINAGE SAUV GRIS AC</t>
  </si>
  <si>
    <t>ROKU SAKURA BLOOM ED GIN</t>
  </si>
  <si>
    <t>FULL RADLIN BASTARD RADLER473C</t>
  </si>
  <si>
    <t>OBSOLETE MUSIC MACHINE SR 473C</t>
  </si>
  <si>
    <t>BARBADILLO BLANCO DE ALBARIZA</t>
  </si>
  <si>
    <t>OCHOA TINTO NUDE TEMP</t>
  </si>
  <si>
    <t>LL SPORTS BEER LT LAG 355C</t>
  </si>
  <si>
    <t>PABST STRONG LEMONADE 473C</t>
  </si>
  <si>
    <t>DON JULIO GIFT PACK</t>
  </si>
  <si>
    <t>LL SUNNY TIMES IPA 473C</t>
  </si>
  <si>
    <t>BORNEO APASIONADO TEMP</t>
  </si>
  <si>
    <t>FIREBALL CINN WH PARTY BKT</t>
  </si>
  <si>
    <t>CAPITAL K CHILL GRAPE VODKA</t>
  </si>
  <si>
    <t>CAPITAL K CHILL PNK LMNADE VOD</t>
  </si>
  <si>
    <t>PATENT 5 SOUR CHERRY LIQUEUR</t>
  </si>
  <si>
    <t>GNB HOUSE LITE LAG 473C</t>
  </si>
  <si>
    <t>TORQUE CLASSIC LIGHT LAG6/355C</t>
  </si>
  <si>
    <t>TORQUE CLASSIC LAGER 6/355C</t>
  </si>
  <si>
    <t>TORQUE CLASSIC LIGHT LAGER473C</t>
  </si>
  <si>
    <t>KILTER HALIFORNIA HZY DIPA473C</t>
  </si>
  <si>
    <t>WEST OF 5TH SPIKED PICKLES LIQ</t>
  </si>
  <si>
    <t>WEST OF THE 5TH DISTILLERY</t>
  </si>
  <si>
    <t>TRIPLE BOGEY ULTRA LT LAG473C</t>
  </si>
  <si>
    <t>MOLSON DRY 8.5 LAGER 473C</t>
  </si>
  <si>
    <t>WEST OF 5TH CHERRY BOMBS LIQ</t>
  </si>
  <si>
    <t>MHFE RESERVE ROSE</t>
  </si>
  <si>
    <t>MHFE RESERVE BRUT SPARKLING</t>
  </si>
  <si>
    <t>CEDARCREEK PINOT GRIS</t>
  </si>
  <si>
    <t>ALBERTA PREM GOLDEN RYE WH</t>
  </si>
  <si>
    <t>CEDARCREEK SAUVIGNON BLANC</t>
  </si>
  <si>
    <t>CEDARCREEK PINOT NOIR ROSE</t>
  </si>
  <si>
    <t>ROAD 13 HONEST JOHNS WHITE</t>
  </si>
  <si>
    <t>EDALISE COTES DE PROVENCE ROSE</t>
  </si>
  <si>
    <t>CAPITAL K CHILL CHERRY VODKA</t>
  </si>
  <si>
    <t>ROAD 13 HONEST JOHNS ROSE</t>
  </si>
  <si>
    <t>BH NINE LIVES FARMHOUSE AL473C</t>
  </si>
  <si>
    <t>BWB SALUT SAISON 473C</t>
  </si>
  <si>
    <t>BH MATTER PALE ALE 473C</t>
  </si>
  <si>
    <t>VILLAIN 11TH PROVINCE PILS473C</t>
  </si>
  <si>
    <t>88 EXTRA EXTRA HAZY IPA 47C</t>
  </si>
  <si>
    <t>GREY FOX AGILE IPA 355C</t>
  </si>
  <si>
    <t>GREY FOX HUMBLE LAGER 355C</t>
  </si>
  <si>
    <t>STREWN ICE TIME ICEWINE VQA</t>
  </si>
  <si>
    <t>GREY FOX QUICK WITTED BEL 355C</t>
  </si>
  <si>
    <t>RED BANK SAILORS RES 45 CDN WH</t>
  </si>
  <si>
    <t>SHERINGHAM CANADIAN WHISKY</t>
  </si>
  <si>
    <t>STALK &amp; BARREL HC CDN WH</t>
  </si>
  <si>
    <t>TZAFONA NAVA RUBY KOSHER VQA</t>
  </si>
  <si>
    <t>EXCELLENCE AND KOSHER</t>
  </si>
  <si>
    <t>TZAFONA NAVA BLANC KOSHER VQA</t>
  </si>
  <si>
    <t>ALAVIDA ORG KOSHER CAB SAUV</t>
  </si>
  <si>
    <t>CH DES CHARMES PINO VQA</t>
  </si>
  <si>
    <t>SONS OF VANCOUVER WHEAT RYE WH</t>
  </si>
  <si>
    <t>SONS OF VANCOUVER DISTILLERY LTD</t>
  </si>
  <si>
    <t>WREXHAM LAGER</t>
  </si>
  <si>
    <t>WOODENGATE JAM TART CID30LK</t>
  </si>
  <si>
    <t>WOODEN GATE JAM TART CID19.5LK</t>
  </si>
  <si>
    <t>STILLHEAD SHERRY CASK RYE WH</t>
  </si>
  <si>
    <t>WOODEN GATE LIL FRUITY CID30LK</t>
  </si>
  <si>
    <t>WOODEN GATE LIL FRTY CID19.5LK</t>
  </si>
  <si>
    <t>TEREMANA BLANCO TEQUILA</t>
  </si>
  <si>
    <t>FEVER-TREE DIST COLA 4/200B</t>
  </si>
  <si>
    <t>Mixers</t>
  </si>
  <si>
    <t>TREE OF LIFE CANADA ULC</t>
  </si>
  <si>
    <t>NONSUCH GRAPEFRUIT RADLER 473C</t>
  </si>
  <si>
    <t>OGC FROSTY FJORD BERRY ALE473C</t>
  </si>
  <si>
    <t>FEVER-TREE SPK GRPFRUIT4/200B</t>
  </si>
  <si>
    <t>SCHIEFERKOPF RIES TROCK QBA</t>
  </si>
  <si>
    <t>MOSELLAND RIESLING SPAT QMP</t>
  </si>
  <si>
    <t>FEVER-TREE PREM TONIC8/150C</t>
  </si>
  <si>
    <t>FEVER-TREE GINGER BEER8/150C</t>
  </si>
  <si>
    <t>FEVER-TREE CLUB SODA 8/150C</t>
  </si>
  <si>
    <t>FEVER-TREE GINGER ALE 8/150C</t>
  </si>
  <si>
    <t>APOLLO FALTER ORG PINO QBA</t>
  </si>
  <si>
    <t>ACUMA RED BLEND</t>
  </si>
  <si>
    <t>BUSCH BULLET 4/222C</t>
  </si>
  <si>
    <t>BWB PRAIRIE GOLD LAGER 355C</t>
  </si>
  <si>
    <t>TRIVENTO GOLDEN RES MAL CAFR</t>
  </si>
  <si>
    <t>VINTAGE INK WICKED WHT LTD REL</t>
  </si>
  <si>
    <t>BWB EMPIRE ALE WC IPA 355C</t>
  </si>
  <si>
    <t>CHIC CHOC SPICED RUM</t>
  </si>
  <si>
    <t>TRUE NORTH LIGHT IPA 473C</t>
  </si>
  <si>
    <t>TRUE NORTH RED ALE 473C</t>
  </si>
  <si>
    <t>HIGHBALLER PUMKIN ALE 473C</t>
  </si>
  <si>
    <t>SMOKY BAY 0.0 SHIRAZ</t>
  </si>
  <si>
    <t>SMOKY BAY 0.0 CHARD</t>
  </si>
  <si>
    <t>ATOMIC MONKEY SOUR CHRY BLAST</t>
  </si>
  <si>
    <t>WRITERS &amp; ROCKERS VODKA</t>
  </si>
  <si>
    <t>SANGRE DE TORO TEMPRANILLO DO</t>
  </si>
  <si>
    <t>WHISTLER PUMPKIN PIE ALE 473C</t>
  </si>
  <si>
    <t>OLE BLANCO TEQUILA</t>
  </si>
  <si>
    <t>BOTTEGA 0.0 SPRKL ROSE</t>
  </si>
  <si>
    <t>BOTTEGA 0.0 SPRKL</t>
  </si>
  <si>
    <t>LOW LA DOLCE VITA NEIPA 473C</t>
  </si>
  <si>
    <t>LES PETITES JAMELLES ROSE</t>
  </si>
  <si>
    <t>LES PETITES JAMELLES RED</t>
  </si>
  <si>
    <t>LES PETITES JAMELLES WHITE</t>
  </si>
  <si>
    <t>ISH MOJITO 4/250C</t>
  </si>
  <si>
    <t>ISH SPRITZ 4/250C</t>
  </si>
  <si>
    <t>HP JUNIPER PALOMA 12/355C</t>
  </si>
  <si>
    <t>HP JUNIPER PINA COLADA 12/355C</t>
  </si>
  <si>
    <t>GNB HOUSE RAZZ LAGER 24/355C</t>
  </si>
  <si>
    <t>TRALCETTO MONTE D'ABRUZ RIS</t>
  </si>
  <si>
    <t>HP JUNIPER MAI TAI 12/355C</t>
  </si>
  <si>
    <t>DEAD HORSE STRBRY FIZZ CID30LK</t>
  </si>
  <si>
    <t>NICELIFE CHERRY BLK LIME 30LK</t>
  </si>
  <si>
    <t>CABERNARIO NO3 CAB SAUV</t>
  </si>
  <si>
    <t>PEARL MORISSETTE LE FEU VQA</t>
  </si>
  <si>
    <t>KILTER SOUTHSIDE LAGER 355C</t>
  </si>
  <si>
    <t>KILTER FIRE &amp; LAGER 355C</t>
  </si>
  <si>
    <t>DUMMY SUPPLIER</t>
  </si>
  <si>
    <t>ST REMY XO GP</t>
  </si>
  <si>
    <t>PATENT 5 LEMON GIN SPRITZ 30LK</t>
  </si>
  <si>
    <t>SMOKY BAY CABERNET SAUVIGNON</t>
  </si>
  <si>
    <t>PATENT 5 SOUR CHERRY VODSP30LK</t>
  </si>
  <si>
    <t>JELLI SHOOTERS VAR PK12/40PET</t>
  </si>
  <si>
    <t>H2 CRAFT SPIRITS INC</t>
  </si>
  <si>
    <t>FOUNDERS OLD FASHIONED 4/100C</t>
  </si>
  <si>
    <t>BLUMSTEIN MENNO LIGHT LAG 473C</t>
  </si>
  <si>
    <t>BH RUBY RASPBERRY SOUR 473C</t>
  </si>
  <si>
    <t>OGC LIO'LAI DANDELION SAIS355C</t>
  </si>
  <si>
    <t>BH STRATUS NZ PILSNER 473C</t>
  </si>
  <si>
    <t>TCB WINTER BUNDLER 8/355C</t>
  </si>
  <si>
    <t>CAROLANS IRISH CREAM LIQUOR</t>
  </si>
  <si>
    <t>BLACK FLY MAXX LMN DROP 250C</t>
  </si>
  <si>
    <t>BLACK FLY MAXX CHRY BOMB 250C</t>
  </si>
  <si>
    <t>SANDHILL DESTINATION CHARD</t>
  </si>
  <si>
    <t>P49 BIERFEST MIX 8/473C</t>
  </si>
  <si>
    <t>GRAND SUD 0.0 MERLOT</t>
  </si>
  <si>
    <t>GRAND SUD 0.0 CHARD</t>
  </si>
  <si>
    <t>OGC NEW LEAF LAGER 473C</t>
  </si>
  <si>
    <t>WHITE CLAW ZERO CHERRY 4/355C</t>
  </si>
  <si>
    <t>WHITE CLAW ZERO MANGO 4/355C</t>
  </si>
  <si>
    <t>UMIKI WHISKY</t>
  </si>
  <si>
    <t>STEAMWORKS CARROT CAKE ALE473C</t>
  </si>
  <si>
    <t>VILLA ANNABERTA VALP RIP SUP</t>
  </si>
  <si>
    <t>GREASY FINGERS CABERNET SAUV</t>
  </si>
  <si>
    <t>FOUNDERS ESPRESSO TINI 6/355C</t>
  </si>
  <si>
    <t>PJ'S CREME BRULEE CREAM LIQ</t>
  </si>
  <si>
    <t>FARNITO CHARD TOSCANA IGT</t>
  </si>
  <si>
    <t>BRAT OL RAZZLE DAZZLE MEAD30LK</t>
  </si>
  <si>
    <t>WOODEN GATE SLOW BURN CID 500B</t>
  </si>
  <si>
    <t>BB BEST LAID PLANS ALE 473C</t>
  </si>
  <si>
    <t>NOTABOO PEANUT BUTTER WH</t>
  </si>
  <si>
    <t>NOTABOO CORP</t>
  </si>
  <si>
    <t>88 BEACH CLUB MEXICAN LAG 473C</t>
  </si>
  <si>
    <t>CITRA PINOT GRIGIO IGT</t>
  </si>
  <si>
    <t>A BELT &amp; SUSPENDERS PILS 473C</t>
  </si>
  <si>
    <t>CASISANO BRUNELLO MONTAL DOCG</t>
  </si>
  <si>
    <t>BLENDERS PRIDE RARE PREM WH</t>
  </si>
  <si>
    <t>NOMAD OUTLAND WHISKY</t>
  </si>
  <si>
    <t>DDC BLANCHE DU PARADIS WIT473C</t>
  </si>
  <si>
    <t>DDC C'EST UNE PINTE BLONDE473C</t>
  </si>
  <si>
    <t>DDC DISCO SOLEIL IPA 473C</t>
  </si>
  <si>
    <t>DDC IMMORALITE IMP IPA 473C</t>
  </si>
  <si>
    <t>NICELIFE WHISKY LEMONADE 473C</t>
  </si>
  <si>
    <t>DDC LIMONADE POIVREE SOUR 473C</t>
  </si>
  <si>
    <t>DDC PETITE MORALE IPA 473C</t>
  </si>
  <si>
    <t>DDC ROSEE D'HIBISCUS WIT 473C</t>
  </si>
  <si>
    <t>DDC SOLSTICE ETE MANGUE SR473C</t>
  </si>
  <si>
    <t>DDC SOLSTICE ETE CERISE SR473C</t>
  </si>
  <si>
    <t>DDC SOLSTICE ETE FRMBS SR473C</t>
  </si>
  <si>
    <t>NICELIFE ORANGE CREAMSICLE 473</t>
  </si>
  <si>
    <t>DDC VOYAGEUR DES BRUMES 473C</t>
  </si>
  <si>
    <t>NICELIFE BLKBRY COCONUT 473C</t>
  </si>
  <si>
    <t>VILLA HUESGEN PINOT BLANC QBA</t>
  </si>
  <si>
    <t>Pinot Blanc</t>
  </si>
  <si>
    <t>BRIDGE BOURBON BLD ORG WHT473C</t>
  </si>
  <si>
    <t>NICELIFE BLUEBERRY MOJITO 473C</t>
  </si>
  <si>
    <t>DMC GIVE'R LIME 473C</t>
  </si>
  <si>
    <t>NICELIFE RASP CREAMSICLE 473C</t>
  </si>
  <si>
    <t>KEYSTONE LIGHT 30/355C</t>
  </si>
  <si>
    <t>CANADIAN CLUB CRAN GNGR 4/355C</t>
  </si>
  <si>
    <t>NIFTY GUAVA COCONUT 355C</t>
  </si>
  <si>
    <t>NONSUCH VENN GRAPE ALE 750B</t>
  </si>
  <si>
    <t>ORANGE CREAMSICLE SOUR 473C</t>
  </si>
  <si>
    <t>SHARK REPELLENT HAZY IPA 473C</t>
  </si>
  <si>
    <t>THROW ME A BONE HAZY PALE 473C</t>
  </si>
  <si>
    <t>STRANGE WOMEN PASSIONFR SR473C</t>
  </si>
  <si>
    <t>DDC PECHE MORTEL IMP STOUT473C</t>
  </si>
  <si>
    <t>MOONLIGHT MATT LANG RUM CR LIQ</t>
  </si>
  <si>
    <t>TULLIBARDINE 500 SH CSK SM SC</t>
  </si>
  <si>
    <t>CANADIAN CLUB CRAN GINGER 473C</t>
  </si>
  <si>
    <t>PINK RASP LEMONADE MEAD 355C</t>
  </si>
  <si>
    <t>GNB RUNNERS REWARD KOLSCH 473C</t>
  </si>
  <si>
    <t>FH ALORA HAZY MINI IPA 473C</t>
  </si>
  <si>
    <t>VIGNETI RADICA ROSATO IGT</t>
  </si>
  <si>
    <t>FH SIMCOE STRATA WC PALE 473C</t>
  </si>
  <si>
    <t>FH AGAVE PASSION FRUIT SR 473C</t>
  </si>
  <si>
    <t>FIELD HOUSE IPA 473C</t>
  </si>
  <si>
    <t>FIELD HOUSE DARK SOUR 473C</t>
  </si>
  <si>
    <t>TOASTED COCONUT BLK LAG 473C</t>
  </si>
  <si>
    <t>LBJ CREAM ALE 473C</t>
  </si>
  <si>
    <t>SASSICAIA 2022</t>
  </si>
  <si>
    <t>BRAT OL RAZZLE DAZZLE MEAD473C</t>
  </si>
  <si>
    <t>BRAT CAT CAFE COFFEE MEAD 473C</t>
  </si>
  <si>
    <t>BAILEYS CHOCOLATE IRISH CR LIQ</t>
  </si>
  <si>
    <t>HONEY SHEEP GINGER LEMON</t>
  </si>
  <si>
    <t>HONEY SHEEP MEADERY INC</t>
  </si>
  <si>
    <t>QUIET MAN SUP BL IRISH WHISKEY</t>
  </si>
  <si>
    <t>NOBLE RIDGE RES PINOT NOIR VQA</t>
  </si>
  <si>
    <t>BWB LIL FELLER MICRO IPA 355C</t>
  </si>
  <si>
    <t>TORRE DEI BEATI ROSA-AE DOC</t>
  </si>
  <si>
    <t>KESSELER R RIESLING KABINETT</t>
  </si>
  <si>
    <t>OLD STYLE PILSNER 710C</t>
  </si>
  <si>
    <t>TATONE MONTEPULCIANO DOC</t>
  </si>
  <si>
    <t>KILTER HYPERART LYCHEE SR 473C</t>
  </si>
  <si>
    <t>KILTER HAPPY IN DEATH DIPA473C</t>
  </si>
  <si>
    <t>LOW LIFE FIZZY RED SPARKLING</t>
  </si>
  <si>
    <t>NOBLE RIDGE THE ONE BLANC SPKL</t>
  </si>
  <si>
    <t>LBJ FRS 24/473C</t>
  </si>
  <si>
    <t>LOLA RIESLING VQA</t>
  </si>
  <si>
    <t>TRULY BRUNCH MIX PACK 12/355C</t>
  </si>
  <si>
    <t>TRIPLE BOGEY WATER HAZARD 355C</t>
  </si>
  <si>
    <t>GIB WINTER MIXER 8/473C</t>
  </si>
  <si>
    <t>SOOKRAMS ANIMATOR BOCK 473C</t>
  </si>
  <si>
    <t>CT CREMANT DE BOURGOGNE BRUT</t>
  </si>
  <si>
    <t>CABIN SUNNYSPECTRUM WC PA 473C</t>
  </si>
  <si>
    <t>HALLASAN COCONUT SOJU</t>
  </si>
  <si>
    <t>TCB BACKPACKER SESSION IPL473C</t>
  </si>
  <si>
    <t>HF BLUEBERRY BLONDE 473C</t>
  </si>
  <si>
    <t>HF PEACH BLONDE 473C</t>
  </si>
  <si>
    <t>HF LIME BLONDE 473C</t>
  </si>
  <si>
    <t>GRACE OMALLEY MC IRISH WH</t>
  </si>
  <si>
    <t>PATRON CRISTALINO ANEJO TEQ</t>
  </si>
  <si>
    <t>12-CAN BAG</t>
  </si>
  <si>
    <t>FRIDAY'S APPAREL</t>
  </si>
  <si>
    <t>MIKE'S HARDER LEMONADE 740C</t>
  </si>
  <si>
    <t>CHARLES DE COURANCE CHAMP BRUT</t>
  </si>
  <si>
    <t>BLACK HILLS ADDENDUM VQA</t>
  </si>
  <si>
    <t>BH CORAZON CERVEZA 473C</t>
  </si>
  <si>
    <t>DMC TUCKYS TEEFS DARK LAG 473C</t>
  </si>
  <si>
    <t>SECTION 6 LONDON FOG CREAM473C</t>
  </si>
  <si>
    <t>BH FESTBIER 473C</t>
  </si>
  <si>
    <t>DELJOY CITRUS &amp; COGNAC LIQ</t>
  </si>
  <si>
    <t>MAISON DELPEUCH JOYEUX</t>
  </si>
  <si>
    <t>LA VIELLE FERME ROSE CASK AC</t>
  </si>
  <si>
    <t>L'ARITISAN LE CHARDONNAY</t>
  </si>
  <si>
    <t>BR LEOS SOUR APPLE FIZZ 58.6LK</t>
  </si>
  <si>
    <t>HECTORS HARD CRANBERRY 396B</t>
  </si>
  <si>
    <t>DOMAINE LES SALICES VIOGNER</t>
  </si>
  <si>
    <t>TORQUE NIGHTHAWK LIGHT 6/355C</t>
  </si>
  <si>
    <t>GRAND VELOURS RED GRAND RES</t>
  </si>
  <si>
    <t>GRAND VELOURS CHARDONNAY RES</t>
  </si>
  <si>
    <t>PWB CZECH MATE PILSNER 473C</t>
  </si>
  <si>
    <t>TWO ROW LIGHT 15/355C</t>
  </si>
  <si>
    <t>TCB BURNING DOWN THE HOUSE473C</t>
  </si>
  <si>
    <t>CUVEE DES CARDINIERS RHONE</t>
  </si>
  <si>
    <t>ABERFELDY 15 YO SEM CASK SM SC</t>
  </si>
  <si>
    <t>ALBERTA PREMIUM 10YO CS RYE WH</t>
  </si>
  <si>
    <t>CH DES CHARMES BRUT TRAD SPKL</t>
  </si>
  <si>
    <t>ST ESPRIT COTES DU RHONE BLANC</t>
  </si>
  <si>
    <t>HERESIE CORBIERES BLANC AOC</t>
  </si>
  <si>
    <t>HERESIE CORBIERES ROUGE AOC</t>
  </si>
  <si>
    <t>DELIRIUM STRONG BLONDE 330B</t>
  </si>
  <si>
    <t>ABIDING CITIZEN WH SOUR MIXER</t>
  </si>
  <si>
    <t>ABIDING CITIZEN CHAI TEA SYRUP</t>
  </si>
  <si>
    <t>GNB ESPRESSO MARTINI STOUT473C</t>
  </si>
  <si>
    <t>ABIDING CITIZEN WHISKY CKT KIT</t>
  </si>
  <si>
    <t>NUTRL VODKA SODA LIME 473C</t>
  </si>
  <si>
    <t>FOUNDERS SP APPLE BBN SOUR473C</t>
  </si>
  <si>
    <t>FOUNDERS SP COCKTAIL MIX6/473C</t>
  </si>
  <si>
    <t>FOUNDERS ESPRESSO MUG 4/355C</t>
  </si>
  <si>
    <t>FORESHADOW BROWN ALE 473C</t>
  </si>
  <si>
    <t>DILLY DALLY ENGLISH IPA 473C</t>
  </si>
  <si>
    <t>KRONENBOURG 1664 ROSE 330B</t>
  </si>
  <si>
    <t>SCAPA 10 YO ORKNEY SM SC WH</t>
  </si>
  <si>
    <t>88 BLUE RASP DUOTANG FR SR473C</t>
  </si>
  <si>
    <t>88 DOG DAYS HAZY DIPA 473C</t>
  </si>
  <si>
    <t>WHISTLER CHESTNUT ALE 6/355C</t>
  </si>
  <si>
    <t>MICHELOB ULTRA ZERO 6/355C</t>
  </si>
  <si>
    <t>88 SIMPLY IRRESISTIBLE IPA473C</t>
  </si>
  <si>
    <t>LL BREAKOUT WEST LAGER 355C</t>
  </si>
  <si>
    <t>OGC ROOM 202 BRL AGED ST 500B</t>
  </si>
  <si>
    <t>LBJ VANILLA NUT BROWN ALE 473C</t>
  </si>
  <si>
    <t>NUTTY AUNTIE CHOC HZL PRT473C</t>
  </si>
  <si>
    <t>FARMERY STERLING LAGER 473C</t>
  </si>
  <si>
    <t>BLACK CHERRY SOUR 473C</t>
  </si>
  <si>
    <t>PUMPKIN SPICE CREAMSICLE 473C</t>
  </si>
  <si>
    <t>TRICK OR TREAT SOUR CANDY 473C</t>
  </si>
  <si>
    <t>STRAWBERRY WARHEAD SOUR 473C</t>
  </si>
  <si>
    <t>LE BIJOU SOPHIE VALROSE SABL</t>
  </si>
  <si>
    <t>BRAZEN RAVENS REIGN WIT 473C</t>
  </si>
  <si>
    <t>LBJ SPICED CIDER 473C</t>
  </si>
  <si>
    <t>HONEY SHEEP SEMI SWEET</t>
  </si>
  <si>
    <t>NEXTFREIND CIDER NOUVEAU 30LK</t>
  </si>
  <si>
    <t>MARQUES DE VARGAS RIOJA RES</t>
  </si>
  <si>
    <t>MAS JANEIL LE PETIT PAS</t>
  </si>
  <si>
    <t>PABST LIGHT 15/355C</t>
  </si>
  <si>
    <t>REBELLION ZILLA LIGHT IPA473C</t>
  </si>
  <si>
    <t>PABST LIGHT 473C</t>
  </si>
  <si>
    <t>GRAFFITI SOUR RASP LIQUEUR</t>
  </si>
  <si>
    <t>NEXTFRIEND CIDER NOUVEAU 50LK</t>
  </si>
  <si>
    <t>NEXTFRIEND POMPOM 30LK</t>
  </si>
  <si>
    <t>NEXTFRIEND PRESS ON CID12/355C</t>
  </si>
  <si>
    <t>STAMPEDE CANADIAN RYE WHISKY</t>
  </si>
  <si>
    <t>HAUTES PISTES PINOT NOIR</t>
  </si>
  <si>
    <t>BH MONOLITHIC NO10 DOLCITA473C</t>
  </si>
  <si>
    <t>HAUTES PISTES CHARDONNAY</t>
  </si>
  <si>
    <t>GOOD DAY MINT CHOCO FRUIT SOJU</t>
  </si>
  <si>
    <t>EMPRESS 1908 GIN ADD ON</t>
  </si>
  <si>
    <t>99 BANANAS 4/50ML</t>
  </si>
  <si>
    <t>FGB DRY LAGER 710B</t>
  </si>
  <si>
    <t>SHOOTING STAR CRAN 200PET</t>
  </si>
  <si>
    <t>MUDSHAKE EGGNOG 270B</t>
  </si>
  <si>
    <t>SHOOTING STAR LIME 200PET</t>
  </si>
  <si>
    <t>GEORGIAN BAY ECO FRIENDLY GIN</t>
  </si>
  <si>
    <t>FULL POTTERS PORTER DA ED 355C</t>
  </si>
  <si>
    <t>ANOTHER HENDRICKS GIN</t>
  </si>
  <si>
    <t>JOHN SLEEMAN GIN</t>
  </si>
  <si>
    <t>BAREKSTEN BOTANICAL GIN</t>
  </si>
  <si>
    <t>OS FAMILY RES BARREL AGED GIN</t>
  </si>
  <si>
    <t>OGC STARRY SOLSTICE WHEAT 473C</t>
  </si>
  <si>
    <t>OGC GALACTIC GUSTO 2 IPA 473C</t>
  </si>
  <si>
    <t>KILTER FINAL PHANTASY DIPA473C</t>
  </si>
  <si>
    <t>KILTER WETLANDS PALE 473C</t>
  </si>
  <si>
    <t>CAPITAL K PEPPERMINT VODKA</t>
  </si>
  <si>
    <t>TCB CRANBERRY STOUT 500B</t>
  </si>
  <si>
    <t>&amp; EVERMORE CHARDONNAY VQA</t>
  </si>
  <si>
    <t>NEXTFRIEND NEIGHBORHOOD 30LK</t>
  </si>
  <si>
    <t>&amp; EVERMORE PINOT NOIR VQA</t>
  </si>
  <si>
    <t>LEANING POST THE 50 PINO VQA</t>
  </si>
  <si>
    <t>ORNELLAIA LE SERRE NUOVE 2021</t>
  </si>
  <si>
    <t>POPLAR GROVE CASCADIA PIGR</t>
  </si>
  <si>
    <t>SUNTORY TOKI BLACK WHISKY</t>
  </si>
  <si>
    <t>LE PETIT PERROY SANCERRE</t>
  </si>
  <si>
    <t>ALKUR RIBOLLA GIALLA</t>
  </si>
  <si>
    <t>ARIZONA RASP TEA 2G 6/355C</t>
  </si>
  <si>
    <t>LEANING POST CUVEE WINONA VQA</t>
  </si>
  <si>
    <t>LUCKY LAGER 8/355 C</t>
  </si>
  <si>
    <t>MI CAMPO BLANCO TEQUILA</t>
  </si>
  <si>
    <t>NEXTFRIEND NEIGHBORHOOD 20LK</t>
  </si>
  <si>
    <t>SUNRISE HOTEL MARGARITA 4/355C</t>
  </si>
  <si>
    <t>NICELIFE MANGO JAS CHILLI 473C</t>
  </si>
  <si>
    <t>MADRI EXCEPTIONAL LAGER24/355B</t>
  </si>
  <si>
    <t>CABIN BANGER HAZY IPA 473C</t>
  </si>
  <si>
    <t>CABIN CONSTELLATION OAT ST473C</t>
  </si>
  <si>
    <t>DRUMSHANBO FIG &amp; LAUREL GIN</t>
  </si>
  <si>
    <t>CARAMEL CHURRO STOUT 568C</t>
  </si>
  <si>
    <t>CALI COMMON LAGER 473C</t>
  </si>
  <si>
    <t>BH VODNIK CZECH DARK LAG 473C</t>
  </si>
  <si>
    <t>TCB CHRISTMAS ORANGE PALE 473C</t>
  </si>
  <si>
    <t>BROKER'S PINK STRAWBERRY GIN</t>
  </si>
  <si>
    <t>WAYNE GRETZKY GNGR BEER CSK WH</t>
  </si>
  <si>
    <t>ABIDING CITIZEN SIMPLE SYRUP</t>
  </si>
  <si>
    <t>STAR BEAST CHOC BROWNIE ST355C</t>
  </si>
  <si>
    <t>BEARFACE WILD RAR03 CDN WH</t>
  </si>
  <si>
    <t>GALACTIC TWILIGHT COSMOS 473C</t>
  </si>
  <si>
    <t>BRAT CAT MEAD SAMPLER PK4/355C</t>
  </si>
  <si>
    <t>BRAT CAT CAFE COFFEE MEAD 30LK</t>
  </si>
  <si>
    <t>WAVELENGTH IPA 12TH 473C</t>
  </si>
  <si>
    <t>GRPFRT KUSH PNAPL HZ IPA473C</t>
  </si>
  <si>
    <t>FH NITRO COLD BREW STOUT 473C</t>
  </si>
  <si>
    <t>FH GALAXY HAZY MINI IPA 473C</t>
  </si>
  <si>
    <t>COORS SLTZ GR APPLE SLSH6/355C</t>
  </si>
  <si>
    <t>NICELIFE PEACH BELLINI 473C</t>
  </si>
  <si>
    <t>HELIX BLONDE 473C</t>
  </si>
  <si>
    <t>HELIX IPA 473C</t>
  </si>
  <si>
    <t>SMIRNOFF SMALLZ BERRY BLAST</t>
  </si>
  <si>
    <t>HELIX ROUSSE RED ALE 473C</t>
  </si>
  <si>
    <t>NICELIFE GIN &amp; JUICE PCH4/355C</t>
  </si>
  <si>
    <t>NICELIFE GIN &amp; GRAPEFRUIT 473C</t>
  </si>
  <si>
    <t>KILTER VINTAGE AMBER ALE 473C</t>
  </si>
  <si>
    <t>TCB NON ALC BLUEBEARY 8/355C</t>
  </si>
  <si>
    <t>SIMPLY BOLD VARIETY PK 8/355C</t>
  </si>
  <si>
    <t>SIMPLY BOLD CHERRY LIME 6/355C</t>
  </si>
  <si>
    <t>GASSIER PAS DU MOINS ROSE 2025</t>
  </si>
  <si>
    <t>SOOKRAMS NEON JUNGLE IPL 473C</t>
  </si>
  <si>
    <t>WILLM CREMANT D'ALSACE AOC</t>
  </si>
  <si>
    <t>PWB TUCKERS BROWN ALE 473C</t>
  </si>
  <si>
    <t>THE VILLIANESS BALTIC PORT473C</t>
  </si>
  <si>
    <t>NEXTFRIEND PINK ROSE CIDER20LK</t>
  </si>
  <si>
    <t>NEXTFRIEND PINK ROSE CIDER50LK</t>
  </si>
  <si>
    <t>OBSOLETE POPPER SESS IPA 473C</t>
  </si>
  <si>
    <t>SOOKRAMS STAY GOLD BLONDE 473C</t>
  </si>
  <si>
    <t>LES PETITS DIEUX PETIT CHABLIS</t>
  </si>
  <si>
    <t>PATENT 5 AGED RUM</t>
  </si>
  <si>
    <t>MALIBU PINK TROPICAL LIQ</t>
  </si>
  <si>
    <t>LBJ SPICED CIDER 50LK</t>
  </si>
  <si>
    <t>GINEBRA SAN MIGUEL GIN</t>
  </si>
  <si>
    <t>2261519 ALBERTA LTD</t>
  </si>
  <si>
    <t>WHITE CLAW SURGE BLUEBERRY473C</t>
  </si>
  <si>
    <t>FARMERY LOST TIME WC IPA 473C</t>
  </si>
  <si>
    <t>LABATT BLUE 30/355C</t>
  </si>
  <si>
    <t>MICHELOB ULTRA 740C</t>
  </si>
  <si>
    <t>BLUE MOON NON ALC ALE 6/355C</t>
  </si>
  <si>
    <t>GNB CANDY CANE MOCHA STOUT473C</t>
  </si>
  <si>
    <t>NOBLE RIDGE VILICUS PIGR</t>
  </si>
  <si>
    <t>GNB WINTER SPICED DARK ALE473C</t>
  </si>
  <si>
    <t>SOUR PUSS RASPBERRY LIQUEUR</t>
  </si>
  <si>
    <t>TCB MIXER VARIETY PACK 15/355C</t>
  </si>
  <si>
    <t>SOUR PUSS APPLE LIQUEUR</t>
  </si>
  <si>
    <t>SOUR PUSS BLUE TROPICAL LIQ</t>
  </si>
  <si>
    <t>PHILLIPS BUTTER RIPPLE LIQ</t>
  </si>
  <si>
    <t>COCO RUM SPRITZ 4/355C</t>
  </si>
  <si>
    <t>ABSOLUT OCEAN SPRAY WHT 8/355C</t>
  </si>
  <si>
    <t>BLACK FLY COCKTAIL MIX 12/355C</t>
  </si>
  <si>
    <t>SLAPPY'S SLUSH MIX PACK 12/355</t>
  </si>
  <si>
    <t>ICEBERG DOUBLE BLACK 4/355C</t>
  </si>
  <si>
    <t>COTTAGE SPRINGS VS PEACH 473C</t>
  </si>
  <si>
    <t>COTTAGE PUNCHED PNK LMND473C</t>
  </si>
  <si>
    <t>SOUR PUSS RASP LEMONADE 355C</t>
  </si>
  <si>
    <t>COTTAGE SPINGS FREEZIE 8/355C</t>
  </si>
  <si>
    <t>COTTAGE SPRINGS CNDY KEY 4LBIB</t>
  </si>
  <si>
    <t>TWISTED TEA EXTREME PK 12/355C</t>
  </si>
  <si>
    <t>POPSICLE VODKA FIRECRACKER473C</t>
  </si>
  <si>
    <t>SUN CRUISER CL ICED TEA 473C</t>
  </si>
  <si>
    <t>POPSICLE VS MIX PACK 12/355C</t>
  </si>
  <si>
    <t>TWISTED TEA EXTREME LEMON 473C</t>
  </si>
  <si>
    <t>FARMERY CROP CIRCLE DIPA 473C</t>
  </si>
  <si>
    <t>FARMERY HOPSTRONAUT NEIPA 473C</t>
  </si>
  <si>
    <t>ARIZONA TEA 2G VAR PK 12/355C</t>
  </si>
  <si>
    <t>CEDARCREEK PL HAYNE SYR2021VQA</t>
  </si>
  <si>
    <t>SIMPLY SPKD BOLD CHRY LIME473C</t>
  </si>
  <si>
    <t>CEDARCREEK PL STH PINO 2022VQA</t>
  </si>
  <si>
    <t>COORS SELTZ 7 SLUSH VP 12/355C</t>
  </si>
  <si>
    <t>CEDARCREEK PL EAST PINO2022VQA</t>
  </si>
  <si>
    <t>COORS SELZ 7 SLSH GRN APL473C</t>
  </si>
  <si>
    <t>STRONGBOW STRW LIME CID 473C</t>
  </si>
  <si>
    <t>MARTINSLANE SIMES RIES 2023VQA</t>
  </si>
  <si>
    <t>CHECKMATE END GAME MER 2021VQA</t>
  </si>
  <si>
    <t>MADRI EXCEPCIONAL LAGER 355B</t>
  </si>
  <si>
    <t>MARTINSLANE SIMES PINO 2020VQA</t>
  </si>
  <si>
    <t>CHECKMATE ATTACK CHARD 2020VQA</t>
  </si>
  <si>
    <t>MARTINSLANE NARA RIES 2022VQA</t>
  </si>
  <si>
    <t>MARTINSLANE NARA PINO 2020 VQA</t>
  </si>
  <si>
    <t>SNAPPLE SPIKED 7 STRAW TEA458C</t>
  </si>
  <si>
    <t>NUDE STIFF VS TANGERINE 473C</t>
  </si>
  <si>
    <t>JD SHORE ROCKHOUND VODKA</t>
  </si>
  <si>
    <t>MOTT'S CLAM CAESAR 7 ORIG 458C</t>
  </si>
  <si>
    <t>DISCO COCKTAIL 4/355C</t>
  </si>
  <si>
    <t>KILTER BELLARIA 3 IMP ST 500B</t>
  </si>
  <si>
    <t>MICHELOB ULTRA 18/355C</t>
  </si>
  <si>
    <t>-196 VOD SODA GRAPEFRUIT 473C</t>
  </si>
  <si>
    <t>SOUTHERN COMFORT LEMONADE 473C</t>
  </si>
  <si>
    <t>BLACK FLY CR PURPLE MIX12/355C</t>
  </si>
  <si>
    <t>ABSOLUT HARING SPEC ED VODKA</t>
  </si>
  <si>
    <t>ABSOLUT TABASCO VODKA</t>
  </si>
  <si>
    <t>BLACK FLY CR CREAM SODA 473C</t>
  </si>
  <si>
    <t>FOUNDERS GIN COCKTAIL VP8/355C</t>
  </si>
  <si>
    <t>BH DEADFALL ENG DARK MILD 473C</t>
  </si>
  <si>
    <t>MALIBU PINEAPPLE VAR PK 8/355C</t>
  </si>
  <si>
    <t>JP WISERS CANADA DRY GINGR 473</t>
  </si>
  <si>
    <t>TORQUE FAN FUEL CLASS LAG 473C</t>
  </si>
  <si>
    <t>THE LIGHTKEEPER IMP STOUT 473C</t>
  </si>
  <si>
    <t>SOOKRAMS MIX PACK 8/473C</t>
  </si>
  <si>
    <t>DUTCH BARN ORCHARD VODKA</t>
  </si>
  <si>
    <t>THE MUFF IRISH VODKA</t>
  </si>
  <si>
    <t>-196 VODKA SODA PEACH 473C</t>
  </si>
  <si>
    <t>REN PREMIUM VODKA</t>
  </si>
  <si>
    <t>BLACK FLY BLUE LAGOON 4/440B</t>
  </si>
  <si>
    <t>PAINTED SCARS</t>
  </si>
  <si>
    <t>REUSABLE LARGE BAG BLACK</t>
  </si>
  <si>
    <t>REUSABLE MEDIUM BAG PURPLE</t>
  </si>
  <si>
    <t>HAPPY DAD HARD LEMONADE 12/355</t>
  </si>
  <si>
    <t>LINDEMANS LAMBIC GIFT PK4/250B</t>
  </si>
  <si>
    <t>HAPPY DAD GRAPE SELTZ12/355C</t>
  </si>
  <si>
    <t>TRIPLE BOGEY WATER HAZARD 473C</t>
  </si>
  <si>
    <t>GEORGIAN BAY LIMEADE CHRY 473C</t>
  </si>
  <si>
    <t>ALCOBOOM BLUE RASP 1L PET</t>
  </si>
  <si>
    <t>ALCOBOOM CITRUS TWIST 1L PET</t>
  </si>
  <si>
    <t>SMIRNOFF CRUSH LEMON LIME 473C</t>
  </si>
  <si>
    <t>STONE COLD DRAFT 1.75L PET</t>
  </si>
  <si>
    <t>HF BIG HEIFER HEFEWEIZEN 473C</t>
  </si>
  <si>
    <t>BWB STOUT 473C</t>
  </si>
  <si>
    <t>JD SHORE CREAM SHOTS SINGLES</t>
  </si>
  <si>
    <t>TIDE VODKA PINEAPPLE 4/355C</t>
  </si>
  <si>
    <t>TIDE VODKA ORANGE 4/355C</t>
  </si>
  <si>
    <t>TIDE VODKA CRANBERRY 4/355C</t>
  </si>
  <si>
    <t>TIDE VODKA COCKTAIL VP 12/355C</t>
  </si>
  <si>
    <t>SETH &amp; RILEY'S LMND PEACH 275B</t>
  </si>
  <si>
    <t>DR MCGILLICUDDY SOUR RASP LIQ</t>
  </si>
  <si>
    <t>DR MCGILLICUDDY SOUR BLRASPLIQ</t>
  </si>
  <si>
    <t>DR MCGILLICUDDY SOUR PEACH LIQ</t>
  </si>
  <si>
    <t>HORNITOS ANEJO RESERVE TEQ</t>
  </si>
  <si>
    <t>SMIRNOFF CRUSH BLKBRY RSP 473C</t>
  </si>
  <si>
    <t>CROWN ROYAL WHSK LEMONADE 473C</t>
  </si>
  <si>
    <t>TORQUE LIT ORG CRAN SR 473C</t>
  </si>
  <si>
    <t>CROWN ROYAL WH LMND VP 8/355C</t>
  </si>
  <si>
    <t>TRULY UNRULY MIX PACK 12/355C</t>
  </si>
  <si>
    <t>GNB EGGNOG CHAI LATTE ST 473C</t>
  </si>
  <si>
    <t>GRAY MONK LTD ED PINOT NOIR</t>
  </si>
  <si>
    <t>YELLOW TAIL LIGHT&amp;BRIGHT CHARD</t>
  </si>
  <si>
    <t>KIM CRAWFORD ILLUMN PIQ SABL</t>
  </si>
  <si>
    <t>CAPTAIN SP RUM PUNCH PNAPL473C</t>
  </si>
  <si>
    <t>CAPTAIN SP RUM PUNCH VP 12/355</t>
  </si>
  <si>
    <t>YALUMBA Y SER LIGHTER PIGR</t>
  </si>
  <si>
    <t>YALUMBA Y SER LIGHTER SHIRAZ</t>
  </si>
  <si>
    <t>MARIAS LEGACY SAB SAUV</t>
  </si>
  <si>
    <t>GALIL MOUNTAIN AVIV ROSE</t>
  </si>
  <si>
    <t>VIK A CABERNET SAUVIGNON 2022</t>
  </si>
  <si>
    <t>CRABBIE GOAT ORANGE CREAM LIQ</t>
  </si>
  <si>
    <t>CRABBIE GOAT</t>
  </si>
  <si>
    <t>CRABBIE GOAT FUDGESICLE CRLIQ</t>
  </si>
  <si>
    <t>120 CHARDONNAY</t>
  </si>
  <si>
    <t>VERAMONTE ORGANIC SAUV BLANC</t>
  </si>
  <si>
    <t>DR ZENZEN 0.0% DORNFELDER</t>
  </si>
  <si>
    <t>TCHOTCHKE MINI PALE ALE 355C</t>
  </si>
  <si>
    <t>BLACK FLY GIN BRAMBLE 473C</t>
  </si>
  <si>
    <t>BLACK FLY BLUEBERRY CITRUS710C</t>
  </si>
  <si>
    <t>GRANNYS SWEATER STR OAT ST355C</t>
  </si>
  <si>
    <t>DR ZENZEN 0.0% RIESLING</t>
  </si>
  <si>
    <t>PENLEY SON OF TITAN SHIRAZ</t>
  </si>
  <si>
    <t>BLACK FLY CRAN RASP 710C</t>
  </si>
  <si>
    <t>BAETTIG LOS COMPADRES CAB 2022</t>
  </si>
  <si>
    <t>GATO NEGRO PINOT GRIGIO</t>
  </si>
  <si>
    <t>VERAMONTE ORGANIC PINOT NOIR</t>
  </si>
  <si>
    <t>PORTIA ROBLE TEMPRANILLO</t>
  </si>
  <si>
    <t>HAHA PINOT GRIS</t>
  </si>
  <si>
    <t>SVNS HARD 7UP BERRY MIX12/355C</t>
  </si>
  <si>
    <t>SVNS HARD 7UP RASPBERRY 473C</t>
  </si>
  <si>
    <t>SMOKY BAY OP COLL BTRY CHARD</t>
  </si>
  <si>
    <t>SMOKY BAY OP COLL DEC CAB SAUV</t>
  </si>
  <si>
    <t>O-61 RED BLEND</t>
  </si>
  <si>
    <t>O-61 CABERNET SAUVIGNON</t>
  </si>
  <si>
    <t>VIVO RESERVA PINOT NOIR CASK</t>
  </si>
  <si>
    <t>ONE POUND PER ACRE CAB SAUV</t>
  </si>
  <si>
    <t>TAYLORS PASS PINOT NOIR</t>
  </si>
  <si>
    <t>MIKE'S HARD BLUE RASP LMND473C</t>
  </si>
  <si>
    <t>JOEL GOTT SAUVIGNON BLANC</t>
  </si>
  <si>
    <t>MIKE'S HARDER STRWBRY LMND473C</t>
  </si>
  <si>
    <t>NUTRL VS GREEN APPLE 6/355C</t>
  </si>
  <si>
    <t>PENNY'S HILL SV CAB SAUV</t>
  </si>
  <si>
    <t>BROWN BROS MOSCATO</t>
  </si>
  <si>
    <t>LITTLE FRIGGER EC IPA 473C</t>
  </si>
  <si>
    <t>FLORESTA CABERNET FRANC</t>
  </si>
  <si>
    <t>CLINK MIMOSA 4/355C</t>
  </si>
  <si>
    <t>CLINK BEVERAGE CO</t>
  </si>
  <si>
    <t>VIVO RESERVA PINOT NOIR</t>
  </si>
  <si>
    <t>CLINK RASP LIMONCELLO 4/355C</t>
  </si>
  <si>
    <t>DE BORTOLI COOL CLIMATE PINO</t>
  </si>
  <si>
    <t>TE HENGA SAUVIGNON BLANC</t>
  </si>
  <si>
    <t>BITE YOUR THUMB VIENNA LAG473C</t>
  </si>
  <si>
    <t>JUTSII FRUIT MANGO PCH IPA473C</t>
  </si>
  <si>
    <t>OLE PINEAPPLE 4/355C</t>
  </si>
  <si>
    <t>NUTRL 7 VS RASP LEMON 473C</t>
  </si>
  <si>
    <t>FARMERY BEER CAES ORIG 4/355C</t>
  </si>
  <si>
    <t>FARMERY BEER CAES PICKLE4/355C</t>
  </si>
  <si>
    <t>FEVER-TREE SPK LMNADE 4/200B</t>
  </si>
  <si>
    <t>NUDE VODKA WATER MIXER 12/355C</t>
  </si>
  <si>
    <t>COTTAGE SPINGS ROCKET BRY473C</t>
  </si>
  <si>
    <t>DOCK DAY ICED TEA ORIG 473C</t>
  </si>
  <si>
    <t>NUDE STIFF VOD SODA VP 12/355C</t>
  </si>
  <si>
    <t>SANDBAGGER VODKA MIXER 8/355C</t>
  </si>
  <si>
    <t>COLT 45 KICK CL ORANGE 710C</t>
  </si>
  <si>
    <t>FOUNDERS CITRUS TEA PUNCH 710C</t>
  </si>
  <si>
    <t>GD VAJRA BRICCO DE BAROLO 2021</t>
  </si>
  <si>
    <t>LAZY SUNDAY FIG HNY SLTZ 355C</t>
  </si>
  <si>
    <t>LAZY SUNDAY LMN BSL SLTZ 355C</t>
  </si>
  <si>
    <t>HOOP TEA ORIGINAL 473C</t>
  </si>
  <si>
    <t>HOOP TEA ORIGINAL 6/355C</t>
  </si>
  <si>
    <t>HIGH NOON TEQ SELTZ LIME 473C</t>
  </si>
  <si>
    <t>BLACK FOX CANADIAN DRY GIN</t>
  </si>
  <si>
    <t>BLACK FOX FARM AND DISTILLERY LTD</t>
  </si>
  <si>
    <t>BLACK FOX CDN HASKAP GIN</t>
  </si>
  <si>
    <t>OTU PINOT GRIS</t>
  </si>
  <si>
    <t>HIGH NOON VODKA SLTZ VP 8/355C</t>
  </si>
  <si>
    <t>CRANSWICK LAKEFIELD MOSC</t>
  </si>
  <si>
    <t>MR WILDMAN VIOGNIER</t>
  </si>
  <si>
    <t>HIGH NOON VS DAY PK 8/355C</t>
  </si>
  <si>
    <t>HIGH NOON TEQUILA VP 8/355C</t>
  </si>
  <si>
    <t>GNB TRIPLE IPA 473C</t>
  </si>
  <si>
    <t>NOVAS GRAN RES CHARD</t>
  </si>
  <si>
    <t>CANADIAN CLUB SM TEA PK12/355C</t>
  </si>
  <si>
    <t>TAYLOR FLAD GLOBE RES TAWNY</t>
  </si>
  <si>
    <t>LONG DRINK STRONG CITRUS 473C</t>
  </si>
  <si>
    <t>SVNS HARD 7UP ORIG 473C</t>
  </si>
  <si>
    <t>LONG DRINK 0 SUG VP 12/355C</t>
  </si>
  <si>
    <t>HOOP TEA ORIGINAL 12/355C</t>
  </si>
  <si>
    <t>CUTWATER WHISKY SOUR 473C</t>
  </si>
  <si>
    <t>WHITE CLAW CLAWTAILS VP12/355C</t>
  </si>
  <si>
    <t>COORS SLTZ BL RSP SLSH6/355C</t>
  </si>
  <si>
    <t>COORS SELTZ GRAPE SLUSH 6/355C</t>
  </si>
  <si>
    <t>CHIMAY GR RES BRANDY BRL 750B</t>
  </si>
  <si>
    <t>BOWMORE 9 YO ISLAY SM SCOTCH</t>
  </si>
  <si>
    <t>BLUE DREAM SUPER LMN HIPA 473C</t>
  </si>
  <si>
    <t>BEVO RUM SELTZER VP 6/355C</t>
  </si>
  <si>
    <t>BEVO BEVERAGES</t>
  </si>
  <si>
    <t>DILLON'S WTRMLN LIME MINT 473C</t>
  </si>
  <si>
    <t>NICELIFE PNAPL PSNF LM VOD473C</t>
  </si>
  <si>
    <t>NICELIFE APPLE CINN WH SR 473C</t>
  </si>
  <si>
    <t>FEVER-TREE SPK GRPFRUIT8/150C</t>
  </si>
  <si>
    <t>RAMBLERS SCHMOOZER CAB/MER VQA</t>
  </si>
  <si>
    <t>GREY GOOSE BERRY ROUGE VODKA</t>
  </si>
  <si>
    <t>RAMBLERS THE CHILLER CHARD VQA</t>
  </si>
  <si>
    <t>OH GOODY ROSE VQA</t>
  </si>
  <si>
    <t>LONG COUNTRY WHITE BLEND</t>
  </si>
  <si>
    <t>BASK CHARDONNAY</t>
  </si>
  <si>
    <t>TWILIGHT DARK LAGER 473C</t>
  </si>
  <si>
    <t>FH SUPER TALL HZY TRPL IPA568C</t>
  </si>
  <si>
    <t>PELEE SEMI SWEET MERLOT CASK</t>
  </si>
  <si>
    <t>SUNRISE HOTEL BL ORG MARG 473C</t>
  </si>
  <si>
    <t>ILEGAL JOVEN MEZCAL</t>
  </si>
  <si>
    <t>SUN CRUISER ICE TEA 12/355C</t>
  </si>
  <si>
    <t>GD VAJRA DOLCETTO D'ALBA DOC</t>
  </si>
  <si>
    <t>HONEST LOT PINOT GRIGIO CASK</t>
  </si>
  <si>
    <t>CABIN NOVELLA SMALL HZ IPA473C</t>
  </si>
  <si>
    <t>MIKE'S HARDER BERRY LMND 1LPET</t>
  </si>
  <si>
    <t>MOTT'S CLAM CL CAES NONALC458C</t>
  </si>
  <si>
    <t>TAYLORS PASS CHARDONNAY</t>
  </si>
  <si>
    <t>LUMINOUS RAIN COLD IPA 473C</t>
  </si>
  <si>
    <t>TIGNANELLO 2022</t>
  </si>
  <si>
    <t>WOODFIRED HEATHCOTE CAB SAUV</t>
  </si>
  <si>
    <t>CASAL GARCIA SANGRIA WHITE</t>
  </si>
  <si>
    <t>GIRLS' NIGHT OUT LME MARG2LTET</t>
  </si>
  <si>
    <t>LOLEA CITRUS SPRITZ</t>
  </si>
  <si>
    <t>LA POSTA VICTORIA MALBEC ORG</t>
  </si>
  <si>
    <t>RUTINI TRUMPETER MALBEC</t>
  </si>
  <si>
    <t>ROCAMADRE PINOT NOIR</t>
  </si>
  <si>
    <t>MEXCALIA JOVEN MEZCAL</t>
  </si>
  <si>
    <t>BACARDI MANGO MOJITO 4/355C</t>
  </si>
  <si>
    <t>MELON DRIVE WATERMELON RUM</t>
  </si>
  <si>
    <t>BACARDI VARIETY PACK 8/355C</t>
  </si>
  <si>
    <t>JD SHORE WHITE RUM</t>
  </si>
  <si>
    <t>CUTWATER LIME MARG 4/355C</t>
  </si>
  <si>
    <t>HAVANA CLUB ESPECIAL RUM</t>
  </si>
  <si>
    <t>SPICE TRADER CABERNET SAUV</t>
  </si>
  <si>
    <t>SPICE TRADER SHIRAZ</t>
  </si>
  <si>
    <t>CUTWATER MAI TAI 4/355C</t>
  </si>
  <si>
    <t>JAMAICAN LION SPICED RUM</t>
  </si>
  <si>
    <t>POLAR ICE STRAWBERRY BLZ VODKA</t>
  </si>
  <si>
    <t>CUTWATER PALOMA 4/355C</t>
  </si>
  <si>
    <t>THE BARD CHARDONNAY</t>
  </si>
  <si>
    <t>THE BARD CABERNET SAUVIGNON</t>
  </si>
  <si>
    <t>CHIMAY 175 BLOND LTD ED 750B</t>
  </si>
  <si>
    <t>CUTWATER VAR PACK 8/355C</t>
  </si>
  <si>
    <t>FOUNDERS TEQ LIME MARG 355C</t>
  </si>
  <si>
    <t>RUDDY DUCK PILSNER 355C</t>
  </si>
  <si>
    <t>INNIS &amp; GUNN ORIGINAL 473C</t>
  </si>
  <si>
    <t>INNIS &amp; GUNN LAGER 473C</t>
  </si>
  <si>
    <t>INNIS&amp;GUNN CARIB RUM CASK 473C</t>
  </si>
  <si>
    <t>CHATEAU LEOVILLE BARTON 2024</t>
  </si>
  <si>
    <t>CHATEAU TALBOT 2024</t>
  </si>
  <si>
    <t>CHATEAU SENEJAC 2024</t>
  </si>
  <si>
    <t>CHATEAU SUDUIRAUT 2024</t>
  </si>
  <si>
    <t>LE PETIT MOUTON 2024</t>
  </si>
  <si>
    <t>CLOS MARSALETTE BLANC 2024</t>
  </si>
  <si>
    <t>CLOS MARSALETTE ROUGE 2024</t>
  </si>
  <si>
    <t>CHATEAU LAGRANGE 2024</t>
  </si>
  <si>
    <t>CHATEAU BEYCHEVELLE 2024</t>
  </si>
  <si>
    <t>CHATEAU D'ISSAN 2024</t>
  </si>
  <si>
    <t>CHATEAU LACOSTE BORIE 2024</t>
  </si>
  <si>
    <t>CHATEAU LA LAGUNE 2024</t>
  </si>
  <si>
    <t>CHATEAU MOUTON ROTHSCHILD 2024</t>
  </si>
  <si>
    <t>CHATEAU CANON 2024</t>
  </si>
  <si>
    <t>CHATEAU D'AIGUILHE 2024</t>
  </si>
  <si>
    <t>CHATEAU LYNCH BAGES 2024</t>
  </si>
  <si>
    <t>CHATEAU LA CONSEILLANTE 2024</t>
  </si>
  <si>
    <t>CHATEAU RAUZAN SEGLA 2024</t>
  </si>
  <si>
    <t>CH CANON LA GAFFELIERE 2024</t>
  </si>
  <si>
    <t>CHATEAU CLINET 2024</t>
  </si>
  <si>
    <t>CHATEAU GLORIA 2024</t>
  </si>
  <si>
    <t>CHATEAU CANTEMERIE 2024</t>
  </si>
  <si>
    <t>CHATEAU PONTET CANET  2024</t>
  </si>
  <si>
    <t>CHATEAU CLERC MILON 2024</t>
  </si>
  <si>
    <t>CHATEAU PHELAN SEGUR 2024</t>
  </si>
  <si>
    <t>CHATEAU CHEVAL BLANC 2024</t>
  </si>
  <si>
    <t>DOMAINE DE CHEVALIER 2024</t>
  </si>
  <si>
    <t>CHATEAU D'ARMHAILHAC 2024</t>
  </si>
  <si>
    <t>DE BORTOLI SANGRIA SPRITZ</t>
  </si>
  <si>
    <t>SELLING ENGLAND DARK MILD 473C</t>
  </si>
  <si>
    <t>WAYNE GRETZKY APPLE OLD FASH</t>
  </si>
  <si>
    <t>CUTWATER LIME MARGARITA 355C</t>
  </si>
  <si>
    <t>1983 CRMY EPSRESSO TINI 4/250C</t>
  </si>
  <si>
    <t>CUTWATER MANGO MARGARITA 355C</t>
  </si>
  <si>
    <t>CUTWATER LEMON DROP TINI 355C</t>
  </si>
  <si>
    <t>CUTWATER LEMON DROP TINI4/355M</t>
  </si>
  <si>
    <t>BIRA ROSSO D'UCO</t>
  </si>
  <si>
    <t>BLACK FLY MAXX RASP RUSH 250C</t>
  </si>
  <si>
    <t>HECTORS HARD PURPLE HZ 1.75PET</t>
  </si>
  <si>
    <t>UNO CHARDONNAY</t>
  </si>
  <si>
    <t>CAZCABEL BLANCO TEQUILA</t>
  </si>
  <si>
    <t>WAYNE GRETZKY BLACKBERRY MULE</t>
  </si>
  <si>
    <t>SMOKY BAY CHARDONNAY</t>
  </si>
  <si>
    <t>RUPERT &amp; ROTHSCHILD CLASSIQUE</t>
  </si>
  <si>
    <t>CAPE FYNBOS SYRAH</t>
  </si>
  <si>
    <t>BARN HAMMER PUB ALE 473C</t>
  </si>
  <si>
    <t>NONSUCH BEAUTY 24/355C</t>
  </si>
  <si>
    <t>CAPE FYNBOS CHENIN BLANC</t>
  </si>
  <si>
    <t>THE MENTORS ORCHESTRA FTC</t>
  </si>
  <si>
    <t>OCEAN D'AZUR MERLOT CABERNET</t>
  </si>
  <si>
    <t>PROTEA SAUVIGNON BLANC</t>
  </si>
  <si>
    <t>OCEAN D'AZUR CHARD</t>
  </si>
  <si>
    <t>GARANCES VENTOUX LESCALE ROUGE</t>
  </si>
  <si>
    <t>ISLAY ICE SCOTCH ALE 473C</t>
  </si>
  <si>
    <t>RIOJANA RED BLEND RESERVA FTC</t>
  </si>
  <si>
    <t>RIOJANA MALBEC RESERVA FTC</t>
  </si>
  <si>
    <t>TCB ORANGE RADLER 473C</t>
  </si>
  <si>
    <t>TCB LEMON SHANDY 473C</t>
  </si>
  <si>
    <t>TCB GRAPEFRUIT RADLER 473C</t>
  </si>
  <si>
    <t>COPPER MOON ZERO PINOT GRIGIO</t>
  </si>
  <si>
    <t>COPPER MOON ZERO MALBEC</t>
  </si>
  <si>
    <t>LAYLOW CRISP ROSE</t>
  </si>
  <si>
    <t>TEQUILA CHILLERS VAR PK 9/100T</t>
  </si>
  <si>
    <t>BUSCH MAX ICE 740C</t>
  </si>
  <si>
    <t>LAYLOW PINOT GRIGIO</t>
  </si>
  <si>
    <t>PABST BLUE RIBBON MAX 710C</t>
  </si>
  <si>
    <t>DINOSOUR FRUITED SOUR 473C</t>
  </si>
  <si>
    <t>CANADIAN CLUB CHERRY SM 473C</t>
  </si>
  <si>
    <t>CHAOS THEORY HAZY DIPA 473C</t>
  </si>
  <si>
    <t>GARANCES VENTOUX LESCALE BLANC</t>
  </si>
  <si>
    <t>ALPINE GOLD ITALIAN PILS 473C</t>
  </si>
  <si>
    <t>LIMING LIME LAGER 473C</t>
  </si>
  <si>
    <t>PIATTELLI TORRONTES</t>
  </si>
  <si>
    <t>PIATTELLI RESERVE CAB SAUV</t>
  </si>
  <si>
    <t>MIKE'S HARDER MANGO LMND740C</t>
  </si>
  <si>
    <t>DON JULIO 1942 FIFA ANEJO TEQ</t>
  </si>
  <si>
    <t>BALBO ESTATE RED BLEND</t>
  </si>
  <si>
    <t>OJ SALES AND PROMOTIONS</t>
  </si>
  <si>
    <t>ESENCIAL CABERNET FRANC</t>
  </si>
  <si>
    <t>SMIRNOFF RL #21 FIFA ED VODKA</t>
  </si>
  <si>
    <t>MODELO ESPECIAL 24/355C</t>
  </si>
  <si>
    <t>CABANA COAST RUM &amp; COLA 473C</t>
  </si>
  <si>
    <t>TRAVELLER IPA 473C</t>
  </si>
  <si>
    <t>LBJ COLD BREW COFFEE ST 473C</t>
  </si>
  <si>
    <t>ZESTA LIME CERVEZA 473C</t>
  </si>
  <si>
    <t>BUSCH LIGHT APPLE 12/355C</t>
  </si>
  <si>
    <t>VALLEE BLANCHE BELGIAN WIT473C</t>
  </si>
  <si>
    <t>AUNTIE BEA HRD LEMON TEA4/355C</t>
  </si>
  <si>
    <t>AUNTIE BEA HRD PCH TEA 4/355C</t>
  </si>
  <si>
    <t>AUNTIE BEA HRD BLKBR TEA4/355C</t>
  </si>
  <si>
    <t>BEACH SHACK BLKBRY BLONDE 568C</t>
  </si>
  <si>
    <t>LIME CREAMSICLE SOUR 473C</t>
  </si>
  <si>
    <t>MIKE'S HARDER LEMONADE 341B</t>
  </si>
  <si>
    <t>OKANAGAN HARVEST VP 12/355C</t>
  </si>
  <si>
    <t>HALLASAN GUAVA SOJU</t>
  </si>
  <si>
    <t>MAPLE MANIA SESSION MEAD 473C</t>
  </si>
  <si>
    <t>CHUM CHURUM SAERO LYCHEE SOJU</t>
  </si>
  <si>
    <t>MATE BRUNELLO MONTALCINO 2020</t>
  </si>
  <si>
    <t>CHUM CHURUM SAERO APRICT SOJU</t>
  </si>
  <si>
    <t>CHUM CHURUM SAERO ORIG SOJU</t>
  </si>
  <si>
    <t>NIFTY LIMONCELLO SELTZ 30LK</t>
  </si>
  <si>
    <t>GARRISON PB&amp;J ALE 473C</t>
  </si>
  <si>
    <t>SLEEMAN CREAM ALE 15/355C</t>
  </si>
  <si>
    <t>STIEGL RADLER PACK 6/500C</t>
  </si>
  <si>
    <t>GUINNESS EXTRA STOUT 500C</t>
  </si>
  <si>
    <t>STARSTUDD DOUBLE IPA 473C</t>
  </si>
  <si>
    <t>GEORGIAN BAY LEMON DROP</t>
  </si>
  <si>
    <t>HAKUTSURU ORGANIC SAKE</t>
  </si>
  <si>
    <t>HAKUTSURU BLANC SAKE</t>
  </si>
  <si>
    <t>KOOKSOONDANG CHSNUT MAKGEOLLI</t>
  </si>
  <si>
    <t>GUINNESS DRAUGHT 18/440C</t>
  </si>
  <si>
    <t>FLYING FISH PRESS LEMON 355B</t>
  </si>
  <si>
    <t>DEAD HORSE SPC APPLE CID19.5LK</t>
  </si>
  <si>
    <t>LAKESTONE VODKA</t>
  </si>
  <si>
    <t>OCTOPUS SPIRITS INC</t>
  </si>
  <si>
    <t>RUSTY BABOON LIGHT IPA 473C</t>
  </si>
  <si>
    <t>HECTORS HARD ICED TEA 1.75LPET</t>
  </si>
  <si>
    <t>CARLO ROSSI RED</t>
  </si>
  <si>
    <t>HECTORS HARD CHRY BOMB 1.75PET</t>
  </si>
  <si>
    <t>HECTORS HARD PCH PUNCH 1.75PET</t>
  </si>
  <si>
    <t>RIUNITE LAMBRUSCO IGT</t>
  </si>
  <si>
    <t>LEMON MERINGUE PIE SOUR 473C</t>
  </si>
  <si>
    <t>IN BLOOM GUAVA PSNFRT PALE473C</t>
  </si>
  <si>
    <t>PEANUT BUDDY PB CHOC ST 473C</t>
  </si>
  <si>
    <t>CAPITAINE WINNIE HAZY IPA 473C</t>
  </si>
  <si>
    <t>FIREBALL BLAZIN APPLE LIQ</t>
  </si>
  <si>
    <t>ENGLISH HARBOUR SHERRY CSK RUM</t>
  </si>
  <si>
    <t>ENGLISH HARBOUR PORT CSK RUM</t>
  </si>
  <si>
    <t>HECTORS HARD BIG BLUE 1.75PET</t>
  </si>
  <si>
    <t>HECTORS HARD PINK LMND 1.75PET</t>
  </si>
  <si>
    <t>LEOS STRAW RHUB FIZZ 58.6LK</t>
  </si>
  <si>
    <t>LEOS DRAGON FRUIT FIZZ 58.6LK</t>
  </si>
  <si>
    <t>SILLY SAISON VILLAGE BIO 330B</t>
  </si>
  <si>
    <t>LIVELY STRAWBERRY WTRMLN 355B</t>
  </si>
  <si>
    <t>PLANTADOR SILVER TEQUILA</t>
  </si>
  <si>
    <t>MONTELLA SPIRITS AND WINE LTD</t>
  </si>
  <si>
    <t>ANIMAS MEZCAL ESPADIN &amp; PAPA</t>
  </si>
  <si>
    <t>SILLY KRIEK 330B</t>
  </si>
  <si>
    <t>BIRCH BARK CANOE RICE LAG 473C</t>
  </si>
  <si>
    <t>AMELIA PINOT NOIR 2024</t>
  </si>
  <si>
    <t>1919 BELGIAN PALE ALE 15/355C</t>
  </si>
  <si>
    <t>GENERIC LAGER 15/355C</t>
  </si>
  <si>
    <t>GENERIC LAGER 24/355C</t>
  </si>
  <si>
    <t>LBJ STANDARD PACK 24/355C</t>
  </si>
  <si>
    <t>RIGBY DRY HASKAP MIXER</t>
  </si>
  <si>
    <t>HOWARD PARK MIAMUP CAB SAUV</t>
  </si>
  <si>
    <t>MAPLE MANIA SESSION MEAD 30LK</t>
  </si>
  <si>
    <t>HOWARD PARK MIAMUP CHARD</t>
  </si>
  <si>
    <t>GRANRIVIERA BELLINI</t>
  </si>
  <si>
    <t>YES WAY ROSE DEALCOHOLIZED</t>
  </si>
  <si>
    <t>HEINEKEN LAGER 6/330C</t>
  </si>
  <si>
    <t>TULLAMORE DEW IRISH WHISKEY</t>
  </si>
  <si>
    <t>CARLO ROSSI WHITE</t>
  </si>
  <si>
    <t>DON SIMON SANGRIA</t>
  </si>
  <si>
    <t>SANTA CRISTINA SANGIOVESE IGT</t>
  </si>
  <si>
    <t>DR ZENZEN KABINETT QMP</t>
  </si>
  <si>
    <t>HOCHTALER</t>
  </si>
  <si>
    <t>EL PETIT BONHOMME ORG VERD</t>
  </si>
  <si>
    <t>HOCHTALER CASK</t>
  </si>
  <si>
    <t>PASQUA SOAVE LETTERE DOC</t>
  </si>
  <si>
    <t>JESTER SHIRAZ</t>
  </si>
  <si>
    <t>CASAMIGOS CRISTALINO TEQ</t>
  </si>
  <si>
    <t>WYNDHAM BIN 222 CHARDONNAY</t>
  </si>
  <si>
    <t>LATOUR CHARDONNAY AC</t>
  </si>
  <si>
    <t>SANTA ANA ECO MALBEC ORGANIC</t>
  </si>
  <si>
    <t>IL VINO DEI POETI PROS BRUTDOC</t>
  </si>
  <si>
    <t>E &amp; J GALLO BRANDY</t>
  </si>
  <si>
    <t>CAVIT COLLECTION PIGR DOC</t>
  </si>
  <si>
    <t>ENTRE LACS WHITE CASK</t>
  </si>
  <si>
    <t>EMPRESS 1908 CUCUMBER LEM GIN</t>
  </si>
  <si>
    <t>MAKER'S MARK KENT BBN WH</t>
  </si>
  <si>
    <t>CITRA MONTE D'ABRUZZO DOC</t>
  </si>
  <si>
    <t>MARQUES DE CACERES CRIANZA DOC</t>
  </si>
  <si>
    <t>SELAKS ORIGINS SAUVIGNON BL</t>
  </si>
  <si>
    <t>THIRTY BENCH WINEMAKR RIES VQA</t>
  </si>
  <si>
    <t>DOMAINE D'OR WHITE CASK</t>
  </si>
  <si>
    <t>JACOB'S CREEK SHZ/CAB SAUV</t>
  </si>
  <si>
    <t>SCHLOSS LADERHEIM RIESLINGCASK</t>
  </si>
  <si>
    <t>TRAPICHE ALARIS CAB SAUV</t>
  </si>
  <si>
    <t>PELLER FAM RES SABL VQA</t>
  </si>
  <si>
    <t>COPPER MOON MNLT HARV ROSE</t>
  </si>
  <si>
    <t>DOMAINE D'OR RED CASK</t>
  </si>
  <si>
    <t>CUVEE DU CENTENAIRE LIQ</t>
  </si>
  <si>
    <t>MARQUES DE CACERES ROSADA DOC</t>
  </si>
  <si>
    <t>WYNDHAM BIN 444 CAB SAUVIGNON</t>
  </si>
  <si>
    <t>GORDONS LONDON DRY GIN PET</t>
  </si>
  <si>
    <t>1800 REPOSADO TEQUILA</t>
  </si>
  <si>
    <t>NEDERBURG WINEMASTERS RES CAB</t>
  </si>
  <si>
    <t>CHULAVISTA BLANCO TEQ</t>
  </si>
  <si>
    <t>ANIMAS JOVEN MEZCAL ESPADIN</t>
  </si>
  <si>
    <t>CAZADORES ANEJO TEQUILA</t>
  </si>
  <si>
    <t>WILD CHILD CABERNET SAUVIGNON</t>
  </si>
  <si>
    <t>BLACK BOX PINOT GRIGIO CASK</t>
  </si>
  <si>
    <t>METAXA SEVEN STAR BRANDY</t>
  </si>
  <si>
    <t>SHOT IN THE DARK CAB/SHIRAZ</t>
  </si>
  <si>
    <t>LINDEMANS BIN 45 CAB SAUV</t>
  </si>
  <si>
    <t>CHATEAU MAGNOL AC</t>
  </si>
  <si>
    <t>WINE MEN OF GOTHAM SHIRAZ</t>
  </si>
  <si>
    <t>TAYLOR FLAD TAWNY 10 YO PORT</t>
  </si>
  <si>
    <t>HENKELL TROCKEN</t>
  </si>
  <si>
    <t>OUZO 12 LIQUEUR</t>
  </si>
  <si>
    <t>CANADIAN CLUB SB CL12YR WHISKY</t>
  </si>
  <si>
    <t>GALIL MOUNTAIN VIOGNIER KOSHER</t>
  </si>
  <si>
    <t>CAPISTRO LIGHT WHITE CASK</t>
  </si>
  <si>
    <t>GOLDENER OKTOBER</t>
  </si>
  <si>
    <t>CARPINETO CHIANT CLASSICO DOCG</t>
  </si>
  <si>
    <t>BUSHMILLS 10YO SGL MLT IRSH WH</t>
  </si>
  <si>
    <t>CAPTAIN MORGAN WT LBL RUM PET</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</si>
  <si>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</si>
  <si>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</si>
  <si>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</si>
  <si>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</si>
  <si>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</si>
  <si>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</si>
  <si>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</si>
  <si>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</si>
  <si>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</si>
  <si>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</si>
  <si>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BOLLINGER GRAND ANNEE</t>
  </si>
  <si>
    <t>LINDEMANS BIN 50 SHIRAZ</t>
  </si>
  <si>
    <t>LIGHTHOUSE RIESLING VQA</t>
  </si>
  <si>
    <t>GEKKEIKAN SAKE</t>
  </si>
  <si>
    <t>LIGHTHOUSE CAB FRANC VQA</t>
  </si>
  <si>
    <t>SOUTHERN COMFORT LIQUEUR PET</t>
  </si>
  <si>
    <t>MONKEY 47 SCHWARZ DRY GIN</t>
  </si>
  <si>
    <t>TAYLOR FLAD TAWNY 20 YO PORT</t>
  </si>
  <si>
    <t>GLEN CARLOU GRAND CLASSIQUE</t>
  </si>
  <si>
    <t>SIR WINSTON CHURCHILL CHAMP</t>
  </si>
  <si>
    <t>DOS EQUIS XX SPECIAL LAGER355B</t>
  </si>
  <si>
    <t>DONA ANTONIA PERSONAL RESERVE</t>
  </si>
  <si>
    <t>HENKELL TROCKEN MAG</t>
  </si>
  <si>
    <t>SOMERSBY APPLE CID 25L KEG</t>
  </si>
  <si>
    <t>COPPER MOON MALBEC</t>
  </si>
  <si>
    <t>SANCERRE BLANC AOP</t>
  </si>
  <si>
    <t>PELLER FAMILY VIN CAB SAUV</t>
  </si>
  <si>
    <t>TORRES ESMERALDA MOSC/GWZ</t>
  </si>
  <si>
    <t>MAGGIO PETITE SIRAH</t>
  </si>
  <si>
    <t>POUSADA RUBY PORT</t>
  </si>
  <si>
    <t>MORNING FOG CHARDONNAY</t>
  </si>
  <si>
    <t>LINDEMANS BIN 95 SAUVIGNON BL</t>
  </si>
  <si>
    <t>CREME DE CASSIS BLACK CURR LIQ</t>
  </si>
  <si>
    <t>HENKELL ROSE PICCOLO 3/200</t>
  </si>
  <si>
    <t>CORONA EXTRA BEER 330 B</t>
  </si>
  <si>
    <t>CITRA TREBBIANO D'ABRUZZO DOC</t>
  </si>
  <si>
    <t>GATO NEGRO CABERNET SAUVIGNON</t>
  </si>
  <si>
    <t>HOCHTALER DRY CASK</t>
  </si>
  <si>
    <t>WYNDHAM BIN 555 SHIRAZ</t>
  </si>
  <si>
    <t>ROCKABERRY 2L PET</t>
  </si>
  <si>
    <t>GRAHAM'S LBV PORT</t>
  </si>
  <si>
    <t>RUFFINO PROSECCO DOC</t>
  </si>
  <si>
    <t>FABULOUS ANT PINOT NOIR</t>
  </si>
  <si>
    <t>CONFEDERATION OAK RES WHISKY</t>
  </si>
  <si>
    <t>POL ROGER CUVEE DE RES BRUT NV</t>
  </si>
  <si>
    <t>COPPER MOON MERLOT</t>
  </si>
  <si>
    <t>PETER LEHMANN LAYERS RED</t>
  </si>
  <si>
    <t>BERONIA GRAN RESERVA</t>
  </si>
  <si>
    <t>GLAYVA SCOTCH LIQUEUR</t>
  </si>
  <si>
    <t>POTTER'S VODKA PET</t>
  </si>
  <si>
    <t>HIGHLAND PARK VKGHNR 12YO SMSC</t>
  </si>
  <si>
    <t>DELUXE 10 YR OLD WHISKY ADD ON</t>
  </si>
  <si>
    <t>LAGAVULIN 16 YO ISLAY SCOTCH</t>
  </si>
  <si>
    <t>SLEEMAN ORIGINAL LAGER15/355C</t>
  </si>
  <si>
    <t>L'AMBIANCE RED CASK</t>
  </si>
  <si>
    <t>L'AMBIANCE WHITE CASK</t>
  </si>
  <si>
    <t>GRAHAM'S SIX GRAPES RES PORT</t>
  </si>
  <si>
    <t>KOURTAKIS MAVRO OF PATRAS AOC</t>
  </si>
  <si>
    <t>D. KOURTAKIS S.A.</t>
  </si>
  <si>
    <t>UNDERBERG HERB DIGEST LIQUEUR</t>
  </si>
  <si>
    <t>MARQUES DE RISCAL RED RES</t>
  </si>
  <si>
    <t>HARVEY'S BRISTOL CREAM SHERRY</t>
  </si>
  <si>
    <t>MISSION RIDGE WHITE CASK</t>
  </si>
  <si>
    <t>MISSION RIDGE PREMIUM RED CASK</t>
  </si>
  <si>
    <t>BERONIA RESERVA DOC</t>
  </si>
  <si>
    <t>120 CABERNET SAUVIGNON</t>
  </si>
  <si>
    <t>LINDEMANS BIN 85 PINOT GRIGIO</t>
  </si>
  <si>
    <t>ICEBOX LONG ISL ICD T PET</t>
  </si>
  <si>
    <t>GALLO FAM VNYD CAB SAUVIGNON</t>
  </si>
  <si>
    <t>SAPPORO PREMIUM BEER 500C</t>
  </si>
  <si>
    <t>WB YELLOW LABEL CHARDONNAY</t>
  </si>
  <si>
    <t>GR CORONAS CAB RES DO</t>
  </si>
  <si>
    <t>PELLIGRINO MAR SUP GARI DOLCE</t>
  </si>
  <si>
    <t>STE MICHELLE CAB SAUVIGNON</t>
  </si>
  <si>
    <t>CAVE SPRING NIAG RIES VQA</t>
  </si>
  <si>
    <t>MAGNUM CONSULTANTS LTD.</t>
  </si>
  <si>
    <t>CARMEN PREMIER CHARDONNAY</t>
  </si>
  <si>
    <t>DALWHINNIE 15 YO HLND SCOTCH</t>
  </si>
  <si>
    <t>MAIN &amp; VINE WHITE ZIN</t>
  </si>
  <si>
    <t>SAWMILL CREEK BAR SEL SAUV BL</t>
  </si>
  <si>
    <t>TIO PEPE EX DRY PALO FINO SHY</t>
  </si>
  <si>
    <t>OBAN 14 YO HIGHLAND SCOTCH</t>
  </si>
  <si>
    <t>COPPER MOON CHARDONNAY</t>
  </si>
  <si>
    <t>SAWMILL CREEK CHARDONNAY</t>
  </si>
  <si>
    <t>TALISKER 10 YO ISLE OF SKYE SC</t>
  </si>
  <si>
    <t>GRAY MONK PINOT NOIR VQA</t>
  </si>
  <si>
    <t>WB YELLOW LABEL CAB SAUVIGNON</t>
  </si>
  <si>
    <t>CAWARRA SHIRAZ/CABERNET</t>
  </si>
  <si>
    <t>GLENFIDDICH SPEC RES 12 YO</t>
  </si>
  <si>
    <t>LUKSUSOWA POTATO VODKA</t>
  </si>
  <si>
    <t>DUBOEUF BEAUJOLAIS VILLAGES AC</t>
  </si>
  <si>
    <t>ICEBOX LONG ISL ICD T LIQ</t>
  </si>
  <si>
    <t>TOCORNAL CABERNET/MERLOT</t>
  </si>
  <si>
    <t>ABSOLUT CITRON VODKA</t>
  </si>
  <si>
    <t>J LOHR RIVERSTONE CHARDONNAY</t>
  </si>
  <si>
    <t>E GUIGAL COTES DU RHONE ROUGE</t>
  </si>
  <si>
    <t>INNISKILLIN VAR SER PINO VQA</t>
  </si>
  <si>
    <t>NIERSTEINER SPATLESE QMP</t>
  </si>
  <si>
    <t>PACIFICO BEER 355 B</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</si>
  <si>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</si>
  <si>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</si>
  <si>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</si>
  <si>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</si>
  <si>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</si>
  <si>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</si>
  <si>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</si>
  <si>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</si>
  <si>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</si>
  <si>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120 SAUVIGNON BLANC</t>
  </si>
  <si>
    <t>SANTA CAROLINA CAB SAUV RES</t>
  </si>
  <si>
    <t>CAMPARI APERITIVO LIQUEUR</t>
  </si>
  <si>
    <t>DOM PERIGNON BRUT CHAMP</t>
  </si>
  <si>
    <t>BLANDY'S DUKE CLARENCE MADEIRA</t>
  </si>
  <si>
    <t>Madeira</t>
  </si>
  <si>
    <t>PIMM'S NUMBER 1 CUP LIQUEUR</t>
  </si>
  <si>
    <t>GEKKEIKAN SAKE CASK</t>
  </si>
  <si>
    <t>ERRAZURIZ CHARDONNAY</t>
  </si>
  <si>
    <t>FRONTERA SAUVIGNON BLANC</t>
  </si>
  <si>
    <t>PENFOLDS SHIRAZ/CAB SAUV</t>
  </si>
  <si>
    <t>MASI BONACOSTA VALP CL DOC</t>
  </si>
  <si>
    <t>GALLO FAM VNYD WHITE ZINFANDEL</t>
  </si>
  <si>
    <t>FRONTERA CABERNET SAUVIGNON</t>
  </si>
  <si>
    <t>CAVE SPRING RIESLING EST VQA</t>
  </si>
  <si>
    <t>VECCHIA ROMAGNA BRANDY</t>
  </si>
  <si>
    <t>MAX RESERVA CAB SAUVIGNON</t>
  </si>
  <si>
    <t>PSP MICHEL RIES KAB QMP</t>
  </si>
  <si>
    <t>BERNARDINE CHNEUF DU PAPE AC</t>
  </si>
  <si>
    <t>OLD KRUPNIK POLISH HONEY LIQ</t>
  </si>
  <si>
    <t>TSINGTAO BEER 330 B</t>
  </si>
  <si>
    <t>QINGHUA INTERNATIONAL TRADE</t>
  </si>
  <si>
    <t>SAZERAC RYE WHISKEY</t>
  </si>
  <si>
    <t>LUCCARELLI NEGROAMARO</t>
  </si>
  <si>
    <t>SLIVOVITZ OLD PLUM BRANDY</t>
  </si>
  <si>
    <t>CULIN IMPORTERS</t>
  </si>
  <si>
    <t>PERRIERE BLANC FUME DE POUILLY</t>
  </si>
  <si>
    <t>LA VIEILLE FERME BLANC AC</t>
  </si>
  <si>
    <t>FRESITA</t>
  </si>
  <si>
    <t>MARQUES DE CACERES RES DOC</t>
  </si>
  <si>
    <t>SOUTH HILLS CABERNET SAUVIGNON</t>
  </si>
  <si>
    <t>ROSEMOUNT DIAMOND EST BTL SHZ</t>
  </si>
  <si>
    <t>CASTELGIOCONDO BRUN MONT DOCG</t>
  </si>
  <si>
    <t>TRIUS RED VQA</t>
  </si>
  <si>
    <t>CLOUDY BAY SAUVIGNON BLANC</t>
  </si>
  <si>
    <t>MILLER GENUINE DRAFT 18/355 B</t>
  </si>
  <si>
    <t>CARPINETO CHIAN CLASS RIS DOCG</t>
  </si>
  <si>
    <t>GROWERS PEACH CIDER 2L PET</t>
  </si>
  <si>
    <t>MUMM CORDON ROUGE BRUT</t>
  </si>
  <si>
    <t>PHILLIPS VODKA PET</t>
  </si>
  <si>
    <t>WB RED LABEL SHIRAZ/CAB SAUV</t>
  </si>
  <si>
    <t>MEZZACORONA PINOT GRIGIO IGT</t>
  </si>
  <si>
    <t>J LOHR 7 OAKS CAB SAUVIGNON</t>
  </si>
  <si>
    <t>STERLING CABERNET SAUVIGNON</t>
  </si>
  <si>
    <t>GROWERS RASP CIDER 2L PET</t>
  </si>
  <si>
    <t>OYSTER BAY SAUVIGNON BLANC</t>
  </si>
  <si>
    <t>MASI COSTASERA AMARONE DOCG</t>
  </si>
  <si>
    <t>MARK WEST PINOT NOIR</t>
  </si>
  <si>
    <t>CARLO ROSSI BLUSH</t>
  </si>
  <si>
    <t>CROWN ROYAL RESERVE WHISKY</t>
  </si>
  <si>
    <t>GRAY MONK GEWURZTRAMINER VQA</t>
  </si>
  <si>
    <t>LATITUDE 50 WHITE</t>
  </si>
  <si>
    <t>MONTES ALPHA CAB SAUVIGNON</t>
  </si>
  <si>
    <t>INNISKILLIN MERLOT VQA</t>
  </si>
  <si>
    <t>SAMBUCA LIQUEUR</t>
  </si>
  <si>
    <t>WILD IRISH ROSE</t>
  </si>
  <si>
    <t>KNOB CRK KENT STR BOURBON WH</t>
  </si>
  <si>
    <t>WRAY &amp; NEPHEW OVERPROOF WT RUM</t>
  </si>
  <si>
    <t>OYSTER BAY CHARDONNAY</t>
  </si>
  <si>
    <t>J T PROP SEL CHARDONNAY</t>
  </si>
  <si>
    <t>J T PROP SEL CAB SAUV</t>
  </si>
  <si>
    <t>CATHEDRAL CELLAR CHARD</t>
  </si>
  <si>
    <t>CATHEDRAL CELLAR CAB SAUV</t>
  </si>
  <si>
    <t>CROWN ROYAL DELUXE WK ADD ON</t>
  </si>
  <si>
    <t>LUXARDO SAMBUCA PASS NERA LIQ</t>
  </si>
  <si>
    <t>BLACK TOWER RIVANER QBA</t>
  </si>
  <si>
    <t>MARQUES DE CONCHA CAB</t>
  </si>
  <si>
    <t>SEVEN DEADLY ZINS</t>
  </si>
  <si>
    <t>GRAN RESERVA TEMPRANILLO DOC</t>
  </si>
  <si>
    <t>HEINEKEN LAGER 500 C</t>
  </si>
  <si>
    <t>TRAPICHE ALARIS MALBEC</t>
  </si>
  <si>
    <t>LUXARDO AMARETTO DI SAS LIQ</t>
  </si>
  <si>
    <t>JOHNNY Q SHIRAZ/VIOGNIER</t>
  </si>
  <si>
    <t>CASTILLO LOGRONO CRIANZA</t>
  </si>
  <si>
    <t>SAWMILL CREEK MERLOT</t>
  </si>
  <si>
    <t>TWO OCEANS SAUVIGNON BLANC</t>
  </si>
  <si>
    <t>TWO OCEANS CAB SAUV/MERLOT</t>
  </si>
  <si>
    <t>BANFI BELL'AGIO CHIANTI DOCG</t>
  </si>
  <si>
    <t>CONO SUR BICICLETA RES PINO</t>
  </si>
  <si>
    <t>LOUIS JADOT PINOT NOIR AC</t>
  </si>
  <si>
    <t>CANADIAN CLUB WHISKY ADD ON</t>
  </si>
  <si>
    <t>POLAR ICE VODKA ADD ON</t>
  </si>
  <si>
    <t>AMARULA CREAM LIQUOR</t>
  </si>
  <si>
    <t>BONTERRA CAB SAUVIGNON ORGANIC</t>
  </si>
  <si>
    <t>GRAY MONK MERLOT VQA</t>
  </si>
  <si>
    <t>GOLDSCHLAGER CINN SCHNAPPS LIQ</t>
  </si>
  <si>
    <t>TRAPICHE RESERVE MALBEC</t>
  </si>
  <si>
    <t>TRAPICHE RESERVE CHARDONNAY</t>
  </si>
  <si>
    <t>GROWERS ORCH BRY CIDER 2L PET</t>
  </si>
  <si>
    <t>CAPTAIN MORGAN WT RUM ADD ON</t>
  </si>
  <si>
    <t>CANADIAN 83 WHISKY ADD ON</t>
  </si>
  <si>
    <t>CANADIAN 83 WHISKY W/ADD ON</t>
  </si>
  <si>
    <t>POMMERY BRUT ROYAL CHAMPAGNE</t>
  </si>
  <si>
    <t>SEAGRAMS V O WHISKY ADD ON</t>
  </si>
  <si>
    <t>BERINGER CHARDONNAY</t>
  </si>
  <si>
    <t>CROWN ROYAL DELUXE ADD ON</t>
  </si>
  <si>
    <t>CAPTAIN MORGAN DARK RUM ADD ON</t>
  </si>
  <si>
    <t>E GUIGAL CHNEUF DU PAPE</t>
  </si>
  <si>
    <t>FETZER VYDS GEWURZTRAMINER</t>
  </si>
  <si>
    <t>CAGIOLO MONTEPULCIANO RIS</t>
  </si>
  <si>
    <t>SMIRNOFF RED LAB #21 VOD ADDON</t>
  </si>
  <si>
    <t>KNIGHTS VALLEY CAB SAUV</t>
  </si>
  <si>
    <t>ROCCA MACIE MOONLITE CHARD</t>
  </si>
  <si>
    <t>BACARDI GOLD WITH ADD ON</t>
  </si>
  <si>
    <t>SAWMILL CREEK CHARDONNAY CASK</t>
  </si>
  <si>
    <t>ANCNOC 12YO S M HIGHLAND SC</t>
  </si>
  <si>
    <t>FARNITO CABERNET SAUVIGNON IGT</t>
  </si>
  <si>
    <t>RAVENSWOOD VINTNERS BLEND ZIN</t>
  </si>
  <si>
    <t>CH COLOMBIER COURTEILLAC</t>
  </si>
  <si>
    <t>PELLER FAMILY VIN SHZ CASK</t>
  </si>
  <si>
    <t>PELLER FAMILY VIN PIGR CASK</t>
  </si>
  <si>
    <t>PERRIN COTES DU RHONE RES RED</t>
  </si>
  <si>
    <t>CLASE AZUL REPOSADO TEQ</t>
  </si>
  <si>
    <t>PINE RIDGE CHENIN BL/VIOG</t>
  </si>
  <si>
    <t>BOLS TRIPLE SEC LIQ</t>
  </si>
  <si>
    <t>LA CREMA PINOT NOIR</t>
  </si>
  <si>
    <t>LA CREMA SONOMA CST CHARD</t>
  </si>
  <si>
    <t>GOSLING BLACK SEAL DARK RUM</t>
  </si>
  <si>
    <t>FRANZIA WT ZIN WINE TAP CASK</t>
  </si>
  <si>
    <t>KENDALL JACKSON VINT RES CHARD</t>
  </si>
  <si>
    <t>THE SHOW CABERNET</t>
  </si>
  <si>
    <t>CONO SUR BICICLETA RES CASA</t>
  </si>
  <si>
    <t>TOCORNAL CHARDONNAY</t>
  </si>
  <si>
    <t>QUAILS' GATE CHARDONNAY VQA</t>
  </si>
  <si>
    <t>GENTLEMAN JACK RARE WHISKEY</t>
  </si>
  <si>
    <t>MIONETTO IL PROSECCO DOC</t>
  </si>
  <si>
    <t>OKANAGAN ORCH PEACH 2LPET</t>
  </si>
  <si>
    <t>J T PROP SEL MERLOT</t>
  </si>
  <si>
    <t>LONDON DRY GIN W/ADDON</t>
  </si>
  <si>
    <t>BOLLINGER SPECIAL CUVEE BRUT</t>
  </si>
  <si>
    <t>PELLER FAMILY VIN PIGR 16LCSK</t>
  </si>
  <si>
    <t>CENTENNIAL RYE WHISKY</t>
  </si>
  <si>
    <t>BALVENIE 12YO DBL WOOD SG MALT</t>
  </si>
  <si>
    <t>PILSNER URQUELL 330B</t>
  </si>
  <si>
    <t>QUAILS' GATE CHENIN BLANC VQA</t>
  </si>
  <si>
    <t>JAM JAR SWEET SHIRAZ</t>
  </si>
  <si>
    <t>BITBURGER PREM DRAFT PILS 500C</t>
  </si>
  <si>
    <t>WB YELLOW LABEL CAB SAUV</t>
  </si>
  <si>
    <t>FRONTERA MERLOT</t>
  </si>
  <si>
    <t>CAPT MORGAN SPCD RUM PET ADDON</t>
  </si>
  <si>
    <t>HENRY OF PELHAM ROSE VQA</t>
  </si>
  <si>
    <t>E &amp; J GALLO VSOP BRANDY</t>
  </si>
  <si>
    <t>OKAN EXT CRISP APPLE CID 2LPET</t>
  </si>
  <si>
    <t>BACARDI LIMON RUM</t>
  </si>
  <si>
    <t>CH HAUT BRION GRAND VIN</t>
  </si>
  <si>
    <t>TWIST LP</t>
  </si>
  <si>
    <t>CH LATOUR GRAND VIN</t>
  </si>
  <si>
    <t>CH MISSION HAUT BRION BL CRU</t>
  </si>
  <si>
    <t>J T PROP SEL SAUVIGNON BLANC</t>
  </si>
  <si>
    <t>RIVA RANCH SGL VNYD CHARDONNAY</t>
  </si>
  <si>
    <t>GROLSCH PREMIUM LAGER 330 B</t>
  </si>
  <si>
    <t>INDIAN WELLS MERLOT</t>
  </si>
  <si>
    <t>QUAILS' GATE QUEUE 2022 VQA</t>
  </si>
  <si>
    <t>ANTANO RESERVA DOCA</t>
  </si>
  <si>
    <t>CHARLES WETMORE RES CAB SAUV</t>
  </si>
  <si>
    <t>MICHAEL DAVID PETITE PETIT</t>
  </si>
  <si>
    <t>SOL CERVEZA BEER 330 B</t>
  </si>
  <si>
    <t>BOONE'S SANGRIA</t>
  </si>
  <si>
    <t>CHATEAU ST JEAN CHARDONNAY</t>
  </si>
  <si>
    <t>WG NO 99 BACO NOIR VQA</t>
  </si>
  <si>
    <t>CASILLERO DEL DIABLO MERLOT</t>
  </si>
  <si>
    <t>CATENA HIGH MOUNTAIN CAB</t>
  </si>
  <si>
    <t>CATENA HIGH MOUNTAIN CHARD</t>
  </si>
  <si>
    <t>HENRY OF PELHAM SAUV BL VQA</t>
  </si>
  <si>
    <t>HENRY OF PELHAM RSL ICE VQA</t>
  </si>
  <si>
    <t>SAWMILL CREEK BAR SEL RED CASK</t>
  </si>
  <si>
    <t>SAWMILL CREEK BAR SEL WT CASK</t>
  </si>
  <si>
    <t>PELEE ISLAND CAB FRANC VQA</t>
  </si>
  <si>
    <t>TORRES CELESTE RESERVA</t>
  </si>
  <si>
    <t>PELLER FAMILY VIN WHITE CASK</t>
  </si>
  <si>
    <t>PELLER FAMILY VIN RED CASK</t>
  </si>
  <si>
    <t>LAMBS CLASSIC WHITE RUM ADD ON</t>
  </si>
  <si>
    <t>LAMBS PALMBREEZE AMB RUM ADDON</t>
  </si>
  <si>
    <t>WALNUT BROWN SHERRY</t>
  </si>
  <si>
    <t>BELVEDERE ORGANIC VODKA</t>
  </si>
  <si>
    <t>DUNAVAR COLLECTION PINOT GRIGI</t>
  </si>
  <si>
    <t>CARMEN GRAN RES CARMENERE</t>
  </si>
  <si>
    <t>LA PLAYA SAUVIGNON BLANC</t>
  </si>
  <si>
    <t>PASQUA DI PUGLIA SANG IGT</t>
  </si>
  <si>
    <t>CHATEAU PEY LA TOUR RES SUP AC</t>
  </si>
  <si>
    <t>GLENGOYNE 10YR HIGHLAND SCOTCH</t>
  </si>
  <si>
    <t>GEORGIAN BAY GIN SMASH 473C</t>
  </si>
  <si>
    <t>HERRADURA REPOSADO TEQUILA</t>
  </si>
  <si>
    <t>HOEGAARDEN WITBIER 330 B</t>
  </si>
  <si>
    <t>MOET &amp; CHANDON IMP BRUT CHAMP</t>
  </si>
  <si>
    <t>SMIRNOFF ICE LT RASP &amp; 4/355C</t>
  </si>
  <si>
    <t>BANROCK STATION CHARD UNWOOD</t>
  </si>
  <si>
    <t>LINDEMANS BIN 40 MERLOT</t>
  </si>
  <si>
    <t>LUXARDO ESPRESSO LIQUEUR</t>
  </si>
  <si>
    <t>LIMON RUM WITH ADD ON</t>
  </si>
  <si>
    <t>EL JIMADOR BLANCO TEQUILA</t>
  </si>
  <si>
    <t>CULMINA HYPOTHESIS VQA</t>
  </si>
  <si>
    <t>FRONTERA CHARDONNAY</t>
  </si>
  <si>
    <t>ALAMOS CABERNET SAUVIGNON</t>
  </si>
  <si>
    <t>ALAMOS MALBEC</t>
  </si>
  <si>
    <t>ALAMOS CHARDONNAY</t>
  </si>
  <si>
    <t>HAKUTSURU DRAFT SAKE</t>
  </si>
  <si>
    <t>DUCHESSE DE BOURGOGNE 330B</t>
  </si>
  <si>
    <t>GIBSONS FINE VENERABLE 18YO WH</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</si>
  <si>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</si>
  <si>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</si>
  <si>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</si>
  <si>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</si>
  <si>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</si>
  <si>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</si>
  <si>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</si>
  <si>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</si>
  <si>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JIM BEAM BLACK BOURBON WH</t>
  </si>
  <si>
    <t>FOLONARI VALP CL SUP RIP DOC</t>
  </si>
  <si>
    <t>MAGNOTTA VIDAL ICEWINE VQA</t>
  </si>
  <si>
    <t>C HEIDSIECK BRUT RES CHAMP</t>
  </si>
  <si>
    <t>LEFFE BLONDE STRONG BEER 330 B</t>
  </si>
  <si>
    <t>STELLA ARTOIS 330 B</t>
  </si>
  <si>
    <t>YENI RAKI</t>
  </si>
  <si>
    <t>BACARDI LIMON ADD ON</t>
  </si>
  <si>
    <t>CHATEAU DES JACQUES AC</t>
  </si>
  <si>
    <t>SAWMILL CREEK MERLOT CASK</t>
  </si>
  <si>
    <t>BACARDI 8 AMBER RUM</t>
  </si>
  <si>
    <t>EMMOLO MERLOT</t>
  </si>
  <si>
    <t>EMMOLO SAUVIGNON BLANC</t>
  </si>
  <si>
    <t>LES ROMAINS SANCERRE AC</t>
  </si>
  <si>
    <t>HART &amp; SON ORIGINAL 1804 RUM</t>
  </si>
  <si>
    <t>CASAL DI SERRA VERDICCHIO DOC</t>
  </si>
  <si>
    <t>EYZAGUIRRE CAB SAUVIGNON</t>
  </si>
  <si>
    <t>HIGHLAND PARK 18 YO ORKNEY SC</t>
  </si>
  <si>
    <t>BEND IN THE RIVER RIESLING QBA</t>
  </si>
  <si>
    <t>WB BLACK LABEL CABERNET/SHIRAZ</t>
  </si>
  <si>
    <t>LAGAVULIN DIST EDITION SCOTCH</t>
  </si>
  <si>
    <t>TALISKER DISTILLERS EDITION SC</t>
  </si>
  <si>
    <t>BOWMORE 15 YO ISLAY SM SCOTCH</t>
  </si>
  <si>
    <t>HENRY OF PELHAM CAB/MERL VQA</t>
  </si>
  <si>
    <t>CAPTAIN MORGAN SPICED RUMADDON</t>
  </si>
  <si>
    <t>WB YELLOW LABEL SHIRAZ</t>
  </si>
  <si>
    <t>GALLO FAMILY VINEYARD MERLOT</t>
  </si>
  <si>
    <t>JOHNNY Q CAB SAUVIGNON</t>
  </si>
  <si>
    <t>COPPER MOON SAUVIGNON BLANC</t>
  </si>
  <si>
    <t>GP ROSSO IGT</t>
  </si>
  <si>
    <t>MOET &amp; CHANDON NECTAR IMP CHAM</t>
  </si>
  <si>
    <t>ARBOR MIST STRAWBERRY WT ZIN</t>
  </si>
  <si>
    <t>ARBOR MIST EXOTIC FRUIT WT ZIN</t>
  </si>
  <si>
    <t>CORONA EXTRA BEER 12/330B</t>
  </si>
  <si>
    <t>BOMBAY SAPPHIRE GIN ADD ON</t>
  </si>
  <si>
    <t>BOMBAY SAPPHIRE DRY GIN ADDON</t>
  </si>
  <si>
    <t>DOM DU SALVARD CHEVERNY BLANC</t>
  </si>
  <si>
    <t>SOUR PUSS APPLE LIQUOR</t>
  </si>
  <si>
    <t>HEINEKEN DRAUGHT 5L K</t>
  </si>
  <si>
    <t>APPLETON SP JAMAICA RUM ADD ON</t>
  </si>
  <si>
    <t>DIPLOMATICO MANTUANO RUM</t>
  </si>
  <si>
    <t>TINHORN CREEK MERLOT VQA</t>
  </si>
  <si>
    <t>HEINEKEN LAGER 12/330 B</t>
  </si>
  <si>
    <t>MASI MODELLO MERLOT</t>
  </si>
  <si>
    <t>FOUNDERS EST CHARDONNAY</t>
  </si>
  <si>
    <t>FOUNDERS EST CAB SAUVIGNON</t>
  </si>
  <si>
    <t>GATO NEGRO ROSE</t>
  </si>
  <si>
    <t>LES DAUPHINS RESERVE</t>
  </si>
  <si>
    <t>TRALCETTO PINOT GRIGIO IGT</t>
  </si>
  <si>
    <t>WB YELLOW LABEL MERLOT</t>
  </si>
  <si>
    <t>AVANTGARDE RIESLING QBA</t>
  </si>
  <si>
    <t>TAYLOR FLAD TAWNY 30 YO PORT</t>
  </si>
  <si>
    <t>JAM JAR SWEET WHITE</t>
  </si>
  <si>
    <t>SANDHILL CHARDONNAY VQA</t>
  </si>
  <si>
    <t>J T RESERVE MERLOT VQA</t>
  </si>
  <si>
    <t>J T RESERVE CABERNET SAUV VQA</t>
  </si>
  <si>
    <t>MHFE RES CHARDONNAY VQA</t>
  </si>
  <si>
    <t>CASTIGLIONI CHIANTI DOCG</t>
  </si>
  <si>
    <t>COLT 45 710C</t>
  </si>
  <si>
    <t>NIKKA FROM THE BARREL WHISKY</t>
  </si>
  <si>
    <t>ARBOR MIST BLACKBERRY MERLOT</t>
  </si>
  <si>
    <t>VILLA TERESA PINOT GRIGIO DOC</t>
  </si>
  <si>
    <t>J LOHR LOS OSOS MERLOT</t>
  </si>
  <si>
    <t>CORONA EXTRA BEER 710 B</t>
  </si>
  <si>
    <t>INNISKILLIN VID ICE NIAG VQA</t>
  </si>
  <si>
    <t>MILLER GENUINE DRAFT 12/355 B</t>
  </si>
  <si>
    <t>GUINNESS DRAUGHT 8/440C</t>
  </si>
  <si>
    <t>ST REMY XO NAPOLEON BRANDY</t>
  </si>
  <si>
    <t>PONCHO CRIOLLO MALBEC</t>
  </si>
  <si>
    <t>INNISKILLIN VID ICE OKAN VQA</t>
  </si>
  <si>
    <t>SEGURA VIUDAS RES HEREDAD BRUT</t>
  </si>
  <si>
    <t>KITTLING RIDGE ICEWINE/BRANDY</t>
  </si>
  <si>
    <t>INNISKILLIN VIDAL ICEWINE VQA</t>
  </si>
  <si>
    <t>ARDBEG 10YO ISLAY SGLE MALT SC</t>
  </si>
  <si>
    <t>TERRUNYO VYND SEL CARMENERE</t>
  </si>
  <si>
    <t>VEUVE CLICQUOT BRUT NV CHAMP</t>
  </si>
  <si>
    <t>OLD SPECKLED HEN ENGL ALE 500C</t>
  </si>
  <si>
    <t>MASI MODELLO PINOT GRIGIO</t>
  </si>
  <si>
    <t>OTIMA TAWNY 10 YO PORT</t>
  </si>
  <si>
    <t>SMIRNOFF RASPBERRY VODKA</t>
  </si>
  <si>
    <t>CONO SUR BICICLETA RES VIOG</t>
  </si>
  <si>
    <t>TOMMASI RIP VALPOL CL SUP DOC</t>
  </si>
  <si>
    <t>WILLIAM FEVRE PETIT CHABLIS AC</t>
  </si>
  <si>
    <t>ABSENTE ABSINTHE LIQUEUR</t>
  </si>
  <si>
    <t>GALIL MOUNTAIN ROSE KOSHER</t>
  </si>
  <si>
    <t>ASAHI SUPER DRY LAG 500C</t>
  </si>
  <si>
    <t>PL PORTRAIT SHIRAZ</t>
  </si>
  <si>
    <t>GREY GOOSE L'ORANGE VODKA</t>
  </si>
  <si>
    <t>SANDHILL MERLOT VQA</t>
  </si>
  <si>
    <t>CASILLERO DEL DIABLO SABL</t>
  </si>
  <si>
    <t>MARQUES DE CACERES GAUDIUM</t>
  </si>
  <si>
    <t>BOTTEGA PETALO MOSCATO</t>
  </si>
  <si>
    <t>VEUVE CLICQUOT DEMI SEC CHAMP</t>
  </si>
  <si>
    <t>CHIVAS REGAL 18 YO SCOTCH</t>
  </si>
  <si>
    <t>DR ZENZEN GEWURZ QBA</t>
  </si>
  <si>
    <t>REMY MARTIN XO EXCELL COGNAC</t>
  </si>
  <si>
    <t>QUAILS' GATE PINOT NOIR VQA</t>
  </si>
  <si>
    <t>LATITUDE FIFTY RED VQA</t>
  </si>
  <si>
    <t>CZECHVAR PREMIUM LAGER 500B</t>
  </si>
  <si>
    <t>BAVARIA 8.6 ORIG LAGER 500C</t>
  </si>
  <si>
    <t>BAROSSA VALLEY EST SHIRAZ</t>
  </si>
  <si>
    <t>NUMBER TEN GIN</t>
  </si>
  <si>
    <t>MONTENEGRO AMARO LIQUEUR</t>
  </si>
  <si>
    <t>MONTES CAB SAUVIGNON/CARMENERE</t>
  </si>
  <si>
    <t>HORIN JUNMAI DAIGINJO</t>
  </si>
  <si>
    <t>GLENFIDDICH SPECIAL RES 12 YO</t>
  </si>
  <si>
    <t>RAINIER BEER 15/355 C</t>
  </si>
  <si>
    <t>OLD MILWAUKEE 15/355 C</t>
  </si>
  <si>
    <t>SMIRNOFF VANILLA VODKA</t>
  </si>
  <si>
    <t>PETER LEHMANN MENTOR</t>
  </si>
  <si>
    <t>RUFFINO MODUS IGT</t>
  </si>
  <si>
    <t>STELLA ARTOIS 12/330 B</t>
  </si>
  <si>
    <t>PELLER FAMILY VIN MERL CASK</t>
  </si>
  <si>
    <t>PELLER FAMILY VIN CAB/MERL</t>
  </si>
  <si>
    <t>PELLER FAMILY VIN CAB/ME CSK</t>
  </si>
  <si>
    <t>CORONA LIGHT BEER 330 B</t>
  </si>
  <si>
    <t>CLOS DE LOS SIETE</t>
  </si>
  <si>
    <t>BANROCK STATION SHIRAZ ADD ON</t>
  </si>
  <si>
    <t>SHERIDAN'S ORIGINAL COFFEE LIQ</t>
  </si>
  <si>
    <t>YELLOW TAIL CHARDONNAY</t>
  </si>
  <si>
    <t>JOHNNIE WALKER COLL GIFT PACK</t>
  </si>
  <si>
    <t>TIA MARIA COFFEE LIQUOR</t>
  </si>
  <si>
    <t>MCGUINNESS CREME CACAO WT LIQ</t>
  </si>
  <si>
    <t>DONA PAULA ESTATE MALBEC</t>
  </si>
  <si>
    <t>MCGUINNESS CHERRY WH LIQUOR</t>
  </si>
  <si>
    <t>CHERRY BRANDY LIQUOR</t>
  </si>
  <si>
    <t>FINCA LOS PRIMOS MALBEC</t>
  </si>
  <si>
    <t>RED ROOSTER CAB/MERL VQA</t>
  </si>
  <si>
    <t>ABSOLUT VANILIA VODKA</t>
  </si>
  <si>
    <t>HENDRICKS GIN</t>
  </si>
  <si>
    <t>QUAILS GATE OLD VINE FOCH 2022</t>
  </si>
  <si>
    <t>QUAILS' GATE RESERVE PINO VQA</t>
  </si>
  <si>
    <t>BIG WAVE GOLDEN ALE 355B</t>
  </si>
  <si>
    <t>SMIRNOFF GREEN APPLE TWIST VOD</t>
  </si>
  <si>
    <t>STERLING VINT COLL CAB SAUV</t>
  </si>
  <si>
    <t>VIDIGAL PORTA 6</t>
  </si>
  <si>
    <t>LONG COUNTRY RED BLEND</t>
  </si>
  <si>
    <t>STONELEIGH PINOT NOIR</t>
  </si>
  <si>
    <t>W L WELLER SP RS KSBBN WH</t>
  </si>
  <si>
    <t>BOTTEGA GOLD BRUT</t>
  </si>
  <si>
    <t>OKANAGAN PREM HARV PEAR 6/355C</t>
  </si>
  <si>
    <t>PETALOS DE DO</t>
  </si>
  <si>
    <t>SINGHA PREMIUM LAGER 330B</t>
  </si>
  <si>
    <t>CARLSBERG PILSNER 473C</t>
  </si>
  <si>
    <t>OLD STYLE PILSNER 24/355C</t>
  </si>
  <si>
    <t>SLEEMAN HONEY BROWN LG 12/341B</t>
  </si>
  <si>
    <t>SLEEMAN HONEY BROWN LG 6/341 B</t>
  </si>
  <si>
    <t>MOOSEHEAD LAGER 8/355 C</t>
  </si>
  <si>
    <t>LUCKY LAGER 15/355 C</t>
  </si>
  <si>
    <t>BUD LIGHT 15/355 C</t>
  </si>
  <si>
    <t>ALEX KEITH'S IPA 8/355C</t>
  </si>
  <si>
    <t>MILLER GENUINE DRAFT 355 B</t>
  </si>
  <si>
    <t>KOKANEE LAGER 30/355C</t>
  </si>
  <si>
    <t>BUDWEISER 30/355C</t>
  </si>
  <si>
    <t>COORS LIGHT 30/355C</t>
  </si>
  <si>
    <t>KOKANEE LAGER 8/355 C</t>
  </si>
  <si>
    <t>HEINEKEN LAGER 12/330 C</t>
  </si>
  <si>
    <t>DUKANG MIANROU 3 XING BAIJIU</t>
  </si>
  <si>
    <t>CIROC VODKA</t>
  </si>
  <si>
    <t>CANADIAN 8/355 C</t>
  </si>
  <si>
    <t>COORS LIGHT 8/355 C</t>
  </si>
  <si>
    <t>MILLER GENUINE DRAFT 24/355B</t>
  </si>
  <si>
    <t>NONINO AMARO LIQUEUR</t>
  </si>
  <si>
    <t>VENDEMMIA INTERNATIONAL WINES INC.</t>
  </si>
  <si>
    <t>BLACK HILLS NOTA BENE VQA</t>
  </si>
  <si>
    <t>RON MATUSALEM GR RES RUM 15 YR</t>
  </si>
  <si>
    <t>CAVALIERE D'ORO GAB PIGR</t>
  </si>
  <si>
    <t>GABBIANO CHIANTI</t>
  </si>
  <si>
    <t>KILKENNY IRISH CREAM ALE 500C</t>
  </si>
  <si>
    <t>SEGHESIO SONOMA ZINFANDEL</t>
  </si>
  <si>
    <t>BR ALBERTA GENUINE DR 15/355C</t>
  </si>
  <si>
    <t>TORRES 10 IMP BRANDY</t>
  </si>
  <si>
    <t>BULLEIT BOURBON 10 YO</t>
  </si>
  <si>
    <t>CROWN ROYAL NORTH HARV RYE WH</t>
  </si>
  <si>
    <t>MASIANCO PINOT GRIGIO</t>
  </si>
  <si>
    <t>OYSTER BAY MERLOT</t>
  </si>
  <si>
    <t>BOWMORE 25 YO SM SCOTCH</t>
  </si>
  <si>
    <t>CROWN ROYAL VANILLA WHISKY</t>
  </si>
  <si>
    <t>STIEGL SALZBURG BIER LAG 500 C</t>
  </si>
  <si>
    <t>CHATEAU LE MAROUTINE AC</t>
  </si>
  <si>
    <t>SMOKING LOON MERLOT</t>
  </si>
  <si>
    <t>OYSTER BAY PINOT NOIR</t>
  </si>
  <si>
    <t>MIRASSOU PINOT NOIR</t>
  </si>
  <si>
    <t>LA PLAYA DRY ROSE</t>
  </si>
  <si>
    <t>CIROC APPLE VODKA</t>
  </si>
  <si>
    <t>MANSO DE VELASCO CAB SAUV</t>
  </si>
  <si>
    <t>POGGIO AL TUFO ROMPICOLLO</t>
  </si>
  <si>
    <t>BR VARIETY PACK 15/355C</t>
  </si>
  <si>
    <t>WARSTEINER PREMIUM VERUM 500C</t>
  </si>
  <si>
    <t>BABICH BLK LBL SAUV BLANC</t>
  </si>
  <si>
    <t>MT BOUCHERIE MERLOT VQA</t>
  </si>
  <si>
    <t>DOW'S FINE RUBY PORT</t>
  </si>
  <si>
    <t>KHOR PLATINUM VODKA</t>
  </si>
  <si>
    <t>DRINKS-INC.COM</t>
  </si>
  <si>
    <t>CLOS L'ORATOIRE DES PAPES RED</t>
  </si>
  <si>
    <t>OLD MONK 7 YO BLENDED RUM</t>
  </si>
  <si>
    <t>EASTERN LIQUORS CANADA</t>
  </si>
  <si>
    <t>BELLERUCHE WHITE AOC</t>
  </si>
  <si>
    <t>BELLERUCHE RED AOC</t>
  </si>
  <si>
    <t>MAIN &amp; VINE CHARD</t>
  </si>
  <si>
    <t>DON JULIO ANEJO TEQUILA</t>
  </si>
  <si>
    <t>1800 ANEJO TEQUILA</t>
  </si>
  <si>
    <t>ROYAL CHALLENGE WHISKY</t>
  </si>
  <si>
    <t>VEUVE CLICQUOT ROSE CHAMP</t>
  </si>
  <si>
    <t>GHOST PINES CHARDONNAY</t>
  </si>
  <si>
    <t>GHOST PINES MERLOT</t>
  </si>
  <si>
    <t>BAREFOOT MERLOT 4/187</t>
  </si>
  <si>
    <t>BAREFOOT PIGR 4/187</t>
  </si>
  <si>
    <t>AR GUENTOTA OLD VINE MALBEC</t>
  </si>
  <si>
    <t>LLAMA OLD VINE MALBEC</t>
  </si>
  <si>
    <t>BUD LIGHT 8/355 C</t>
  </si>
  <si>
    <t>DALMORE 12YR SGLE MALT SC</t>
  </si>
  <si>
    <t>LICOR BEIRAO HERBAL LIQ</t>
  </si>
  <si>
    <t>LICOR 43 LIQUEUR</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</si>
  <si>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</si>
  <si>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</si>
  <si>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</si>
  <si>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</si>
  <si>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</si>
  <si>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</si>
  <si>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</si>
  <si>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</si>
  <si>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</si>
  <si>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</si>
  <si>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</si>
  <si>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AMRUT OLD PORT RUM</t>
  </si>
  <si>
    <t>PABST BLUE RIBBON 15/355 C</t>
  </si>
  <si>
    <t>ORIN SWIFT PALERMO</t>
  </si>
  <si>
    <t>HACKER PSCHORR MUNICH GOLD500C</t>
  </si>
  <si>
    <t>TOMMASI ARELE ROSSO IGT</t>
  </si>
  <si>
    <t>SKYY INFUSIONS BL ORANGE VODKA</t>
  </si>
  <si>
    <t>NEW AMSTERDAM VODKA</t>
  </si>
  <si>
    <t>PENDLETON 1910 12YO WH</t>
  </si>
  <si>
    <t>APOTHIC WHITE</t>
  </si>
  <si>
    <t>RIVESALTES AMBRE 5 YEAR OLD</t>
  </si>
  <si>
    <t>BULWARK ORIG TRAD CIDER 30LK</t>
  </si>
  <si>
    <t>NINETY 20 YO CND RYE WH</t>
  </si>
  <si>
    <t>1800 COCONUT TEQUILA</t>
  </si>
  <si>
    <t>DAB MAIBOCK 500C</t>
  </si>
  <si>
    <t>BUD LIGHT CHELADA 6/355C</t>
  </si>
  <si>
    <t>WEE ANGUS MERLOT</t>
  </si>
  <si>
    <t>OZV OLD VINE ZINFANDEL</t>
  </si>
  <si>
    <t>BAREFOOT RED MOSCATO</t>
  </si>
  <si>
    <t>BAREFOOT PINK MOSCATO</t>
  </si>
  <si>
    <t>SCHOFFERHOFER GRAPEFRUIT 500C</t>
  </si>
  <si>
    <t>MASI ROSA DEI MASI IGT</t>
  </si>
  <si>
    <t>NIKKA COFFEY GRAIN WHISKY</t>
  </si>
  <si>
    <t>NUMINA GRAN CORTE</t>
  </si>
  <si>
    <t>LOLEA NO2 WHITE SANGRIA</t>
  </si>
  <si>
    <t>LOLEA NO1 RED SANGRIA</t>
  </si>
  <si>
    <t>360 BING CHERRY VODKA</t>
  </si>
  <si>
    <t>BUDWEISER 740 C</t>
  </si>
  <si>
    <t>BUD LIGHT 740C</t>
  </si>
  <si>
    <t>BRENNIVIN</t>
  </si>
  <si>
    <t>J LOHR FLUME CROSSING SABL</t>
  </si>
  <si>
    <t>GALLO FAMILY VINEYARD MOSCATO</t>
  </si>
  <si>
    <t>LAYER CAKE SEA OF STONES RD BL</t>
  </si>
  <si>
    <t>STIEGL BIER 330B</t>
  </si>
  <si>
    <t>VOLVER SINGLE VINEYARD DO</t>
  </si>
  <si>
    <t>APOTHIC CRUSH</t>
  </si>
  <si>
    <t>OLE SMOKY MOONSHN CHERRIES LIQ</t>
  </si>
  <si>
    <t>OLE SMOKY APPLE PIE MOONSHINE</t>
  </si>
  <si>
    <t>BREEZER TROP ORNG SM 1L PET</t>
  </si>
  <si>
    <t>NIKKA TAKETSURU PURE MALT WH</t>
  </si>
  <si>
    <t>LUIGI BAUDANA DRAGON BIANCO</t>
  </si>
  <si>
    <t>LA MARCA PROSECCO DOC</t>
  </si>
  <si>
    <t>WILLIAM HILL NORTH COAST CAB</t>
  </si>
  <si>
    <t>WILLIAM HILL NORTH COAST CHARD</t>
  </si>
  <si>
    <t>PROPHECY PINOT NOIR</t>
  </si>
  <si>
    <t>SALENTEIN RESERVE CASA</t>
  </si>
  <si>
    <t>OLMECA  ALTOS PLATA TEQ</t>
  </si>
  <si>
    <t>OLMECA ALTOS REPOSADO TEQUILA</t>
  </si>
  <si>
    <t>19 CRIMES CABERNET SAUVIGNON</t>
  </si>
  <si>
    <t>JULIA FLORISTA RED</t>
  </si>
  <si>
    <t>JULIA FLORISTA WHITE</t>
  </si>
  <si>
    <t>DEEP EDDY LEMON VODKA</t>
  </si>
  <si>
    <t>SIEMPRE TEQUILA PLATA</t>
  </si>
  <si>
    <t>THE BEVERAGE COLLECTIVE CORP</t>
  </si>
  <si>
    <t>CARNIVOR ZINFANDEL</t>
  </si>
  <si>
    <t>BAREFOOT SANGRIA</t>
  </si>
  <si>
    <t>PROPHECY RED</t>
  </si>
  <si>
    <t>COPPER MOON PINOT GRIGIO</t>
  </si>
  <si>
    <t>PROTEA DRY ROSE</t>
  </si>
  <si>
    <t>CSL COLOSSAL RESERVA</t>
  </si>
  <si>
    <t>LONETREE GING APP CIDER 30LK</t>
  </si>
  <si>
    <t>BUTTERY BOMB CHARDONNAY</t>
  </si>
  <si>
    <t>LIFE IN THE CLOUDS IPA 473C</t>
  </si>
  <si>
    <t>SLEEMAN CLEAR 12/341 B</t>
  </si>
  <si>
    <t>THE FUTURES SHIRAZ</t>
  </si>
  <si>
    <t>DE BORTOLI TAWNY 8 YO</t>
  </si>
  <si>
    <t>MONTECILLO RESERVA DOC</t>
  </si>
  <si>
    <t>LONDON DRY GIN WITH ADD ON</t>
  </si>
  <si>
    <t>JOSE CUERVO ESPECIAL TEQ ADDON</t>
  </si>
  <si>
    <t>B&amp;B LIQUEUR WITH ADD ON</t>
  </si>
  <si>
    <t>BACARDI BIG APPLE RUM WITH</t>
  </si>
  <si>
    <t>CARLSBERG LAGER 330B</t>
  </si>
  <si>
    <t>WILLM BLANC DE NOIRS BRUT AC</t>
  </si>
  <si>
    <t>TUBORG GREEN 500C</t>
  </si>
  <si>
    <t>SHOT IN THE DARK SHZ/PESI</t>
  </si>
  <si>
    <t>YURI MASAMUNE BTFL LILY SAKE</t>
  </si>
  <si>
    <t>BANFI BRUNELLO MONTALCINO DOGC</t>
  </si>
  <si>
    <t>EL TEQUILENO PLAT BLANCO TEQ</t>
  </si>
  <si>
    <t>EL TEQUILENO REPOSADO TEQ</t>
  </si>
  <si>
    <t>CHUM CHURUM YOGURT SOJU</t>
  </si>
  <si>
    <t>WHISTLER RAMBLER PK 12/355C</t>
  </si>
  <si>
    <t>ERDINGER OKTOBERFEST 500B</t>
  </si>
  <si>
    <t>ERDINGER DUNKEL WEISSBIER 500B</t>
  </si>
  <si>
    <t>ERDINGER WEISSBIER 500B</t>
  </si>
  <si>
    <t>ERDINGER ALKOHOLFREI 6/330B</t>
  </si>
  <si>
    <t>BLU GIOVELLO PROSECCO DOC</t>
  </si>
  <si>
    <t>DRIFTWOOD SWASH BOX 8/473C</t>
  </si>
  <si>
    <t>HOB NOB PINOT NOIR VDP</t>
  </si>
  <si>
    <t>FOUR WINDS NECTAROUS DH SR473C</t>
  </si>
  <si>
    <t>BESO DE VINO OLD VINE GARNACHA</t>
  </si>
  <si>
    <t>SIEMPRE REPOSADO TEQUILA</t>
  </si>
  <si>
    <t>CROWN BAGS</t>
  </si>
  <si>
    <t>BABICH HAWKES BAY CHARD</t>
  </si>
  <si>
    <t>N FEUILLATTE RES BRUT</t>
  </si>
  <si>
    <t>BABICH SAUVIGNON BLANC</t>
  </si>
  <si>
    <t>CUPCAKE SAUVIGNON BLANC</t>
  </si>
  <si>
    <t>LIBERTY SCHOOL CAB SAUVIGNON</t>
  </si>
  <si>
    <t>ZUCCARDI TITO PARAJE</t>
  </si>
  <si>
    <t>GLENFIDDICH 14YO BBN BRL SM SC</t>
  </si>
  <si>
    <t>CUPCAKE LIGHTHEARTED CHARD</t>
  </si>
  <si>
    <t>DR LOOSEN RIESLING</t>
  </si>
  <si>
    <t>STONE COLD 2L PET</t>
  </si>
  <si>
    <t>PELEE ISLAND SEMI SWEET MERLOT</t>
  </si>
  <si>
    <t>ALIAS PINOT NOIR</t>
  </si>
  <si>
    <t>LOUIS JADOT CHARDONNAY AC</t>
  </si>
  <si>
    <t>CONUNDRUM WHITE</t>
  </si>
  <si>
    <t>LES MEYSONNIERS CROZES HER ORG</t>
  </si>
  <si>
    <t>TROPICO LIQUOR W/ADD ON</t>
  </si>
  <si>
    <t>BANFI PRINCIPESSA GAVIA GAVI</t>
  </si>
  <si>
    <t>GRAPPA DA VINACCE DI SASSICAIA</t>
  </si>
  <si>
    <t>ANCIENT VINE CARIGNANE</t>
  </si>
  <si>
    <t>CAPTAIN MORGAN SPCD RUM ADD ON</t>
  </si>
  <si>
    <t>LA PLAYA CARM ESTATE SERIES</t>
  </si>
  <si>
    <t>DOOLEY'S ORIG TOFFEE CREAM LIQ</t>
  </si>
  <si>
    <t>SOUTHERN COMFORT LIQ W/ADD ON</t>
  </si>
  <si>
    <t>INDRI INDIAN SINGLE MALT WH</t>
  </si>
  <si>
    <t>GREAT WHITE NORTHERN SPIRITS INC</t>
  </si>
  <si>
    <t>BAREFOOT CABERNET SAUVIGNON</t>
  </si>
  <si>
    <t>BAREFOOT WHITE ZINFANDEL</t>
  </si>
  <si>
    <t>BAREFOOT MERLOT</t>
  </si>
  <si>
    <t>WEHLENER SONN RSL SPATLESE QMP</t>
  </si>
  <si>
    <t>GIBSONS STERLING WH /ADDON</t>
  </si>
  <si>
    <t>PERRIN SIGNATURE RED</t>
  </si>
  <si>
    <t>VILLA MARIA PRIV BIN SAUV BL</t>
  </si>
  <si>
    <t>HALLASAN LYCHEE SOJU</t>
  </si>
  <si>
    <t>HALLASAN WATERMELON SOJU</t>
  </si>
  <si>
    <t>DR ZENZEN VINO NOIRE QBA</t>
  </si>
  <si>
    <t>ST ESPRIT COTES DU RHONE ROUGE</t>
  </si>
  <si>
    <t>DEUTZ BRUT CLASSIC CHAMPAGNE</t>
  </si>
  <si>
    <t>JACK DANIELS TENN SOUR MASH</t>
  </si>
  <si>
    <t>SCHLOSS LADERHEIM ADD ON</t>
  </si>
  <si>
    <t>CANADIAN CLUB RESERVE ADD ON</t>
  </si>
  <si>
    <t>LA SCALA SPUMANTE ADD ON</t>
  </si>
  <si>
    <t>COPPER MOON CABERNET SAUVIGNON</t>
  </si>
  <si>
    <t>J T PROP SEL CABERNET/MERLOT</t>
  </si>
  <si>
    <t>BOLS CREME DE BANANES LIQUOR</t>
  </si>
  <si>
    <t>MERLOT OAKRIDGE ADD ON</t>
  </si>
  <si>
    <t>BOLS MELON LIQUEUR</t>
  </si>
  <si>
    <t>WHITE ZINFANDEL OAKRIDGE</t>
  </si>
  <si>
    <t>CHARDONNAY OAKRIDGE ADD ON</t>
  </si>
  <si>
    <t>BOLS BLUE CURACAO LIQUOR</t>
  </si>
  <si>
    <t>PELLER PROP RES CAB/MER W/ADD</t>
  </si>
  <si>
    <t>PELLER EST PROP RES MERL W/ADD</t>
  </si>
  <si>
    <t>PELLER EST PROP RES CHAR W/ADD</t>
  </si>
  <si>
    <t>SIGNAL HILL FOUNDERS SEL WH</t>
  </si>
  <si>
    <t>CABERNET SAUVIGNON OAKRIDGE</t>
  </si>
  <si>
    <t>CANADIAN CLUB CLASSIC W/ADD ON</t>
  </si>
  <si>
    <t>ALBERTA SPRINGS VINTAGE RYE</t>
  </si>
  <si>
    <t>REDBREAST 12YO IRISH WHISKEY</t>
  </si>
  <si>
    <t>PELLER EST PROP RES WH W/ADD</t>
  </si>
  <si>
    <t>PELLER EST PROP RES RED W/ADD</t>
  </si>
  <si>
    <t>SAUVIGNON BLANC OAKRIDGE</t>
  </si>
  <si>
    <t>LABATT BLUE 12/341 B</t>
  </si>
  <si>
    <t>ALEX KEITH'S IPA 12/341 B</t>
  </si>
  <si>
    <t>OLD STYLE PILSNER 12/341 B</t>
  </si>
  <si>
    <t>ALEX KEITH'S IPA 24/341B</t>
  </si>
  <si>
    <t>LABATT LITE 12/341 B</t>
  </si>
  <si>
    <t>LABATT BLUE 24/341 B</t>
  </si>
  <si>
    <t>CANADIAN 6/341 B</t>
  </si>
  <si>
    <t>CANADIAN 24/341 B</t>
  </si>
  <si>
    <t>BUDWEISER 6/341 B</t>
  </si>
  <si>
    <t>BUDWEISER 12/341 B</t>
  </si>
  <si>
    <t>BUDWEISER 24/341 B</t>
  </si>
  <si>
    <t>KOKANEE LAGER 12/341 B</t>
  </si>
  <si>
    <t>EXTRA OLD STOCK MALT STR6/355C</t>
  </si>
  <si>
    <t>BUDWEISER 6/355 C</t>
  </si>
  <si>
    <t>CANADIAN 24/355 C</t>
  </si>
  <si>
    <t>LABATT BLUE 24/355 C</t>
  </si>
  <si>
    <t>LABATT LITE 24/355 C</t>
  </si>
  <si>
    <t>BUDWEISER 24/355 C</t>
  </si>
  <si>
    <t>COORS LIGHT 6/341 B</t>
  </si>
  <si>
    <t>COORS LIGHT 24/341 B</t>
  </si>
  <si>
    <t>COORS LIGHT 24/355 C</t>
  </si>
  <si>
    <t>BUD LIGHT 24/341 B</t>
  </si>
  <si>
    <t>BUD LIGHT 12/341 B</t>
  </si>
  <si>
    <t>KOKANEE LAGER 24/341 B</t>
  </si>
  <si>
    <t>MOOSEHEAD LAGER 12/341 B</t>
  </si>
  <si>
    <t>MOOSEHEAD LAGER 24/341 B</t>
  </si>
  <si>
    <t>MOLSON DRY 24/355 C</t>
  </si>
  <si>
    <t>GOLD STRONG 6/355C</t>
  </si>
  <si>
    <t>LABATT LITE 15/355 C</t>
  </si>
  <si>
    <t>KOKANEE LAGER 24/355 C</t>
  </si>
  <si>
    <t>CANADIAN 15/355 C</t>
  </si>
  <si>
    <t>ALAMOS SELECCION MALBEC</t>
  </si>
  <si>
    <t>BUDWEISER 15/355C</t>
  </si>
  <si>
    <t>RICKARD'S RED 12/341 B</t>
  </si>
  <si>
    <t>CLUB BEER 15/355 C</t>
  </si>
  <si>
    <t>COORS LIGHT 15/355 C</t>
  </si>
  <si>
    <t>MOLSON DRY 15/355 C</t>
  </si>
  <si>
    <t>OLD STYLE PILSNER 15/355C</t>
  </si>
  <si>
    <t>OLD VIENNA 15/355C</t>
  </si>
  <si>
    <t>LABATT BLUE 15/355 C</t>
  </si>
  <si>
    <t>CAMPO VIEJO GRAN RESERVA DOC</t>
  </si>
  <si>
    <t>KOKANEE LAGER 15/355 C</t>
  </si>
  <si>
    <t>BEER TRAYS (10 trays per pack)</t>
  </si>
  <si>
    <t>CANTINA S. OSVALDO S.P.A.</t>
  </si>
  <si>
    <t>CAP BAGS</t>
  </si>
  <si>
    <t>CAN BAGS (50 bags/roll) BDL</t>
  </si>
  <si>
    <t>CAN BINS (8 bins/pallet) BDL</t>
  </si>
  <si>
    <t>ARIEL CHARDONNAY DE ALC</t>
  </si>
  <si>
    <t>ARIEL CABERNET SAUV DE ALC</t>
  </si>
  <si>
    <t>COLOME ESTATE MALBEC</t>
  </si>
  <si>
    <t>NAKED GRAPE UNOAKED SHIRAZCASK</t>
  </si>
  <si>
    <t>NAKED GRAPE UNOAKED PIGR CASK</t>
  </si>
  <si>
    <t>PELLER FAMILY VIN CHARD CASK</t>
  </si>
  <si>
    <t>SAWMILL CREEK SEL WHITE CASK</t>
  </si>
  <si>
    <t>PETALES D'OSOYOOS VQA</t>
  </si>
  <si>
    <t>JACKSON TRIGGS MERLOT CASK</t>
  </si>
  <si>
    <t>SAWMILL CREEK CAB SAUV CASK</t>
  </si>
  <si>
    <t>SAWMILL CREEK SAUV BLANC CASK</t>
  </si>
  <si>
    <t>SEE YA LATER RANCH PINO VQA</t>
  </si>
  <si>
    <t>J T PROP SEL PINOT GRIGIO</t>
  </si>
  <si>
    <t>FLAVOURS COOKBOOK</t>
  </si>
  <si>
    <t>Fees &amp; Charges</t>
  </si>
  <si>
    <t>CENTAX BOOKS &amp; DISTRIBUTION</t>
  </si>
  <si>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</si>
  <si>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</si>
  <si>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</si>
  <si>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</si>
  <si>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</si>
  <si>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</si>
  <si>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</si>
  <si>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</si>
  <si>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</si>
  <si>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</si>
  <si>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Max_Points_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</si>
</sst>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4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0"/>
      <color theme="0"/>
      <name val="Calibri"/>
      <family val="2"/>
    </font>
    <font>
      <b/>
      <sz val="12"/>
      <name val="Calibri"/>
      <family val="2"/>
    </font>
    <font>
      <b/>
      <u/>
      <sz val="10"/>
      <color theme="0"/>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b/>
      <sz val="18"/>
      <color theme="1"/>
      <name val="Calibri"/>
      <family val="2"/>
    </font>
    <font>
      <sz val="10"/>
      <color rgb="FFFF0000"/>
      <name val="Calibri"/>
      <family val="2"/>
    </font>
    <font>
      <b/>
      <u/>
      <sz val="16"/>
      <color theme="10"/>
      <name val="Calibri"/>
      <family val="2"/>
    </font>
    <font>
      <b/>
      <sz val="16"/>
      <color theme="10"/>
      <name val="Calibri"/>
      <family val="2"/>
    </font>
    <font>
      <sz val="12"/>
      <name val="Calibri"/>
      <family val="2"/>
    </font>
    <font>
      <b/>
      <sz val="10"/>
      <name val="Calibri"/>
      <family val="2"/>
    </font>
    <font>
      <sz val="16"/>
      <color rgb="FFFF0000"/>
      <name val="Calibri"/>
      <family val="2"/>
    </font>
    <font>
      <b/>
      <sz val="14"/>
      <color rgb="FFFFFFFF"/>
      <name val="Calibri"/>
      <family val="2"/>
    </font>
    <font>
      <b/>
      <sz val="12"/>
      <color rgb="FF000000"/>
      <name val="Calibri"/>
      <family val="2"/>
    </font>
    <font>
      <sz val="12"/>
      <color rgb="FF000000"/>
      <name val="Calibri"/>
      <family val="2"/>
    </font>
    <font>
      <b/>
      <sz val="14"/>
      <name val="Calibri"/>
      <family val="2"/>
    </font>
  </fonts>
  <fills count="28">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FAA2E9"/>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50">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2">
    <xf numFmtId="0" fontId="0" fillId="0" borderId="0"/>
    <xf numFmtId="9" fontId="14" fillId="0" borderId="0" applyFont="0" applyFill="0" applyBorder="0" applyAlignment="0" applyProtection="0"/>
    <xf numFmtId="0" fontId="8" fillId="0" borderId="0"/>
    <xf numFmtId="0" fontId="7" fillId="0" borderId="0"/>
    <xf numFmtId="0" fontId="6" fillId="0" borderId="0"/>
    <xf numFmtId="0" fontId="30" fillId="0" borderId="0" applyNumberFormat="0" applyFill="0" applyBorder="0" applyAlignment="0" applyProtection="0"/>
    <xf numFmtId="0" fontId="5" fillId="0" borderId="0"/>
    <xf numFmtId="0" fontId="4" fillId="0" borderId="0"/>
    <xf numFmtId="0" fontId="3" fillId="0" borderId="0"/>
    <xf numFmtId="0" fontId="2" fillId="0" borderId="0"/>
    <xf numFmtId="0" fontId="1" fillId="0" borderId="0"/>
    <xf numFmtId="9" fontId="1" fillId="0" borderId="0" applyFont="0" applyFill="0" applyBorder="0" applyAlignment="0" applyProtection="0"/>
  </cellStyleXfs>
  <cellXfs count="226">
    <xf numFmtId="0" fontId="0" fillId="0" borderId="0" xfId="0"/>
    <xf numFmtId="0" fontId="9" fillId="0" borderId="0" xfId="0" applyFont="1"/>
    <xf numFmtId="0" fontId="10" fillId="0" borderId="0" xfId="0" applyFont="1"/>
    <xf numFmtId="0" fontId="10" fillId="0" borderId="0" xfId="0" applyFont="1" applyAlignment="1">
      <alignment horizontal="center"/>
    </xf>
    <xf numFmtId="0" fontId="12" fillId="0" borderId="0" xfId="0" applyFont="1"/>
    <xf numFmtId="0" fontId="10" fillId="0" borderId="3" xfId="0" applyFont="1" applyBorder="1"/>
    <xf numFmtId="0" fontId="10" fillId="0" borderId="3" xfId="0" applyFont="1" applyBorder="1" applyAlignment="1">
      <alignment horizontal="center"/>
    </xf>
    <xf numFmtId="164" fontId="10" fillId="0" borderId="0" xfId="0" applyNumberFormat="1" applyFont="1" applyProtection="1">
      <protection locked="0"/>
    </xf>
    <xf numFmtId="0" fontId="10" fillId="0" borderId="0" xfId="0" applyFont="1" applyAlignment="1" applyProtection="1">
      <alignment horizontal="center"/>
      <protection locked="0"/>
    </xf>
    <xf numFmtId="0" fontId="10" fillId="0" borderId="0" xfId="0" applyFont="1" applyProtection="1">
      <protection locked="0"/>
    </xf>
    <xf numFmtId="1" fontId="10" fillId="0" borderId="0" xfId="0" applyNumberFormat="1" applyFont="1" applyProtection="1">
      <protection locked="0"/>
    </xf>
    <xf numFmtId="1" fontId="10" fillId="0" borderId="0" xfId="0" applyNumberFormat="1" applyFont="1" applyAlignment="1">
      <alignment horizontal="center"/>
    </xf>
    <xf numFmtId="1" fontId="10" fillId="0" borderId="3" xfId="0" applyNumberFormat="1" applyFont="1" applyBorder="1"/>
    <xf numFmtId="1" fontId="10" fillId="0" borderId="0" xfId="0" applyNumberFormat="1" applyFont="1"/>
    <xf numFmtId="10" fontId="10" fillId="0" borderId="0" xfId="1" applyNumberFormat="1" applyFont="1" applyAlignment="1" applyProtection="1">
      <alignment horizontal="center"/>
      <protection hidden="1"/>
    </xf>
    <xf numFmtId="0" fontId="15" fillId="0" borderId="0" xfId="0" applyFont="1"/>
    <xf numFmtId="1" fontId="16" fillId="0" borderId="0" xfId="0" applyNumberFormat="1" applyFont="1" applyAlignment="1">
      <alignment horizontal="left" vertical="top" wrapText="1"/>
    </xf>
    <xf numFmtId="0" fontId="16" fillId="0" borderId="0" xfId="0" applyFont="1"/>
    <xf numFmtId="0" fontId="16" fillId="0" borderId="0" xfId="0" applyFont="1" applyAlignment="1" applyProtection="1">
      <alignment horizontal="left" vertical="top" wrapText="1"/>
      <protection locked="0"/>
    </xf>
    <xf numFmtId="0" fontId="15" fillId="0" borderId="0" xfId="0" applyFont="1" applyAlignment="1">
      <alignment horizontal="right"/>
    </xf>
    <xf numFmtId="0" fontId="17" fillId="0" borderId="3" xfId="0" applyFont="1" applyBorder="1"/>
    <xf numFmtId="0" fontId="10" fillId="0" borderId="0" xfId="0" applyFont="1" applyAlignment="1">
      <alignment horizontal="right"/>
    </xf>
    <xf numFmtId="0" fontId="16" fillId="0" borderId="0" xfId="0" applyFont="1" applyAlignment="1" applyProtection="1">
      <alignment vertical="top" wrapText="1"/>
      <protection locked="0"/>
    </xf>
    <xf numFmtId="0" fontId="10" fillId="0" borderId="0" xfId="0" applyFont="1" applyAlignment="1">
      <alignment vertical="center" wrapText="1"/>
    </xf>
    <xf numFmtId="0" fontId="10" fillId="9" borderId="0" xfId="0" applyFont="1" applyFill="1"/>
    <xf numFmtId="0" fontId="16" fillId="0" borderId="0" xfId="0" applyFont="1" applyProtection="1">
      <protection locked="0"/>
    </xf>
    <xf numFmtId="0" fontId="15" fillId="0" borderId="0" xfId="0" applyFont="1" applyAlignment="1">
      <alignment horizontal="right" wrapText="1"/>
    </xf>
    <xf numFmtId="0" fontId="16" fillId="0" borderId="0" xfId="0" applyFont="1" applyAlignment="1" applyProtection="1">
      <alignment horizontal="center" wrapText="1"/>
      <protection locked="0"/>
    </xf>
    <xf numFmtId="0" fontId="10" fillId="0" borderId="0" xfId="0" applyFont="1" applyAlignment="1">
      <alignment horizontal="left" wrapText="1"/>
    </xf>
    <xf numFmtId="0" fontId="10" fillId="0" borderId="3" xfId="0" applyFont="1" applyBorder="1" applyAlignment="1">
      <alignment horizontal="left" wrapText="1"/>
    </xf>
    <xf numFmtId="0" fontId="11" fillId="10" borderId="1" xfId="0" applyFont="1" applyFill="1" applyBorder="1" applyAlignment="1">
      <alignment horizontal="center" vertical="center" wrapText="1"/>
    </xf>
    <xf numFmtId="164" fontId="12" fillId="0" borderId="0" xfId="0" applyNumberFormat="1" applyFont="1" applyAlignment="1" applyProtection="1">
      <alignment horizontal="center"/>
      <protection locked="0"/>
    </xf>
    <xf numFmtId="0" fontId="12" fillId="0" borderId="0" xfId="0" applyFont="1" applyProtection="1">
      <protection locked="0"/>
    </xf>
    <xf numFmtId="0" fontId="12" fillId="0" borderId="0" xfId="0" applyFont="1" applyAlignment="1" applyProtection="1">
      <alignment horizontal="center"/>
      <protection locked="0"/>
    </xf>
    <xf numFmtId="0" fontId="19" fillId="7" borderId="1" xfId="0" applyFont="1" applyFill="1" applyBorder="1" applyAlignment="1">
      <alignment horizontal="center" vertical="center" wrapText="1"/>
    </xf>
    <xf numFmtId="0" fontId="12" fillId="8" borderId="0" xfId="0" applyFont="1" applyFill="1" applyAlignment="1">
      <alignment horizontal="center"/>
    </xf>
    <xf numFmtId="0" fontId="10" fillId="8" borderId="0" xfId="0" applyFont="1" applyFill="1" applyAlignment="1">
      <alignment horizontal="center"/>
    </xf>
    <xf numFmtId="0" fontId="16" fillId="0" borderId="0" xfId="0" applyFont="1" applyAlignment="1" applyProtection="1">
      <alignment horizontal="center"/>
      <protection locked="0"/>
    </xf>
    <xf numFmtId="0" fontId="13" fillId="0" borderId="0" xfId="0" applyFont="1" applyAlignment="1">
      <alignment horizontal="left" indent="44"/>
    </xf>
    <xf numFmtId="0" fontId="22" fillId="5" borderId="1" xfId="0" applyFont="1" applyFill="1" applyBorder="1" applyAlignment="1">
      <alignment horizontal="center" vertical="center" wrapText="1"/>
    </xf>
    <xf numFmtId="0" fontId="24" fillId="0" borderId="0" xfId="0" applyFont="1"/>
    <xf numFmtId="0" fontId="10" fillId="0" borderId="11" xfId="0" applyFont="1" applyBorder="1" applyAlignment="1" applyProtection="1">
      <alignment horizontal="center"/>
      <protection locked="0"/>
    </xf>
    <xf numFmtId="0" fontId="10" fillId="4" borderId="0" xfId="0" applyFont="1" applyFill="1"/>
    <xf numFmtId="0" fontId="10" fillId="9" borderId="0" xfId="0" applyFont="1" applyFill="1" applyProtection="1">
      <protection locked="0"/>
    </xf>
    <xf numFmtId="0" fontId="17" fillId="0" borderId="0" xfId="0" applyFont="1"/>
    <xf numFmtId="0" fontId="11" fillId="0" borderId="0" xfId="0" applyFont="1"/>
    <xf numFmtId="0" fontId="25" fillId="0" borderId="0" xfId="0" applyFont="1" applyAlignment="1" applyProtection="1">
      <alignment horizontal="center"/>
      <protection locked="0"/>
    </xf>
    <xf numFmtId="0" fontId="22" fillId="10" borderId="1" xfId="0" applyFont="1" applyFill="1" applyBorder="1" applyAlignment="1">
      <alignment horizontal="center" vertical="center" wrapText="1"/>
    </xf>
    <xf numFmtId="0" fontId="22" fillId="10" borderId="5" xfId="0" applyFont="1" applyFill="1" applyBorder="1" applyAlignment="1">
      <alignment horizontal="center" vertical="center" wrapText="1"/>
    </xf>
    <xf numFmtId="0" fontId="22" fillId="16" borderId="5" xfId="0" applyFont="1" applyFill="1" applyBorder="1" applyAlignment="1">
      <alignment horizontal="center" vertical="center" wrapText="1"/>
    </xf>
    <xf numFmtId="0" fontId="22" fillId="4" borderId="5" xfId="0" applyFont="1" applyFill="1" applyBorder="1" applyAlignment="1">
      <alignment horizontal="center" vertical="center" wrapText="1"/>
    </xf>
    <xf numFmtId="0" fontId="22" fillId="13" borderId="5" xfId="0" applyFont="1" applyFill="1" applyBorder="1" applyAlignment="1">
      <alignment horizontal="center" vertical="center" wrapText="1"/>
    </xf>
    <xf numFmtId="0" fontId="22" fillId="2" borderId="1" xfId="0" applyFont="1" applyFill="1" applyBorder="1" applyAlignment="1">
      <alignment horizontal="center" vertical="center" wrapText="1"/>
    </xf>
    <xf numFmtId="1" fontId="22" fillId="2" borderId="2" xfId="0" applyNumberFormat="1"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5" fillId="0" borderId="0" xfId="0" applyFont="1" applyAlignment="1">
      <alignment vertical="center"/>
    </xf>
    <xf numFmtId="0" fontId="15" fillId="0" borderId="15" xfId="0" applyFont="1" applyBorder="1"/>
    <xf numFmtId="49" fontId="0" fillId="0" borderId="0" xfId="0" applyNumberFormat="1"/>
    <xf numFmtId="4" fontId="0" fillId="0" borderId="0" xfId="0" applyNumberFormat="1"/>
    <xf numFmtId="0" fontId="12" fillId="0" borderId="0" xfId="0" applyFont="1" applyAlignment="1" applyProtection="1">
      <alignment horizontal="center" vertical="top"/>
      <protection locked="0"/>
    </xf>
    <xf numFmtId="0" fontId="15" fillId="0" borderId="0" xfId="0" applyFont="1" applyAlignment="1" applyProtection="1">
      <alignment vertical="top"/>
      <protection locked="0"/>
    </xf>
    <xf numFmtId="0" fontId="16" fillId="0" borderId="0" xfId="0" applyFont="1" applyAlignment="1" applyProtection="1">
      <alignment vertical="top"/>
      <protection locked="0"/>
    </xf>
    <xf numFmtId="0" fontId="22" fillId="3" borderId="4" xfId="0" applyFont="1" applyFill="1" applyBorder="1" applyAlignment="1">
      <alignment horizontal="center" vertical="center" wrapText="1"/>
    </xf>
    <xf numFmtId="9" fontId="10" fillId="0" borderId="0" xfId="1" applyFont="1" applyAlignment="1">
      <alignment horizontal="center"/>
    </xf>
    <xf numFmtId="9" fontId="22" fillId="3" borderId="1" xfId="1" applyFont="1" applyFill="1" applyBorder="1" applyAlignment="1">
      <alignment horizontal="center" vertical="center" wrapText="1"/>
    </xf>
    <xf numFmtId="0" fontId="16" fillId="0" borderId="0" xfId="0" applyFont="1" applyAlignment="1">
      <alignment horizontal="center"/>
    </xf>
    <xf numFmtId="164" fontId="10" fillId="0" borderId="0" xfId="0" applyNumberFormat="1" applyFont="1" applyAlignment="1" applyProtection="1">
      <alignment horizontal="center"/>
      <protection locked="0"/>
    </xf>
    <xf numFmtId="164" fontId="10" fillId="0" borderId="0" xfId="0" applyNumberFormat="1" applyFont="1" applyAlignment="1" applyProtection="1">
      <alignment horizontal="center"/>
      <protection hidden="1"/>
    </xf>
    <xf numFmtId="9" fontId="10" fillId="0" borderId="3" xfId="1" applyFont="1" applyBorder="1" applyAlignment="1">
      <alignment horizontal="center"/>
    </xf>
    <xf numFmtId="9" fontId="10" fillId="0" borderId="0" xfId="1" applyFont="1" applyBorder="1" applyAlignment="1">
      <alignment horizontal="center"/>
    </xf>
    <xf numFmtId="9" fontId="16" fillId="0" borderId="0" xfId="1" applyFont="1" applyAlignment="1">
      <alignment horizontal="center"/>
    </xf>
    <xf numFmtId="0" fontId="10" fillId="0" borderId="0" xfId="1" applyNumberFormat="1" applyFont="1" applyAlignment="1">
      <alignment horizontal="center"/>
    </xf>
    <xf numFmtId="0" fontId="10" fillId="0" borderId="3" xfId="1" applyNumberFormat="1" applyFont="1" applyBorder="1" applyAlignment="1">
      <alignment horizontal="center"/>
    </xf>
    <xf numFmtId="0" fontId="10" fillId="0" borderId="0" xfId="1" applyNumberFormat="1" applyFont="1" applyBorder="1" applyAlignment="1">
      <alignment horizontal="center"/>
    </xf>
    <xf numFmtId="0" fontId="16" fillId="0" borderId="0" xfId="1" applyNumberFormat="1" applyFont="1"/>
    <xf numFmtId="0" fontId="15" fillId="0" borderId="0" xfId="0" applyFont="1" applyAlignment="1">
      <alignment horizontal="center" vertical="center" wrapText="1"/>
    </xf>
    <xf numFmtId="164" fontId="10" fillId="0" borderId="0" xfId="1" applyNumberFormat="1" applyFont="1" applyAlignment="1">
      <alignment horizontal="center"/>
    </xf>
    <xf numFmtId="164" fontId="10" fillId="0" borderId="3" xfId="1" applyNumberFormat="1" applyFont="1" applyBorder="1" applyAlignment="1">
      <alignment horizontal="center"/>
    </xf>
    <xf numFmtId="164" fontId="10" fillId="0" borderId="0" xfId="1" applyNumberFormat="1" applyFont="1" applyBorder="1" applyAlignment="1">
      <alignment horizontal="center"/>
    </xf>
    <xf numFmtId="164" fontId="15" fillId="0" borderId="0" xfId="0" applyNumberFormat="1" applyFont="1" applyAlignment="1">
      <alignment horizontal="center" vertical="center" wrapText="1"/>
    </xf>
    <xf numFmtId="164" fontId="16" fillId="0" borderId="0" xfId="1" applyNumberFormat="1" applyFont="1" applyAlignment="1">
      <alignment horizontal="center"/>
    </xf>
    <xf numFmtId="0" fontId="28" fillId="0" borderId="0" xfId="0" applyFont="1" applyAlignment="1">
      <alignment horizontal="left" vertical="center" wrapText="1"/>
    </xf>
    <xf numFmtId="0" fontId="11" fillId="0" borderId="0" xfId="0" applyFont="1" applyAlignment="1">
      <alignment horizontal="center"/>
    </xf>
    <xf numFmtId="0" fontId="11" fillId="21" borderId="7" xfId="0" applyFont="1" applyFill="1" applyBorder="1" applyAlignment="1">
      <alignment horizontal="center" vertical="center" wrapText="1"/>
    </xf>
    <xf numFmtId="0" fontId="15" fillId="0" borderId="0" xfId="0" applyFont="1" applyAlignment="1">
      <alignment horizontal="center"/>
    </xf>
    <xf numFmtId="0" fontId="6" fillId="0" borderId="0" xfId="4"/>
    <xf numFmtId="0" fontId="31" fillId="0" borderId="0" xfId="5" applyFont="1" applyFill="1" applyBorder="1" applyAlignment="1">
      <alignment vertical="center"/>
    </xf>
    <xf numFmtId="0" fontId="34" fillId="0" borderId="3" xfId="0" applyFont="1" applyBorder="1" applyAlignment="1">
      <alignment horizontal="center"/>
    </xf>
    <xf numFmtId="0" fontId="33" fillId="0" borderId="3" xfId="0" applyFont="1" applyBorder="1" applyAlignment="1">
      <alignment vertical="center"/>
    </xf>
    <xf numFmtId="0" fontId="11" fillId="0" borderId="0" xfId="0" applyFont="1" applyAlignment="1" applyProtection="1">
      <alignment horizontal="center"/>
      <protection locked="0"/>
    </xf>
    <xf numFmtId="0" fontId="15" fillId="0" borderId="0" xfId="0" applyFont="1" applyAlignment="1" applyProtection="1">
      <alignment horizontal="center"/>
      <protection locked="0"/>
    </xf>
    <xf numFmtId="0" fontId="22" fillId="23" borderId="5" xfId="0" applyFont="1" applyFill="1" applyBorder="1" applyAlignment="1">
      <alignment horizontal="center" vertical="center" wrapText="1"/>
    </xf>
    <xf numFmtId="10" fontId="10" fillId="0" borderId="0" xfId="1" applyNumberFormat="1" applyFont="1" applyAlignment="1" applyProtection="1">
      <alignment horizontal="center"/>
      <protection locked="0"/>
    </xf>
    <xf numFmtId="0" fontId="36" fillId="0" borderId="0" xfId="0" applyFont="1" applyAlignment="1">
      <alignment horizontal="center"/>
    </xf>
    <xf numFmtId="49" fontId="37" fillId="0" borderId="0" xfId="7" applyNumberFormat="1" applyFont="1"/>
    <xf numFmtId="0" fontId="4" fillId="0" borderId="0" xfId="7"/>
    <xf numFmtId="0" fontId="0" fillId="0" borderId="0" xfId="0" applyAlignment="1">
      <alignment horizontal="right"/>
    </xf>
    <xf numFmtId="0" fontId="26" fillId="0" borderId="0" xfId="5" applyFont="1" applyFill="1" applyBorder="1" applyAlignment="1">
      <alignment vertical="center"/>
    </xf>
    <xf numFmtId="0" fontId="34" fillId="0" borderId="0" xfId="5" applyFont="1" applyFill="1" applyBorder="1" applyAlignment="1">
      <alignment vertical="center"/>
    </xf>
    <xf numFmtId="0" fontId="9" fillId="6" borderId="0" xfId="0" applyFont="1" applyFill="1"/>
    <xf numFmtId="9" fontId="0" fillId="0" borderId="0" xfId="0" applyNumberFormat="1"/>
    <xf numFmtId="0" fontId="39" fillId="0" borderId="0" xfId="0" applyFont="1" applyAlignment="1">
      <alignment horizontal="center"/>
    </xf>
    <xf numFmtId="0" fontId="22" fillId="22" borderId="12" xfId="5" applyFont="1" applyFill="1" applyBorder="1" applyAlignment="1">
      <alignment vertical="center"/>
    </xf>
    <xf numFmtId="0" fontId="40" fillId="22" borderId="13" xfId="5" applyFont="1" applyFill="1" applyBorder="1"/>
    <xf numFmtId="0" fontId="16" fillId="4" borderId="14" xfId="0" applyFont="1" applyFill="1" applyBorder="1" applyProtection="1">
      <protection locked="0"/>
    </xf>
    <xf numFmtId="0" fontId="32" fillId="0" borderId="0" xfId="0" applyFont="1"/>
    <xf numFmtId="0" fontId="27" fillId="24" borderId="0" xfId="0" applyFont="1" applyFill="1"/>
    <xf numFmtId="0" fontId="20" fillId="4" borderId="14" xfId="0" applyFont="1" applyFill="1" applyBorder="1" applyAlignment="1" applyProtection="1">
      <alignment horizontal="center"/>
      <protection locked="0"/>
    </xf>
    <xf numFmtId="0" fontId="15" fillId="4" borderId="14" xfId="0" applyFont="1" applyFill="1" applyBorder="1" applyAlignment="1" applyProtection="1">
      <alignment horizontal="center"/>
      <protection locked="0"/>
    </xf>
    <xf numFmtId="0" fontId="10" fillId="0" borderId="0" xfId="0" applyFont="1" applyAlignment="1">
      <alignment horizontal="center" wrapText="1"/>
    </xf>
    <xf numFmtId="0" fontId="38" fillId="0" borderId="0" xfId="0" applyFont="1" applyAlignment="1">
      <alignment horizontal="center"/>
    </xf>
    <xf numFmtId="0" fontId="15" fillId="0" borderId="0" xfId="0" applyFont="1" applyAlignment="1" applyProtection="1">
      <alignment horizontal="center" vertical="center"/>
      <protection locked="0"/>
    </xf>
    <xf numFmtId="0" fontId="15" fillId="0" borderId="0" xfId="0" applyFont="1" applyAlignment="1" applyProtection="1">
      <alignment horizontal="center" vertical="center" wrapText="1"/>
      <protection locked="0"/>
    </xf>
    <xf numFmtId="9" fontId="15" fillId="14" borderId="7" xfId="1" applyFont="1" applyFill="1" applyBorder="1" applyAlignment="1">
      <alignment horizontal="center" vertical="center" wrapText="1"/>
    </xf>
    <xf numFmtId="164" fontId="15" fillId="14" borderId="7" xfId="1" applyNumberFormat="1" applyFont="1" applyFill="1" applyBorder="1" applyAlignment="1">
      <alignment horizontal="center" vertical="center" wrapText="1"/>
    </xf>
    <xf numFmtId="164" fontId="0" fillId="3" borderId="0" xfId="1" applyNumberFormat="1" applyFont="1" applyFill="1" applyAlignment="1" applyProtection="1">
      <alignment horizontal="center"/>
    </xf>
    <xf numFmtId="0" fontId="22" fillId="10" borderId="5" xfId="0" applyFont="1" applyFill="1" applyBorder="1" applyAlignment="1">
      <alignment horizontal="center" vertical="top" wrapText="1"/>
    </xf>
    <xf numFmtId="0" fontId="0" fillId="0" borderId="0" xfId="0" applyAlignment="1">
      <alignment horizontal="center" vertical="center" wrapText="1"/>
    </xf>
    <xf numFmtId="0" fontId="0" fillId="0" borderId="0" xfId="0"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vertical="center"/>
    </xf>
    <xf numFmtId="0" fontId="22" fillId="6" borderId="7" xfId="0" applyFont="1" applyFill="1" applyBorder="1" applyAlignment="1">
      <alignment horizontal="center" vertical="center" wrapText="1"/>
    </xf>
    <xf numFmtId="15" fontId="10" fillId="0" borderId="0" xfId="0" applyNumberFormat="1" applyFont="1" applyAlignment="1">
      <alignment horizontal="center"/>
    </xf>
    <xf numFmtId="0" fontId="12" fillId="0" borderId="0" xfId="0" applyFont="1" applyAlignment="1">
      <alignment horizontal="center"/>
    </xf>
    <xf numFmtId="0" fontId="22" fillId="22" borderId="15" xfId="5" applyFont="1" applyFill="1" applyBorder="1" applyAlignment="1">
      <alignment vertical="center"/>
    </xf>
    <xf numFmtId="0" fontId="22" fillId="22" borderId="3" xfId="5" applyFont="1" applyFill="1" applyBorder="1" applyAlignment="1">
      <alignment vertical="center"/>
    </xf>
    <xf numFmtId="0" fontId="43" fillId="0" borderId="0" xfId="0" applyFont="1"/>
    <xf numFmtId="0" fontId="42" fillId="0" borderId="0" xfId="0" applyFont="1"/>
    <xf numFmtId="0" fontId="20" fillId="0" borderId="0" xfId="0" applyFont="1"/>
    <xf numFmtId="0" fontId="44" fillId="0" borderId="3" xfId="0" applyFont="1" applyBorder="1"/>
    <xf numFmtId="0" fontId="0" fillId="6" borderId="0" xfId="0" applyFill="1"/>
    <xf numFmtId="0" fontId="45" fillId="25" borderId="19" xfId="0" applyFont="1" applyFill="1" applyBorder="1" applyAlignment="1">
      <alignment horizontal="center" vertical="center" wrapText="1"/>
    </xf>
    <xf numFmtId="0" fontId="14" fillId="0" borderId="0" xfId="0" applyFont="1" applyAlignment="1">
      <alignment horizontal="center" vertical="center"/>
    </xf>
    <xf numFmtId="0" fontId="45" fillId="0" borderId="0" xfId="0" applyFont="1" applyAlignment="1">
      <alignment horizontal="center" vertical="center"/>
    </xf>
    <xf numFmtId="0" fontId="14" fillId="0" borderId="0" xfId="0" applyFont="1" applyAlignment="1">
      <alignment vertical="center"/>
    </xf>
    <xf numFmtId="0" fontId="45" fillId="25" borderId="7" xfId="0" applyFont="1" applyFill="1" applyBorder="1" applyAlignment="1">
      <alignment horizontal="center" vertical="center" wrapText="1"/>
    </xf>
    <xf numFmtId="0" fontId="14" fillId="0" borderId="0" xfId="0" applyFont="1" applyAlignment="1">
      <alignment horizontal="center"/>
    </xf>
    <xf numFmtId="0" fontId="45" fillId="0" borderId="0" xfId="0" applyFont="1" applyAlignment="1">
      <alignment horizontal="center"/>
    </xf>
    <xf numFmtId="0" fontId="45" fillId="26" borderId="28" xfId="0" applyFont="1" applyFill="1" applyBorder="1" applyAlignment="1">
      <alignment horizontal="center"/>
    </xf>
    <xf numFmtId="0" fontId="45" fillId="26" borderId="26" xfId="0" applyFont="1" applyFill="1" applyBorder="1" applyAlignment="1">
      <alignment horizontal="center"/>
    </xf>
    <xf numFmtId="0" fontId="45" fillId="26" borderId="21" xfId="0" applyFont="1" applyFill="1" applyBorder="1" applyAlignment="1">
      <alignment horizontal="center"/>
    </xf>
    <xf numFmtId="0" fontId="45" fillId="26" borderId="32" xfId="0" applyFont="1" applyFill="1" applyBorder="1" applyAlignment="1">
      <alignment horizontal="center"/>
    </xf>
    <xf numFmtId="0" fontId="45" fillId="26" borderId="22" xfId="0" applyFont="1" applyFill="1" applyBorder="1" applyAlignment="1">
      <alignment horizontal="center"/>
    </xf>
    <xf numFmtId="0" fontId="46" fillId="0" borderId="29" xfId="0" applyFont="1" applyBorder="1" applyAlignment="1">
      <alignment horizontal="center" vertical="center" wrapText="1"/>
    </xf>
    <xf numFmtId="0" fontId="46" fillId="27" borderId="14" xfId="0" applyFont="1" applyFill="1" applyBorder="1" applyAlignment="1">
      <alignment horizontal="center" vertical="center" wrapText="1"/>
    </xf>
    <xf numFmtId="0" fontId="46" fillId="27" borderId="23" xfId="0" applyFont="1" applyFill="1" applyBorder="1" applyAlignment="1">
      <alignment horizontal="center" vertical="center" wrapText="1"/>
    </xf>
    <xf numFmtId="0" fontId="47" fillId="0" borderId="0" xfId="0" applyFont="1" applyAlignment="1">
      <alignment vertical="center" wrapText="1"/>
    </xf>
    <xf numFmtId="0" fontId="46" fillId="27" borderId="20" xfId="0" applyFont="1" applyFill="1" applyBorder="1" applyAlignment="1">
      <alignment horizontal="center" vertical="center" wrapText="1"/>
    </xf>
    <xf numFmtId="0" fontId="46" fillId="0" borderId="30"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14" xfId="0" applyFont="1" applyBorder="1" applyAlignment="1">
      <alignment horizontal="center" vertical="center" wrapText="1"/>
    </xf>
    <xf numFmtId="0" fontId="47" fillId="0" borderId="24" xfId="0" applyFont="1" applyBorder="1" applyAlignment="1">
      <alignment horizontal="center" vertical="center" wrapText="1"/>
    </xf>
    <xf numFmtId="0" fontId="47" fillId="0" borderId="6" xfId="0" applyFont="1" applyBorder="1" applyAlignment="1">
      <alignment horizontal="center" vertical="center" wrapText="1"/>
    </xf>
    <xf numFmtId="0" fontId="46" fillId="4" borderId="18" xfId="0" applyFont="1" applyFill="1" applyBorder="1" applyAlignment="1">
      <alignment horizontal="center" vertical="center" wrapText="1"/>
    </xf>
    <xf numFmtId="0" fontId="46" fillId="0" borderId="31" xfId="0" applyFont="1" applyBorder="1" applyAlignment="1">
      <alignment horizontal="center" vertical="center" wrapText="1"/>
    </xf>
    <xf numFmtId="0" fontId="46" fillId="4" borderId="33" xfId="0" applyFont="1" applyFill="1" applyBorder="1" applyAlignment="1">
      <alignment horizontal="center" vertical="center" wrapText="1"/>
    </xf>
    <xf numFmtId="0" fontId="46" fillId="4" borderId="27" xfId="0" applyFont="1" applyFill="1" applyBorder="1" applyAlignment="1">
      <alignment horizontal="center" vertical="center" wrapText="1"/>
    </xf>
    <xf numFmtId="0" fontId="46" fillId="4" borderId="25" xfId="0" applyFont="1" applyFill="1" applyBorder="1" applyAlignment="1">
      <alignment horizontal="center" vertical="center" wrapText="1"/>
    </xf>
    <xf numFmtId="0" fontId="48" fillId="0" borderId="34" xfId="0" applyFont="1" applyBorder="1" applyAlignment="1">
      <alignment horizontal="left" vertical="top" indent="4"/>
    </xf>
    <xf numFmtId="0" fontId="48" fillId="0" borderId="35" xfId="0" applyFont="1" applyBorder="1" applyAlignment="1">
      <alignment horizontal="left" vertical="top" indent="4"/>
    </xf>
    <xf numFmtId="0" fontId="48" fillId="0" borderId="34" xfId="0" applyFont="1" applyBorder="1" applyAlignment="1">
      <alignment horizontal="left" vertical="top" indent="1"/>
    </xf>
    <xf numFmtId="0" fontId="20" fillId="0" borderId="36" xfId="0" applyFont="1" applyBorder="1" applyAlignment="1">
      <alignment vertical="top" wrapText="1"/>
    </xf>
    <xf numFmtId="0" fontId="42" fillId="0" borderId="37" xfId="0" applyFont="1" applyBorder="1" applyAlignment="1">
      <alignment vertical="top" wrapText="1"/>
    </xf>
    <xf numFmtId="165" fontId="47" fillId="0" borderId="38" xfId="0" applyNumberFormat="1" applyFont="1" applyBorder="1" applyAlignment="1">
      <alignment horizontal="right" vertical="top" indent="2" shrinkToFit="1"/>
    </xf>
    <xf numFmtId="0" fontId="20" fillId="0" borderId="39" xfId="0" applyFont="1" applyBorder="1" applyAlignment="1">
      <alignment vertical="top" wrapText="1"/>
    </xf>
    <xf numFmtId="0" fontId="42" fillId="0" borderId="40" xfId="0" applyFont="1" applyBorder="1" applyAlignment="1">
      <alignment vertical="top" wrapText="1"/>
    </xf>
    <xf numFmtId="165" fontId="47" fillId="0" borderId="41" xfId="0" applyNumberFormat="1" applyFont="1" applyBorder="1" applyAlignment="1">
      <alignment horizontal="right" vertical="top" indent="2" shrinkToFit="1"/>
    </xf>
    <xf numFmtId="0" fontId="20" fillId="0" borderId="42" xfId="0" applyFont="1" applyBorder="1" applyAlignment="1">
      <alignment vertical="top" wrapText="1"/>
    </xf>
    <xf numFmtId="0" fontId="42" fillId="0" borderId="43" xfId="0" applyFont="1" applyBorder="1" applyAlignment="1">
      <alignment vertical="top" wrapText="1"/>
    </xf>
    <xf numFmtId="0" fontId="42" fillId="0" borderId="44" xfId="0" applyFont="1" applyBorder="1" applyAlignment="1">
      <alignment vertical="top" wrapText="1"/>
    </xf>
    <xf numFmtId="165" fontId="47" fillId="0" borderId="42" xfId="0" applyNumberFormat="1" applyFont="1" applyBorder="1" applyAlignment="1">
      <alignment horizontal="right" vertical="top" indent="2" shrinkToFit="1"/>
    </xf>
    <xf numFmtId="0" fontId="20" fillId="0" borderId="45" xfId="0" applyFont="1" applyBorder="1" applyAlignment="1">
      <alignment vertical="top" wrapText="1"/>
    </xf>
    <xf numFmtId="0" fontId="42" fillId="0" borderId="46" xfId="0" applyFont="1" applyBorder="1" applyAlignment="1">
      <alignment vertical="top" wrapText="1"/>
    </xf>
    <xf numFmtId="165" fontId="47" fillId="0" borderId="47" xfId="0" applyNumberFormat="1" applyFont="1" applyBorder="1" applyAlignment="1">
      <alignment horizontal="right" vertical="top" indent="2" shrinkToFit="1"/>
    </xf>
    <xf numFmtId="0" fontId="20" fillId="0" borderId="45" xfId="0" applyFont="1" applyBorder="1" applyAlignment="1">
      <alignment vertical="center" wrapText="1"/>
    </xf>
    <xf numFmtId="0" fontId="42" fillId="0" borderId="46" xfId="0" applyFont="1" applyBorder="1" applyAlignment="1">
      <alignment vertical="center" wrapText="1"/>
    </xf>
    <xf numFmtId="0" fontId="20" fillId="0" borderId="39" xfId="0" applyFont="1" applyBorder="1" applyAlignment="1">
      <alignment vertical="center" wrapText="1"/>
    </xf>
    <xf numFmtId="0" fontId="42" fillId="0" borderId="40" xfId="0" applyFont="1" applyBorder="1" applyAlignment="1">
      <alignment vertical="center" wrapText="1"/>
    </xf>
    <xf numFmtId="0" fontId="20" fillId="0" borderId="42" xfId="0" applyFont="1" applyBorder="1" applyAlignment="1">
      <alignment vertical="center" wrapText="1"/>
    </xf>
    <xf numFmtId="0" fontId="42" fillId="0" borderId="43" xfId="0" applyFont="1" applyBorder="1" applyAlignment="1">
      <alignment vertical="center" wrapText="1"/>
    </xf>
    <xf numFmtId="0" fontId="20" fillId="0" borderId="48" xfId="0" applyFont="1" applyBorder="1" applyAlignment="1">
      <alignment vertical="top" wrapText="1"/>
    </xf>
    <xf numFmtId="165" fontId="47" fillId="0" borderId="49" xfId="0" applyNumberFormat="1" applyFont="1" applyBorder="1" applyAlignment="1">
      <alignment horizontal="right" vertical="top" indent="2" shrinkToFit="1"/>
    </xf>
    <xf numFmtId="49" fontId="37" fillId="0" borderId="0" xfId="0" applyNumberFormat="1" applyFont="1"/>
    <xf numFmtId="0" fontId="1" fillId="0" borderId="0" xfId="10"/>
    <xf numFmtId="9" fontId="0" fillId="0" borderId="0" xfId="11" applyFont="1"/>
    <xf numFmtId="9" fontId="1" fillId="0" borderId="0" xfId="10" applyNumberFormat="1"/>
    <xf numFmtId="9" fontId="0" fillId="0" borderId="0" xfId="11" applyFont="1" applyFill="1"/>
    <xf numFmtId="9" fontId="0" fillId="3" borderId="0" xfId="11" applyFont="1" applyFill="1"/>
    <xf numFmtId="49" fontId="37" fillId="22" borderId="0" xfId="7" applyNumberFormat="1" applyFont="1" applyFill="1"/>
    <xf numFmtId="0" fontId="4" fillId="22" borderId="0" xfId="7" applyFill="1"/>
    <xf numFmtId="0" fontId="1" fillId="22" borderId="0" xfId="7" quotePrefix="1" applyFont="1" applyFill="1"/>
    <xf numFmtId="1" fontId="0" fillId="0" borderId="0" xfId="0" applyNumberFormat="1"/>
    <xf numFmtId="0" fontId="10" fillId="22" borderId="16" xfId="0" applyFont="1" applyFill="1" applyBorder="1"/>
    <xf numFmtId="0" fontId="16" fillId="22" borderId="17" xfId="0" applyFont="1" applyFill="1" applyBorder="1"/>
    <xf numFmtId="9" fontId="0" fillId="3" borderId="0" xfId="1" applyFont="1" applyFill="1" applyAlignment="1" applyProtection="1">
      <alignment horizontal="center"/>
    </xf>
    <xf numFmtId="0" fontId="1" fillId="0" borderId="0" xfId="0" applyFont="1" applyAlignment="1">
      <alignment horizontal="left" vertical="center" wrapText="1"/>
    </xf>
    <xf numFmtId="0" fontId="22" fillId="0" borderId="0" xfId="0" applyFont="1" applyAlignment="1">
      <alignment horizontal="center" vertical="top" wrapText="1"/>
    </xf>
    <xf numFmtId="0" fontId="23" fillId="18" borderId="8" xfId="0" applyFont="1" applyFill="1" applyBorder="1" applyAlignment="1">
      <alignment horizontal="center" vertical="center" wrapText="1"/>
    </xf>
    <xf numFmtId="0" fontId="23" fillId="18" borderId="10" xfId="0" applyFont="1" applyFill="1" applyBorder="1" applyAlignment="1">
      <alignment horizontal="center" vertical="center" wrapText="1"/>
    </xf>
    <xf numFmtId="0" fontId="23" fillId="19" borderId="8" xfId="0" applyFont="1" applyFill="1" applyBorder="1" applyAlignment="1">
      <alignment horizontal="center" vertical="center" wrapText="1"/>
    </xf>
    <xf numFmtId="0" fontId="23" fillId="19" borderId="9" xfId="0" applyFont="1" applyFill="1" applyBorder="1" applyAlignment="1">
      <alignment horizontal="center" vertical="center" wrapText="1"/>
    </xf>
    <xf numFmtId="0" fontId="23" fillId="19" borderId="10" xfId="0" applyFont="1" applyFill="1" applyBorder="1" applyAlignment="1">
      <alignment horizontal="center" vertical="center" wrapText="1"/>
    </xf>
    <xf numFmtId="0" fontId="22" fillId="12" borderId="8"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6" fillId="20" borderId="8" xfId="0" applyFont="1" applyFill="1" applyBorder="1" applyAlignment="1">
      <alignment horizontal="center" vertical="center"/>
    </xf>
    <xf numFmtId="0" fontId="26" fillId="20" borderId="9" xfId="0" applyFont="1" applyFill="1" applyBorder="1" applyAlignment="1">
      <alignment horizontal="center" vertical="center"/>
    </xf>
    <xf numFmtId="0" fontId="26" fillId="20" borderId="10" xfId="0" applyFont="1" applyFill="1" applyBorder="1" applyAlignment="1">
      <alignment horizontal="center" vertical="center"/>
    </xf>
    <xf numFmtId="0" fontId="26" fillId="11" borderId="9" xfId="0" applyFont="1" applyFill="1" applyBorder="1" applyAlignment="1">
      <alignment horizontal="center" vertical="center" wrapText="1"/>
    </xf>
    <xf numFmtId="0" fontId="26" fillId="11" borderId="10" xfId="0" applyFont="1" applyFill="1" applyBorder="1" applyAlignment="1">
      <alignment horizontal="center" vertical="center" wrapText="1"/>
    </xf>
    <xf numFmtId="0" fontId="22" fillId="14" borderId="8" xfId="0" applyFont="1" applyFill="1" applyBorder="1" applyAlignment="1">
      <alignment horizontal="center" vertical="center" wrapText="1"/>
    </xf>
    <xf numFmtId="0" fontId="22" fillId="14" borderId="9" xfId="0" applyFont="1" applyFill="1" applyBorder="1" applyAlignment="1">
      <alignment horizontal="center" vertical="center"/>
    </xf>
    <xf numFmtId="0" fontId="22" fillId="14" borderId="15" xfId="0" applyFont="1" applyFill="1" applyBorder="1" applyAlignment="1">
      <alignment horizontal="center" vertical="center"/>
    </xf>
    <xf numFmtId="0" fontId="22" fillId="14" borderId="10" xfId="0" applyFont="1" applyFill="1" applyBorder="1" applyAlignment="1">
      <alignment horizontal="center" vertical="center"/>
    </xf>
    <xf numFmtId="0" fontId="22" fillId="23" borderId="8" xfId="0" applyFont="1" applyFill="1" applyBorder="1" applyAlignment="1">
      <alignment horizontal="center" vertical="center" wrapText="1"/>
    </xf>
    <xf numFmtId="0" fontId="22" fillId="23" borderId="9" xfId="0" applyFont="1" applyFill="1" applyBorder="1" applyAlignment="1">
      <alignment horizontal="center" vertical="center" wrapText="1"/>
    </xf>
    <xf numFmtId="0" fontId="23" fillId="15" borderId="8" xfId="0" applyFont="1" applyFill="1" applyBorder="1" applyAlignment="1">
      <alignment horizontal="center" vertical="center" wrapText="1"/>
    </xf>
    <xf numFmtId="0" fontId="23" fillId="15" borderId="9" xfId="0" applyFont="1" applyFill="1" applyBorder="1" applyAlignment="1">
      <alignment horizontal="center" vertical="center" wrapText="1"/>
    </xf>
    <xf numFmtId="0" fontId="23" fillId="15" borderId="10"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3" fillId="17" borderId="9" xfId="0" applyFont="1" applyFill="1" applyBorder="1" applyAlignment="1">
      <alignment horizontal="center" vertical="center" wrapText="1"/>
    </xf>
    <xf numFmtId="0" fontId="23" fillId="17" borderId="10" xfId="0" applyFont="1" applyFill="1" applyBorder="1" applyAlignment="1">
      <alignment horizontal="center" vertical="center" wrapText="1"/>
    </xf>
    <xf numFmtId="0" fontId="9" fillId="0" borderId="0" xfId="0" applyFont="1" applyAlignment="1">
      <alignment horizontal="center"/>
    </xf>
  </cellXfs>
  <cellStyles count="12">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Normal 8" xfId="10" xr:uid="{1E4F22BC-5BA2-44BC-AF64-116CAAD6C839}"/>
    <cellStyle name="Percent" xfId="1" builtinId="5"/>
    <cellStyle name="Percent 2" xfId="11" xr:uid="{691D4E66-69C2-482B-B0FC-EA3295B54DDF}"/>
  </cellStyles>
  <dxfs count="594">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ont>
        <b/>
        <i val="0"/>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theme="1"/>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FF00"/>
        </patternFill>
      </fill>
    </dxf>
    <dxf>
      <fill>
        <patternFill>
          <bgColor rgb="FF92D050"/>
        </patternFill>
      </fill>
    </dxf>
    <dxf>
      <fill>
        <patternFill>
          <bgColor rgb="FFFF00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888728</xdr:colOff>
      <xdr:row>0</xdr:row>
      <xdr:rowOff>75314</xdr:rowOff>
    </xdr:from>
    <xdr:to>
      <xdr:col>2</xdr:col>
      <xdr:colOff>80364</xdr:colOff>
      <xdr:row>0</xdr:row>
      <xdr:rowOff>681064</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888728" y="75314"/>
          <a:ext cx="1875237" cy="590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55245</xdr:colOff>
      <xdr:row>38</xdr:row>
      <xdr:rowOff>72390</xdr:rowOff>
    </xdr:from>
    <xdr:to>
      <xdr:col>28</xdr:col>
      <xdr:colOff>71678</xdr:colOff>
      <xdr:row>52</xdr:row>
      <xdr:rowOff>148972</xdr:rowOff>
    </xdr:to>
    <xdr:pic>
      <xdr:nvPicPr>
        <xdr:cNvPr id="4" name="Picture 3">
          <a:extLst>
            <a:ext uri="{FF2B5EF4-FFF2-40B4-BE49-F238E27FC236}">
              <a16:creationId xmlns:a16="http://schemas.microsoft.com/office/drawing/2014/main" id="{E5CA3202-4DA0-4BF9-8272-D47AB20C3B3E}"/>
            </a:ext>
          </a:extLst>
        </xdr:cNvPr>
        <xdr:cNvPicPr>
          <a:picLocks noChangeAspect="1"/>
        </xdr:cNvPicPr>
      </xdr:nvPicPr>
      <xdr:blipFill>
        <a:blip xmlns:r="http://schemas.openxmlformats.org/officeDocument/2006/relationships" r:embed="rId1"/>
        <a:stretch>
          <a:fillRect/>
        </a:stretch>
      </xdr:blipFill>
      <xdr:spPr>
        <a:xfrm>
          <a:off x="8951595" y="7311390"/>
          <a:ext cx="8547023" cy="27435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578302</xdr:colOff>
      <xdr:row>13</xdr:row>
      <xdr:rowOff>72441</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6"/>
  <sheetViews>
    <sheetView workbookViewId="0">
      <selection activeCell="A19" sqref="A19"/>
    </sheetView>
  </sheetViews>
  <sheetFormatPr defaultColWidth="9.140625" defaultRowHeight="15.75" x14ac:dyDescent="0.25"/>
  <cols>
    <col min="1" max="1" width="255.7109375" style="17" bestFit="1" customWidth="1"/>
    <col min="2" max="16384" width="9.140625" style="17"/>
  </cols>
  <sheetData>
    <row r="1" spans="1:1" x14ac:dyDescent="0.25">
      <c r="A1" s="15" t="s">
        <v>0</v>
      </c>
    </row>
    <row r="3" spans="1:1" x14ac:dyDescent="0.25">
      <c r="A3" s="17" t="s">
        <v>1</v>
      </c>
    </row>
    <row r="5" spans="1:1" s="15" customFormat="1" x14ac:dyDescent="0.25">
      <c r="A5" s="15" t="s">
        <v>2</v>
      </c>
    </row>
    <row r="6" spans="1:1" x14ac:dyDescent="0.25">
      <c r="A6" s="17" t="s">
        <v>3</v>
      </c>
    </row>
    <row r="7" spans="1:1" x14ac:dyDescent="0.25">
      <c r="A7" s="17" t="s">
        <v>4</v>
      </c>
    </row>
    <row r="8" spans="1:1" x14ac:dyDescent="0.25">
      <c r="A8" s="17" t="s">
        <v>5</v>
      </c>
    </row>
    <row r="9" spans="1:1" x14ac:dyDescent="0.25">
      <c r="A9" s="17" t="s">
        <v>6</v>
      </c>
    </row>
    <row r="10" spans="1:1" x14ac:dyDescent="0.25">
      <c r="A10" s="17" t="s">
        <v>7</v>
      </c>
    </row>
    <row r="11" spans="1:1" x14ac:dyDescent="0.25">
      <c r="A11" s="17" t="s">
        <v>8</v>
      </c>
    </row>
    <row r="12" spans="1:1" x14ac:dyDescent="0.25">
      <c r="A12" s="17" t="s">
        <v>9</v>
      </c>
    </row>
    <row r="13" spans="1:1" x14ac:dyDescent="0.25">
      <c r="A13" s="17" t="s">
        <v>10</v>
      </c>
    </row>
    <row r="14" spans="1:1" x14ac:dyDescent="0.25">
      <c r="A14" s="17" t="s">
        <v>11</v>
      </c>
    </row>
    <row r="15" spans="1:1" x14ac:dyDescent="0.25">
      <c r="A15" s="17" t="s">
        <v>12</v>
      </c>
    </row>
    <row r="16" spans="1:1" x14ac:dyDescent="0.25">
      <c r="A16" s="17" t="s">
        <v>13</v>
      </c>
    </row>
    <row r="18" spans="1:1" s="15" customFormat="1" x14ac:dyDescent="0.25">
      <c r="A18" s="15" t="s">
        <v>14</v>
      </c>
    </row>
    <row r="19" spans="1:1" x14ac:dyDescent="0.25">
      <c r="A19" s="17" t="s">
        <v>15</v>
      </c>
    </row>
    <row r="20" spans="1:1" x14ac:dyDescent="0.25">
      <c r="A20" s="17" t="s">
        <v>16</v>
      </c>
    </row>
    <row r="21" spans="1:1" x14ac:dyDescent="0.25">
      <c r="A21" s="17" t="s">
        <v>17</v>
      </c>
    </row>
    <row r="22" spans="1:1" x14ac:dyDescent="0.25">
      <c r="A22" s="17" t="s">
        <v>18</v>
      </c>
    </row>
    <row r="23" spans="1:1" x14ac:dyDescent="0.25">
      <c r="A23" s="17" t="s">
        <v>19</v>
      </c>
    </row>
    <row r="24" spans="1:1" x14ac:dyDescent="0.25">
      <c r="A24" s="17" t="s">
        <v>20</v>
      </c>
    </row>
    <row r="25" spans="1:1" x14ac:dyDescent="0.25">
      <c r="A25" s="17" t="s">
        <v>21</v>
      </c>
    </row>
    <row r="26" spans="1:1" x14ac:dyDescent="0.25">
      <c r="A26" s="17" t="s">
        <v>22</v>
      </c>
    </row>
    <row r="27" spans="1:1" x14ac:dyDescent="0.25">
      <c r="A27" s="17" t="s">
        <v>23</v>
      </c>
    </row>
    <row r="28" spans="1:1" x14ac:dyDescent="0.25">
      <c r="A28" s="17" t="s">
        <v>24</v>
      </c>
    </row>
    <row r="29" spans="1:1" x14ac:dyDescent="0.25">
      <c r="A29" s="17" t="s">
        <v>25</v>
      </c>
    </row>
    <row r="30" spans="1:1" x14ac:dyDescent="0.25">
      <c r="A30" s="17" t="s">
        <v>26</v>
      </c>
    </row>
    <row r="32" spans="1:1" x14ac:dyDescent="0.25">
      <c r="A32" s="17" t="s">
        <v>27</v>
      </c>
    </row>
    <row r="33" spans="1:1" x14ac:dyDescent="0.25">
      <c r="A33" s="17" t="s">
        <v>28</v>
      </c>
    </row>
    <row r="35" spans="1:1" x14ac:dyDescent="0.25">
      <c r="A35" s="17" t="s">
        <v>29</v>
      </c>
    </row>
    <row r="36" spans="1:1" x14ac:dyDescent="0.25">
      <c r="A36" s="17" t="s">
        <v>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K14"/>
  <sheetViews>
    <sheetView topLeftCell="A2" zoomScale="80" zoomScaleNormal="80" workbookViewId="0">
      <selection activeCell="C2" sqref="C1:C1048576"/>
    </sheetView>
  </sheetViews>
  <sheetFormatPr defaultRowHeight="15" x14ac:dyDescent="0.25"/>
  <cols>
    <col min="1" max="1" width="33.140625" customWidth="1"/>
    <col min="2" max="2" width="28.5703125" customWidth="1"/>
    <col min="3" max="3" width="11" bestFit="1" customWidth="1"/>
    <col min="4" max="4" width="12.5703125" bestFit="1" customWidth="1"/>
    <col min="5" max="5" width="39.5703125" customWidth="1"/>
    <col min="7" max="7" width="29.85546875" bestFit="1" customWidth="1"/>
    <col min="8" max="8" width="17.42578125" bestFit="1" customWidth="1"/>
    <col min="9" max="9" width="11" bestFit="1" customWidth="1"/>
    <col min="10" max="10" width="12.5703125" bestFit="1" customWidth="1"/>
    <col min="11" max="11" width="50.140625" customWidth="1"/>
  </cols>
  <sheetData>
    <row r="1" spans="1:11" ht="39.950000000000003" customHeight="1" thickBot="1" x14ac:dyDescent="0.35">
      <c r="A1" s="133" t="s">
        <v>31</v>
      </c>
      <c r="B1" s="134"/>
      <c r="C1" s="135"/>
      <c r="D1" s="135"/>
      <c r="E1" s="136"/>
      <c r="F1" s="135"/>
      <c r="G1" s="137" t="s">
        <v>32</v>
      </c>
      <c r="H1" s="138"/>
      <c r="I1" s="139"/>
      <c r="J1" s="139"/>
      <c r="K1" s="134"/>
    </row>
    <row r="2" spans="1:11" ht="18.75" x14ac:dyDescent="0.3">
      <c r="A2" s="140" t="s">
        <v>33</v>
      </c>
      <c r="B2" s="141" t="s">
        <v>34</v>
      </c>
      <c r="C2" s="142" t="s">
        <v>35</v>
      </c>
      <c r="D2" s="143" t="s">
        <v>36</v>
      </c>
      <c r="E2" s="144" t="s">
        <v>37</v>
      </c>
      <c r="F2" s="139"/>
      <c r="G2" s="140" t="s">
        <v>33</v>
      </c>
      <c r="H2" s="141" t="s">
        <v>34</v>
      </c>
      <c r="I2" s="142" t="s">
        <v>35</v>
      </c>
      <c r="J2" s="143" t="s">
        <v>36</v>
      </c>
      <c r="K2" s="144" t="s">
        <v>37</v>
      </c>
    </row>
    <row r="3" spans="1:11" ht="47.25" x14ac:dyDescent="0.25">
      <c r="A3" s="145" t="s">
        <v>38</v>
      </c>
      <c r="B3" s="146" t="s">
        <v>39</v>
      </c>
      <c r="C3" s="146" t="s">
        <v>40</v>
      </c>
      <c r="D3" s="146" t="s">
        <v>41</v>
      </c>
      <c r="E3" s="147" t="s">
        <v>42</v>
      </c>
      <c r="F3" s="148"/>
      <c r="G3" s="145" t="s">
        <v>38</v>
      </c>
      <c r="H3" s="146" t="s">
        <v>43</v>
      </c>
      <c r="I3" s="146" t="s">
        <v>40</v>
      </c>
      <c r="J3" s="149" t="s">
        <v>44</v>
      </c>
      <c r="K3" s="147" t="s">
        <v>42</v>
      </c>
    </row>
    <row r="4" spans="1:11" ht="47.25" x14ac:dyDescent="0.25">
      <c r="A4" s="150" t="s">
        <v>45</v>
      </c>
      <c r="B4" s="146" t="s">
        <v>46</v>
      </c>
      <c r="C4" s="146" t="s">
        <v>40</v>
      </c>
      <c r="D4" s="149" t="s">
        <v>44</v>
      </c>
      <c r="E4" s="147" t="s">
        <v>42</v>
      </c>
      <c r="F4" s="148"/>
      <c r="G4" s="150" t="s">
        <v>45</v>
      </c>
      <c r="H4" s="151" t="s">
        <v>47</v>
      </c>
      <c r="I4" s="152" t="s">
        <v>44</v>
      </c>
      <c r="J4" s="152" t="s">
        <v>44</v>
      </c>
      <c r="K4" s="153" t="s">
        <v>48</v>
      </c>
    </row>
    <row r="5" spans="1:11" ht="36" customHeight="1" x14ac:dyDescent="0.25">
      <c r="A5" s="150" t="s">
        <v>49</v>
      </c>
      <c r="B5" s="151" t="s">
        <v>50</v>
      </c>
      <c r="C5" s="152" t="s">
        <v>44</v>
      </c>
      <c r="D5" s="154" t="s">
        <v>44</v>
      </c>
      <c r="E5" s="153" t="s">
        <v>51</v>
      </c>
      <c r="F5" s="148"/>
      <c r="G5" s="150" t="s">
        <v>49</v>
      </c>
      <c r="H5" s="151" t="s">
        <v>52</v>
      </c>
      <c r="I5" s="152" t="s">
        <v>44</v>
      </c>
      <c r="J5" s="152" t="s">
        <v>44</v>
      </c>
      <c r="K5" s="153" t="s">
        <v>51</v>
      </c>
    </row>
    <row r="6" spans="1:11" ht="36" customHeight="1" x14ac:dyDescent="0.25">
      <c r="A6" s="150" t="s">
        <v>53</v>
      </c>
      <c r="B6" s="151" t="s">
        <v>54</v>
      </c>
      <c r="C6" s="152" t="s">
        <v>44</v>
      </c>
      <c r="D6" s="152" t="s">
        <v>44</v>
      </c>
      <c r="E6" s="153" t="s">
        <v>55</v>
      </c>
      <c r="F6" s="148"/>
      <c r="G6" s="150" t="s">
        <v>53</v>
      </c>
      <c r="H6" s="151" t="s">
        <v>56</v>
      </c>
      <c r="I6" s="152" t="s">
        <v>44</v>
      </c>
      <c r="J6" s="152" t="s">
        <v>44</v>
      </c>
      <c r="K6" s="153" t="s">
        <v>57</v>
      </c>
    </row>
    <row r="7" spans="1:11" ht="47.25" x14ac:dyDescent="0.25">
      <c r="A7" s="150" t="s">
        <v>58</v>
      </c>
      <c r="B7" s="146" t="s">
        <v>59</v>
      </c>
      <c r="C7" s="146" t="s">
        <v>40</v>
      </c>
      <c r="D7" s="149" t="s">
        <v>44</v>
      </c>
      <c r="E7" s="147" t="s">
        <v>42</v>
      </c>
      <c r="F7" s="148"/>
      <c r="G7" s="150" t="s">
        <v>58</v>
      </c>
      <c r="H7" s="155" t="s">
        <v>60</v>
      </c>
      <c r="I7" s="146" t="s">
        <v>40</v>
      </c>
      <c r="J7" s="149" t="s">
        <v>44</v>
      </c>
      <c r="K7" s="147" t="s">
        <v>42</v>
      </c>
    </row>
    <row r="8" spans="1:11" ht="47.25" x14ac:dyDescent="0.25">
      <c r="A8" s="150" t="s">
        <v>61</v>
      </c>
      <c r="B8" s="146" t="s">
        <v>62</v>
      </c>
      <c r="C8" s="146" t="s">
        <v>40</v>
      </c>
      <c r="D8" s="149" t="s">
        <v>44</v>
      </c>
      <c r="E8" s="147" t="s">
        <v>42</v>
      </c>
      <c r="F8" s="148"/>
      <c r="G8" s="150" t="s">
        <v>61</v>
      </c>
      <c r="H8" s="155" t="s">
        <v>63</v>
      </c>
      <c r="I8" s="146" t="s">
        <v>44</v>
      </c>
      <c r="J8" s="149" t="s">
        <v>44</v>
      </c>
      <c r="K8" s="147" t="s">
        <v>42</v>
      </c>
    </row>
    <row r="9" spans="1:11" ht="47.25" x14ac:dyDescent="0.25">
      <c r="A9" s="150" t="s">
        <v>64</v>
      </c>
      <c r="B9" s="146" t="s">
        <v>65</v>
      </c>
      <c r="C9" s="146" t="s">
        <v>40</v>
      </c>
      <c r="D9" s="149" t="s">
        <v>44</v>
      </c>
      <c r="E9" s="147" t="s">
        <v>42</v>
      </c>
      <c r="F9" s="148"/>
      <c r="G9" s="150" t="s">
        <v>64</v>
      </c>
      <c r="H9" s="155" t="s">
        <v>66</v>
      </c>
      <c r="I9" s="146" t="s">
        <v>40</v>
      </c>
      <c r="J9" s="149" t="s">
        <v>67</v>
      </c>
      <c r="K9" s="147" t="s">
        <v>42</v>
      </c>
    </row>
    <row r="10" spans="1:11" ht="47.25" x14ac:dyDescent="0.25">
      <c r="A10" s="150" t="s">
        <v>68</v>
      </c>
      <c r="B10" s="146" t="s">
        <v>69</v>
      </c>
      <c r="C10" s="146" t="s">
        <v>40</v>
      </c>
      <c r="D10" s="149" t="s">
        <v>44</v>
      </c>
      <c r="E10" s="147" t="s">
        <v>42</v>
      </c>
      <c r="F10" s="148"/>
      <c r="G10" s="150" t="s">
        <v>68</v>
      </c>
      <c r="H10" s="155" t="s">
        <v>70</v>
      </c>
      <c r="I10" s="146" t="s">
        <v>40</v>
      </c>
      <c r="J10" s="149" t="s">
        <v>44</v>
      </c>
      <c r="K10" s="147" t="s">
        <v>42</v>
      </c>
    </row>
    <row r="11" spans="1:11" ht="47.25" x14ac:dyDescent="0.25">
      <c r="A11" s="150" t="s">
        <v>71</v>
      </c>
      <c r="B11" s="146" t="s">
        <v>72</v>
      </c>
      <c r="C11" s="146" t="s">
        <v>40</v>
      </c>
      <c r="D11" s="149" t="s">
        <v>44</v>
      </c>
      <c r="E11" s="147" t="s">
        <v>42</v>
      </c>
      <c r="F11" s="148"/>
      <c r="G11" s="150" t="s">
        <v>71</v>
      </c>
      <c r="H11" s="155" t="s">
        <v>72</v>
      </c>
      <c r="I11" s="146" t="s">
        <v>40</v>
      </c>
      <c r="J11" s="149" t="s">
        <v>44</v>
      </c>
      <c r="K11" s="147" t="s">
        <v>42</v>
      </c>
    </row>
    <row r="12" spans="1:11" ht="47.25" x14ac:dyDescent="0.25">
      <c r="A12" s="150" t="s">
        <v>73</v>
      </c>
      <c r="B12" s="146" t="s">
        <v>74</v>
      </c>
      <c r="C12" s="146" t="s">
        <v>40</v>
      </c>
      <c r="D12" s="149" t="s">
        <v>44</v>
      </c>
      <c r="E12" s="147" t="s">
        <v>42</v>
      </c>
      <c r="F12" s="148"/>
      <c r="G12" s="150" t="s">
        <v>73</v>
      </c>
      <c r="H12" s="146" t="s">
        <v>75</v>
      </c>
      <c r="I12" s="146" t="s">
        <v>40</v>
      </c>
      <c r="J12" s="149" t="s">
        <v>44</v>
      </c>
      <c r="K12" s="147" t="s">
        <v>42</v>
      </c>
    </row>
    <row r="13" spans="1:11" ht="48" thickBot="1" x14ac:dyDescent="0.3">
      <c r="A13" s="156" t="s">
        <v>76</v>
      </c>
      <c r="B13" s="146" t="s">
        <v>77</v>
      </c>
      <c r="C13" s="146" t="s">
        <v>40</v>
      </c>
      <c r="D13" s="157" t="s">
        <v>78</v>
      </c>
      <c r="E13" s="147" t="s">
        <v>42</v>
      </c>
      <c r="F13" s="148"/>
      <c r="G13" s="156" t="s">
        <v>76</v>
      </c>
      <c r="H13" s="158" t="s">
        <v>79</v>
      </c>
      <c r="I13" s="159" t="s">
        <v>78</v>
      </c>
      <c r="J13" s="157" t="s">
        <v>78</v>
      </c>
      <c r="K13" s="147" t="s">
        <v>42</v>
      </c>
    </row>
    <row r="14" spans="1:11" s="17" customFormat="1" ht="15.75" x14ac:dyDescent="0.2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U406"/>
  <sheetViews>
    <sheetView tabSelected="1" zoomScale="90" zoomScaleNormal="90" zoomScaleSheetLayoutView="70" workbookViewId="0">
      <selection activeCell="E5" sqref="E5"/>
    </sheetView>
  </sheetViews>
  <sheetFormatPr defaultColWidth="8.85546875" defaultRowHeight="12.75" x14ac:dyDescent="0.2"/>
  <cols>
    <col min="1" max="1" width="16.85546875" style="90" customWidth="1"/>
    <col min="2" max="2" width="23.140625" style="42" bestFit="1" customWidth="1"/>
    <col min="3" max="3" width="12" style="2" customWidth="1"/>
    <col min="4" max="4" width="19.140625" style="24" customWidth="1"/>
    <col min="5" max="5" width="59.42578125" style="2" bestFit="1" customWidth="1"/>
    <col min="6" max="6" width="11.5703125" style="3" customWidth="1"/>
    <col min="7" max="7" width="12.42578125" style="3" customWidth="1"/>
    <col min="8" max="8" width="11" style="2" customWidth="1"/>
    <col min="9" max="9" width="9.7109375" style="2" customWidth="1"/>
    <col min="10" max="10" width="15" style="72" customWidth="1"/>
    <col min="11" max="11" width="16.85546875" style="64" customWidth="1"/>
    <col min="12" max="12" width="11.28515625" style="77" customWidth="1"/>
    <col min="13" max="13" width="15.5703125" style="3" customWidth="1"/>
    <col min="14" max="14" width="15.5703125" style="64" customWidth="1"/>
    <col min="15" max="15" width="18.7109375" style="3" customWidth="1"/>
    <col min="16" max="16" width="31.7109375" style="3" customWidth="1"/>
    <col min="17" max="17" width="33.7109375" style="3" customWidth="1"/>
    <col min="18" max="18" width="15" style="36" customWidth="1"/>
    <col min="19" max="19" width="22.5703125" style="28" customWidth="1"/>
    <col min="20" max="20" width="17.28515625" style="28" customWidth="1"/>
    <col min="21" max="21" width="16.28515625" style="28" customWidth="1"/>
    <col min="22" max="22" width="51.85546875" style="2" customWidth="1"/>
    <col min="23" max="23" width="28.85546875" style="2" customWidth="1"/>
    <col min="24" max="24" width="21.5703125" style="2" customWidth="1"/>
    <col min="25" max="25" width="21.140625" style="2" customWidth="1"/>
    <col min="26" max="26" width="45.85546875" style="2" customWidth="1"/>
    <col min="27" max="28" width="5.7109375" style="2" customWidth="1"/>
    <col min="29" max="29" width="36.85546875" style="2" customWidth="1"/>
    <col min="30" max="30" width="44" style="2" customWidth="1"/>
    <col min="31" max="31" width="4.42578125" style="2" customWidth="1"/>
    <col min="32" max="32" width="6.5703125" style="2" customWidth="1"/>
    <col min="33" max="33" width="23.5703125" style="2" customWidth="1"/>
    <col min="34" max="35" width="20.140625" style="3" customWidth="1"/>
    <col min="36" max="36" width="13.28515625" style="3" customWidth="1"/>
    <col min="37" max="37" width="16.28515625" style="3" customWidth="1"/>
    <col min="38" max="38" width="52.5703125" style="3" customWidth="1"/>
    <col min="39" max="39" width="51" style="3" customWidth="1"/>
    <col min="40" max="40" width="22.140625" style="3" customWidth="1"/>
    <col min="41" max="41" width="30" style="3" customWidth="1"/>
    <col min="42" max="42" width="18.28515625" style="3" customWidth="1"/>
    <col min="43" max="43" width="35.42578125" style="3" customWidth="1"/>
    <col min="44" max="44" width="18.5703125" style="2" bestFit="1" customWidth="1"/>
    <col min="45" max="45" width="16" style="2" customWidth="1"/>
    <col min="46" max="46" width="16.140625" style="2" bestFit="1" customWidth="1"/>
    <col min="47" max="47" width="11.42578125" style="13" customWidth="1"/>
    <col min="48" max="16384" width="8.85546875" style="2"/>
  </cols>
  <sheetData>
    <row r="1" spans="1:47" ht="55.5" customHeight="1" x14ac:dyDescent="0.55000000000000004">
      <c r="A1" s="83"/>
      <c r="B1" s="106"/>
      <c r="D1" s="106" t="s">
        <v>80</v>
      </c>
      <c r="E1" s="106"/>
      <c r="F1" s="106"/>
      <c r="G1" s="106"/>
      <c r="H1" s="106"/>
      <c r="I1" s="106"/>
      <c r="J1" s="106"/>
      <c r="K1" s="106"/>
      <c r="L1" s="106"/>
      <c r="M1" s="106"/>
      <c r="N1" s="106"/>
      <c r="O1" s="106"/>
      <c r="P1" s="198"/>
      <c r="Q1" s="198"/>
      <c r="R1" s="19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row>
    <row r="2" spans="1:47" x14ac:dyDescent="0.2">
      <c r="B2" s="2"/>
      <c r="C2" s="4"/>
      <c r="D2" s="2"/>
      <c r="F2" s="45" t="s">
        <v>81</v>
      </c>
      <c r="G2" s="124">
        <v>46070</v>
      </c>
      <c r="R2" s="3"/>
      <c r="X2" s="3"/>
      <c r="Y2" s="3"/>
      <c r="Z2" s="3"/>
      <c r="AA2" s="3"/>
      <c r="AB2" s="3"/>
      <c r="AC2" s="3"/>
      <c r="AD2" s="3"/>
      <c r="AE2" s="3"/>
      <c r="AF2" s="3"/>
      <c r="AG2" s="3"/>
      <c r="AP2" s="2"/>
      <c r="AQ2" s="2"/>
      <c r="AR2" s="3"/>
      <c r="AS2" s="3"/>
      <c r="AT2" s="3"/>
      <c r="AU2" s="11"/>
    </row>
    <row r="3" spans="1:47" ht="21.75" thickBot="1" x14ac:dyDescent="0.4">
      <c r="A3" s="5"/>
      <c r="B3" s="5"/>
      <c r="C3" s="5"/>
      <c r="D3" s="5"/>
      <c r="E3" s="5"/>
      <c r="F3" s="89" t="s">
        <v>82</v>
      </c>
      <c r="G3" s="88"/>
      <c r="H3" s="131"/>
      <c r="I3" s="5"/>
      <c r="J3" s="73"/>
      <c r="K3" s="69"/>
      <c r="L3" s="78"/>
      <c r="M3" s="6"/>
      <c r="N3" s="69"/>
      <c r="O3" s="6"/>
      <c r="P3" s="6"/>
      <c r="Q3" s="6"/>
      <c r="R3" s="6"/>
      <c r="S3" s="29"/>
      <c r="T3" s="29"/>
      <c r="U3" s="29"/>
      <c r="V3" s="20"/>
      <c r="W3" s="20"/>
      <c r="X3" s="5"/>
      <c r="Y3" s="5"/>
      <c r="Z3" s="5"/>
      <c r="AA3" s="5"/>
      <c r="AB3" s="5"/>
      <c r="AC3" s="5"/>
      <c r="AD3" s="5"/>
      <c r="AE3" s="5"/>
      <c r="AF3" s="5"/>
      <c r="AG3" s="5"/>
      <c r="AH3" s="6"/>
      <c r="AI3" s="6"/>
      <c r="AJ3" s="6"/>
      <c r="AK3" s="6"/>
      <c r="AL3" s="6"/>
      <c r="AM3" s="6"/>
      <c r="AN3" s="6"/>
      <c r="AO3" s="6"/>
      <c r="AP3" s="20"/>
      <c r="AQ3" s="20"/>
      <c r="AR3" s="5"/>
      <c r="AS3" s="5"/>
      <c r="AT3" s="5"/>
      <c r="AU3" s="12"/>
    </row>
    <row r="4" spans="1:47" ht="15.75" customHeight="1" x14ac:dyDescent="0.25">
      <c r="A4" s="83"/>
      <c r="B4" s="2"/>
      <c r="D4" s="2"/>
      <c r="F4" s="128"/>
      <c r="G4" s="94"/>
      <c r="J4" s="74"/>
      <c r="K4" s="70"/>
      <c r="L4" s="79"/>
      <c r="N4" s="70"/>
      <c r="R4" s="3"/>
      <c r="S4" s="57"/>
      <c r="T4" s="57"/>
      <c r="U4" s="57"/>
      <c r="V4" s="44"/>
      <c r="W4" s="44"/>
      <c r="AP4" s="44"/>
      <c r="AQ4" s="44"/>
    </row>
    <row r="5" spans="1:47" ht="15.75" customHeight="1" x14ac:dyDescent="0.25">
      <c r="A5" s="83"/>
      <c r="B5" s="2"/>
      <c r="D5" s="19" t="s">
        <v>83</v>
      </c>
      <c r="E5" s="108"/>
      <c r="F5" s="125"/>
      <c r="G5" s="94"/>
      <c r="H5" s="56"/>
      <c r="I5" s="98"/>
      <c r="J5" s="98"/>
      <c r="K5" s="98"/>
      <c r="L5" s="98"/>
      <c r="M5" s="98"/>
      <c r="N5" s="98"/>
      <c r="O5" s="98"/>
      <c r="P5" s="99"/>
      <c r="R5" s="3"/>
      <c r="S5" s="15"/>
      <c r="AP5" s="44"/>
      <c r="AQ5" s="44"/>
    </row>
    <row r="6" spans="1:47" ht="21.75" thickBot="1" x14ac:dyDescent="0.3">
      <c r="A6" s="83"/>
      <c r="B6" s="2"/>
      <c r="D6" s="3"/>
      <c r="F6" s="4"/>
      <c r="G6" s="94" t="str">
        <f>IF(E5="Period_4_July_2026","P04_BR","P05_BR")</f>
        <v>P05_BR</v>
      </c>
      <c r="H6" s="102"/>
      <c r="I6" s="56"/>
      <c r="J6" s="98"/>
      <c r="K6" s="98"/>
      <c r="L6" s="98"/>
      <c r="M6" s="98"/>
      <c r="N6" s="98"/>
      <c r="O6" s="98"/>
      <c r="P6" s="98"/>
      <c r="Q6" s="98"/>
      <c r="R6" s="2"/>
      <c r="S6" s="2"/>
      <c r="T6" s="15"/>
      <c r="AG6" s="3"/>
      <c r="AL6" s="2"/>
    </row>
    <row r="7" spans="1:47" ht="23.25" x14ac:dyDescent="0.35">
      <c r="A7" s="83"/>
      <c r="B7" s="2"/>
      <c r="D7" s="19" t="s">
        <v>85</v>
      </c>
      <c r="E7" s="109"/>
      <c r="F7" s="4"/>
      <c r="G7" s="94" t="str">
        <f>IF(E5="Period_4_July_2026","P4_Partner_Driven_Display","P5_Partner_Driven_Display")</f>
        <v>P5_Partner_Driven_Display</v>
      </c>
      <c r="H7" s="103" t="s">
        <v>87</v>
      </c>
      <c r="I7" s="126"/>
      <c r="J7" s="126"/>
      <c r="K7" s="126"/>
      <c r="L7" s="126"/>
      <c r="M7" s="126"/>
      <c r="N7" s="126"/>
      <c r="O7" s="126"/>
      <c r="P7" s="126"/>
      <c r="Q7" s="126"/>
      <c r="R7" s="126"/>
      <c r="S7" s="194"/>
      <c r="T7" s="110"/>
      <c r="U7" s="111"/>
      <c r="V7" s="111"/>
      <c r="AG7" s="3"/>
      <c r="AL7" s="2"/>
    </row>
    <row r="8" spans="1:47" s="17" customFormat="1" ht="21.75" thickBot="1" x14ac:dyDescent="0.4">
      <c r="A8" s="91"/>
      <c r="C8" s="15"/>
      <c r="D8" s="19"/>
      <c r="F8" s="129"/>
      <c r="G8" s="129"/>
      <c r="H8" s="104" t="s">
        <v>88</v>
      </c>
      <c r="I8" s="127"/>
      <c r="J8" s="127"/>
      <c r="K8" s="127"/>
      <c r="L8" s="127"/>
      <c r="M8" s="127"/>
      <c r="N8" s="127"/>
      <c r="O8" s="127"/>
      <c r="P8" s="127"/>
      <c r="Q8" s="127"/>
      <c r="R8" s="127"/>
      <c r="S8" s="195"/>
      <c r="T8" s="85"/>
      <c r="U8" s="76"/>
      <c r="V8" s="76"/>
      <c r="X8" s="2"/>
      <c r="Y8" s="2"/>
      <c r="Z8" s="2"/>
      <c r="AA8" s="2"/>
      <c r="AB8" s="2"/>
      <c r="AC8" s="18"/>
      <c r="AD8" s="18"/>
      <c r="AE8" s="18"/>
      <c r="AF8" s="18"/>
      <c r="AJ8" s="16"/>
      <c r="AK8" s="16"/>
      <c r="AM8" s="16"/>
      <c r="AN8" s="16"/>
      <c r="AO8" s="16"/>
    </row>
    <row r="9" spans="1:47" s="17" customFormat="1" ht="15" customHeight="1" x14ac:dyDescent="0.25">
      <c r="A9" s="85"/>
      <c r="C9" s="15"/>
      <c r="D9" s="19" t="s">
        <v>89</v>
      </c>
      <c r="E9" s="105"/>
      <c r="F9" s="129"/>
      <c r="G9" s="129"/>
      <c r="R9" s="26"/>
      <c r="T9" s="85"/>
      <c r="U9" s="112"/>
      <c r="V9" s="113"/>
      <c r="W9" s="61"/>
      <c r="X9" s="2"/>
      <c r="Y9" s="2"/>
      <c r="Z9" s="2"/>
      <c r="AA9" s="2"/>
      <c r="AB9" s="2"/>
      <c r="AC9" s="22"/>
      <c r="AD9" s="22"/>
      <c r="AE9" s="22"/>
      <c r="AF9" s="22"/>
      <c r="AJ9" s="16"/>
      <c r="AK9" s="16"/>
      <c r="AM9" s="16"/>
      <c r="AN9" s="16"/>
      <c r="AO9" s="16"/>
    </row>
    <row r="10" spans="1:47" s="17" customFormat="1" ht="15.75" customHeight="1" x14ac:dyDescent="0.25">
      <c r="A10" s="85"/>
      <c r="C10" s="15"/>
      <c r="D10" s="19"/>
      <c r="E10" s="25"/>
      <c r="F10" s="129"/>
      <c r="G10" s="129"/>
      <c r="R10" s="26"/>
      <c r="W10" s="87"/>
      <c r="X10" s="62"/>
      <c r="Y10" s="22"/>
      <c r="Z10" s="22"/>
      <c r="AA10" s="22"/>
      <c r="AB10" s="22"/>
      <c r="AC10" s="22"/>
      <c r="AD10" s="22"/>
      <c r="AE10" s="22"/>
      <c r="AF10" s="22"/>
      <c r="AJ10" s="16"/>
      <c r="AK10" s="16"/>
      <c r="AM10" s="16"/>
      <c r="AN10" s="16"/>
      <c r="AO10" s="16"/>
    </row>
    <row r="11" spans="1:47" s="17" customFormat="1" ht="15" customHeight="1" x14ac:dyDescent="0.25">
      <c r="A11" s="85"/>
      <c r="C11" s="15"/>
      <c r="D11" s="19" t="s">
        <v>90</v>
      </c>
      <c r="E11" s="105"/>
      <c r="F11" s="129"/>
      <c r="G11" s="129"/>
      <c r="S11" s="27"/>
      <c r="X11" s="87"/>
      <c r="Y11" s="37"/>
      <c r="Z11" s="37"/>
      <c r="AA11" s="37"/>
      <c r="AB11" s="37"/>
      <c r="AC11" s="22"/>
      <c r="AD11" s="22"/>
      <c r="AE11" s="22"/>
      <c r="AF11" s="22"/>
      <c r="AG11" s="22"/>
      <c r="AK11" s="16"/>
      <c r="AL11" s="16"/>
      <c r="AM11" s="16"/>
      <c r="AN11" s="16"/>
      <c r="AO11" s="16"/>
    </row>
    <row r="12" spans="1:47" s="17" customFormat="1" ht="15" customHeight="1" thickBot="1" x14ac:dyDescent="0.3">
      <c r="A12" s="85"/>
      <c r="F12" s="130"/>
      <c r="G12" s="129"/>
      <c r="I12" s="76"/>
      <c r="J12" s="76"/>
      <c r="K12" s="76"/>
      <c r="L12" s="80"/>
      <c r="M12" s="76"/>
      <c r="N12" s="76"/>
      <c r="O12" s="76"/>
      <c r="P12" s="37"/>
      <c r="Q12" s="37"/>
      <c r="R12" s="37"/>
      <c r="S12" s="27"/>
      <c r="U12" s="27"/>
      <c r="V12" s="46"/>
      <c r="W12" s="37"/>
      <c r="X12" s="22"/>
      <c r="Y12" s="22"/>
      <c r="Z12" s="22"/>
      <c r="AA12" s="22"/>
      <c r="AB12" s="22"/>
      <c r="AC12" s="22"/>
      <c r="AD12" s="22"/>
      <c r="AE12" s="22"/>
      <c r="AF12" s="22"/>
      <c r="AG12" s="22"/>
      <c r="AK12" s="16"/>
      <c r="AL12" s="16"/>
      <c r="AM12" s="16"/>
      <c r="AN12" s="16"/>
      <c r="AO12" s="16"/>
    </row>
    <row r="13" spans="1:47" s="17" customFormat="1" ht="15" hidden="1" customHeight="1" thickBot="1" x14ac:dyDescent="0.45">
      <c r="A13" s="91"/>
      <c r="C13" s="15"/>
      <c r="E13" s="40"/>
      <c r="F13" s="15"/>
      <c r="J13" s="75"/>
      <c r="K13" s="71"/>
      <c r="L13" s="81"/>
      <c r="M13" s="66"/>
      <c r="N13" s="71"/>
      <c r="O13" s="66"/>
      <c r="P13" s="37"/>
      <c r="Q13" s="37"/>
      <c r="R13" s="37"/>
      <c r="S13" s="27"/>
      <c r="T13" s="27"/>
      <c r="U13" s="27"/>
      <c r="V13" s="37"/>
      <c r="W13" s="37"/>
      <c r="X13" s="22"/>
      <c r="Y13" s="22"/>
      <c r="Z13" s="22"/>
      <c r="AA13" s="22"/>
      <c r="AB13" s="22"/>
      <c r="AC13" s="22"/>
      <c r="AD13" s="22"/>
      <c r="AE13" s="22"/>
      <c r="AF13" s="22"/>
      <c r="AG13" s="22"/>
      <c r="AK13" s="16"/>
      <c r="AL13" s="16"/>
      <c r="AM13" s="16"/>
      <c r="AN13" s="16"/>
      <c r="AO13" s="16"/>
    </row>
    <row r="14" spans="1:47" s="122" customFormat="1" ht="87" customHeight="1" thickBot="1" x14ac:dyDescent="0.3">
      <c r="A14" s="208" t="s">
        <v>91</v>
      </c>
      <c r="B14" s="209"/>
      <c r="C14" s="209"/>
      <c r="D14" s="209"/>
      <c r="E14" s="209"/>
      <c r="F14" s="209"/>
      <c r="G14" s="210"/>
      <c r="H14" s="213" t="s">
        <v>92</v>
      </c>
      <c r="I14" s="214"/>
      <c r="J14" s="215"/>
      <c r="K14" s="215"/>
      <c r="L14" s="215"/>
      <c r="M14" s="214"/>
      <c r="N14" s="214"/>
      <c r="O14" s="216"/>
      <c r="P14" s="211" t="s">
        <v>93</v>
      </c>
      <c r="Q14" s="211"/>
      <c r="R14" s="211"/>
      <c r="S14" s="211"/>
      <c r="T14" s="211"/>
      <c r="U14" s="212"/>
      <c r="V14" s="219" t="s">
        <v>94</v>
      </c>
      <c r="W14" s="220"/>
      <c r="X14" s="220"/>
      <c r="Y14" s="220"/>
      <c r="Z14" s="221"/>
      <c r="AA14" s="217" t="s">
        <v>95</v>
      </c>
      <c r="AB14" s="218"/>
      <c r="AC14" s="204" t="s">
        <v>96</v>
      </c>
      <c r="AD14" s="205"/>
      <c r="AE14" s="222" t="s">
        <v>97</v>
      </c>
      <c r="AF14" s="223"/>
      <c r="AG14" s="223"/>
      <c r="AH14" s="223"/>
      <c r="AI14" s="224"/>
      <c r="AJ14" s="199" t="s">
        <v>98</v>
      </c>
      <c r="AK14" s="200"/>
      <c r="AL14" s="201" t="s">
        <v>99</v>
      </c>
      <c r="AM14" s="202"/>
      <c r="AN14" s="202"/>
      <c r="AO14" s="203"/>
      <c r="AP14" s="118"/>
      <c r="AQ14" s="119"/>
      <c r="AR14" s="120"/>
      <c r="AS14" s="120"/>
      <c r="AT14" s="120"/>
      <c r="AU14" s="121"/>
    </row>
    <row r="15" spans="1:47" s="23" customFormat="1" ht="161.44999999999999" customHeight="1" thickBot="1" x14ac:dyDescent="0.3">
      <c r="A15" s="84" t="s">
        <v>100</v>
      </c>
      <c r="B15" s="206" t="s">
        <v>101</v>
      </c>
      <c r="C15" s="207"/>
      <c r="D15" s="123" t="s">
        <v>102</v>
      </c>
      <c r="E15" s="50" t="s">
        <v>103</v>
      </c>
      <c r="F15" s="54" t="s">
        <v>104</v>
      </c>
      <c r="G15" s="54" t="s">
        <v>105</v>
      </c>
      <c r="H15" s="55" t="s">
        <v>106</v>
      </c>
      <c r="I15" s="63" t="s">
        <v>107</v>
      </c>
      <c r="J15" s="114" t="s">
        <v>108</v>
      </c>
      <c r="K15" s="114" t="s">
        <v>109</v>
      </c>
      <c r="L15" s="115" t="s">
        <v>110</v>
      </c>
      <c r="M15" s="55" t="s">
        <v>111</v>
      </c>
      <c r="N15" s="65" t="s">
        <v>112</v>
      </c>
      <c r="O15" s="55" t="s">
        <v>113</v>
      </c>
      <c r="P15" s="39" t="s">
        <v>114</v>
      </c>
      <c r="Q15" s="39" t="s">
        <v>115</v>
      </c>
      <c r="R15" s="34" t="s">
        <v>116</v>
      </c>
      <c r="S15" s="39" t="s">
        <v>117</v>
      </c>
      <c r="T15" s="39" t="s">
        <v>118</v>
      </c>
      <c r="U15" s="39" t="s">
        <v>119</v>
      </c>
      <c r="V15" s="30" t="s">
        <v>120</v>
      </c>
      <c r="W15" s="47" t="s">
        <v>121</v>
      </c>
      <c r="X15" s="48" t="s">
        <v>122</v>
      </c>
      <c r="Y15" s="117" t="s">
        <v>123</v>
      </c>
      <c r="Z15" s="48" t="s">
        <v>124</v>
      </c>
      <c r="AA15" s="92" t="s">
        <v>125</v>
      </c>
      <c r="AB15" s="92" t="s">
        <v>121</v>
      </c>
      <c r="AC15" s="49" t="s">
        <v>126</v>
      </c>
      <c r="AD15" s="49" t="s">
        <v>127</v>
      </c>
      <c r="AE15" s="92"/>
      <c r="AF15" s="92" t="s">
        <v>128</v>
      </c>
      <c r="AG15" s="50" t="s">
        <v>129</v>
      </c>
      <c r="AH15" s="50" t="s">
        <v>130</v>
      </c>
      <c r="AI15" s="50" t="s">
        <v>131</v>
      </c>
      <c r="AJ15" s="51" t="s">
        <v>132</v>
      </c>
      <c r="AK15" s="51" t="s">
        <v>133</v>
      </c>
      <c r="AL15" s="52" t="s">
        <v>134</v>
      </c>
      <c r="AM15" s="52" t="s">
        <v>135</v>
      </c>
      <c r="AN15" s="52" t="s">
        <v>136</v>
      </c>
      <c r="AO15" s="53" t="s">
        <v>137</v>
      </c>
    </row>
    <row r="16" spans="1:47" ht="13.5" customHeight="1" x14ac:dyDescent="0.25">
      <c r="B16" s="107" t="str">
        <f t="shared" ref="B16:B76" si="0">IF(D16="",IF(C16&lt;&gt;"","SELECT INVOICE",""),"")</f>
        <v/>
      </c>
      <c r="C16" s="41"/>
      <c r="D16" s="43"/>
      <c r="E16" s="32" t="str">
        <f>IFERROR(IF(OR(C16="",AND(C16&lt;&gt;"",D16="")),"",(VLOOKUP(C16,'APP BACKGROUND'!A:F,2,0))),"")</f>
        <v/>
      </c>
      <c r="F16" s="33" t="str">
        <f>IF(E16="","",(VLOOKUP(C16,'APP BACKGROUND'!A:F,5,0)))</f>
        <v/>
      </c>
      <c r="G16" s="31" t="str">
        <f>IF(E16="","",(VLOOKUP('Application Form'!C16,'APP BACKGROUND'!A:I,9,0)))</f>
        <v/>
      </c>
      <c r="H16" s="9"/>
      <c r="I16" s="9"/>
      <c r="J16" s="196" t="str">
        <f>IF(H16="","",(VLOOKUP(C16,'APP BACKGROUND'!A:M,13,0)))</f>
        <v/>
      </c>
      <c r="K16" s="116" t="str">
        <f t="shared" ref="K16:K75" si="1">IF(H16="","",G16*J16)</f>
        <v/>
      </c>
      <c r="L16" s="116" t="str">
        <f>IF(H16="","",(VLOOKUP(C16,'APP BACKGROUND'!A:K,11,0)))</f>
        <v/>
      </c>
      <c r="M16" s="67"/>
      <c r="N16" s="93" t="str">
        <f>IF(H:H="","",M16/G16)</f>
        <v/>
      </c>
      <c r="O16" s="68" t="str">
        <f t="shared" ref="O16:O75" si="2">IF(H16="","",SUM(G16-M16))</f>
        <v/>
      </c>
      <c r="P16" s="31"/>
      <c r="Q16" s="31"/>
      <c r="R16" s="35" t="str">
        <f>IF(P:P="","",IF(OR(P16="At Shelf",P16="Bonus Bundles"),VLOOKUP(G16,'Data Validation'!$A$48:$B$56,2,TRUE),VLOOKUP(G16,'Data Validation'!$A$60:$B$69,2,TRUE)))</f>
        <v/>
      </c>
      <c r="S16" s="60"/>
      <c r="T16" s="60"/>
      <c r="U16" s="60"/>
      <c r="V16" s="9"/>
      <c r="W16" s="9"/>
      <c r="X16" s="9"/>
      <c r="Y16" s="8"/>
      <c r="Z16" s="8"/>
      <c r="AA16" s="8"/>
      <c r="AB16" s="8"/>
      <c r="AC16" s="9"/>
      <c r="AD16" s="9"/>
      <c r="AE16" s="9"/>
      <c r="AF16" s="9"/>
      <c r="AG16" s="9"/>
      <c r="AH16" s="8"/>
      <c r="AI16" s="8"/>
      <c r="AJ16" s="8"/>
      <c r="AK16" s="8"/>
      <c r="AL16" s="8"/>
      <c r="AM16" s="8"/>
      <c r="AN16" s="8"/>
      <c r="AO16" s="8"/>
      <c r="AP16" s="14"/>
      <c r="AQ16" s="21"/>
      <c r="AR16" s="7"/>
      <c r="AS16" s="7"/>
      <c r="AT16" s="10"/>
      <c r="AU16" s="10"/>
    </row>
    <row r="17" spans="2:47" ht="13.5" customHeight="1" x14ac:dyDescent="0.25">
      <c r="B17" s="107" t="str">
        <f t="shared" si="0"/>
        <v/>
      </c>
      <c r="C17" s="41"/>
      <c r="D17" s="43"/>
      <c r="E17" s="32" t="str">
        <f>IFERROR(IF(OR(C17="",AND(C17&lt;&gt;"",D17="")),"",(VLOOKUP(C17,'APP BACKGROUND'!A:F,2,0))),"")</f>
        <v/>
      </c>
      <c r="F17" s="33" t="str">
        <f>IF(E17="","",(VLOOKUP(C17,'APP BACKGROUND'!A:F,5,0)))</f>
        <v/>
      </c>
      <c r="G17" s="31" t="str">
        <f>IF(E17="","",(VLOOKUP('Application Form'!C17,'APP BACKGROUND'!A:I,9,0)))</f>
        <v/>
      </c>
      <c r="H17" s="9"/>
      <c r="I17" s="9"/>
      <c r="J17" s="196" t="str">
        <f>IF(H17="","",(VLOOKUP(C17,'APP BACKGROUND'!A:M,13,0)))</f>
        <v/>
      </c>
      <c r="K17" s="116" t="str">
        <f t="shared" si="1"/>
        <v/>
      </c>
      <c r="L17" s="116" t="str">
        <f>IF(H17="","",(VLOOKUP(C17,'APP BACKGROUND'!A:K,11,0)))</f>
        <v/>
      </c>
      <c r="M17" s="67"/>
      <c r="N17" s="93" t="str">
        <f>IF(H:H="","",M17/G17)</f>
        <v/>
      </c>
      <c r="O17" s="68" t="str">
        <f t="shared" si="2"/>
        <v/>
      </c>
      <c r="P17" s="31"/>
      <c r="Q17" s="31"/>
      <c r="R17" s="35" t="str">
        <f>IF(P:P="","",IF(OR(P17="At Shelf",P17="Bonus Bundles"),VLOOKUP(G17,'Data Validation'!$A$48:$B$56,2,TRUE),VLOOKUP(G17,'Data Validation'!$A$60:$B$69,2,TRUE)))</f>
        <v/>
      </c>
      <c r="S17" s="60"/>
      <c r="T17" s="60"/>
      <c r="U17" s="60"/>
      <c r="V17" s="9"/>
      <c r="W17" s="9"/>
      <c r="X17" s="9"/>
      <c r="Y17" s="8"/>
      <c r="Z17" s="8"/>
      <c r="AA17" s="8"/>
      <c r="AB17" s="8"/>
      <c r="AC17" s="9"/>
      <c r="AD17" s="9"/>
      <c r="AE17" s="9"/>
      <c r="AF17" s="9"/>
      <c r="AG17" s="9"/>
      <c r="AH17" s="8"/>
      <c r="AI17" s="8"/>
      <c r="AJ17" s="8"/>
      <c r="AK17" s="8"/>
      <c r="AL17" s="8"/>
      <c r="AM17" s="8"/>
      <c r="AN17" s="8"/>
      <c r="AO17" s="8"/>
      <c r="AP17" s="14"/>
      <c r="AQ17" s="21"/>
      <c r="AR17" s="7"/>
      <c r="AS17" s="7"/>
      <c r="AT17" s="10"/>
      <c r="AU17" s="10"/>
    </row>
    <row r="18" spans="2:47" ht="13.5" customHeight="1" x14ac:dyDescent="0.25">
      <c r="B18" s="107" t="str">
        <f t="shared" si="0"/>
        <v/>
      </c>
      <c r="C18" s="41"/>
      <c r="D18" s="43"/>
      <c r="E18" s="32" t="str">
        <f>IFERROR(IF(OR(C18="",AND(C18&lt;&gt;"",D18="")),"",(VLOOKUP(C18,'APP BACKGROUND'!A:F,2,0))),"")</f>
        <v/>
      </c>
      <c r="F18" s="33" t="str">
        <f>IF(E18="","",(VLOOKUP(C18,'APP BACKGROUND'!A:F,5,0)))</f>
        <v/>
      </c>
      <c r="G18" s="31" t="str">
        <f>IF(E18="","",(VLOOKUP('Application Form'!C18,'APP BACKGROUND'!A:I,9,0)))</f>
        <v/>
      </c>
      <c r="H18" s="9"/>
      <c r="I18" s="9"/>
      <c r="J18" s="196" t="str">
        <f>IF(H18="","",(VLOOKUP(C18,'APP BACKGROUND'!A:M,13,0)))</f>
        <v/>
      </c>
      <c r="K18" s="116" t="str">
        <f t="shared" si="1"/>
        <v/>
      </c>
      <c r="L18" s="116" t="str">
        <f>IF(H18="","",(VLOOKUP(C18,'APP BACKGROUND'!A:K,11,0)))</f>
        <v/>
      </c>
      <c r="M18" s="67"/>
      <c r="N18" s="93" t="str">
        <f>IF(H:H="","",M18/G18)</f>
        <v/>
      </c>
      <c r="O18" s="68" t="str">
        <f t="shared" si="2"/>
        <v/>
      </c>
      <c r="P18" s="31"/>
      <c r="Q18" s="31"/>
      <c r="R18" s="35" t="str">
        <f>IF(P:P="","",IF(OR(P18="At Shelf",P18="Bonus Bundles"),VLOOKUP(G18,'Data Validation'!$A$48:$B$56,2,TRUE),VLOOKUP(G18,'Data Validation'!$A$60:$B$69,2,TRUE)))</f>
        <v/>
      </c>
      <c r="S18" s="60"/>
      <c r="T18" s="60"/>
      <c r="U18" s="60"/>
      <c r="V18" s="9"/>
      <c r="W18" s="9"/>
      <c r="X18" s="9"/>
      <c r="Y18" s="8"/>
      <c r="Z18" s="8"/>
      <c r="AA18" s="8"/>
      <c r="AB18" s="8"/>
      <c r="AC18" s="9"/>
      <c r="AD18" s="9"/>
      <c r="AE18" s="9"/>
      <c r="AF18" s="9"/>
      <c r="AG18" s="9"/>
      <c r="AH18" s="8"/>
      <c r="AI18" s="8"/>
      <c r="AJ18" s="8"/>
      <c r="AK18" s="8"/>
      <c r="AL18" s="8"/>
      <c r="AM18" s="8"/>
      <c r="AN18" s="8"/>
      <c r="AO18" s="8"/>
      <c r="AP18" s="14"/>
      <c r="AQ18" s="21"/>
      <c r="AR18" s="7"/>
      <c r="AS18" s="7"/>
      <c r="AT18" s="10"/>
      <c r="AU18" s="10"/>
    </row>
    <row r="19" spans="2:47" ht="13.5" customHeight="1" x14ac:dyDescent="0.25">
      <c r="B19" s="107" t="str">
        <f t="shared" si="0"/>
        <v/>
      </c>
      <c r="C19" s="41"/>
      <c r="D19" s="43"/>
      <c r="E19" s="32" t="str">
        <f>IFERROR(IF(OR(C19="",AND(C19&lt;&gt;"",D19="")),"",(VLOOKUP(C19,'APP BACKGROUND'!A:F,2,0))),"")</f>
        <v/>
      </c>
      <c r="F19" s="33" t="str">
        <f>IF(E19="","",(VLOOKUP(C19,'APP BACKGROUND'!A:F,5,0)))</f>
        <v/>
      </c>
      <c r="G19" s="31" t="str">
        <f>IF(E19="","",(VLOOKUP('Application Form'!C19,'APP BACKGROUND'!A:I,9,0)))</f>
        <v/>
      </c>
      <c r="H19" s="9"/>
      <c r="I19" s="9"/>
      <c r="J19" s="196" t="str">
        <f>IF(H19="","",(VLOOKUP(C19,'APP BACKGROUND'!A:M,13,0)))</f>
        <v/>
      </c>
      <c r="K19" s="116" t="str">
        <f t="shared" si="1"/>
        <v/>
      </c>
      <c r="L19" s="116" t="str">
        <f>IF(H19="","",(VLOOKUP(C19,'APP BACKGROUND'!A:K,11,0)))</f>
        <v/>
      </c>
      <c r="M19" s="67"/>
      <c r="N19" s="93" t="str">
        <f>IF(H:H="","",M19/G19)</f>
        <v/>
      </c>
      <c r="O19" s="68" t="str">
        <f t="shared" si="2"/>
        <v/>
      </c>
      <c r="P19" s="31"/>
      <c r="Q19" s="31"/>
      <c r="R19" s="35" t="str">
        <f>IF(P:P="","",IF(OR(P19="At Shelf",P19="Bonus Bundles"),VLOOKUP(G19,'Data Validation'!$A$48:$B$56,2,TRUE),VLOOKUP(G19,'Data Validation'!$A$60:$B$69,2,TRUE)))</f>
        <v/>
      </c>
      <c r="S19" s="60"/>
      <c r="T19" s="60"/>
      <c r="U19" s="60"/>
      <c r="V19" s="9"/>
      <c r="W19" s="9"/>
      <c r="X19" s="9"/>
      <c r="Y19" s="8"/>
      <c r="Z19" s="8"/>
      <c r="AA19" s="8"/>
      <c r="AB19" s="8"/>
      <c r="AC19" s="9"/>
      <c r="AD19" s="9"/>
      <c r="AE19" s="9"/>
      <c r="AF19" s="9"/>
      <c r="AG19" s="9"/>
      <c r="AH19" s="8"/>
      <c r="AI19" s="8"/>
      <c r="AJ19" s="8"/>
      <c r="AK19" s="8"/>
      <c r="AL19" s="8"/>
      <c r="AM19" s="8"/>
      <c r="AN19" s="8"/>
      <c r="AO19" s="8"/>
      <c r="AP19" s="14"/>
      <c r="AQ19" s="21"/>
      <c r="AR19" s="7"/>
      <c r="AS19" s="7"/>
      <c r="AT19" s="10"/>
      <c r="AU19" s="10"/>
    </row>
    <row r="20" spans="2:47" ht="13.5" customHeight="1" x14ac:dyDescent="0.25">
      <c r="B20" s="107" t="str">
        <f t="shared" si="0"/>
        <v/>
      </c>
      <c r="C20" s="41"/>
      <c r="D20" s="43"/>
      <c r="E20" s="32" t="str">
        <f>IFERROR(IF(OR(C20="",AND(C20&lt;&gt;"",D20="")),"",(VLOOKUP(C20,'APP BACKGROUND'!A:F,2,0))),"")</f>
        <v/>
      </c>
      <c r="F20" s="33" t="str">
        <f>IF(E20="","",(VLOOKUP(C20,'APP BACKGROUND'!A:F,5,0)))</f>
        <v/>
      </c>
      <c r="G20" s="31" t="str">
        <f>IF(E20="","",(VLOOKUP('Application Form'!C20,'APP BACKGROUND'!A:I,9,0)))</f>
        <v/>
      </c>
      <c r="H20" s="9"/>
      <c r="I20" s="9"/>
      <c r="J20" s="196" t="str">
        <f>IF(H20="","",(VLOOKUP(C20,'APP BACKGROUND'!A:M,13,0)))</f>
        <v/>
      </c>
      <c r="K20" s="116" t="str">
        <f t="shared" si="1"/>
        <v/>
      </c>
      <c r="L20" s="116" t="str">
        <f>IF(H20="","",(VLOOKUP(C20,'APP BACKGROUND'!A:K,11,0)))</f>
        <v/>
      </c>
      <c r="M20" s="67"/>
      <c r="N20" s="93" t="str">
        <f>IF(H:H="","",M20/G20)</f>
        <v/>
      </c>
      <c r="O20" s="68" t="str">
        <f t="shared" si="2"/>
        <v/>
      </c>
      <c r="P20" s="31"/>
      <c r="Q20" s="31"/>
      <c r="R20" s="35" t="str">
        <f>IF(P:P="","",IF(OR(P20="At Shelf",P20="Bonus Bundles"),VLOOKUP(G20,'Data Validation'!$A$48:$B$56,2,TRUE),VLOOKUP(G20,'Data Validation'!$A$60:$B$69,2,TRUE)))</f>
        <v/>
      </c>
      <c r="S20" s="60"/>
      <c r="T20" s="60"/>
      <c r="U20" s="60"/>
      <c r="V20" s="9"/>
      <c r="W20" s="9"/>
      <c r="X20" s="9"/>
      <c r="Y20" s="8"/>
      <c r="Z20" s="8"/>
      <c r="AA20" s="8"/>
      <c r="AB20" s="8"/>
      <c r="AC20" s="9"/>
      <c r="AD20" s="9"/>
      <c r="AE20" s="9"/>
      <c r="AF20" s="9"/>
      <c r="AG20" s="9"/>
      <c r="AH20" s="8"/>
      <c r="AI20" s="8"/>
      <c r="AJ20" s="8"/>
      <c r="AK20" s="8"/>
      <c r="AL20" s="8"/>
      <c r="AM20" s="8"/>
      <c r="AN20" s="8"/>
      <c r="AO20" s="8"/>
      <c r="AP20" s="14"/>
      <c r="AQ20" s="21"/>
      <c r="AR20" s="7"/>
      <c r="AS20" s="7"/>
      <c r="AT20" s="10"/>
      <c r="AU20" s="10"/>
    </row>
    <row r="21" spans="2:47" ht="13.5" customHeight="1" x14ac:dyDescent="0.25">
      <c r="B21" s="107" t="str">
        <f t="shared" si="0"/>
        <v/>
      </c>
      <c r="C21" s="41"/>
      <c r="D21" s="43"/>
      <c r="E21" s="32" t="str">
        <f>IFERROR(IF(OR(C21="",AND(C21&lt;&gt;"",D21="")),"",(VLOOKUP(C21,'APP BACKGROUND'!A:F,2,0))),"")</f>
        <v/>
      </c>
      <c r="F21" s="33" t="str">
        <f>IF(E21="","",(VLOOKUP(C21,'APP BACKGROUND'!A:F,5,0)))</f>
        <v/>
      </c>
      <c r="G21" s="31" t="str">
        <f>IF(E21="","",(VLOOKUP('Application Form'!C21,'APP BACKGROUND'!A:I,9,0)))</f>
        <v/>
      </c>
      <c r="H21" s="9"/>
      <c r="I21" s="9"/>
      <c r="J21" s="196" t="str">
        <f>IF(H21="","",(VLOOKUP(C21,'APP BACKGROUND'!A:M,13,0)))</f>
        <v/>
      </c>
      <c r="K21" s="116" t="str">
        <f t="shared" si="1"/>
        <v/>
      </c>
      <c r="L21" s="116" t="str">
        <f>IF(H21="","",(VLOOKUP(C21,'APP BACKGROUND'!A:K,11,0)))</f>
        <v/>
      </c>
      <c r="M21" s="67"/>
      <c r="N21" s="93" t="str">
        <f>IF(H:H="","",M21/G21)</f>
        <v/>
      </c>
      <c r="O21" s="68" t="str">
        <f t="shared" si="2"/>
        <v/>
      </c>
      <c r="P21" s="31"/>
      <c r="Q21" s="31"/>
      <c r="R21" s="35" t="str">
        <f>IF(P:P="","",IF(OR(P21="At Shelf",P21="Bonus Bundles"),VLOOKUP(G21,'Data Validation'!$A$48:$B$56,2,TRUE),VLOOKUP(G21,'Data Validation'!$A$60:$B$69,2,TRUE)))</f>
        <v/>
      </c>
      <c r="S21" s="60"/>
      <c r="T21" s="60"/>
      <c r="U21" s="60"/>
      <c r="V21" s="9"/>
      <c r="W21" s="9"/>
      <c r="X21" s="9"/>
      <c r="Y21" s="8"/>
      <c r="Z21" s="8"/>
      <c r="AA21" s="8"/>
      <c r="AB21" s="8"/>
      <c r="AC21" s="9"/>
      <c r="AD21" s="9"/>
      <c r="AE21" s="9"/>
      <c r="AF21" s="9"/>
      <c r="AG21" s="9"/>
      <c r="AH21" s="8"/>
      <c r="AI21" s="8"/>
      <c r="AJ21" s="8"/>
      <c r="AK21" s="8"/>
      <c r="AL21" s="8"/>
      <c r="AM21" s="8"/>
      <c r="AN21" s="8"/>
      <c r="AO21" s="8"/>
      <c r="AP21" s="14"/>
      <c r="AQ21" s="21"/>
      <c r="AR21" s="7"/>
      <c r="AS21" s="7"/>
      <c r="AT21" s="10"/>
      <c r="AU21" s="10"/>
    </row>
    <row r="22" spans="2:47" ht="13.5" customHeight="1" x14ac:dyDescent="0.25">
      <c r="B22" s="107" t="str">
        <f t="shared" si="0"/>
        <v/>
      </c>
      <c r="C22" s="41"/>
      <c r="D22" s="43"/>
      <c r="E22" s="32" t="str">
        <f>IFERROR(IF(OR(C22="",AND(C22&lt;&gt;"",D22="")),"",(VLOOKUP(C22,'APP BACKGROUND'!A:F,2,0))),"")</f>
        <v/>
      </c>
      <c r="F22" s="33" t="str">
        <f>IF(E22="","",(VLOOKUP(C22,'APP BACKGROUND'!A:F,5,0)))</f>
        <v/>
      </c>
      <c r="G22" s="31" t="str">
        <f>IF(E22="","",(VLOOKUP('Application Form'!C22,'APP BACKGROUND'!A:I,9,0)))</f>
        <v/>
      </c>
      <c r="H22" s="9"/>
      <c r="I22" s="9"/>
      <c r="J22" s="196" t="str">
        <f>IF(H22="","",(VLOOKUP(C22,'APP BACKGROUND'!A:M,13,0)))</f>
        <v/>
      </c>
      <c r="K22" s="116" t="str">
        <f t="shared" si="1"/>
        <v/>
      </c>
      <c r="L22" s="116" t="str">
        <f>IF(H22="","",(VLOOKUP(C22,'APP BACKGROUND'!A:K,11,0)))</f>
        <v/>
      </c>
      <c r="M22" s="67"/>
      <c r="N22" s="93" t="str">
        <f>IF(H:H="","",M22/G22)</f>
        <v/>
      </c>
      <c r="O22" s="68" t="str">
        <f t="shared" si="2"/>
        <v/>
      </c>
      <c r="P22" s="31"/>
      <c r="Q22" s="31"/>
      <c r="R22" s="35" t="str">
        <f>IF(P:P="","",IF(OR(P22="At Shelf",P22="Bonus Bundles"),VLOOKUP(G22,'Data Validation'!$A$48:$B$56,2,TRUE),VLOOKUP(G22,'Data Validation'!$A$60:$B$69,2,TRUE)))</f>
        <v/>
      </c>
      <c r="S22" s="60"/>
      <c r="T22" s="60"/>
      <c r="U22" s="60"/>
      <c r="V22" s="9"/>
      <c r="W22" s="9"/>
      <c r="X22" s="9"/>
      <c r="Y22" s="8"/>
      <c r="Z22" s="8"/>
      <c r="AA22" s="8"/>
      <c r="AB22" s="8"/>
      <c r="AC22" s="9"/>
      <c r="AD22" s="9"/>
      <c r="AE22" s="9"/>
      <c r="AF22" s="9"/>
      <c r="AG22" s="9"/>
      <c r="AH22" s="8"/>
      <c r="AI22" s="8"/>
      <c r="AJ22" s="8"/>
      <c r="AK22" s="8"/>
      <c r="AL22" s="8"/>
      <c r="AM22" s="8"/>
      <c r="AN22" s="8"/>
      <c r="AO22" s="8"/>
      <c r="AP22" s="14"/>
      <c r="AQ22" s="21"/>
      <c r="AR22" s="7"/>
      <c r="AS22" s="7"/>
      <c r="AT22" s="10"/>
      <c r="AU22" s="10"/>
    </row>
    <row r="23" spans="2:47" ht="13.5" customHeight="1" x14ac:dyDescent="0.25">
      <c r="B23" s="107" t="str">
        <f t="shared" si="0"/>
        <v/>
      </c>
      <c r="C23" s="41"/>
      <c r="D23" s="43"/>
      <c r="E23" s="32" t="str">
        <f>IFERROR(IF(OR(C23="",AND(C23&lt;&gt;"",D23="")),"",(VLOOKUP(C23,'APP BACKGROUND'!A:F,2,0))),"")</f>
        <v/>
      </c>
      <c r="F23" s="33" t="str">
        <f>IF(E23="","",(VLOOKUP(C23,'APP BACKGROUND'!A:F,5,0)))</f>
        <v/>
      </c>
      <c r="G23" s="31" t="str">
        <f>IF(E23="","",(VLOOKUP('Application Form'!C23,'APP BACKGROUND'!A:I,9,0)))</f>
        <v/>
      </c>
      <c r="H23" s="9"/>
      <c r="I23" s="9"/>
      <c r="J23" s="196" t="str">
        <f>IF(H23="","",(VLOOKUP(C23,'APP BACKGROUND'!A:M,13,0)))</f>
        <v/>
      </c>
      <c r="K23" s="116" t="str">
        <f t="shared" si="1"/>
        <v/>
      </c>
      <c r="L23" s="116" t="str">
        <f>IF(H23="","",(VLOOKUP(C23,'APP BACKGROUND'!A:K,11,0)))</f>
        <v/>
      </c>
      <c r="M23" s="67"/>
      <c r="N23" s="93" t="str">
        <f>IF(H:H="","",M23/G23)</f>
        <v/>
      </c>
      <c r="O23" s="68" t="str">
        <f t="shared" si="2"/>
        <v/>
      </c>
      <c r="P23" s="31"/>
      <c r="Q23" s="31"/>
      <c r="R23" s="35" t="str">
        <f>IF(P:P="","",IF(OR(P23="At Shelf",P23="Bonus Bundles"),VLOOKUP(G23,'Data Validation'!$A$48:$B$56,2,TRUE),VLOOKUP(G23,'Data Validation'!$A$60:$B$69,2,TRUE)))</f>
        <v/>
      </c>
      <c r="S23" s="60"/>
      <c r="T23" s="60"/>
      <c r="U23" s="60"/>
      <c r="V23" s="9"/>
      <c r="W23" s="9"/>
      <c r="X23" s="9"/>
      <c r="Y23" s="8"/>
      <c r="Z23" s="8"/>
      <c r="AA23" s="8"/>
      <c r="AB23" s="8"/>
      <c r="AC23" s="9"/>
      <c r="AD23" s="9"/>
      <c r="AE23" s="9"/>
      <c r="AF23" s="9"/>
      <c r="AG23" s="9"/>
      <c r="AH23" s="8"/>
      <c r="AI23" s="8"/>
      <c r="AJ23" s="8"/>
      <c r="AK23" s="8"/>
      <c r="AL23" s="8"/>
      <c r="AM23" s="8"/>
      <c r="AN23" s="8"/>
      <c r="AO23" s="8"/>
      <c r="AP23" s="14"/>
      <c r="AQ23" s="21"/>
      <c r="AR23" s="7"/>
      <c r="AS23" s="7"/>
      <c r="AT23" s="10"/>
      <c r="AU23" s="10"/>
    </row>
    <row r="24" spans="2:47" ht="13.5" customHeight="1" x14ac:dyDescent="0.25">
      <c r="B24" s="107" t="str">
        <f t="shared" si="0"/>
        <v/>
      </c>
      <c r="C24" s="41"/>
      <c r="D24" s="43"/>
      <c r="E24" s="32" t="str">
        <f>IFERROR(IF(OR(C24="",AND(C24&lt;&gt;"",D24="")),"",(VLOOKUP(C24,'APP BACKGROUND'!A:F,2,0))),"")</f>
        <v/>
      </c>
      <c r="F24" s="33" t="str">
        <f>IF(E24="","",(VLOOKUP(C24,'APP BACKGROUND'!A:F,5,0)))</f>
        <v/>
      </c>
      <c r="G24" s="31" t="str">
        <f>IF(E24="","",(VLOOKUP('Application Form'!C24,'APP BACKGROUND'!A:I,9,0)))</f>
        <v/>
      </c>
      <c r="H24" s="9"/>
      <c r="I24" s="9"/>
      <c r="J24" s="196" t="str">
        <f>IF(H24="","",(VLOOKUP(C24,'APP BACKGROUND'!A:M,13,0)))</f>
        <v/>
      </c>
      <c r="K24" s="116" t="str">
        <f t="shared" si="1"/>
        <v/>
      </c>
      <c r="L24" s="116" t="str">
        <f>IF(H24="","",(VLOOKUP(C24,'APP BACKGROUND'!A:K,11,0)))</f>
        <v/>
      </c>
      <c r="M24" s="67"/>
      <c r="N24" s="93" t="str">
        <f>IF(H:H="","",M24/G24)</f>
        <v/>
      </c>
      <c r="O24" s="68" t="str">
        <f t="shared" si="2"/>
        <v/>
      </c>
      <c r="P24" s="31"/>
      <c r="Q24" s="31"/>
      <c r="R24" s="35" t="str">
        <f>IF(P:P="","",IF(OR(P24="At Shelf",P24="Bonus Bundles"),VLOOKUP(G24,'Data Validation'!$A$48:$B$56,2,TRUE),VLOOKUP(G24,'Data Validation'!$A$60:$B$69,2,TRUE)))</f>
        <v/>
      </c>
      <c r="S24" s="60"/>
      <c r="T24" s="60"/>
      <c r="U24" s="60"/>
      <c r="V24" s="9"/>
      <c r="W24" s="9"/>
      <c r="X24" s="9"/>
      <c r="Y24" s="8"/>
      <c r="Z24" s="8"/>
      <c r="AA24" s="8"/>
      <c r="AB24" s="8"/>
      <c r="AC24" s="9"/>
      <c r="AD24" s="9"/>
      <c r="AE24" s="9"/>
      <c r="AF24" s="9"/>
      <c r="AG24" s="9"/>
      <c r="AH24" s="8"/>
      <c r="AI24" s="8"/>
      <c r="AJ24" s="8"/>
      <c r="AK24" s="8"/>
      <c r="AL24" s="8"/>
      <c r="AM24" s="8"/>
      <c r="AN24" s="8"/>
      <c r="AO24" s="8"/>
      <c r="AP24" s="14"/>
      <c r="AQ24" s="21"/>
      <c r="AR24" s="7"/>
      <c r="AS24" s="7"/>
      <c r="AT24" s="10"/>
      <c r="AU24" s="10"/>
    </row>
    <row r="25" spans="2:47" ht="13.5" customHeight="1" x14ac:dyDescent="0.25">
      <c r="B25" s="107" t="str">
        <f t="shared" si="0"/>
        <v/>
      </c>
      <c r="C25" s="41"/>
      <c r="D25" s="43"/>
      <c r="E25" s="32" t="str">
        <f>IFERROR(IF(OR(C25="",AND(C25&lt;&gt;"",D25="")),"",(VLOOKUP(C25,'APP BACKGROUND'!A:F,2,0))),"")</f>
        <v/>
      </c>
      <c r="F25" s="33" t="str">
        <f>IF(E25="","",(VLOOKUP(C25,'APP BACKGROUND'!A:F,5,0)))</f>
        <v/>
      </c>
      <c r="G25" s="31" t="str">
        <f>IF(E25="","",(VLOOKUP('Application Form'!C25,'APP BACKGROUND'!A:I,9,0)))</f>
        <v/>
      </c>
      <c r="H25" s="9"/>
      <c r="I25" s="9"/>
      <c r="J25" s="196" t="str">
        <f>IF(H25="","",(VLOOKUP(C25,'APP BACKGROUND'!A:M,13,0)))</f>
        <v/>
      </c>
      <c r="K25" s="116" t="str">
        <f t="shared" si="1"/>
        <v/>
      </c>
      <c r="L25" s="116" t="str">
        <f>IF(H25="","",(VLOOKUP(C25,'APP BACKGROUND'!A:K,11,0)))</f>
        <v/>
      </c>
      <c r="M25" s="67"/>
      <c r="N25" s="93" t="str">
        <f>IF(H:H="","",M25/G25)</f>
        <v/>
      </c>
      <c r="O25" s="68" t="str">
        <f t="shared" si="2"/>
        <v/>
      </c>
      <c r="P25" s="31"/>
      <c r="Q25" s="31"/>
      <c r="R25" s="35" t="str">
        <f>IF(P:P="","",IF(OR(P25="At Shelf",P25="Bonus Bundles"),VLOOKUP(G25,'Data Validation'!$A$48:$B$56,2,TRUE),VLOOKUP(G25,'Data Validation'!$A$60:$B$69,2,TRUE)))</f>
        <v/>
      </c>
      <c r="S25" s="60"/>
      <c r="T25" s="60"/>
      <c r="U25" s="60"/>
      <c r="V25" s="9"/>
      <c r="W25" s="9"/>
      <c r="X25" s="9"/>
      <c r="Y25" s="8"/>
      <c r="Z25" s="8"/>
      <c r="AA25" s="8"/>
      <c r="AB25" s="8"/>
      <c r="AC25" s="9"/>
      <c r="AD25" s="9"/>
      <c r="AE25" s="9"/>
      <c r="AF25" s="9"/>
      <c r="AG25" s="9"/>
      <c r="AH25" s="8"/>
      <c r="AI25" s="8"/>
      <c r="AJ25" s="8"/>
      <c r="AK25" s="8"/>
      <c r="AL25" s="8"/>
      <c r="AM25" s="8"/>
      <c r="AN25" s="8"/>
      <c r="AO25" s="8"/>
      <c r="AP25" s="14"/>
      <c r="AQ25" s="21"/>
      <c r="AR25" s="7"/>
      <c r="AS25" s="7"/>
      <c r="AT25" s="10"/>
      <c r="AU25" s="10"/>
    </row>
    <row r="26" spans="2:47" ht="13.5" customHeight="1" x14ac:dyDescent="0.25">
      <c r="B26" s="107" t="str">
        <f t="shared" si="0"/>
        <v/>
      </c>
      <c r="C26" s="41"/>
      <c r="D26" s="43"/>
      <c r="E26" s="32" t="str">
        <f>IFERROR(IF(OR(C26="",AND(C26&lt;&gt;"",D26="")),"",(VLOOKUP(C26,'APP BACKGROUND'!A:F,2,0))),"")</f>
        <v/>
      </c>
      <c r="F26" s="33" t="str">
        <f>IF(E26="","",(VLOOKUP(C26,'APP BACKGROUND'!A:F,5,0)))</f>
        <v/>
      </c>
      <c r="G26" s="31" t="str">
        <f>IF(E26="","",(VLOOKUP('Application Form'!C26,'APP BACKGROUND'!A:I,9,0)))</f>
        <v/>
      </c>
      <c r="H26" s="9"/>
      <c r="I26" s="9"/>
      <c r="J26" s="196" t="str">
        <f>IF(H26="","",(VLOOKUP(C26,'APP BACKGROUND'!A:M,13,0)))</f>
        <v/>
      </c>
      <c r="K26" s="116" t="str">
        <f t="shared" si="1"/>
        <v/>
      </c>
      <c r="L26" s="116" t="str">
        <f>IF(H26="","",(VLOOKUP(C26,'APP BACKGROUND'!A:K,11,0)))</f>
        <v/>
      </c>
      <c r="M26" s="67"/>
      <c r="N26" s="93" t="str">
        <f>IF(H:H="","",M26/G26)</f>
        <v/>
      </c>
      <c r="O26" s="68" t="str">
        <f t="shared" si="2"/>
        <v/>
      </c>
      <c r="P26" s="31"/>
      <c r="Q26" s="31"/>
      <c r="R26" s="35" t="str">
        <f>IF(P:P="","",IF(OR(P26="At Shelf",P26="Bonus Bundles"),VLOOKUP(G26,'Data Validation'!$A$48:$B$56,2,TRUE),VLOOKUP(G26,'Data Validation'!$A$60:$B$69,2,TRUE)))</f>
        <v/>
      </c>
      <c r="S26" s="60"/>
      <c r="T26" s="60"/>
      <c r="U26" s="60"/>
      <c r="V26" s="9"/>
      <c r="W26" s="9"/>
      <c r="X26" s="9"/>
      <c r="Y26" s="8"/>
      <c r="Z26" s="8"/>
      <c r="AA26" s="8"/>
      <c r="AB26" s="8"/>
      <c r="AC26" s="9"/>
      <c r="AD26" s="9"/>
      <c r="AE26" s="9"/>
      <c r="AF26" s="9"/>
      <c r="AG26" s="9"/>
      <c r="AH26" s="8"/>
      <c r="AI26" s="8"/>
      <c r="AJ26" s="8"/>
      <c r="AK26" s="8"/>
      <c r="AL26" s="8"/>
      <c r="AM26" s="8"/>
      <c r="AN26" s="8"/>
      <c r="AO26" s="8"/>
      <c r="AP26" s="14"/>
      <c r="AQ26" s="21"/>
      <c r="AR26" s="7"/>
      <c r="AS26" s="7"/>
      <c r="AT26" s="10"/>
      <c r="AU26" s="10"/>
    </row>
    <row r="27" spans="2:47" ht="13.5" customHeight="1" x14ac:dyDescent="0.25">
      <c r="B27" s="107" t="str">
        <f t="shared" si="0"/>
        <v/>
      </c>
      <c r="C27" s="41"/>
      <c r="D27" s="43"/>
      <c r="E27" s="32" t="str">
        <f>IFERROR(IF(OR(C27="",AND(C27&lt;&gt;"",D27="")),"",(VLOOKUP(C27,'APP BACKGROUND'!A:F,2,0))),"")</f>
        <v/>
      </c>
      <c r="F27" s="33" t="str">
        <f>IF(E27="","",(VLOOKUP(C27,'APP BACKGROUND'!A:F,5,0)))</f>
        <v/>
      </c>
      <c r="G27" s="31" t="str">
        <f>IF(E27="","",(VLOOKUP('Application Form'!C27,'APP BACKGROUND'!A:I,9,0)))</f>
        <v/>
      </c>
      <c r="H27" s="9"/>
      <c r="I27" s="9"/>
      <c r="J27" s="196" t="str">
        <f>IF(H27="","",(VLOOKUP(C27,'APP BACKGROUND'!A:M,13,0)))</f>
        <v/>
      </c>
      <c r="K27" s="116" t="str">
        <f t="shared" si="1"/>
        <v/>
      </c>
      <c r="L27" s="116" t="str">
        <f>IF(H27="","",(VLOOKUP(C27,'APP BACKGROUND'!A:K,11,0)))</f>
        <v/>
      </c>
      <c r="M27" s="67"/>
      <c r="N27" s="93" t="str">
        <f>IF(H:H="","",M27/G27)</f>
        <v/>
      </c>
      <c r="O27" s="68" t="str">
        <f t="shared" si="2"/>
        <v/>
      </c>
      <c r="P27" s="31"/>
      <c r="Q27" s="31"/>
      <c r="R27" s="35" t="str">
        <f>IF(P:P="","",IF(OR(P27="At Shelf",P27="Bonus Bundles"),VLOOKUP(G27,'Data Validation'!$A$48:$B$56,2,TRUE),VLOOKUP(G27,'Data Validation'!$A$60:$B$69,2,TRUE)))</f>
        <v/>
      </c>
      <c r="S27" s="60"/>
      <c r="T27" s="60"/>
      <c r="U27" s="60"/>
      <c r="V27" s="9"/>
      <c r="W27" s="9"/>
      <c r="X27" s="9"/>
      <c r="Y27" s="8"/>
      <c r="Z27" s="8"/>
      <c r="AA27" s="8"/>
      <c r="AB27" s="8"/>
      <c r="AC27" s="9"/>
      <c r="AD27" s="9"/>
      <c r="AE27" s="9"/>
      <c r="AF27" s="9"/>
      <c r="AG27" s="9"/>
      <c r="AH27" s="8"/>
      <c r="AI27" s="8"/>
      <c r="AJ27" s="8"/>
      <c r="AK27" s="8"/>
      <c r="AL27" s="8"/>
      <c r="AM27" s="8"/>
      <c r="AN27" s="8"/>
      <c r="AO27" s="8"/>
      <c r="AP27" s="14"/>
      <c r="AQ27" s="21"/>
      <c r="AR27" s="7"/>
      <c r="AS27" s="7"/>
      <c r="AT27" s="10"/>
      <c r="AU27" s="10"/>
    </row>
    <row r="28" spans="2:47" ht="13.5" customHeight="1" x14ac:dyDescent="0.25">
      <c r="B28" s="107" t="str">
        <f t="shared" si="0"/>
        <v/>
      </c>
      <c r="C28" s="41"/>
      <c r="D28" s="43"/>
      <c r="E28" s="32" t="str">
        <f>IFERROR(IF(OR(C28="",AND(C28&lt;&gt;"",D28="")),"",(VLOOKUP(C28,'APP BACKGROUND'!A:F,2,0))),"")</f>
        <v/>
      </c>
      <c r="F28" s="33" t="str">
        <f>IF(E28="","",(VLOOKUP(C28,'APP BACKGROUND'!A:F,5,0)))</f>
        <v/>
      </c>
      <c r="G28" s="31" t="str">
        <f>IF(E28="","",(VLOOKUP('Application Form'!C28,'APP BACKGROUND'!A:I,9,0)))</f>
        <v/>
      </c>
      <c r="H28" s="9"/>
      <c r="I28" s="9"/>
      <c r="J28" s="196" t="str">
        <f>IF(H28="","",(VLOOKUP(C28,'APP BACKGROUND'!A:M,13,0)))</f>
        <v/>
      </c>
      <c r="K28" s="116" t="str">
        <f t="shared" si="1"/>
        <v/>
      </c>
      <c r="L28" s="116" t="str">
        <f>IF(H28="","",(VLOOKUP(C28,'APP BACKGROUND'!A:K,11,0)))</f>
        <v/>
      </c>
      <c r="M28" s="67"/>
      <c r="N28" s="93" t="str">
        <f>IF(H:H="","",M28/G28)</f>
        <v/>
      </c>
      <c r="O28" s="68" t="str">
        <f t="shared" si="2"/>
        <v/>
      </c>
      <c r="P28" s="31"/>
      <c r="Q28" s="31"/>
      <c r="R28" s="35" t="str">
        <f>IF(P:P="","",IF(OR(P28="At Shelf",P28="Bonus Bundles"),VLOOKUP(G28,'Data Validation'!$A$48:$B$56,2,TRUE),VLOOKUP(G28,'Data Validation'!$A$60:$B$69,2,TRUE)))</f>
        <v/>
      </c>
      <c r="S28" s="60"/>
      <c r="T28" s="60"/>
      <c r="U28" s="60"/>
      <c r="V28" s="9"/>
      <c r="W28" s="9"/>
      <c r="X28" s="9"/>
      <c r="Y28" s="8"/>
      <c r="Z28" s="8"/>
      <c r="AA28" s="8"/>
      <c r="AB28" s="8"/>
      <c r="AC28" s="9"/>
      <c r="AD28" s="9"/>
      <c r="AE28" s="9"/>
      <c r="AF28" s="9"/>
      <c r="AG28" s="9"/>
      <c r="AH28" s="8"/>
      <c r="AI28" s="8"/>
      <c r="AJ28" s="8"/>
      <c r="AK28" s="8"/>
      <c r="AL28" s="8"/>
      <c r="AM28" s="8"/>
      <c r="AN28" s="8"/>
      <c r="AO28" s="8"/>
      <c r="AP28" s="14"/>
      <c r="AQ28" s="21"/>
      <c r="AR28" s="7"/>
      <c r="AS28" s="7"/>
      <c r="AT28" s="10"/>
      <c r="AU28" s="10"/>
    </row>
    <row r="29" spans="2:47" ht="13.5" customHeight="1" x14ac:dyDescent="0.25">
      <c r="B29" s="107" t="str">
        <f t="shared" si="0"/>
        <v/>
      </c>
      <c r="C29" s="41"/>
      <c r="D29" s="43"/>
      <c r="E29" s="32" t="str">
        <f>IFERROR(IF(OR(C29="",AND(C29&lt;&gt;"",D29="")),"",(VLOOKUP(C29,'APP BACKGROUND'!A:F,2,0))),"")</f>
        <v/>
      </c>
      <c r="F29" s="33" t="str">
        <f>IF(E29="","",(VLOOKUP(C29,'APP BACKGROUND'!A:F,5,0)))</f>
        <v/>
      </c>
      <c r="G29" s="31" t="str">
        <f>IF(E29="","",(VLOOKUP('Application Form'!C29,'APP BACKGROUND'!A:I,9,0)))</f>
        <v/>
      </c>
      <c r="H29" s="9"/>
      <c r="I29" s="9"/>
      <c r="J29" s="196" t="str">
        <f>IF(H29="","",(VLOOKUP(C29,'APP BACKGROUND'!A:M,13,0)))</f>
        <v/>
      </c>
      <c r="K29" s="116" t="str">
        <f t="shared" si="1"/>
        <v/>
      </c>
      <c r="L29" s="116" t="str">
        <f>IF(H29="","",(VLOOKUP(C29,'APP BACKGROUND'!A:K,11,0)))</f>
        <v/>
      </c>
      <c r="M29" s="67"/>
      <c r="N29" s="93" t="str">
        <f>IF(H:H="","",M29/G29)</f>
        <v/>
      </c>
      <c r="O29" s="68" t="str">
        <f t="shared" si="2"/>
        <v/>
      </c>
      <c r="P29" s="31"/>
      <c r="Q29" s="31"/>
      <c r="R29" s="35" t="str">
        <f>IF(P:P="","",IF(OR(P29="At Shelf",P29="Bonus Bundles"),VLOOKUP(G29,'Data Validation'!$A$48:$B$56,2,TRUE),VLOOKUP(G29,'Data Validation'!$A$60:$B$69,2,TRUE)))</f>
        <v/>
      </c>
      <c r="S29" s="60"/>
      <c r="T29" s="60"/>
      <c r="U29" s="60"/>
      <c r="V29" s="9"/>
      <c r="W29" s="9"/>
      <c r="X29" s="9"/>
      <c r="Y29" s="8"/>
      <c r="Z29" s="8"/>
      <c r="AA29" s="8"/>
      <c r="AB29" s="8"/>
      <c r="AC29" s="9"/>
      <c r="AD29" s="9"/>
      <c r="AE29" s="9"/>
      <c r="AF29" s="9"/>
      <c r="AG29" s="9"/>
      <c r="AH29" s="8"/>
      <c r="AI29" s="8"/>
      <c r="AJ29" s="8"/>
      <c r="AK29" s="8"/>
      <c r="AL29" s="8"/>
      <c r="AM29" s="8"/>
      <c r="AN29" s="8"/>
      <c r="AO29" s="8"/>
      <c r="AP29" s="14"/>
      <c r="AQ29" s="21"/>
      <c r="AR29" s="7"/>
      <c r="AS29" s="7"/>
      <c r="AT29" s="10"/>
      <c r="AU29" s="10"/>
    </row>
    <row r="30" spans="2:47" ht="13.5" customHeight="1" x14ac:dyDescent="0.25">
      <c r="B30" s="107" t="str">
        <f t="shared" si="0"/>
        <v/>
      </c>
      <c r="C30" s="41"/>
      <c r="D30" s="43"/>
      <c r="E30" s="32" t="str">
        <f>IFERROR(IF(OR(C30="",AND(C30&lt;&gt;"",D30="")),"",(VLOOKUP(C30,'APP BACKGROUND'!A:F,2,0))),"")</f>
        <v/>
      </c>
      <c r="F30" s="33" t="str">
        <f>IF(E30="","",(VLOOKUP(C30,'APP BACKGROUND'!A:F,5,0)))</f>
        <v/>
      </c>
      <c r="G30" s="31" t="str">
        <f>IF(E30="","",(VLOOKUP('Application Form'!C30,'APP BACKGROUND'!A:I,9,0)))</f>
        <v/>
      </c>
      <c r="H30" s="9"/>
      <c r="I30" s="9"/>
      <c r="J30" s="196" t="str">
        <f>IF(H30="","",(VLOOKUP(C30,'APP BACKGROUND'!A:M,13,0)))</f>
        <v/>
      </c>
      <c r="K30" s="116" t="str">
        <f t="shared" si="1"/>
        <v/>
      </c>
      <c r="L30" s="116" t="str">
        <f>IF(H30="","",(VLOOKUP(C30,'APP BACKGROUND'!A:K,11,0)))</f>
        <v/>
      </c>
      <c r="M30" s="67"/>
      <c r="N30" s="93" t="str">
        <f>IF(H:H="","",M30/G30)</f>
        <v/>
      </c>
      <c r="O30" s="68" t="str">
        <f t="shared" si="2"/>
        <v/>
      </c>
      <c r="P30" s="31"/>
      <c r="Q30" s="31"/>
      <c r="R30" s="35" t="str">
        <f>IF(P:P="","",IF(OR(P30="At Shelf",P30="Bonus Bundles"),VLOOKUP(G30,'Data Validation'!$A$48:$B$56,2,TRUE),VLOOKUP(G30,'Data Validation'!$A$60:$B$69,2,TRUE)))</f>
        <v/>
      </c>
      <c r="S30" s="60"/>
      <c r="T30" s="60"/>
      <c r="U30" s="60"/>
      <c r="V30" s="9"/>
      <c r="W30" s="9"/>
      <c r="X30" s="9"/>
      <c r="Y30" s="8"/>
      <c r="Z30" s="8"/>
      <c r="AA30" s="8"/>
      <c r="AB30" s="8"/>
      <c r="AC30" s="9"/>
      <c r="AD30" s="9"/>
      <c r="AE30" s="9"/>
      <c r="AF30" s="9"/>
      <c r="AG30" s="9"/>
      <c r="AH30" s="8"/>
      <c r="AI30" s="8"/>
      <c r="AJ30" s="8"/>
      <c r="AK30" s="8"/>
      <c r="AL30" s="8"/>
      <c r="AM30" s="8"/>
      <c r="AN30" s="8"/>
      <c r="AO30" s="8"/>
      <c r="AP30" s="14"/>
      <c r="AQ30" s="21"/>
      <c r="AR30" s="7"/>
      <c r="AS30" s="7"/>
      <c r="AT30" s="10"/>
      <c r="AU30" s="10"/>
    </row>
    <row r="31" spans="2:47" ht="13.5" customHeight="1" x14ac:dyDescent="0.25">
      <c r="B31" s="107" t="str">
        <f t="shared" si="0"/>
        <v/>
      </c>
      <c r="C31" s="41"/>
      <c r="D31" s="43"/>
      <c r="E31" s="32" t="str">
        <f>IFERROR(IF(OR(C31="",AND(C31&lt;&gt;"",D31="")),"",(VLOOKUP(C31,'APP BACKGROUND'!A:F,2,0))),"")</f>
        <v/>
      </c>
      <c r="F31" s="33" t="str">
        <f>IF(E31="","",(VLOOKUP(C31,'APP BACKGROUND'!A:F,5,0)))</f>
        <v/>
      </c>
      <c r="G31" s="31" t="str">
        <f>IF(E31="","",(VLOOKUP('Application Form'!C31,'APP BACKGROUND'!A:I,9,0)))</f>
        <v/>
      </c>
      <c r="H31" s="9"/>
      <c r="I31" s="9"/>
      <c r="J31" s="196" t="str">
        <f>IF(H31="","",(VLOOKUP(C31,'APP BACKGROUND'!A:M,13,0)))</f>
        <v/>
      </c>
      <c r="K31" s="116" t="str">
        <f t="shared" si="1"/>
        <v/>
      </c>
      <c r="L31" s="116" t="str">
        <f>IF(H31="","",(VLOOKUP(C31,'APP BACKGROUND'!A:K,11,0)))</f>
        <v/>
      </c>
      <c r="M31" s="67"/>
      <c r="N31" s="93" t="str">
        <f>IF(H:H="","",M31/G31)</f>
        <v/>
      </c>
      <c r="O31" s="68" t="str">
        <f t="shared" si="2"/>
        <v/>
      </c>
      <c r="P31" s="31"/>
      <c r="Q31" s="31"/>
      <c r="R31" s="35" t="str">
        <f>IF(P:P="","",IF(OR(P31="At Shelf",P31="Bonus Bundles"),VLOOKUP(G31,'Data Validation'!$A$48:$B$56,2,TRUE),VLOOKUP(G31,'Data Validation'!$A$60:$B$69,2,TRUE)))</f>
        <v/>
      </c>
      <c r="S31" s="60"/>
      <c r="T31" s="60"/>
      <c r="U31" s="60"/>
      <c r="V31" s="9"/>
      <c r="W31" s="9"/>
      <c r="X31" s="9"/>
      <c r="Y31" s="8"/>
      <c r="Z31" s="8"/>
      <c r="AA31" s="8"/>
      <c r="AB31" s="8"/>
      <c r="AC31" s="9"/>
      <c r="AD31" s="9"/>
      <c r="AE31" s="9"/>
      <c r="AF31" s="9"/>
      <c r="AG31" s="9"/>
      <c r="AH31" s="8"/>
      <c r="AI31" s="8"/>
      <c r="AJ31" s="8"/>
      <c r="AK31" s="8"/>
      <c r="AL31" s="8"/>
      <c r="AM31" s="8"/>
      <c r="AN31" s="8"/>
      <c r="AO31" s="8"/>
      <c r="AP31" s="14"/>
      <c r="AQ31" s="21"/>
      <c r="AR31" s="7"/>
      <c r="AS31" s="7"/>
      <c r="AT31" s="10"/>
      <c r="AU31" s="10"/>
    </row>
    <row r="32" spans="2:47" ht="13.5" customHeight="1" x14ac:dyDescent="0.25">
      <c r="B32" s="107" t="str">
        <f t="shared" si="0"/>
        <v/>
      </c>
      <c r="C32" s="41"/>
      <c r="D32" s="43"/>
      <c r="E32" s="32" t="str">
        <f>IFERROR(IF(OR(C32="",AND(C32&lt;&gt;"",D32="")),"",(VLOOKUP(C32,'APP BACKGROUND'!A:F,2,0))),"")</f>
        <v/>
      </c>
      <c r="F32" s="33" t="str">
        <f>IF(E32="","",(VLOOKUP(C32,'APP BACKGROUND'!A:F,5,0)))</f>
        <v/>
      </c>
      <c r="G32" s="31" t="str">
        <f>IF(E32="","",(VLOOKUP('Application Form'!C32,'APP BACKGROUND'!A:I,9,0)))</f>
        <v/>
      </c>
      <c r="H32" s="9"/>
      <c r="I32" s="9"/>
      <c r="J32" s="196" t="str">
        <f>IF(H32="","",(VLOOKUP(C32,'APP BACKGROUND'!A:M,13,0)))</f>
        <v/>
      </c>
      <c r="K32" s="116" t="str">
        <f t="shared" si="1"/>
        <v/>
      </c>
      <c r="L32" s="116" t="str">
        <f>IF(H32="","",(VLOOKUP(C32,'APP BACKGROUND'!A:K,11,0)))</f>
        <v/>
      </c>
      <c r="M32" s="67"/>
      <c r="N32" s="93" t="str">
        <f>IF(H:H="","",M32/G32)</f>
        <v/>
      </c>
      <c r="O32" s="68" t="str">
        <f t="shared" si="2"/>
        <v/>
      </c>
      <c r="P32" s="31"/>
      <c r="Q32" s="31"/>
      <c r="R32" s="35" t="str">
        <f>IF(P:P="","",IF(OR(P32="At Shelf",P32="Bonus Bundles"),VLOOKUP(G32,'Data Validation'!$A$48:$B$56,2,TRUE),VLOOKUP(G32,'Data Validation'!$A$60:$B$69,2,TRUE)))</f>
        <v/>
      </c>
      <c r="S32" s="60"/>
      <c r="T32" s="60"/>
      <c r="U32" s="60"/>
      <c r="V32" s="9"/>
      <c r="W32" s="9"/>
      <c r="X32" s="9"/>
      <c r="Y32" s="8"/>
      <c r="Z32" s="8"/>
      <c r="AA32" s="8"/>
      <c r="AB32" s="8"/>
      <c r="AC32" s="9"/>
      <c r="AD32" s="9"/>
      <c r="AE32" s="9"/>
      <c r="AF32" s="9"/>
      <c r="AG32" s="9"/>
      <c r="AH32" s="8"/>
      <c r="AI32" s="8"/>
      <c r="AJ32" s="8"/>
      <c r="AK32" s="8"/>
      <c r="AL32" s="8"/>
      <c r="AM32" s="8"/>
      <c r="AN32" s="8"/>
      <c r="AO32" s="8"/>
      <c r="AP32" s="14"/>
      <c r="AQ32" s="21"/>
      <c r="AR32" s="7"/>
      <c r="AS32" s="7"/>
      <c r="AT32" s="10"/>
      <c r="AU32" s="10"/>
    </row>
    <row r="33" spans="2:47" ht="13.5" customHeight="1" x14ac:dyDescent="0.25">
      <c r="B33" s="107" t="str">
        <f t="shared" si="0"/>
        <v/>
      </c>
      <c r="C33" s="41"/>
      <c r="D33" s="43"/>
      <c r="E33" s="32" t="str">
        <f>IFERROR(IF(OR(C33="",AND(C33&lt;&gt;"",D33="")),"",(VLOOKUP(C33,'APP BACKGROUND'!A:F,2,0))),"")</f>
        <v/>
      </c>
      <c r="F33" s="33" t="str">
        <f>IF(E33="","",(VLOOKUP(C33,'APP BACKGROUND'!A:F,5,0)))</f>
        <v/>
      </c>
      <c r="G33" s="31" t="str">
        <f>IF(E33="","",(VLOOKUP('Application Form'!C33,'APP BACKGROUND'!A:I,9,0)))</f>
        <v/>
      </c>
      <c r="H33" s="9"/>
      <c r="I33" s="9"/>
      <c r="J33" s="196" t="str">
        <f>IF(H33="","",(VLOOKUP(C33,'APP BACKGROUND'!A:M,13,0)))</f>
        <v/>
      </c>
      <c r="K33" s="116" t="str">
        <f t="shared" si="1"/>
        <v/>
      </c>
      <c r="L33" s="116" t="str">
        <f>IF(H33="","",(VLOOKUP(C33,'APP BACKGROUND'!A:K,11,0)))</f>
        <v/>
      </c>
      <c r="M33" s="67"/>
      <c r="N33" s="93" t="str">
        <f>IF(H:H="","",M33/G33)</f>
        <v/>
      </c>
      <c r="O33" s="68" t="str">
        <f t="shared" si="2"/>
        <v/>
      </c>
      <c r="P33" s="31"/>
      <c r="Q33" s="31"/>
      <c r="R33" s="35" t="str">
        <f>IF(P:P="","",IF(OR(P33="At Shelf",P33="Bonus Bundles"),VLOOKUP(G33,'Data Validation'!$A$48:$B$56,2,TRUE),VLOOKUP(G33,'Data Validation'!$A$60:$B$69,2,TRUE)))</f>
        <v/>
      </c>
      <c r="S33" s="60"/>
      <c r="T33" s="60"/>
      <c r="U33" s="60"/>
      <c r="V33" s="9"/>
      <c r="W33" s="9"/>
      <c r="X33" s="9"/>
      <c r="Y33" s="8"/>
      <c r="Z33" s="8"/>
      <c r="AA33" s="8"/>
      <c r="AB33" s="8"/>
      <c r="AC33" s="9"/>
      <c r="AD33" s="9"/>
      <c r="AE33" s="9"/>
      <c r="AF33" s="9"/>
      <c r="AG33" s="9"/>
      <c r="AH33" s="8"/>
      <c r="AI33" s="8"/>
      <c r="AJ33" s="8"/>
      <c r="AK33" s="8"/>
      <c r="AL33" s="8"/>
      <c r="AM33" s="8"/>
      <c r="AN33" s="8"/>
      <c r="AO33" s="8"/>
      <c r="AP33" s="14"/>
      <c r="AQ33" s="21"/>
      <c r="AR33" s="7"/>
      <c r="AS33" s="7"/>
      <c r="AT33" s="10"/>
      <c r="AU33" s="10"/>
    </row>
    <row r="34" spans="2:47" ht="13.5" customHeight="1" x14ac:dyDescent="0.25">
      <c r="B34" s="107" t="str">
        <f t="shared" si="0"/>
        <v/>
      </c>
      <c r="C34" s="41"/>
      <c r="D34" s="43"/>
      <c r="E34" s="32" t="str">
        <f>IFERROR(IF(OR(C34="",AND(C34&lt;&gt;"",D34="")),"",(VLOOKUP(C34,'APP BACKGROUND'!A:F,2,0))),"")</f>
        <v/>
      </c>
      <c r="F34" s="33" t="str">
        <f>IF(E34="","",(VLOOKUP(C34,'APP BACKGROUND'!A:F,5,0)))</f>
        <v/>
      </c>
      <c r="G34" s="31" t="str">
        <f>IF(E34="","",(VLOOKUP('Application Form'!C34,'APP BACKGROUND'!A:I,9,0)))</f>
        <v/>
      </c>
      <c r="H34" s="9"/>
      <c r="I34" s="9"/>
      <c r="J34" s="196" t="str">
        <f>IF(H34="","",(VLOOKUP(C34,'APP BACKGROUND'!A:M,13,0)))</f>
        <v/>
      </c>
      <c r="K34" s="116" t="str">
        <f t="shared" si="1"/>
        <v/>
      </c>
      <c r="L34" s="116" t="str">
        <f>IF(H34="","",(VLOOKUP(C34,'APP BACKGROUND'!A:K,11,0)))</f>
        <v/>
      </c>
      <c r="M34" s="67"/>
      <c r="N34" s="93" t="str">
        <f>IF(H:H="","",M34/G34)</f>
        <v/>
      </c>
      <c r="O34" s="68" t="str">
        <f t="shared" si="2"/>
        <v/>
      </c>
      <c r="P34" s="31"/>
      <c r="Q34" s="31"/>
      <c r="R34" s="35" t="str">
        <f>IF(P:P="","",IF(OR(P34="At Shelf",P34="Bonus Bundles"),VLOOKUP(G34,'Data Validation'!$A$48:$B$56,2,TRUE),VLOOKUP(G34,'Data Validation'!$A$60:$B$69,2,TRUE)))</f>
        <v/>
      </c>
      <c r="S34" s="60"/>
      <c r="T34" s="60"/>
      <c r="U34" s="60"/>
      <c r="V34" s="9"/>
      <c r="W34" s="9"/>
      <c r="X34" s="9"/>
      <c r="Y34" s="8"/>
      <c r="Z34" s="8"/>
      <c r="AA34" s="8"/>
      <c r="AB34" s="8"/>
      <c r="AC34" s="9"/>
      <c r="AD34" s="9"/>
      <c r="AE34" s="9"/>
      <c r="AF34" s="9"/>
      <c r="AG34" s="9"/>
      <c r="AH34" s="8"/>
      <c r="AI34" s="8"/>
      <c r="AJ34" s="8"/>
      <c r="AK34" s="8"/>
      <c r="AL34" s="8"/>
      <c r="AM34" s="8"/>
      <c r="AN34" s="8"/>
      <c r="AO34" s="8"/>
      <c r="AP34" s="14"/>
      <c r="AQ34" s="21"/>
      <c r="AR34" s="7"/>
      <c r="AS34" s="7"/>
      <c r="AT34" s="10"/>
      <c r="AU34" s="10"/>
    </row>
    <row r="35" spans="2:47" ht="13.5" customHeight="1" x14ac:dyDescent="0.25">
      <c r="B35" s="107" t="str">
        <f t="shared" si="0"/>
        <v/>
      </c>
      <c r="C35" s="41"/>
      <c r="D35" s="43"/>
      <c r="E35" s="32" t="str">
        <f>IFERROR(IF(OR(C35="",AND(C35&lt;&gt;"",D35="")),"",(VLOOKUP(C35,'APP BACKGROUND'!A:F,2,0))),"")</f>
        <v/>
      </c>
      <c r="F35" s="33" t="str">
        <f>IF(E35="","",(VLOOKUP(C35,'APP BACKGROUND'!A:F,5,0)))</f>
        <v/>
      </c>
      <c r="G35" s="31" t="str">
        <f>IF(E35="","",(VLOOKUP('Application Form'!C35,'APP BACKGROUND'!A:I,9,0)))</f>
        <v/>
      </c>
      <c r="H35" s="9"/>
      <c r="I35" s="9"/>
      <c r="J35" s="196" t="str">
        <f>IF(H35="","",(VLOOKUP(C35,'APP BACKGROUND'!A:M,13,0)))</f>
        <v/>
      </c>
      <c r="K35" s="116" t="str">
        <f t="shared" si="1"/>
        <v/>
      </c>
      <c r="L35" s="116" t="str">
        <f>IF(H35="","",(VLOOKUP(C35,'APP BACKGROUND'!A:K,11,0)))</f>
        <v/>
      </c>
      <c r="M35" s="67"/>
      <c r="N35" s="93" t="str">
        <f>IF(H:H="","",M35/G35)</f>
        <v/>
      </c>
      <c r="O35" s="68" t="str">
        <f t="shared" si="2"/>
        <v/>
      </c>
      <c r="P35" s="31"/>
      <c r="Q35" s="31"/>
      <c r="R35" s="35" t="str">
        <f>IF(P:P="","",IF(OR(P35="At Shelf",P35="Bonus Bundles"),VLOOKUP(G35,'Data Validation'!$A$48:$B$56,2,TRUE),VLOOKUP(G35,'Data Validation'!$A$60:$B$69,2,TRUE)))</f>
        <v/>
      </c>
      <c r="S35" s="60"/>
      <c r="T35" s="60"/>
      <c r="U35" s="60"/>
      <c r="V35" s="9"/>
      <c r="W35" s="9"/>
      <c r="X35" s="9"/>
      <c r="Y35" s="8"/>
      <c r="Z35" s="8"/>
      <c r="AA35" s="8"/>
      <c r="AB35" s="8"/>
      <c r="AC35" s="9"/>
      <c r="AD35" s="9"/>
      <c r="AE35" s="9"/>
      <c r="AF35" s="9"/>
      <c r="AG35" s="9"/>
      <c r="AH35" s="8"/>
      <c r="AI35" s="8"/>
      <c r="AJ35" s="8"/>
      <c r="AK35" s="8"/>
      <c r="AL35" s="8"/>
      <c r="AM35" s="8"/>
      <c r="AN35" s="8"/>
      <c r="AO35" s="8"/>
      <c r="AP35" s="14"/>
      <c r="AQ35" s="21"/>
      <c r="AR35" s="7"/>
      <c r="AS35" s="7"/>
      <c r="AT35" s="10"/>
      <c r="AU35" s="10"/>
    </row>
    <row r="36" spans="2:47" ht="13.5" customHeight="1" x14ac:dyDescent="0.25">
      <c r="B36" s="107" t="str">
        <f t="shared" si="0"/>
        <v/>
      </c>
      <c r="C36" s="41"/>
      <c r="D36" s="43"/>
      <c r="E36" s="32" t="str">
        <f>IFERROR(IF(OR(C36="",AND(C36&lt;&gt;"",D36="")),"",(VLOOKUP(C36,'APP BACKGROUND'!A:F,2,0))),"")</f>
        <v/>
      </c>
      <c r="F36" s="33" t="str">
        <f>IF(E36="","",(VLOOKUP(C36,'APP BACKGROUND'!A:F,5,0)))</f>
        <v/>
      </c>
      <c r="G36" s="31" t="str">
        <f>IF(E36="","",(VLOOKUP('Application Form'!C36,'APP BACKGROUND'!A:I,9,0)))</f>
        <v/>
      </c>
      <c r="H36" s="9"/>
      <c r="I36" s="9"/>
      <c r="J36" s="196" t="str">
        <f>IF(H36="","",(VLOOKUP(C36,'APP BACKGROUND'!A:M,13,0)))</f>
        <v/>
      </c>
      <c r="K36" s="116" t="str">
        <f t="shared" si="1"/>
        <v/>
      </c>
      <c r="L36" s="116" t="str">
        <f>IF(H36="","",(VLOOKUP(C36,'APP BACKGROUND'!A:K,11,0)))</f>
        <v/>
      </c>
      <c r="M36" s="67"/>
      <c r="N36" s="93" t="str">
        <f>IF(H:H="","",M36/G36)</f>
        <v/>
      </c>
      <c r="O36" s="68" t="str">
        <f t="shared" si="2"/>
        <v/>
      </c>
      <c r="P36" s="31"/>
      <c r="Q36" s="31"/>
      <c r="R36" s="35" t="str">
        <f>IF(P:P="","",IF(OR(P36="At Shelf",P36="Bonus Bundles"),VLOOKUP(G36,'Data Validation'!$A$48:$B$56,2,TRUE),VLOOKUP(G36,'Data Validation'!$A$60:$B$69,2,TRUE)))</f>
        <v/>
      </c>
      <c r="S36" s="60"/>
      <c r="T36" s="60"/>
      <c r="U36" s="60"/>
      <c r="V36" s="9"/>
      <c r="W36" s="9"/>
      <c r="X36" s="9"/>
      <c r="Y36" s="8"/>
      <c r="Z36" s="8"/>
      <c r="AA36" s="8"/>
      <c r="AB36" s="8"/>
      <c r="AC36" s="9"/>
      <c r="AD36" s="9"/>
      <c r="AE36" s="9"/>
      <c r="AF36" s="9"/>
      <c r="AG36" s="9"/>
      <c r="AH36" s="8"/>
      <c r="AI36" s="8"/>
      <c r="AJ36" s="8"/>
      <c r="AK36" s="8"/>
      <c r="AL36" s="8"/>
      <c r="AM36" s="8"/>
      <c r="AN36" s="8"/>
      <c r="AO36" s="8"/>
      <c r="AP36" s="14"/>
      <c r="AQ36" s="21"/>
      <c r="AR36" s="7"/>
      <c r="AS36" s="7"/>
      <c r="AT36" s="10"/>
      <c r="AU36" s="10"/>
    </row>
    <row r="37" spans="2:47" ht="13.5" customHeight="1" x14ac:dyDescent="0.25">
      <c r="B37" s="107" t="str">
        <f t="shared" si="0"/>
        <v/>
      </c>
      <c r="C37" s="41"/>
      <c r="D37" s="43"/>
      <c r="E37" s="32" t="str">
        <f>IFERROR(IF(OR(C37="",AND(C37&lt;&gt;"",D37="")),"",(VLOOKUP(C37,'APP BACKGROUND'!A:F,2,0))),"")</f>
        <v/>
      </c>
      <c r="F37" s="33" t="str">
        <f>IF(E37="","",(VLOOKUP(C37,'APP BACKGROUND'!A:F,5,0)))</f>
        <v/>
      </c>
      <c r="G37" s="31" t="str">
        <f>IF(E37="","",(VLOOKUP('Application Form'!C37,'APP BACKGROUND'!A:I,9,0)))</f>
        <v/>
      </c>
      <c r="H37" s="9"/>
      <c r="I37" s="9"/>
      <c r="J37" s="196" t="str">
        <f>IF(H37="","",(VLOOKUP(C37,'APP BACKGROUND'!A:M,13,0)))</f>
        <v/>
      </c>
      <c r="K37" s="116" t="str">
        <f t="shared" si="1"/>
        <v/>
      </c>
      <c r="L37" s="116" t="str">
        <f>IF(H37="","",(VLOOKUP(C37,'APP BACKGROUND'!A:K,11,0)))</f>
        <v/>
      </c>
      <c r="M37" s="67"/>
      <c r="N37" s="93" t="str">
        <f>IF(H:H="","",M37/G37)</f>
        <v/>
      </c>
      <c r="O37" s="68" t="str">
        <f t="shared" si="2"/>
        <v/>
      </c>
      <c r="P37" s="31"/>
      <c r="Q37" s="31"/>
      <c r="R37" s="35" t="str">
        <f>IF(P:P="","",IF(OR(P37="At Shelf",P37="Bonus Bundles"),VLOOKUP(G37,'Data Validation'!$A$48:$B$56,2,TRUE),VLOOKUP(G37,'Data Validation'!$A$60:$B$69,2,TRUE)))</f>
        <v/>
      </c>
      <c r="S37" s="60"/>
      <c r="T37" s="60"/>
      <c r="U37" s="60"/>
      <c r="V37" s="9"/>
      <c r="W37" s="9"/>
      <c r="X37" s="9"/>
      <c r="Y37" s="8"/>
      <c r="Z37" s="8"/>
      <c r="AA37" s="8"/>
      <c r="AB37" s="8"/>
      <c r="AC37" s="9"/>
      <c r="AD37" s="9"/>
      <c r="AE37" s="9"/>
      <c r="AF37" s="9"/>
      <c r="AG37" s="9"/>
      <c r="AH37" s="8"/>
      <c r="AI37" s="8"/>
      <c r="AJ37" s="8"/>
      <c r="AK37" s="8"/>
      <c r="AL37" s="8"/>
      <c r="AM37" s="8"/>
      <c r="AN37" s="8"/>
      <c r="AO37" s="8"/>
      <c r="AP37" s="14"/>
      <c r="AQ37" s="21"/>
      <c r="AR37" s="7"/>
      <c r="AS37" s="7"/>
      <c r="AT37" s="10"/>
      <c r="AU37" s="10"/>
    </row>
    <row r="38" spans="2:47" ht="13.5" customHeight="1" x14ac:dyDescent="0.25">
      <c r="B38" s="107" t="str">
        <f t="shared" si="0"/>
        <v/>
      </c>
      <c r="C38" s="41"/>
      <c r="D38" s="43"/>
      <c r="E38" s="32" t="str">
        <f>IFERROR(IF(OR(C38="",AND(C38&lt;&gt;"",D38="")),"",(VLOOKUP(C38,'APP BACKGROUND'!A:F,2,0))),"")</f>
        <v/>
      </c>
      <c r="F38" s="33" t="str">
        <f>IF(E38="","",(VLOOKUP(C38,'APP BACKGROUND'!A:F,5,0)))</f>
        <v/>
      </c>
      <c r="G38" s="31" t="str">
        <f>IF(E38="","",(VLOOKUP('Application Form'!C38,'APP BACKGROUND'!A:I,9,0)))</f>
        <v/>
      </c>
      <c r="H38" s="9"/>
      <c r="I38" s="9"/>
      <c r="J38" s="196" t="str">
        <f>IF(H38="","",(VLOOKUP(C38,'APP BACKGROUND'!A:M,13,0)))</f>
        <v/>
      </c>
      <c r="K38" s="116" t="str">
        <f t="shared" si="1"/>
        <v/>
      </c>
      <c r="L38" s="116" t="str">
        <f>IF(H38="","",(VLOOKUP(C38,'APP BACKGROUND'!A:K,11,0)))</f>
        <v/>
      </c>
      <c r="M38" s="67"/>
      <c r="N38" s="93" t="str">
        <f>IF(H:H="","",M38/G38)</f>
        <v/>
      </c>
      <c r="O38" s="68" t="str">
        <f t="shared" si="2"/>
        <v/>
      </c>
      <c r="P38" s="31"/>
      <c r="Q38" s="31"/>
      <c r="R38" s="35" t="str">
        <f>IF(P:P="","",IF(OR(P38="At Shelf",P38="Bonus Bundles"),VLOOKUP(G38,'Data Validation'!$A$48:$B$56,2,TRUE),VLOOKUP(G38,'Data Validation'!$A$60:$B$69,2,TRUE)))</f>
        <v/>
      </c>
      <c r="S38" s="60"/>
      <c r="T38" s="60"/>
      <c r="U38" s="60"/>
      <c r="V38" s="9"/>
      <c r="W38" s="9"/>
      <c r="X38" s="9"/>
      <c r="Y38" s="8"/>
      <c r="Z38" s="8"/>
      <c r="AA38" s="8"/>
      <c r="AB38" s="8"/>
      <c r="AC38" s="9"/>
      <c r="AD38" s="9"/>
      <c r="AE38" s="9"/>
      <c r="AF38" s="9"/>
      <c r="AG38" s="9"/>
      <c r="AH38" s="8"/>
      <c r="AI38" s="8"/>
      <c r="AJ38" s="8"/>
      <c r="AK38" s="8"/>
      <c r="AL38" s="8"/>
      <c r="AM38" s="8"/>
      <c r="AN38" s="8"/>
      <c r="AO38" s="8"/>
      <c r="AP38" s="14"/>
      <c r="AQ38" s="21"/>
      <c r="AR38" s="7"/>
      <c r="AS38" s="7"/>
      <c r="AT38" s="10"/>
      <c r="AU38" s="10"/>
    </row>
    <row r="39" spans="2:47" ht="13.5" customHeight="1" x14ac:dyDescent="0.25">
      <c r="B39" s="107" t="str">
        <f t="shared" si="0"/>
        <v/>
      </c>
      <c r="C39" s="41"/>
      <c r="D39" s="43"/>
      <c r="E39" s="32" t="str">
        <f>IFERROR(IF(OR(C39="",AND(C39&lt;&gt;"",D39="")),"",(VLOOKUP(C39,'APP BACKGROUND'!A:F,2,0))),"")</f>
        <v/>
      </c>
      <c r="F39" s="33" t="str">
        <f>IF(E39="","",(VLOOKUP(C39,'APP BACKGROUND'!A:F,5,0)))</f>
        <v/>
      </c>
      <c r="G39" s="31" t="str">
        <f>IF(E39="","",(VLOOKUP('Application Form'!C39,'APP BACKGROUND'!A:I,9,0)))</f>
        <v/>
      </c>
      <c r="H39" s="9"/>
      <c r="I39" s="9"/>
      <c r="J39" s="196" t="str">
        <f>IF(H39="","",(VLOOKUP(C39,'APP BACKGROUND'!A:M,13,0)))</f>
        <v/>
      </c>
      <c r="K39" s="116" t="str">
        <f t="shared" si="1"/>
        <v/>
      </c>
      <c r="L39" s="116" t="str">
        <f>IF(H39="","",(VLOOKUP(C39,'APP BACKGROUND'!A:K,11,0)))</f>
        <v/>
      </c>
      <c r="M39" s="67"/>
      <c r="N39" s="93" t="str">
        <f>IF(H:H="","",M39/G39)</f>
        <v/>
      </c>
      <c r="O39" s="68" t="str">
        <f t="shared" si="2"/>
        <v/>
      </c>
      <c r="P39" s="31"/>
      <c r="Q39" s="31"/>
      <c r="R39" s="35" t="str">
        <f>IF(P:P="","",IF(OR(P39="At Shelf",P39="Bonus Bundles"),VLOOKUP(G39,'Data Validation'!$A$48:$B$56,2,TRUE),VLOOKUP(G39,'Data Validation'!$A$60:$B$69,2,TRUE)))</f>
        <v/>
      </c>
      <c r="S39" s="60"/>
      <c r="T39" s="60"/>
      <c r="U39" s="60"/>
      <c r="V39" s="9"/>
      <c r="W39" s="9"/>
      <c r="X39" s="9"/>
      <c r="Y39" s="8"/>
      <c r="Z39" s="8"/>
      <c r="AA39" s="8"/>
      <c r="AB39" s="8"/>
      <c r="AC39" s="9"/>
      <c r="AD39" s="9"/>
      <c r="AE39" s="9"/>
      <c r="AF39" s="9"/>
      <c r="AG39" s="9"/>
      <c r="AH39" s="8"/>
      <c r="AI39" s="8"/>
      <c r="AJ39" s="8"/>
      <c r="AK39" s="8"/>
      <c r="AL39" s="8"/>
      <c r="AM39" s="8"/>
      <c r="AN39" s="8"/>
      <c r="AO39" s="8"/>
      <c r="AP39" s="14"/>
      <c r="AQ39" s="21"/>
      <c r="AR39" s="7"/>
      <c r="AS39" s="7"/>
      <c r="AT39" s="10"/>
      <c r="AU39" s="10"/>
    </row>
    <row r="40" spans="2:47" ht="13.5" customHeight="1" x14ac:dyDescent="0.25">
      <c r="B40" s="107" t="str">
        <f t="shared" si="0"/>
        <v/>
      </c>
      <c r="C40" s="41"/>
      <c r="D40" s="43"/>
      <c r="E40" s="32" t="str">
        <f>IFERROR(IF(OR(C40="",AND(C40&lt;&gt;"",D40="")),"",(VLOOKUP(C40,'APP BACKGROUND'!A:F,2,0))),"")</f>
        <v/>
      </c>
      <c r="F40" s="33" t="str">
        <f>IF(E40="","",(VLOOKUP(C40,'APP BACKGROUND'!A:F,5,0)))</f>
        <v/>
      </c>
      <c r="G40" s="31" t="str">
        <f>IF(E40="","",(VLOOKUP('Application Form'!C40,'APP BACKGROUND'!A:I,9,0)))</f>
        <v/>
      </c>
      <c r="H40" s="9"/>
      <c r="I40" s="9"/>
      <c r="J40" s="196" t="str">
        <f>IF(H40="","",(VLOOKUP(C40,'APP BACKGROUND'!A:M,13,0)))</f>
        <v/>
      </c>
      <c r="K40" s="116" t="str">
        <f t="shared" si="1"/>
        <v/>
      </c>
      <c r="L40" s="116" t="str">
        <f>IF(H40="","",(VLOOKUP(C40,'APP BACKGROUND'!A:K,11,0)))</f>
        <v/>
      </c>
      <c r="M40" s="67"/>
      <c r="N40" s="93" t="str">
        <f>IF(H:H="","",M40/G40)</f>
        <v/>
      </c>
      <c r="O40" s="68" t="str">
        <f t="shared" si="2"/>
        <v/>
      </c>
      <c r="P40" s="31"/>
      <c r="Q40" s="31"/>
      <c r="R40" s="35" t="str">
        <f>IF(P:P="","",IF(OR(P40="At Shelf",P40="Bonus Bundles"),VLOOKUP(G40,'Data Validation'!$A$48:$B$56,2,TRUE),VLOOKUP(G40,'Data Validation'!$A$60:$B$69,2,TRUE)))</f>
        <v/>
      </c>
      <c r="S40" s="60"/>
      <c r="T40" s="60"/>
      <c r="U40" s="60"/>
      <c r="V40" s="9"/>
      <c r="W40" s="9"/>
      <c r="X40" s="9"/>
      <c r="Y40" s="8"/>
      <c r="Z40" s="8"/>
      <c r="AA40" s="8"/>
      <c r="AB40" s="8"/>
      <c r="AC40" s="9"/>
      <c r="AD40" s="9"/>
      <c r="AE40" s="9"/>
      <c r="AF40" s="9"/>
      <c r="AG40" s="9"/>
      <c r="AH40" s="8"/>
      <c r="AI40" s="8"/>
      <c r="AJ40" s="8"/>
      <c r="AK40" s="8"/>
      <c r="AL40" s="8"/>
      <c r="AM40" s="8"/>
      <c r="AN40" s="8"/>
      <c r="AO40" s="8"/>
      <c r="AP40" s="14"/>
      <c r="AQ40" s="21"/>
      <c r="AR40" s="7"/>
      <c r="AS40" s="7"/>
      <c r="AT40" s="10"/>
      <c r="AU40" s="10"/>
    </row>
    <row r="41" spans="2:47" ht="13.5" customHeight="1" x14ac:dyDescent="0.25">
      <c r="B41" s="107" t="str">
        <f t="shared" si="0"/>
        <v/>
      </c>
      <c r="C41" s="41"/>
      <c r="D41" s="43"/>
      <c r="E41" s="32" t="str">
        <f>IFERROR(IF(OR(C41="",AND(C41&lt;&gt;"",D41="")),"",(VLOOKUP(C41,'APP BACKGROUND'!A:F,2,0))),"")</f>
        <v/>
      </c>
      <c r="F41" s="33" t="str">
        <f>IF(E41="","",(VLOOKUP(C41,'APP BACKGROUND'!A:F,5,0)))</f>
        <v/>
      </c>
      <c r="G41" s="31" t="str">
        <f>IF(E41="","",(VLOOKUP('Application Form'!C41,'APP BACKGROUND'!A:I,9,0)))</f>
        <v/>
      </c>
      <c r="H41" s="9"/>
      <c r="I41" s="9"/>
      <c r="J41" s="196" t="str">
        <f>IF(H41="","",(VLOOKUP(C41,'APP BACKGROUND'!A:M,13,0)))</f>
        <v/>
      </c>
      <c r="K41" s="116" t="str">
        <f t="shared" si="1"/>
        <v/>
      </c>
      <c r="L41" s="116" t="str">
        <f>IF(H41="","",(VLOOKUP(C41,'APP BACKGROUND'!A:K,11,0)))</f>
        <v/>
      </c>
      <c r="M41" s="67"/>
      <c r="N41" s="93" t="str">
        <f>IF(H:H="","",M41/G41)</f>
        <v/>
      </c>
      <c r="O41" s="68" t="str">
        <f t="shared" si="2"/>
        <v/>
      </c>
      <c r="P41" s="31"/>
      <c r="Q41" s="31"/>
      <c r="R41" s="35" t="str">
        <f>IF(P:P="","",IF(OR(P41="At Shelf",P41="Bonus Bundles"),VLOOKUP(G41,'Data Validation'!$A$48:$B$56,2,TRUE),VLOOKUP(G41,'Data Validation'!$A$60:$B$69,2,TRUE)))</f>
        <v/>
      </c>
      <c r="S41" s="60"/>
      <c r="T41" s="60"/>
      <c r="U41" s="60"/>
      <c r="V41" s="9"/>
      <c r="W41" s="9"/>
      <c r="X41" s="9"/>
      <c r="Y41" s="8"/>
      <c r="Z41" s="8"/>
      <c r="AA41" s="8"/>
      <c r="AB41" s="8"/>
      <c r="AC41" s="9"/>
      <c r="AD41" s="9"/>
      <c r="AE41" s="9"/>
      <c r="AF41" s="9"/>
      <c r="AG41" s="9"/>
      <c r="AH41" s="8"/>
      <c r="AI41" s="8"/>
      <c r="AJ41" s="8"/>
      <c r="AK41" s="8"/>
      <c r="AL41" s="8"/>
      <c r="AM41" s="8"/>
      <c r="AN41" s="8"/>
      <c r="AO41" s="8"/>
      <c r="AP41" s="14"/>
      <c r="AQ41" s="21"/>
      <c r="AR41" s="7"/>
      <c r="AS41" s="7"/>
      <c r="AT41" s="10"/>
      <c r="AU41" s="10"/>
    </row>
    <row r="42" spans="2:47" ht="13.5" customHeight="1" x14ac:dyDescent="0.25">
      <c r="B42" s="107" t="str">
        <f t="shared" si="0"/>
        <v/>
      </c>
      <c r="C42" s="41"/>
      <c r="D42" s="43"/>
      <c r="E42" s="32" t="str">
        <f>IFERROR(IF(OR(C42="",AND(C42&lt;&gt;"",D42="")),"",(VLOOKUP(C42,'APP BACKGROUND'!A:F,2,0))),"")</f>
        <v/>
      </c>
      <c r="F42" s="33" t="str">
        <f>IF(E42="","",(VLOOKUP(C42,'APP BACKGROUND'!A:F,5,0)))</f>
        <v/>
      </c>
      <c r="G42" s="31" t="str">
        <f>IF(E42="","",(VLOOKUP('Application Form'!C42,'APP BACKGROUND'!A:I,9,0)))</f>
        <v/>
      </c>
      <c r="H42" s="9"/>
      <c r="I42" s="9"/>
      <c r="J42" s="196" t="str">
        <f>IF(H42="","",(VLOOKUP(C42,'APP BACKGROUND'!A:M,13,0)))</f>
        <v/>
      </c>
      <c r="K42" s="116" t="str">
        <f t="shared" si="1"/>
        <v/>
      </c>
      <c r="L42" s="116" t="str">
        <f>IF(H42="","",(VLOOKUP(C42,'APP BACKGROUND'!A:K,11,0)))</f>
        <v/>
      </c>
      <c r="M42" s="67"/>
      <c r="N42" s="93" t="str">
        <f>IF(H:H="","",M42/G42)</f>
        <v/>
      </c>
      <c r="O42" s="68" t="str">
        <f t="shared" si="2"/>
        <v/>
      </c>
      <c r="P42" s="31"/>
      <c r="Q42" s="31"/>
      <c r="R42" s="35" t="str">
        <f>IF(P:P="","",IF(OR(P42="At Shelf",P42="Bonus Bundles"),VLOOKUP(G42,'Data Validation'!$A$48:$B$56,2,TRUE),VLOOKUP(G42,'Data Validation'!$A$60:$B$69,2,TRUE)))</f>
        <v/>
      </c>
      <c r="S42" s="60"/>
      <c r="T42" s="60"/>
      <c r="U42" s="60"/>
      <c r="V42" s="9"/>
      <c r="W42" s="9"/>
      <c r="X42" s="9"/>
      <c r="Y42" s="8"/>
      <c r="Z42" s="8"/>
      <c r="AA42" s="8"/>
      <c r="AB42" s="8"/>
      <c r="AC42" s="9"/>
      <c r="AD42" s="9"/>
      <c r="AE42" s="9"/>
      <c r="AF42" s="9"/>
      <c r="AG42" s="9"/>
      <c r="AH42" s="8"/>
      <c r="AI42" s="8"/>
      <c r="AJ42" s="8"/>
      <c r="AK42" s="8"/>
      <c r="AL42" s="8"/>
      <c r="AM42" s="8"/>
      <c r="AN42" s="8"/>
      <c r="AO42" s="8"/>
      <c r="AP42" s="14"/>
      <c r="AQ42" s="21"/>
      <c r="AR42" s="7"/>
      <c r="AS42" s="7"/>
      <c r="AT42" s="10"/>
      <c r="AU42" s="10"/>
    </row>
    <row r="43" spans="2:47" ht="13.5" customHeight="1" x14ac:dyDescent="0.25">
      <c r="B43" s="107" t="str">
        <f t="shared" si="0"/>
        <v/>
      </c>
      <c r="C43" s="41"/>
      <c r="D43" s="43"/>
      <c r="E43" s="32" t="str">
        <f>IFERROR(IF(OR(C43="",AND(C43&lt;&gt;"",D43="")),"",(VLOOKUP(C43,'APP BACKGROUND'!A:F,2,0))),"")</f>
        <v/>
      </c>
      <c r="F43" s="33" t="str">
        <f>IF(E43="","",(VLOOKUP(C43,'APP BACKGROUND'!A:F,5,0)))</f>
        <v/>
      </c>
      <c r="G43" s="31" t="str">
        <f>IF(E43="","",(VLOOKUP('Application Form'!C43,'APP BACKGROUND'!A:I,9,0)))</f>
        <v/>
      </c>
      <c r="H43" s="9"/>
      <c r="I43" s="9"/>
      <c r="J43" s="196" t="str">
        <f>IF(H43="","",(VLOOKUP(C43,'APP BACKGROUND'!A:M,13,0)))</f>
        <v/>
      </c>
      <c r="K43" s="116" t="str">
        <f t="shared" si="1"/>
        <v/>
      </c>
      <c r="L43" s="116" t="str">
        <f>IF(H43="","",(VLOOKUP(C43,'APP BACKGROUND'!A:K,11,0)))</f>
        <v/>
      </c>
      <c r="M43" s="67"/>
      <c r="N43" s="93" t="str">
        <f>IF(H:H="","",M43/G43)</f>
        <v/>
      </c>
      <c r="O43" s="68" t="str">
        <f t="shared" si="2"/>
        <v/>
      </c>
      <c r="P43" s="31"/>
      <c r="Q43" s="31"/>
      <c r="R43" s="35" t="str">
        <f>IF(P:P="","",IF(OR(P43="At Shelf",P43="Bonus Bundles"),VLOOKUP(G43,'Data Validation'!$A$48:$B$56,2,TRUE),VLOOKUP(G43,'Data Validation'!$A$60:$B$69,2,TRUE)))</f>
        <v/>
      </c>
      <c r="S43" s="60"/>
      <c r="T43" s="60"/>
      <c r="U43" s="60"/>
      <c r="V43" s="9"/>
      <c r="W43" s="9"/>
      <c r="X43" s="9"/>
      <c r="Y43" s="8"/>
      <c r="Z43" s="8"/>
      <c r="AA43" s="8"/>
      <c r="AB43" s="8"/>
      <c r="AC43" s="9"/>
      <c r="AD43" s="9"/>
      <c r="AE43" s="9"/>
      <c r="AF43" s="9"/>
      <c r="AG43" s="9"/>
      <c r="AH43" s="8"/>
      <c r="AI43" s="8"/>
      <c r="AJ43" s="8"/>
      <c r="AK43" s="8"/>
      <c r="AL43" s="8"/>
      <c r="AM43" s="8"/>
      <c r="AN43" s="8"/>
      <c r="AO43" s="8"/>
      <c r="AP43" s="14"/>
      <c r="AQ43" s="21"/>
      <c r="AR43" s="7"/>
      <c r="AS43" s="7"/>
      <c r="AT43" s="10"/>
      <c r="AU43" s="10"/>
    </row>
    <row r="44" spans="2:47" ht="13.5" customHeight="1" x14ac:dyDescent="0.25">
      <c r="B44" s="107" t="str">
        <f t="shared" si="0"/>
        <v/>
      </c>
      <c r="C44" s="41"/>
      <c r="D44" s="43"/>
      <c r="E44" s="32" t="str">
        <f>IFERROR(IF(OR(C44="",AND(C44&lt;&gt;"",D44="")),"",(VLOOKUP(C44,'APP BACKGROUND'!A:F,2,0))),"")</f>
        <v/>
      </c>
      <c r="F44" s="33" t="str">
        <f>IF(E44="","",(VLOOKUP(C44,'APP BACKGROUND'!A:F,5,0)))</f>
        <v/>
      </c>
      <c r="G44" s="31" t="str">
        <f>IF(E44="","",(VLOOKUP('Application Form'!C44,'APP BACKGROUND'!A:I,9,0)))</f>
        <v/>
      </c>
      <c r="H44" s="9"/>
      <c r="I44" s="9"/>
      <c r="J44" s="196" t="str">
        <f>IF(H44="","",(VLOOKUP(C44,'APP BACKGROUND'!A:M,13,0)))</f>
        <v/>
      </c>
      <c r="K44" s="116" t="str">
        <f t="shared" si="1"/>
        <v/>
      </c>
      <c r="L44" s="116" t="str">
        <f>IF(H44="","",(VLOOKUP(C44,'APP BACKGROUND'!A:K,11,0)))</f>
        <v/>
      </c>
      <c r="M44" s="67"/>
      <c r="N44" s="93" t="str">
        <f>IF(H:H="","",M44/G44)</f>
        <v/>
      </c>
      <c r="O44" s="68" t="str">
        <f t="shared" si="2"/>
        <v/>
      </c>
      <c r="P44" s="31"/>
      <c r="Q44" s="31"/>
      <c r="R44" s="35" t="str">
        <f>IF(P:P="","",IF(OR(P44="At Shelf",P44="Bonus Bundles"),VLOOKUP(G44,'Data Validation'!$A$48:$B$56,2,TRUE),VLOOKUP(G44,'Data Validation'!$A$60:$B$69,2,TRUE)))</f>
        <v/>
      </c>
      <c r="S44" s="60"/>
      <c r="T44" s="60"/>
      <c r="U44" s="60"/>
      <c r="V44" s="9"/>
      <c r="W44" s="9"/>
      <c r="X44" s="9"/>
      <c r="Y44" s="8"/>
      <c r="Z44" s="8"/>
      <c r="AA44" s="8"/>
      <c r="AB44" s="8"/>
      <c r="AC44" s="9"/>
      <c r="AD44" s="9"/>
      <c r="AE44" s="9"/>
      <c r="AF44" s="9"/>
      <c r="AG44" s="9"/>
      <c r="AH44" s="8"/>
      <c r="AI44" s="8"/>
      <c r="AJ44" s="8"/>
      <c r="AK44" s="8"/>
      <c r="AL44" s="8"/>
      <c r="AM44" s="8"/>
      <c r="AN44" s="8"/>
      <c r="AO44" s="8"/>
      <c r="AP44" s="14"/>
      <c r="AQ44" s="21"/>
      <c r="AR44" s="7"/>
      <c r="AS44" s="7"/>
      <c r="AT44" s="10"/>
      <c r="AU44" s="10"/>
    </row>
    <row r="45" spans="2:47" ht="13.5" customHeight="1" x14ac:dyDescent="0.25">
      <c r="B45" s="107" t="str">
        <f t="shared" si="0"/>
        <v/>
      </c>
      <c r="C45" s="41"/>
      <c r="D45" s="43"/>
      <c r="E45" s="32" t="str">
        <f>IFERROR(IF(OR(C45="",AND(C45&lt;&gt;"",D45="")),"",(VLOOKUP(C45,'APP BACKGROUND'!A:F,2,0))),"")</f>
        <v/>
      </c>
      <c r="F45" s="33" t="str">
        <f>IF(E45="","",(VLOOKUP(C45,'APP BACKGROUND'!A:F,5,0)))</f>
        <v/>
      </c>
      <c r="G45" s="31" t="str">
        <f>IF(E45="","",(VLOOKUP('Application Form'!C45,'APP BACKGROUND'!A:I,9,0)))</f>
        <v/>
      </c>
      <c r="H45" s="9"/>
      <c r="I45" s="9"/>
      <c r="J45" s="196" t="str">
        <f>IF(H45="","",(VLOOKUP(C45,'APP BACKGROUND'!A:M,13,0)))</f>
        <v/>
      </c>
      <c r="K45" s="116" t="str">
        <f t="shared" si="1"/>
        <v/>
      </c>
      <c r="L45" s="116" t="str">
        <f>IF(H45="","",(VLOOKUP(C45,'APP BACKGROUND'!A:K,11,0)))</f>
        <v/>
      </c>
      <c r="M45" s="67"/>
      <c r="N45" s="93" t="str">
        <f>IF(H:H="","",M45/G45)</f>
        <v/>
      </c>
      <c r="O45" s="68" t="str">
        <f t="shared" si="2"/>
        <v/>
      </c>
      <c r="P45" s="31"/>
      <c r="Q45" s="31"/>
      <c r="R45" s="35" t="str">
        <f>IF(P:P="","",IF(OR(P45="At Shelf",P45="Bonus Bundles"),VLOOKUP(G45,'Data Validation'!$A$48:$B$56,2,TRUE),VLOOKUP(G45,'Data Validation'!$A$60:$B$69,2,TRUE)))</f>
        <v/>
      </c>
      <c r="S45" s="60"/>
      <c r="T45" s="60"/>
      <c r="U45" s="60"/>
      <c r="V45" s="9"/>
      <c r="W45" s="9"/>
      <c r="X45" s="9"/>
      <c r="Y45" s="8"/>
      <c r="Z45" s="8"/>
      <c r="AA45" s="8"/>
      <c r="AB45" s="8"/>
      <c r="AC45" s="9"/>
      <c r="AD45" s="9"/>
      <c r="AE45" s="9"/>
      <c r="AF45" s="9"/>
      <c r="AG45" s="9"/>
      <c r="AH45" s="8"/>
      <c r="AI45" s="8"/>
      <c r="AJ45" s="8"/>
      <c r="AK45" s="8"/>
      <c r="AL45" s="8"/>
      <c r="AM45" s="8"/>
      <c r="AN45" s="8"/>
      <c r="AO45" s="8"/>
      <c r="AP45" s="14"/>
      <c r="AQ45" s="21"/>
      <c r="AR45" s="7"/>
      <c r="AS45" s="7"/>
      <c r="AT45" s="10"/>
      <c r="AU45" s="10"/>
    </row>
    <row r="46" spans="2:47" ht="13.5" customHeight="1" x14ac:dyDescent="0.25">
      <c r="B46" s="107" t="str">
        <f t="shared" si="0"/>
        <v/>
      </c>
      <c r="C46" s="41"/>
      <c r="D46" s="43"/>
      <c r="E46" s="32" t="str">
        <f>IFERROR(IF(OR(C46="",AND(C46&lt;&gt;"",D46="")),"",(VLOOKUP(C46,'APP BACKGROUND'!A:F,2,0))),"")</f>
        <v/>
      </c>
      <c r="F46" s="33" t="str">
        <f>IF(E46="","",(VLOOKUP(C46,'APP BACKGROUND'!A:F,5,0)))</f>
        <v/>
      </c>
      <c r="G46" s="31" t="str">
        <f>IF(E46="","",(VLOOKUP('Application Form'!C46,'APP BACKGROUND'!A:I,9,0)))</f>
        <v/>
      </c>
      <c r="H46" s="9"/>
      <c r="I46" s="9"/>
      <c r="J46" s="196" t="str">
        <f>IF(H46="","",(VLOOKUP(C46,'APP BACKGROUND'!A:M,13,0)))</f>
        <v/>
      </c>
      <c r="K46" s="116" t="str">
        <f t="shared" si="1"/>
        <v/>
      </c>
      <c r="L46" s="116" t="str">
        <f>IF(H46="","",(VLOOKUP(C46,'APP BACKGROUND'!A:K,11,0)))</f>
        <v/>
      </c>
      <c r="M46" s="67"/>
      <c r="N46" s="93" t="str">
        <f>IF(H:H="","",M46/G46)</f>
        <v/>
      </c>
      <c r="O46" s="68" t="str">
        <f t="shared" si="2"/>
        <v/>
      </c>
      <c r="P46" s="31"/>
      <c r="Q46" s="31"/>
      <c r="R46" s="35" t="str">
        <f>IF(P:P="","",IF(OR(P46="At Shelf",P46="Bonus Bundles"),VLOOKUP(G46,'Data Validation'!$A$48:$B$56,2,TRUE),VLOOKUP(G46,'Data Validation'!$A$60:$B$69,2,TRUE)))</f>
        <v/>
      </c>
      <c r="S46" s="60"/>
      <c r="T46" s="60"/>
      <c r="U46" s="60"/>
      <c r="V46" s="9"/>
      <c r="W46" s="9"/>
      <c r="X46" s="9"/>
      <c r="Y46" s="8"/>
      <c r="Z46" s="8"/>
      <c r="AA46" s="8"/>
      <c r="AB46" s="8"/>
      <c r="AC46" s="9"/>
      <c r="AD46" s="9"/>
      <c r="AE46" s="9"/>
      <c r="AF46" s="9"/>
      <c r="AG46" s="9"/>
      <c r="AH46" s="8"/>
      <c r="AI46" s="8"/>
      <c r="AJ46" s="8"/>
      <c r="AK46" s="8"/>
      <c r="AL46" s="8"/>
      <c r="AM46" s="8"/>
      <c r="AN46" s="8"/>
      <c r="AO46" s="8"/>
      <c r="AP46" s="14"/>
      <c r="AQ46" s="21"/>
      <c r="AR46" s="7"/>
      <c r="AS46" s="7"/>
      <c r="AT46" s="10"/>
      <c r="AU46" s="10"/>
    </row>
    <row r="47" spans="2:47" ht="13.5" customHeight="1" x14ac:dyDescent="0.25">
      <c r="B47" s="107" t="str">
        <f t="shared" si="0"/>
        <v/>
      </c>
      <c r="C47" s="41"/>
      <c r="D47" s="43"/>
      <c r="E47" s="32" t="str">
        <f>IFERROR(IF(OR(C47="",AND(C47&lt;&gt;"",D47="")),"",(VLOOKUP(C47,'APP BACKGROUND'!A:F,2,0))),"")</f>
        <v/>
      </c>
      <c r="F47" s="33" t="str">
        <f>IF(E47="","",(VLOOKUP(C47,'APP BACKGROUND'!A:F,5,0)))</f>
        <v/>
      </c>
      <c r="G47" s="31" t="str">
        <f>IF(E47="","",(VLOOKUP('Application Form'!C47,'APP BACKGROUND'!A:I,9,0)))</f>
        <v/>
      </c>
      <c r="H47" s="9"/>
      <c r="I47" s="9"/>
      <c r="J47" s="196" t="str">
        <f>IF(H47="","",(VLOOKUP(C47,'APP BACKGROUND'!A:M,13,0)))</f>
        <v/>
      </c>
      <c r="K47" s="116" t="str">
        <f t="shared" si="1"/>
        <v/>
      </c>
      <c r="L47" s="116" t="str">
        <f>IF(H47="","",(VLOOKUP(C47,'APP BACKGROUND'!A:K,11,0)))</f>
        <v/>
      </c>
      <c r="M47" s="67"/>
      <c r="N47" s="93" t="str">
        <f>IF(H:H="","",M47/G47)</f>
        <v/>
      </c>
      <c r="O47" s="68" t="str">
        <f t="shared" si="2"/>
        <v/>
      </c>
      <c r="P47" s="31"/>
      <c r="Q47" s="31"/>
      <c r="R47" s="35" t="str">
        <f>IF(P:P="","",IF(OR(P47="At Shelf",P47="Bonus Bundles"),VLOOKUP(G47,'Data Validation'!$A$48:$B$56,2,TRUE),VLOOKUP(G47,'Data Validation'!$A$60:$B$69,2,TRUE)))</f>
        <v/>
      </c>
      <c r="S47" s="60"/>
      <c r="T47" s="60"/>
      <c r="U47" s="60"/>
      <c r="V47" s="9"/>
      <c r="W47" s="9"/>
      <c r="X47" s="9"/>
      <c r="Y47" s="8"/>
      <c r="Z47" s="8"/>
      <c r="AA47" s="8"/>
      <c r="AB47" s="8"/>
      <c r="AC47" s="9"/>
      <c r="AD47" s="9"/>
      <c r="AE47" s="9"/>
      <c r="AF47" s="9"/>
      <c r="AG47" s="9"/>
      <c r="AH47" s="8"/>
      <c r="AI47" s="8"/>
      <c r="AJ47" s="8"/>
      <c r="AK47" s="8"/>
      <c r="AL47" s="8"/>
      <c r="AM47" s="8"/>
      <c r="AN47" s="8"/>
      <c r="AO47" s="8"/>
      <c r="AP47" s="14"/>
      <c r="AQ47" s="21"/>
      <c r="AR47" s="7"/>
      <c r="AS47" s="7"/>
      <c r="AT47" s="10"/>
      <c r="AU47" s="10"/>
    </row>
    <row r="48" spans="2:47" ht="13.5" customHeight="1" x14ac:dyDescent="0.25">
      <c r="B48" s="107" t="str">
        <f t="shared" si="0"/>
        <v/>
      </c>
      <c r="C48" s="41"/>
      <c r="D48" s="43"/>
      <c r="E48" s="32" t="str">
        <f>IFERROR(IF(OR(C48="",AND(C48&lt;&gt;"",D48="")),"",(VLOOKUP(C48,'APP BACKGROUND'!A:F,2,0))),"")</f>
        <v/>
      </c>
      <c r="F48" s="33" t="str">
        <f>IF(E48="","",(VLOOKUP(C48,'APP BACKGROUND'!A:F,5,0)))</f>
        <v/>
      </c>
      <c r="G48" s="31" t="str">
        <f>IF(E48="","",(VLOOKUP('Application Form'!C48,'APP BACKGROUND'!A:I,9,0)))</f>
        <v/>
      </c>
      <c r="H48" s="9"/>
      <c r="I48" s="9"/>
      <c r="J48" s="196" t="str">
        <f>IF(H48="","",(VLOOKUP(C48,'APP BACKGROUND'!A:M,13,0)))</f>
        <v/>
      </c>
      <c r="K48" s="116" t="str">
        <f t="shared" si="1"/>
        <v/>
      </c>
      <c r="L48" s="116" t="str">
        <f>IF(H48="","",(VLOOKUP(C48,'APP BACKGROUND'!A:K,11,0)))</f>
        <v/>
      </c>
      <c r="M48" s="67"/>
      <c r="N48" s="93" t="str">
        <f>IF(H:H="","",M48/G48)</f>
        <v/>
      </c>
      <c r="O48" s="68" t="str">
        <f t="shared" si="2"/>
        <v/>
      </c>
      <c r="P48" s="31"/>
      <c r="Q48" s="31"/>
      <c r="R48" s="35" t="str">
        <f>IF(P:P="","",IF(OR(P48="At Shelf",P48="Bonus Bundles"),VLOOKUP(G48,'Data Validation'!$A$48:$B$56,2,TRUE),VLOOKUP(G48,'Data Validation'!$A$60:$B$69,2,TRUE)))</f>
        <v/>
      </c>
      <c r="S48" s="60"/>
      <c r="T48" s="60"/>
      <c r="U48" s="60"/>
      <c r="V48" s="9"/>
      <c r="W48" s="9"/>
      <c r="X48" s="9"/>
      <c r="Y48" s="8"/>
      <c r="Z48" s="8"/>
      <c r="AA48" s="8"/>
      <c r="AB48" s="8"/>
      <c r="AC48" s="9"/>
      <c r="AD48" s="9"/>
      <c r="AE48" s="9"/>
      <c r="AF48" s="9"/>
      <c r="AG48" s="9"/>
      <c r="AH48" s="8"/>
      <c r="AI48" s="8"/>
      <c r="AJ48" s="8"/>
      <c r="AK48" s="8"/>
      <c r="AL48" s="8"/>
      <c r="AM48" s="8"/>
      <c r="AN48" s="8"/>
      <c r="AO48" s="8"/>
      <c r="AP48" s="14"/>
      <c r="AQ48" s="21"/>
      <c r="AR48" s="7"/>
      <c r="AS48" s="7"/>
      <c r="AT48" s="10"/>
      <c r="AU48" s="10"/>
    </row>
    <row r="49" spans="2:47" ht="13.5" customHeight="1" x14ac:dyDescent="0.25">
      <c r="B49" s="107" t="str">
        <f t="shared" si="0"/>
        <v/>
      </c>
      <c r="C49" s="41"/>
      <c r="D49" s="43"/>
      <c r="E49" s="32" t="str">
        <f>IFERROR(IF(OR(C49="",AND(C49&lt;&gt;"",D49="")),"",(VLOOKUP(C49,'APP BACKGROUND'!A:F,2,0))),"")</f>
        <v/>
      </c>
      <c r="F49" s="33" t="str">
        <f>IF(E49="","",(VLOOKUP(C49,'APP BACKGROUND'!A:F,5,0)))</f>
        <v/>
      </c>
      <c r="G49" s="31" t="str">
        <f>IF(E49="","",(VLOOKUP('Application Form'!C49,'APP BACKGROUND'!A:I,9,0)))</f>
        <v/>
      </c>
      <c r="H49" s="9"/>
      <c r="I49" s="9"/>
      <c r="J49" s="196" t="str">
        <f>IF(H49="","",(VLOOKUP(C49,'APP BACKGROUND'!A:M,13,0)))</f>
        <v/>
      </c>
      <c r="K49" s="116" t="str">
        <f t="shared" si="1"/>
        <v/>
      </c>
      <c r="L49" s="116" t="str">
        <f>IF(H49="","",(VLOOKUP(C49,'APP BACKGROUND'!A:K,11,0)))</f>
        <v/>
      </c>
      <c r="M49" s="67"/>
      <c r="N49" s="93" t="str">
        <f>IF(H:H="","",M49/G49)</f>
        <v/>
      </c>
      <c r="O49" s="68" t="str">
        <f t="shared" si="2"/>
        <v/>
      </c>
      <c r="P49" s="31"/>
      <c r="Q49" s="31"/>
      <c r="R49" s="35" t="str">
        <f>IF(P:P="","",IF(OR(P49="At Shelf",P49="Bonus Bundles"),VLOOKUP(G49,'Data Validation'!$A$48:$B$56,2,TRUE),VLOOKUP(G49,'Data Validation'!$A$60:$B$69,2,TRUE)))</f>
        <v/>
      </c>
      <c r="S49" s="60"/>
      <c r="T49" s="60"/>
      <c r="U49" s="60"/>
      <c r="V49" s="9"/>
      <c r="W49" s="9"/>
      <c r="X49" s="9"/>
      <c r="Y49" s="8"/>
      <c r="Z49" s="8"/>
      <c r="AA49" s="8"/>
      <c r="AB49" s="8"/>
      <c r="AC49" s="9"/>
      <c r="AD49" s="9"/>
      <c r="AE49" s="9"/>
      <c r="AF49" s="9"/>
      <c r="AG49" s="9"/>
      <c r="AH49" s="8"/>
      <c r="AI49" s="8"/>
      <c r="AJ49" s="8"/>
      <c r="AK49" s="8"/>
      <c r="AL49" s="8"/>
      <c r="AM49" s="8"/>
      <c r="AN49" s="8"/>
      <c r="AO49" s="8"/>
      <c r="AP49" s="14"/>
      <c r="AQ49" s="21"/>
      <c r="AR49" s="7"/>
      <c r="AS49" s="7"/>
      <c r="AT49" s="10"/>
      <c r="AU49" s="10"/>
    </row>
    <row r="50" spans="2:47" ht="13.5" customHeight="1" x14ac:dyDescent="0.25">
      <c r="B50" s="107" t="str">
        <f t="shared" si="0"/>
        <v/>
      </c>
      <c r="C50" s="41"/>
      <c r="D50" s="43"/>
      <c r="E50" s="32" t="str">
        <f>IFERROR(IF(OR(C50="",AND(C50&lt;&gt;"",D50="")),"",(VLOOKUP(C50,'APP BACKGROUND'!A:F,2,0))),"")</f>
        <v/>
      </c>
      <c r="F50" s="33" t="str">
        <f>IF(E50="","",(VLOOKUP(C50,'APP BACKGROUND'!A:F,5,0)))</f>
        <v/>
      </c>
      <c r="G50" s="31" t="str">
        <f>IF(E50="","",(VLOOKUP('Application Form'!C50,'APP BACKGROUND'!A:I,9,0)))</f>
        <v/>
      </c>
      <c r="H50" s="9"/>
      <c r="I50" s="9"/>
      <c r="J50" s="196" t="str">
        <f>IF(H50="","",(VLOOKUP(C50,'APP BACKGROUND'!A:M,13,0)))</f>
        <v/>
      </c>
      <c r="K50" s="116" t="str">
        <f t="shared" si="1"/>
        <v/>
      </c>
      <c r="L50" s="116" t="str">
        <f>IF(H50="","",(VLOOKUP(C50,'APP BACKGROUND'!A:K,11,0)))</f>
        <v/>
      </c>
      <c r="M50" s="67"/>
      <c r="N50" s="93" t="str">
        <f>IF(H:H="","",M50/G50)</f>
        <v/>
      </c>
      <c r="O50" s="68" t="str">
        <f t="shared" si="2"/>
        <v/>
      </c>
      <c r="P50" s="31"/>
      <c r="Q50" s="31"/>
      <c r="R50" s="35" t="str">
        <f>IF(P:P="","",IF(OR(P50="At Shelf",P50="Bonus Bundles"),VLOOKUP(G50,'Data Validation'!$A$48:$B$56,2,TRUE),VLOOKUP(G50,'Data Validation'!$A$60:$B$69,2,TRUE)))</f>
        <v/>
      </c>
      <c r="S50" s="60"/>
      <c r="T50" s="60"/>
      <c r="U50" s="60"/>
      <c r="V50" s="9"/>
      <c r="W50" s="9"/>
      <c r="X50" s="9"/>
      <c r="Y50" s="8"/>
      <c r="Z50" s="8"/>
      <c r="AA50" s="8"/>
      <c r="AB50" s="8"/>
      <c r="AC50" s="9"/>
      <c r="AD50" s="9"/>
      <c r="AE50" s="9"/>
      <c r="AF50" s="9"/>
      <c r="AG50" s="9"/>
      <c r="AH50" s="8"/>
      <c r="AI50" s="8"/>
      <c r="AJ50" s="8"/>
      <c r="AK50" s="8"/>
      <c r="AL50" s="8"/>
      <c r="AM50" s="8"/>
      <c r="AN50" s="8"/>
      <c r="AO50" s="8"/>
      <c r="AP50" s="14"/>
      <c r="AQ50" s="21"/>
      <c r="AR50" s="7"/>
      <c r="AS50" s="7"/>
      <c r="AT50" s="10"/>
      <c r="AU50" s="10"/>
    </row>
    <row r="51" spans="2:47" ht="13.5" customHeight="1" x14ac:dyDescent="0.25">
      <c r="B51" s="107" t="str">
        <f t="shared" si="0"/>
        <v/>
      </c>
      <c r="C51" s="41"/>
      <c r="D51" s="43"/>
      <c r="E51" s="32" t="str">
        <f>IFERROR(IF(OR(C51="",AND(C51&lt;&gt;"",D51="")),"",(VLOOKUP(C51,'APP BACKGROUND'!A:F,2,0))),"")</f>
        <v/>
      </c>
      <c r="F51" s="33" t="str">
        <f>IF(E51="","",(VLOOKUP(C51,'APP BACKGROUND'!A:F,5,0)))</f>
        <v/>
      </c>
      <c r="G51" s="31" t="str">
        <f>IF(E51="","",(VLOOKUP('Application Form'!C51,'APP BACKGROUND'!A:I,9,0)))</f>
        <v/>
      </c>
      <c r="H51" s="9"/>
      <c r="I51" s="9"/>
      <c r="J51" s="196" t="str">
        <f>IF(H51="","",(VLOOKUP(C51,'APP BACKGROUND'!A:M,13,0)))</f>
        <v/>
      </c>
      <c r="K51" s="116" t="str">
        <f t="shared" si="1"/>
        <v/>
      </c>
      <c r="L51" s="116" t="str">
        <f>IF(H51="","",(VLOOKUP(C51,'APP BACKGROUND'!A:K,11,0)))</f>
        <v/>
      </c>
      <c r="M51" s="67"/>
      <c r="N51" s="93" t="str">
        <f>IF(H:H="","",M51/G51)</f>
        <v/>
      </c>
      <c r="O51" s="68" t="str">
        <f t="shared" si="2"/>
        <v/>
      </c>
      <c r="P51" s="31"/>
      <c r="Q51" s="31"/>
      <c r="R51" s="35" t="str">
        <f>IF(P:P="","",IF(OR(P51="At Shelf",P51="Bonus Bundles"),VLOOKUP(G51,'Data Validation'!$A$48:$B$56,2,TRUE),VLOOKUP(G51,'Data Validation'!$A$60:$B$69,2,TRUE)))</f>
        <v/>
      </c>
      <c r="S51" s="60"/>
      <c r="T51" s="60"/>
      <c r="U51" s="60"/>
      <c r="V51" s="9"/>
      <c r="W51" s="9"/>
      <c r="X51" s="9"/>
      <c r="Y51" s="8"/>
      <c r="Z51" s="8"/>
      <c r="AA51" s="8"/>
      <c r="AB51" s="8"/>
      <c r="AC51" s="9"/>
      <c r="AD51" s="9"/>
      <c r="AE51" s="9"/>
      <c r="AF51" s="9"/>
      <c r="AG51" s="9"/>
      <c r="AH51" s="8"/>
      <c r="AI51" s="8"/>
      <c r="AJ51" s="8"/>
      <c r="AK51" s="8"/>
      <c r="AL51" s="8"/>
      <c r="AM51" s="8"/>
      <c r="AN51" s="8"/>
      <c r="AO51" s="8"/>
      <c r="AP51" s="14"/>
      <c r="AQ51" s="21"/>
      <c r="AR51" s="7"/>
      <c r="AS51" s="7"/>
      <c r="AT51" s="10"/>
      <c r="AU51" s="10"/>
    </row>
    <row r="52" spans="2:47" ht="13.5" customHeight="1" x14ac:dyDescent="0.25">
      <c r="B52" s="107" t="str">
        <f t="shared" si="0"/>
        <v/>
      </c>
      <c r="C52" s="41"/>
      <c r="D52" s="43"/>
      <c r="E52" s="32" t="str">
        <f>IFERROR(IF(OR(C52="",AND(C52&lt;&gt;"",D52="")),"",(VLOOKUP(C52,'APP BACKGROUND'!A:F,2,0))),"")</f>
        <v/>
      </c>
      <c r="F52" s="33" t="str">
        <f>IF(E52="","",(VLOOKUP(C52,'APP BACKGROUND'!A:F,5,0)))</f>
        <v/>
      </c>
      <c r="G52" s="31" t="str">
        <f>IF(E52="","",(VLOOKUP('Application Form'!C52,'APP BACKGROUND'!A:I,9,0)))</f>
        <v/>
      </c>
      <c r="H52" s="9"/>
      <c r="I52" s="9"/>
      <c r="J52" s="196" t="str">
        <f>IF(H52="","",(VLOOKUP(C52,'APP BACKGROUND'!A:M,13,0)))</f>
        <v/>
      </c>
      <c r="K52" s="116" t="str">
        <f t="shared" si="1"/>
        <v/>
      </c>
      <c r="L52" s="116" t="str">
        <f>IF(H52="","",(VLOOKUP(C52,'APP BACKGROUND'!A:K,11,0)))</f>
        <v/>
      </c>
      <c r="M52" s="67"/>
      <c r="N52" s="93" t="str">
        <f>IF(H:H="","",M52/G52)</f>
        <v/>
      </c>
      <c r="O52" s="68" t="str">
        <f t="shared" si="2"/>
        <v/>
      </c>
      <c r="P52" s="31"/>
      <c r="Q52" s="31"/>
      <c r="R52" s="35" t="str">
        <f>IF(P:P="","",IF(OR(P52="At Shelf",P52="Bonus Bundles"),VLOOKUP(G52,'Data Validation'!$A$48:$B$56,2,TRUE),VLOOKUP(G52,'Data Validation'!$A$60:$B$69,2,TRUE)))</f>
        <v/>
      </c>
      <c r="S52" s="60"/>
      <c r="T52" s="60"/>
      <c r="U52" s="60"/>
      <c r="V52" s="9"/>
      <c r="W52" s="9"/>
      <c r="X52" s="9"/>
      <c r="Y52" s="8"/>
      <c r="Z52" s="8"/>
      <c r="AA52" s="8"/>
      <c r="AB52" s="8"/>
      <c r="AC52" s="9"/>
      <c r="AD52" s="9"/>
      <c r="AE52" s="9"/>
      <c r="AF52" s="9"/>
      <c r="AG52" s="9"/>
      <c r="AH52" s="8"/>
      <c r="AI52" s="8"/>
      <c r="AJ52" s="8"/>
      <c r="AK52" s="8"/>
      <c r="AL52" s="8"/>
      <c r="AM52" s="8"/>
      <c r="AN52" s="8"/>
      <c r="AO52" s="8"/>
      <c r="AP52" s="14"/>
      <c r="AQ52" s="21"/>
      <c r="AR52" s="7"/>
      <c r="AS52" s="7"/>
      <c r="AT52" s="10"/>
      <c r="AU52" s="10"/>
    </row>
    <row r="53" spans="2:47" ht="13.5" customHeight="1" x14ac:dyDescent="0.25">
      <c r="B53" s="107" t="str">
        <f t="shared" si="0"/>
        <v/>
      </c>
      <c r="C53" s="41"/>
      <c r="D53" s="43"/>
      <c r="E53" s="32" t="str">
        <f>IFERROR(IF(OR(C53="",AND(C53&lt;&gt;"",D53="")),"",(VLOOKUP(C53,'APP BACKGROUND'!A:F,2,0))),"")</f>
        <v/>
      </c>
      <c r="F53" s="33" t="str">
        <f>IF(E53="","",(VLOOKUP(C53,'APP BACKGROUND'!A:F,5,0)))</f>
        <v/>
      </c>
      <c r="G53" s="31" t="str">
        <f>IF(E53="","",(VLOOKUP('Application Form'!C53,'APP BACKGROUND'!A:I,9,0)))</f>
        <v/>
      </c>
      <c r="H53" s="9"/>
      <c r="I53" s="9"/>
      <c r="J53" s="196" t="str">
        <f>IF(H53="","",(VLOOKUP(C53,'APP BACKGROUND'!A:M,13,0)))</f>
        <v/>
      </c>
      <c r="K53" s="116" t="str">
        <f t="shared" si="1"/>
        <v/>
      </c>
      <c r="L53" s="116" t="str">
        <f>IF(H53="","",(VLOOKUP(C53,'APP BACKGROUND'!A:K,11,0)))</f>
        <v/>
      </c>
      <c r="M53" s="67"/>
      <c r="N53" s="93" t="str">
        <f>IF(H:H="","",M53/G53)</f>
        <v/>
      </c>
      <c r="O53" s="68" t="str">
        <f t="shared" si="2"/>
        <v/>
      </c>
      <c r="P53" s="31"/>
      <c r="Q53" s="31"/>
      <c r="R53" s="35" t="str">
        <f>IF(P:P="","",IF(OR(P53="At Shelf",P53="Bonus Bundles"),VLOOKUP(G53,'Data Validation'!$A$48:$B$56,2,TRUE),VLOOKUP(G53,'Data Validation'!$A$60:$B$69,2,TRUE)))</f>
        <v/>
      </c>
      <c r="S53" s="60"/>
      <c r="T53" s="60"/>
      <c r="U53" s="60"/>
      <c r="V53" s="9"/>
      <c r="W53" s="9"/>
      <c r="X53" s="9"/>
      <c r="Y53" s="8"/>
      <c r="Z53" s="8"/>
      <c r="AA53" s="8"/>
      <c r="AB53" s="8"/>
      <c r="AC53" s="9"/>
      <c r="AD53" s="9"/>
      <c r="AE53" s="9"/>
      <c r="AF53" s="9"/>
      <c r="AG53" s="9"/>
      <c r="AH53" s="8"/>
      <c r="AI53" s="8"/>
      <c r="AJ53" s="8"/>
      <c r="AK53" s="8"/>
      <c r="AL53" s="8"/>
      <c r="AM53" s="8"/>
      <c r="AN53" s="8"/>
      <c r="AO53" s="8"/>
      <c r="AP53" s="14"/>
      <c r="AQ53" s="21"/>
      <c r="AR53" s="7"/>
      <c r="AS53" s="7"/>
      <c r="AT53" s="10"/>
      <c r="AU53" s="10"/>
    </row>
    <row r="54" spans="2:47" ht="13.5" customHeight="1" x14ac:dyDescent="0.25">
      <c r="B54" s="107" t="str">
        <f t="shared" si="0"/>
        <v/>
      </c>
      <c r="C54" s="41"/>
      <c r="D54" s="43"/>
      <c r="E54" s="32" t="str">
        <f>IFERROR(IF(OR(C54="",AND(C54&lt;&gt;"",D54="")),"",(VLOOKUP(C54,'APP BACKGROUND'!A:F,2,0))),"")</f>
        <v/>
      </c>
      <c r="F54" s="33" t="str">
        <f>IF(E54="","",(VLOOKUP(C54,'APP BACKGROUND'!A:F,5,0)))</f>
        <v/>
      </c>
      <c r="G54" s="31" t="str">
        <f>IF(E54="","",(VLOOKUP('Application Form'!C54,'APP BACKGROUND'!A:I,9,0)))</f>
        <v/>
      </c>
      <c r="H54" s="9"/>
      <c r="I54" s="9"/>
      <c r="J54" s="196" t="str">
        <f>IF(H54="","",(VLOOKUP(C54,'APP BACKGROUND'!A:M,13,0)))</f>
        <v/>
      </c>
      <c r="K54" s="116" t="str">
        <f t="shared" si="1"/>
        <v/>
      </c>
      <c r="L54" s="116" t="str">
        <f>IF(H54="","",(VLOOKUP(C54,'APP BACKGROUND'!A:K,11,0)))</f>
        <v/>
      </c>
      <c r="M54" s="67"/>
      <c r="N54" s="93" t="str">
        <f>IF(H:H="","",M54/G54)</f>
        <v/>
      </c>
      <c r="O54" s="68" t="str">
        <f t="shared" si="2"/>
        <v/>
      </c>
      <c r="P54" s="31"/>
      <c r="Q54" s="31"/>
      <c r="R54" s="35" t="str">
        <f>IF(P:P="","",IF(OR(P54="At Shelf",P54="Bonus Bundles"),VLOOKUP(G54,'Data Validation'!$A$48:$B$56,2,TRUE),VLOOKUP(G54,'Data Validation'!$A$60:$B$69,2,TRUE)))</f>
        <v/>
      </c>
      <c r="S54" s="60"/>
      <c r="T54" s="60"/>
      <c r="U54" s="60"/>
      <c r="V54" s="9"/>
      <c r="W54" s="9"/>
      <c r="X54" s="9"/>
      <c r="Y54" s="8"/>
      <c r="Z54" s="8"/>
      <c r="AA54" s="8"/>
      <c r="AB54" s="8"/>
      <c r="AC54" s="9"/>
      <c r="AD54" s="9"/>
      <c r="AE54" s="9"/>
      <c r="AF54" s="9"/>
      <c r="AG54" s="9"/>
      <c r="AH54" s="8"/>
      <c r="AI54" s="8"/>
      <c r="AJ54" s="8"/>
      <c r="AK54" s="8"/>
      <c r="AL54" s="8"/>
      <c r="AM54" s="8"/>
      <c r="AN54" s="8"/>
      <c r="AO54" s="8"/>
      <c r="AP54" s="14"/>
      <c r="AQ54" s="21"/>
      <c r="AR54" s="7"/>
      <c r="AS54" s="7"/>
      <c r="AT54" s="10"/>
      <c r="AU54" s="10"/>
    </row>
    <row r="55" spans="2:47" ht="13.5" customHeight="1" x14ac:dyDescent="0.25">
      <c r="B55" s="107" t="str">
        <f t="shared" si="0"/>
        <v/>
      </c>
      <c r="C55" s="41"/>
      <c r="D55" s="43"/>
      <c r="E55" s="32" t="str">
        <f>IFERROR(IF(OR(C55="",AND(C55&lt;&gt;"",D55="")),"",(VLOOKUP(C55,'APP BACKGROUND'!A:F,2,0))),"")</f>
        <v/>
      </c>
      <c r="F55" s="33" t="str">
        <f>IF(E55="","",(VLOOKUP(C55,'APP BACKGROUND'!A:F,5,0)))</f>
        <v/>
      </c>
      <c r="G55" s="31" t="str">
        <f>IF(E55="","",(VLOOKUP('Application Form'!C55,'APP BACKGROUND'!A:I,9,0)))</f>
        <v/>
      </c>
      <c r="H55" s="9"/>
      <c r="I55" s="9"/>
      <c r="J55" s="196" t="str">
        <f>IF(H55="","",(VLOOKUP(C55,'APP BACKGROUND'!A:M,13,0)))</f>
        <v/>
      </c>
      <c r="K55" s="116" t="str">
        <f t="shared" si="1"/>
        <v/>
      </c>
      <c r="L55" s="116" t="str">
        <f>IF(H55="","",(VLOOKUP(C55,'APP BACKGROUND'!A:K,11,0)))</f>
        <v/>
      </c>
      <c r="M55" s="67"/>
      <c r="N55" s="93" t="str">
        <f>IF(H:H="","",M55/G55)</f>
        <v/>
      </c>
      <c r="O55" s="68" t="str">
        <f t="shared" si="2"/>
        <v/>
      </c>
      <c r="P55" s="31"/>
      <c r="Q55" s="31"/>
      <c r="R55" s="35" t="str">
        <f>IF(P:P="","",IF(OR(P55="At Shelf",P55="Bonus Bundles"),VLOOKUP(G55,'Data Validation'!$A$48:$B$56,2,TRUE),VLOOKUP(G55,'Data Validation'!$A$60:$B$69,2,TRUE)))</f>
        <v/>
      </c>
      <c r="S55" s="60"/>
      <c r="T55" s="60"/>
      <c r="U55" s="60"/>
      <c r="V55" s="9"/>
      <c r="W55" s="9"/>
      <c r="X55" s="9"/>
      <c r="Y55" s="8"/>
      <c r="Z55" s="8"/>
      <c r="AA55" s="8"/>
      <c r="AB55" s="8"/>
      <c r="AC55" s="9"/>
      <c r="AD55" s="9"/>
      <c r="AE55" s="9"/>
      <c r="AF55" s="9"/>
      <c r="AG55" s="9"/>
      <c r="AH55" s="8"/>
      <c r="AI55" s="8"/>
      <c r="AJ55" s="8"/>
      <c r="AK55" s="8"/>
      <c r="AL55" s="8"/>
      <c r="AM55" s="8"/>
      <c r="AN55" s="8"/>
      <c r="AO55" s="8"/>
      <c r="AP55" s="14"/>
      <c r="AQ55" s="21"/>
      <c r="AR55" s="7"/>
      <c r="AS55" s="7"/>
      <c r="AT55" s="10"/>
      <c r="AU55" s="10"/>
    </row>
    <row r="56" spans="2:47" ht="13.5" customHeight="1" x14ac:dyDescent="0.25">
      <c r="B56" s="107" t="str">
        <f t="shared" si="0"/>
        <v/>
      </c>
      <c r="C56" s="41"/>
      <c r="D56" s="43"/>
      <c r="E56" s="32" t="str">
        <f>IFERROR(IF(OR(C56="",AND(C56&lt;&gt;"",D56="")),"",(VLOOKUP(C56,'APP BACKGROUND'!A:F,2,0))),"")</f>
        <v/>
      </c>
      <c r="F56" s="33" t="str">
        <f>IF(E56="","",(VLOOKUP(C56,'APP BACKGROUND'!A:F,5,0)))</f>
        <v/>
      </c>
      <c r="G56" s="31" t="str">
        <f>IF(E56="","",(VLOOKUP('Application Form'!C56,'APP BACKGROUND'!A:I,9,0)))</f>
        <v/>
      </c>
      <c r="H56" s="9"/>
      <c r="I56" s="9"/>
      <c r="J56" s="196" t="str">
        <f>IF(H56="","",(VLOOKUP(C56,'APP BACKGROUND'!A:M,13,0)))</f>
        <v/>
      </c>
      <c r="K56" s="116" t="str">
        <f t="shared" si="1"/>
        <v/>
      </c>
      <c r="L56" s="116" t="str">
        <f>IF(H56="","",(VLOOKUP(C56,'APP BACKGROUND'!A:K,11,0)))</f>
        <v/>
      </c>
      <c r="M56" s="67"/>
      <c r="N56" s="93" t="str">
        <f>IF(H:H="","",M56/G56)</f>
        <v/>
      </c>
      <c r="O56" s="68" t="str">
        <f t="shared" si="2"/>
        <v/>
      </c>
      <c r="P56" s="31"/>
      <c r="Q56" s="31"/>
      <c r="R56" s="35" t="str">
        <f>IF(P:P="","",IF(OR(P56="At Shelf",P56="Bonus Bundles"),VLOOKUP(G56,'Data Validation'!$A$48:$B$56,2,TRUE),VLOOKUP(G56,'Data Validation'!$A$60:$B$69,2,TRUE)))</f>
        <v/>
      </c>
      <c r="S56" s="60"/>
      <c r="T56" s="60"/>
      <c r="U56" s="60"/>
      <c r="V56" s="9"/>
      <c r="W56" s="9"/>
      <c r="X56" s="9"/>
      <c r="Y56" s="8"/>
      <c r="Z56" s="8"/>
      <c r="AA56" s="8"/>
      <c r="AB56" s="8"/>
      <c r="AC56" s="9"/>
      <c r="AD56" s="9"/>
      <c r="AE56" s="9"/>
      <c r="AF56" s="9"/>
      <c r="AG56" s="9"/>
      <c r="AH56" s="8"/>
      <c r="AI56" s="8"/>
      <c r="AJ56" s="8"/>
      <c r="AK56" s="8"/>
      <c r="AL56" s="8"/>
      <c r="AM56" s="8"/>
      <c r="AN56" s="8"/>
      <c r="AO56" s="8"/>
      <c r="AP56" s="14"/>
      <c r="AQ56" s="21"/>
      <c r="AR56" s="7"/>
      <c r="AS56" s="7"/>
      <c r="AT56" s="10"/>
      <c r="AU56" s="10"/>
    </row>
    <row r="57" spans="2:47" ht="13.5" customHeight="1" x14ac:dyDescent="0.25">
      <c r="B57" s="107" t="str">
        <f t="shared" si="0"/>
        <v/>
      </c>
      <c r="C57" s="41"/>
      <c r="D57" s="43"/>
      <c r="E57" s="32" t="str">
        <f>IFERROR(IF(OR(C57="",AND(C57&lt;&gt;"",D57="")),"",(VLOOKUP(C57,'APP BACKGROUND'!A:F,2,0))),"")</f>
        <v/>
      </c>
      <c r="F57" s="33" t="str">
        <f>IF(E57="","",(VLOOKUP(C57,'APP BACKGROUND'!A:F,5,0)))</f>
        <v/>
      </c>
      <c r="G57" s="31" t="str">
        <f>IF(E57="","",(VLOOKUP('Application Form'!C57,'APP BACKGROUND'!A:I,9,0)))</f>
        <v/>
      </c>
      <c r="H57" s="9"/>
      <c r="I57" s="9"/>
      <c r="J57" s="196" t="str">
        <f>IF(H57="","",(VLOOKUP(C57,'APP BACKGROUND'!A:M,13,0)))</f>
        <v/>
      </c>
      <c r="K57" s="116" t="str">
        <f t="shared" si="1"/>
        <v/>
      </c>
      <c r="L57" s="116" t="str">
        <f>IF(H57="","",(VLOOKUP(C57,'APP BACKGROUND'!A:K,11,0)))</f>
        <v/>
      </c>
      <c r="M57" s="67"/>
      <c r="N57" s="93" t="str">
        <f>IF(H:H="","",M57/G57)</f>
        <v/>
      </c>
      <c r="O57" s="68" t="str">
        <f t="shared" si="2"/>
        <v/>
      </c>
      <c r="P57" s="31"/>
      <c r="Q57" s="31"/>
      <c r="R57" s="35" t="str">
        <f>IF(P:P="","",IF(OR(P57="At Shelf",P57="Bonus Bundles"),VLOOKUP(G57,'Data Validation'!$A$48:$B$56,2,TRUE),VLOOKUP(G57,'Data Validation'!$A$60:$B$69,2,TRUE)))</f>
        <v/>
      </c>
      <c r="S57" s="60"/>
      <c r="T57" s="60"/>
      <c r="U57" s="60"/>
      <c r="V57" s="9"/>
      <c r="W57" s="9"/>
      <c r="X57" s="9"/>
      <c r="Y57" s="8"/>
      <c r="Z57" s="8"/>
      <c r="AA57" s="8"/>
      <c r="AB57" s="8"/>
      <c r="AC57" s="9"/>
      <c r="AD57" s="9"/>
      <c r="AE57" s="9"/>
      <c r="AF57" s="9"/>
      <c r="AG57" s="9"/>
      <c r="AH57" s="8"/>
      <c r="AI57" s="8"/>
      <c r="AJ57" s="8"/>
      <c r="AK57" s="8"/>
      <c r="AL57" s="8"/>
      <c r="AM57" s="8"/>
      <c r="AN57" s="8"/>
      <c r="AO57" s="8"/>
      <c r="AP57" s="14"/>
      <c r="AQ57" s="21"/>
      <c r="AR57" s="7"/>
      <c r="AS57" s="7"/>
      <c r="AT57" s="10"/>
      <c r="AU57" s="10"/>
    </row>
    <row r="58" spans="2:47" ht="13.5" customHeight="1" x14ac:dyDescent="0.25">
      <c r="B58" s="107" t="str">
        <f t="shared" si="0"/>
        <v/>
      </c>
      <c r="C58" s="41"/>
      <c r="D58" s="43"/>
      <c r="E58" s="32" t="str">
        <f>IFERROR(IF(OR(C58="",AND(C58&lt;&gt;"",D58="")),"",(VLOOKUP(C58,'APP BACKGROUND'!A:F,2,0))),"")</f>
        <v/>
      </c>
      <c r="F58" s="33" t="str">
        <f>IF(E58="","",(VLOOKUP(C58,'APP BACKGROUND'!A:F,5,0)))</f>
        <v/>
      </c>
      <c r="G58" s="31" t="str">
        <f>IF(E58="","",(VLOOKUP('Application Form'!C58,'APP BACKGROUND'!A:I,9,0)))</f>
        <v/>
      </c>
      <c r="H58" s="9"/>
      <c r="I58" s="9"/>
      <c r="J58" s="196" t="str">
        <f>IF(H58="","",(VLOOKUP(C58,'APP BACKGROUND'!A:M,13,0)))</f>
        <v/>
      </c>
      <c r="K58" s="116" t="str">
        <f t="shared" si="1"/>
        <v/>
      </c>
      <c r="L58" s="116" t="str">
        <f>IF(H58="","",(VLOOKUP(C58,'APP BACKGROUND'!A:K,11,0)))</f>
        <v/>
      </c>
      <c r="M58" s="67"/>
      <c r="N58" s="93" t="str">
        <f>IF(H:H="","",M58/G58)</f>
        <v/>
      </c>
      <c r="O58" s="68" t="str">
        <f t="shared" si="2"/>
        <v/>
      </c>
      <c r="P58" s="31"/>
      <c r="Q58" s="31"/>
      <c r="R58" s="35" t="str">
        <f>IF(P:P="","",IF(OR(P58="At Shelf",P58="Bonus Bundles"),VLOOKUP(G58,'Data Validation'!$A$48:$B$56,2,TRUE),VLOOKUP(G58,'Data Validation'!$A$60:$B$69,2,TRUE)))</f>
        <v/>
      </c>
      <c r="S58" s="60"/>
      <c r="T58" s="60"/>
      <c r="U58" s="60"/>
      <c r="V58" s="9"/>
      <c r="W58" s="9"/>
      <c r="X58" s="9"/>
      <c r="Y58" s="8"/>
      <c r="Z58" s="8"/>
      <c r="AA58" s="8"/>
      <c r="AB58" s="8"/>
      <c r="AC58" s="9"/>
      <c r="AD58" s="9"/>
      <c r="AE58" s="9"/>
      <c r="AF58" s="9"/>
      <c r="AG58" s="9"/>
      <c r="AH58" s="8"/>
      <c r="AI58" s="8"/>
      <c r="AJ58" s="8"/>
      <c r="AK58" s="8"/>
      <c r="AL58" s="8"/>
      <c r="AM58" s="8"/>
      <c r="AN58" s="8"/>
      <c r="AO58" s="8"/>
      <c r="AP58" s="14"/>
      <c r="AQ58" s="21"/>
      <c r="AR58" s="7"/>
      <c r="AS58" s="7"/>
      <c r="AT58" s="10"/>
      <c r="AU58" s="10"/>
    </row>
    <row r="59" spans="2:47" ht="13.5" customHeight="1" x14ac:dyDescent="0.25">
      <c r="B59" s="107" t="str">
        <f t="shared" si="0"/>
        <v/>
      </c>
      <c r="C59" s="41"/>
      <c r="D59" s="43"/>
      <c r="E59" s="32" t="str">
        <f>IFERROR(IF(OR(C59="",AND(C59&lt;&gt;"",D59="")),"",(VLOOKUP(C59,'APP BACKGROUND'!A:F,2,0))),"")</f>
        <v/>
      </c>
      <c r="F59" s="33" t="str">
        <f>IF(E59="","",(VLOOKUP(C59,'APP BACKGROUND'!A:F,5,0)))</f>
        <v/>
      </c>
      <c r="G59" s="31" t="str">
        <f>IF(E59="","",(VLOOKUP('Application Form'!C59,'APP BACKGROUND'!A:I,9,0)))</f>
        <v/>
      </c>
      <c r="H59" s="9"/>
      <c r="I59" s="9"/>
      <c r="J59" s="196" t="str">
        <f>IF(H59="","",(VLOOKUP(C59,'APP BACKGROUND'!A:M,13,0)))</f>
        <v/>
      </c>
      <c r="K59" s="116" t="str">
        <f t="shared" si="1"/>
        <v/>
      </c>
      <c r="L59" s="116" t="str">
        <f>IF(H59="","",(VLOOKUP(C59,'APP BACKGROUND'!A:K,11,0)))</f>
        <v/>
      </c>
      <c r="M59" s="67"/>
      <c r="N59" s="93" t="str">
        <f>IF(H:H="","",M59/G59)</f>
        <v/>
      </c>
      <c r="O59" s="68" t="str">
        <f t="shared" si="2"/>
        <v/>
      </c>
      <c r="P59" s="31"/>
      <c r="Q59" s="31"/>
      <c r="R59" s="35" t="str">
        <f>IF(P:P="","",IF(OR(P59="At Shelf",P59="Bonus Bundles"),VLOOKUP(G59,'Data Validation'!$A$48:$B$56,2,TRUE),VLOOKUP(G59,'Data Validation'!$A$60:$B$69,2,TRUE)))</f>
        <v/>
      </c>
      <c r="S59" s="60"/>
      <c r="T59" s="60"/>
      <c r="U59" s="60"/>
      <c r="V59" s="9"/>
      <c r="W59" s="9"/>
      <c r="X59" s="9"/>
      <c r="Y59" s="8"/>
      <c r="Z59" s="8"/>
      <c r="AA59" s="8"/>
      <c r="AB59" s="8"/>
      <c r="AC59" s="9"/>
      <c r="AD59" s="9"/>
      <c r="AE59" s="9"/>
      <c r="AF59" s="9"/>
      <c r="AG59" s="9"/>
      <c r="AH59" s="8"/>
      <c r="AI59" s="8"/>
      <c r="AJ59" s="8"/>
      <c r="AK59" s="8"/>
      <c r="AL59" s="8"/>
      <c r="AM59" s="8"/>
      <c r="AN59" s="8"/>
      <c r="AO59" s="8"/>
      <c r="AP59" s="14"/>
      <c r="AQ59" s="21"/>
      <c r="AR59" s="7"/>
      <c r="AS59" s="7"/>
      <c r="AT59" s="10"/>
      <c r="AU59" s="10"/>
    </row>
    <row r="60" spans="2:47" ht="13.5" customHeight="1" x14ac:dyDescent="0.25">
      <c r="B60" s="107" t="str">
        <f t="shared" si="0"/>
        <v/>
      </c>
      <c r="C60" s="41"/>
      <c r="D60" s="43"/>
      <c r="E60" s="32" t="str">
        <f>IFERROR(IF(OR(C60="",AND(C60&lt;&gt;"",D60="")),"",(VLOOKUP(C60,'APP BACKGROUND'!A:F,2,0))),"")</f>
        <v/>
      </c>
      <c r="F60" s="33" t="str">
        <f>IF(E60="","",(VLOOKUP(C60,'APP BACKGROUND'!A:F,5,0)))</f>
        <v/>
      </c>
      <c r="G60" s="31" t="str">
        <f>IF(E60="","",(VLOOKUP('Application Form'!C60,'APP BACKGROUND'!A:I,9,0)))</f>
        <v/>
      </c>
      <c r="H60" s="9"/>
      <c r="I60" s="9"/>
      <c r="J60" s="196" t="str">
        <f>IF(H60="","",(VLOOKUP(C60,'APP BACKGROUND'!A:M,13,0)))</f>
        <v/>
      </c>
      <c r="K60" s="116" t="str">
        <f t="shared" si="1"/>
        <v/>
      </c>
      <c r="L60" s="116" t="str">
        <f>IF(H60="","",(VLOOKUP(C60,'APP BACKGROUND'!A:K,11,0)))</f>
        <v/>
      </c>
      <c r="M60" s="67"/>
      <c r="N60" s="93" t="str">
        <f>IF(H:H="","",M60/G60)</f>
        <v/>
      </c>
      <c r="O60" s="68" t="str">
        <f t="shared" si="2"/>
        <v/>
      </c>
      <c r="P60" s="31"/>
      <c r="Q60" s="31"/>
      <c r="R60" s="35" t="str">
        <f>IF(P:P="","",IF(OR(P60="At Shelf",P60="Bonus Bundles"),VLOOKUP(G60,'Data Validation'!$A$48:$B$56,2,TRUE),VLOOKUP(G60,'Data Validation'!$A$60:$B$69,2,TRUE)))</f>
        <v/>
      </c>
      <c r="S60" s="60"/>
      <c r="T60" s="60"/>
      <c r="U60" s="60"/>
      <c r="V60" s="9"/>
      <c r="W60" s="9"/>
      <c r="X60" s="9"/>
      <c r="Y60" s="8"/>
      <c r="Z60" s="8"/>
      <c r="AA60" s="8"/>
      <c r="AB60" s="8"/>
      <c r="AC60" s="9"/>
      <c r="AD60" s="9"/>
      <c r="AE60" s="9"/>
      <c r="AF60" s="9"/>
      <c r="AG60" s="9"/>
      <c r="AH60" s="8"/>
      <c r="AI60" s="8"/>
      <c r="AJ60" s="8"/>
      <c r="AK60" s="8"/>
      <c r="AL60" s="8"/>
      <c r="AM60" s="8"/>
      <c r="AN60" s="8"/>
      <c r="AO60" s="8"/>
      <c r="AP60" s="14"/>
      <c r="AQ60" s="21"/>
      <c r="AR60" s="7"/>
      <c r="AS60" s="7"/>
      <c r="AT60" s="10"/>
      <c r="AU60" s="10"/>
    </row>
    <row r="61" spans="2:47" ht="13.5" customHeight="1" x14ac:dyDescent="0.25">
      <c r="B61" s="107" t="str">
        <f t="shared" si="0"/>
        <v/>
      </c>
      <c r="C61" s="41"/>
      <c r="D61" s="43"/>
      <c r="E61" s="32" t="str">
        <f>IFERROR(IF(OR(C61="",AND(C61&lt;&gt;"",D61="")),"",(VLOOKUP(C61,'APP BACKGROUND'!A:F,2,0))),"")</f>
        <v/>
      </c>
      <c r="F61" s="33" t="str">
        <f>IF(E61="","",(VLOOKUP(C61,'APP BACKGROUND'!A:F,5,0)))</f>
        <v/>
      </c>
      <c r="G61" s="31" t="str">
        <f>IF(E61="","",(VLOOKUP('Application Form'!C61,'APP BACKGROUND'!A:I,9,0)))</f>
        <v/>
      </c>
      <c r="H61" s="9"/>
      <c r="I61" s="9"/>
      <c r="J61" s="196" t="str">
        <f>IF(H61="","",(VLOOKUP(C61,'APP BACKGROUND'!A:M,13,0)))</f>
        <v/>
      </c>
      <c r="K61" s="116" t="str">
        <f t="shared" si="1"/>
        <v/>
      </c>
      <c r="L61" s="116" t="str">
        <f>IF(H61="","",(VLOOKUP(C61,'APP BACKGROUND'!A:K,11,0)))</f>
        <v/>
      </c>
      <c r="M61" s="67"/>
      <c r="N61" s="93" t="str">
        <f>IF(H:H="","",M61/G61)</f>
        <v/>
      </c>
      <c r="O61" s="68" t="str">
        <f t="shared" si="2"/>
        <v/>
      </c>
      <c r="P61" s="31"/>
      <c r="Q61" s="31"/>
      <c r="R61" s="35" t="str">
        <f>IF(P:P="","",IF(OR(P61="At Shelf",P61="Bonus Bundles"),VLOOKUP(G61,'Data Validation'!$A$48:$B$56,2,TRUE),VLOOKUP(G61,'Data Validation'!$A$60:$B$69,2,TRUE)))</f>
        <v/>
      </c>
      <c r="S61" s="60"/>
      <c r="T61" s="60"/>
      <c r="U61" s="60"/>
      <c r="V61" s="9"/>
      <c r="W61" s="9"/>
      <c r="X61" s="9"/>
      <c r="Y61" s="8"/>
      <c r="Z61" s="8"/>
      <c r="AA61" s="8"/>
      <c r="AB61" s="8"/>
      <c r="AC61" s="9"/>
      <c r="AD61" s="9"/>
      <c r="AE61" s="9"/>
      <c r="AF61" s="9"/>
      <c r="AG61" s="9"/>
      <c r="AH61" s="8"/>
      <c r="AI61" s="8"/>
      <c r="AJ61" s="8"/>
      <c r="AK61" s="8"/>
      <c r="AL61" s="8"/>
      <c r="AM61" s="8"/>
      <c r="AN61" s="8"/>
      <c r="AO61" s="8"/>
      <c r="AP61" s="14"/>
      <c r="AQ61" s="21"/>
      <c r="AR61" s="7"/>
      <c r="AS61" s="7"/>
      <c r="AT61" s="10"/>
      <c r="AU61" s="10"/>
    </row>
    <row r="62" spans="2:47" ht="13.5" customHeight="1" x14ac:dyDescent="0.25">
      <c r="B62" s="107" t="str">
        <f t="shared" si="0"/>
        <v/>
      </c>
      <c r="C62" s="41"/>
      <c r="D62" s="43"/>
      <c r="E62" s="32" t="str">
        <f>IFERROR(IF(OR(C62="",AND(C62&lt;&gt;"",D62="")),"",(VLOOKUP(C62,'APP BACKGROUND'!A:F,2,0))),"")</f>
        <v/>
      </c>
      <c r="F62" s="33" t="str">
        <f>IF(E62="","",(VLOOKUP(C62,'APP BACKGROUND'!A:F,5,0)))</f>
        <v/>
      </c>
      <c r="G62" s="31" t="str">
        <f>IF(E62="","",(VLOOKUP('Application Form'!C62,'APP BACKGROUND'!A:I,9,0)))</f>
        <v/>
      </c>
      <c r="H62" s="9"/>
      <c r="I62" s="9"/>
      <c r="J62" s="196" t="str">
        <f>IF(H62="","",(VLOOKUP(C62,'APP BACKGROUND'!A:M,13,0)))</f>
        <v/>
      </c>
      <c r="K62" s="116" t="str">
        <f t="shared" si="1"/>
        <v/>
      </c>
      <c r="L62" s="116" t="str">
        <f>IF(H62="","",(VLOOKUP(C62,'APP BACKGROUND'!A:K,11,0)))</f>
        <v/>
      </c>
      <c r="M62" s="67"/>
      <c r="N62" s="93" t="str">
        <f>IF(H:H="","",M62/G62)</f>
        <v/>
      </c>
      <c r="O62" s="68" t="str">
        <f t="shared" si="2"/>
        <v/>
      </c>
      <c r="P62" s="31"/>
      <c r="Q62" s="31"/>
      <c r="R62" s="35" t="str">
        <f>IF(P:P="","",IF(OR(P62="At Shelf",P62="Bonus Bundles"),VLOOKUP(G62,'Data Validation'!$A$48:$B$56,2,TRUE),VLOOKUP(G62,'Data Validation'!$A$60:$B$69,2,TRUE)))</f>
        <v/>
      </c>
      <c r="S62" s="60"/>
      <c r="T62" s="60"/>
      <c r="U62" s="60"/>
      <c r="V62" s="9"/>
      <c r="W62" s="9"/>
      <c r="X62" s="9"/>
      <c r="Y62" s="8"/>
      <c r="Z62" s="8"/>
      <c r="AA62" s="8"/>
      <c r="AB62" s="8"/>
      <c r="AC62" s="9"/>
      <c r="AD62" s="9"/>
      <c r="AE62" s="9"/>
      <c r="AF62" s="9"/>
      <c r="AG62" s="9"/>
      <c r="AH62" s="8"/>
      <c r="AI62" s="8"/>
      <c r="AJ62" s="8"/>
      <c r="AK62" s="8"/>
      <c r="AL62" s="8"/>
      <c r="AM62" s="8"/>
      <c r="AN62" s="8"/>
      <c r="AO62" s="8"/>
      <c r="AP62" s="14"/>
      <c r="AQ62" s="21"/>
      <c r="AR62" s="7"/>
      <c r="AS62" s="7"/>
      <c r="AT62" s="10"/>
      <c r="AU62" s="10"/>
    </row>
    <row r="63" spans="2:47" ht="13.5" customHeight="1" x14ac:dyDescent="0.25">
      <c r="B63" s="107" t="str">
        <f t="shared" si="0"/>
        <v/>
      </c>
      <c r="C63" s="41"/>
      <c r="D63" s="43"/>
      <c r="E63" s="32" t="str">
        <f>IFERROR(IF(OR(C63="",AND(C63&lt;&gt;"",D63="")),"",(VLOOKUP(C63,'APP BACKGROUND'!A:F,2,0))),"")</f>
        <v/>
      </c>
      <c r="F63" s="33" t="str">
        <f>IF(E63="","",(VLOOKUP(C63,'APP BACKGROUND'!A:F,5,0)))</f>
        <v/>
      </c>
      <c r="G63" s="31" t="str">
        <f>IF(E63="","",(VLOOKUP('Application Form'!C63,'APP BACKGROUND'!A:I,9,0)))</f>
        <v/>
      </c>
      <c r="H63" s="9"/>
      <c r="I63" s="9"/>
      <c r="J63" s="196" t="str">
        <f>IF(H63="","",(VLOOKUP(C63,'APP BACKGROUND'!A:M,13,0)))</f>
        <v/>
      </c>
      <c r="K63" s="116" t="str">
        <f t="shared" si="1"/>
        <v/>
      </c>
      <c r="L63" s="116" t="str">
        <f>IF(H63="","",(VLOOKUP(C63,'APP BACKGROUND'!A:K,11,0)))</f>
        <v/>
      </c>
      <c r="M63" s="67"/>
      <c r="N63" s="93" t="str">
        <f>IF(H:H="","",M63/G63)</f>
        <v/>
      </c>
      <c r="O63" s="68" t="str">
        <f t="shared" si="2"/>
        <v/>
      </c>
      <c r="P63" s="31"/>
      <c r="Q63" s="31"/>
      <c r="R63" s="35" t="str">
        <f>IF(P:P="","",IF(OR(P63="At Shelf",P63="Bonus Bundles"),VLOOKUP(G63,'Data Validation'!$A$48:$B$56,2,TRUE),VLOOKUP(G63,'Data Validation'!$A$60:$B$69,2,TRUE)))</f>
        <v/>
      </c>
      <c r="S63" s="60"/>
      <c r="T63" s="60"/>
      <c r="U63" s="60"/>
      <c r="V63" s="9"/>
      <c r="W63" s="9"/>
      <c r="X63" s="9"/>
      <c r="Y63" s="8"/>
      <c r="Z63" s="8"/>
      <c r="AA63" s="8"/>
      <c r="AB63" s="8"/>
      <c r="AC63" s="9"/>
      <c r="AD63" s="9"/>
      <c r="AE63" s="9"/>
      <c r="AF63" s="9"/>
      <c r="AG63" s="9"/>
      <c r="AH63" s="8"/>
      <c r="AI63" s="8"/>
      <c r="AJ63" s="8"/>
      <c r="AK63" s="8"/>
      <c r="AL63" s="8"/>
      <c r="AM63" s="8"/>
      <c r="AN63" s="8"/>
      <c r="AO63" s="8"/>
      <c r="AP63" s="14"/>
      <c r="AQ63" s="21"/>
      <c r="AR63" s="7"/>
      <c r="AS63" s="7"/>
      <c r="AT63" s="10"/>
      <c r="AU63" s="10"/>
    </row>
    <row r="64" spans="2:47" ht="15.75" x14ac:dyDescent="0.25">
      <c r="B64" s="107" t="str">
        <f t="shared" si="0"/>
        <v/>
      </c>
      <c r="C64" s="41"/>
      <c r="D64" s="43"/>
      <c r="E64" s="32" t="str">
        <f>IFERROR(IF(OR(C64="",AND(C64&lt;&gt;"",D64="")),"",(VLOOKUP(C64,'APP BACKGROUND'!A:F,2,0))),"")</f>
        <v/>
      </c>
      <c r="F64" s="33" t="str">
        <f>IF(E64="","",(VLOOKUP(C64,'APP BACKGROUND'!A:F,5,0)))</f>
        <v/>
      </c>
      <c r="G64" s="31" t="str">
        <f>IF(E64="","",(VLOOKUP('Application Form'!C64,'APP BACKGROUND'!A:I,9,0)))</f>
        <v/>
      </c>
      <c r="H64" s="9"/>
      <c r="I64" s="9"/>
      <c r="J64" s="196" t="str">
        <f>IF(H64="","",(VLOOKUP(C64,'APP BACKGROUND'!A:M,13,0)))</f>
        <v/>
      </c>
      <c r="K64" s="116" t="str">
        <f t="shared" si="1"/>
        <v/>
      </c>
      <c r="L64" s="116" t="str">
        <f>IF(H64="","",(VLOOKUP(C64,'APP BACKGROUND'!A:K,11,0)))</f>
        <v/>
      </c>
      <c r="M64" s="67"/>
      <c r="N64" s="93" t="str">
        <f>IF(H:H="","",M64/G64)</f>
        <v/>
      </c>
      <c r="O64" s="68" t="str">
        <f t="shared" si="2"/>
        <v/>
      </c>
      <c r="P64" s="31"/>
      <c r="Q64" s="31"/>
      <c r="R64" s="35" t="str">
        <f>IF(P:P="","",IF(OR(P64="At Shelf",P64="Bonus Bundles"),VLOOKUP(G64,'Data Validation'!$A$48:$B$56,2,TRUE),VLOOKUP(G64,'Data Validation'!$A$60:$B$69,2,TRUE)))</f>
        <v/>
      </c>
      <c r="S64" s="60"/>
      <c r="T64" s="60"/>
      <c r="U64" s="60"/>
      <c r="V64" s="9"/>
      <c r="W64" s="9"/>
      <c r="X64" s="9"/>
      <c r="Y64" s="8"/>
      <c r="Z64" s="8"/>
      <c r="AA64" s="8"/>
      <c r="AB64" s="8"/>
      <c r="AC64" s="9"/>
      <c r="AD64" s="9"/>
      <c r="AE64" s="9"/>
      <c r="AF64" s="9"/>
      <c r="AG64" s="9"/>
      <c r="AH64" s="8"/>
      <c r="AI64" s="8"/>
      <c r="AJ64" s="8"/>
      <c r="AK64" s="8"/>
      <c r="AL64" s="8"/>
      <c r="AM64" s="8"/>
      <c r="AN64" s="8"/>
      <c r="AO64" s="8"/>
      <c r="AP64" s="14"/>
      <c r="AQ64" s="21"/>
      <c r="AR64" s="7"/>
      <c r="AS64" s="7"/>
      <c r="AT64" s="10"/>
      <c r="AU64" s="10"/>
    </row>
    <row r="65" spans="2:47" ht="15.75" x14ac:dyDescent="0.25">
      <c r="B65" s="107" t="str">
        <f t="shared" si="0"/>
        <v/>
      </c>
      <c r="C65" s="41"/>
      <c r="D65" s="43"/>
      <c r="E65" s="32" t="str">
        <f>IFERROR(IF(OR(C65="",AND(C65&lt;&gt;"",D65="")),"",(VLOOKUP(C65,'APP BACKGROUND'!A:F,2,0))),"")</f>
        <v/>
      </c>
      <c r="F65" s="33" t="str">
        <f>IF(E65="","",(VLOOKUP(C65,'APP BACKGROUND'!A:F,5,0)))</f>
        <v/>
      </c>
      <c r="G65" s="31" t="str">
        <f>IF(E65="","",(VLOOKUP('Application Form'!C65,'APP BACKGROUND'!A:I,9,0)))</f>
        <v/>
      </c>
      <c r="H65" s="9"/>
      <c r="I65" s="9"/>
      <c r="J65" s="196" t="str">
        <f>IF(H65="","",(VLOOKUP(C65,'APP BACKGROUND'!A:M,13,0)))</f>
        <v/>
      </c>
      <c r="K65" s="116" t="str">
        <f t="shared" si="1"/>
        <v/>
      </c>
      <c r="L65" s="116" t="str">
        <f>IF(H65="","",(VLOOKUP(C65,'APP BACKGROUND'!A:K,11,0)))</f>
        <v/>
      </c>
      <c r="M65" s="67"/>
      <c r="N65" s="93" t="str">
        <f>IF(H:H="","",M65/G65)</f>
        <v/>
      </c>
      <c r="O65" s="68" t="str">
        <f t="shared" si="2"/>
        <v/>
      </c>
      <c r="P65" s="31"/>
      <c r="Q65" s="31"/>
      <c r="R65" s="35" t="str">
        <f>IF(P:P="","",IF(OR(P65="At Shelf",P65="Bonus Bundles"),VLOOKUP(G65,'Data Validation'!$A$48:$B$56,2,TRUE),VLOOKUP(G65,'Data Validation'!$A$60:$B$69,2,TRUE)))</f>
        <v/>
      </c>
      <c r="S65" s="60"/>
      <c r="T65" s="60"/>
      <c r="U65" s="60"/>
      <c r="V65" s="9"/>
      <c r="W65" s="9"/>
      <c r="X65" s="9"/>
      <c r="Y65" s="8"/>
      <c r="Z65" s="8"/>
      <c r="AA65" s="8"/>
      <c r="AB65" s="8"/>
      <c r="AC65" s="9"/>
      <c r="AD65" s="9"/>
      <c r="AE65" s="9"/>
      <c r="AF65" s="9"/>
      <c r="AG65" s="9"/>
      <c r="AH65" s="8"/>
      <c r="AI65" s="8"/>
      <c r="AJ65" s="8"/>
      <c r="AK65" s="8"/>
      <c r="AL65" s="8"/>
      <c r="AM65" s="8"/>
      <c r="AN65" s="8"/>
      <c r="AO65" s="8"/>
      <c r="AP65" s="14"/>
      <c r="AQ65" s="21"/>
      <c r="AR65" s="7"/>
      <c r="AS65" s="7"/>
      <c r="AT65" s="10"/>
      <c r="AU65" s="10"/>
    </row>
    <row r="66" spans="2:47" ht="15.75" x14ac:dyDescent="0.25">
      <c r="B66" s="107" t="str">
        <f t="shared" si="0"/>
        <v/>
      </c>
      <c r="C66" s="41"/>
      <c r="D66" s="43"/>
      <c r="E66" s="32" t="str">
        <f>IFERROR(IF(OR(C66="",AND(C66&lt;&gt;"",D66="")),"",(VLOOKUP(C66,'APP BACKGROUND'!A:F,2,0))),"")</f>
        <v/>
      </c>
      <c r="F66" s="33" t="str">
        <f>IF(E66="","",(VLOOKUP(C66,'APP BACKGROUND'!A:F,5,0)))</f>
        <v/>
      </c>
      <c r="G66" s="31" t="str">
        <f>IF(E66="","",(VLOOKUP('Application Form'!C66,'APP BACKGROUND'!A:I,9,0)))</f>
        <v/>
      </c>
      <c r="H66" s="9"/>
      <c r="I66" s="9"/>
      <c r="J66" s="196" t="str">
        <f>IF(H66="","",(VLOOKUP(C66,'APP BACKGROUND'!A:M,13,0)))</f>
        <v/>
      </c>
      <c r="K66" s="116" t="str">
        <f t="shared" si="1"/>
        <v/>
      </c>
      <c r="L66" s="116" t="str">
        <f>IF(H66="","",(VLOOKUP(C66,'APP BACKGROUND'!A:K,11,0)))</f>
        <v/>
      </c>
      <c r="M66" s="67"/>
      <c r="N66" s="93" t="str">
        <f>IF(H:H="","",M66/G66)</f>
        <v/>
      </c>
      <c r="O66" s="68" t="str">
        <f t="shared" si="2"/>
        <v/>
      </c>
      <c r="P66" s="31"/>
      <c r="Q66" s="31"/>
      <c r="R66" s="35" t="str">
        <f>IF(P:P="","",IF(OR(P66="At Shelf",P66="Bonus Bundles"),VLOOKUP(G66,'Data Validation'!$A$48:$B$56,2,TRUE),VLOOKUP(G66,'Data Validation'!$A$60:$B$69,2,TRUE)))</f>
        <v/>
      </c>
      <c r="S66" s="60"/>
      <c r="T66" s="60"/>
      <c r="U66" s="60"/>
      <c r="V66" s="9"/>
      <c r="W66" s="9"/>
      <c r="X66" s="9"/>
      <c r="Y66" s="8"/>
      <c r="Z66" s="8"/>
      <c r="AA66" s="8"/>
      <c r="AB66" s="8"/>
      <c r="AC66" s="9"/>
      <c r="AD66" s="9"/>
      <c r="AE66" s="9"/>
      <c r="AF66" s="9"/>
      <c r="AG66" s="9"/>
      <c r="AH66" s="8"/>
      <c r="AI66" s="8"/>
      <c r="AJ66" s="8"/>
      <c r="AK66" s="8"/>
      <c r="AL66" s="8"/>
      <c r="AM66" s="8"/>
      <c r="AN66" s="8"/>
      <c r="AO66" s="8"/>
      <c r="AP66" s="14"/>
      <c r="AQ66" s="21"/>
      <c r="AR66" s="7"/>
      <c r="AS66" s="7"/>
      <c r="AT66" s="10"/>
      <c r="AU66" s="10"/>
    </row>
    <row r="67" spans="2:47" ht="15.75" x14ac:dyDescent="0.25">
      <c r="B67" s="107" t="str">
        <f t="shared" si="0"/>
        <v/>
      </c>
      <c r="C67" s="41"/>
      <c r="D67" s="43"/>
      <c r="E67" s="32" t="str">
        <f>IFERROR(IF(OR(C67="",AND(C67&lt;&gt;"",D67="")),"",(VLOOKUP(C67,'APP BACKGROUND'!A:F,2,0))),"")</f>
        <v/>
      </c>
      <c r="F67" s="33" t="str">
        <f>IF(E67="","",(VLOOKUP(C67,'APP BACKGROUND'!A:F,5,0)))</f>
        <v/>
      </c>
      <c r="G67" s="31" t="str">
        <f>IF(E67="","",(VLOOKUP('Application Form'!C67,'APP BACKGROUND'!A:I,9,0)))</f>
        <v/>
      </c>
      <c r="H67" s="9"/>
      <c r="I67" s="9"/>
      <c r="J67" s="196" t="str">
        <f>IF(H67="","",(VLOOKUP(C67,'APP BACKGROUND'!A:M,13,0)))</f>
        <v/>
      </c>
      <c r="K67" s="116" t="str">
        <f t="shared" si="1"/>
        <v/>
      </c>
      <c r="L67" s="116" t="str">
        <f>IF(H67="","",(VLOOKUP(C67,'APP BACKGROUND'!A:K,11,0)))</f>
        <v/>
      </c>
      <c r="M67" s="67"/>
      <c r="N67" s="93" t="str">
        <f>IF(H:H="","",M67/G67)</f>
        <v/>
      </c>
      <c r="O67" s="68" t="str">
        <f t="shared" si="2"/>
        <v/>
      </c>
      <c r="P67" s="31"/>
      <c r="Q67" s="31"/>
      <c r="R67" s="35" t="str">
        <f>IF(P:P="","",IF(OR(P67="At Shelf",P67="Bonus Bundles"),VLOOKUP(G67,'Data Validation'!$A$48:$B$56,2,TRUE),VLOOKUP(G67,'Data Validation'!$A$60:$B$69,2,TRUE)))</f>
        <v/>
      </c>
      <c r="S67" s="60"/>
      <c r="T67" s="60"/>
      <c r="U67" s="60"/>
      <c r="V67" s="9"/>
      <c r="W67" s="9"/>
      <c r="X67" s="9"/>
      <c r="Y67" s="8"/>
      <c r="Z67" s="8"/>
      <c r="AA67" s="8"/>
      <c r="AB67" s="8"/>
      <c r="AC67" s="9"/>
      <c r="AD67" s="9"/>
      <c r="AE67" s="9"/>
      <c r="AF67" s="9"/>
      <c r="AG67" s="9"/>
      <c r="AH67" s="8"/>
      <c r="AI67" s="8"/>
      <c r="AJ67" s="8"/>
      <c r="AK67" s="8"/>
      <c r="AL67" s="8"/>
      <c r="AM67" s="8"/>
      <c r="AN67" s="8"/>
      <c r="AO67" s="8"/>
      <c r="AP67" s="14"/>
      <c r="AQ67" s="21"/>
      <c r="AR67" s="7"/>
      <c r="AS67" s="7"/>
      <c r="AT67" s="10"/>
      <c r="AU67" s="10"/>
    </row>
    <row r="68" spans="2:47" ht="15.75" x14ac:dyDescent="0.25">
      <c r="B68" s="107" t="str">
        <f t="shared" si="0"/>
        <v/>
      </c>
      <c r="C68" s="41"/>
      <c r="D68" s="43"/>
      <c r="E68" s="32" t="str">
        <f>IFERROR(IF(OR(C68="",AND(C68&lt;&gt;"",D68="")),"",(VLOOKUP(C68,'APP BACKGROUND'!A:F,2,0))),"")</f>
        <v/>
      </c>
      <c r="F68" s="33" t="str">
        <f>IF(E68="","",(VLOOKUP(C68,'APP BACKGROUND'!A:F,5,0)))</f>
        <v/>
      </c>
      <c r="G68" s="31" t="str">
        <f>IF(E68="","",(VLOOKUP('Application Form'!C68,'APP BACKGROUND'!A:I,9,0)))</f>
        <v/>
      </c>
      <c r="H68" s="9"/>
      <c r="I68" s="9"/>
      <c r="J68" s="196" t="str">
        <f>IF(H68="","",(VLOOKUP(C68,'APP BACKGROUND'!A:M,13,0)))</f>
        <v/>
      </c>
      <c r="K68" s="116" t="str">
        <f t="shared" si="1"/>
        <v/>
      </c>
      <c r="L68" s="116" t="str">
        <f>IF(H68="","",(VLOOKUP(C68,'APP BACKGROUND'!A:K,11,0)))</f>
        <v/>
      </c>
      <c r="M68" s="67"/>
      <c r="N68" s="93" t="str">
        <f>IF(H:H="","",M68/G68)</f>
        <v/>
      </c>
      <c r="O68" s="68" t="str">
        <f t="shared" si="2"/>
        <v/>
      </c>
      <c r="P68" s="31"/>
      <c r="Q68" s="31"/>
      <c r="R68" s="35" t="str">
        <f>IF(P:P="","",IF(OR(P68="At Shelf",P68="Bonus Bundles"),VLOOKUP(G68,'Data Validation'!$A$48:$B$56,2,TRUE),VLOOKUP(G68,'Data Validation'!$A$60:$B$69,2,TRUE)))</f>
        <v/>
      </c>
      <c r="S68" s="60"/>
      <c r="T68" s="60"/>
      <c r="U68" s="60"/>
      <c r="V68" s="9"/>
      <c r="W68" s="9"/>
      <c r="X68" s="9"/>
      <c r="Y68" s="8"/>
      <c r="Z68" s="8"/>
      <c r="AA68" s="8"/>
      <c r="AB68" s="8"/>
      <c r="AC68" s="9"/>
      <c r="AD68" s="9"/>
      <c r="AE68" s="9"/>
      <c r="AF68" s="9"/>
      <c r="AG68" s="9"/>
      <c r="AH68" s="8"/>
      <c r="AI68" s="8"/>
      <c r="AJ68" s="8"/>
      <c r="AK68" s="8"/>
      <c r="AL68" s="8"/>
      <c r="AM68" s="8"/>
      <c r="AN68" s="8"/>
      <c r="AO68" s="8"/>
      <c r="AP68" s="14"/>
      <c r="AQ68" s="21"/>
      <c r="AR68" s="7"/>
      <c r="AS68" s="7"/>
      <c r="AT68" s="10"/>
      <c r="AU68" s="10"/>
    </row>
    <row r="69" spans="2:47" ht="15.75" x14ac:dyDescent="0.25">
      <c r="B69" s="107" t="str">
        <f t="shared" si="0"/>
        <v/>
      </c>
      <c r="C69" s="41"/>
      <c r="D69" s="43"/>
      <c r="E69" s="32" t="str">
        <f>IFERROR(IF(OR(C69="",AND(C69&lt;&gt;"",D69="")),"",(VLOOKUP(C69,'APP BACKGROUND'!A:F,2,0))),"")</f>
        <v/>
      </c>
      <c r="F69" s="33" t="str">
        <f>IF(E69="","",(VLOOKUP(C69,'APP BACKGROUND'!A:F,5,0)))</f>
        <v/>
      </c>
      <c r="G69" s="31" t="str">
        <f>IF(E69="","",(VLOOKUP('Application Form'!C69,'APP BACKGROUND'!A:I,9,0)))</f>
        <v/>
      </c>
      <c r="H69" s="9"/>
      <c r="I69" s="9"/>
      <c r="J69" s="196" t="str">
        <f>IF(H69="","",(VLOOKUP(C69,'APP BACKGROUND'!A:M,13,0)))</f>
        <v/>
      </c>
      <c r="K69" s="116" t="str">
        <f t="shared" si="1"/>
        <v/>
      </c>
      <c r="L69" s="116" t="str">
        <f>IF(H69="","",(VLOOKUP(C69,'APP BACKGROUND'!A:K,11,0)))</f>
        <v/>
      </c>
      <c r="M69" s="67"/>
      <c r="N69" s="93" t="str">
        <f>IF(H:H="","",M69/G69)</f>
        <v/>
      </c>
      <c r="O69" s="68" t="str">
        <f t="shared" si="2"/>
        <v/>
      </c>
      <c r="P69" s="31"/>
      <c r="Q69" s="31"/>
      <c r="R69" s="35" t="str">
        <f>IF(P:P="","",IF(OR(P69="At Shelf",P69="Bonus Bundles"),VLOOKUP(G69,'Data Validation'!$A$48:$B$56,2,TRUE),VLOOKUP(G69,'Data Validation'!$A$60:$B$69,2,TRUE)))</f>
        <v/>
      </c>
      <c r="S69" s="60"/>
      <c r="T69" s="60"/>
      <c r="U69" s="60"/>
      <c r="V69" s="9"/>
      <c r="W69" s="9"/>
      <c r="X69" s="9"/>
      <c r="Y69" s="8"/>
      <c r="Z69" s="8"/>
      <c r="AA69" s="8"/>
      <c r="AB69" s="8"/>
      <c r="AC69" s="9"/>
      <c r="AD69" s="9"/>
      <c r="AE69" s="9"/>
      <c r="AF69" s="9"/>
      <c r="AG69" s="9"/>
      <c r="AH69" s="8"/>
      <c r="AI69" s="8"/>
      <c r="AJ69" s="8"/>
      <c r="AK69" s="8"/>
      <c r="AL69" s="8"/>
      <c r="AM69" s="8"/>
      <c r="AN69" s="8"/>
      <c r="AO69" s="8"/>
      <c r="AP69" s="14"/>
      <c r="AQ69" s="21"/>
      <c r="AR69" s="7"/>
      <c r="AS69" s="7"/>
      <c r="AT69" s="10"/>
      <c r="AU69" s="10"/>
    </row>
    <row r="70" spans="2:47" ht="15.75" x14ac:dyDescent="0.25">
      <c r="B70" s="107" t="str">
        <f t="shared" si="0"/>
        <v/>
      </c>
      <c r="C70" s="41"/>
      <c r="D70" s="43"/>
      <c r="E70" s="32" t="str">
        <f>IFERROR(IF(OR(C70="",AND(C70&lt;&gt;"",D70="")),"",(VLOOKUP(C70,'APP BACKGROUND'!A:F,2,0))),"")</f>
        <v/>
      </c>
      <c r="F70" s="33" t="str">
        <f>IF(E70="","",(VLOOKUP(C70,'APP BACKGROUND'!A:F,5,0)))</f>
        <v/>
      </c>
      <c r="G70" s="31" t="str">
        <f>IF(E70="","",(VLOOKUP('Application Form'!C70,'APP BACKGROUND'!A:I,9,0)))</f>
        <v/>
      </c>
      <c r="H70" s="9"/>
      <c r="I70" s="9"/>
      <c r="J70" s="196" t="str">
        <f>IF(H70="","",(VLOOKUP(C70,'APP BACKGROUND'!A:M,13,0)))</f>
        <v/>
      </c>
      <c r="K70" s="116" t="str">
        <f t="shared" si="1"/>
        <v/>
      </c>
      <c r="L70" s="116" t="str">
        <f>IF(H70="","",(VLOOKUP(C70,'APP BACKGROUND'!A:K,11,0)))</f>
        <v/>
      </c>
      <c r="M70" s="67"/>
      <c r="N70" s="93" t="str">
        <f>IF(H:H="","",M70/G70)</f>
        <v/>
      </c>
      <c r="O70" s="68" t="str">
        <f t="shared" si="2"/>
        <v/>
      </c>
      <c r="P70" s="31"/>
      <c r="Q70" s="31"/>
      <c r="R70" s="35" t="str">
        <f>IF(P:P="","",IF(OR(P70="At Shelf",P70="Bonus Bundles"),VLOOKUP(G70,'Data Validation'!$A$48:$B$56,2,TRUE),VLOOKUP(G70,'Data Validation'!$A$60:$B$69,2,TRUE)))</f>
        <v/>
      </c>
      <c r="S70" s="60"/>
      <c r="T70" s="60"/>
      <c r="U70" s="60"/>
      <c r="V70" s="9"/>
      <c r="W70" s="9"/>
      <c r="X70" s="9"/>
      <c r="Y70" s="8"/>
      <c r="Z70" s="8"/>
      <c r="AA70" s="8"/>
      <c r="AB70" s="8"/>
      <c r="AC70" s="9"/>
      <c r="AD70" s="9"/>
      <c r="AE70" s="9"/>
      <c r="AF70" s="9"/>
      <c r="AG70" s="9"/>
      <c r="AH70" s="8"/>
      <c r="AI70" s="8"/>
      <c r="AJ70" s="8"/>
      <c r="AK70" s="8"/>
      <c r="AL70" s="8"/>
      <c r="AM70" s="8"/>
      <c r="AN70" s="8"/>
      <c r="AO70" s="8"/>
      <c r="AP70" s="14"/>
      <c r="AQ70" s="21"/>
      <c r="AR70" s="7"/>
      <c r="AS70" s="7"/>
      <c r="AT70" s="10"/>
      <c r="AU70" s="10"/>
    </row>
    <row r="71" spans="2:47" ht="15.75" x14ac:dyDescent="0.25">
      <c r="B71" s="107" t="str">
        <f t="shared" si="0"/>
        <v/>
      </c>
      <c r="C71" s="41"/>
      <c r="D71" s="43"/>
      <c r="E71" s="32" t="str">
        <f>IFERROR(IF(OR(C71="",AND(C71&lt;&gt;"",D71="")),"",(VLOOKUP(C71,'APP BACKGROUND'!A:F,2,0))),"")</f>
        <v/>
      </c>
      <c r="F71" s="33" t="str">
        <f>IF(E71="","",(VLOOKUP(C71,'APP BACKGROUND'!A:F,5,0)))</f>
        <v/>
      </c>
      <c r="G71" s="31" t="str">
        <f>IF(E71="","",(VLOOKUP('Application Form'!C71,'APP BACKGROUND'!A:I,9,0)))</f>
        <v/>
      </c>
      <c r="H71" s="9"/>
      <c r="I71" s="9"/>
      <c r="J71" s="196" t="str">
        <f>IF(H71="","",(VLOOKUP(C71,'APP BACKGROUND'!A:M,13,0)))</f>
        <v/>
      </c>
      <c r="K71" s="116" t="str">
        <f t="shared" si="1"/>
        <v/>
      </c>
      <c r="L71" s="116" t="str">
        <f>IF(H71="","",(VLOOKUP(C71,'APP BACKGROUND'!A:K,11,0)))</f>
        <v/>
      </c>
      <c r="M71" s="67"/>
      <c r="N71" s="93" t="str">
        <f>IF(H:H="","",M71/G71)</f>
        <v/>
      </c>
      <c r="O71" s="68" t="str">
        <f t="shared" si="2"/>
        <v/>
      </c>
      <c r="P71" s="31"/>
      <c r="Q71" s="31"/>
      <c r="R71" s="35" t="str">
        <f>IF(P:P="","",IF(OR(P71="At Shelf",P71="Bonus Bundles"),VLOOKUP(G71,'Data Validation'!$A$48:$B$56,2,TRUE),VLOOKUP(G71,'Data Validation'!$A$60:$B$69,2,TRUE)))</f>
        <v/>
      </c>
      <c r="S71" s="60"/>
      <c r="T71" s="60"/>
      <c r="U71" s="60"/>
      <c r="V71" s="9"/>
      <c r="W71" s="9"/>
      <c r="X71" s="9"/>
      <c r="Y71" s="8"/>
      <c r="Z71" s="8"/>
      <c r="AA71" s="8"/>
      <c r="AB71" s="8"/>
      <c r="AC71" s="9"/>
      <c r="AD71" s="9"/>
      <c r="AE71" s="9"/>
      <c r="AF71" s="9"/>
      <c r="AG71" s="9"/>
      <c r="AH71" s="8"/>
      <c r="AI71" s="8"/>
      <c r="AJ71" s="8"/>
      <c r="AK71" s="8"/>
      <c r="AL71" s="8"/>
      <c r="AM71" s="8"/>
      <c r="AN71" s="8"/>
      <c r="AO71" s="8"/>
      <c r="AP71" s="14"/>
      <c r="AQ71" s="21"/>
      <c r="AR71" s="7"/>
      <c r="AS71" s="7"/>
      <c r="AT71" s="10"/>
      <c r="AU71" s="10"/>
    </row>
    <row r="72" spans="2:47" ht="15.75" x14ac:dyDescent="0.25">
      <c r="B72" s="107" t="str">
        <f t="shared" si="0"/>
        <v/>
      </c>
      <c r="C72" s="41"/>
      <c r="D72" s="43"/>
      <c r="E72" s="32" t="str">
        <f>IFERROR(IF(OR(C72="",AND(C72&lt;&gt;"",D72="")),"",(VLOOKUP(C72,'APP BACKGROUND'!A:F,2,0))),"")</f>
        <v/>
      </c>
      <c r="F72" s="33" t="str">
        <f>IF(E72="","",(VLOOKUP(C72,'APP BACKGROUND'!A:F,5,0)))</f>
        <v/>
      </c>
      <c r="G72" s="31" t="str">
        <f>IF(E72="","",(VLOOKUP('Application Form'!C72,'APP BACKGROUND'!A:I,9,0)))</f>
        <v/>
      </c>
      <c r="H72" s="9"/>
      <c r="I72" s="9"/>
      <c r="J72" s="196" t="str">
        <f>IF(H72="","",(VLOOKUP(C72,'APP BACKGROUND'!A:M,13,0)))</f>
        <v/>
      </c>
      <c r="K72" s="116" t="str">
        <f t="shared" si="1"/>
        <v/>
      </c>
      <c r="L72" s="116" t="str">
        <f>IF(H72="","",(VLOOKUP(C72,'APP BACKGROUND'!A:K,11,0)))</f>
        <v/>
      </c>
      <c r="M72" s="67"/>
      <c r="N72" s="93" t="str">
        <f>IF(H:H="","",M72/G72)</f>
        <v/>
      </c>
      <c r="O72" s="68" t="str">
        <f t="shared" si="2"/>
        <v/>
      </c>
      <c r="P72" s="31"/>
      <c r="Q72" s="31"/>
      <c r="R72" s="35" t="str">
        <f>IF(P:P="","",IF(OR(P72="At Shelf",P72="Bonus Bundles"),VLOOKUP(G72,'Data Validation'!$A$48:$B$56,2,TRUE),VLOOKUP(G72,'Data Validation'!$A$60:$B$69,2,TRUE)))</f>
        <v/>
      </c>
      <c r="S72" s="60"/>
      <c r="T72" s="60"/>
      <c r="U72" s="60"/>
      <c r="V72" s="9"/>
      <c r="W72" s="9"/>
      <c r="X72" s="9"/>
      <c r="Y72" s="8"/>
      <c r="Z72" s="8"/>
      <c r="AA72" s="8"/>
      <c r="AB72" s="8"/>
      <c r="AC72" s="9"/>
      <c r="AD72" s="9"/>
      <c r="AE72" s="9"/>
      <c r="AF72" s="9"/>
      <c r="AG72" s="9"/>
      <c r="AH72" s="8"/>
      <c r="AI72" s="8"/>
      <c r="AJ72" s="8"/>
      <c r="AK72" s="8"/>
      <c r="AL72" s="8"/>
      <c r="AM72" s="8"/>
      <c r="AN72" s="8"/>
      <c r="AO72" s="8"/>
      <c r="AP72" s="14"/>
      <c r="AQ72" s="21"/>
      <c r="AR72" s="7"/>
      <c r="AS72" s="7"/>
      <c r="AT72" s="10"/>
      <c r="AU72" s="10"/>
    </row>
    <row r="73" spans="2:47" ht="15.75" x14ac:dyDescent="0.25">
      <c r="B73" s="107" t="str">
        <f t="shared" si="0"/>
        <v/>
      </c>
      <c r="C73" s="41"/>
      <c r="D73" s="43"/>
      <c r="E73" s="32" t="str">
        <f>IFERROR(IF(OR(C73="",AND(C73&lt;&gt;"",D73="")),"",(VLOOKUP(C73,'APP BACKGROUND'!A:F,2,0))),"")</f>
        <v/>
      </c>
      <c r="F73" s="33" t="str">
        <f>IF(E73="","",(VLOOKUP(C73,'APP BACKGROUND'!A:F,5,0)))</f>
        <v/>
      </c>
      <c r="G73" s="31" t="str">
        <f>IF(E73="","",(VLOOKUP('Application Form'!C73,'APP BACKGROUND'!A:I,9,0)))</f>
        <v/>
      </c>
      <c r="H73" s="9"/>
      <c r="I73" s="9"/>
      <c r="J73" s="196" t="str">
        <f>IF(H73="","",(VLOOKUP(C73,'APP BACKGROUND'!A:M,13,0)))</f>
        <v/>
      </c>
      <c r="K73" s="116" t="str">
        <f t="shared" si="1"/>
        <v/>
      </c>
      <c r="L73" s="116" t="str">
        <f>IF(H73="","",(VLOOKUP(C73,'APP BACKGROUND'!A:K,11,0)))</f>
        <v/>
      </c>
      <c r="M73" s="67"/>
      <c r="N73" s="93" t="str">
        <f>IF(H:H="","",M73/G73)</f>
        <v/>
      </c>
      <c r="O73" s="68" t="str">
        <f t="shared" si="2"/>
        <v/>
      </c>
      <c r="P73" s="31"/>
      <c r="Q73" s="31"/>
      <c r="R73" s="35" t="str">
        <f>IF(P:P="","",IF(OR(P73="At Shelf",P73="Bonus Bundles"),VLOOKUP(G73,'Data Validation'!$A$48:$B$56,2,TRUE),VLOOKUP(G73,'Data Validation'!$A$60:$B$69,2,TRUE)))</f>
        <v/>
      </c>
      <c r="S73" s="60"/>
      <c r="T73" s="60"/>
      <c r="U73" s="60"/>
      <c r="V73" s="9"/>
      <c r="W73" s="9"/>
      <c r="X73" s="9"/>
      <c r="Y73" s="8"/>
      <c r="Z73" s="8"/>
      <c r="AA73" s="8"/>
      <c r="AB73" s="8"/>
      <c r="AC73" s="9"/>
      <c r="AD73" s="9"/>
      <c r="AE73" s="9"/>
      <c r="AF73" s="9"/>
      <c r="AG73" s="9"/>
      <c r="AH73" s="8"/>
      <c r="AI73" s="8"/>
      <c r="AJ73" s="8"/>
      <c r="AK73" s="8"/>
      <c r="AL73" s="8"/>
      <c r="AM73" s="8"/>
      <c r="AN73" s="8"/>
      <c r="AO73" s="8"/>
      <c r="AP73" s="14"/>
      <c r="AQ73" s="21"/>
      <c r="AR73" s="7"/>
      <c r="AS73" s="7"/>
      <c r="AT73" s="10"/>
      <c r="AU73" s="10"/>
    </row>
    <row r="74" spans="2:47" ht="15.75" x14ac:dyDescent="0.25">
      <c r="B74" s="107" t="str">
        <f t="shared" si="0"/>
        <v/>
      </c>
      <c r="C74" s="41"/>
      <c r="D74" s="43"/>
      <c r="E74" s="32" t="str">
        <f>IFERROR(IF(OR(C74="",AND(C74&lt;&gt;"",D74="")),"",(VLOOKUP(C74,'APP BACKGROUND'!A:F,2,0))),"")</f>
        <v/>
      </c>
      <c r="F74" s="33" t="str">
        <f>IF(E74="","",(VLOOKUP(C74,'APP BACKGROUND'!A:F,5,0)))</f>
        <v/>
      </c>
      <c r="G74" s="31" t="str">
        <f>IF(E74="","",(VLOOKUP('Application Form'!C74,'APP BACKGROUND'!A:I,9,0)))</f>
        <v/>
      </c>
      <c r="H74" s="9"/>
      <c r="I74" s="9"/>
      <c r="J74" s="196" t="str">
        <f>IF(H74="","",(VLOOKUP(C74,'APP BACKGROUND'!A:M,13,0)))</f>
        <v/>
      </c>
      <c r="K74" s="116" t="str">
        <f t="shared" si="1"/>
        <v/>
      </c>
      <c r="L74" s="116" t="str">
        <f>IF(H74="","",(VLOOKUP(C74,'APP BACKGROUND'!A:K,11,0)))</f>
        <v/>
      </c>
      <c r="M74" s="67"/>
      <c r="N74" s="93" t="str">
        <f>IF(H:H="","",M74/G74)</f>
        <v/>
      </c>
      <c r="O74" s="68" t="str">
        <f t="shared" si="2"/>
        <v/>
      </c>
      <c r="P74" s="31"/>
      <c r="Q74" s="31"/>
      <c r="R74" s="35" t="str">
        <f>IF(P:P="","",IF(OR(P74="At Shelf",P74="Bonus Bundles"),VLOOKUP(G74,'Data Validation'!$A$48:$B$56,2,TRUE),VLOOKUP(G74,'Data Validation'!$A$60:$B$69,2,TRUE)))</f>
        <v/>
      </c>
      <c r="S74" s="60"/>
      <c r="T74" s="60"/>
      <c r="U74" s="60"/>
      <c r="V74" s="9"/>
      <c r="W74" s="9"/>
      <c r="X74" s="9"/>
      <c r="Y74" s="8"/>
      <c r="Z74" s="8"/>
      <c r="AA74" s="8"/>
      <c r="AB74" s="8"/>
      <c r="AC74" s="9"/>
      <c r="AD74" s="9"/>
      <c r="AE74" s="9"/>
      <c r="AF74" s="9"/>
      <c r="AG74" s="9"/>
      <c r="AH74" s="8"/>
      <c r="AI74" s="8"/>
      <c r="AJ74" s="8"/>
      <c r="AK74" s="8"/>
      <c r="AL74" s="8"/>
      <c r="AM74" s="8"/>
      <c r="AN74" s="8"/>
      <c r="AO74" s="8"/>
      <c r="AP74" s="14"/>
      <c r="AQ74" s="21"/>
      <c r="AR74" s="7"/>
      <c r="AS74" s="7"/>
      <c r="AT74" s="10"/>
      <c r="AU74" s="10"/>
    </row>
    <row r="75" spans="2:47" ht="15.75" x14ac:dyDescent="0.25">
      <c r="B75" s="107" t="str">
        <f t="shared" si="0"/>
        <v/>
      </c>
      <c r="C75" s="41"/>
      <c r="D75" s="43"/>
      <c r="E75" s="32" t="str">
        <f>IFERROR(IF(OR(C75="",AND(C75&lt;&gt;"",D75="")),"",(VLOOKUP(C75,'APP BACKGROUND'!A:F,2,0))),"")</f>
        <v/>
      </c>
      <c r="F75" s="33" t="str">
        <f>IF(E75="","",(VLOOKUP(C75,'APP BACKGROUND'!A:F,5,0)))</f>
        <v/>
      </c>
      <c r="G75" s="31" t="str">
        <f>IF(E75="","",(VLOOKUP('Application Form'!C75,'APP BACKGROUND'!A:I,9,0)))</f>
        <v/>
      </c>
      <c r="H75" s="9"/>
      <c r="I75" s="9"/>
      <c r="J75" s="196" t="str">
        <f>IF(H75="","",(VLOOKUP(C75,'APP BACKGROUND'!A:M,13,0)))</f>
        <v/>
      </c>
      <c r="K75" s="116" t="str">
        <f t="shared" si="1"/>
        <v/>
      </c>
      <c r="L75" s="116" t="str">
        <f>IF(H75="","",(VLOOKUP(C75,'APP BACKGROUND'!A:K,11,0)))</f>
        <v/>
      </c>
      <c r="M75" s="67"/>
      <c r="N75" s="93" t="str">
        <f>IF(H:H="","",M75/G75)</f>
        <v/>
      </c>
      <c r="O75" s="68" t="str">
        <f t="shared" si="2"/>
        <v/>
      </c>
      <c r="P75" s="31"/>
      <c r="Q75" s="31"/>
      <c r="R75" s="35" t="str">
        <f>IF(P:P="","",IF(OR(P75="At Shelf",P75="Bonus Bundles"),VLOOKUP(G75,'Data Validation'!$A$48:$B$56,2,TRUE),VLOOKUP(G75,'Data Validation'!$A$60:$B$69,2,TRUE)))</f>
        <v/>
      </c>
      <c r="S75" s="60"/>
      <c r="T75" s="60"/>
      <c r="U75" s="60"/>
      <c r="V75" s="9"/>
      <c r="W75" s="9"/>
      <c r="X75" s="9"/>
      <c r="Y75" s="8"/>
      <c r="Z75" s="8"/>
      <c r="AA75" s="8"/>
      <c r="AB75" s="8"/>
      <c r="AC75" s="9"/>
      <c r="AD75" s="9"/>
      <c r="AE75" s="9"/>
      <c r="AF75" s="9"/>
      <c r="AG75" s="9"/>
      <c r="AH75" s="8"/>
      <c r="AI75" s="8"/>
      <c r="AJ75" s="8"/>
      <c r="AK75" s="8"/>
      <c r="AL75" s="8"/>
      <c r="AM75" s="8"/>
      <c r="AN75" s="8"/>
      <c r="AO75" s="8"/>
      <c r="AP75" s="14"/>
      <c r="AQ75" s="21"/>
      <c r="AR75" s="7"/>
      <c r="AS75" s="7"/>
      <c r="AT75" s="10"/>
      <c r="AU75" s="10"/>
    </row>
    <row r="76" spans="2:47" ht="15.75" x14ac:dyDescent="0.25">
      <c r="B76" s="107" t="str">
        <f t="shared" si="0"/>
        <v/>
      </c>
      <c r="C76" s="41"/>
      <c r="D76" s="43"/>
      <c r="E76" s="32" t="str">
        <f>IFERROR(IF(OR(C76="",AND(C76&lt;&gt;"",D76="")),"",(VLOOKUP(C76,'APP BACKGROUND'!A:F,2,0))),"")</f>
        <v/>
      </c>
      <c r="F76" s="33" t="str">
        <f>IF(E76="","",(VLOOKUP(C76,'APP BACKGROUND'!A:F,5,0)))</f>
        <v/>
      </c>
      <c r="G76" s="31" t="str">
        <f>IF(E76="","",(VLOOKUP('Application Form'!C76,'APP BACKGROUND'!A:I,9,0)))</f>
        <v/>
      </c>
      <c r="H76" s="9"/>
      <c r="I76" s="9"/>
      <c r="J76" s="196" t="str">
        <f>IF(H76="","",(VLOOKUP(C76,'APP BACKGROUND'!A:M,13,0)))</f>
        <v/>
      </c>
      <c r="K76" s="116" t="str">
        <f t="shared" ref="K76:K139" si="3">IF(H76="","",G76*J76)</f>
        <v/>
      </c>
      <c r="L76" s="116" t="str">
        <f>IF(H76="","",(VLOOKUP(C76,'APP BACKGROUND'!A:K,11,0)))</f>
        <v/>
      </c>
      <c r="M76" s="67"/>
      <c r="N76" s="93" t="str">
        <f>IF(H:H="","",M76/G76)</f>
        <v/>
      </c>
      <c r="O76" s="68" t="str">
        <f t="shared" ref="O76:O139" si="4">IF(H76="","",SUM(G76-M76))</f>
        <v/>
      </c>
      <c r="P76" s="31"/>
      <c r="Q76" s="31"/>
      <c r="R76" s="35" t="str">
        <f>IF(P:P="","",IF(OR(P76="At Shelf",P76="Bonus Bundles"),VLOOKUP(G76,'Data Validation'!$A$48:$B$56,2,TRUE),VLOOKUP(G76,'Data Validation'!$A$60:$B$69,2,TRUE)))</f>
        <v/>
      </c>
      <c r="S76" s="60"/>
      <c r="T76" s="60"/>
      <c r="U76" s="60"/>
      <c r="V76" s="9"/>
      <c r="W76" s="9"/>
      <c r="X76" s="9"/>
      <c r="Y76" s="8"/>
      <c r="Z76" s="8"/>
      <c r="AA76" s="8"/>
      <c r="AB76" s="8"/>
      <c r="AC76" s="9"/>
      <c r="AD76" s="9"/>
      <c r="AE76" s="9"/>
      <c r="AF76" s="9"/>
      <c r="AG76" s="9"/>
      <c r="AH76" s="8"/>
      <c r="AI76" s="8"/>
      <c r="AJ76" s="8"/>
      <c r="AK76" s="8"/>
      <c r="AL76" s="8"/>
      <c r="AM76" s="8"/>
      <c r="AN76" s="8"/>
      <c r="AO76" s="8"/>
      <c r="AP76" s="14"/>
      <c r="AQ76" s="21"/>
      <c r="AR76" s="7"/>
      <c r="AS76" s="7"/>
      <c r="AT76" s="10"/>
      <c r="AU76" s="10"/>
    </row>
    <row r="77" spans="2:47" ht="15.75" x14ac:dyDescent="0.25">
      <c r="B77" s="107" t="str">
        <f t="shared" ref="B77:B140" si="5">IF(D77="",IF(C77&lt;&gt;"","SELECT INVOICE",""),"")</f>
        <v/>
      </c>
      <c r="C77" s="41"/>
      <c r="D77" s="43"/>
      <c r="E77" s="32" t="str">
        <f>IFERROR(IF(OR(C77="",AND(C77&lt;&gt;"",D77="")),"",(VLOOKUP(C77,'APP BACKGROUND'!A:F,2,0))),"")</f>
        <v/>
      </c>
      <c r="F77" s="33" t="str">
        <f>IF(E77="","",(VLOOKUP(C77,'APP BACKGROUND'!A:F,5,0)))</f>
        <v/>
      </c>
      <c r="G77" s="31" t="str">
        <f>IF(E77="","",(VLOOKUP('Application Form'!C77,'APP BACKGROUND'!A:I,9,0)))</f>
        <v/>
      </c>
      <c r="H77" s="9"/>
      <c r="I77" s="9"/>
      <c r="J77" s="196" t="str">
        <f>IF(H77="","",(VLOOKUP(C77,'APP BACKGROUND'!A:M,13,0)))</f>
        <v/>
      </c>
      <c r="K77" s="116" t="str">
        <f t="shared" si="3"/>
        <v/>
      </c>
      <c r="L77" s="116" t="str">
        <f>IF(H77="","",(VLOOKUP(C77,'APP BACKGROUND'!A:K,11,0)))</f>
        <v/>
      </c>
      <c r="M77" s="67"/>
      <c r="N77" s="93" t="str">
        <f>IF(H:H="","",M77/G77)</f>
        <v/>
      </c>
      <c r="O77" s="68" t="str">
        <f t="shared" si="4"/>
        <v/>
      </c>
      <c r="P77" s="31"/>
      <c r="Q77" s="31"/>
      <c r="R77" s="35" t="str">
        <f>IF(P:P="","",IF(OR(P77="At Shelf",P77="Bonus Bundles"),VLOOKUP(G77,'Data Validation'!$A$48:$B$56,2,TRUE),VLOOKUP(G77,'Data Validation'!$A$60:$B$69,2,TRUE)))</f>
        <v/>
      </c>
      <c r="S77" s="60"/>
      <c r="T77" s="60"/>
      <c r="U77" s="60"/>
      <c r="V77" s="9"/>
      <c r="W77" s="9"/>
      <c r="X77" s="9"/>
      <c r="Y77" s="8"/>
      <c r="Z77" s="8"/>
      <c r="AA77" s="8"/>
      <c r="AB77" s="8"/>
      <c r="AC77" s="9"/>
      <c r="AD77" s="9"/>
      <c r="AE77" s="9"/>
      <c r="AF77" s="9"/>
      <c r="AG77" s="9"/>
      <c r="AH77" s="8"/>
      <c r="AI77" s="8"/>
      <c r="AJ77" s="8"/>
      <c r="AK77" s="8"/>
      <c r="AL77" s="8"/>
      <c r="AM77" s="8"/>
      <c r="AN77" s="8"/>
      <c r="AO77" s="8"/>
      <c r="AP77" s="14"/>
      <c r="AQ77" s="21"/>
      <c r="AR77" s="7"/>
      <c r="AS77" s="7"/>
      <c r="AT77" s="10"/>
      <c r="AU77" s="10"/>
    </row>
    <row r="78" spans="2:47" ht="15.75" x14ac:dyDescent="0.25">
      <c r="B78" s="107" t="str">
        <f t="shared" si="5"/>
        <v/>
      </c>
      <c r="C78" s="41"/>
      <c r="D78" s="43"/>
      <c r="E78" s="32" t="str">
        <f>IFERROR(IF(OR(C78="",AND(C78&lt;&gt;"",D78="")),"",(VLOOKUP(C78,'APP BACKGROUND'!A:F,2,0))),"")</f>
        <v/>
      </c>
      <c r="F78" s="33" t="str">
        <f>IF(E78="","",(VLOOKUP(C78,'APP BACKGROUND'!A:F,5,0)))</f>
        <v/>
      </c>
      <c r="G78" s="31" t="str">
        <f>IF(E78="","",(VLOOKUP('Application Form'!C78,'APP BACKGROUND'!A:I,9,0)))</f>
        <v/>
      </c>
      <c r="H78" s="9"/>
      <c r="I78" s="9"/>
      <c r="J78" s="196" t="str">
        <f>IF(H78="","",(VLOOKUP(C78,'APP BACKGROUND'!A:M,13,0)))</f>
        <v/>
      </c>
      <c r="K78" s="116" t="str">
        <f t="shared" si="3"/>
        <v/>
      </c>
      <c r="L78" s="116" t="str">
        <f>IF(H78="","",(VLOOKUP(C78,'APP BACKGROUND'!A:K,11,0)))</f>
        <v/>
      </c>
      <c r="M78" s="67"/>
      <c r="N78" s="93" t="str">
        <f>IF(H:H="","",M78/G78)</f>
        <v/>
      </c>
      <c r="O78" s="68" t="str">
        <f t="shared" si="4"/>
        <v/>
      </c>
      <c r="P78" s="31"/>
      <c r="Q78" s="31"/>
      <c r="R78" s="35" t="str">
        <f>IF(P:P="","",IF(OR(P78="At Shelf",P78="Bonus Bundles"),VLOOKUP(G78,'Data Validation'!$A$48:$B$56,2,TRUE),VLOOKUP(G78,'Data Validation'!$A$60:$B$69,2,TRUE)))</f>
        <v/>
      </c>
      <c r="S78" s="60"/>
      <c r="T78" s="60"/>
      <c r="U78" s="60"/>
      <c r="V78" s="9"/>
      <c r="W78" s="9"/>
      <c r="X78" s="9"/>
      <c r="Y78" s="8"/>
      <c r="Z78" s="8"/>
      <c r="AA78" s="8"/>
      <c r="AB78" s="8"/>
      <c r="AC78" s="9"/>
      <c r="AD78" s="9"/>
      <c r="AE78" s="9"/>
      <c r="AF78" s="9"/>
      <c r="AG78" s="9"/>
      <c r="AH78" s="8"/>
      <c r="AI78" s="8"/>
      <c r="AJ78" s="8"/>
      <c r="AK78" s="8"/>
      <c r="AL78" s="8"/>
      <c r="AM78" s="8"/>
      <c r="AN78" s="8"/>
      <c r="AO78" s="8"/>
      <c r="AP78" s="14"/>
      <c r="AQ78" s="21"/>
      <c r="AR78" s="7"/>
      <c r="AS78" s="7"/>
      <c r="AT78" s="10"/>
      <c r="AU78" s="10"/>
    </row>
    <row r="79" spans="2:47" ht="15.75" x14ac:dyDescent="0.25">
      <c r="B79" s="107" t="str">
        <f t="shared" si="5"/>
        <v/>
      </c>
      <c r="C79" s="41"/>
      <c r="D79" s="43"/>
      <c r="E79" s="32" t="str">
        <f>IFERROR(IF(OR(C79="",AND(C79&lt;&gt;"",D79="")),"",(VLOOKUP(C79,'APP BACKGROUND'!A:F,2,0))),"")</f>
        <v/>
      </c>
      <c r="F79" s="33" t="str">
        <f>IF(E79="","",(VLOOKUP(C79,'APP BACKGROUND'!A:F,5,0)))</f>
        <v/>
      </c>
      <c r="G79" s="31" t="str">
        <f>IF(E79="","",(VLOOKUP('Application Form'!C79,'APP BACKGROUND'!A:I,9,0)))</f>
        <v/>
      </c>
      <c r="H79" s="9"/>
      <c r="I79" s="9"/>
      <c r="J79" s="196" t="str">
        <f>IF(H79="","",(VLOOKUP(C79,'APP BACKGROUND'!A:M,13,0)))</f>
        <v/>
      </c>
      <c r="K79" s="116" t="str">
        <f t="shared" si="3"/>
        <v/>
      </c>
      <c r="L79" s="116" t="str">
        <f>IF(H79="","",(VLOOKUP(C79,'APP BACKGROUND'!A:K,11,0)))</f>
        <v/>
      </c>
      <c r="M79" s="67"/>
      <c r="N79" s="93" t="str">
        <f>IF(H:H="","",M79/G79)</f>
        <v/>
      </c>
      <c r="O79" s="68" t="str">
        <f t="shared" si="4"/>
        <v/>
      </c>
      <c r="P79" s="31"/>
      <c r="Q79" s="31"/>
      <c r="R79" s="35" t="str">
        <f>IF(P:P="","",IF(OR(P79="At Shelf",P79="Bonus Bundles"),VLOOKUP(G79,'Data Validation'!$A$48:$B$56,2,TRUE),VLOOKUP(G79,'Data Validation'!$A$60:$B$69,2,TRUE)))</f>
        <v/>
      </c>
      <c r="S79" s="60"/>
      <c r="T79" s="60"/>
      <c r="U79" s="60"/>
      <c r="V79" s="9"/>
      <c r="W79" s="9"/>
      <c r="X79" s="9"/>
      <c r="Y79" s="8"/>
      <c r="Z79" s="8"/>
      <c r="AA79" s="8"/>
      <c r="AB79" s="8"/>
      <c r="AC79" s="9"/>
      <c r="AD79" s="9"/>
      <c r="AE79" s="9"/>
      <c r="AF79" s="9"/>
      <c r="AG79" s="9"/>
      <c r="AH79" s="8"/>
      <c r="AI79" s="8"/>
      <c r="AJ79" s="8"/>
      <c r="AK79" s="8"/>
      <c r="AL79" s="8"/>
      <c r="AM79" s="8"/>
      <c r="AN79" s="8"/>
      <c r="AO79" s="8"/>
      <c r="AP79" s="14"/>
      <c r="AQ79" s="21"/>
      <c r="AR79" s="7"/>
      <c r="AS79" s="7"/>
      <c r="AT79" s="10"/>
      <c r="AU79" s="10"/>
    </row>
    <row r="80" spans="2:47" ht="15.75" x14ac:dyDescent="0.25">
      <c r="B80" s="107" t="str">
        <f t="shared" si="5"/>
        <v/>
      </c>
      <c r="C80" s="41"/>
      <c r="D80" s="43"/>
      <c r="E80" s="32" t="str">
        <f>IFERROR(IF(OR(C80="",AND(C80&lt;&gt;"",D80="")),"",(VLOOKUP(C80,'APP BACKGROUND'!A:F,2,0))),"")</f>
        <v/>
      </c>
      <c r="F80" s="33" t="str">
        <f>IF(E80="","",(VLOOKUP(C80,'APP BACKGROUND'!A:F,5,0)))</f>
        <v/>
      </c>
      <c r="G80" s="31" t="str">
        <f>IF(E80="","",(VLOOKUP('Application Form'!C80,'APP BACKGROUND'!A:I,9,0)))</f>
        <v/>
      </c>
      <c r="H80" s="9"/>
      <c r="I80" s="9"/>
      <c r="J80" s="196" t="str">
        <f>IF(H80="","",(VLOOKUP(C80,'APP BACKGROUND'!A:M,13,0)))</f>
        <v/>
      </c>
      <c r="K80" s="116" t="str">
        <f t="shared" si="3"/>
        <v/>
      </c>
      <c r="L80" s="116" t="str">
        <f>IF(H80="","",(VLOOKUP(C80,'APP BACKGROUND'!A:K,11,0)))</f>
        <v/>
      </c>
      <c r="M80" s="67"/>
      <c r="N80" s="93" t="str">
        <f>IF(H:H="","",M80/G80)</f>
        <v/>
      </c>
      <c r="O80" s="68" t="str">
        <f t="shared" si="4"/>
        <v/>
      </c>
      <c r="P80" s="31"/>
      <c r="Q80" s="31"/>
      <c r="R80" s="35" t="str">
        <f>IF(P:P="","",IF(OR(P80="At Shelf",P80="Bonus Bundles"),VLOOKUP(G80,'Data Validation'!$A$48:$B$56,2,TRUE),VLOOKUP(G80,'Data Validation'!$A$60:$B$69,2,TRUE)))</f>
        <v/>
      </c>
      <c r="S80" s="60"/>
      <c r="T80" s="60"/>
      <c r="U80" s="60"/>
      <c r="V80" s="9"/>
      <c r="W80" s="9"/>
      <c r="X80" s="9"/>
      <c r="Y80" s="8"/>
      <c r="Z80" s="8"/>
      <c r="AA80" s="8"/>
      <c r="AB80" s="8"/>
      <c r="AC80" s="9"/>
      <c r="AD80" s="9"/>
      <c r="AE80" s="9"/>
      <c r="AF80" s="9"/>
      <c r="AG80" s="9"/>
      <c r="AH80" s="8"/>
      <c r="AI80" s="8"/>
      <c r="AJ80" s="8"/>
      <c r="AK80" s="8"/>
      <c r="AL80" s="8"/>
      <c r="AM80" s="8"/>
      <c r="AN80" s="8"/>
      <c r="AO80" s="8"/>
      <c r="AP80" s="14"/>
      <c r="AQ80" s="21"/>
      <c r="AR80" s="7"/>
      <c r="AS80" s="7"/>
      <c r="AT80" s="10"/>
      <c r="AU80" s="10"/>
    </row>
    <row r="81" spans="2:47" ht="15.75" x14ac:dyDescent="0.25">
      <c r="B81" s="107" t="str">
        <f t="shared" si="5"/>
        <v/>
      </c>
      <c r="C81" s="41"/>
      <c r="D81" s="43"/>
      <c r="E81" s="32" t="str">
        <f>IFERROR(IF(OR(C81="",AND(C81&lt;&gt;"",D81="")),"",(VLOOKUP(C81,'APP BACKGROUND'!A:F,2,0))),"")</f>
        <v/>
      </c>
      <c r="F81" s="33" t="str">
        <f>IF(E81="","",(VLOOKUP(C81,'APP BACKGROUND'!A:F,5,0)))</f>
        <v/>
      </c>
      <c r="G81" s="31" t="str">
        <f>IF(E81="","",(VLOOKUP('Application Form'!C81,'APP BACKGROUND'!A:I,9,0)))</f>
        <v/>
      </c>
      <c r="H81" s="9"/>
      <c r="I81" s="9"/>
      <c r="J81" s="196" t="str">
        <f>IF(H81="","",(VLOOKUP(C81,'APP BACKGROUND'!A:M,13,0)))</f>
        <v/>
      </c>
      <c r="K81" s="116" t="str">
        <f t="shared" si="3"/>
        <v/>
      </c>
      <c r="L81" s="116" t="str">
        <f>IF(H81="","",(VLOOKUP(C81,'APP BACKGROUND'!A:K,11,0)))</f>
        <v/>
      </c>
      <c r="M81" s="67"/>
      <c r="N81" s="93" t="str">
        <f>IF(H:H="","",M81/G81)</f>
        <v/>
      </c>
      <c r="O81" s="68" t="str">
        <f t="shared" si="4"/>
        <v/>
      </c>
      <c r="P81" s="31"/>
      <c r="Q81" s="31"/>
      <c r="R81" s="35" t="str">
        <f>IF(P:P="","",IF(OR(P81="At Shelf",P81="Bonus Bundles"),VLOOKUP(G81,'Data Validation'!$A$48:$B$56,2,TRUE),VLOOKUP(G81,'Data Validation'!$A$60:$B$69,2,TRUE)))</f>
        <v/>
      </c>
      <c r="S81" s="60"/>
      <c r="T81" s="60"/>
      <c r="U81" s="60"/>
      <c r="V81" s="9"/>
      <c r="W81" s="9"/>
      <c r="X81" s="9"/>
      <c r="Y81" s="8"/>
      <c r="Z81" s="8"/>
      <c r="AA81" s="8"/>
      <c r="AB81" s="8"/>
      <c r="AC81" s="9"/>
      <c r="AD81" s="9"/>
      <c r="AE81" s="9"/>
      <c r="AF81" s="9"/>
      <c r="AG81" s="9"/>
      <c r="AH81" s="8"/>
      <c r="AI81" s="8"/>
      <c r="AJ81" s="8"/>
      <c r="AK81" s="8"/>
      <c r="AL81" s="8"/>
      <c r="AM81" s="8"/>
      <c r="AN81" s="8"/>
      <c r="AO81" s="8"/>
      <c r="AP81" s="14"/>
      <c r="AQ81" s="21"/>
      <c r="AR81" s="7"/>
      <c r="AS81" s="7"/>
      <c r="AT81" s="10"/>
      <c r="AU81" s="10"/>
    </row>
    <row r="82" spans="2:47" ht="15.75" x14ac:dyDescent="0.25">
      <c r="B82" s="107" t="str">
        <f t="shared" si="5"/>
        <v/>
      </c>
      <c r="C82" s="41"/>
      <c r="D82" s="43"/>
      <c r="E82" s="32" t="str">
        <f>IFERROR(IF(OR(C82="",AND(C82&lt;&gt;"",D82="")),"",(VLOOKUP(C82,'APP BACKGROUND'!A:F,2,0))),"")</f>
        <v/>
      </c>
      <c r="F82" s="33" t="str">
        <f>IF(E82="","",(VLOOKUP(C82,'APP BACKGROUND'!A:F,5,0)))</f>
        <v/>
      </c>
      <c r="G82" s="31" t="str">
        <f>IF(E82="","",(VLOOKUP('Application Form'!C82,'APP BACKGROUND'!A:I,9,0)))</f>
        <v/>
      </c>
      <c r="H82" s="9"/>
      <c r="I82" s="9"/>
      <c r="J82" s="196" t="str">
        <f>IF(H82="","",(VLOOKUP(C82,'APP BACKGROUND'!A:M,13,0)))</f>
        <v/>
      </c>
      <c r="K82" s="116" t="str">
        <f t="shared" si="3"/>
        <v/>
      </c>
      <c r="L82" s="116" t="str">
        <f>IF(H82="","",(VLOOKUP(C82,'APP BACKGROUND'!A:K,11,0)))</f>
        <v/>
      </c>
      <c r="M82" s="67"/>
      <c r="N82" s="93" t="str">
        <f>IF(H:H="","",M82/G82)</f>
        <v/>
      </c>
      <c r="O82" s="68" t="str">
        <f t="shared" si="4"/>
        <v/>
      </c>
      <c r="P82" s="31"/>
      <c r="Q82" s="31"/>
      <c r="R82" s="35" t="str">
        <f>IF(P:P="","",IF(OR(P82="At Shelf",P82="Bonus Bundles"),VLOOKUP(G82,'Data Validation'!$A$48:$B$56,2,TRUE),VLOOKUP(G82,'Data Validation'!$A$60:$B$69,2,TRUE)))</f>
        <v/>
      </c>
      <c r="S82" s="60"/>
      <c r="T82" s="60"/>
      <c r="U82" s="60"/>
      <c r="V82" s="9"/>
      <c r="W82" s="9"/>
      <c r="X82" s="9"/>
      <c r="Y82" s="8"/>
      <c r="Z82" s="8"/>
      <c r="AA82" s="8"/>
      <c r="AB82" s="8"/>
      <c r="AC82" s="9"/>
      <c r="AD82" s="9"/>
      <c r="AE82" s="9"/>
      <c r="AF82" s="9"/>
      <c r="AG82" s="9"/>
      <c r="AH82" s="8"/>
      <c r="AI82" s="8"/>
      <c r="AJ82" s="8"/>
      <c r="AK82" s="8"/>
      <c r="AL82" s="8"/>
      <c r="AM82" s="8"/>
      <c r="AN82" s="8"/>
      <c r="AO82" s="8"/>
      <c r="AP82" s="14"/>
      <c r="AQ82" s="21"/>
      <c r="AR82" s="7"/>
      <c r="AS82" s="7"/>
      <c r="AT82" s="10"/>
      <c r="AU82" s="10"/>
    </row>
    <row r="83" spans="2:47" ht="15.75" x14ac:dyDescent="0.25">
      <c r="B83" s="107" t="str">
        <f t="shared" si="5"/>
        <v/>
      </c>
      <c r="C83" s="41"/>
      <c r="D83" s="43"/>
      <c r="E83" s="32" t="str">
        <f>IFERROR(IF(OR(C83="",AND(C83&lt;&gt;"",D83="")),"",(VLOOKUP(C83,'APP BACKGROUND'!A:F,2,0))),"")</f>
        <v/>
      </c>
      <c r="F83" s="33" t="str">
        <f>IF(E83="","",(VLOOKUP(C83,'APP BACKGROUND'!A:F,5,0)))</f>
        <v/>
      </c>
      <c r="G83" s="31" t="str">
        <f>IF(E83="","",(VLOOKUP('Application Form'!C83,'APP BACKGROUND'!A:I,9,0)))</f>
        <v/>
      </c>
      <c r="H83" s="9"/>
      <c r="I83" s="9"/>
      <c r="J83" s="196" t="str">
        <f>IF(H83="","",(VLOOKUP(C83,'APP BACKGROUND'!A:M,13,0)))</f>
        <v/>
      </c>
      <c r="K83" s="116" t="str">
        <f t="shared" si="3"/>
        <v/>
      </c>
      <c r="L83" s="116" t="str">
        <f>IF(H83="","",(VLOOKUP(C83,'APP BACKGROUND'!A:K,11,0)))</f>
        <v/>
      </c>
      <c r="M83" s="67"/>
      <c r="N83" s="93" t="str">
        <f>IF(H:H="","",M83/G83)</f>
        <v/>
      </c>
      <c r="O83" s="68" t="str">
        <f t="shared" si="4"/>
        <v/>
      </c>
      <c r="P83" s="31"/>
      <c r="Q83" s="31"/>
      <c r="R83" s="35" t="str">
        <f>IF(P:P="","",IF(OR(P83="At Shelf",P83="Bonus Bundles"),VLOOKUP(G83,'Data Validation'!$A$48:$B$56,2,TRUE),VLOOKUP(G83,'Data Validation'!$A$60:$B$69,2,TRUE)))</f>
        <v/>
      </c>
      <c r="S83" s="60"/>
      <c r="T83" s="60"/>
      <c r="U83" s="60"/>
      <c r="V83" s="9"/>
      <c r="W83" s="9"/>
      <c r="X83" s="9"/>
      <c r="Y83" s="8"/>
      <c r="Z83" s="8"/>
      <c r="AA83" s="8"/>
      <c r="AB83" s="8"/>
      <c r="AC83" s="9"/>
      <c r="AD83" s="9"/>
      <c r="AE83" s="9"/>
      <c r="AF83" s="9"/>
      <c r="AG83" s="9"/>
      <c r="AH83" s="8"/>
      <c r="AI83" s="8"/>
      <c r="AJ83" s="8"/>
      <c r="AK83" s="8"/>
      <c r="AL83" s="8"/>
      <c r="AM83" s="8"/>
      <c r="AN83" s="8"/>
      <c r="AO83" s="8"/>
      <c r="AP83" s="14"/>
      <c r="AQ83" s="21"/>
      <c r="AR83" s="7"/>
      <c r="AS83" s="7"/>
      <c r="AT83" s="10"/>
      <c r="AU83" s="10"/>
    </row>
    <row r="84" spans="2:47" ht="15.75" x14ac:dyDescent="0.25">
      <c r="B84" s="107" t="str">
        <f t="shared" si="5"/>
        <v/>
      </c>
      <c r="C84" s="41"/>
      <c r="D84" s="43"/>
      <c r="E84" s="32" t="str">
        <f>IFERROR(IF(OR(C84="",AND(C84&lt;&gt;"",D84="")),"",(VLOOKUP(C84,'APP BACKGROUND'!A:F,2,0))),"")</f>
        <v/>
      </c>
      <c r="F84" s="33" t="str">
        <f>IF(E84="","",(VLOOKUP(C84,'APP BACKGROUND'!A:F,5,0)))</f>
        <v/>
      </c>
      <c r="G84" s="31" t="str">
        <f>IF(E84="","",(VLOOKUP('Application Form'!C84,'APP BACKGROUND'!A:I,9,0)))</f>
        <v/>
      </c>
      <c r="H84" s="9"/>
      <c r="I84" s="9"/>
      <c r="J84" s="196" t="str">
        <f>IF(H84="","",(VLOOKUP(C84,'APP BACKGROUND'!A:M,13,0)))</f>
        <v/>
      </c>
      <c r="K84" s="116" t="str">
        <f t="shared" si="3"/>
        <v/>
      </c>
      <c r="L84" s="116" t="str">
        <f>IF(H84="","",(VLOOKUP(C84,'APP BACKGROUND'!A:K,11,0)))</f>
        <v/>
      </c>
      <c r="M84" s="67"/>
      <c r="N84" s="93" t="str">
        <f>IF(H:H="","",M84/G84)</f>
        <v/>
      </c>
      <c r="O84" s="68" t="str">
        <f t="shared" si="4"/>
        <v/>
      </c>
      <c r="P84" s="31"/>
      <c r="Q84" s="31"/>
      <c r="R84" s="35" t="str">
        <f>IF(P:P="","",IF(OR(P84="At Shelf",P84="Bonus Bundles"),VLOOKUP(G84,'Data Validation'!$A$48:$B$56,2,TRUE),VLOOKUP(G84,'Data Validation'!$A$60:$B$69,2,TRUE)))</f>
        <v/>
      </c>
      <c r="S84" s="60"/>
      <c r="T84" s="60"/>
      <c r="U84" s="60"/>
      <c r="V84" s="9"/>
      <c r="W84" s="9"/>
      <c r="X84" s="9"/>
      <c r="Y84" s="8"/>
      <c r="Z84" s="8"/>
      <c r="AA84" s="8"/>
      <c r="AB84" s="8"/>
      <c r="AC84" s="9"/>
      <c r="AD84" s="9"/>
      <c r="AE84" s="9"/>
      <c r="AF84" s="9"/>
      <c r="AG84" s="9"/>
      <c r="AH84" s="8"/>
      <c r="AI84" s="8"/>
      <c r="AJ84" s="8"/>
      <c r="AK84" s="8"/>
      <c r="AL84" s="8"/>
      <c r="AM84" s="8"/>
      <c r="AN84" s="8"/>
      <c r="AO84" s="8"/>
      <c r="AP84" s="14"/>
      <c r="AQ84" s="21"/>
      <c r="AR84" s="7"/>
      <c r="AS84" s="7"/>
      <c r="AT84" s="10"/>
      <c r="AU84" s="10"/>
    </row>
    <row r="85" spans="2:47" ht="15.75" x14ac:dyDescent="0.25">
      <c r="B85" s="107" t="str">
        <f t="shared" si="5"/>
        <v/>
      </c>
      <c r="C85" s="41"/>
      <c r="D85" s="43"/>
      <c r="E85" s="32" t="str">
        <f>IFERROR(IF(OR(C85="",AND(C85&lt;&gt;"",D85="")),"",(VLOOKUP(C85,'APP BACKGROUND'!A:F,2,0))),"")</f>
        <v/>
      </c>
      <c r="F85" s="33" t="str">
        <f>IF(E85="","",(VLOOKUP(C85,'APP BACKGROUND'!A:F,5,0)))</f>
        <v/>
      </c>
      <c r="G85" s="31" t="str">
        <f>IF(E85="","",(VLOOKUP('Application Form'!C85,'APP BACKGROUND'!A:I,9,0)))</f>
        <v/>
      </c>
      <c r="H85" s="9"/>
      <c r="I85" s="9"/>
      <c r="J85" s="196" t="str">
        <f>IF(H85="","",(VLOOKUP(C85,'APP BACKGROUND'!A:M,13,0)))</f>
        <v/>
      </c>
      <c r="K85" s="116" t="str">
        <f t="shared" si="3"/>
        <v/>
      </c>
      <c r="L85" s="116" t="str">
        <f>IF(H85="","",(VLOOKUP(C85,'APP BACKGROUND'!A:K,11,0)))</f>
        <v/>
      </c>
      <c r="M85" s="67"/>
      <c r="N85" s="93" t="str">
        <f>IF(H:H="","",M85/G85)</f>
        <v/>
      </c>
      <c r="O85" s="68" t="str">
        <f t="shared" si="4"/>
        <v/>
      </c>
      <c r="P85" s="31"/>
      <c r="Q85" s="31"/>
      <c r="R85" s="35" t="str">
        <f>IF(P:P="","",IF(OR(P85="At Shelf",P85="Bonus Bundles"),VLOOKUP(G85,'Data Validation'!$A$48:$B$56,2,TRUE),VLOOKUP(G85,'Data Validation'!$A$60:$B$69,2,TRUE)))</f>
        <v/>
      </c>
      <c r="S85" s="60"/>
      <c r="T85" s="60"/>
      <c r="U85" s="60"/>
      <c r="V85" s="9"/>
      <c r="W85" s="9"/>
      <c r="X85" s="9"/>
      <c r="Y85" s="8"/>
      <c r="Z85" s="8"/>
      <c r="AA85" s="8"/>
      <c r="AB85" s="8"/>
      <c r="AC85" s="9"/>
      <c r="AD85" s="9"/>
      <c r="AE85" s="9"/>
      <c r="AF85" s="9"/>
      <c r="AG85" s="9"/>
      <c r="AH85" s="8"/>
      <c r="AI85" s="8"/>
      <c r="AJ85" s="8"/>
      <c r="AK85" s="8"/>
      <c r="AL85" s="8"/>
      <c r="AM85" s="8"/>
      <c r="AN85" s="8"/>
      <c r="AO85" s="8"/>
      <c r="AP85" s="14"/>
      <c r="AQ85" s="21"/>
      <c r="AR85" s="7"/>
      <c r="AS85" s="7"/>
      <c r="AT85" s="10"/>
      <c r="AU85" s="10"/>
    </row>
    <row r="86" spans="2:47" ht="15.75" x14ac:dyDescent="0.25">
      <c r="B86" s="107" t="str">
        <f t="shared" si="5"/>
        <v/>
      </c>
      <c r="C86" s="41"/>
      <c r="D86" s="43"/>
      <c r="E86" s="32" t="str">
        <f>IFERROR(IF(OR(C86="",AND(C86&lt;&gt;"",D86="")),"",(VLOOKUP(C86,'APP BACKGROUND'!A:F,2,0))),"")</f>
        <v/>
      </c>
      <c r="F86" s="33" t="str">
        <f>IF(E86="","",(VLOOKUP(C86,'APP BACKGROUND'!A:F,5,0)))</f>
        <v/>
      </c>
      <c r="G86" s="31" t="str">
        <f>IF(E86="","",(VLOOKUP('Application Form'!C86,'APP BACKGROUND'!A:I,9,0)))</f>
        <v/>
      </c>
      <c r="H86" s="9"/>
      <c r="I86" s="9"/>
      <c r="J86" s="196" t="str">
        <f>IF(H86="","",(VLOOKUP(C86,'APP BACKGROUND'!A:M,13,0)))</f>
        <v/>
      </c>
      <c r="K86" s="116" t="str">
        <f t="shared" si="3"/>
        <v/>
      </c>
      <c r="L86" s="116" t="str">
        <f>IF(H86="","",(VLOOKUP(C86,'APP BACKGROUND'!A:K,11,0)))</f>
        <v/>
      </c>
      <c r="M86" s="67"/>
      <c r="N86" s="93" t="str">
        <f>IF(H:H="","",M86/G86)</f>
        <v/>
      </c>
      <c r="O86" s="68" t="str">
        <f t="shared" si="4"/>
        <v/>
      </c>
      <c r="P86" s="31"/>
      <c r="Q86" s="31"/>
      <c r="R86" s="35" t="str">
        <f>IF(P:P="","",IF(OR(P86="At Shelf",P86="Bonus Bundles"),VLOOKUP(G86,'Data Validation'!$A$48:$B$56,2,TRUE),VLOOKUP(G86,'Data Validation'!$A$60:$B$69,2,TRUE)))</f>
        <v/>
      </c>
      <c r="S86" s="60"/>
      <c r="T86" s="60"/>
      <c r="U86" s="60"/>
      <c r="V86" s="9"/>
      <c r="W86" s="9"/>
      <c r="X86" s="9"/>
      <c r="Y86" s="8"/>
      <c r="Z86" s="8"/>
      <c r="AA86" s="8"/>
      <c r="AB86" s="8"/>
      <c r="AC86" s="9"/>
      <c r="AD86" s="9"/>
      <c r="AE86" s="9"/>
      <c r="AF86" s="9"/>
      <c r="AG86" s="9"/>
      <c r="AH86" s="8"/>
      <c r="AI86" s="8"/>
      <c r="AJ86" s="8"/>
      <c r="AK86" s="8"/>
      <c r="AL86" s="8"/>
      <c r="AM86" s="8"/>
      <c r="AN86" s="8"/>
      <c r="AO86" s="8"/>
      <c r="AP86" s="14"/>
      <c r="AQ86" s="21"/>
      <c r="AR86" s="7"/>
      <c r="AS86" s="7"/>
      <c r="AT86" s="10"/>
      <c r="AU86" s="10"/>
    </row>
    <row r="87" spans="2:47" ht="15.75" x14ac:dyDescent="0.25">
      <c r="B87" s="107" t="str">
        <f t="shared" si="5"/>
        <v/>
      </c>
      <c r="C87" s="41"/>
      <c r="D87" s="43"/>
      <c r="E87" s="32" t="str">
        <f>IFERROR(IF(OR(C87="",AND(C87&lt;&gt;"",D87="")),"",(VLOOKUP(C87,'APP BACKGROUND'!A:F,2,0))),"")</f>
        <v/>
      </c>
      <c r="F87" s="33" t="str">
        <f>IF(E87="","",(VLOOKUP(C87,'APP BACKGROUND'!A:F,5,0)))</f>
        <v/>
      </c>
      <c r="G87" s="31" t="str">
        <f>IF(E87="","",(VLOOKUP('Application Form'!C87,'APP BACKGROUND'!A:I,9,0)))</f>
        <v/>
      </c>
      <c r="H87" s="9"/>
      <c r="I87" s="9"/>
      <c r="J87" s="196" t="str">
        <f>IF(H87="","",(VLOOKUP(C87,'APP BACKGROUND'!A:M,13,0)))</f>
        <v/>
      </c>
      <c r="K87" s="116" t="str">
        <f t="shared" si="3"/>
        <v/>
      </c>
      <c r="L87" s="116" t="str">
        <f>IF(H87="","",(VLOOKUP(C87,'APP BACKGROUND'!A:K,11,0)))</f>
        <v/>
      </c>
      <c r="M87" s="67"/>
      <c r="N87" s="93" t="str">
        <f>IF(H:H="","",M87/G87)</f>
        <v/>
      </c>
      <c r="O87" s="68" t="str">
        <f t="shared" si="4"/>
        <v/>
      </c>
      <c r="P87" s="31"/>
      <c r="Q87" s="31"/>
      <c r="R87" s="35" t="str">
        <f>IF(P:P="","",IF(OR(P87="At Shelf",P87="Bonus Bundles"),VLOOKUP(G87,'Data Validation'!$A$48:$B$56,2,TRUE),VLOOKUP(G87,'Data Validation'!$A$60:$B$69,2,TRUE)))</f>
        <v/>
      </c>
      <c r="S87" s="60"/>
      <c r="T87" s="60"/>
      <c r="U87" s="60"/>
      <c r="V87" s="9"/>
      <c r="W87" s="9"/>
      <c r="X87" s="9"/>
      <c r="Y87" s="8"/>
      <c r="Z87" s="8"/>
      <c r="AA87" s="8"/>
      <c r="AB87" s="8"/>
      <c r="AC87" s="9"/>
      <c r="AD87" s="9"/>
      <c r="AE87" s="9"/>
      <c r="AF87" s="9"/>
      <c r="AG87" s="9"/>
      <c r="AH87" s="8"/>
      <c r="AI87" s="8"/>
      <c r="AJ87" s="8"/>
      <c r="AK87" s="8"/>
      <c r="AL87" s="8"/>
      <c r="AM87" s="8"/>
      <c r="AN87" s="8"/>
      <c r="AO87" s="8"/>
      <c r="AP87" s="14"/>
      <c r="AQ87" s="21"/>
      <c r="AR87" s="7"/>
      <c r="AS87" s="7"/>
      <c r="AT87" s="10"/>
      <c r="AU87" s="10"/>
    </row>
    <row r="88" spans="2:47" ht="15.75" x14ac:dyDescent="0.25">
      <c r="B88" s="107" t="str">
        <f t="shared" si="5"/>
        <v/>
      </c>
      <c r="C88" s="41"/>
      <c r="D88" s="43"/>
      <c r="E88" s="32" t="str">
        <f>IFERROR(IF(OR(C88="",AND(C88&lt;&gt;"",D88="")),"",(VLOOKUP(C88,'APP BACKGROUND'!A:F,2,0))),"")</f>
        <v/>
      </c>
      <c r="F88" s="33" t="str">
        <f>IF(E88="","",(VLOOKUP(C88,'APP BACKGROUND'!A:F,5,0)))</f>
        <v/>
      </c>
      <c r="G88" s="31" t="str">
        <f>IF(E88="","",(VLOOKUP('Application Form'!C88,'APP BACKGROUND'!A:I,9,0)))</f>
        <v/>
      </c>
      <c r="H88" s="9"/>
      <c r="I88" s="9"/>
      <c r="J88" s="196" t="str">
        <f>IF(H88="","",(VLOOKUP(C88,'APP BACKGROUND'!A:M,13,0)))</f>
        <v/>
      </c>
      <c r="K88" s="116" t="str">
        <f t="shared" si="3"/>
        <v/>
      </c>
      <c r="L88" s="116" t="str">
        <f>IF(H88="","",(VLOOKUP(C88,'APP BACKGROUND'!A:K,11,0)))</f>
        <v/>
      </c>
      <c r="M88" s="67"/>
      <c r="N88" s="93" t="str">
        <f>IF(H:H="","",M88/G88)</f>
        <v/>
      </c>
      <c r="O88" s="68" t="str">
        <f t="shared" si="4"/>
        <v/>
      </c>
      <c r="P88" s="31"/>
      <c r="Q88" s="31"/>
      <c r="R88" s="35" t="str">
        <f>IF(P:P="","",IF(OR(P88="At Shelf",P88="Bonus Bundles"),VLOOKUP(G88,'Data Validation'!$A$48:$B$56,2,TRUE),VLOOKUP(G88,'Data Validation'!$A$60:$B$69,2,TRUE)))</f>
        <v/>
      </c>
      <c r="S88" s="60"/>
      <c r="T88" s="60"/>
      <c r="U88" s="60"/>
      <c r="V88" s="9"/>
      <c r="W88" s="9"/>
      <c r="X88" s="9"/>
      <c r="Y88" s="8"/>
      <c r="Z88" s="8"/>
      <c r="AA88" s="8"/>
      <c r="AB88" s="8"/>
      <c r="AC88" s="9"/>
      <c r="AD88" s="9"/>
      <c r="AE88" s="9"/>
      <c r="AF88" s="9"/>
      <c r="AG88" s="9"/>
      <c r="AH88" s="8"/>
      <c r="AI88" s="8"/>
      <c r="AJ88" s="8"/>
      <c r="AK88" s="8"/>
      <c r="AL88" s="8"/>
      <c r="AM88" s="8"/>
      <c r="AN88" s="8"/>
      <c r="AO88" s="8"/>
      <c r="AP88" s="14"/>
      <c r="AQ88" s="21"/>
      <c r="AR88" s="7"/>
      <c r="AS88" s="7"/>
      <c r="AT88" s="10"/>
      <c r="AU88" s="10"/>
    </row>
    <row r="89" spans="2:47" ht="15.75" x14ac:dyDescent="0.25">
      <c r="B89" s="107" t="str">
        <f t="shared" si="5"/>
        <v/>
      </c>
      <c r="C89" s="41"/>
      <c r="D89" s="43"/>
      <c r="E89" s="32" t="str">
        <f>IFERROR(IF(OR(C89="",AND(C89&lt;&gt;"",D89="")),"",(VLOOKUP(C89,'APP BACKGROUND'!A:F,2,0))),"")</f>
        <v/>
      </c>
      <c r="F89" s="33" t="str">
        <f>IF(E89="","",(VLOOKUP(C89,'APP BACKGROUND'!A:F,5,0)))</f>
        <v/>
      </c>
      <c r="G89" s="31" t="str">
        <f>IF(E89="","",(VLOOKUP('Application Form'!C89,'APP BACKGROUND'!A:I,9,0)))</f>
        <v/>
      </c>
      <c r="H89" s="9"/>
      <c r="I89" s="9"/>
      <c r="J89" s="196" t="str">
        <f>IF(H89="","",(VLOOKUP(C89,'APP BACKGROUND'!A:M,13,0)))</f>
        <v/>
      </c>
      <c r="K89" s="116" t="str">
        <f t="shared" si="3"/>
        <v/>
      </c>
      <c r="L89" s="116" t="str">
        <f>IF(H89="","",(VLOOKUP(C89,'APP BACKGROUND'!A:K,11,0)))</f>
        <v/>
      </c>
      <c r="M89" s="67"/>
      <c r="N89" s="93" t="str">
        <f>IF(H:H="","",M89/G89)</f>
        <v/>
      </c>
      <c r="O89" s="68" t="str">
        <f t="shared" si="4"/>
        <v/>
      </c>
      <c r="P89" s="31"/>
      <c r="Q89" s="31"/>
      <c r="R89" s="35" t="str">
        <f>IF(P:P="","",IF(OR(P89="At Shelf",P89="Bonus Bundles"),VLOOKUP(G89,'Data Validation'!$A$48:$B$56,2,TRUE),VLOOKUP(G89,'Data Validation'!$A$60:$B$69,2,TRUE)))</f>
        <v/>
      </c>
      <c r="S89" s="60"/>
      <c r="T89" s="60"/>
      <c r="U89" s="60"/>
      <c r="V89" s="9"/>
      <c r="W89" s="9"/>
      <c r="X89" s="9"/>
      <c r="Y89" s="8"/>
      <c r="Z89" s="8"/>
      <c r="AA89" s="8"/>
      <c r="AB89" s="8"/>
      <c r="AC89" s="9"/>
      <c r="AD89" s="9"/>
      <c r="AE89" s="9"/>
      <c r="AF89" s="9"/>
      <c r="AG89" s="9"/>
      <c r="AH89" s="8"/>
      <c r="AI89" s="8"/>
      <c r="AJ89" s="8"/>
      <c r="AK89" s="8"/>
      <c r="AL89" s="8"/>
      <c r="AM89" s="8"/>
      <c r="AN89" s="8"/>
      <c r="AO89" s="8"/>
      <c r="AP89" s="14"/>
      <c r="AQ89" s="21"/>
      <c r="AR89" s="7"/>
      <c r="AS89" s="7"/>
      <c r="AT89" s="10"/>
      <c r="AU89" s="10"/>
    </row>
    <row r="90" spans="2:47" ht="15.75" x14ac:dyDescent="0.25">
      <c r="B90" s="107" t="str">
        <f t="shared" si="5"/>
        <v/>
      </c>
      <c r="C90" s="41"/>
      <c r="D90" s="43"/>
      <c r="E90" s="32" t="str">
        <f>IFERROR(IF(OR(C90="",AND(C90&lt;&gt;"",D90="")),"",(VLOOKUP(C90,'APP BACKGROUND'!A:F,2,0))),"")</f>
        <v/>
      </c>
      <c r="F90" s="33" t="str">
        <f>IF(E90="","",(VLOOKUP(C90,'APP BACKGROUND'!A:F,5,0)))</f>
        <v/>
      </c>
      <c r="G90" s="31" t="str">
        <f>IF(E90="","",(VLOOKUP('Application Form'!C90,'APP BACKGROUND'!A:I,9,0)))</f>
        <v/>
      </c>
      <c r="H90" s="9"/>
      <c r="I90" s="9"/>
      <c r="J90" s="196" t="str">
        <f>IF(H90="","",(VLOOKUP(C90,'APP BACKGROUND'!A:M,13,0)))</f>
        <v/>
      </c>
      <c r="K90" s="116" t="str">
        <f t="shared" si="3"/>
        <v/>
      </c>
      <c r="L90" s="116" t="str">
        <f>IF(H90="","",(VLOOKUP(C90,'APP BACKGROUND'!A:K,11,0)))</f>
        <v/>
      </c>
      <c r="M90" s="67"/>
      <c r="N90" s="93" t="str">
        <f>IF(H:H="","",M90/G90)</f>
        <v/>
      </c>
      <c r="O90" s="68" t="str">
        <f t="shared" si="4"/>
        <v/>
      </c>
      <c r="P90" s="31"/>
      <c r="Q90" s="31"/>
      <c r="R90" s="35" t="str">
        <f>IF(P:P="","",IF(OR(P90="At Shelf",P90="Bonus Bundles"),VLOOKUP(G90,'Data Validation'!$A$48:$B$56,2,TRUE),VLOOKUP(G90,'Data Validation'!$A$60:$B$69,2,TRUE)))</f>
        <v/>
      </c>
      <c r="S90" s="60"/>
      <c r="T90" s="60"/>
      <c r="U90" s="60"/>
      <c r="V90" s="9"/>
      <c r="W90" s="9"/>
      <c r="X90" s="9"/>
      <c r="Y90" s="8"/>
      <c r="Z90" s="8"/>
      <c r="AA90" s="8"/>
      <c r="AB90" s="8"/>
      <c r="AC90" s="9"/>
      <c r="AD90" s="9"/>
      <c r="AE90" s="9"/>
      <c r="AF90" s="9"/>
      <c r="AG90" s="9"/>
      <c r="AH90" s="8"/>
      <c r="AI90" s="8"/>
      <c r="AJ90" s="8"/>
      <c r="AK90" s="8"/>
      <c r="AL90" s="8"/>
      <c r="AM90" s="8"/>
      <c r="AN90" s="8"/>
      <c r="AO90" s="8"/>
      <c r="AP90" s="14"/>
      <c r="AQ90" s="21"/>
      <c r="AR90" s="7"/>
      <c r="AS90" s="7"/>
      <c r="AT90" s="10"/>
      <c r="AU90" s="10"/>
    </row>
    <row r="91" spans="2:47" ht="15.75" x14ac:dyDescent="0.25">
      <c r="B91" s="107" t="str">
        <f t="shared" si="5"/>
        <v/>
      </c>
      <c r="C91" s="41"/>
      <c r="D91" s="43"/>
      <c r="E91" s="32" t="str">
        <f>IFERROR(IF(OR(C91="",AND(C91&lt;&gt;"",D91="")),"",(VLOOKUP(C91,'APP BACKGROUND'!A:F,2,0))),"")</f>
        <v/>
      </c>
      <c r="F91" s="33" t="str">
        <f>IF(E91="","",(VLOOKUP(C91,'APP BACKGROUND'!A:F,5,0)))</f>
        <v/>
      </c>
      <c r="G91" s="31" t="str">
        <f>IF(E91="","",(VLOOKUP('Application Form'!C91,'APP BACKGROUND'!A:I,9,0)))</f>
        <v/>
      </c>
      <c r="H91" s="9"/>
      <c r="I91" s="9"/>
      <c r="J91" s="196" t="str">
        <f>IF(H91="","",(VLOOKUP(C91,'APP BACKGROUND'!A:M,13,0)))</f>
        <v/>
      </c>
      <c r="K91" s="116" t="str">
        <f t="shared" si="3"/>
        <v/>
      </c>
      <c r="L91" s="116" t="str">
        <f>IF(H91="","",(VLOOKUP(C91,'APP BACKGROUND'!A:K,11,0)))</f>
        <v/>
      </c>
      <c r="M91" s="67"/>
      <c r="N91" s="93" t="str">
        <f>IF(H:H="","",M91/G91)</f>
        <v/>
      </c>
      <c r="O91" s="68" t="str">
        <f t="shared" si="4"/>
        <v/>
      </c>
      <c r="P91" s="31"/>
      <c r="Q91" s="31"/>
      <c r="R91" s="35" t="str">
        <f>IF(P:P="","",IF(OR(P91="At Shelf",P91="Bonus Bundles"),VLOOKUP(G91,'Data Validation'!$A$48:$B$56,2,TRUE),VLOOKUP(G91,'Data Validation'!$A$60:$B$69,2,TRUE)))</f>
        <v/>
      </c>
      <c r="S91" s="60"/>
      <c r="T91" s="60"/>
      <c r="U91" s="60"/>
      <c r="V91" s="9"/>
      <c r="W91" s="9"/>
      <c r="X91" s="9"/>
      <c r="Y91" s="8"/>
      <c r="Z91" s="8"/>
      <c r="AA91" s="8"/>
      <c r="AB91" s="8"/>
      <c r="AC91" s="9"/>
      <c r="AD91" s="9"/>
      <c r="AE91" s="9"/>
      <c r="AF91" s="9"/>
      <c r="AG91" s="9"/>
      <c r="AH91" s="8"/>
      <c r="AI91" s="8"/>
      <c r="AJ91" s="8"/>
      <c r="AK91" s="8"/>
      <c r="AL91" s="8"/>
      <c r="AM91" s="8"/>
      <c r="AN91" s="8"/>
      <c r="AO91" s="8"/>
      <c r="AP91" s="14"/>
      <c r="AQ91" s="21"/>
      <c r="AR91" s="7"/>
      <c r="AS91" s="7"/>
      <c r="AT91" s="10"/>
      <c r="AU91" s="10"/>
    </row>
    <row r="92" spans="2:47" ht="15.75" x14ac:dyDescent="0.25">
      <c r="B92" s="107" t="str">
        <f t="shared" si="5"/>
        <v/>
      </c>
      <c r="C92" s="41"/>
      <c r="D92" s="43"/>
      <c r="E92" s="32" t="str">
        <f>IFERROR(IF(OR(C92="",AND(C92&lt;&gt;"",D92="")),"",(VLOOKUP(C92,'APP BACKGROUND'!A:F,2,0))),"")</f>
        <v/>
      </c>
      <c r="F92" s="33" t="str">
        <f>IF(E92="","",(VLOOKUP(C92,'APP BACKGROUND'!A:F,5,0)))</f>
        <v/>
      </c>
      <c r="G92" s="31" t="str">
        <f>IF(E92="","",(VLOOKUP('Application Form'!C92,'APP BACKGROUND'!A:I,9,0)))</f>
        <v/>
      </c>
      <c r="H92" s="9"/>
      <c r="I92" s="9"/>
      <c r="J92" s="196" t="str">
        <f>IF(H92="","",(VLOOKUP(C92,'APP BACKGROUND'!A:M,13,0)))</f>
        <v/>
      </c>
      <c r="K92" s="116" t="str">
        <f t="shared" si="3"/>
        <v/>
      </c>
      <c r="L92" s="116" t="str">
        <f>IF(H92="","",(VLOOKUP(C92,'APP BACKGROUND'!A:K,11,0)))</f>
        <v/>
      </c>
      <c r="M92" s="67"/>
      <c r="N92" s="93" t="str">
        <f>IF(H:H="","",M92/G92)</f>
        <v/>
      </c>
      <c r="O92" s="68" t="str">
        <f t="shared" si="4"/>
        <v/>
      </c>
      <c r="P92" s="31"/>
      <c r="Q92" s="31"/>
      <c r="R92" s="35" t="str">
        <f>IF(P:P="","",IF(OR(P92="At Shelf",P92="Bonus Bundles"),VLOOKUP(G92,'Data Validation'!$A$48:$B$56,2,TRUE),VLOOKUP(G92,'Data Validation'!$A$60:$B$69,2,TRUE)))</f>
        <v/>
      </c>
      <c r="S92" s="60"/>
      <c r="T92" s="60"/>
      <c r="U92" s="60"/>
      <c r="V92" s="9"/>
      <c r="W92" s="9"/>
      <c r="X92" s="9"/>
      <c r="Y92" s="8"/>
      <c r="Z92" s="8"/>
      <c r="AA92" s="8"/>
      <c r="AB92" s="8"/>
      <c r="AC92" s="9"/>
      <c r="AD92" s="9"/>
      <c r="AE92" s="9"/>
      <c r="AF92" s="9"/>
      <c r="AG92" s="9"/>
      <c r="AH92" s="8"/>
      <c r="AI92" s="8"/>
      <c r="AJ92" s="8"/>
      <c r="AK92" s="8"/>
      <c r="AL92" s="8"/>
      <c r="AM92" s="8"/>
      <c r="AN92" s="8"/>
      <c r="AO92" s="8"/>
      <c r="AP92" s="14"/>
      <c r="AQ92" s="21"/>
      <c r="AR92" s="7"/>
      <c r="AS92" s="7"/>
      <c r="AT92" s="10"/>
      <c r="AU92" s="10"/>
    </row>
    <row r="93" spans="2:47" ht="15.75" x14ac:dyDescent="0.25">
      <c r="B93" s="107" t="str">
        <f t="shared" si="5"/>
        <v/>
      </c>
      <c r="C93" s="41"/>
      <c r="D93" s="43"/>
      <c r="E93" s="32" t="str">
        <f>IFERROR(IF(OR(C93="",AND(C93&lt;&gt;"",D93="")),"",(VLOOKUP(C93,'APP BACKGROUND'!A:F,2,0))),"")</f>
        <v/>
      </c>
      <c r="F93" s="33" t="str">
        <f>IF(E93="","",(VLOOKUP(C93,'APP BACKGROUND'!A:F,5,0)))</f>
        <v/>
      </c>
      <c r="G93" s="31" t="str">
        <f>IF(E93="","",(VLOOKUP('Application Form'!C93,'APP BACKGROUND'!A:I,9,0)))</f>
        <v/>
      </c>
      <c r="H93" s="9"/>
      <c r="I93" s="9"/>
      <c r="J93" s="196" t="str">
        <f>IF(H93="","",(VLOOKUP(C93,'APP BACKGROUND'!A:M,13,0)))</f>
        <v/>
      </c>
      <c r="K93" s="116" t="str">
        <f t="shared" si="3"/>
        <v/>
      </c>
      <c r="L93" s="116" t="str">
        <f>IF(H93="","",(VLOOKUP(C93,'APP BACKGROUND'!A:K,11,0)))</f>
        <v/>
      </c>
      <c r="M93" s="67"/>
      <c r="N93" s="93" t="str">
        <f>IF(H:H="","",M93/G93)</f>
        <v/>
      </c>
      <c r="O93" s="68" t="str">
        <f t="shared" si="4"/>
        <v/>
      </c>
      <c r="P93" s="31"/>
      <c r="Q93" s="31"/>
      <c r="R93" s="35" t="str">
        <f>IF(P:P="","",IF(OR(P93="At Shelf",P93="Bonus Bundles"),VLOOKUP(G93,'Data Validation'!$A$48:$B$56,2,TRUE),VLOOKUP(G93,'Data Validation'!$A$60:$B$69,2,TRUE)))</f>
        <v/>
      </c>
      <c r="S93" s="60"/>
      <c r="T93" s="60"/>
      <c r="U93" s="60"/>
      <c r="V93" s="9"/>
      <c r="W93" s="9"/>
      <c r="X93" s="9"/>
      <c r="Y93" s="8"/>
      <c r="Z93" s="8"/>
      <c r="AA93" s="8"/>
      <c r="AB93" s="8"/>
      <c r="AC93" s="9"/>
      <c r="AD93" s="9"/>
      <c r="AE93" s="9"/>
      <c r="AF93" s="9"/>
      <c r="AG93" s="9"/>
      <c r="AH93" s="8"/>
      <c r="AI93" s="8"/>
      <c r="AJ93" s="8"/>
      <c r="AK93" s="8"/>
      <c r="AL93" s="8"/>
      <c r="AM93" s="8"/>
      <c r="AN93" s="8"/>
      <c r="AO93" s="8"/>
      <c r="AP93" s="14"/>
      <c r="AQ93" s="21"/>
      <c r="AR93" s="7"/>
      <c r="AS93" s="7"/>
      <c r="AT93" s="10"/>
      <c r="AU93" s="10"/>
    </row>
    <row r="94" spans="2:47" ht="15.75" x14ac:dyDescent="0.25">
      <c r="B94" s="107" t="str">
        <f t="shared" si="5"/>
        <v/>
      </c>
      <c r="C94" s="41"/>
      <c r="D94" s="43"/>
      <c r="E94" s="32" t="str">
        <f>IFERROR(IF(OR(C94="",AND(C94&lt;&gt;"",D94="")),"",(VLOOKUP(C94,'APP BACKGROUND'!A:F,2,0))),"")</f>
        <v/>
      </c>
      <c r="F94" s="33" t="str">
        <f>IF(E94="","",(VLOOKUP(C94,'APP BACKGROUND'!A:F,5,0)))</f>
        <v/>
      </c>
      <c r="G94" s="31" t="str">
        <f>IF(E94="","",(VLOOKUP('Application Form'!C94,'APP BACKGROUND'!A:I,9,0)))</f>
        <v/>
      </c>
      <c r="H94" s="9"/>
      <c r="I94" s="9"/>
      <c r="J94" s="196" t="str">
        <f>IF(H94="","",(VLOOKUP(C94,'APP BACKGROUND'!A:M,13,0)))</f>
        <v/>
      </c>
      <c r="K94" s="116" t="str">
        <f t="shared" si="3"/>
        <v/>
      </c>
      <c r="L94" s="116" t="str">
        <f>IF(H94="","",(VLOOKUP(C94,'APP BACKGROUND'!A:K,11,0)))</f>
        <v/>
      </c>
      <c r="M94" s="67"/>
      <c r="N94" s="93" t="str">
        <f>IF(H:H="","",M94/G94)</f>
        <v/>
      </c>
      <c r="O94" s="68" t="str">
        <f t="shared" si="4"/>
        <v/>
      </c>
      <c r="P94" s="31"/>
      <c r="Q94" s="31"/>
      <c r="R94" s="35" t="str">
        <f>IF(P:P="","",IF(OR(P94="At Shelf",P94="Bonus Bundles"),VLOOKUP(G94,'Data Validation'!$A$48:$B$56,2,TRUE),VLOOKUP(G94,'Data Validation'!$A$60:$B$69,2,TRUE)))</f>
        <v/>
      </c>
      <c r="S94" s="60"/>
      <c r="T94" s="60"/>
      <c r="U94" s="60"/>
      <c r="V94" s="9"/>
      <c r="W94" s="9"/>
      <c r="X94" s="9"/>
      <c r="Y94" s="8"/>
      <c r="Z94" s="8"/>
      <c r="AA94" s="8"/>
      <c r="AB94" s="8"/>
      <c r="AC94" s="9"/>
      <c r="AD94" s="9"/>
      <c r="AE94" s="9"/>
      <c r="AF94" s="9"/>
      <c r="AG94" s="9"/>
      <c r="AH94" s="8"/>
      <c r="AI94" s="8"/>
      <c r="AJ94" s="8"/>
      <c r="AK94" s="8"/>
      <c r="AL94" s="8"/>
      <c r="AM94" s="8"/>
      <c r="AN94" s="8"/>
      <c r="AO94" s="8"/>
      <c r="AP94" s="14"/>
      <c r="AQ94" s="21"/>
      <c r="AR94" s="7"/>
      <c r="AS94" s="7"/>
      <c r="AT94" s="10"/>
      <c r="AU94" s="10"/>
    </row>
    <row r="95" spans="2:47" ht="15.75" x14ac:dyDescent="0.25">
      <c r="B95" s="107" t="str">
        <f t="shared" si="5"/>
        <v/>
      </c>
      <c r="C95" s="41"/>
      <c r="D95" s="43"/>
      <c r="E95" s="32" t="str">
        <f>IFERROR(IF(OR(C95="",AND(C95&lt;&gt;"",D95="")),"",(VLOOKUP(C95,'APP BACKGROUND'!A:F,2,0))),"")</f>
        <v/>
      </c>
      <c r="F95" s="33" t="str">
        <f>IF(E95="","",(VLOOKUP(C95,'APP BACKGROUND'!A:F,5,0)))</f>
        <v/>
      </c>
      <c r="G95" s="31" t="str">
        <f>IF(E95="","",(VLOOKUP('Application Form'!C95,'APP BACKGROUND'!A:I,9,0)))</f>
        <v/>
      </c>
      <c r="H95" s="9"/>
      <c r="I95" s="9"/>
      <c r="J95" s="196" t="str">
        <f>IF(H95="","",(VLOOKUP(C95,'APP BACKGROUND'!A:M,13,0)))</f>
        <v/>
      </c>
      <c r="K95" s="116" t="str">
        <f t="shared" si="3"/>
        <v/>
      </c>
      <c r="L95" s="116" t="str">
        <f>IF(H95="","",(VLOOKUP(C95,'APP BACKGROUND'!A:K,11,0)))</f>
        <v/>
      </c>
      <c r="M95" s="67"/>
      <c r="N95" s="93" t="str">
        <f>IF(H:H="","",M95/G95)</f>
        <v/>
      </c>
      <c r="O95" s="68" t="str">
        <f t="shared" si="4"/>
        <v/>
      </c>
      <c r="P95" s="31"/>
      <c r="Q95" s="31"/>
      <c r="R95" s="35" t="str">
        <f>IF(P:P="","",IF(OR(P95="At Shelf",P95="Bonus Bundles"),VLOOKUP(G95,'Data Validation'!$A$48:$B$56,2,TRUE),VLOOKUP(G95,'Data Validation'!$A$60:$B$69,2,TRUE)))</f>
        <v/>
      </c>
      <c r="S95" s="60"/>
      <c r="T95" s="60"/>
      <c r="U95" s="60"/>
      <c r="V95" s="9"/>
      <c r="W95" s="9"/>
      <c r="X95" s="9"/>
      <c r="Y95" s="8"/>
      <c r="Z95" s="8"/>
      <c r="AA95" s="8"/>
      <c r="AB95" s="8"/>
      <c r="AC95" s="9"/>
      <c r="AD95" s="9"/>
      <c r="AE95" s="9"/>
      <c r="AF95" s="9"/>
      <c r="AG95" s="9"/>
      <c r="AH95" s="8"/>
      <c r="AI95" s="8"/>
      <c r="AJ95" s="8"/>
      <c r="AK95" s="8"/>
      <c r="AL95" s="8"/>
      <c r="AM95" s="8"/>
      <c r="AN95" s="8"/>
      <c r="AO95" s="8"/>
      <c r="AP95" s="14"/>
      <c r="AQ95" s="21"/>
      <c r="AR95" s="7"/>
      <c r="AS95" s="7"/>
      <c r="AT95" s="10"/>
      <c r="AU95" s="10"/>
    </row>
    <row r="96" spans="2:47" ht="15.75" x14ac:dyDescent="0.25">
      <c r="B96" s="107" t="str">
        <f t="shared" si="5"/>
        <v/>
      </c>
      <c r="C96" s="41"/>
      <c r="D96" s="43"/>
      <c r="E96" s="32" t="str">
        <f>IFERROR(IF(OR(C96="",AND(C96&lt;&gt;"",D96="")),"",(VLOOKUP(C96,'APP BACKGROUND'!A:F,2,0))),"")</f>
        <v/>
      </c>
      <c r="F96" s="33" t="str">
        <f>IF(E96="","",(VLOOKUP(C96,'APP BACKGROUND'!A:F,5,0)))</f>
        <v/>
      </c>
      <c r="G96" s="31" t="str">
        <f>IF(E96="","",(VLOOKUP('Application Form'!C96,'APP BACKGROUND'!A:I,9,0)))</f>
        <v/>
      </c>
      <c r="H96" s="9"/>
      <c r="I96" s="9"/>
      <c r="J96" s="196" t="str">
        <f>IF(H96="","",(VLOOKUP(C96,'APP BACKGROUND'!A:M,13,0)))</f>
        <v/>
      </c>
      <c r="K96" s="116" t="str">
        <f t="shared" si="3"/>
        <v/>
      </c>
      <c r="L96" s="116" t="str">
        <f>IF(H96="","",(VLOOKUP(C96,'APP BACKGROUND'!A:K,11,0)))</f>
        <v/>
      </c>
      <c r="M96" s="67"/>
      <c r="N96" s="93" t="str">
        <f>IF(H:H="","",M96/G96)</f>
        <v/>
      </c>
      <c r="O96" s="68" t="str">
        <f t="shared" si="4"/>
        <v/>
      </c>
      <c r="P96" s="31"/>
      <c r="Q96" s="31"/>
      <c r="R96" s="35" t="str">
        <f>IF(P:P="","",IF(OR(P96="At Shelf",P96="Bonus Bundles"),VLOOKUP(G96,'Data Validation'!$A$48:$B$56,2,TRUE),VLOOKUP(G96,'Data Validation'!$A$60:$B$69,2,TRUE)))</f>
        <v/>
      </c>
      <c r="S96" s="60"/>
      <c r="T96" s="60"/>
      <c r="U96" s="60"/>
      <c r="V96" s="9"/>
      <c r="W96" s="9"/>
      <c r="X96" s="9"/>
      <c r="Y96" s="8"/>
      <c r="Z96" s="8"/>
      <c r="AA96" s="8"/>
      <c r="AB96" s="8"/>
      <c r="AC96" s="9"/>
      <c r="AD96" s="9"/>
      <c r="AE96" s="9"/>
      <c r="AF96" s="9"/>
      <c r="AG96" s="9"/>
      <c r="AH96" s="8"/>
      <c r="AI96" s="8"/>
      <c r="AJ96" s="8"/>
      <c r="AK96" s="8"/>
      <c r="AL96" s="8"/>
      <c r="AM96" s="8"/>
      <c r="AN96" s="8"/>
      <c r="AO96" s="8"/>
      <c r="AP96" s="14"/>
      <c r="AQ96" s="21"/>
      <c r="AR96" s="7"/>
      <c r="AS96" s="7"/>
      <c r="AT96" s="10"/>
      <c r="AU96" s="10"/>
    </row>
    <row r="97" spans="2:47" ht="15.75" x14ac:dyDescent="0.25">
      <c r="B97" s="107" t="str">
        <f t="shared" si="5"/>
        <v/>
      </c>
      <c r="C97" s="41"/>
      <c r="D97" s="43"/>
      <c r="E97" s="32" t="str">
        <f>IFERROR(IF(OR(C97="",AND(C97&lt;&gt;"",D97="")),"",(VLOOKUP(C97,'APP BACKGROUND'!A:F,2,0))),"")</f>
        <v/>
      </c>
      <c r="F97" s="33" t="str">
        <f>IF(E97="","",(VLOOKUP(C97,'APP BACKGROUND'!A:F,5,0)))</f>
        <v/>
      </c>
      <c r="G97" s="31" t="str">
        <f>IF(E97="","",(VLOOKUP('Application Form'!C97,'APP BACKGROUND'!A:I,9,0)))</f>
        <v/>
      </c>
      <c r="H97" s="9"/>
      <c r="I97" s="9"/>
      <c r="J97" s="196" t="str">
        <f>IF(H97="","",(VLOOKUP(C97,'APP BACKGROUND'!A:M,13,0)))</f>
        <v/>
      </c>
      <c r="K97" s="116" t="str">
        <f t="shared" si="3"/>
        <v/>
      </c>
      <c r="L97" s="116" t="str">
        <f>IF(H97="","",(VLOOKUP(C97,'APP BACKGROUND'!A:K,11,0)))</f>
        <v/>
      </c>
      <c r="M97" s="67"/>
      <c r="N97" s="93" t="str">
        <f>IF(H:H="","",M97/G97)</f>
        <v/>
      </c>
      <c r="O97" s="68" t="str">
        <f t="shared" si="4"/>
        <v/>
      </c>
      <c r="P97" s="31"/>
      <c r="Q97" s="31"/>
      <c r="R97" s="35" t="str">
        <f>IF(P:P="","",IF(OR(P97="At Shelf",P97="Bonus Bundles"),VLOOKUP(G97,'Data Validation'!$A$48:$B$56,2,TRUE),VLOOKUP(G97,'Data Validation'!$A$60:$B$69,2,TRUE)))</f>
        <v/>
      </c>
      <c r="S97" s="60"/>
      <c r="T97" s="60"/>
      <c r="U97" s="60"/>
      <c r="V97" s="9"/>
      <c r="W97" s="9"/>
      <c r="X97" s="9"/>
      <c r="Y97" s="8"/>
      <c r="Z97" s="8"/>
      <c r="AA97" s="8"/>
      <c r="AB97" s="8"/>
      <c r="AC97" s="9"/>
      <c r="AD97" s="9"/>
      <c r="AE97" s="9"/>
      <c r="AF97" s="9"/>
      <c r="AG97" s="9"/>
      <c r="AH97" s="8"/>
      <c r="AI97" s="8"/>
      <c r="AJ97" s="8"/>
      <c r="AK97" s="8"/>
      <c r="AL97" s="8"/>
      <c r="AM97" s="8"/>
      <c r="AN97" s="8"/>
      <c r="AO97" s="8"/>
      <c r="AP97" s="14"/>
      <c r="AQ97" s="21"/>
      <c r="AR97" s="7"/>
      <c r="AS97" s="7"/>
      <c r="AT97" s="10"/>
      <c r="AU97" s="10"/>
    </row>
    <row r="98" spans="2:47" ht="15.75" x14ac:dyDescent="0.25">
      <c r="B98" s="107" t="str">
        <f t="shared" si="5"/>
        <v/>
      </c>
      <c r="C98" s="41"/>
      <c r="D98" s="43"/>
      <c r="E98" s="32" t="str">
        <f>IFERROR(IF(OR(C98="",AND(C98&lt;&gt;"",D98="")),"",(VLOOKUP(C98,'APP BACKGROUND'!A:F,2,0))),"")</f>
        <v/>
      </c>
      <c r="F98" s="33" t="str">
        <f>IF(E98="","",(VLOOKUP(C98,'APP BACKGROUND'!A:F,5,0)))</f>
        <v/>
      </c>
      <c r="G98" s="31" t="str">
        <f>IF(E98="","",(VLOOKUP('Application Form'!C98,'APP BACKGROUND'!A:I,9,0)))</f>
        <v/>
      </c>
      <c r="H98" s="9"/>
      <c r="I98" s="9"/>
      <c r="J98" s="196" t="str">
        <f>IF(H98="","",(VLOOKUP(C98,'APP BACKGROUND'!A:M,13,0)))</f>
        <v/>
      </c>
      <c r="K98" s="116" t="str">
        <f t="shared" si="3"/>
        <v/>
      </c>
      <c r="L98" s="116" t="str">
        <f>IF(H98="","",(VLOOKUP(C98,'APP BACKGROUND'!A:K,11,0)))</f>
        <v/>
      </c>
      <c r="M98" s="67"/>
      <c r="N98" s="93" t="str">
        <f>IF(H:H="","",M98/G98)</f>
        <v/>
      </c>
      <c r="O98" s="68" t="str">
        <f t="shared" si="4"/>
        <v/>
      </c>
      <c r="P98" s="31"/>
      <c r="Q98" s="31"/>
      <c r="R98" s="35" t="str">
        <f>IF(P:P="","",IF(OR(P98="At Shelf",P98="Bonus Bundles"),VLOOKUP(G98,'Data Validation'!$A$48:$B$56,2,TRUE),VLOOKUP(G98,'Data Validation'!$A$60:$B$69,2,TRUE)))</f>
        <v/>
      </c>
      <c r="S98" s="60"/>
      <c r="T98" s="60"/>
      <c r="U98" s="60"/>
      <c r="V98" s="9"/>
      <c r="W98" s="9"/>
      <c r="X98" s="9"/>
      <c r="Y98" s="8"/>
      <c r="Z98" s="8"/>
      <c r="AA98" s="8"/>
      <c r="AB98" s="8"/>
      <c r="AC98" s="9"/>
      <c r="AD98" s="9"/>
      <c r="AE98" s="9"/>
      <c r="AF98" s="9"/>
      <c r="AG98" s="9"/>
      <c r="AH98" s="8"/>
      <c r="AI98" s="8"/>
      <c r="AJ98" s="8"/>
      <c r="AK98" s="8"/>
      <c r="AL98" s="8"/>
      <c r="AM98" s="8"/>
      <c r="AN98" s="8"/>
      <c r="AO98" s="8"/>
      <c r="AP98" s="14"/>
      <c r="AQ98" s="21"/>
      <c r="AR98" s="7"/>
      <c r="AS98" s="7"/>
      <c r="AT98" s="10"/>
      <c r="AU98" s="10"/>
    </row>
    <row r="99" spans="2:47" ht="15.75" x14ac:dyDescent="0.25">
      <c r="B99" s="107" t="str">
        <f t="shared" si="5"/>
        <v/>
      </c>
      <c r="C99" s="41"/>
      <c r="D99" s="43"/>
      <c r="E99" s="32" t="str">
        <f>IFERROR(IF(OR(C99="",AND(C99&lt;&gt;"",D99="")),"",(VLOOKUP(C99,'APP BACKGROUND'!A:F,2,0))),"")</f>
        <v/>
      </c>
      <c r="F99" s="33" t="str">
        <f>IF(E99="","",(VLOOKUP(C99,'APP BACKGROUND'!A:F,5,0)))</f>
        <v/>
      </c>
      <c r="G99" s="31" t="str">
        <f>IF(E99="","",(VLOOKUP('Application Form'!C99,'APP BACKGROUND'!A:I,9,0)))</f>
        <v/>
      </c>
      <c r="H99" s="9"/>
      <c r="I99" s="9"/>
      <c r="J99" s="196" t="str">
        <f>IF(H99="","",(VLOOKUP(C99,'APP BACKGROUND'!A:M,13,0)))</f>
        <v/>
      </c>
      <c r="K99" s="116" t="str">
        <f t="shared" si="3"/>
        <v/>
      </c>
      <c r="L99" s="116" t="str">
        <f>IF(H99="","",(VLOOKUP(C99,'APP BACKGROUND'!A:K,11,0)))</f>
        <v/>
      </c>
      <c r="M99" s="67"/>
      <c r="N99" s="93" t="str">
        <f>IF(H:H="","",M99/G99)</f>
        <v/>
      </c>
      <c r="O99" s="68" t="str">
        <f t="shared" si="4"/>
        <v/>
      </c>
      <c r="P99" s="31"/>
      <c r="Q99" s="31"/>
      <c r="R99" s="35" t="str">
        <f>IF(P:P="","",IF(OR(P99="At Shelf",P99="Bonus Bundles"),VLOOKUP(G99,'Data Validation'!$A$48:$B$56,2,TRUE),VLOOKUP(G99,'Data Validation'!$A$60:$B$69,2,TRUE)))</f>
        <v/>
      </c>
      <c r="S99" s="60"/>
      <c r="T99" s="60"/>
      <c r="U99" s="60"/>
      <c r="V99" s="9"/>
      <c r="W99" s="9"/>
      <c r="X99" s="9"/>
      <c r="Y99" s="8"/>
      <c r="Z99" s="8"/>
      <c r="AA99" s="8"/>
      <c r="AB99" s="8"/>
      <c r="AC99" s="9"/>
      <c r="AD99" s="9"/>
      <c r="AE99" s="9"/>
      <c r="AF99" s="9"/>
      <c r="AG99" s="9"/>
      <c r="AH99" s="8"/>
      <c r="AI99" s="8"/>
      <c r="AJ99" s="8"/>
      <c r="AK99" s="8"/>
      <c r="AL99" s="8"/>
      <c r="AM99" s="8"/>
      <c r="AN99" s="8"/>
      <c r="AO99" s="8"/>
      <c r="AP99" s="14"/>
      <c r="AQ99" s="21"/>
      <c r="AR99" s="7"/>
      <c r="AS99" s="7"/>
      <c r="AT99" s="10"/>
      <c r="AU99" s="10"/>
    </row>
    <row r="100" spans="2:47" ht="15.75" x14ac:dyDescent="0.25">
      <c r="B100" s="107" t="str">
        <f t="shared" si="5"/>
        <v/>
      </c>
      <c r="C100" s="41"/>
      <c r="D100" s="43"/>
      <c r="E100" s="32" t="str">
        <f>IFERROR(IF(OR(C100="",AND(C100&lt;&gt;"",D100="")),"",(VLOOKUP(C100,'APP BACKGROUND'!A:F,2,0))),"")</f>
        <v/>
      </c>
      <c r="F100" s="33" t="str">
        <f>IF(E100="","",(VLOOKUP(C100,'APP BACKGROUND'!A:F,5,0)))</f>
        <v/>
      </c>
      <c r="G100" s="31" t="str">
        <f>IF(E100="","",(VLOOKUP('Application Form'!C100,'APP BACKGROUND'!A:I,9,0)))</f>
        <v/>
      </c>
      <c r="H100" s="9"/>
      <c r="I100" s="9"/>
      <c r="J100" s="196" t="str">
        <f>IF(H100="","",(VLOOKUP(C100,'APP BACKGROUND'!A:M,13,0)))</f>
        <v/>
      </c>
      <c r="K100" s="116" t="str">
        <f t="shared" si="3"/>
        <v/>
      </c>
      <c r="L100" s="116" t="str">
        <f>IF(H100="","",(VLOOKUP(C100,'APP BACKGROUND'!A:K,11,0)))</f>
        <v/>
      </c>
      <c r="M100" s="67"/>
      <c r="N100" s="93" t="str">
        <f>IF(H:H="","",M100/G100)</f>
        <v/>
      </c>
      <c r="O100" s="68" t="str">
        <f t="shared" si="4"/>
        <v/>
      </c>
      <c r="P100" s="31"/>
      <c r="Q100" s="31"/>
      <c r="R100" s="35" t="str">
        <f>IF(P:P="","",IF(OR(P100="At Shelf",P100="Bonus Bundles"),VLOOKUP(G100,'Data Validation'!$A$48:$B$56,2,TRUE),VLOOKUP(G100,'Data Validation'!$A$60:$B$69,2,TRUE)))</f>
        <v/>
      </c>
      <c r="S100" s="60"/>
      <c r="T100" s="60"/>
      <c r="U100" s="60"/>
      <c r="V100" s="9"/>
      <c r="W100" s="9"/>
      <c r="X100" s="9"/>
      <c r="Y100" s="8"/>
      <c r="Z100" s="8"/>
      <c r="AA100" s="8"/>
      <c r="AB100" s="8"/>
      <c r="AC100" s="9"/>
      <c r="AD100" s="9"/>
      <c r="AE100" s="9"/>
      <c r="AF100" s="9"/>
      <c r="AG100" s="9"/>
      <c r="AH100" s="8"/>
      <c r="AI100" s="8"/>
      <c r="AJ100" s="8"/>
      <c r="AK100" s="8"/>
      <c r="AL100" s="8"/>
      <c r="AM100" s="8"/>
      <c r="AN100" s="8"/>
      <c r="AO100" s="8"/>
      <c r="AP100" s="14"/>
      <c r="AQ100" s="21"/>
      <c r="AR100" s="7"/>
      <c r="AS100" s="7"/>
      <c r="AT100" s="10"/>
      <c r="AU100" s="10"/>
    </row>
    <row r="101" spans="2:47" ht="15.75" x14ac:dyDescent="0.25">
      <c r="B101" s="107" t="str">
        <f t="shared" si="5"/>
        <v/>
      </c>
      <c r="C101" s="41"/>
      <c r="D101" s="43"/>
      <c r="E101" s="32" t="str">
        <f>IFERROR(IF(OR(C101="",AND(C101&lt;&gt;"",D101="")),"",(VLOOKUP(C101,'APP BACKGROUND'!A:F,2,0))),"")</f>
        <v/>
      </c>
      <c r="F101" s="33" t="str">
        <f>IF(E101="","",(VLOOKUP(C101,'APP BACKGROUND'!A:F,5,0)))</f>
        <v/>
      </c>
      <c r="G101" s="31" t="str">
        <f>IF(E101="","",(VLOOKUP('Application Form'!C101,'APP BACKGROUND'!A:I,9,0)))</f>
        <v/>
      </c>
      <c r="H101" s="9"/>
      <c r="I101" s="9"/>
      <c r="J101" s="196" t="str">
        <f>IF(H101="","",(VLOOKUP(C101,'APP BACKGROUND'!A:M,13,0)))</f>
        <v/>
      </c>
      <c r="K101" s="116" t="str">
        <f t="shared" si="3"/>
        <v/>
      </c>
      <c r="L101" s="116" t="str">
        <f>IF(H101="","",(VLOOKUP(C101,'APP BACKGROUND'!A:K,11,0)))</f>
        <v/>
      </c>
      <c r="M101" s="67"/>
      <c r="N101" s="93" t="str">
        <f>IF(H:H="","",M101/G101)</f>
        <v/>
      </c>
      <c r="O101" s="68" t="str">
        <f t="shared" si="4"/>
        <v/>
      </c>
      <c r="P101" s="31"/>
      <c r="Q101" s="31"/>
      <c r="R101" s="35" t="str">
        <f>IF(P:P="","",IF(OR(P101="At Shelf",P101="Bonus Bundles"),VLOOKUP(G101,'Data Validation'!$A$48:$B$56,2,TRUE),VLOOKUP(G101,'Data Validation'!$A$60:$B$69,2,TRUE)))</f>
        <v/>
      </c>
      <c r="S101" s="60"/>
      <c r="T101" s="60"/>
      <c r="U101" s="60"/>
      <c r="V101" s="9"/>
      <c r="W101" s="9"/>
      <c r="X101" s="9"/>
      <c r="Y101" s="8"/>
      <c r="Z101" s="8"/>
      <c r="AA101" s="8"/>
      <c r="AB101" s="8"/>
      <c r="AC101" s="9"/>
      <c r="AD101" s="9"/>
      <c r="AE101" s="9"/>
      <c r="AF101" s="9"/>
      <c r="AG101" s="9"/>
      <c r="AH101" s="8"/>
      <c r="AI101" s="8"/>
      <c r="AJ101" s="8"/>
      <c r="AK101" s="8"/>
      <c r="AL101" s="8"/>
      <c r="AM101" s="8"/>
      <c r="AN101" s="8"/>
      <c r="AO101" s="8"/>
      <c r="AP101" s="14"/>
      <c r="AQ101" s="21"/>
      <c r="AR101" s="7"/>
      <c r="AS101" s="7"/>
      <c r="AT101" s="10"/>
      <c r="AU101" s="10"/>
    </row>
    <row r="102" spans="2:47" ht="15.75" x14ac:dyDescent="0.25">
      <c r="B102" s="107" t="str">
        <f t="shared" si="5"/>
        <v/>
      </c>
      <c r="C102" s="41"/>
      <c r="D102" s="43"/>
      <c r="E102" s="32" t="str">
        <f>IFERROR(IF(OR(C102="",AND(C102&lt;&gt;"",D102="")),"",(VLOOKUP(C102,'APP BACKGROUND'!A:F,2,0))),"")</f>
        <v/>
      </c>
      <c r="F102" s="33" t="str">
        <f>IF(E102="","",(VLOOKUP(C102,'APP BACKGROUND'!A:F,5,0)))</f>
        <v/>
      </c>
      <c r="G102" s="31" t="str">
        <f>IF(E102="","",(VLOOKUP('Application Form'!C102,'APP BACKGROUND'!A:I,9,0)))</f>
        <v/>
      </c>
      <c r="H102" s="9"/>
      <c r="I102" s="9"/>
      <c r="J102" s="196" t="str">
        <f>IF(H102="","",(VLOOKUP(C102,'APP BACKGROUND'!A:M,13,0)))</f>
        <v/>
      </c>
      <c r="K102" s="116" t="str">
        <f t="shared" si="3"/>
        <v/>
      </c>
      <c r="L102" s="116" t="str">
        <f>IF(H102="","",(VLOOKUP(C102,'APP BACKGROUND'!A:K,11,0)))</f>
        <v/>
      </c>
      <c r="M102" s="67"/>
      <c r="N102" s="93" t="str">
        <f>IF(H:H="","",M102/G102)</f>
        <v/>
      </c>
      <c r="O102" s="68" t="str">
        <f t="shared" si="4"/>
        <v/>
      </c>
      <c r="P102" s="31"/>
      <c r="Q102" s="31"/>
      <c r="R102" s="35" t="str">
        <f>IF(P:P="","",IF(OR(P102="At Shelf",P102="Bonus Bundles"),VLOOKUP(G102,'Data Validation'!$A$48:$B$56,2,TRUE),VLOOKUP(G102,'Data Validation'!$A$60:$B$69,2,TRUE)))</f>
        <v/>
      </c>
      <c r="S102" s="60"/>
      <c r="T102" s="60"/>
      <c r="U102" s="60"/>
      <c r="V102" s="9"/>
      <c r="W102" s="9"/>
      <c r="X102" s="9"/>
      <c r="Y102" s="8"/>
      <c r="Z102" s="8"/>
      <c r="AA102" s="8"/>
      <c r="AB102" s="8"/>
      <c r="AC102" s="9"/>
      <c r="AD102" s="9"/>
      <c r="AE102" s="9"/>
      <c r="AF102" s="9"/>
      <c r="AG102" s="9"/>
      <c r="AH102" s="8"/>
      <c r="AI102" s="8"/>
      <c r="AJ102" s="8"/>
      <c r="AK102" s="8"/>
      <c r="AL102" s="8"/>
      <c r="AM102" s="8"/>
      <c r="AN102" s="8"/>
      <c r="AO102" s="8"/>
      <c r="AP102" s="14"/>
      <c r="AQ102" s="21"/>
      <c r="AR102" s="7"/>
      <c r="AS102" s="7"/>
      <c r="AT102" s="10"/>
      <c r="AU102" s="10"/>
    </row>
    <row r="103" spans="2:47" ht="15.75" x14ac:dyDescent="0.25">
      <c r="B103" s="107" t="str">
        <f t="shared" si="5"/>
        <v/>
      </c>
      <c r="C103" s="41"/>
      <c r="D103" s="43"/>
      <c r="E103" s="32" t="str">
        <f>IFERROR(IF(OR(C103="",AND(C103&lt;&gt;"",D103="")),"",(VLOOKUP(C103,'APP BACKGROUND'!A:F,2,0))),"")</f>
        <v/>
      </c>
      <c r="F103" s="33" t="str">
        <f>IF(E103="","",(VLOOKUP(C103,'APP BACKGROUND'!A:F,5,0)))</f>
        <v/>
      </c>
      <c r="G103" s="31" t="str">
        <f>IF(E103="","",(VLOOKUP('Application Form'!C103,'APP BACKGROUND'!A:I,9,0)))</f>
        <v/>
      </c>
      <c r="H103" s="9"/>
      <c r="I103" s="9"/>
      <c r="J103" s="196" t="str">
        <f>IF(H103="","",(VLOOKUP(C103,'APP BACKGROUND'!A:M,13,0)))</f>
        <v/>
      </c>
      <c r="K103" s="116" t="str">
        <f t="shared" si="3"/>
        <v/>
      </c>
      <c r="L103" s="116" t="str">
        <f>IF(H103="","",(VLOOKUP(C103,'APP BACKGROUND'!A:K,11,0)))</f>
        <v/>
      </c>
      <c r="M103" s="67"/>
      <c r="N103" s="93" t="str">
        <f>IF(H:H="","",M103/G103)</f>
        <v/>
      </c>
      <c r="O103" s="68" t="str">
        <f t="shared" si="4"/>
        <v/>
      </c>
      <c r="P103" s="31"/>
      <c r="Q103" s="31"/>
      <c r="R103" s="35" t="str">
        <f>IF(P:P="","",IF(OR(P103="At Shelf",P103="Bonus Bundles"),VLOOKUP(G103,'Data Validation'!$A$48:$B$56,2,TRUE),VLOOKUP(G103,'Data Validation'!$A$60:$B$69,2,TRUE)))</f>
        <v/>
      </c>
      <c r="S103" s="60"/>
      <c r="T103" s="60"/>
      <c r="U103" s="60"/>
      <c r="V103" s="9"/>
      <c r="W103" s="9"/>
      <c r="X103" s="9"/>
      <c r="Y103" s="8"/>
      <c r="Z103" s="8"/>
      <c r="AA103" s="8"/>
      <c r="AB103" s="8"/>
      <c r="AC103" s="9"/>
      <c r="AD103" s="9"/>
      <c r="AE103" s="9"/>
      <c r="AF103" s="9"/>
      <c r="AG103" s="9"/>
      <c r="AH103" s="8"/>
      <c r="AI103" s="8"/>
      <c r="AJ103" s="8"/>
      <c r="AK103" s="8"/>
      <c r="AL103" s="8"/>
      <c r="AM103" s="8"/>
      <c r="AN103" s="8"/>
      <c r="AO103" s="8"/>
      <c r="AP103" s="14"/>
      <c r="AQ103" s="21"/>
      <c r="AR103" s="7"/>
      <c r="AS103" s="7"/>
      <c r="AT103" s="10"/>
      <c r="AU103" s="10"/>
    </row>
    <row r="104" spans="2:47" ht="15.75" x14ac:dyDescent="0.25">
      <c r="B104" s="107" t="str">
        <f t="shared" si="5"/>
        <v/>
      </c>
      <c r="C104" s="41"/>
      <c r="D104" s="43"/>
      <c r="E104" s="32" t="str">
        <f>IFERROR(IF(OR(C104="",AND(C104&lt;&gt;"",D104="")),"",(VLOOKUP(C104,'APP BACKGROUND'!A:F,2,0))),"")</f>
        <v/>
      </c>
      <c r="F104" s="33" t="str">
        <f>IF(E104="","",(VLOOKUP(C104,'APP BACKGROUND'!A:F,5,0)))</f>
        <v/>
      </c>
      <c r="G104" s="31" t="str">
        <f>IF(E104="","",(VLOOKUP('Application Form'!C104,'APP BACKGROUND'!A:I,9,0)))</f>
        <v/>
      </c>
      <c r="H104" s="9"/>
      <c r="I104" s="9"/>
      <c r="J104" s="196" t="str">
        <f>IF(H104="","",(VLOOKUP(C104,'APP BACKGROUND'!A:M,13,0)))</f>
        <v/>
      </c>
      <c r="K104" s="116" t="str">
        <f t="shared" si="3"/>
        <v/>
      </c>
      <c r="L104" s="116" t="str">
        <f>IF(H104="","",(VLOOKUP(C104,'APP BACKGROUND'!A:K,11,0)))</f>
        <v/>
      </c>
      <c r="M104" s="67"/>
      <c r="N104" s="93" t="str">
        <f>IF(H:H="","",M104/G104)</f>
        <v/>
      </c>
      <c r="O104" s="68" t="str">
        <f t="shared" si="4"/>
        <v/>
      </c>
      <c r="P104" s="31"/>
      <c r="Q104" s="31"/>
      <c r="R104" s="35" t="str">
        <f>IF(P:P="","",IF(OR(P104="At Shelf",P104="Bonus Bundles"),VLOOKUP(G104,'Data Validation'!$A$48:$B$56,2,TRUE),VLOOKUP(G104,'Data Validation'!$A$60:$B$69,2,TRUE)))</f>
        <v/>
      </c>
      <c r="S104" s="60"/>
      <c r="T104" s="60"/>
      <c r="U104" s="60"/>
      <c r="V104" s="9"/>
      <c r="W104" s="9"/>
      <c r="X104" s="9"/>
      <c r="Y104" s="8"/>
      <c r="Z104" s="8"/>
      <c r="AA104" s="8"/>
      <c r="AB104" s="8"/>
      <c r="AC104" s="9"/>
      <c r="AD104" s="9"/>
      <c r="AE104" s="9"/>
      <c r="AF104" s="9"/>
      <c r="AG104" s="9"/>
      <c r="AH104" s="8"/>
      <c r="AI104" s="8"/>
      <c r="AJ104" s="8"/>
      <c r="AK104" s="8"/>
      <c r="AL104" s="8"/>
      <c r="AM104" s="8"/>
      <c r="AN104" s="8"/>
      <c r="AO104" s="8"/>
      <c r="AP104" s="14"/>
      <c r="AQ104" s="21"/>
      <c r="AR104" s="7"/>
      <c r="AS104" s="7"/>
      <c r="AT104" s="10"/>
      <c r="AU104" s="10"/>
    </row>
    <row r="105" spans="2:47" ht="15.75" x14ac:dyDescent="0.25">
      <c r="B105" s="107" t="str">
        <f t="shared" si="5"/>
        <v/>
      </c>
      <c r="C105" s="41"/>
      <c r="D105" s="43"/>
      <c r="E105" s="32" t="str">
        <f>IFERROR(IF(OR(C105="",AND(C105&lt;&gt;"",D105="")),"",(VLOOKUP(C105,'APP BACKGROUND'!A:F,2,0))),"")</f>
        <v/>
      </c>
      <c r="F105" s="33" t="str">
        <f>IF(E105="","",(VLOOKUP(C105,'APP BACKGROUND'!A:F,5,0)))</f>
        <v/>
      </c>
      <c r="G105" s="31" t="str">
        <f>IF(E105="","",(VLOOKUP('Application Form'!C105,'APP BACKGROUND'!A:I,9,0)))</f>
        <v/>
      </c>
      <c r="H105" s="9"/>
      <c r="I105" s="9"/>
      <c r="J105" s="196" t="str">
        <f>IF(H105="","",(VLOOKUP(C105,'APP BACKGROUND'!A:M,13,0)))</f>
        <v/>
      </c>
      <c r="K105" s="116" t="str">
        <f t="shared" si="3"/>
        <v/>
      </c>
      <c r="L105" s="116" t="str">
        <f>IF(H105="","",(VLOOKUP(C105,'APP BACKGROUND'!A:K,11,0)))</f>
        <v/>
      </c>
      <c r="M105" s="67"/>
      <c r="N105" s="93" t="str">
        <f>IF(H:H="","",M105/G105)</f>
        <v/>
      </c>
      <c r="O105" s="68" t="str">
        <f t="shared" si="4"/>
        <v/>
      </c>
      <c r="P105" s="31"/>
      <c r="Q105" s="31"/>
      <c r="R105" s="35" t="str">
        <f>IF(P:P="","",IF(OR(P105="At Shelf",P105="Bonus Bundles"),VLOOKUP(G105,'Data Validation'!$A$48:$B$56,2,TRUE),VLOOKUP(G105,'Data Validation'!$A$60:$B$69,2,TRUE)))</f>
        <v/>
      </c>
      <c r="S105" s="60"/>
      <c r="T105" s="60"/>
      <c r="U105" s="60"/>
      <c r="V105" s="9"/>
      <c r="W105" s="9"/>
      <c r="X105" s="9"/>
      <c r="Y105" s="8"/>
      <c r="Z105" s="8"/>
      <c r="AA105" s="8"/>
      <c r="AB105" s="8"/>
      <c r="AC105" s="9"/>
      <c r="AD105" s="9"/>
      <c r="AE105" s="9"/>
      <c r="AF105" s="9"/>
      <c r="AG105" s="9"/>
      <c r="AH105" s="8"/>
      <c r="AI105" s="8"/>
      <c r="AJ105" s="8"/>
      <c r="AK105" s="8"/>
      <c r="AL105" s="8"/>
      <c r="AM105" s="8"/>
      <c r="AN105" s="8"/>
      <c r="AO105" s="8"/>
      <c r="AP105" s="14"/>
      <c r="AQ105" s="21"/>
      <c r="AR105" s="7"/>
      <c r="AS105" s="7"/>
      <c r="AT105" s="10"/>
      <c r="AU105" s="10"/>
    </row>
    <row r="106" spans="2:47" ht="15.75" x14ac:dyDescent="0.25">
      <c r="B106" s="107" t="str">
        <f t="shared" si="5"/>
        <v/>
      </c>
      <c r="C106" s="41"/>
      <c r="D106" s="43"/>
      <c r="E106" s="32" t="str">
        <f>IFERROR(IF(OR(C106="",AND(C106&lt;&gt;"",D106="")),"",(VLOOKUP(C106,'APP BACKGROUND'!A:F,2,0))),"")</f>
        <v/>
      </c>
      <c r="F106" s="33" t="str">
        <f>IF(E106="","",(VLOOKUP(C106,'APP BACKGROUND'!A:F,5,0)))</f>
        <v/>
      </c>
      <c r="G106" s="31" t="str">
        <f>IF(E106="","",(VLOOKUP('Application Form'!C106,'APP BACKGROUND'!A:I,9,0)))</f>
        <v/>
      </c>
      <c r="H106" s="9"/>
      <c r="I106" s="9"/>
      <c r="J106" s="196" t="str">
        <f>IF(H106="","",(VLOOKUP(C106,'APP BACKGROUND'!A:M,13,0)))</f>
        <v/>
      </c>
      <c r="K106" s="116" t="str">
        <f t="shared" si="3"/>
        <v/>
      </c>
      <c r="L106" s="116" t="str">
        <f>IF(H106="","",(VLOOKUP(C106,'APP BACKGROUND'!A:K,11,0)))</f>
        <v/>
      </c>
      <c r="M106" s="67"/>
      <c r="N106" s="93" t="str">
        <f>IF(H:H="","",M106/G106)</f>
        <v/>
      </c>
      <c r="O106" s="68" t="str">
        <f t="shared" si="4"/>
        <v/>
      </c>
      <c r="P106" s="31"/>
      <c r="Q106" s="31"/>
      <c r="R106" s="35" t="str">
        <f>IF(P:P="","",IF(OR(P106="At Shelf",P106="Bonus Bundles"),VLOOKUP(G106,'Data Validation'!$A$48:$B$56,2,TRUE),VLOOKUP(G106,'Data Validation'!$A$60:$B$69,2,TRUE)))</f>
        <v/>
      </c>
      <c r="S106" s="60"/>
      <c r="T106" s="60"/>
      <c r="U106" s="60"/>
      <c r="V106" s="9"/>
      <c r="W106" s="9"/>
      <c r="X106" s="9"/>
      <c r="Y106" s="8"/>
      <c r="Z106" s="8"/>
      <c r="AA106" s="8"/>
      <c r="AB106" s="8"/>
      <c r="AC106" s="9"/>
      <c r="AD106" s="9"/>
      <c r="AE106" s="9"/>
      <c r="AF106" s="9"/>
      <c r="AG106" s="9"/>
      <c r="AH106" s="8"/>
      <c r="AI106" s="8"/>
      <c r="AJ106" s="8"/>
      <c r="AK106" s="8"/>
      <c r="AL106" s="8"/>
      <c r="AM106" s="8"/>
      <c r="AN106" s="8"/>
      <c r="AO106" s="8"/>
      <c r="AP106" s="14"/>
      <c r="AQ106" s="21"/>
      <c r="AR106" s="7"/>
      <c r="AS106" s="7"/>
      <c r="AT106" s="10"/>
      <c r="AU106" s="10"/>
    </row>
    <row r="107" spans="2:47" ht="15.75" x14ac:dyDescent="0.25">
      <c r="B107" s="107" t="str">
        <f t="shared" si="5"/>
        <v/>
      </c>
      <c r="C107" s="41"/>
      <c r="D107" s="43"/>
      <c r="E107" s="32" t="str">
        <f>IFERROR(IF(OR(C107="",AND(C107&lt;&gt;"",D107="")),"",(VLOOKUP(C107,'APP BACKGROUND'!A:F,2,0))),"")</f>
        <v/>
      </c>
      <c r="F107" s="33" t="str">
        <f>IF(E107="","",(VLOOKUP(C107,'APP BACKGROUND'!A:F,5,0)))</f>
        <v/>
      </c>
      <c r="G107" s="31" t="str">
        <f>IF(E107="","",(VLOOKUP('Application Form'!C107,'APP BACKGROUND'!A:I,9,0)))</f>
        <v/>
      </c>
      <c r="H107" s="9"/>
      <c r="I107" s="9"/>
      <c r="J107" s="196" t="str">
        <f>IF(H107="","",(VLOOKUP(C107,'APP BACKGROUND'!A:M,13,0)))</f>
        <v/>
      </c>
      <c r="K107" s="116" t="str">
        <f t="shared" si="3"/>
        <v/>
      </c>
      <c r="L107" s="116" t="str">
        <f>IF(H107="","",(VLOOKUP(C107,'APP BACKGROUND'!A:K,11,0)))</f>
        <v/>
      </c>
      <c r="M107" s="67"/>
      <c r="N107" s="93" t="str">
        <f>IF(H:H="","",M107/G107)</f>
        <v/>
      </c>
      <c r="O107" s="68" t="str">
        <f t="shared" si="4"/>
        <v/>
      </c>
      <c r="P107" s="31"/>
      <c r="Q107" s="31"/>
      <c r="R107" s="35" t="str">
        <f>IF(P:P="","",IF(OR(P107="At Shelf",P107="Bonus Bundles"),VLOOKUP(G107,'Data Validation'!$A$48:$B$56,2,TRUE),VLOOKUP(G107,'Data Validation'!$A$60:$B$69,2,TRUE)))</f>
        <v/>
      </c>
      <c r="S107" s="60"/>
      <c r="T107" s="60"/>
      <c r="U107" s="60"/>
      <c r="V107" s="9"/>
      <c r="W107" s="9"/>
      <c r="X107" s="9"/>
      <c r="Y107" s="8"/>
      <c r="Z107" s="8"/>
      <c r="AA107" s="8"/>
      <c r="AB107" s="8"/>
      <c r="AC107" s="9"/>
      <c r="AD107" s="9"/>
      <c r="AE107" s="9"/>
      <c r="AF107" s="9"/>
      <c r="AG107" s="9"/>
      <c r="AH107" s="8"/>
      <c r="AI107" s="8"/>
      <c r="AJ107" s="8"/>
      <c r="AK107" s="8"/>
      <c r="AL107" s="8"/>
      <c r="AM107" s="8"/>
      <c r="AN107" s="8"/>
      <c r="AO107" s="8"/>
      <c r="AP107" s="14"/>
      <c r="AQ107" s="21"/>
      <c r="AR107" s="7"/>
      <c r="AS107" s="7"/>
      <c r="AT107" s="10"/>
      <c r="AU107" s="10"/>
    </row>
    <row r="108" spans="2:47" ht="15.75" x14ac:dyDescent="0.25">
      <c r="B108" s="107" t="str">
        <f t="shared" si="5"/>
        <v/>
      </c>
      <c r="C108" s="41"/>
      <c r="D108" s="43"/>
      <c r="E108" s="32" t="str">
        <f>IFERROR(IF(OR(C108="",AND(C108&lt;&gt;"",D108="")),"",(VLOOKUP(C108,'APP BACKGROUND'!A:F,2,0))),"")</f>
        <v/>
      </c>
      <c r="F108" s="33" t="str">
        <f>IF(E108="","",(VLOOKUP(C108,'APP BACKGROUND'!A:F,5,0)))</f>
        <v/>
      </c>
      <c r="G108" s="31" t="str">
        <f>IF(E108="","",(VLOOKUP('Application Form'!C108,'APP BACKGROUND'!A:I,9,0)))</f>
        <v/>
      </c>
      <c r="H108" s="9"/>
      <c r="I108" s="9"/>
      <c r="J108" s="196" t="str">
        <f>IF(H108="","",(VLOOKUP(C108,'APP BACKGROUND'!A:M,13,0)))</f>
        <v/>
      </c>
      <c r="K108" s="116" t="str">
        <f t="shared" si="3"/>
        <v/>
      </c>
      <c r="L108" s="116" t="str">
        <f>IF(H108="","",(VLOOKUP(C108,'APP BACKGROUND'!A:K,11,0)))</f>
        <v/>
      </c>
      <c r="M108" s="67"/>
      <c r="N108" s="93" t="str">
        <f>IF(H:H="","",M108/G108)</f>
        <v/>
      </c>
      <c r="O108" s="68" t="str">
        <f t="shared" si="4"/>
        <v/>
      </c>
      <c r="P108" s="31"/>
      <c r="Q108" s="31"/>
      <c r="R108" s="35" t="str">
        <f>IF(P:P="","",IF(OR(P108="At Shelf",P108="Bonus Bundles"),VLOOKUP(G108,'Data Validation'!$A$48:$B$56,2,TRUE),VLOOKUP(G108,'Data Validation'!$A$60:$B$69,2,TRUE)))</f>
        <v/>
      </c>
      <c r="S108" s="60"/>
      <c r="T108" s="60"/>
      <c r="U108" s="60"/>
      <c r="V108" s="9"/>
      <c r="W108" s="9"/>
      <c r="X108" s="9"/>
      <c r="Y108" s="8"/>
      <c r="Z108" s="8"/>
      <c r="AA108" s="8"/>
      <c r="AB108" s="8"/>
      <c r="AC108" s="9"/>
      <c r="AD108" s="9"/>
      <c r="AE108" s="9"/>
      <c r="AF108" s="9"/>
      <c r="AG108" s="9"/>
      <c r="AH108" s="8"/>
      <c r="AI108" s="8"/>
      <c r="AJ108" s="8"/>
      <c r="AK108" s="8"/>
      <c r="AL108" s="8"/>
      <c r="AM108" s="8"/>
      <c r="AN108" s="8"/>
      <c r="AO108" s="8"/>
      <c r="AP108" s="14"/>
      <c r="AQ108" s="21"/>
      <c r="AR108" s="7"/>
      <c r="AS108" s="7"/>
      <c r="AT108" s="10"/>
      <c r="AU108" s="10"/>
    </row>
    <row r="109" spans="2:47" ht="15.75" x14ac:dyDescent="0.25">
      <c r="B109" s="107" t="str">
        <f t="shared" si="5"/>
        <v/>
      </c>
      <c r="C109" s="41"/>
      <c r="D109" s="43"/>
      <c r="E109" s="32" t="str">
        <f>IFERROR(IF(OR(C109="",AND(C109&lt;&gt;"",D109="")),"",(VLOOKUP(C109,'APP BACKGROUND'!A:F,2,0))),"")</f>
        <v/>
      </c>
      <c r="F109" s="33" t="str">
        <f>IF(E109="","",(VLOOKUP(C109,'APP BACKGROUND'!A:F,5,0)))</f>
        <v/>
      </c>
      <c r="G109" s="31" t="str">
        <f>IF(E109="","",(VLOOKUP('Application Form'!C109,'APP BACKGROUND'!A:I,9,0)))</f>
        <v/>
      </c>
      <c r="H109" s="9"/>
      <c r="I109" s="9"/>
      <c r="J109" s="196" t="str">
        <f>IF(H109="","",(VLOOKUP(C109,'APP BACKGROUND'!A:M,13,0)))</f>
        <v/>
      </c>
      <c r="K109" s="116" t="str">
        <f t="shared" si="3"/>
        <v/>
      </c>
      <c r="L109" s="116" t="str">
        <f>IF(H109="","",(VLOOKUP(C109,'APP BACKGROUND'!A:K,11,0)))</f>
        <v/>
      </c>
      <c r="M109" s="67"/>
      <c r="N109" s="93" t="str">
        <f>IF(H:H="","",M109/G109)</f>
        <v/>
      </c>
      <c r="O109" s="68" t="str">
        <f t="shared" si="4"/>
        <v/>
      </c>
      <c r="P109" s="31"/>
      <c r="Q109" s="31"/>
      <c r="R109" s="35" t="str">
        <f>IF(P:P="","",IF(OR(P109="At Shelf",P109="Bonus Bundles"),VLOOKUP(G109,'Data Validation'!$A$48:$B$56,2,TRUE),VLOOKUP(G109,'Data Validation'!$A$60:$B$69,2,TRUE)))</f>
        <v/>
      </c>
      <c r="S109" s="60"/>
      <c r="T109" s="60"/>
      <c r="U109" s="60"/>
      <c r="V109" s="9"/>
      <c r="W109" s="9"/>
      <c r="X109" s="9"/>
      <c r="Y109" s="8"/>
      <c r="Z109" s="8"/>
      <c r="AA109" s="8"/>
      <c r="AB109" s="8"/>
      <c r="AC109" s="9"/>
      <c r="AD109" s="9"/>
      <c r="AE109" s="9"/>
      <c r="AF109" s="9"/>
      <c r="AG109" s="9"/>
      <c r="AH109" s="8"/>
      <c r="AI109" s="8"/>
      <c r="AJ109" s="8"/>
      <c r="AK109" s="8"/>
      <c r="AL109" s="8"/>
      <c r="AM109" s="8"/>
      <c r="AN109" s="8"/>
      <c r="AO109" s="8"/>
      <c r="AP109" s="14"/>
      <c r="AQ109" s="21"/>
      <c r="AR109" s="7"/>
      <c r="AS109" s="7"/>
      <c r="AT109" s="10"/>
      <c r="AU109" s="10"/>
    </row>
    <row r="110" spans="2:47" ht="15.75" x14ac:dyDescent="0.25">
      <c r="B110" s="107" t="str">
        <f t="shared" si="5"/>
        <v/>
      </c>
      <c r="C110" s="41"/>
      <c r="D110" s="43"/>
      <c r="E110" s="32" t="str">
        <f>IFERROR(IF(OR(C110="",AND(C110&lt;&gt;"",D110="")),"",(VLOOKUP(C110,'APP BACKGROUND'!A:F,2,0))),"")</f>
        <v/>
      </c>
      <c r="F110" s="33" t="str">
        <f>IF(E110="","",(VLOOKUP(C110,'APP BACKGROUND'!A:F,5,0)))</f>
        <v/>
      </c>
      <c r="G110" s="31" t="str">
        <f>IF(E110="","",(VLOOKUP('Application Form'!C110,'APP BACKGROUND'!A:I,9,0)))</f>
        <v/>
      </c>
      <c r="H110" s="9"/>
      <c r="I110" s="9"/>
      <c r="J110" s="196" t="str">
        <f>IF(H110="","",(VLOOKUP(C110,'APP BACKGROUND'!A:M,13,0)))</f>
        <v/>
      </c>
      <c r="K110" s="116" t="str">
        <f t="shared" si="3"/>
        <v/>
      </c>
      <c r="L110" s="116" t="str">
        <f>IF(H110="","",(VLOOKUP(C110,'APP BACKGROUND'!A:K,11,0)))</f>
        <v/>
      </c>
      <c r="M110" s="67"/>
      <c r="N110" s="93" t="str">
        <f>IF(H:H="","",M110/G110)</f>
        <v/>
      </c>
      <c r="O110" s="68" t="str">
        <f t="shared" si="4"/>
        <v/>
      </c>
      <c r="P110" s="31"/>
      <c r="Q110" s="31"/>
      <c r="R110" s="35" t="str">
        <f>IF(P:P="","",IF(OR(P110="At Shelf",P110="Bonus Bundles"),VLOOKUP(G110,'Data Validation'!$A$48:$B$56,2,TRUE),VLOOKUP(G110,'Data Validation'!$A$60:$B$69,2,TRUE)))</f>
        <v/>
      </c>
      <c r="S110" s="60"/>
      <c r="T110" s="60"/>
      <c r="U110" s="60"/>
      <c r="V110" s="9"/>
      <c r="W110" s="9"/>
      <c r="X110" s="9"/>
      <c r="Y110" s="8"/>
      <c r="Z110" s="8"/>
      <c r="AA110" s="8"/>
      <c r="AB110" s="8"/>
      <c r="AC110" s="9"/>
      <c r="AD110" s="9"/>
      <c r="AE110" s="9"/>
      <c r="AF110" s="9"/>
      <c r="AG110" s="9"/>
      <c r="AH110" s="8"/>
      <c r="AI110" s="8"/>
      <c r="AJ110" s="8"/>
      <c r="AK110" s="8"/>
      <c r="AL110" s="8"/>
      <c r="AM110" s="8"/>
      <c r="AN110" s="8"/>
      <c r="AO110" s="8"/>
      <c r="AP110" s="14"/>
      <c r="AQ110" s="21"/>
      <c r="AR110" s="7"/>
      <c r="AS110" s="7"/>
      <c r="AT110" s="10"/>
      <c r="AU110" s="10"/>
    </row>
    <row r="111" spans="2:47" ht="15.75" x14ac:dyDescent="0.25">
      <c r="B111" s="107" t="str">
        <f t="shared" si="5"/>
        <v/>
      </c>
      <c r="C111" s="41"/>
      <c r="D111" s="43"/>
      <c r="E111" s="32" t="str">
        <f>IFERROR(IF(OR(C111="",AND(C111&lt;&gt;"",D111="")),"",(VLOOKUP(C111,'APP BACKGROUND'!A:F,2,0))),"")</f>
        <v/>
      </c>
      <c r="F111" s="33" t="str">
        <f>IF(E111="","",(VLOOKUP(C111,'APP BACKGROUND'!A:F,5,0)))</f>
        <v/>
      </c>
      <c r="G111" s="31" t="str">
        <f>IF(E111="","",(VLOOKUP('Application Form'!C111,'APP BACKGROUND'!A:I,9,0)))</f>
        <v/>
      </c>
      <c r="H111" s="9"/>
      <c r="I111" s="9"/>
      <c r="J111" s="196" t="str">
        <f>IF(H111="","",(VLOOKUP(C111,'APP BACKGROUND'!A:M,13,0)))</f>
        <v/>
      </c>
      <c r="K111" s="116" t="str">
        <f t="shared" si="3"/>
        <v/>
      </c>
      <c r="L111" s="116" t="str">
        <f>IF(H111="","",(VLOOKUP(C111,'APP BACKGROUND'!A:K,11,0)))</f>
        <v/>
      </c>
      <c r="M111" s="67"/>
      <c r="N111" s="93" t="str">
        <f>IF(H:H="","",M111/G111)</f>
        <v/>
      </c>
      <c r="O111" s="68" t="str">
        <f t="shared" si="4"/>
        <v/>
      </c>
      <c r="P111" s="31"/>
      <c r="Q111" s="31"/>
      <c r="R111" s="35" t="str">
        <f>IF(P:P="","",IF(OR(P111="At Shelf",P111="Bonus Bundles"),VLOOKUP(G111,'Data Validation'!$A$48:$B$56,2,TRUE),VLOOKUP(G111,'Data Validation'!$A$60:$B$69,2,TRUE)))</f>
        <v/>
      </c>
      <c r="S111" s="60"/>
      <c r="T111" s="60"/>
      <c r="U111" s="60"/>
      <c r="V111" s="9"/>
      <c r="W111" s="9"/>
      <c r="X111" s="9"/>
      <c r="Y111" s="8"/>
      <c r="Z111" s="8"/>
      <c r="AA111" s="8"/>
      <c r="AB111" s="8"/>
      <c r="AC111" s="9"/>
      <c r="AD111" s="9"/>
      <c r="AE111" s="9"/>
      <c r="AF111" s="9"/>
      <c r="AG111" s="9"/>
      <c r="AH111" s="8"/>
      <c r="AI111" s="8"/>
      <c r="AJ111" s="8"/>
      <c r="AK111" s="8"/>
      <c r="AL111" s="8"/>
      <c r="AM111" s="8"/>
      <c r="AN111" s="8"/>
      <c r="AO111" s="8"/>
      <c r="AP111" s="14"/>
      <c r="AQ111" s="21"/>
      <c r="AR111" s="7"/>
      <c r="AS111" s="7"/>
      <c r="AT111" s="10"/>
      <c r="AU111" s="10"/>
    </row>
    <row r="112" spans="2:47" ht="15.75" x14ac:dyDescent="0.25">
      <c r="B112" s="107" t="str">
        <f t="shared" si="5"/>
        <v/>
      </c>
      <c r="C112" s="41"/>
      <c r="D112" s="43"/>
      <c r="E112" s="32" t="str">
        <f>IFERROR(IF(OR(C112="",AND(C112&lt;&gt;"",D112="")),"",(VLOOKUP(C112,'APP BACKGROUND'!A:F,2,0))),"")</f>
        <v/>
      </c>
      <c r="F112" s="33" t="str">
        <f>IF(E112="","",(VLOOKUP(C112,'APP BACKGROUND'!A:F,5,0)))</f>
        <v/>
      </c>
      <c r="G112" s="31" t="str">
        <f>IF(E112="","",(VLOOKUP('Application Form'!C112,'APP BACKGROUND'!A:I,9,0)))</f>
        <v/>
      </c>
      <c r="H112" s="9"/>
      <c r="I112" s="9"/>
      <c r="J112" s="196" t="str">
        <f>IF(H112="","",(VLOOKUP(C112,'APP BACKGROUND'!A:M,13,0)))</f>
        <v/>
      </c>
      <c r="K112" s="116" t="str">
        <f t="shared" si="3"/>
        <v/>
      </c>
      <c r="L112" s="116" t="str">
        <f>IF(H112="","",(VLOOKUP(C112,'APP BACKGROUND'!A:K,11,0)))</f>
        <v/>
      </c>
      <c r="M112" s="67"/>
      <c r="N112" s="93" t="str">
        <f>IF(H:H="","",M112/G112)</f>
        <v/>
      </c>
      <c r="O112" s="68" t="str">
        <f t="shared" si="4"/>
        <v/>
      </c>
      <c r="P112" s="31"/>
      <c r="Q112" s="31"/>
      <c r="R112" s="35" t="str">
        <f>IF(P:P="","",IF(OR(P112="At Shelf",P112="Bonus Bundles"),VLOOKUP(G112,'Data Validation'!$A$48:$B$56,2,TRUE),VLOOKUP(G112,'Data Validation'!$A$60:$B$69,2,TRUE)))</f>
        <v/>
      </c>
      <c r="S112" s="60"/>
      <c r="T112" s="60"/>
      <c r="U112" s="60"/>
      <c r="V112" s="9"/>
      <c r="W112" s="9"/>
      <c r="X112" s="9"/>
      <c r="Y112" s="8"/>
      <c r="Z112" s="8"/>
      <c r="AA112" s="8"/>
      <c r="AB112" s="8"/>
      <c r="AC112" s="9"/>
      <c r="AD112" s="9"/>
      <c r="AE112" s="9"/>
      <c r="AF112" s="9"/>
      <c r="AG112" s="9"/>
      <c r="AH112" s="8"/>
      <c r="AI112" s="8"/>
      <c r="AJ112" s="8"/>
      <c r="AK112" s="8"/>
      <c r="AL112" s="8"/>
      <c r="AM112" s="8"/>
      <c r="AN112" s="8"/>
      <c r="AO112" s="8"/>
      <c r="AP112" s="14"/>
      <c r="AQ112" s="21"/>
      <c r="AR112" s="7"/>
      <c r="AS112" s="7"/>
      <c r="AT112" s="10"/>
      <c r="AU112" s="10"/>
    </row>
    <row r="113" spans="2:47" ht="15.75" x14ac:dyDescent="0.25">
      <c r="B113" s="107" t="str">
        <f t="shared" si="5"/>
        <v/>
      </c>
      <c r="C113" s="41"/>
      <c r="D113" s="43"/>
      <c r="E113" s="32" t="str">
        <f>IFERROR(IF(OR(C113="",AND(C113&lt;&gt;"",D113="")),"",(VLOOKUP(C113,'APP BACKGROUND'!A:F,2,0))),"")</f>
        <v/>
      </c>
      <c r="F113" s="33" t="str">
        <f>IF(E113="","",(VLOOKUP(C113,'APP BACKGROUND'!A:F,5,0)))</f>
        <v/>
      </c>
      <c r="G113" s="31" t="str">
        <f>IF(E113="","",(VLOOKUP('Application Form'!C113,'APP BACKGROUND'!A:I,9,0)))</f>
        <v/>
      </c>
      <c r="H113" s="9"/>
      <c r="I113" s="9"/>
      <c r="J113" s="196" t="str">
        <f>IF(H113="","",(VLOOKUP(C113,'APP BACKGROUND'!A:M,13,0)))</f>
        <v/>
      </c>
      <c r="K113" s="116" t="str">
        <f t="shared" si="3"/>
        <v/>
      </c>
      <c r="L113" s="116" t="str">
        <f>IF(H113="","",(VLOOKUP(C113,'APP BACKGROUND'!A:K,11,0)))</f>
        <v/>
      </c>
      <c r="M113" s="67"/>
      <c r="N113" s="93" t="str">
        <f>IF(H:H="","",M113/G113)</f>
        <v/>
      </c>
      <c r="O113" s="68" t="str">
        <f t="shared" si="4"/>
        <v/>
      </c>
      <c r="P113" s="31"/>
      <c r="Q113" s="31"/>
      <c r="R113" s="35" t="str">
        <f>IF(P:P="","",IF(OR(P113="At Shelf",P113="Bonus Bundles"),VLOOKUP(G113,'Data Validation'!$A$48:$B$56,2,TRUE),VLOOKUP(G113,'Data Validation'!$A$60:$B$69,2,TRUE)))</f>
        <v/>
      </c>
      <c r="S113" s="60"/>
      <c r="T113" s="60"/>
      <c r="U113" s="60"/>
      <c r="V113" s="9"/>
      <c r="W113" s="9"/>
      <c r="X113" s="9"/>
      <c r="Y113" s="8"/>
      <c r="Z113" s="8"/>
      <c r="AA113" s="8"/>
      <c r="AB113" s="8"/>
      <c r="AC113" s="9"/>
      <c r="AD113" s="9"/>
      <c r="AE113" s="9"/>
      <c r="AF113" s="9"/>
      <c r="AG113" s="9"/>
      <c r="AH113" s="8"/>
      <c r="AI113" s="8"/>
      <c r="AJ113" s="8"/>
      <c r="AK113" s="8"/>
      <c r="AL113" s="8"/>
      <c r="AM113" s="8"/>
      <c r="AN113" s="8"/>
      <c r="AO113" s="8"/>
      <c r="AP113" s="14"/>
      <c r="AQ113" s="21"/>
      <c r="AR113" s="7"/>
      <c r="AS113" s="7"/>
      <c r="AT113" s="10"/>
      <c r="AU113" s="10"/>
    </row>
    <row r="114" spans="2:47" ht="15.75" x14ac:dyDescent="0.25">
      <c r="B114" s="107" t="str">
        <f t="shared" si="5"/>
        <v/>
      </c>
      <c r="C114" s="41"/>
      <c r="D114" s="43"/>
      <c r="E114" s="32" t="str">
        <f>IFERROR(IF(OR(C114="",AND(C114&lt;&gt;"",D114="")),"",(VLOOKUP(C114,'APP BACKGROUND'!A:F,2,0))),"")</f>
        <v/>
      </c>
      <c r="F114" s="33" t="str">
        <f>IF(E114="","",(VLOOKUP(C114,'APP BACKGROUND'!A:F,5,0)))</f>
        <v/>
      </c>
      <c r="G114" s="31" t="str">
        <f>IF(E114="","",(VLOOKUP('Application Form'!C114,'APP BACKGROUND'!A:I,9,0)))</f>
        <v/>
      </c>
      <c r="H114" s="9"/>
      <c r="I114" s="9"/>
      <c r="J114" s="196" t="str">
        <f>IF(H114="","",(VLOOKUP(C114,'APP BACKGROUND'!A:M,13,0)))</f>
        <v/>
      </c>
      <c r="K114" s="116" t="str">
        <f t="shared" si="3"/>
        <v/>
      </c>
      <c r="L114" s="116" t="str">
        <f>IF(H114="","",(VLOOKUP(C114,'APP BACKGROUND'!A:K,11,0)))</f>
        <v/>
      </c>
      <c r="M114" s="67"/>
      <c r="N114" s="93" t="str">
        <f>IF(H:H="","",M114/G114)</f>
        <v/>
      </c>
      <c r="O114" s="68" t="str">
        <f t="shared" si="4"/>
        <v/>
      </c>
      <c r="P114" s="31"/>
      <c r="Q114" s="31"/>
      <c r="R114" s="35" t="str">
        <f>IF(P:P="","",IF(OR(P114="At Shelf",P114="Bonus Bundles"),VLOOKUP(G114,'Data Validation'!$A$48:$B$56,2,TRUE),VLOOKUP(G114,'Data Validation'!$A$60:$B$69,2,TRUE)))</f>
        <v/>
      </c>
      <c r="S114" s="60"/>
      <c r="T114" s="60"/>
      <c r="U114" s="60"/>
      <c r="V114" s="9"/>
      <c r="W114" s="9"/>
      <c r="X114" s="9"/>
      <c r="Y114" s="8"/>
      <c r="Z114" s="8"/>
      <c r="AA114" s="8"/>
      <c r="AB114" s="8"/>
      <c r="AC114" s="9"/>
      <c r="AD114" s="9"/>
      <c r="AE114" s="9"/>
      <c r="AF114" s="9"/>
      <c r="AG114" s="9"/>
      <c r="AH114" s="8"/>
      <c r="AI114" s="8"/>
      <c r="AJ114" s="8"/>
      <c r="AK114" s="8"/>
      <c r="AL114" s="8"/>
      <c r="AM114" s="8"/>
      <c r="AN114" s="8"/>
      <c r="AO114" s="8"/>
      <c r="AP114" s="14"/>
      <c r="AQ114" s="21"/>
      <c r="AR114" s="7"/>
      <c r="AS114" s="7"/>
      <c r="AT114" s="10"/>
      <c r="AU114" s="10"/>
    </row>
    <row r="115" spans="2:47" ht="15.75" x14ac:dyDescent="0.25">
      <c r="B115" s="107" t="str">
        <f t="shared" si="5"/>
        <v/>
      </c>
      <c r="C115" s="41"/>
      <c r="D115" s="43"/>
      <c r="E115" s="32" t="str">
        <f>IFERROR(IF(OR(C115="",AND(C115&lt;&gt;"",D115="")),"",(VLOOKUP(C115,'APP BACKGROUND'!A:F,2,0))),"")</f>
        <v/>
      </c>
      <c r="F115" s="33" t="str">
        <f>IF(E115="","",(VLOOKUP(C115,'APP BACKGROUND'!A:F,5,0)))</f>
        <v/>
      </c>
      <c r="G115" s="31" t="str">
        <f>IF(E115="","",(VLOOKUP('Application Form'!C115,'APP BACKGROUND'!A:I,9,0)))</f>
        <v/>
      </c>
      <c r="H115" s="9"/>
      <c r="I115" s="9"/>
      <c r="J115" s="196" t="str">
        <f>IF(H115="","",(VLOOKUP(C115,'APP BACKGROUND'!A:M,13,0)))</f>
        <v/>
      </c>
      <c r="K115" s="116" t="str">
        <f t="shared" si="3"/>
        <v/>
      </c>
      <c r="L115" s="116" t="str">
        <f>IF(H115="","",(VLOOKUP(C115,'APP BACKGROUND'!A:K,11,0)))</f>
        <v/>
      </c>
      <c r="M115" s="67"/>
      <c r="N115" s="93" t="str">
        <f>IF(H:H="","",M115/G115)</f>
        <v/>
      </c>
      <c r="O115" s="68" t="str">
        <f t="shared" si="4"/>
        <v/>
      </c>
      <c r="P115" s="31"/>
      <c r="Q115" s="31"/>
      <c r="R115" s="35" t="str">
        <f>IF(P:P="","",IF(OR(P115="At Shelf",P115="Bonus Bundles"),VLOOKUP(G115,'Data Validation'!$A$48:$B$56,2,TRUE),VLOOKUP(G115,'Data Validation'!$A$60:$B$69,2,TRUE)))</f>
        <v/>
      </c>
      <c r="S115" s="60"/>
      <c r="T115" s="60"/>
      <c r="U115" s="60"/>
      <c r="V115" s="9"/>
      <c r="W115" s="9"/>
      <c r="X115" s="9"/>
      <c r="Y115" s="8"/>
      <c r="Z115" s="8"/>
      <c r="AA115" s="8"/>
      <c r="AB115" s="8"/>
      <c r="AC115" s="9"/>
      <c r="AD115" s="9"/>
      <c r="AE115" s="9"/>
      <c r="AF115" s="9"/>
      <c r="AG115" s="9"/>
      <c r="AH115" s="8"/>
      <c r="AI115" s="8"/>
      <c r="AJ115" s="8"/>
      <c r="AK115" s="8"/>
      <c r="AL115" s="8"/>
      <c r="AM115" s="8"/>
      <c r="AN115" s="8"/>
      <c r="AO115" s="8"/>
      <c r="AP115" s="14"/>
      <c r="AQ115" s="21"/>
      <c r="AR115" s="7"/>
      <c r="AS115" s="7"/>
      <c r="AT115" s="10"/>
      <c r="AU115" s="10"/>
    </row>
    <row r="116" spans="2:47" ht="15.75" x14ac:dyDescent="0.25">
      <c r="B116" s="107" t="str">
        <f t="shared" si="5"/>
        <v/>
      </c>
      <c r="C116" s="41"/>
      <c r="D116" s="43"/>
      <c r="E116" s="32" t="str">
        <f>IFERROR(IF(OR(C116="",AND(C116&lt;&gt;"",D116="")),"",(VLOOKUP(C116,'APP BACKGROUND'!A:F,2,0))),"")</f>
        <v/>
      </c>
      <c r="F116" s="33" t="str">
        <f>IF(E116="","",(VLOOKUP(C116,'APP BACKGROUND'!A:F,5,0)))</f>
        <v/>
      </c>
      <c r="G116" s="31" t="str">
        <f>IF(E116="","",(VLOOKUP('Application Form'!C116,'APP BACKGROUND'!A:I,9,0)))</f>
        <v/>
      </c>
      <c r="H116" s="9"/>
      <c r="I116" s="9"/>
      <c r="J116" s="196" t="str">
        <f>IF(H116="","",(VLOOKUP(C116,'APP BACKGROUND'!A:M,13,0)))</f>
        <v/>
      </c>
      <c r="K116" s="116" t="str">
        <f t="shared" si="3"/>
        <v/>
      </c>
      <c r="L116" s="116" t="str">
        <f>IF(H116="","",(VLOOKUP(C116,'APP BACKGROUND'!A:K,11,0)))</f>
        <v/>
      </c>
      <c r="M116" s="67"/>
      <c r="N116" s="93" t="str">
        <f>IF(H:H="","",M116/G116)</f>
        <v/>
      </c>
      <c r="O116" s="68" t="str">
        <f t="shared" si="4"/>
        <v/>
      </c>
      <c r="P116" s="31"/>
      <c r="Q116" s="31"/>
      <c r="R116" s="35" t="str">
        <f>IF(P:P="","",IF(OR(P116="At Shelf",P116="Bonus Bundles"),VLOOKUP(G116,'Data Validation'!$A$48:$B$56,2,TRUE),VLOOKUP(G116,'Data Validation'!$A$60:$B$69,2,TRUE)))</f>
        <v/>
      </c>
      <c r="S116" s="60"/>
      <c r="T116" s="60"/>
      <c r="U116" s="60"/>
      <c r="V116" s="9"/>
      <c r="W116" s="9"/>
      <c r="X116" s="9"/>
      <c r="Y116" s="8"/>
      <c r="Z116" s="8"/>
      <c r="AA116" s="8"/>
      <c r="AB116" s="8"/>
      <c r="AC116" s="9"/>
      <c r="AD116" s="9"/>
      <c r="AE116" s="9"/>
      <c r="AF116" s="9"/>
      <c r="AG116" s="9"/>
      <c r="AH116" s="8"/>
      <c r="AI116" s="8"/>
      <c r="AJ116" s="8"/>
      <c r="AK116" s="8"/>
      <c r="AL116" s="8"/>
      <c r="AM116" s="8"/>
      <c r="AN116" s="8"/>
      <c r="AO116" s="8"/>
      <c r="AP116" s="14"/>
      <c r="AQ116" s="21"/>
      <c r="AR116" s="7"/>
      <c r="AS116" s="7"/>
      <c r="AT116" s="10"/>
      <c r="AU116" s="10"/>
    </row>
    <row r="117" spans="2:47" ht="15.75" x14ac:dyDescent="0.25">
      <c r="B117" s="107" t="str">
        <f t="shared" si="5"/>
        <v/>
      </c>
      <c r="C117" s="41"/>
      <c r="D117" s="43"/>
      <c r="E117" s="32" t="str">
        <f>IFERROR(IF(OR(C117="",AND(C117&lt;&gt;"",D117="")),"",(VLOOKUP(C117,'APP BACKGROUND'!A:F,2,0))),"")</f>
        <v/>
      </c>
      <c r="F117" s="33" t="str">
        <f>IF(E117="","",(VLOOKUP(C117,'APP BACKGROUND'!A:F,5,0)))</f>
        <v/>
      </c>
      <c r="G117" s="31" t="str">
        <f>IF(E117="","",(VLOOKUP('Application Form'!C117,'APP BACKGROUND'!A:I,9,0)))</f>
        <v/>
      </c>
      <c r="H117" s="9"/>
      <c r="I117" s="9"/>
      <c r="J117" s="196" t="str">
        <f>IF(H117="","",(VLOOKUP(C117,'APP BACKGROUND'!A:M,13,0)))</f>
        <v/>
      </c>
      <c r="K117" s="116" t="str">
        <f t="shared" si="3"/>
        <v/>
      </c>
      <c r="L117" s="116" t="str">
        <f>IF(H117="","",(VLOOKUP(C117,'APP BACKGROUND'!A:K,11,0)))</f>
        <v/>
      </c>
      <c r="M117" s="67"/>
      <c r="N117" s="93" t="str">
        <f>IF(H:H="","",M117/G117)</f>
        <v/>
      </c>
      <c r="O117" s="68" t="str">
        <f t="shared" si="4"/>
        <v/>
      </c>
      <c r="P117" s="31"/>
      <c r="Q117" s="31"/>
      <c r="R117" s="35" t="str">
        <f>IF(P:P="","",IF(OR(P117="At Shelf",P117="Bonus Bundles"),VLOOKUP(G117,'Data Validation'!$A$48:$B$56,2,TRUE),VLOOKUP(G117,'Data Validation'!$A$60:$B$69,2,TRUE)))</f>
        <v/>
      </c>
      <c r="S117" s="60"/>
      <c r="T117" s="60"/>
      <c r="U117" s="60"/>
      <c r="V117" s="9"/>
      <c r="W117" s="9"/>
      <c r="X117" s="9"/>
      <c r="Y117" s="8"/>
      <c r="Z117" s="8"/>
      <c r="AA117" s="8"/>
      <c r="AB117" s="8"/>
      <c r="AC117" s="9"/>
      <c r="AD117" s="9"/>
      <c r="AE117" s="9"/>
      <c r="AF117" s="9"/>
      <c r="AG117" s="9"/>
      <c r="AH117" s="8"/>
      <c r="AI117" s="8"/>
      <c r="AJ117" s="8"/>
      <c r="AK117" s="8"/>
      <c r="AL117" s="8"/>
      <c r="AM117" s="8"/>
      <c r="AN117" s="8"/>
      <c r="AO117" s="8"/>
      <c r="AP117" s="14"/>
      <c r="AQ117" s="21"/>
      <c r="AR117" s="7"/>
      <c r="AS117" s="7"/>
      <c r="AT117" s="10"/>
      <c r="AU117" s="10"/>
    </row>
    <row r="118" spans="2:47" ht="15.75" x14ac:dyDescent="0.25">
      <c r="B118" s="107" t="str">
        <f t="shared" si="5"/>
        <v/>
      </c>
      <c r="C118" s="41"/>
      <c r="D118" s="43"/>
      <c r="E118" s="32" t="str">
        <f>IFERROR(IF(OR(C118="",AND(C118&lt;&gt;"",D118="")),"",(VLOOKUP(C118,'APP BACKGROUND'!A:F,2,0))),"")</f>
        <v/>
      </c>
      <c r="F118" s="33" t="str">
        <f>IF(E118="","",(VLOOKUP(C118,'APP BACKGROUND'!A:F,5,0)))</f>
        <v/>
      </c>
      <c r="G118" s="31" t="str">
        <f>IF(E118="","",(VLOOKUP('Application Form'!C118,'APP BACKGROUND'!A:I,9,0)))</f>
        <v/>
      </c>
      <c r="H118" s="9"/>
      <c r="I118" s="9"/>
      <c r="J118" s="196" t="str">
        <f>IF(H118="","",(VLOOKUP(C118,'APP BACKGROUND'!A:M,13,0)))</f>
        <v/>
      </c>
      <c r="K118" s="116" t="str">
        <f t="shared" si="3"/>
        <v/>
      </c>
      <c r="L118" s="116" t="str">
        <f>IF(H118="","",(VLOOKUP(C118,'APP BACKGROUND'!A:K,11,0)))</f>
        <v/>
      </c>
      <c r="M118" s="67"/>
      <c r="N118" s="93" t="str">
        <f>IF(H:H="","",M118/G118)</f>
        <v/>
      </c>
      <c r="O118" s="68" t="str">
        <f t="shared" si="4"/>
        <v/>
      </c>
      <c r="P118" s="31"/>
      <c r="Q118" s="31"/>
      <c r="R118" s="35" t="str">
        <f>IF(P:P="","",IF(OR(P118="At Shelf",P118="Bonus Bundles"),VLOOKUP(G118,'Data Validation'!$A$48:$B$56,2,TRUE),VLOOKUP(G118,'Data Validation'!$A$60:$B$69,2,TRUE)))</f>
        <v/>
      </c>
      <c r="S118" s="60"/>
      <c r="T118" s="60"/>
      <c r="U118" s="60"/>
      <c r="V118" s="9"/>
      <c r="W118" s="9"/>
      <c r="X118" s="9"/>
      <c r="Y118" s="8"/>
      <c r="Z118" s="8"/>
      <c r="AA118" s="8"/>
      <c r="AB118" s="8"/>
      <c r="AC118" s="9"/>
      <c r="AD118" s="9"/>
      <c r="AE118" s="9"/>
      <c r="AF118" s="9"/>
      <c r="AG118" s="9"/>
      <c r="AH118" s="8"/>
      <c r="AI118" s="8"/>
      <c r="AJ118" s="8"/>
      <c r="AK118" s="8"/>
      <c r="AL118" s="8"/>
      <c r="AM118" s="8"/>
      <c r="AN118" s="8"/>
      <c r="AO118" s="8"/>
      <c r="AP118" s="14"/>
      <c r="AQ118" s="21"/>
      <c r="AR118" s="7"/>
      <c r="AS118" s="7"/>
      <c r="AT118" s="10"/>
      <c r="AU118" s="10"/>
    </row>
    <row r="119" spans="2:47" ht="15.75" x14ac:dyDescent="0.25">
      <c r="B119" s="107" t="str">
        <f t="shared" si="5"/>
        <v/>
      </c>
      <c r="C119" s="41"/>
      <c r="D119" s="43"/>
      <c r="E119" s="32" t="str">
        <f>IFERROR(IF(OR(C119="",AND(C119&lt;&gt;"",D119="")),"",(VLOOKUP(C119,'APP BACKGROUND'!A:F,2,0))),"")</f>
        <v/>
      </c>
      <c r="F119" s="33" t="str">
        <f>IF(E119="","",(VLOOKUP(C119,'APP BACKGROUND'!A:F,5,0)))</f>
        <v/>
      </c>
      <c r="G119" s="31" t="str">
        <f>IF(E119="","",(VLOOKUP('Application Form'!C119,'APP BACKGROUND'!A:I,9,0)))</f>
        <v/>
      </c>
      <c r="H119" s="9"/>
      <c r="I119" s="9"/>
      <c r="J119" s="196" t="str">
        <f>IF(H119="","",(VLOOKUP(C119,'APP BACKGROUND'!A:M,13,0)))</f>
        <v/>
      </c>
      <c r="K119" s="116" t="str">
        <f t="shared" si="3"/>
        <v/>
      </c>
      <c r="L119" s="116" t="str">
        <f>IF(H119="","",(VLOOKUP(C119,'APP BACKGROUND'!A:K,11,0)))</f>
        <v/>
      </c>
      <c r="M119" s="67"/>
      <c r="N119" s="93" t="str">
        <f>IF(H:H="","",M119/G119)</f>
        <v/>
      </c>
      <c r="O119" s="68" t="str">
        <f t="shared" si="4"/>
        <v/>
      </c>
      <c r="P119" s="31"/>
      <c r="Q119" s="31"/>
      <c r="R119" s="35" t="str">
        <f>IF(P:P="","",IF(OR(P119="At Shelf",P119="Bonus Bundles"),VLOOKUP(G119,'Data Validation'!$A$48:$B$56,2,TRUE),VLOOKUP(G119,'Data Validation'!$A$60:$B$69,2,TRUE)))</f>
        <v/>
      </c>
      <c r="S119" s="60"/>
      <c r="T119" s="60"/>
      <c r="U119" s="60"/>
      <c r="V119" s="9"/>
      <c r="W119" s="9"/>
      <c r="X119" s="9"/>
      <c r="Y119" s="8"/>
      <c r="Z119" s="8"/>
      <c r="AA119" s="8"/>
      <c r="AB119" s="8"/>
      <c r="AC119" s="9"/>
      <c r="AD119" s="9"/>
      <c r="AE119" s="9"/>
      <c r="AF119" s="9"/>
      <c r="AG119" s="9"/>
      <c r="AH119" s="8"/>
      <c r="AI119" s="8"/>
      <c r="AJ119" s="8"/>
      <c r="AK119" s="8"/>
      <c r="AL119" s="8"/>
      <c r="AM119" s="8"/>
      <c r="AN119" s="8"/>
      <c r="AO119" s="8"/>
      <c r="AP119" s="14"/>
      <c r="AQ119" s="21"/>
      <c r="AR119" s="7"/>
      <c r="AS119" s="7"/>
      <c r="AT119" s="10"/>
      <c r="AU119" s="10"/>
    </row>
    <row r="120" spans="2:47" ht="15.75" x14ac:dyDescent="0.25">
      <c r="B120" s="107" t="str">
        <f t="shared" si="5"/>
        <v/>
      </c>
      <c r="C120" s="41"/>
      <c r="D120" s="43"/>
      <c r="E120" s="32" t="str">
        <f>IFERROR(IF(OR(C120="",AND(C120&lt;&gt;"",D120="")),"",(VLOOKUP(C120,'APP BACKGROUND'!A:F,2,0))),"")</f>
        <v/>
      </c>
      <c r="F120" s="33" t="str">
        <f>IF(E120="","",(VLOOKUP(C120,'APP BACKGROUND'!A:F,5,0)))</f>
        <v/>
      </c>
      <c r="G120" s="31" t="str">
        <f>IF(E120="","",(VLOOKUP('Application Form'!C120,'APP BACKGROUND'!A:I,9,0)))</f>
        <v/>
      </c>
      <c r="H120" s="9"/>
      <c r="I120" s="9"/>
      <c r="J120" s="196" t="str">
        <f>IF(H120="","",(VLOOKUP(C120,'APP BACKGROUND'!A:M,13,0)))</f>
        <v/>
      </c>
      <c r="K120" s="116" t="str">
        <f t="shared" si="3"/>
        <v/>
      </c>
      <c r="L120" s="116" t="str">
        <f>IF(H120="","",(VLOOKUP(C120,'APP BACKGROUND'!A:K,11,0)))</f>
        <v/>
      </c>
      <c r="M120" s="67"/>
      <c r="N120" s="93" t="str">
        <f>IF(H:H="","",M120/G120)</f>
        <v/>
      </c>
      <c r="O120" s="68" t="str">
        <f t="shared" si="4"/>
        <v/>
      </c>
      <c r="P120" s="31"/>
      <c r="Q120" s="31"/>
      <c r="R120" s="35" t="str">
        <f>IF(P:P="","",IF(OR(P120="At Shelf",P120="Bonus Bundles"),VLOOKUP(G120,'Data Validation'!$A$48:$B$56,2,TRUE),VLOOKUP(G120,'Data Validation'!$A$60:$B$69,2,TRUE)))</f>
        <v/>
      </c>
      <c r="S120" s="60"/>
      <c r="T120" s="60"/>
      <c r="U120" s="60"/>
      <c r="V120" s="9"/>
      <c r="W120" s="9"/>
      <c r="X120" s="9"/>
      <c r="Y120" s="8"/>
      <c r="Z120" s="8"/>
      <c r="AA120" s="8"/>
      <c r="AB120" s="8"/>
      <c r="AC120" s="9"/>
      <c r="AD120" s="9"/>
      <c r="AE120" s="9"/>
      <c r="AF120" s="9"/>
      <c r="AG120" s="9"/>
      <c r="AH120" s="8"/>
      <c r="AI120" s="8"/>
      <c r="AJ120" s="8"/>
      <c r="AK120" s="8"/>
      <c r="AL120" s="8"/>
      <c r="AM120" s="8"/>
      <c r="AN120" s="8"/>
      <c r="AO120" s="8"/>
      <c r="AP120" s="14"/>
      <c r="AQ120" s="21"/>
      <c r="AR120" s="7"/>
      <c r="AS120" s="7"/>
      <c r="AT120" s="10"/>
      <c r="AU120" s="10"/>
    </row>
    <row r="121" spans="2:47" ht="15.75" x14ac:dyDescent="0.25">
      <c r="B121" s="107" t="str">
        <f t="shared" si="5"/>
        <v/>
      </c>
      <c r="C121" s="41"/>
      <c r="D121" s="43"/>
      <c r="E121" s="32" t="str">
        <f>IFERROR(IF(OR(C121="",AND(C121&lt;&gt;"",D121="")),"",(VLOOKUP(C121,'APP BACKGROUND'!A:F,2,0))),"")</f>
        <v/>
      </c>
      <c r="F121" s="33" t="str">
        <f>IF(E121="","",(VLOOKUP(C121,'APP BACKGROUND'!A:F,5,0)))</f>
        <v/>
      </c>
      <c r="G121" s="31" t="str">
        <f>IF(E121="","",(VLOOKUP('Application Form'!C121,'APP BACKGROUND'!A:I,9,0)))</f>
        <v/>
      </c>
      <c r="H121" s="9"/>
      <c r="I121" s="9"/>
      <c r="J121" s="196" t="str">
        <f>IF(H121="","",(VLOOKUP(C121,'APP BACKGROUND'!A:M,13,0)))</f>
        <v/>
      </c>
      <c r="K121" s="116" t="str">
        <f t="shared" si="3"/>
        <v/>
      </c>
      <c r="L121" s="116" t="str">
        <f>IF(H121="","",(VLOOKUP(C121,'APP BACKGROUND'!A:K,11,0)))</f>
        <v/>
      </c>
      <c r="M121" s="67"/>
      <c r="N121" s="93" t="str">
        <f>IF(H:H="","",M121/G121)</f>
        <v/>
      </c>
      <c r="O121" s="68" t="str">
        <f t="shared" si="4"/>
        <v/>
      </c>
      <c r="P121" s="31"/>
      <c r="Q121" s="31"/>
      <c r="R121" s="35" t="str">
        <f>IF(P:P="","",IF(OR(P121="At Shelf",P121="Bonus Bundles"),VLOOKUP(G121,'Data Validation'!$A$48:$B$56,2,TRUE),VLOOKUP(G121,'Data Validation'!$A$60:$B$69,2,TRUE)))</f>
        <v/>
      </c>
      <c r="S121" s="60"/>
      <c r="T121" s="60"/>
      <c r="U121" s="60"/>
      <c r="V121" s="9"/>
      <c r="W121" s="9"/>
      <c r="X121" s="9"/>
      <c r="Y121" s="8"/>
      <c r="Z121" s="8"/>
      <c r="AA121" s="8"/>
      <c r="AB121" s="8"/>
      <c r="AC121" s="9"/>
      <c r="AD121" s="9"/>
      <c r="AE121" s="9"/>
      <c r="AF121" s="9"/>
      <c r="AG121" s="9"/>
      <c r="AH121" s="8"/>
      <c r="AI121" s="8"/>
      <c r="AJ121" s="8"/>
      <c r="AK121" s="8"/>
      <c r="AL121" s="8"/>
      <c r="AM121" s="8"/>
      <c r="AN121" s="8"/>
      <c r="AO121" s="8"/>
      <c r="AP121" s="14"/>
      <c r="AQ121" s="21"/>
      <c r="AR121" s="7"/>
      <c r="AS121" s="7"/>
      <c r="AT121" s="10"/>
      <c r="AU121" s="10"/>
    </row>
    <row r="122" spans="2:47" ht="15.75" x14ac:dyDescent="0.25">
      <c r="B122" s="107" t="str">
        <f t="shared" si="5"/>
        <v/>
      </c>
      <c r="C122" s="41"/>
      <c r="D122" s="43"/>
      <c r="E122" s="32" t="str">
        <f>IFERROR(IF(OR(C122="",AND(C122&lt;&gt;"",D122="")),"",(VLOOKUP(C122,'APP BACKGROUND'!A:F,2,0))),"")</f>
        <v/>
      </c>
      <c r="F122" s="33" t="str">
        <f>IF(E122="","",(VLOOKUP(C122,'APP BACKGROUND'!A:F,5,0)))</f>
        <v/>
      </c>
      <c r="G122" s="31" t="str">
        <f>IF(E122="","",(VLOOKUP('Application Form'!C122,'APP BACKGROUND'!A:I,9,0)))</f>
        <v/>
      </c>
      <c r="H122" s="9"/>
      <c r="I122" s="9"/>
      <c r="J122" s="196" t="str">
        <f>IF(H122="","",(VLOOKUP(C122,'APP BACKGROUND'!A:M,13,0)))</f>
        <v/>
      </c>
      <c r="K122" s="116" t="str">
        <f t="shared" si="3"/>
        <v/>
      </c>
      <c r="L122" s="116" t="str">
        <f>IF(H122="","",(VLOOKUP(C122,'APP BACKGROUND'!A:K,11,0)))</f>
        <v/>
      </c>
      <c r="M122" s="67"/>
      <c r="N122" s="93" t="str">
        <f>IF(H:H="","",M122/G122)</f>
        <v/>
      </c>
      <c r="O122" s="68" t="str">
        <f t="shared" si="4"/>
        <v/>
      </c>
      <c r="P122" s="31"/>
      <c r="Q122" s="31"/>
      <c r="R122" s="35" t="str">
        <f>IF(P:P="","",IF(OR(P122="At Shelf",P122="Bonus Bundles"),VLOOKUP(G122,'Data Validation'!$A$48:$B$56,2,TRUE),VLOOKUP(G122,'Data Validation'!$A$60:$B$69,2,TRUE)))</f>
        <v/>
      </c>
      <c r="S122" s="60"/>
      <c r="T122" s="60"/>
      <c r="U122" s="60"/>
      <c r="V122" s="9"/>
      <c r="W122" s="9"/>
      <c r="X122" s="9"/>
      <c r="Y122" s="8"/>
      <c r="Z122" s="8"/>
      <c r="AA122" s="8"/>
      <c r="AB122" s="8"/>
      <c r="AC122" s="9"/>
      <c r="AD122" s="9"/>
      <c r="AE122" s="9"/>
      <c r="AF122" s="9"/>
      <c r="AG122" s="9"/>
      <c r="AH122" s="8"/>
      <c r="AI122" s="8"/>
      <c r="AJ122" s="8"/>
      <c r="AK122" s="8"/>
      <c r="AL122" s="8"/>
      <c r="AM122" s="8"/>
      <c r="AN122" s="8"/>
      <c r="AO122" s="8"/>
      <c r="AP122" s="14"/>
      <c r="AQ122" s="21"/>
      <c r="AR122" s="7"/>
      <c r="AS122" s="7"/>
      <c r="AT122" s="10"/>
      <c r="AU122" s="10"/>
    </row>
    <row r="123" spans="2:47" ht="15.75" x14ac:dyDescent="0.25">
      <c r="B123" s="107" t="str">
        <f t="shared" si="5"/>
        <v/>
      </c>
      <c r="C123" s="41"/>
      <c r="D123" s="43"/>
      <c r="E123" s="32" t="str">
        <f>IFERROR(IF(OR(C123="",AND(C123&lt;&gt;"",D123="")),"",(VLOOKUP(C123,'APP BACKGROUND'!A:F,2,0))),"")</f>
        <v/>
      </c>
      <c r="F123" s="33" t="str">
        <f>IF(E123="","",(VLOOKUP(C123,'APP BACKGROUND'!A:F,5,0)))</f>
        <v/>
      </c>
      <c r="G123" s="31" t="str">
        <f>IF(E123="","",(VLOOKUP('Application Form'!C123,'APP BACKGROUND'!A:I,9,0)))</f>
        <v/>
      </c>
      <c r="H123" s="9"/>
      <c r="I123" s="9"/>
      <c r="J123" s="196" t="str">
        <f>IF(H123="","",(VLOOKUP(C123,'APP BACKGROUND'!A:M,13,0)))</f>
        <v/>
      </c>
      <c r="K123" s="116" t="str">
        <f t="shared" si="3"/>
        <v/>
      </c>
      <c r="L123" s="116" t="str">
        <f>IF(H123="","",(VLOOKUP(C123,'APP BACKGROUND'!A:K,11,0)))</f>
        <v/>
      </c>
      <c r="M123" s="67"/>
      <c r="N123" s="93" t="str">
        <f>IF(H:H="","",M123/G123)</f>
        <v/>
      </c>
      <c r="O123" s="68" t="str">
        <f t="shared" si="4"/>
        <v/>
      </c>
      <c r="P123" s="31"/>
      <c r="Q123" s="31"/>
      <c r="R123" s="35" t="str">
        <f>IF(P:P="","",IF(OR(P123="At Shelf",P123="Bonus Bundles"),VLOOKUP(G123,'Data Validation'!$A$48:$B$56,2,TRUE),VLOOKUP(G123,'Data Validation'!$A$60:$B$69,2,TRUE)))</f>
        <v/>
      </c>
      <c r="S123" s="60"/>
      <c r="T123" s="60"/>
      <c r="U123" s="60"/>
      <c r="V123" s="9"/>
      <c r="W123" s="9"/>
      <c r="X123" s="9"/>
      <c r="Y123" s="8"/>
      <c r="Z123" s="8"/>
      <c r="AA123" s="8"/>
      <c r="AB123" s="8"/>
      <c r="AC123" s="9"/>
      <c r="AD123" s="9"/>
      <c r="AE123" s="9"/>
      <c r="AF123" s="9"/>
      <c r="AG123" s="9"/>
      <c r="AH123" s="8"/>
      <c r="AI123" s="8"/>
      <c r="AJ123" s="8"/>
      <c r="AK123" s="8"/>
      <c r="AL123" s="8"/>
      <c r="AM123" s="8"/>
      <c r="AN123" s="8"/>
      <c r="AO123" s="8"/>
      <c r="AP123" s="14"/>
      <c r="AQ123" s="21"/>
      <c r="AR123" s="7"/>
      <c r="AS123" s="7"/>
      <c r="AT123" s="10"/>
      <c r="AU123" s="10"/>
    </row>
    <row r="124" spans="2:47" ht="15.75" x14ac:dyDescent="0.25">
      <c r="B124" s="107" t="str">
        <f t="shared" si="5"/>
        <v/>
      </c>
      <c r="C124" s="41"/>
      <c r="D124" s="43"/>
      <c r="E124" s="32" t="str">
        <f>IFERROR(IF(OR(C124="",AND(C124&lt;&gt;"",D124="")),"",(VLOOKUP(C124,'APP BACKGROUND'!A:F,2,0))),"")</f>
        <v/>
      </c>
      <c r="F124" s="33" t="str">
        <f>IF(E124="","",(VLOOKUP(C124,'APP BACKGROUND'!A:F,5,0)))</f>
        <v/>
      </c>
      <c r="G124" s="31" t="str">
        <f>IF(E124="","",(VLOOKUP('Application Form'!C124,'APP BACKGROUND'!A:I,9,0)))</f>
        <v/>
      </c>
      <c r="H124" s="9"/>
      <c r="I124" s="9"/>
      <c r="J124" s="196" t="str">
        <f>IF(H124="","",(VLOOKUP(C124,'APP BACKGROUND'!A:M,13,0)))</f>
        <v/>
      </c>
      <c r="K124" s="116" t="str">
        <f t="shared" si="3"/>
        <v/>
      </c>
      <c r="L124" s="116" t="str">
        <f>IF(H124="","",(VLOOKUP(C124,'APP BACKGROUND'!A:K,11,0)))</f>
        <v/>
      </c>
      <c r="M124" s="67"/>
      <c r="N124" s="93" t="str">
        <f>IF(H:H="","",M124/G124)</f>
        <v/>
      </c>
      <c r="O124" s="68" t="str">
        <f t="shared" si="4"/>
        <v/>
      </c>
      <c r="P124" s="31"/>
      <c r="Q124" s="31"/>
      <c r="R124" s="35" t="str">
        <f>IF(P:P="","",IF(OR(P124="At Shelf",P124="Bonus Bundles"),VLOOKUP(G124,'Data Validation'!$A$48:$B$56,2,TRUE),VLOOKUP(G124,'Data Validation'!$A$60:$B$69,2,TRUE)))</f>
        <v/>
      </c>
      <c r="S124" s="60"/>
      <c r="T124" s="60"/>
      <c r="U124" s="60"/>
      <c r="V124" s="9"/>
      <c r="W124" s="9"/>
      <c r="X124" s="9"/>
      <c r="Y124" s="8"/>
      <c r="Z124" s="8"/>
      <c r="AA124" s="8"/>
      <c r="AB124" s="8"/>
      <c r="AC124" s="9"/>
      <c r="AD124" s="9"/>
      <c r="AE124" s="9"/>
      <c r="AF124" s="9"/>
      <c r="AG124" s="9"/>
      <c r="AH124" s="8"/>
      <c r="AI124" s="8"/>
      <c r="AJ124" s="8"/>
      <c r="AK124" s="8"/>
      <c r="AL124" s="8"/>
      <c r="AM124" s="8"/>
      <c r="AN124" s="8"/>
      <c r="AO124" s="8"/>
      <c r="AP124" s="14"/>
      <c r="AQ124" s="21"/>
      <c r="AR124" s="7"/>
      <c r="AS124" s="7"/>
      <c r="AT124" s="10"/>
      <c r="AU124" s="10"/>
    </row>
    <row r="125" spans="2:47" ht="15.75" x14ac:dyDescent="0.25">
      <c r="B125" s="107" t="str">
        <f t="shared" si="5"/>
        <v/>
      </c>
      <c r="C125" s="41"/>
      <c r="D125" s="43"/>
      <c r="E125" s="32" t="str">
        <f>IFERROR(IF(OR(C125="",AND(C125&lt;&gt;"",D125="")),"",(VLOOKUP(C125,'APP BACKGROUND'!A:F,2,0))),"")</f>
        <v/>
      </c>
      <c r="F125" s="33" t="str">
        <f>IF(E125="","",(VLOOKUP(C125,'APP BACKGROUND'!A:F,5,0)))</f>
        <v/>
      </c>
      <c r="G125" s="31" t="str">
        <f>IF(E125="","",(VLOOKUP('Application Form'!C125,'APP BACKGROUND'!A:I,9,0)))</f>
        <v/>
      </c>
      <c r="H125" s="9"/>
      <c r="I125" s="9"/>
      <c r="J125" s="196" t="str">
        <f>IF(H125="","",(VLOOKUP(C125,'APP BACKGROUND'!A:M,13,0)))</f>
        <v/>
      </c>
      <c r="K125" s="116" t="str">
        <f t="shared" si="3"/>
        <v/>
      </c>
      <c r="L125" s="116" t="str">
        <f>IF(H125="","",(VLOOKUP(C125,'APP BACKGROUND'!A:K,11,0)))</f>
        <v/>
      </c>
      <c r="M125" s="67"/>
      <c r="N125" s="93" t="str">
        <f>IF(H:H="","",M125/G125)</f>
        <v/>
      </c>
      <c r="O125" s="68" t="str">
        <f t="shared" si="4"/>
        <v/>
      </c>
      <c r="P125" s="31"/>
      <c r="Q125" s="31"/>
      <c r="R125" s="35" t="str">
        <f>IF(P:P="","",IF(OR(P125="At Shelf",P125="Bonus Bundles"),VLOOKUP(G125,'Data Validation'!$A$48:$B$56,2,TRUE),VLOOKUP(G125,'Data Validation'!$A$60:$B$69,2,TRUE)))</f>
        <v/>
      </c>
      <c r="S125" s="60"/>
      <c r="T125" s="60"/>
      <c r="U125" s="60"/>
      <c r="V125" s="9"/>
      <c r="W125" s="9"/>
      <c r="X125" s="9"/>
      <c r="Y125" s="8"/>
      <c r="Z125" s="8"/>
      <c r="AA125" s="8"/>
      <c r="AB125" s="8"/>
      <c r="AC125" s="9"/>
      <c r="AD125" s="9"/>
      <c r="AE125" s="9"/>
      <c r="AF125" s="9"/>
      <c r="AG125" s="9"/>
      <c r="AH125" s="8"/>
      <c r="AI125" s="8"/>
      <c r="AJ125" s="8"/>
      <c r="AK125" s="8"/>
      <c r="AL125" s="8"/>
      <c r="AM125" s="8"/>
      <c r="AN125" s="8"/>
      <c r="AO125" s="8"/>
      <c r="AP125" s="14"/>
      <c r="AQ125" s="21"/>
      <c r="AR125" s="7"/>
      <c r="AS125" s="7"/>
      <c r="AT125" s="10"/>
      <c r="AU125" s="10"/>
    </row>
    <row r="126" spans="2:47" ht="15.75" x14ac:dyDescent="0.25">
      <c r="B126" s="107" t="str">
        <f t="shared" si="5"/>
        <v/>
      </c>
      <c r="C126" s="41"/>
      <c r="D126" s="43"/>
      <c r="E126" s="32" t="str">
        <f>IFERROR(IF(OR(C126="",AND(C126&lt;&gt;"",D126="")),"",(VLOOKUP(C126,'APP BACKGROUND'!A:F,2,0))),"")</f>
        <v/>
      </c>
      <c r="F126" s="33" t="str">
        <f>IF(E126="","",(VLOOKUP(C126,'APP BACKGROUND'!A:F,5,0)))</f>
        <v/>
      </c>
      <c r="G126" s="31" t="str">
        <f>IF(E126="","",(VLOOKUP('Application Form'!C126,'APP BACKGROUND'!A:I,9,0)))</f>
        <v/>
      </c>
      <c r="H126" s="9"/>
      <c r="I126" s="9"/>
      <c r="J126" s="196" t="str">
        <f>IF(H126="","",(VLOOKUP(C126,'APP BACKGROUND'!A:M,13,0)))</f>
        <v/>
      </c>
      <c r="K126" s="116" t="str">
        <f t="shared" si="3"/>
        <v/>
      </c>
      <c r="L126" s="116" t="str">
        <f>IF(H126="","",(VLOOKUP(C126,'APP BACKGROUND'!A:K,11,0)))</f>
        <v/>
      </c>
      <c r="M126" s="67"/>
      <c r="N126" s="93" t="str">
        <f>IF(H:H="","",M126/G126)</f>
        <v/>
      </c>
      <c r="O126" s="68" t="str">
        <f t="shared" si="4"/>
        <v/>
      </c>
      <c r="P126" s="31"/>
      <c r="Q126" s="31"/>
      <c r="R126" s="35" t="str">
        <f>IF(P:P="","",IF(OR(P126="At Shelf",P126="Bonus Bundles"),VLOOKUP(G126,'Data Validation'!$A$48:$B$56,2,TRUE),VLOOKUP(G126,'Data Validation'!$A$60:$B$69,2,TRUE)))</f>
        <v/>
      </c>
      <c r="S126" s="60"/>
      <c r="T126" s="60"/>
      <c r="U126" s="60"/>
      <c r="V126" s="9"/>
      <c r="W126" s="9"/>
      <c r="X126" s="9"/>
      <c r="Y126" s="8"/>
      <c r="Z126" s="8"/>
      <c r="AA126" s="8"/>
      <c r="AB126" s="8"/>
      <c r="AC126" s="9"/>
      <c r="AD126" s="9"/>
      <c r="AE126" s="9"/>
      <c r="AF126" s="9"/>
      <c r="AG126" s="9"/>
      <c r="AH126" s="8"/>
      <c r="AI126" s="8"/>
      <c r="AJ126" s="8"/>
      <c r="AK126" s="8"/>
      <c r="AL126" s="8"/>
      <c r="AM126" s="8"/>
      <c r="AN126" s="8"/>
      <c r="AO126" s="8"/>
      <c r="AP126" s="14"/>
      <c r="AQ126" s="21"/>
      <c r="AR126" s="7"/>
      <c r="AS126" s="7"/>
      <c r="AT126" s="10"/>
      <c r="AU126" s="10"/>
    </row>
    <row r="127" spans="2:47" ht="15.75" x14ac:dyDescent="0.25">
      <c r="B127" s="107" t="str">
        <f t="shared" si="5"/>
        <v/>
      </c>
      <c r="C127" s="41"/>
      <c r="D127" s="43"/>
      <c r="E127" s="32" t="str">
        <f>IFERROR(IF(OR(C127="",AND(C127&lt;&gt;"",D127="")),"",(VLOOKUP(C127,'APP BACKGROUND'!A:F,2,0))),"")</f>
        <v/>
      </c>
      <c r="F127" s="33" t="str">
        <f>IF(E127="","",(VLOOKUP(C127,'APP BACKGROUND'!A:F,5,0)))</f>
        <v/>
      </c>
      <c r="G127" s="31" t="str">
        <f>IF(E127="","",(VLOOKUP('Application Form'!C127,'APP BACKGROUND'!A:I,9,0)))</f>
        <v/>
      </c>
      <c r="H127" s="9"/>
      <c r="I127" s="9"/>
      <c r="J127" s="196" t="str">
        <f>IF(H127="","",(VLOOKUP(C127,'APP BACKGROUND'!A:M,13,0)))</f>
        <v/>
      </c>
      <c r="K127" s="116" t="str">
        <f t="shared" si="3"/>
        <v/>
      </c>
      <c r="L127" s="116" t="str">
        <f>IF(H127="","",(VLOOKUP(C127,'APP BACKGROUND'!A:K,11,0)))</f>
        <v/>
      </c>
      <c r="M127" s="67"/>
      <c r="N127" s="93" t="str">
        <f>IF(H:H="","",M127/G127)</f>
        <v/>
      </c>
      <c r="O127" s="68" t="str">
        <f t="shared" si="4"/>
        <v/>
      </c>
      <c r="P127" s="31"/>
      <c r="Q127" s="31"/>
      <c r="R127" s="35" t="str">
        <f>IF(P:P="","",IF(OR(P127="At Shelf",P127="Bonus Bundles"),VLOOKUP(G127,'Data Validation'!$A$48:$B$56,2,TRUE),VLOOKUP(G127,'Data Validation'!$A$60:$B$69,2,TRUE)))</f>
        <v/>
      </c>
      <c r="S127" s="60"/>
      <c r="T127" s="60"/>
      <c r="U127" s="60"/>
      <c r="V127" s="9"/>
      <c r="W127" s="9"/>
      <c r="X127" s="9"/>
      <c r="Y127" s="8"/>
      <c r="Z127" s="8"/>
      <c r="AA127" s="8"/>
      <c r="AB127" s="8"/>
      <c r="AC127" s="9"/>
      <c r="AD127" s="9"/>
      <c r="AE127" s="9"/>
      <c r="AF127" s="9"/>
      <c r="AG127" s="9"/>
      <c r="AH127" s="8"/>
      <c r="AI127" s="8"/>
      <c r="AJ127" s="8"/>
      <c r="AK127" s="8"/>
      <c r="AL127" s="8"/>
      <c r="AM127" s="8"/>
      <c r="AN127" s="8"/>
      <c r="AO127" s="8"/>
      <c r="AP127" s="14"/>
      <c r="AQ127" s="21"/>
      <c r="AR127" s="7"/>
      <c r="AS127" s="7"/>
      <c r="AT127" s="10"/>
      <c r="AU127" s="10"/>
    </row>
    <row r="128" spans="2:47" ht="15.75" x14ac:dyDescent="0.25">
      <c r="B128" s="107" t="str">
        <f t="shared" si="5"/>
        <v/>
      </c>
      <c r="C128" s="41"/>
      <c r="D128" s="43"/>
      <c r="E128" s="32" t="str">
        <f>IFERROR(IF(OR(C128="",AND(C128&lt;&gt;"",D128="")),"",(VLOOKUP(C128,'APP BACKGROUND'!A:F,2,0))),"")</f>
        <v/>
      </c>
      <c r="F128" s="33" t="str">
        <f>IF(E128="","",(VLOOKUP(C128,'APP BACKGROUND'!A:F,5,0)))</f>
        <v/>
      </c>
      <c r="G128" s="31" t="str">
        <f>IF(E128="","",(VLOOKUP('Application Form'!C128,'APP BACKGROUND'!A:I,9,0)))</f>
        <v/>
      </c>
      <c r="H128" s="9"/>
      <c r="I128" s="9"/>
      <c r="J128" s="196" t="str">
        <f>IF(H128="","",(VLOOKUP(C128,'APP BACKGROUND'!A:M,13,0)))</f>
        <v/>
      </c>
      <c r="K128" s="116" t="str">
        <f t="shared" si="3"/>
        <v/>
      </c>
      <c r="L128" s="116" t="str">
        <f>IF(H128="","",(VLOOKUP(C128,'APP BACKGROUND'!A:K,11,0)))</f>
        <v/>
      </c>
      <c r="M128" s="67"/>
      <c r="N128" s="93" t="str">
        <f>IF(H:H="","",M128/G128)</f>
        <v/>
      </c>
      <c r="O128" s="68" t="str">
        <f t="shared" si="4"/>
        <v/>
      </c>
      <c r="P128" s="31"/>
      <c r="Q128" s="31"/>
      <c r="R128" s="35" t="str">
        <f>IF(P:P="","",IF(OR(P128="At Shelf",P128="Bonus Bundles"),VLOOKUP(G128,'Data Validation'!$A$48:$B$56,2,TRUE),VLOOKUP(G128,'Data Validation'!$A$60:$B$69,2,TRUE)))</f>
        <v/>
      </c>
      <c r="S128" s="60"/>
      <c r="T128" s="60"/>
      <c r="U128" s="60"/>
      <c r="V128" s="9"/>
      <c r="W128" s="9"/>
      <c r="X128" s="9"/>
      <c r="Y128" s="8"/>
      <c r="Z128" s="8"/>
      <c r="AA128" s="8"/>
      <c r="AB128" s="8"/>
      <c r="AC128" s="9"/>
      <c r="AD128" s="9"/>
      <c r="AE128" s="9"/>
      <c r="AF128" s="9"/>
      <c r="AG128" s="9"/>
      <c r="AH128" s="8"/>
      <c r="AI128" s="8"/>
      <c r="AJ128" s="8"/>
      <c r="AK128" s="8"/>
      <c r="AL128" s="8"/>
      <c r="AM128" s="8"/>
      <c r="AN128" s="8"/>
      <c r="AO128" s="8"/>
      <c r="AP128" s="14"/>
      <c r="AQ128" s="21"/>
      <c r="AR128" s="7"/>
      <c r="AS128" s="7"/>
      <c r="AT128" s="10"/>
      <c r="AU128" s="10"/>
    </row>
    <row r="129" spans="2:47" ht="15.75" x14ac:dyDescent="0.25">
      <c r="B129" s="107" t="str">
        <f t="shared" si="5"/>
        <v/>
      </c>
      <c r="C129" s="41"/>
      <c r="D129" s="43"/>
      <c r="E129" s="32" t="str">
        <f>IFERROR(IF(OR(C129="",AND(C129&lt;&gt;"",D129="")),"",(VLOOKUP(C129,'APP BACKGROUND'!A:F,2,0))),"")</f>
        <v/>
      </c>
      <c r="F129" s="33" t="str">
        <f>IF(E129="","",(VLOOKUP(C129,'APP BACKGROUND'!A:F,5,0)))</f>
        <v/>
      </c>
      <c r="G129" s="31" t="str">
        <f>IF(E129="","",(VLOOKUP('Application Form'!C129,'APP BACKGROUND'!A:I,9,0)))</f>
        <v/>
      </c>
      <c r="H129" s="9"/>
      <c r="I129" s="9"/>
      <c r="J129" s="196" t="str">
        <f>IF(H129="","",(VLOOKUP(C129,'APP BACKGROUND'!A:M,13,0)))</f>
        <v/>
      </c>
      <c r="K129" s="116" t="str">
        <f t="shared" si="3"/>
        <v/>
      </c>
      <c r="L129" s="116" t="str">
        <f>IF(H129="","",(VLOOKUP(C129,'APP BACKGROUND'!A:K,11,0)))</f>
        <v/>
      </c>
      <c r="M129" s="67"/>
      <c r="N129" s="93" t="str">
        <f>IF(H:H="","",M129/G129)</f>
        <v/>
      </c>
      <c r="O129" s="68" t="str">
        <f t="shared" si="4"/>
        <v/>
      </c>
      <c r="P129" s="31"/>
      <c r="Q129" s="31"/>
      <c r="R129" s="35" t="str">
        <f>IF(P:P="","",IF(OR(P129="At Shelf",P129="Bonus Bundles"),VLOOKUP(G129,'Data Validation'!$A$48:$B$56,2,TRUE),VLOOKUP(G129,'Data Validation'!$A$60:$B$69,2,TRUE)))</f>
        <v/>
      </c>
      <c r="S129" s="60"/>
      <c r="T129" s="60"/>
      <c r="U129" s="60"/>
      <c r="V129" s="9"/>
      <c r="W129" s="9"/>
      <c r="X129" s="9"/>
      <c r="Y129" s="8"/>
      <c r="Z129" s="8"/>
      <c r="AA129" s="8"/>
      <c r="AB129" s="8"/>
      <c r="AC129" s="9"/>
      <c r="AD129" s="9"/>
      <c r="AE129" s="9"/>
      <c r="AF129" s="9"/>
      <c r="AG129" s="9"/>
      <c r="AH129" s="8"/>
      <c r="AI129" s="8"/>
      <c r="AJ129" s="8"/>
      <c r="AK129" s="8"/>
      <c r="AL129" s="8"/>
      <c r="AM129" s="8"/>
      <c r="AN129" s="8"/>
      <c r="AO129" s="8"/>
      <c r="AP129" s="14"/>
      <c r="AQ129" s="21"/>
      <c r="AR129" s="7"/>
      <c r="AS129" s="7"/>
      <c r="AT129" s="10"/>
      <c r="AU129" s="10"/>
    </row>
    <row r="130" spans="2:47" ht="15.75" x14ac:dyDescent="0.25">
      <c r="B130" s="107" t="str">
        <f t="shared" si="5"/>
        <v/>
      </c>
      <c r="C130" s="41"/>
      <c r="D130" s="43"/>
      <c r="E130" s="32" t="str">
        <f>IFERROR(IF(OR(C130="",AND(C130&lt;&gt;"",D130="")),"",(VLOOKUP(C130,'APP BACKGROUND'!A:F,2,0))),"")</f>
        <v/>
      </c>
      <c r="F130" s="33" t="str">
        <f>IF(E130="","",(VLOOKUP(C130,'APP BACKGROUND'!A:F,5,0)))</f>
        <v/>
      </c>
      <c r="G130" s="31" t="str">
        <f>IF(E130="","",(VLOOKUP('Application Form'!C130,'APP BACKGROUND'!A:I,9,0)))</f>
        <v/>
      </c>
      <c r="H130" s="9"/>
      <c r="I130" s="9"/>
      <c r="J130" s="196" t="str">
        <f>IF(H130="","",(VLOOKUP(C130,'APP BACKGROUND'!A:M,13,0)))</f>
        <v/>
      </c>
      <c r="K130" s="116" t="str">
        <f t="shared" si="3"/>
        <v/>
      </c>
      <c r="L130" s="116" t="str">
        <f>IF(H130="","",(VLOOKUP(C130,'APP BACKGROUND'!A:K,11,0)))</f>
        <v/>
      </c>
      <c r="M130" s="67"/>
      <c r="N130" s="93" t="str">
        <f>IF(H:H="","",M130/G130)</f>
        <v/>
      </c>
      <c r="O130" s="68" t="str">
        <f t="shared" si="4"/>
        <v/>
      </c>
      <c r="P130" s="31"/>
      <c r="Q130" s="31"/>
      <c r="R130" s="35" t="str">
        <f>IF(P:P="","",IF(OR(P130="At Shelf",P130="Bonus Bundles"),VLOOKUP(G130,'Data Validation'!$A$48:$B$56,2,TRUE),VLOOKUP(G130,'Data Validation'!$A$60:$B$69,2,TRUE)))</f>
        <v/>
      </c>
      <c r="S130" s="60"/>
      <c r="T130" s="60"/>
      <c r="U130" s="60"/>
      <c r="V130" s="9"/>
      <c r="W130" s="9"/>
      <c r="X130" s="9"/>
      <c r="Y130" s="8"/>
      <c r="Z130" s="8"/>
      <c r="AA130" s="8"/>
      <c r="AB130" s="8"/>
      <c r="AC130" s="9"/>
      <c r="AD130" s="9"/>
      <c r="AE130" s="9"/>
      <c r="AF130" s="9"/>
      <c r="AG130" s="9"/>
      <c r="AH130" s="8"/>
      <c r="AI130" s="8"/>
      <c r="AJ130" s="8"/>
      <c r="AK130" s="8"/>
      <c r="AL130" s="8"/>
      <c r="AM130" s="8"/>
      <c r="AN130" s="8"/>
      <c r="AO130" s="8"/>
      <c r="AP130" s="14"/>
      <c r="AQ130" s="21"/>
      <c r="AR130" s="7"/>
      <c r="AS130" s="7"/>
      <c r="AT130" s="10"/>
      <c r="AU130" s="10"/>
    </row>
    <row r="131" spans="2:47" ht="15.75" x14ac:dyDescent="0.25">
      <c r="B131" s="107" t="str">
        <f t="shared" si="5"/>
        <v/>
      </c>
      <c r="C131" s="41"/>
      <c r="D131" s="43"/>
      <c r="E131" s="32" t="str">
        <f>IFERROR(IF(OR(C131="",AND(C131&lt;&gt;"",D131="")),"",(VLOOKUP(C131,'APP BACKGROUND'!A:F,2,0))),"")</f>
        <v/>
      </c>
      <c r="F131" s="33" t="str">
        <f>IF(E131="","",(VLOOKUP(C131,'APP BACKGROUND'!A:F,5,0)))</f>
        <v/>
      </c>
      <c r="G131" s="31" t="str">
        <f>IF(E131="","",(VLOOKUP('Application Form'!C131,'APP BACKGROUND'!A:I,9,0)))</f>
        <v/>
      </c>
      <c r="H131" s="9"/>
      <c r="I131" s="9"/>
      <c r="J131" s="196" t="str">
        <f>IF(H131="","",(VLOOKUP(C131,'APP BACKGROUND'!A:M,13,0)))</f>
        <v/>
      </c>
      <c r="K131" s="116" t="str">
        <f t="shared" si="3"/>
        <v/>
      </c>
      <c r="L131" s="116" t="str">
        <f>IF(H131="","",(VLOOKUP(C131,'APP BACKGROUND'!A:K,11,0)))</f>
        <v/>
      </c>
      <c r="M131" s="67"/>
      <c r="N131" s="93" t="str">
        <f>IF(H:H="","",M131/G131)</f>
        <v/>
      </c>
      <c r="O131" s="68" t="str">
        <f t="shared" si="4"/>
        <v/>
      </c>
      <c r="P131" s="31"/>
      <c r="Q131" s="31"/>
      <c r="R131" s="35" t="str">
        <f>IF(P:P="","",IF(OR(P131="At Shelf",P131="Bonus Bundles"),VLOOKUP(G131,'Data Validation'!$A$48:$B$56,2,TRUE),VLOOKUP(G131,'Data Validation'!$A$60:$B$69,2,TRUE)))</f>
        <v/>
      </c>
      <c r="S131" s="60"/>
      <c r="T131" s="60"/>
      <c r="U131" s="60"/>
      <c r="V131" s="9"/>
      <c r="W131" s="9"/>
      <c r="X131" s="9"/>
      <c r="Y131" s="8"/>
      <c r="Z131" s="8"/>
      <c r="AA131" s="8"/>
      <c r="AB131" s="8"/>
      <c r="AC131" s="9"/>
      <c r="AD131" s="9"/>
      <c r="AE131" s="9"/>
      <c r="AF131" s="9"/>
      <c r="AG131" s="9"/>
      <c r="AH131" s="8"/>
      <c r="AI131" s="8"/>
      <c r="AJ131" s="8"/>
      <c r="AK131" s="8"/>
      <c r="AL131" s="8"/>
      <c r="AM131" s="8"/>
      <c r="AN131" s="8"/>
      <c r="AO131" s="8"/>
      <c r="AP131" s="14"/>
      <c r="AQ131" s="21"/>
      <c r="AR131" s="7"/>
      <c r="AS131" s="7"/>
      <c r="AT131" s="10"/>
      <c r="AU131" s="10"/>
    </row>
    <row r="132" spans="2:47" ht="15.75" x14ac:dyDescent="0.25">
      <c r="B132" s="107" t="str">
        <f t="shared" si="5"/>
        <v/>
      </c>
      <c r="C132" s="41"/>
      <c r="D132" s="43"/>
      <c r="E132" s="32" t="str">
        <f>IFERROR(IF(OR(C132="",AND(C132&lt;&gt;"",D132="")),"",(VLOOKUP(C132,'APP BACKGROUND'!A:F,2,0))),"")</f>
        <v/>
      </c>
      <c r="F132" s="33" t="str">
        <f>IF(E132="","",(VLOOKUP(C132,'APP BACKGROUND'!A:F,5,0)))</f>
        <v/>
      </c>
      <c r="G132" s="31" t="str">
        <f>IF(E132="","",(VLOOKUP('Application Form'!C132,'APP BACKGROUND'!A:I,9,0)))</f>
        <v/>
      </c>
      <c r="H132" s="9"/>
      <c r="I132" s="9"/>
      <c r="J132" s="196" t="str">
        <f>IF(H132="","",(VLOOKUP(C132,'APP BACKGROUND'!A:M,13,0)))</f>
        <v/>
      </c>
      <c r="K132" s="116" t="str">
        <f t="shared" si="3"/>
        <v/>
      </c>
      <c r="L132" s="116" t="str">
        <f>IF(H132="","",(VLOOKUP(C132,'APP BACKGROUND'!A:K,11,0)))</f>
        <v/>
      </c>
      <c r="M132" s="67"/>
      <c r="N132" s="93" t="str">
        <f>IF(H:H="","",M132/G132)</f>
        <v/>
      </c>
      <c r="O132" s="68" t="str">
        <f t="shared" si="4"/>
        <v/>
      </c>
      <c r="P132" s="31"/>
      <c r="Q132" s="31"/>
      <c r="R132" s="35" t="str">
        <f>IF(P:P="","",IF(OR(P132="At Shelf",P132="Bonus Bundles"),VLOOKUP(G132,'Data Validation'!$A$48:$B$56,2,TRUE),VLOOKUP(G132,'Data Validation'!$A$60:$B$69,2,TRUE)))</f>
        <v/>
      </c>
      <c r="S132" s="60"/>
      <c r="T132" s="60"/>
      <c r="U132" s="60"/>
      <c r="V132" s="9"/>
      <c r="W132" s="9"/>
      <c r="X132" s="9"/>
      <c r="Y132" s="8"/>
      <c r="Z132" s="8"/>
      <c r="AA132" s="8"/>
      <c r="AB132" s="8"/>
      <c r="AC132" s="9"/>
      <c r="AD132" s="9"/>
      <c r="AE132" s="9"/>
      <c r="AF132" s="9"/>
      <c r="AG132" s="9"/>
      <c r="AH132" s="8"/>
      <c r="AI132" s="8"/>
      <c r="AJ132" s="8"/>
      <c r="AK132" s="8"/>
      <c r="AL132" s="8"/>
      <c r="AM132" s="8"/>
      <c r="AN132" s="8"/>
      <c r="AO132" s="8"/>
      <c r="AP132" s="14"/>
      <c r="AQ132" s="21"/>
      <c r="AR132" s="7"/>
      <c r="AS132" s="7"/>
      <c r="AT132" s="10"/>
      <c r="AU132" s="10"/>
    </row>
    <row r="133" spans="2:47" ht="15.75" x14ac:dyDescent="0.25">
      <c r="B133" s="107" t="str">
        <f t="shared" si="5"/>
        <v/>
      </c>
      <c r="C133" s="41"/>
      <c r="D133" s="43"/>
      <c r="E133" s="32" t="str">
        <f>IFERROR(IF(OR(C133="",AND(C133&lt;&gt;"",D133="")),"",(VLOOKUP(C133,'APP BACKGROUND'!A:F,2,0))),"")</f>
        <v/>
      </c>
      <c r="F133" s="33" t="str">
        <f>IF(E133="","",(VLOOKUP(C133,'APP BACKGROUND'!A:F,5,0)))</f>
        <v/>
      </c>
      <c r="G133" s="31" t="str">
        <f>IF(E133="","",(VLOOKUP('Application Form'!C133,'APP BACKGROUND'!A:I,9,0)))</f>
        <v/>
      </c>
      <c r="H133" s="9"/>
      <c r="I133" s="9"/>
      <c r="J133" s="196" t="str">
        <f>IF(H133="","",(VLOOKUP(C133,'APP BACKGROUND'!A:M,13,0)))</f>
        <v/>
      </c>
      <c r="K133" s="116" t="str">
        <f t="shared" si="3"/>
        <v/>
      </c>
      <c r="L133" s="116" t="str">
        <f>IF(H133="","",(VLOOKUP(C133,'APP BACKGROUND'!A:K,11,0)))</f>
        <v/>
      </c>
      <c r="M133" s="67"/>
      <c r="N133" s="93" t="str">
        <f>IF(H:H="","",M133/G133)</f>
        <v/>
      </c>
      <c r="O133" s="68" t="str">
        <f t="shared" si="4"/>
        <v/>
      </c>
      <c r="P133" s="31"/>
      <c r="Q133" s="31"/>
      <c r="R133" s="35" t="str">
        <f>IF(P:P="","",IF(OR(P133="At Shelf",P133="Bonus Bundles"),VLOOKUP(G133,'Data Validation'!$A$48:$B$56,2,TRUE),VLOOKUP(G133,'Data Validation'!$A$60:$B$69,2,TRUE)))</f>
        <v/>
      </c>
      <c r="S133" s="60"/>
      <c r="T133" s="60"/>
      <c r="U133" s="60"/>
      <c r="V133" s="9"/>
      <c r="W133" s="9"/>
      <c r="X133" s="9"/>
      <c r="Y133" s="8"/>
      <c r="Z133" s="8"/>
      <c r="AA133" s="8"/>
      <c r="AB133" s="8"/>
      <c r="AC133" s="9"/>
      <c r="AD133" s="9"/>
      <c r="AE133" s="9"/>
      <c r="AF133" s="9"/>
      <c r="AG133" s="9"/>
      <c r="AH133" s="8"/>
      <c r="AI133" s="8"/>
      <c r="AJ133" s="8"/>
      <c r="AK133" s="8"/>
      <c r="AL133" s="8"/>
      <c r="AM133" s="8"/>
      <c r="AN133" s="8"/>
      <c r="AO133" s="8"/>
      <c r="AP133" s="14"/>
      <c r="AQ133" s="21"/>
      <c r="AR133" s="7"/>
      <c r="AS133" s="7"/>
      <c r="AT133" s="10"/>
      <c r="AU133" s="10"/>
    </row>
    <row r="134" spans="2:47" ht="15.75" x14ac:dyDescent="0.25">
      <c r="B134" s="107" t="str">
        <f t="shared" si="5"/>
        <v/>
      </c>
      <c r="C134" s="41"/>
      <c r="D134" s="43"/>
      <c r="E134" s="32" t="str">
        <f>IFERROR(IF(OR(C134="",AND(C134&lt;&gt;"",D134="")),"",(VLOOKUP(C134,'APP BACKGROUND'!A:F,2,0))),"")</f>
        <v/>
      </c>
      <c r="F134" s="33" t="str">
        <f>IF(E134="","",(VLOOKUP(C134,'APP BACKGROUND'!A:F,5,0)))</f>
        <v/>
      </c>
      <c r="G134" s="31" t="str">
        <f>IF(E134="","",(VLOOKUP('Application Form'!C134,'APP BACKGROUND'!A:I,9,0)))</f>
        <v/>
      </c>
      <c r="H134" s="9"/>
      <c r="I134" s="9"/>
      <c r="J134" s="196" t="str">
        <f>IF(H134="","",(VLOOKUP(C134,'APP BACKGROUND'!A:M,13,0)))</f>
        <v/>
      </c>
      <c r="K134" s="116" t="str">
        <f t="shared" si="3"/>
        <v/>
      </c>
      <c r="L134" s="116" t="str">
        <f>IF(H134="","",(VLOOKUP(C134,'APP BACKGROUND'!A:K,11,0)))</f>
        <v/>
      </c>
      <c r="M134" s="67"/>
      <c r="N134" s="93" t="str">
        <f>IF(H:H="","",M134/G134)</f>
        <v/>
      </c>
      <c r="O134" s="68" t="str">
        <f t="shared" si="4"/>
        <v/>
      </c>
      <c r="P134" s="31"/>
      <c r="Q134" s="31"/>
      <c r="R134" s="35" t="str">
        <f>IF(P:P="","",IF(OR(P134="At Shelf",P134="Bonus Bundles"),VLOOKUP(G134,'Data Validation'!$A$48:$B$56,2,TRUE),VLOOKUP(G134,'Data Validation'!$A$60:$B$69,2,TRUE)))</f>
        <v/>
      </c>
      <c r="S134" s="60"/>
      <c r="T134" s="60"/>
      <c r="U134" s="60"/>
      <c r="V134" s="9"/>
      <c r="W134" s="9"/>
      <c r="X134" s="9"/>
      <c r="Y134" s="8"/>
      <c r="Z134" s="8"/>
      <c r="AA134" s="8"/>
      <c r="AB134" s="8"/>
      <c r="AC134" s="9"/>
      <c r="AD134" s="9"/>
      <c r="AE134" s="9"/>
      <c r="AF134" s="9"/>
      <c r="AG134" s="9"/>
      <c r="AH134" s="8"/>
      <c r="AI134" s="8"/>
      <c r="AJ134" s="8"/>
      <c r="AK134" s="8"/>
      <c r="AL134" s="8"/>
      <c r="AM134" s="8"/>
      <c r="AN134" s="8"/>
      <c r="AO134" s="8"/>
      <c r="AP134" s="14"/>
      <c r="AQ134" s="21"/>
      <c r="AR134" s="7"/>
      <c r="AS134" s="7"/>
      <c r="AT134" s="10"/>
      <c r="AU134" s="10"/>
    </row>
    <row r="135" spans="2:47" ht="15.75" x14ac:dyDescent="0.25">
      <c r="B135" s="107" t="str">
        <f t="shared" si="5"/>
        <v/>
      </c>
      <c r="C135" s="41"/>
      <c r="D135" s="43"/>
      <c r="E135" s="32" t="str">
        <f>IFERROR(IF(OR(C135="",AND(C135&lt;&gt;"",D135="")),"",(VLOOKUP(C135,'APP BACKGROUND'!A:F,2,0))),"")</f>
        <v/>
      </c>
      <c r="F135" s="33" t="str">
        <f>IF(E135="","",(VLOOKUP(C135,'APP BACKGROUND'!A:F,5,0)))</f>
        <v/>
      </c>
      <c r="G135" s="31" t="str">
        <f>IF(E135="","",(VLOOKUP('Application Form'!C135,'APP BACKGROUND'!A:I,9,0)))</f>
        <v/>
      </c>
      <c r="H135" s="9"/>
      <c r="I135" s="9"/>
      <c r="J135" s="196" t="str">
        <f>IF(H135="","",(VLOOKUP(C135,'APP BACKGROUND'!A:M,13,0)))</f>
        <v/>
      </c>
      <c r="K135" s="116" t="str">
        <f t="shared" si="3"/>
        <v/>
      </c>
      <c r="L135" s="116" t="str">
        <f>IF(H135="","",(VLOOKUP(C135,'APP BACKGROUND'!A:K,11,0)))</f>
        <v/>
      </c>
      <c r="M135" s="67"/>
      <c r="N135" s="93" t="str">
        <f>IF(H:H="","",M135/G135)</f>
        <v/>
      </c>
      <c r="O135" s="68" t="str">
        <f t="shared" si="4"/>
        <v/>
      </c>
      <c r="P135" s="31"/>
      <c r="Q135" s="31"/>
      <c r="R135" s="35" t="str">
        <f>IF(P:P="","",IF(OR(P135="At Shelf",P135="Bonus Bundles"),VLOOKUP(G135,'Data Validation'!$A$48:$B$56,2,TRUE),VLOOKUP(G135,'Data Validation'!$A$60:$B$69,2,TRUE)))</f>
        <v/>
      </c>
      <c r="S135" s="60"/>
      <c r="T135" s="60"/>
      <c r="U135" s="60"/>
      <c r="V135" s="9"/>
      <c r="W135" s="9"/>
      <c r="X135" s="9"/>
      <c r="Y135" s="8"/>
      <c r="Z135" s="8"/>
      <c r="AA135" s="8"/>
      <c r="AB135" s="8"/>
      <c r="AC135" s="9"/>
      <c r="AD135" s="9"/>
      <c r="AE135" s="9"/>
      <c r="AF135" s="9"/>
      <c r="AG135" s="9"/>
      <c r="AH135" s="8"/>
      <c r="AI135" s="8"/>
      <c r="AJ135" s="8"/>
      <c r="AK135" s="8"/>
      <c r="AL135" s="8"/>
      <c r="AM135" s="8"/>
      <c r="AN135" s="8"/>
      <c r="AO135" s="8"/>
      <c r="AP135" s="14"/>
      <c r="AQ135" s="21"/>
      <c r="AR135" s="7"/>
      <c r="AS135" s="7"/>
      <c r="AT135" s="10"/>
      <c r="AU135" s="10"/>
    </row>
    <row r="136" spans="2:47" ht="15.75" x14ac:dyDescent="0.25">
      <c r="B136" s="107" t="str">
        <f t="shared" si="5"/>
        <v/>
      </c>
      <c r="C136" s="41"/>
      <c r="D136" s="43"/>
      <c r="E136" s="32" t="str">
        <f>IFERROR(IF(OR(C136="",AND(C136&lt;&gt;"",D136="")),"",(VLOOKUP(C136,'APP BACKGROUND'!A:F,2,0))),"")</f>
        <v/>
      </c>
      <c r="F136" s="33" t="str">
        <f>IF(E136="","",(VLOOKUP(C136,'APP BACKGROUND'!A:F,5,0)))</f>
        <v/>
      </c>
      <c r="G136" s="31" t="str">
        <f>IF(E136="","",(VLOOKUP('Application Form'!C136,'APP BACKGROUND'!A:I,9,0)))</f>
        <v/>
      </c>
      <c r="H136" s="9"/>
      <c r="I136" s="9"/>
      <c r="J136" s="196" t="str">
        <f>IF(H136="","",(VLOOKUP(C136,'APP BACKGROUND'!A:M,13,0)))</f>
        <v/>
      </c>
      <c r="K136" s="116" t="str">
        <f t="shared" si="3"/>
        <v/>
      </c>
      <c r="L136" s="116" t="str">
        <f>IF(H136="","",(VLOOKUP(C136,'APP BACKGROUND'!A:K,11,0)))</f>
        <v/>
      </c>
      <c r="M136" s="67"/>
      <c r="N136" s="93" t="str">
        <f>IF(H:H="","",M136/G136)</f>
        <v/>
      </c>
      <c r="O136" s="68" t="str">
        <f t="shared" si="4"/>
        <v/>
      </c>
      <c r="P136" s="31"/>
      <c r="Q136" s="31"/>
      <c r="R136" s="35" t="str">
        <f>IF(P:P="","",IF(OR(P136="At Shelf",P136="Bonus Bundles"),VLOOKUP(G136,'Data Validation'!$A$48:$B$56,2,TRUE),VLOOKUP(G136,'Data Validation'!$A$60:$B$69,2,TRUE)))</f>
        <v/>
      </c>
      <c r="S136" s="60"/>
      <c r="T136" s="60"/>
      <c r="U136" s="60"/>
      <c r="V136" s="9"/>
      <c r="W136" s="9"/>
      <c r="X136" s="9"/>
      <c r="Y136" s="8"/>
      <c r="Z136" s="8"/>
      <c r="AA136" s="8"/>
      <c r="AB136" s="8"/>
      <c r="AC136" s="9"/>
      <c r="AD136" s="9"/>
      <c r="AE136" s="9"/>
      <c r="AF136" s="9"/>
      <c r="AG136" s="9"/>
      <c r="AH136" s="8"/>
      <c r="AI136" s="8"/>
      <c r="AJ136" s="8"/>
      <c r="AK136" s="8"/>
      <c r="AL136" s="8"/>
      <c r="AM136" s="8"/>
      <c r="AN136" s="8"/>
      <c r="AO136" s="8"/>
      <c r="AP136" s="14"/>
      <c r="AQ136" s="21"/>
      <c r="AR136" s="7"/>
      <c r="AS136" s="7"/>
      <c r="AT136" s="10"/>
      <c r="AU136" s="10"/>
    </row>
    <row r="137" spans="2:47" ht="15.75" x14ac:dyDescent="0.25">
      <c r="B137" s="107" t="str">
        <f t="shared" si="5"/>
        <v/>
      </c>
      <c r="C137" s="41"/>
      <c r="D137" s="43"/>
      <c r="E137" s="32" t="str">
        <f>IFERROR(IF(OR(C137="",AND(C137&lt;&gt;"",D137="")),"",(VLOOKUP(C137,'APP BACKGROUND'!A:F,2,0))),"")</f>
        <v/>
      </c>
      <c r="F137" s="33" t="str">
        <f>IF(E137="","",(VLOOKUP(C137,'APP BACKGROUND'!A:F,5,0)))</f>
        <v/>
      </c>
      <c r="G137" s="31" t="str">
        <f>IF(E137="","",(VLOOKUP('Application Form'!C137,'APP BACKGROUND'!A:I,9,0)))</f>
        <v/>
      </c>
      <c r="H137" s="9"/>
      <c r="I137" s="9"/>
      <c r="J137" s="196" t="str">
        <f>IF(H137="","",(VLOOKUP(C137,'APP BACKGROUND'!A:M,13,0)))</f>
        <v/>
      </c>
      <c r="K137" s="116" t="str">
        <f t="shared" si="3"/>
        <v/>
      </c>
      <c r="L137" s="116" t="str">
        <f>IF(H137="","",(VLOOKUP(C137,'APP BACKGROUND'!A:K,11,0)))</f>
        <v/>
      </c>
      <c r="M137" s="67"/>
      <c r="N137" s="93" t="str">
        <f>IF(H:H="","",M137/G137)</f>
        <v/>
      </c>
      <c r="O137" s="68" t="str">
        <f t="shared" si="4"/>
        <v/>
      </c>
      <c r="P137" s="31"/>
      <c r="Q137" s="31"/>
      <c r="R137" s="35" t="str">
        <f>IF(P:P="","",IF(OR(P137="At Shelf",P137="Bonus Bundles"),VLOOKUP(G137,'Data Validation'!$A$48:$B$56,2,TRUE),VLOOKUP(G137,'Data Validation'!$A$60:$B$69,2,TRUE)))</f>
        <v/>
      </c>
      <c r="S137" s="60"/>
      <c r="T137" s="60"/>
      <c r="U137" s="60"/>
      <c r="V137" s="9"/>
      <c r="W137" s="9"/>
      <c r="X137" s="9"/>
      <c r="Y137" s="8"/>
      <c r="Z137" s="8"/>
      <c r="AA137" s="8"/>
      <c r="AB137" s="8"/>
      <c r="AC137" s="9"/>
      <c r="AD137" s="9"/>
      <c r="AE137" s="9"/>
      <c r="AF137" s="9"/>
      <c r="AG137" s="9"/>
      <c r="AH137" s="8"/>
      <c r="AI137" s="8"/>
      <c r="AJ137" s="8"/>
      <c r="AK137" s="8"/>
      <c r="AL137" s="8"/>
      <c r="AM137" s="8"/>
      <c r="AN137" s="8"/>
      <c r="AO137" s="8"/>
      <c r="AP137" s="14"/>
      <c r="AQ137" s="21"/>
      <c r="AR137" s="7"/>
      <c r="AS137" s="7"/>
      <c r="AT137" s="10"/>
      <c r="AU137" s="10"/>
    </row>
    <row r="138" spans="2:47" ht="15.75" x14ac:dyDescent="0.25">
      <c r="B138" s="107" t="str">
        <f t="shared" si="5"/>
        <v/>
      </c>
      <c r="C138" s="41"/>
      <c r="D138" s="43"/>
      <c r="E138" s="32" t="str">
        <f>IFERROR(IF(OR(C138="",AND(C138&lt;&gt;"",D138="")),"",(VLOOKUP(C138,'APP BACKGROUND'!A:F,2,0))),"")</f>
        <v/>
      </c>
      <c r="F138" s="33" t="str">
        <f>IF(E138="","",(VLOOKUP(C138,'APP BACKGROUND'!A:F,5,0)))</f>
        <v/>
      </c>
      <c r="G138" s="31" t="str">
        <f>IF(E138="","",(VLOOKUP('Application Form'!C138,'APP BACKGROUND'!A:I,9,0)))</f>
        <v/>
      </c>
      <c r="H138" s="9"/>
      <c r="I138" s="9"/>
      <c r="J138" s="196" t="str">
        <f>IF(H138="","",(VLOOKUP(C138,'APP BACKGROUND'!A:M,13,0)))</f>
        <v/>
      </c>
      <c r="K138" s="116" t="str">
        <f t="shared" si="3"/>
        <v/>
      </c>
      <c r="L138" s="116" t="str">
        <f>IF(H138="","",(VLOOKUP(C138,'APP BACKGROUND'!A:K,11,0)))</f>
        <v/>
      </c>
      <c r="M138" s="67"/>
      <c r="N138" s="93" t="str">
        <f>IF(H:H="","",M138/G138)</f>
        <v/>
      </c>
      <c r="O138" s="68" t="str">
        <f t="shared" si="4"/>
        <v/>
      </c>
      <c r="P138" s="31"/>
      <c r="Q138" s="31"/>
      <c r="R138" s="35" t="str">
        <f>IF(P:P="","",IF(OR(P138="At Shelf",P138="Bonus Bundles"),VLOOKUP(G138,'Data Validation'!$A$48:$B$56,2,TRUE),VLOOKUP(G138,'Data Validation'!$A$60:$B$69,2,TRUE)))</f>
        <v/>
      </c>
      <c r="S138" s="60"/>
      <c r="T138" s="60"/>
      <c r="U138" s="60"/>
      <c r="V138" s="9"/>
      <c r="W138" s="9"/>
      <c r="X138" s="9"/>
      <c r="Y138" s="8"/>
      <c r="Z138" s="8"/>
      <c r="AA138" s="8"/>
      <c r="AB138" s="8"/>
      <c r="AC138" s="9"/>
      <c r="AD138" s="9"/>
      <c r="AE138" s="9"/>
      <c r="AF138" s="9"/>
      <c r="AG138" s="9"/>
      <c r="AH138" s="8"/>
      <c r="AI138" s="8"/>
      <c r="AJ138" s="8"/>
      <c r="AK138" s="8"/>
      <c r="AL138" s="8"/>
      <c r="AM138" s="8"/>
      <c r="AN138" s="8"/>
      <c r="AO138" s="8"/>
      <c r="AP138" s="14"/>
      <c r="AQ138" s="21"/>
      <c r="AR138" s="7"/>
      <c r="AS138" s="7"/>
      <c r="AT138" s="10"/>
      <c r="AU138" s="10"/>
    </row>
    <row r="139" spans="2:47" ht="15.75" x14ac:dyDescent="0.25">
      <c r="B139" s="107" t="str">
        <f t="shared" si="5"/>
        <v/>
      </c>
      <c r="C139" s="41"/>
      <c r="D139" s="43"/>
      <c r="E139" s="32" t="str">
        <f>IFERROR(IF(OR(C139="",AND(C139&lt;&gt;"",D139="")),"",(VLOOKUP(C139,'APP BACKGROUND'!A:F,2,0))),"")</f>
        <v/>
      </c>
      <c r="F139" s="33" t="str">
        <f>IF(E139="","",(VLOOKUP(C139,'APP BACKGROUND'!A:F,5,0)))</f>
        <v/>
      </c>
      <c r="G139" s="31" t="str">
        <f>IF(E139="","",(VLOOKUP('Application Form'!C139,'APP BACKGROUND'!A:I,9,0)))</f>
        <v/>
      </c>
      <c r="H139" s="9"/>
      <c r="I139" s="9"/>
      <c r="J139" s="196" t="str">
        <f>IF(H139="","",(VLOOKUP(C139,'APP BACKGROUND'!A:M,13,0)))</f>
        <v/>
      </c>
      <c r="K139" s="116" t="str">
        <f t="shared" si="3"/>
        <v/>
      </c>
      <c r="L139" s="116" t="str">
        <f>IF(H139="","",(VLOOKUP(C139,'APP BACKGROUND'!A:K,11,0)))</f>
        <v/>
      </c>
      <c r="M139" s="67"/>
      <c r="N139" s="93" t="str">
        <f>IF(H:H="","",M139/G139)</f>
        <v/>
      </c>
      <c r="O139" s="68" t="str">
        <f t="shared" si="4"/>
        <v/>
      </c>
      <c r="P139" s="31"/>
      <c r="Q139" s="31"/>
      <c r="R139" s="35" t="str">
        <f>IF(P:P="","",IF(OR(P139="At Shelf",P139="Bonus Bundles"),VLOOKUP(G139,'Data Validation'!$A$48:$B$56,2,TRUE),VLOOKUP(G139,'Data Validation'!$A$60:$B$69,2,TRUE)))</f>
        <v/>
      </c>
      <c r="S139" s="60"/>
      <c r="T139" s="60"/>
      <c r="U139" s="60"/>
      <c r="V139" s="9"/>
      <c r="W139" s="9"/>
      <c r="X139" s="9"/>
      <c r="Y139" s="8"/>
      <c r="Z139" s="8"/>
      <c r="AA139" s="8"/>
      <c r="AB139" s="8"/>
      <c r="AC139" s="9"/>
      <c r="AD139" s="9"/>
      <c r="AE139" s="9"/>
      <c r="AF139" s="9"/>
      <c r="AG139" s="9"/>
      <c r="AH139" s="8"/>
      <c r="AI139" s="8"/>
      <c r="AJ139" s="8"/>
      <c r="AK139" s="8"/>
      <c r="AL139" s="8"/>
      <c r="AM139" s="8"/>
      <c r="AN139" s="8"/>
      <c r="AO139" s="8"/>
      <c r="AP139" s="14"/>
      <c r="AQ139" s="21"/>
      <c r="AR139" s="7"/>
      <c r="AS139" s="7"/>
      <c r="AT139" s="10"/>
      <c r="AU139" s="10"/>
    </row>
    <row r="140" spans="2:47" ht="15.75" x14ac:dyDescent="0.25">
      <c r="B140" s="107" t="str">
        <f t="shared" si="5"/>
        <v/>
      </c>
      <c r="C140" s="41"/>
      <c r="D140" s="43"/>
      <c r="E140" s="32" t="str">
        <f>IFERROR(IF(OR(C140="",AND(C140&lt;&gt;"",D140="")),"",(VLOOKUP(C140,'APP BACKGROUND'!A:F,2,0))),"")</f>
        <v/>
      </c>
      <c r="F140" s="33" t="str">
        <f>IF(E140="","",(VLOOKUP(C140,'APP BACKGROUND'!A:F,5,0)))</f>
        <v/>
      </c>
      <c r="G140" s="31" t="str">
        <f>IF(E140="","",(VLOOKUP('Application Form'!C140,'APP BACKGROUND'!A:I,9,0)))</f>
        <v/>
      </c>
      <c r="H140" s="9"/>
      <c r="I140" s="9"/>
      <c r="J140" s="196" t="str">
        <f>IF(H140="","",(VLOOKUP(C140,'APP BACKGROUND'!A:M,13,0)))</f>
        <v/>
      </c>
      <c r="K140" s="116" t="str">
        <f t="shared" ref="K140:K203" si="6">IF(H140="","",G140*J140)</f>
        <v/>
      </c>
      <c r="L140" s="116" t="str">
        <f>IF(H140="","",(VLOOKUP(C140,'APP BACKGROUND'!A:K,11,0)))</f>
        <v/>
      </c>
      <c r="M140" s="67"/>
      <c r="N140" s="93" t="str">
        <f>IF(H:H="","",M140/G140)</f>
        <v/>
      </c>
      <c r="O140" s="68" t="str">
        <f t="shared" ref="O140:O203" si="7">IF(H140="","",SUM(G140-M140))</f>
        <v/>
      </c>
      <c r="P140" s="31"/>
      <c r="Q140" s="31"/>
      <c r="R140" s="35" t="str">
        <f>IF(P:P="","",IF(OR(P140="At Shelf",P140="Bonus Bundles"),VLOOKUP(G140,'Data Validation'!$A$48:$B$56,2,TRUE),VLOOKUP(G140,'Data Validation'!$A$60:$B$69,2,TRUE)))</f>
        <v/>
      </c>
      <c r="S140" s="60"/>
      <c r="T140" s="60"/>
      <c r="U140" s="60"/>
      <c r="V140" s="9"/>
      <c r="W140" s="9"/>
      <c r="X140" s="9"/>
      <c r="Y140" s="8"/>
      <c r="Z140" s="8"/>
      <c r="AA140" s="8"/>
      <c r="AB140" s="8"/>
      <c r="AC140" s="9"/>
      <c r="AD140" s="9"/>
      <c r="AE140" s="9"/>
      <c r="AF140" s="9"/>
      <c r="AG140" s="9"/>
      <c r="AH140" s="8"/>
      <c r="AI140" s="8"/>
      <c r="AJ140" s="8"/>
      <c r="AK140" s="8"/>
      <c r="AL140" s="8"/>
      <c r="AM140" s="8"/>
      <c r="AN140" s="8"/>
      <c r="AO140" s="8"/>
      <c r="AP140" s="14"/>
      <c r="AQ140" s="21"/>
      <c r="AR140" s="7"/>
      <c r="AS140" s="7"/>
      <c r="AT140" s="10"/>
      <c r="AU140" s="10"/>
    </row>
    <row r="141" spans="2:47" ht="15.75" x14ac:dyDescent="0.25">
      <c r="B141" s="107" t="str">
        <f t="shared" ref="B141:B204" si="8">IF(D141="",IF(C141&lt;&gt;"","SELECT INVOICE",""),"")</f>
        <v/>
      </c>
      <c r="C141" s="41"/>
      <c r="D141" s="43"/>
      <c r="E141" s="32" t="str">
        <f>IFERROR(IF(OR(C141="",AND(C141&lt;&gt;"",D141="")),"",(VLOOKUP(C141,'APP BACKGROUND'!A:F,2,0))),"")</f>
        <v/>
      </c>
      <c r="F141" s="33" t="str">
        <f>IF(E141="","",(VLOOKUP(C141,'APP BACKGROUND'!A:F,5,0)))</f>
        <v/>
      </c>
      <c r="G141" s="31" t="str">
        <f>IF(E141="","",(VLOOKUP('Application Form'!C141,'APP BACKGROUND'!A:I,9,0)))</f>
        <v/>
      </c>
      <c r="H141" s="9"/>
      <c r="I141" s="9"/>
      <c r="J141" s="196" t="str">
        <f>IF(H141="","",(VLOOKUP(C141,'APP BACKGROUND'!A:M,13,0)))</f>
        <v/>
      </c>
      <c r="K141" s="116" t="str">
        <f t="shared" si="6"/>
        <v/>
      </c>
      <c r="L141" s="116" t="str">
        <f>IF(H141="","",(VLOOKUP(C141,'APP BACKGROUND'!A:K,11,0)))</f>
        <v/>
      </c>
      <c r="M141" s="67"/>
      <c r="N141" s="93" t="str">
        <f>IF(H:H="","",M141/G141)</f>
        <v/>
      </c>
      <c r="O141" s="68" t="str">
        <f t="shared" si="7"/>
        <v/>
      </c>
      <c r="P141" s="31"/>
      <c r="Q141" s="31"/>
      <c r="R141" s="35" t="str">
        <f>IF(P:P="","",IF(OR(P141="At Shelf",P141="Bonus Bundles"),VLOOKUP(G141,'Data Validation'!$A$48:$B$56,2,TRUE),VLOOKUP(G141,'Data Validation'!$A$60:$B$69,2,TRUE)))</f>
        <v/>
      </c>
      <c r="S141" s="60"/>
      <c r="T141" s="60"/>
      <c r="U141" s="60"/>
      <c r="V141" s="9"/>
      <c r="W141" s="9"/>
      <c r="X141" s="9"/>
      <c r="Y141" s="8"/>
      <c r="Z141" s="8"/>
      <c r="AA141" s="8"/>
      <c r="AB141" s="8"/>
      <c r="AC141" s="9"/>
      <c r="AD141" s="9"/>
      <c r="AE141" s="9"/>
      <c r="AF141" s="9"/>
      <c r="AG141" s="9"/>
      <c r="AH141" s="8"/>
      <c r="AI141" s="8"/>
      <c r="AJ141" s="8"/>
      <c r="AK141" s="8"/>
      <c r="AL141" s="8"/>
      <c r="AM141" s="8"/>
      <c r="AN141" s="8"/>
      <c r="AO141" s="8"/>
      <c r="AP141" s="14"/>
      <c r="AQ141" s="21"/>
      <c r="AR141" s="7"/>
      <c r="AS141" s="7"/>
      <c r="AT141" s="10"/>
      <c r="AU141" s="10"/>
    </row>
    <row r="142" spans="2:47" ht="15.75" x14ac:dyDescent="0.25">
      <c r="B142" s="107" t="str">
        <f t="shared" si="8"/>
        <v/>
      </c>
      <c r="C142" s="41"/>
      <c r="D142" s="43"/>
      <c r="E142" s="32" t="str">
        <f>IFERROR(IF(OR(C142="",AND(C142&lt;&gt;"",D142="")),"",(VLOOKUP(C142,'APP BACKGROUND'!A:F,2,0))),"")</f>
        <v/>
      </c>
      <c r="F142" s="33" t="str">
        <f>IF(E142="","",(VLOOKUP(C142,'APP BACKGROUND'!A:F,5,0)))</f>
        <v/>
      </c>
      <c r="G142" s="31" t="str">
        <f>IF(E142="","",(VLOOKUP('Application Form'!C142,'APP BACKGROUND'!A:I,9,0)))</f>
        <v/>
      </c>
      <c r="H142" s="9"/>
      <c r="I142" s="9"/>
      <c r="J142" s="196" t="str">
        <f>IF(H142="","",(VLOOKUP(C142,'APP BACKGROUND'!A:M,13,0)))</f>
        <v/>
      </c>
      <c r="K142" s="116" t="str">
        <f t="shared" si="6"/>
        <v/>
      </c>
      <c r="L142" s="116" t="str">
        <f>IF(H142="","",(VLOOKUP(C142,'APP BACKGROUND'!A:K,11,0)))</f>
        <v/>
      </c>
      <c r="M142" s="67"/>
      <c r="N142" s="93" t="str">
        <f>IF(H:H="","",M142/G142)</f>
        <v/>
      </c>
      <c r="O142" s="68" t="str">
        <f t="shared" si="7"/>
        <v/>
      </c>
      <c r="P142" s="31"/>
      <c r="Q142" s="31"/>
      <c r="R142" s="35" t="str">
        <f>IF(P:P="","",IF(OR(P142="At Shelf",P142="Bonus Bundles"),VLOOKUP(G142,'Data Validation'!$A$48:$B$56,2,TRUE),VLOOKUP(G142,'Data Validation'!$A$60:$B$69,2,TRUE)))</f>
        <v/>
      </c>
      <c r="S142" s="60"/>
      <c r="T142" s="60"/>
      <c r="U142" s="60"/>
      <c r="V142" s="9"/>
      <c r="W142" s="9"/>
      <c r="X142" s="9"/>
      <c r="Y142" s="8"/>
      <c r="Z142" s="8"/>
      <c r="AA142" s="8"/>
      <c r="AB142" s="8"/>
      <c r="AC142" s="9"/>
      <c r="AD142" s="9"/>
      <c r="AE142" s="9"/>
      <c r="AF142" s="9"/>
      <c r="AG142" s="9"/>
      <c r="AH142" s="8"/>
      <c r="AI142" s="8"/>
      <c r="AJ142" s="8"/>
      <c r="AK142" s="8"/>
      <c r="AL142" s="8"/>
      <c r="AM142" s="8"/>
      <c r="AN142" s="8"/>
      <c r="AO142" s="8"/>
      <c r="AP142" s="14"/>
      <c r="AQ142" s="21"/>
      <c r="AR142" s="7"/>
      <c r="AS142" s="7"/>
      <c r="AT142" s="10"/>
      <c r="AU142" s="10"/>
    </row>
    <row r="143" spans="2:47" ht="15.75" x14ac:dyDescent="0.25">
      <c r="B143" s="107" t="str">
        <f t="shared" si="8"/>
        <v/>
      </c>
      <c r="C143" s="41"/>
      <c r="D143" s="43"/>
      <c r="E143" s="32" t="str">
        <f>IFERROR(IF(OR(C143="",AND(C143&lt;&gt;"",D143="")),"",(VLOOKUP(C143,'APP BACKGROUND'!A:F,2,0))),"")</f>
        <v/>
      </c>
      <c r="F143" s="33" t="str">
        <f>IF(E143="","",(VLOOKUP(C143,'APP BACKGROUND'!A:F,5,0)))</f>
        <v/>
      </c>
      <c r="G143" s="31" t="str">
        <f>IF(E143="","",(VLOOKUP('Application Form'!C143,'APP BACKGROUND'!A:I,9,0)))</f>
        <v/>
      </c>
      <c r="H143" s="9"/>
      <c r="I143" s="9"/>
      <c r="J143" s="196" t="str">
        <f>IF(H143="","",(VLOOKUP(C143,'APP BACKGROUND'!A:M,13,0)))</f>
        <v/>
      </c>
      <c r="K143" s="116" t="str">
        <f t="shared" si="6"/>
        <v/>
      </c>
      <c r="L143" s="116" t="str">
        <f>IF(H143="","",(VLOOKUP(C143,'APP BACKGROUND'!A:K,11,0)))</f>
        <v/>
      </c>
      <c r="M143" s="67"/>
      <c r="N143" s="93" t="str">
        <f>IF(H:H="","",M143/G143)</f>
        <v/>
      </c>
      <c r="O143" s="68" t="str">
        <f t="shared" si="7"/>
        <v/>
      </c>
      <c r="P143" s="31"/>
      <c r="Q143" s="31"/>
      <c r="R143" s="35" t="str">
        <f>IF(P:P="","",IF(OR(P143="At Shelf",P143="Bonus Bundles"),VLOOKUP(G143,'Data Validation'!$A$48:$B$56,2,TRUE),VLOOKUP(G143,'Data Validation'!$A$60:$B$69,2,TRUE)))</f>
        <v/>
      </c>
      <c r="S143" s="60"/>
      <c r="T143" s="60"/>
      <c r="U143" s="60"/>
      <c r="V143" s="9"/>
      <c r="W143" s="9"/>
      <c r="X143" s="9"/>
      <c r="Y143" s="8"/>
      <c r="Z143" s="8"/>
      <c r="AA143" s="8"/>
      <c r="AB143" s="8"/>
      <c r="AC143" s="9"/>
      <c r="AD143" s="9"/>
      <c r="AE143" s="9"/>
      <c r="AF143" s="9"/>
      <c r="AG143" s="9"/>
      <c r="AH143" s="8"/>
      <c r="AI143" s="8"/>
      <c r="AJ143" s="8"/>
      <c r="AK143" s="8"/>
      <c r="AL143" s="8"/>
      <c r="AM143" s="8"/>
      <c r="AN143" s="8"/>
      <c r="AO143" s="8"/>
      <c r="AP143" s="14"/>
      <c r="AQ143" s="21"/>
      <c r="AR143" s="7"/>
      <c r="AS143" s="7"/>
      <c r="AT143" s="10"/>
      <c r="AU143" s="10"/>
    </row>
    <row r="144" spans="2:47" ht="15.75" x14ac:dyDescent="0.25">
      <c r="B144" s="107" t="str">
        <f t="shared" si="8"/>
        <v/>
      </c>
      <c r="C144" s="41"/>
      <c r="D144" s="43"/>
      <c r="E144" s="32" t="str">
        <f>IFERROR(IF(OR(C144="",AND(C144&lt;&gt;"",D144="")),"",(VLOOKUP(C144,'APP BACKGROUND'!A:F,2,0))),"")</f>
        <v/>
      </c>
      <c r="F144" s="33" t="str">
        <f>IF(E144="","",(VLOOKUP(C144,'APP BACKGROUND'!A:F,5,0)))</f>
        <v/>
      </c>
      <c r="G144" s="31" t="str">
        <f>IF(E144="","",(VLOOKUP('Application Form'!C144,'APP BACKGROUND'!A:I,9,0)))</f>
        <v/>
      </c>
      <c r="H144" s="9"/>
      <c r="I144" s="9"/>
      <c r="J144" s="196" t="str">
        <f>IF(H144="","",(VLOOKUP(C144,'APP BACKGROUND'!A:M,13,0)))</f>
        <v/>
      </c>
      <c r="K144" s="116" t="str">
        <f t="shared" si="6"/>
        <v/>
      </c>
      <c r="L144" s="116" t="str">
        <f>IF(H144="","",(VLOOKUP(C144,'APP BACKGROUND'!A:K,11,0)))</f>
        <v/>
      </c>
      <c r="M144" s="67"/>
      <c r="N144" s="93" t="str">
        <f>IF(H:H="","",M144/G144)</f>
        <v/>
      </c>
      <c r="O144" s="68" t="str">
        <f t="shared" si="7"/>
        <v/>
      </c>
      <c r="P144" s="31"/>
      <c r="Q144" s="31"/>
      <c r="R144" s="35" t="str">
        <f>IF(P:P="","",IF(OR(P144="At Shelf",P144="Bonus Bundles"),VLOOKUP(G144,'Data Validation'!$A$48:$B$56,2,TRUE),VLOOKUP(G144,'Data Validation'!$A$60:$B$69,2,TRUE)))</f>
        <v/>
      </c>
      <c r="S144" s="60"/>
      <c r="T144" s="60"/>
      <c r="U144" s="60"/>
      <c r="V144" s="9"/>
      <c r="W144" s="9"/>
      <c r="X144" s="9"/>
      <c r="Y144" s="8"/>
      <c r="Z144" s="8"/>
      <c r="AA144" s="8"/>
      <c r="AB144" s="8"/>
      <c r="AC144" s="9"/>
      <c r="AD144" s="9"/>
      <c r="AE144" s="9"/>
      <c r="AF144" s="9"/>
      <c r="AG144" s="9"/>
      <c r="AH144" s="8"/>
      <c r="AI144" s="8"/>
      <c r="AJ144" s="8"/>
      <c r="AK144" s="8"/>
      <c r="AL144" s="8"/>
      <c r="AM144" s="8"/>
      <c r="AN144" s="8"/>
      <c r="AO144" s="8"/>
      <c r="AP144" s="14"/>
      <c r="AQ144" s="21"/>
      <c r="AR144" s="7"/>
      <c r="AS144" s="7"/>
      <c r="AT144" s="10"/>
      <c r="AU144" s="10"/>
    </row>
    <row r="145" spans="2:47" ht="15.75" x14ac:dyDescent="0.25">
      <c r="B145" s="107" t="str">
        <f t="shared" si="8"/>
        <v/>
      </c>
      <c r="C145" s="41"/>
      <c r="D145" s="43"/>
      <c r="E145" s="32" t="str">
        <f>IFERROR(IF(OR(C145="",AND(C145&lt;&gt;"",D145="")),"",(VLOOKUP(C145,'APP BACKGROUND'!A:F,2,0))),"")</f>
        <v/>
      </c>
      <c r="F145" s="33" t="str">
        <f>IF(E145="","",(VLOOKUP(C145,'APP BACKGROUND'!A:F,5,0)))</f>
        <v/>
      </c>
      <c r="G145" s="31" t="str">
        <f>IF(E145="","",(VLOOKUP('Application Form'!C145,'APP BACKGROUND'!A:I,9,0)))</f>
        <v/>
      </c>
      <c r="H145" s="9"/>
      <c r="I145" s="9"/>
      <c r="J145" s="196" t="str">
        <f>IF(H145="","",(VLOOKUP(C145,'APP BACKGROUND'!A:M,13,0)))</f>
        <v/>
      </c>
      <c r="K145" s="116" t="str">
        <f t="shared" si="6"/>
        <v/>
      </c>
      <c r="L145" s="116" t="str">
        <f>IF(H145="","",(VLOOKUP(C145,'APP BACKGROUND'!A:K,11,0)))</f>
        <v/>
      </c>
      <c r="M145" s="67"/>
      <c r="N145" s="93" t="str">
        <f>IF(H:H="","",M145/G145)</f>
        <v/>
      </c>
      <c r="O145" s="68" t="str">
        <f t="shared" si="7"/>
        <v/>
      </c>
      <c r="P145" s="31"/>
      <c r="Q145" s="31"/>
      <c r="R145" s="35" t="str">
        <f>IF(P:P="","",IF(OR(P145="At Shelf",P145="Bonus Bundles"),VLOOKUP(G145,'Data Validation'!$A$48:$B$56,2,TRUE),VLOOKUP(G145,'Data Validation'!$A$60:$B$69,2,TRUE)))</f>
        <v/>
      </c>
      <c r="S145" s="60"/>
      <c r="T145" s="60"/>
      <c r="U145" s="60"/>
      <c r="V145" s="9"/>
      <c r="W145" s="9"/>
      <c r="X145" s="9"/>
      <c r="Y145" s="8"/>
      <c r="Z145" s="8"/>
      <c r="AA145" s="8"/>
      <c r="AB145" s="8"/>
      <c r="AC145" s="9"/>
      <c r="AD145" s="9"/>
      <c r="AE145" s="9"/>
      <c r="AF145" s="9"/>
      <c r="AG145" s="9"/>
      <c r="AH145" s="8"/>
      <c r="AI145" s="8"/>
      <c r="AJ145" s="8"/>
      <c r="AK145" s="8"/>
      <c r="AL145" s="8"/>
      <c r="AM145" s="8"/>
      <c r="AN145" s="8"/>
      <c r="AO145" s="8"/>
      <c r="AP145" s="14"/>
      <c r="AQ145" s="21"/>
      <c r="AR145" s="7"/>
      <c r="AS145" s="7"/>
      <c r="AT145" s="10"/>
      <c r="AU145" s="10"/>
    </row>
    <row r="146" spans="2:47" ht="15.75" x14ac:dyDescent="0.25">
      <c r="B146" s="107" t="str">
        <f t="shared" si="8"/>
        <v/>
      </c>
      <c r="C146" s="41"/>
      <c r="D146" s="43"/>
      <c r="E146" s="32" t="str">
        <f>IFERROR(IF(OR(C146="",AND(C146&lt;&gt;"",D146="")),"",(VLOOKUP(C146,'APP BACKGROUND'!A:F,2,0))),"")</f>
        <v/>
      </c>
      <c r="F146" s="33" t="str">
        <f>IF(E146="","",(VLOOKUP(C146,'APP BACKGROUND'!A:F,5,0)))</f>
        <v/>
      </c>
      <c r="G146" s="31" t="str">
        <f>IF(E146="","",(VLOOKUP('Application Form'!C146,'APP BACKGROUND'!A:I,9,0)))</f>
        <v/>
      </c>
      <c r="H146" s="9"/>
      <c r="I146" s="9"/>
      <c r="J146" s="196" t="str">
        <f>IF(H146="","",(VLOOKUP(C146,'APP BACKGROUND'!A:M,13,0)))</f>
        <v/>
      </c>
      <c r="K146" s="116" t="str">
        <f t="shared" si="6"/>
        <v/>
      </c>
      <c r="L146" s="116" t="str">
        <f>IF(H146="","",(VLOOKUP(C146,'APP BACKGROUND'!A:K,11,0)))</f>
        <v/>
      </c>
      <c r="M146" s="67"/>
      <c r="N146" s="93" t="str">
        <f>IF(H:H="","",M146/G146)</f>
        <v/>
      </c>
      <c r="O146" s="68" t="str">
        <f t="shared" si="7"/>
        <v/>
      </c>
      <c r="P146" s="31"/>
      <c r="Q146" s="31"/>
      <c r="R146" s="35" t="str">
        <f>IF(P:P="","",IF(OR(P146="At Shelf",P146="Bonus Bundles"),VLOOKUP(G146,'Data Validation'!$A$48:$B$56,2,TRUE),VLOOKUP(G146,'Data Validation'!$A$60:$B$69,2,TRUE)))</f>
        <v/>
      </c>
      <c r="S146" s="60"/>
      <c r="T146" s="60"/>
      <c r="U146" s="60"/>
      <c r="V146" s="9"/>
      <c r="W146" s="9"/>
      <c r="X146" s="9"/>
      <c r="Y146" s="8"/>
      <c r="Z146" s="8"/>
      <c r="AA146" s="8"/>
      <c r="AB146" s="8"/>
      <c r="AC146" s="9"/>
      <c r="AD146" s="9"/>
      <c r="AE146" s="9"/>
      <c r="AF146" s="9"/>
      <c r="AG146" s="9"/>
      <c r="AH146" s="8"/>
      <c r="AI146" s="8"/>
      <c r="AJ146" s="8"/>
      <c r="AK146" s="8"/>
      <c r="AL146" s="8"/>
      <c r="AM146" s="8"/>
      <c r="AN146" s="8"/>
      <c r="AO146" s="8"/>
      <c r="AP146" s="14"/>
      <c r="AQ146" s="21"/>
      <c r="AR146" s="7"/>
      <c r="AS146" s="7"/>
      <c r="AT146" s="10"/>
      <c r="AU146" s="10"/>
    </row>
    <row r="147" spans="2:47" ht="15.75" x14ac:dyDescent="0.25">
      <c r="B147" s="107" t="str">
        <f t="shared" si="8"/>
        <v/>
      </c>
      <c r="C147" s="41"/>
      <c r="D147" s="43"/>
      <c r="E147" s="32" t="str">
        <f>IFERROR(IF(OR(C147="",AND(C147&lt;&gt;"",D147="")),"",(VLOOKUP(C147,'APP BACKGROUND'!A:F,2,0))),"")</f>
        <v/>
      </c>
      <c r="F147" s="33" t="str">
        <f>IF(E147="","",(VLOOKUP(C147,'APP BACKGROUND'!A:F,5,0)))</f>
        <v/>
      </c>
      <c r="G147" s="31" t="str">
        <f>IF(E147="","",(VLOOKUP('Application Form'!C147,'APP BACKGROUND'!A:I,9,0)))</f>
        <v/>
      </c>
      <c r="H147" s="9"/>
      <c r="I147" s="9"/>
      <c r="J147" s="196" t="str">
        <f>IF(H147="","",(VLOOKUP(C147,'APP BACKGROUND'!A:M,13,0)))</f>
        <v/>
      </c>
      <c r="K147" s="116" t="str">
        <f t="shared" si="6"/>
        <v/>
      </c>
      <c r="L147" s="116" t="str">
        <f>IF(H147="","",(VLOOKUP(C147,'APP BACKGROUND'!A:K,11,0)))</f>
        <v/>
      </c>
      <c r="M147" s="67"/>
      <c r="N147" s="93" t="str">
        <f>IF(H:H="","",M147/G147)</f>
        <v/>
      </c>
      <c r="O147" s="68" t="str">
        <f t="shared" si="7"/>
        <v/>
      </c>
      <c r="P147" s="31"/>
      <c r="Q147" s="31"/>
      <c r="R147" s="35" t="str">
        <f>IF(P:P="","",IF(OR(P147="At Shelf",P147="Bonus Bundles"),VLOOKUP(G147,'Data Validation'!$A$48:$B$56,2,TRUE),VLOOKUP(G147,'Data Validation'!$A$60:$B$69,2,TRUE)))</f>
        <v/>
      </c>
      <c r="S147" s="60"/>
      <c r="T147" s="60"/>
      <c r="U147" s="60"/>
      <c r="V147" s="9"/>
      <c r="W147" s="9"/>
      <c r="X147" s="9"/>
      <c r="Y147" s="8"/>
      <c r="Z147" s="8"/>
      <c r="AA147" s="8"/>
      <c r="AB147" s="8"/>
      <c r="AC147" s="9"/>
      <c r="AD147" s="9"/>
      <c r="AE147" s="9"/>
      <c r="AF147" s="9"/>
      <c r="AG147" s="9"/>
      <c r="AH147" s="8"/>
      <c r="AI147" s="8"/>
      <c r="AJ147" s="8"/>
      <c r="AK147" s="8"/>
      <c r="AL147" s="8"/>
      <c r="AM147" s="8"/>
      <c r="AN147" s="8"/>
      <c r="AO147" s="8"/>
      <c r="AP147" s="14"/>
      <c r="AQ147" s="21"/>
      <c r="AR147" s="7"/>
      <c r="AS147" s="7"/>
      <c r="AT147" s="10"/>
      <c r="AU147" s="10"/>
    </row>
    <row r="148" spans="2:47" ht="15.75" x14ac:dyDescent="0.25">
      <c r="B148" s="107" t="str">
        <f t="shared" si="8"/>
        <v/>
      </c>
      <c r="C148" s="41"/>
      <c r="D148" s="43"/>
      <c r="E148" s="32" t="str">
        <f>IFERROR(IF(OR(C148="",AND(C148&lt;&gt;"",D148="")),"",(VLOOKUP(C148,'APP BACKGROUND'!A:F,2,0))),"")</f>
        <v/>
      </c>
      <c r="F148" s="33" t="str">
        <f>IF(E148="","",(VLOOKUP(C148,'APP BACKGROUND'!A:F,5,0)))</f>
        <v/>
      </c>
      <c r="G148" s="31" t="str">
        <f>IF(E148="","",(VLOOKUP('Application Form'!C148,'APP BACKGROUND'!A:I,9,0)))</f>
        <v/>
      </c>
      <c r="H148" s="9"/>
      <c r="I148" s="9"/>
      <c r="J148" s="196" t="str">
        <f>IF(H148="","",(VLOOKUP(C148,'APP BACKGROUND'!A:M,13,0)))</f>
        <v/>
      </c>
      <c r="K148" s="116" t="str">
        <f t="shared" si="6"/>
        <v/>
      </c>
      <c r="L148" s="116" t="str">
        <f>IF(H148="","",(VLOOKUP(C148,'APP BACKGROUND'!A:K,11,0)))</f>
        <v/>
      </c>
      <c r="M148" s="67"/>
      <c r="N148" s="93" t="str">
        <f>IF(H:H="","",M148/G148)</f>
        <v/>
      </c>
      <c r="O148" s="68" t="str">
        <f t="shared" si="7"/>
        <v/>
      </c>
      <c r="P148" s="31"/>
      <c r="Q148" s="31"/>
      <c r="R148" s="35" t="str">
        <f>IF(P:P="","",IF(OR(P148="At Shelf",P148="Bonus Bundles"),VLOOKUP(G148,'Data Validation'!$A$48:$B$56,2,TRUE),VLOOKUP(G148,'Data Validation'!$A$60:$B$69,2,TRUE)))</f>
        <v/>
      </c>
      <c r="S148" s="60"/>
      <c r="T148" s="60"/>
      <c r="U148" s="60"/>
      <c r="V148" s="9"/>
      <c r="W148" s="9"/>
      <c r="X148" s="9"/>
      <c r="Y148" s="8"/>
      <c r="Z148" s="8"/>
      <c r="AA148" s="8"/>
      <c r="AB148" s="8"/>
      <c r="AC148" s="9"/>
      <c r="AD148" s="9"/>
      <c r="AE148" s="9"/>
      <c r="AF148" s="9"/>
      <c r="AG148" s="9"/>
      <c r="AH148" s="8"/>
      <c r="AI148" s="8"/>
      <c r="AJ148" s="8"/>
      <c r="AK148" s="8"/>
      <c r="AL148" s="8"/>
      <c r="AM148" s="8"/>
      <c r="AN148" s="8"/>
      <c r="AO148" s="8"/>
      <c r="AP148" s="14"/>
      <c r="AQ148" s="21"/>
      <c r="AR148" s="7"/>
      <c r="AS148" s="7"/>
      <c r="AT148" s="10"/>
      <c r="AU148" s="10"/>
    </row>
    <row r="149" spans="2:47" ht="15.75" x14ac:dyDescent="0.25">
      <c r="B149" s="107" t="str">
        <f t="shared" si="8"/>
        <v/>
      </c>
      <c r="C149" s="41"/>
      <c r="D149" s="43"/>
      <c r="E149" s="32" t="str">
        <f>IFERROR(IF(OR(C149="",AND(C149&lt;&gt;"",D149="")),"",(VLOOKUP(C149,'APP BACKGROUND'!A:F,2,0))),"")</f>
        <v/>
      </c>
      <c r="F149" s="33" t="str">
        <f>IF(E149="","",(VLOOKUP(C149,'APP BACKGROUND'!A:F,5,0)))</f>
        <v/>
      </c>
      <c r="G149" s="31" t="str">
        <f>IF(E149="","",(VLOOKUP('Application Form'!C149,'APP BACKGROUND'!A:I,9,0)))</f>
        <v/>
      </c>
      <c r="H149" s="9"/>
      <c r="I149" s="9"/>
      <c r="J149" s="196" t="str">
        <f>IF(H149="","",(VLOOKUP(C149,'APP BACKGROUND'!A:M,13,0)))</f>
        <v/>
      </c>
      <c r="K149" s="116" t="str">
        <f t="shared" si="6"/>
        <v/>
      </c>
      <c r="L149" s="116" t="str">
        <f>IF(H149="","",(VLOOKUP(C149,'APP BACKGROUND'!A:K,11,0)))</f>
        <v/>
      </c>
      <c r="M149" s="67"/>
      <c r="N149" s="93" t="str">
        <f>IF(H:H="","",M149/G149)</f>
        <v/>
      </c>
      <c r="O149" s="68" t="str">
        <f t="shared" si="7"/>
        <v/>
      </c>
      <c r="P149" s="31"/>
      <c r="Q149" s="31"/>
      <c r="R149" s="35" t="str">
        <f>IF(P:P="","",IF(OR(P149="At Shelf",P149="Bonus Bundles"),VLOOKUP(G149,'Data Validation'!$A$48:$B$56,2,TRUE),VLOOKUP(G149,'Data Validation'!$A$60:$B$69,2,TRUE)))</f>
        <v/>
      </c>
      <c r="S149" s="60"/>
      <c r="T149" s="60"/>
      <c r="U149" s="60"/>
      <c r="V149" s="9"/>
      <c r="W149" s="9"/>
      <c r="X149" s="9"/>
      <c r="Y149" s="8"/>
      <c r="Z149" s="8"/>
      <c r="AA149" s="8"/>
      <c r="AB149" s="8"/>
      <c r="AC149" s="9"/>
      <c r="AD149" s="9"/>
      <c r="AE149" s="9"/>
      <c r="AF149" s="9"/>
      <c r="AG149" s="9"/>
      <c r="AH149" s="8"/>
      <c r="AI149" s="8"/>
      <c r="AJ149" s="8"/>
      <c r="AK149" s="8"/>
      <c r="AL149" s="8"/>
      <c r="AM149" s="8"/>
      <c r="AN149" s="8"/>
      <c r="AO149" s="8"/>
      <c r="AP149" s="14"/>
      <c r="AQ149" s="21"/>
      <c r="AR149" s="7"/>
      <c r="AS149" s="7"/>
      <c r="AT149" s="10"/>
      <c r="AU149" s="10"/>
    </row>
    <row r="150" spans="2:47" ht="15.75" x14ac:dyDescent="0.25">
      <c r="B150" s="107" t="str">
        <f t="shared" si="8"/>
        <v/>
      </c>
      <c r="C150" s="41"/>
      <c r="D150" s="43"/>
      <c r="E150" s="32" t="str">
        <f>IFERROR(IF(OR(C150="",AND(C150&lt;&gt;"",D150="")),"",(VLOOKUP(C150,'APP BACKGROUND'!A:F,2,0))),"")</f>
        <v/>
      </c>
      <c r="F150" s="33" t="str">
        <f>IF(E150="","",(VLOOKUP(C150,'APP BACKGROUND'!A:F,5,0)))</f>
        <v/>
      </c>
      <c r="G150" s="31" t="str">
        <f>IF(E150="","",(VLOOKUP('Application Form'!C150,'APP BACKGROUND'!A:I,9,0)))</f>
        <v/>
      </c>
      <c r="H150" s="9"/>
      <c r="I150" s="9"/>
      <c r="J150" s="196" t="str">
        <f>IF(H150="","",(VLOOKUP(C150,'APP BACKGROUND'!A:M,13,0)))</f>
        <v/>
      </c>
      <c r="K150" s="116" t="str">
        <f t="shared" si="6"/>
        <v/>
      </c>
      <c r="L150" s="116" t="str">
        <f>IF(H150="","",(VLOOKUP(C150,'APP BACKGROUND'!A:K,11,0)))</f>
        <v/>
      </c>
      <c r="M150" s="67"/>
      <c r="N150" s="93" t="str">
        <f>IF(H:H="","",M150/G150)</f>
        <v/>
      </c>
      <c r="O150" s="68" t="str">
        <f t="shared" si="7"/>
        <v/>
      </c>
      <c r="P150" s="31"/>
      <c r="Q150" s="31"/>
      <c r="R150" s="35" t="str">
        <f>IF(P:P="","",IF(OR(P150="At Shelf",P150="Bonus Bundles"),VLOOKUP(G150,'Data Validation'!$A$48:$B$56,2,TRUE),VLOOKUP(G150,'Data Validation'!$A$60:$B$69,2,TRUE)))</f>
        <v/>
      </c>
      <c r="S150" s="60"/>
      <c r="T150" s="60"/>
      <c r="U150" s="60"/>
      <c r="V150" s="9"/>
      <c r="W150" s="9"/>
      <c r="X150" s="9"/>
      <c r="Y150" s="8"/>
      <c r="Z150" s="8"/>
      <c r="AA150" s="8"/>
      <c r="AB150" s="8"/>
      <c r="AC150" s="9"/>
      <c r="AD150" s="9"/>
      <c r="AE150" s="9"/>
      <c r="AF150" s="9"/>
      <c r="AG150" s="9"/>
      <c r="AH150" s="8"/>
      <c r="AI150" s="8"/>
      <c r="AJ150" s="8"/>
      <c r="AK150" s="8"/>
      <c r="AL150" s="8"/>
      <c r="AM150" s="8"/>
      <c r="AN150" s="8"/>
      <c r="AO150" s="8"/>
      <c r="AP150" s="14"/>
      <c r="AQ150" s="21"/>
      <c r="AR150" s="7"/>
      <c r="AS150" s="7"/>
      <c r="AT150" s="10"/>
      <c r="AU150" s="10"/>
    </row>
    <row r="151" spans="2:47" ht="15.75" x14ac:dyDescent="0.25">
      <c r="B151" s="107" t="str">
        <f t="shared" si="8"/>
        <v/>
      </c>
      <c r="C151" s="41"/>
      <c r="D151" s="43"/>
      <c r="E151" s="32" t="str">
        <f>IFERROR(IF(OR(C151="",AND(C151&lt;&gt;"",D151="")),"",(VLOOKUP(C151,'APP BACKGROUND'!A:F,2,0))),"")</f>
        <v/>
      </c>
      <c r="F151" s="33" t="str">
        <f>IF(E151="","",(VLOOKUP(C151,'APP BACKGROUND'!A:F,5,0)))</f>
        <v/>
      </c>
      <c r="G151" s="31" t="str">
        <f>IF(E151="","",(VLOOKUP('Application Form'!C151,'APP BACKGROUND'!A:I,9,0)))</f>
        <v/>
      </c>
      <c r="H151" s="9"/>
      <c r="I151" s="9"/>
      <c r="J151" s="196" t="str">
        <f>IF(H151="","",(VLOOKUP(C151,'APP BACKGROUND'!A:M,13,0)))</f>
        <v/>
      </c>
      <c r="K151" s="116" t="str">
        <f t="shared" si="6"/>
        <v/>
      </c>
      <c r="L151" s="116" t="str">
        <f>IF(H151="","",(VLOOKUP(C151,'APP BACKGROUND'!A:K,11,0)))</f>
        <v/>
      </c>
      <c r="M151" s="67"/>
      <c r="N151" s="93" t="str">
        <f>IF(H:H="","",M151/G151)</f>
        <v/>
      </c>
      <c r="O151" s="68" t="str">
        <f t="shared" si="7"/>
        <v/>
      </c>
      <c r="P151" s="31"/>
      <c r="Q151" s="31"/>
      <c r="R151" s="35" t="str">
        <f>IF(P:P="","",IF(OR(P151="At Shelf",P151="Bonus Bundles"),VLOOKUP(G151,'Data Validation'!$A$48:$B$56,2,TRUE),VLOOKUP(G151,'Data Validation'!$A$60:$B$69,2,TRUE)))</f>
        <v/>
      </c>
      <c r="S151" s="60"/>
      <c r="T151" s="60"/>
      <c r="U151" s="60"/>
      <c r="V151" s="9"/>
      <c r="W151" s="9"/>
      <c r="X151" s="9"/>
      <c r="Y151" s="8"/>
      <c r="Z151" s="8"/>
      <c r="AA151" s="8"/>
      <c r="AB151" s="8"/>
      <c r="AC151" s="9"/>
      <c r="AD151" s="9"/>
      <c r="AE151" s="9"/>
      <c r="AF151" s="9"/>
      <c r="AG151" s="9"/>
      <c r="AH151" s="8"/>
      <c r="AI151" s="8"/>
      <c r="AJ151" s="8"/>
      <c r="AK151" s="8"/>
      <c r="AL151" s="8"/>
      <c r="AM151" s="8"/>
      <c r="AN151" s="8"/>
      <c r="AO151" s="8"/>
      <c r="AP151" s="14"/>
      <c r="AQ151" s="21"/>
      <c r="AR151" s="7"/>
      <c r="AS151" s="7"/>
      <c r="AT151" s="10"/>
      <c r="AU151" s="10"/>
    </row>
    <row r="152" spans="2:47" ht="15.75" x14ac:dyDescent="0.25">
      <c r="B152" s="107" t="str">
        <f t="shared" si="8"/>
        <v/>
      </c>
      <c r="C152" s="41"/>
      <c r="D152" s="43"/>
      <c r="E152" s="32" t="str">
        <f>IFERROR(IF(OR(C152="",AND(C152&lt;&gt;"",D152="")),"",(VLOOKUP(C152,'APP BACKGROUND'!A:F,2,0))),"")</f>
        <v/>
      </c>
      <c r="F152" s="33" t="str">
        <f>IF(E152="","",(VLOOKUP(C152,'APP BACKGROUND'!A:F,5,0)))</f>
        <v/>
      </c>
      <c r="G152" s="31" t="str">
        <f>IF(E152="","",(VLOOKUP('Application Form'!C152,'APP BACKGROUND'!A:I,9,0)))</f>
        <v/>
      </c>
      <c r="H152" s="9"/>
      <c r="I152" s="9"/>
      <c r="J152" s="196" t="str">
        <f>IF(H152="","",(VLOOKUP(C152,'APP BACKGROUND'!A:M,13,0)))</f>
        <v/>
      </c>
      <c r="K152" s="116" t="str">
        <f t="shared" si="6"/>
        <v/>
      </c>
      <c r="L152" s="116" t="str">
        <f>IF(H152="","",(VLOOKUP(C152,'APP BACKGROUND'!A:K,11,0)))</f>
        <v/>
      </c>
      <c r="M152" s="67"/>
      <c r="N152" s="93" t="str">
        <f>IF(H:H="","",M152/G152)</f>
        <v/>
      </c>
      <c r="O152" s="68" t="str">
        <f t="shared" si="7"/>
        <v/>
      </c>
      <c r="P152" s="31"/>
      <c r="Q152" s="31"/>
      <c r="R152" s="35" t="str">
        <f>IF(P:P="","",IF(OR(P152="At Shelf",P152="Bonus Bundles"),VLOOKUP(G152,'Data Validation'!$A$48:$B$56,2,TRUE),VLOOKUP(G152,'Data Validation'!$A$60:$B$69,2,TRUE)))</f>
        <v/>
      </c>
      <c r="S152" s="60"/>
      <c r="T152" s="60"/>
      <c r="U152" s="60"/>
      <c r="V152" s="9"/>
      <c r="W152" s="9"/>
      <c r="X152" s="9"/>
      <c r="Y152" s="8"/>
      <c r="Z152" s="8"/>
      <c r="AA152" s="8"/>
      <c r="AB152" s="8"/>
      <c r="AC152" s="9"/>
      <c r="AD152" s="9"/>
      <c r="AE152" s="9"/>
      <c r="AF152" s="9"/>
      <c r="AG152" s="9"/>
      <c r="AH152" s="8"/>
      <c r="AI152" s="8"/>
      <c r="AJ152" s="8"/>
      <c r="AK152" s="8"/>
      <c r="AL152" s="8"/>
      <c r="AM152" s="8"/>
      <c r="AN152" s="8"/>
      <c r="AO152" s="8"/>
      <c r="AP152" s="14"/>
      <c r="AQ152" s="21"/>
      <c r="AR152" s="7"/>
      <c r="AS152" s="7"/>
      <c r="AT152" s="10"/>
      <c r="AU152" s="10"/>
    </row>
    <row r="153" spans="2:47" ht="15.75" x14ac:dyDescent="0.25">
      <c r="B153" s="107" t="str">
        <f t="shared" si="8"/>
        <v/>
      </c>
      <c r="C153" s="41"/>
      <c r="D153" s="43"/>
      <c r="E153" s="32" t="str">
        <f>IFERROR(IF(OR(C153="",AND(C153&lt;&gt;"",D153="")),"",(VLOOKUP(C153,'APP BACKGROUND'!A:F,2,0))),"")</f>
        <v/>
      </c>
      <c r="F153" s="33" t="str">
        <f>IF(E153="","",(VLOOKUP(C153,'APP BACKGROUND'!A:F,5,0)))</f>
        <v/>
      </c>
      <c r="G153" s="31" t="str">
        <f>IF(E153="","",(VLOOKUP('Application Form'!C153,'APP BACKGROUND'!A:I,9,0)))</f>
        <v/>
      </c>
      <c r="H153" s="9"/>
      <c r="I153" s="9"/>
      <c r="J153" s="196" t="str">
        <f>IF(H153="","",(VLOOKUP(C153,'APP BACKGROUND'!A:M,13,0)))</f>
        <v/>
      </c>
      <c r="K153" s="116" t="str">
        <f t="shared" si="6"/>
        <v/>
      </c>
      <c r="L153" s="116" t="str">
        <f>IF(H153="","",(VLOOKUP(C153,'APP BACKGROUND'!A:K,11,0)))</f>
        <v/>
      </c>
      <c r="M153" s="67"/>
      <c r="N153" s="93" t="str">
        <f>IF(H:H="","",M153/G153)</f>
        <v/>
      </c>
      <c r="O153" s="68" t="str">
        <f t="shared" si="7"/>
        <v/>
      </c>
      <c r="P153" s="31"/>
      <c r="Q153" s="31"/>
      <c r="R153" s="35" t="str">
        <f>IF(P:P="","",IF(OR(P153="At Shelf",P153="Bonus Bundles"),VLOOKUP(G153,'Data Validation'!$A$48:$B$56,2,TRUE),VLOOKUP(G153,'Data Validation'!$A$60:$B$69,2,TRUE)))</f>
        <v/>
      </c>
      <c r="S153" s="60"/>
      <c r="T153" s="60"/>
      <c r="U153" s="60"/>
      <c r="V153" s="9"/>
      <c r="W153" s="9"/>
      <c r="X153" s="9"/>
      <c r="Y153" s="8"/>
      <c r="Z153" s="8"/>
      <c r="AA153" s="8"/>
      <c r="AB153" s="8"/>
      <c r="AC153" s="9"/>
      <c r="AD153" s="9"/>
      <c r="AE153" s="9"/>
      <c r="AF153" s="9"/>
      <c r="AG153" s="9"/>
      <c r="AH153" s="8"/>
      <c r="AI153" s="8"/>
      <c r="AJ153" s="8"/>
      <c r="AK153" s="8"/>
      <c r="AL153" s="8"/>
      <c r="AM153" s="8"/>
      <c r="AN153" s="8"/>
      <c r="AO153" s="8"/>
      <c r="AP153" s="14"/>
      <c r="AQ153" s="21"/>
      <c r="AR153" s="7"/>
      <c r="AS153" s="7"/>
      <c r="AT153" s="10"/>
      <c r="AU153" s="10"/>
    </row>
    <row r="154" spans="2:47" ht="15.75" x14ac:dyDescent="0.25">
      <c r="B154" s="107" t="str">
        <f t="shared" si="8"/>
        <v/>
      </c>
      <c r="C154" s="41"/>
      <c r="D154" s="43"/>
      <c r="E154" s="32" t="str">
        <f>IFERROR(IF(OR(C154="",AND(C154&lt;&gt;"",D154="")),"",(VLOOKUP(C154,'APP BACKGROUND'!A:F,2,0))),"")</f>
        <v/>
      </c>
      <c r="F154" s="33" t="str">
        <f>IF(E154="","",(VLOOKUP(C154,'APP BACKGROUND'!A:F,5,0)))</f>
        <v/>
      </c>
      <c r="G154" s="31" t="str">
        <f>IF(E154="","",(VLOOKUP('Application Form'!C154,'APP BACKGROUND'!A:I,9,0)))</f>
        <v/>
      </c>
      <c r="H154" s="9"/>
      <c r="I154" s="9"/>
      <c r="J154" s="196" t="str">
        <f>IF(H154="","",(VLOOKUP(C154,'APP BACKGROUND'!A:M,13,0)))</f>
        <v/>
      </c>
      <c r="K154" s="116" t="str">
        <f t="shared" si="6"/>
        <v/>
      </c>
      <c r="L154" s="116" t="str">
        <f>IF(H154="","",(VLOOKUP(C154,'APP BACKGROUND'!A:K,11,0)))</f>
        <v/>
      </c>
      <c r="M154" s="67"/>
      <c r="N154" s="93" t="str">
        <f>IF(H:H="","",M154/G154)</f>
        <v/>
      </c>
      <c r="O154" s="68" t="str">
        <f t="shared" si="7"/>
        <v/>
      </c>
      <c r="P154" s="31"/>
      <c r="Q154" s="31"/>
      <c r="R154" s="35" t="str">
        <f>IF(P:P="","",IF(OR(P154="At Shelf",P154="Bonus Bundles"),VLOOKUP(G154,'Data Validation'!$A$48:$B$56,2,TRUE),VLOOKUP(G154,'Data Validation'!$A$60:$B$69,2,TRUE)))</f>
        <v/>
      </c>
      <c r="S154" s="60"/>
      <c r="T154" s="60"/>
      <c r="U154" s="60"/>
      <c r="V154" s="9"/>
      <c r="W154" s="9"/>
      <c r="X154" s="9"/>
      <c r="Y154" s="8"/>
      <c r="Z154" s="8"/>
      <c r="AA154" s="8"/>
      <c r="AB154" s="8"/>
      <c r="AC154" s="9"/>
      <c r="AD154" s="9"/>
      <c r="AE154" s="9"/>
      <c r="AF154" s="9"/>
      <c r="AG154" s="9"/>
      <c r="AH154" s="8"/>
      <c r="AI154" s="8"/>
      <c r="AJ154" s="8"/>
      <c r="AK154" s="8"/>
      <c r="AL154" s="8"/>
      <c r="AM154" s="8"/>
      <c r="AN154" s="8"/>
      <c r="AO154" s="8"/>
      <c r="AP154" s="14"/>
      <c r="AQ154" s="21"/>
      <c r="AR154" s="7"/>
      <c r="AS154" s="7"/>
      <c r="AT154" s="10"/>
      <c r="AU154" s="10"/>
    </row>
    <row r="155" spans="2:47" ht="15.75" x14ac:dyDescent="0.25">
      <c r="B155" s="107" t="str">
        <f t="shared" si="8"/>
        <v/>
      </c>
      <c r="C155" s="41"/>
      <c r="D155" s="43"/>
      <c r="E155" s="32" t="str">
        <f>IFERROR(IF(OR(C155="",AND(C155&lt;&gt;"",D155="")),"",(VLOOKUP(C155,'APP BACKGROUND'!A:F,2,0))),"")</f>
        <v/>
      </c>
      <c r="F155" s="33" t="str">
        <f>IF(E155="","",(VLOOKUP(C155,'APP BACKGROUND'!A:F,5,0)))</f>
        <v/>
      </c>
      <c r="G155" s="31" t="str">
        <f>IF(E155="","",(VLOOKUP('Application Form'!C155,'APP BACKGROUND'!A:I,9,0)))</f>
        <v/>
      </c>
      <c r="H155" s="9"/>
      <c r="I155" s="9"/>
      <c r="J155" s="196" t="str">
        <f>IF(H155="","",(VLOOKUP(C155,'APP BACKGROUND'!A:M,13,0)))</f>
        <v/>
      </c>
      <c r="K155" s="116" t="str">
        <f t="shared" si="6"/>
        <v/>
      </c>
      <c r="L155" s="116" t="str">
        <f>IF(H155="","",(VLOOKUP(C155,'APP BACKGROUND'!A:K,11,0)))</f>
        <v/>
      </c>
      <c r="M155" s="67"/>
      <c r="N155" s="93" t="str">
        <f>IF(H:H="","",M155/G155)</f>
        <v/>
      </c>
      <c r="O155" s="68" t="str">
        <f t="shared" si="7"/>
        <v/>
      </c>
      <c r="P155" s="31"/>
      <c r="Q155" s="31"/>
      <c r="R155" s="35" t="str">
        <f>IF(P:P="","",IF(OR(P155="At Shelf",P155="Bonus Bundles"),VLOOKUP(G155,'Data Validation'!$A$48:$B$56,2,TRUE),VLOOKUP(G155,'Data Validation'!$A$60:$B$69,2,TRUE)))</f>
        <v/>
      </c>
      <c r="S155" s="60"/>
      <c r="T155" s="60"/>
      <c r="U155" s="60"/>
      <c r="V155" s="9"/>
      <c r="W155" s="9"/>
      <c r="X155" s="9"/>
      <c r="Y155" s="8"/>
      <c r="Z155" s="8"/>
      <c r="AA155" s="8"/>
      <c r="AB155" s="8"/>
      <c r="AC155" s="9"/>
      <c r="AD155" s="9"/>
      <c r="AE155" s="9"/>
      <c r="AF155" s="9"/>
      <c r="AG155" s="9"/>
      <c r="AH155" s="8"/>
      <c r="AI155" s="8"/>
      <c r="AJ155" s="8"/>
      <c r="AK155" s="8"/>
      <c r="AL155" s="8"/>
      <c r="AM155" s="8"/>
      <c r="AN155" s="8"/>
      <c r="AO155" s="8"/>
      <c r="AP155" s="14"/>
      <c r="AQ155" s="21"/>
      <c r="AR155" s="7"/>
      <c r="AS155" s="7"/>
      <c r="AT155" s="10"/>
      <c r="AU155" s="10"/>
    </row>
    <row r="156" spans="2:47" ht="15.75" x14ac:dyDescent="0.25">
      <c r="B156" s="107" t="str">
        <f t="shared" si="8"/>
        <v/>
      </c>
      <c r="C156" s="41"/>
      <c r="D156" s="43"/>
      <c r="E156" s="32" t="str">
        <f>IFERROR(IF(OR(C156="",AND(C156&lt;&gt;"",D156="")),"",(VLOOKUP(C156,'APP BACKGROUND'!A:F,2,0))),"")</f>
        <v/>
      </c>
      <c r="F156" s="33" t="str">
        <f>IF(E156="","",(VLOOKUP(C156,'APP BACKGROUND'!A:F,5,0)))</f>
        <v/>
      </c>
      <c r="G156" s="31" t="str">
        <f>IF(E156="","",(VLOOKUP('Application Form'!C156,'APP BACKGROUND'!A:I,9,0)))</f>
        <v/>
      </c>
      <c r="H156" s="9"/>
      <c r="I156" s="9"/>
      <c r="J156" s="196" t="str">
        <f>IF(H156="","",(VLOOKUP(C156,'APP BACKGROUND'!A:M,13,0)))</f>
        <v/>
      </c>
      <c r="K156" s="116" t="str">
        <f t="shared" si="6"/>
        <v/>
      </c>
      <c r="L156" s="116" t="str">
        <f>IF(H156="","",(VLOOKUP(C156,'APP BACKGROUND'!A:K,11,0)))</f>
        <v/>
      </c>
      <c r="M156" s="67"/>
      <c r="N156" s="93" t="str">
        <f>IF(H:H="","",M156/G156)</f>
        <v/>
      </c>
      <c r="O156" s="68" t="str">
        <f t="shared" si="7"/>
        <v/>
      </c>
      <c r="P156" s="31"/>
      <c r="Q156" s="31"/>
      <c r="R156" s="35" t="str">
        <f>IF(P:P="","",IF(OR(P156="At Shelf",P156="Bonus Bundles"),VLOOKUP(G156,'Data Validation'!$A$48:$B$56,2,TRUE),VLOOKUP(G156,'Data Validation'!$A$60:$B$69,2,TRUE)))</f>
        <v/>
      </c>
      <c r="S156" s="60"/>
      <c r="T156" s="60"/>
      <c r="U156" s="60"/>
      <c r="V156" s="9"/>
      <c r="W156" s="9"/>
      <c r="X156" s="9"/>
      <c r="Y156" s="8"/>
      <c r="Z156" s="8"/>
      <c r="AA156" s="8"/>
      <c r="AB156" s="8"/>
      <c r="AC156" s="9"/>
      <c r="AD156" s="9"/>
      <c r="AE156" s="9"/>
      <c r="AF156" s="9"/>
      <c r="AG156" s="9"/>
      <c r="AH156" s="8"/>
      <c r="AI156" s="8"/>
      <c r="AJ156" s="8"/>
      <c r="AK156" s="8"/>
      <c r="AL156" s="8"/>
      <c r="AM156" s="8"/>
      <c r="AN156" s="8"/>
      <c r="AO156" s="8"/>
      <c r="AP156" s="14"/>
      <c r="AQ156" s="21"/>
      <c r="AR156" s="7"/>
      <c r="AS156" s="7"/>
      <c r="AT156" s="10"/>
      <c r="AU156" s="10"/>
    </row>
    <row r="157" spans="2:47" ht="15.75" x14ac:dyDescent="0.25">
      <c r="B157" s="107" t="str">
        <f t="shared" si="8"/>
        <v/>
      </c>
      <c r="C157" s="41"/>
      <c r="D157" s="43"/>
      <c r="E157" s="32" t="str">
        <f>IFERROR(IF(OR(C157="",AND(C157&lt;&gt;"",D157="")),"",(VLOOKUP(C157,'APP BACKGROUND'!A:F,2,0))),"")</f>
        <v/>
      </c>
      <c r="F157" s="33" t="str">
        <f>IF(E157="","",(VLOOKUP(C157,'APP BACKGROUND'!A:F,5,0)))</f>
        <v/>
      </c>
      <c r="G157" s="31" t="str">
        <f>IF(E157="","",(VLOOKUP('Application Form'!C157,'APP BACKGROUND'!A:I,9,0)))</f>
        <v/>
      </c>
      <c r="H157" s="9"/>
      <c r="I157" s="9"/>
      <c r="J157" s="196" t="str">
        <f>IF(H157="","",(VLOOKUP(C157,'APP BACKGROUND'!A:M,13,0)))</f>
        <v/>
      </c>
      <c r="K157" s="116" t="str">
        <f t="shared" si="6"/>
        <v/>
      </c>
      <c r="L157" s="116" t="str">
        <f>IF(H157="","",(VLOOKUP(C157,'APP BACKGROUND'!A:K,11,0)))</f>
        <v/>
      </c>
      <c r="M157" s="67"/>
      <c r="N157" s="93" t="str">
        <f>IF(H:H="","",M157/G157)</f>
        <v/>
      </c>
      <c r="O157" s="68" t="str">
        <f t="shared" si="7"/>
        <v/>
      </c>
      <c r="P157" s="31"/>
      <c r="Q157" s="31"/>
      <c r="R157" s="35" t="str">
        <f>IF(P:P="","",IF(OR(P157="At Shelf",P157="Bonus Bundles"),VLOOKUP(G157,'Data Validation'!$A$48:$B$56,2,TRUE),VLOOKUP(G157,'Data Validation'!$A$60:$B$69,2,TRUE)))</f>
        <v/>
      </c>
      <c r="S157" s="60"/>
      <c r="T157" s="60"/>
      <c r="U157" s="60"/>
      <c r="V157" s="9"/>
      <c r="W157" s="9"/>
      <c r="X157" s="9"/>
      <c r="Y157" s="8"/>
      <c r="Z157" s="8"/>
      <c r="AA157" s="8"/>
      <c r="AB157" s="8"/>
      <c r="AC157" s="9"/>
      <c r="AD157" s="9"/>
      <c r="AE157" s="9"/>
      <c r="AF157" s="9"/>
      <c r="AG157" s="9"/>
      <c r="AH157" s="8"/>
      <c r="AI157" s="8"/>
      <c r="AJ157" s="8"/>
      <c r="AK157" s="8"/>
      <c r="AL157" s="8"/>
      <c r="AM157" s="8"/>
      <c r="AN157" s="8"/>
      <c r="AO157" s="8"/>
      <c r="AP157" s="14"/>
      <c r="AQ157" s="21"/>
      <c r="AR157" s="7"/>
      <c r="AS157" s="7"/>
      <c r="AT157" s="10"/>
      <c r="AU157" s="10"/>
    </row>
    <row r="158" spans="2:47" ht="15.75" x14ac:dyDescent="0.25">
      <c r="B158" s="107" t="str">
        <f t="shared" si="8"/>
        <v/>
      </c>
      <c r="C158" s="41"/>
      <c r="D158" s="43"/>
      <c r="E158" s="32" t="str">
        <f>IFERROR(IF(OR(C158="",AND(C158&lt;&gt;"",D158="")),"",(VLOOKUP(C158,'APP BACKGROUND'!A:F,2,0))),"")</f>
        <v/>
      </c>
      <c r="F158" s="33" t="str">
        <f>IF(E158="","",(VLOOKUP(C158,'APP BACKGROUND'!A:F,5,0)))</f>
        <v/>
      </c>
      <c r="G158" s="31" t="str">
        <f>IF(E158="","",(VLOOKUP('Application Form'!C158,'APP BACKGROUND'!A:I,9,0)))</f>
        <v/>
      </c>
      <c r="H158" s="9"/>
      <c r="I158" s="9"/>
      <c r="J158" s="196" t="str">
        <f>IF(H158="","",(VLOOKUP(C158,'APP BACKGROUND'!A:M,13,0)))</f>
        <v/>
      </c>
      <c r="K158" s="116" t="str">
        <f t="shared" si="6"/>
        <v/>
      </c>
      <c r="L158" s="116" t="str">
        <f>IF(H158="","",(VLOOKUP(C158,'APP BACKGROUND'!A:K,11,0)))</f>
        <v/>
      </c>
      <c r="M158" s="67"/>
      <c r="N158" s="93" t="str">
        <f>IF(H:H="","",M158/G158)</f>
        <v/>
      </c>
      <c r="O158" s="68" t="str">
        <f t="shared" si="7"/>
        <v/>
      </c>
      <c r="P158" s="31"/>
      <c r="Q158" s="31"/>
      <c r="R158" s="35" t="str">
        <f>IF(P:P="","",IF(OR(P158="At Shelf",P158="Bonus Bundles"),VLOOKUP(G158,'Data Validation'!$A$48:$B$56,2,TRUE),VLOOKUP(G158,'Data Validation'!$A$60:$B$69,2,TRUE)))</f>
        <v/>
      </c>
      <c r="S158" s="60"/>
      <c r="T158" s="60"/>
      <c r="U158" s="60"/>
      <c r="V158" s="9"/>
      <c r="W158" s="9"/>
      <c r="X158" s="9"/>
      <c r="Y158" s="8"/>
      <c r="Z158" s="8"/>
      <c r="AA158" s="8"/>
      <c r="AB158" s="8"/>
      <c r="AC158" s="9"/>
      <c r="AD158" s="9"/>
      <c r="AE158" s="9"/>
      <c r="AF158" s="9"/>
      <c r="AG158" s="9"/>
      <c r="AH158" s="8"/>
      <c r="AI158" s="8"/>
      <c r="AJ158" s="8"/>
      <c r="AK158" s="8"/>
      <c r="AL158" s="8"/>
      <c r="AM158" s="8"/>
      <c r="AN158" s="8"/>
      <c r="AO158" s="8"/>
      <c r="AP158" s="14"/>
      <c r="AQ158" s="21"/>
      <c r="AR158" s="7"/>
      <c r="AS158" s="7"/>
      <c r="AT158" s="10"/>
      <c r="AU158" s="10"/>
    </row>
    <row r="159" spans="2:47" ht="15.75" x14ac:dyDescent="0.25">
      <c r="B159" s="107" t="str">
        <f t="shared" si="8"/>
        <v/>
      </c>
      <c r="C159" s="41"/>
      <c r="D159" s="43"/>
      <c r="E159" s="32" t="str">
        <f>IFERROR(IF(OR(C159="",AND(C159&lt;&gt;"",D159="")),"",(VLOOKUP(C159,'APP BACKGROUND'!A:F,2,0))),"")</f>
        <v/>
      </c>
      <c r="F159" s="33" t="str">
        <f>IF(E159="","",(VLOOKUP(C159,'APP BACKGROUND'!A:F,5,0)))</f>
        <v/>
      </c>
      <c r="G159" s="31" t="str">
        <f>IF(E159="","",(VLOOKUP('Application Form'!C159,'APP BACKGROUND'!A:I,9,0)))</f>
        <v/>
      </c>
      <c r="H159" s="9"/>
      <c r="I159" s="9"/>
      <c r="J159" s="196" t="str">
        <f>IF(H159="","",(VLOOKUP(C159,'APP BACKGROUND'!A:M,13,0)))</f>
        <v/>
      </c>
      <c r="K159" s="116" t="str">
        <f t="shared" si="6"/>
        <v/>
      </c>
      <c r="L159" s="116" t="str">
        <f>IF(H159="","",(VLOOKUP(C159,'APP BACKGROUND'!A:K,11,0)))</f>
        <v/>
      </c>
      <c r="M159" s="67"/>
      <c r="N159" s="93" t="str">
        <f>IF(H:H="","",M159/G159)</f>
        <v/>
      </c>
      <c r="O159" s="68" t="str">
        <f t="shared" si="7"/>
        <v/>
      </c>
      <c r="P159" s="31"/>
      <c r="Q159" s="31"/>
      <c r="R159" s="35" t="str">
        <f>IF(P:P="","",IF(OR(P159="At Shelf",P159="Bonus Bundles"),VLOOKUP(G159,'Data Validation'!$A$48:$B$56,2,TRUE),VLOOKUP(G159,'Data Validation'!$A$60:$B$69,2,TRUE)))</f>
        <v/>
      </c>
      <c r="S159" s="60"/>
      <c r="T159" s="60"/>
      <c r="U159" s="60"/>
      <c r="V159" s="9"/>
      <c r="W159" s="9"/>
      <c r="X159" s="9"/>
      <c r="Y159" s="8"/>
      <c r="Z159" s="8"/>
      <c r="AA159" s="8"/>
      <c r="AB159" s="8"/>
      <c r="AC159" s="9"/>
      <c r="AD159" s="9"/>
      <c r="AE159" s="9"/>
      <c r="AF159" s="9"/>
      <c r="AG159" s="9"/>
      <c r="AH159" s="8"/>
      <c r="AI159" s="8"/>
      <c r="AJ159" s="8"/>
      <c r="AK159" s="8"/>
      <c r="AL159" s="8"/>
      <c r="AM159" s="8"/>
      <c r="AN159" s="8"/>
      <c r="AO159" s="8"/>
      <c r="AP159" s="14"/>
      <c r="AQ159" s="21"/>
      <c r="AR159" s="7"/>
      <c r="AS159" s="7"/>
      <c r="AT159" s="10"/>
      <c r="AU159" s="10"/>
    </row>
    <row r="160" spans="2:47" ht="15.75" x14ac:dyDescent="0.25">
      <c r="B160" s="107" t="str">
        <f t="shared" si="8"/>
        <v/>
      </c>
      <c r="C160" s="41"/>
      <c r="D160" s="43"/>
      <c r="E160" s="32" t="str">
        <f>IFERROR(IF(OR(C160="",AND(C160&lt;&gt;"",D160="")),"",(VLOOKUP(C160,'APP BACKGROUND'!A:F,2,0))),"")</f>
        <v/>
      </c>
      <c r="F160" s="33" t="str">
        <f>IF(E160="","",(VLOOKUP(C160,'APP BACKGROUND'!A:F,5,0)))</f>
        <v/>
      </c>
      <c r="G160" s="31" t="str">
        <f>IF(E160="","",(VLOOKUP('Application Form'!C160,'APP BACKGROUND'!A:I,9,0)))</f>
        <v/>
      </c>
      <c r="H160" s="9"/>
      <c r="I160" s="9"/>
      <c r="J160" s="196" t="str">
        <f>IF(H160="","",(VLOOKUP(C160,'APP BACKGROUND'!A:M,13,0)))</f>
        <v/>
      </c>
      <c r="K160" s="116" t="str">
        <f t="shared" si="6"/>
        <v/>
      </c>
      <c r="L160" s="116" t="str">
        <f>IF(H160="","",(VLOOKUP(C160,'APP BACKGROUND'!A:K,11,0)))</f>
        <v/>
      </c>
      <c r="M160" s="67"/>
      <c r="N160" s="93" t="str">
        <f>IF(H:H="","",M160/G160)</f>
        <v/>
      </c>
      <c r="O160" s="68" t="str">
        <f t="shared" si="7"/>
        <v/>
      </c>
      <c r="P160" s="31"/>
      <c r="Q160" s="31"/>
      <c r="R160" s="35" t="str">
        <f>IF(P:P="","",IF(OR(P160="At Shelf",P160="Bonus Bundles"),VLOOKUP(G160,'Data Validation'!$A$48:$B$56,2,TRUE),VLOOKUP(G160,'Data Validation'!$A$60:$B$69,2,TRUE)))</f>
        <v/>
      </c>
      <c r="S160" s="60"/>
      <c r="T160" s="60"/>
      <c r="U160" s="60"/>
      <c r="V160" s="9"/>
      <c r="W160" s="9"/>
      <c r="X160" s="9"/>
      <c r="Y160" s="8"/>
      <c r="Z160" s="8"/>
      <c r="AA160" s="8"/>
      <c r="AB160" s="8"/>
      <c r="AC160" s="9"/>
      <c r="AD160" s="9"/>
      <c r="AE160" s="9"/>
      <c r="AF160" s="9"/>
      <c r="AG160" s="9"/>
      <c r="AH160" s="8"/>
      <c r="AI160" s="8"/>
      <c r="AJ160" s="8"/>
      <c r="AK160" s="8"/>
      <c r="AL160" s="8"/>
      <c r="AM160" s="8"/>
      <c r="AN160" s="8"/>
      <c r="AO160" s="8"/>
      <c r="AP160" s="14"/>
      <c r="AQ160" s="21"/>
      <c r="AR160" s="7"/>
      <c r="AS160" s="7"/>
      <c r="AT160" s="10"/>
      <c r="AU160" s="10"/>
    </row>
    <row r="161" spans="2:47" ht="15.75" x14ac:dyDescent="0.25">
      <c r="B161" s="107" t="str">
        <f t="shared" si="8"/>
        <v/>
      </c>
      <c r="C161" s="41"/>
      <c r="D161" s="43"/>
      <c r="E161" s="32" t="str">
        <f>IFERROR(IF(OR(C161="",AND(C161&lt;&gt;"",D161="")),"",(VLOOKUP(C161,'APP BACKGROUND'!A:F,2,0))),"")</f>
        <v/>
      </c>
      <c r="F161" s="33" t="str">
        <f>IF(E161="","",(VLOOKUP(C161,'APP BACKGROUND'!A:F,5,0)))</f>
        <v/>
      </c>
      <c r="G161" s="31" t="str">
        <f>IF(E161="","",(VLOOKUP('Application Form'!C161,'APP BACKGROUND'!A:I,9,0)))</f>
        <v/>
      </c>
      <c r="H161" s="9"/>
      <c r="I161" s="9"/>
      <c r="J161" s="196" t="str">
        <f>IF(H161="","",(VLOOKUP(C161,'APP BACKGROUND'!A:M,13,0)))</f>
        <v/>
      </c>
      <c r="K161" s="116" t="str">
        <f t="shared" si="6"/>
        <v/>
      </c>
      <c r="L161" s="116" t="str">
        <f>IF(H161="","",(VLOOKUP(C161,'APP BACKGROUND'!A:K,11,0)))</f>
        <v/>
      </c>
      <c r="M161" s="67"/>
      <c r="N161" s="93" t="str">
        <f>IF(H:H="","",M161/G161)</f>
        <v/>
      </c>
      <c r="O161" s="68" t="str">
        <f t="shared" si="7"/>
        <v/>
      </c>
      <c r="P161" s="31"/>
      <c r="Q161" s="31"/>
      <c r="R161" s="35" t="str">
        <f>IF(P:P="","",IF(OR(P161="At Shelf",P161="Bonus Bundles"),VLOOKUP(G161,'Data Validation'!$A$48:$B$56,2,TRUE),VLOOKUP(G161,'Data Validation'!$A$60:$B$69,2,TRUE)))</f>
        <v/>
      </c>
      <c r="S161" s="60"/>
      <c r="T161" s="60"/>
      <c r="U161" s="60"/>
      <c r="V161" s="9"/>
      <c r="W161" s="9"/>
      <c r="X161" s="9"/>
      <c r="Y161" s="8"/>
      <c r="Z161" s="8"/>
      <c r="AA161" s="8"/>
      <c r="AB161" s="8"/>
      <c r="AC161" s="9"/>
      <c r="AD161" s="9"/>
      <c r="AE161" s="9"/>
      <c r="AF161" s="9"/>
      <c r="AG161" s="9"/>
      <c r="AH161" s="8"/>
      <c r="AI161" s="8"/>
      <c r="AJ161" s="8"/>
      <c r="AK161" s="8"/>
      <c r="AL161" s="8"/>
      <c r="AM161" s="8"/>
      <c r="AN161" s="8"/>
      <c r="AO161" s="8"/>
      <c r="AP161" s="14"/>
      <c r="AQ161" s="21"/>
      <c r="AR161" s="7"/>
      <c r="AS161" s="7"/>
      <c r="AT161" s="10"/>
      <c r="AU161" s="10"/>
    </row>
    <row r="162" spans="2:47" ht="15.75" x14ac:dyDescent="0.25">
      <c r="B162" s="107" t="str">
        <f t="shared" si="8"/>
        <v/>
      </c>
      <c r="C162" s="41"/>
      <c r="D162" s="43"/>
      <c r="E162" s="32" t="str">
        <f>IFERROR(IF(OR(C162="",AND(C162&lt;&gt;"",D162="")),"",(VLOOKUP(C162,'APP BACKGROUND'!A:F,2,0))),"")</f>
        <v/>
      </c>
      <c r="F162" s="33" t="str">
        <f>IF(E162="","",(VLOOKUP(C162,'APP BACKGROUND'!A:F,5,0)))</f>
        <v/>
      </c>
      <c r="G162" s="31" t="str">
        <f>IF(E162="","",(VLOOKUP('Application Form'!C162,'APP BACKGROUND'!A:I,9,0)))</f>
        <v/>
      </c>
      <c r="H162" s="9"/>
      <c r="I162" s="9"/>
      <c r="J162" s="196" t="str">
        <f>IF(H162="","",(VLOOKUP(C162,'APP BACKGROUND'!A:M,13,0)))</f>
        <v/>
      </c>
      <c r="K162" s="116" t="str">
        <f t="shared" si="6"/>
        <v/>
      </c>
      <c r="L162" s="116" t="str">
        <f>IF(H162="","",(VLOOKUP(C162,'APP BACKGROUND'!A:K,11,0)))</f>
        <v/>
      </c>
      <c r="M162" s="67"/>
      <c r="N162" s="93" t="str">
        <f>IF(H:H="","",M162/G162)</f>
        <v/>
      </c>
      <c r="O162" s="68" t="str">
        <f t="shared" si="7"/>
        <v/>
      </c>
      <c r="P162" s="31"/>
      <c r="Q162" s="31"/>
      <c r="R162" s="35" t="str">
        <f>IF(P:P="","",IF(OR(P162="At Shelf",P162="Bonus Bundles"),VLOOKUP(G162,'Data Validation'!$A$48:$B$56,2,TRUE),VLOOKUP(G162,'Data Validation'!$A$60:$B$69,2,TRUE)))</f>
        <v/>
      </c>
      <c r="S162" s="60"/>
      <c r="T162" s="60"/>
      <c r="U162" s="60"/>
      <c r="V162" s="9"/>
      <c r="W162" s="9"/>
      <c r="X162" s="9"/>
      <c r="Y162" s="8"/>
      <c r="Z162" s="8"/>
      <c r="AA162" s="8"/>
      <c r="AB162" s="8"/>
      <c r="AC162" s="9"/>
      <c r="AD162" s="9"/>
      <c r="AE162" s="9"/>
      <c r="AF162" s="9"/>
      <c r="AG162" s="9"/>
      <c r="AH162" s="8"/>
      <c r="AI162" s="8"/>
      <c r="AJ162" s="8"/>
      <c r="AK162" s="8"/>
      <c r="AL162" s="8"/>
      <c r="AM162" s="8"/>
      <c r="AN162" s="8"/>
      <c r="AO162" s="8"/>
      <c r="AP162" s="14"/>
      <c r="AQ162" s="21"/>
      <c r="AR162" s="7"/>
      <c r="AS162" s="7"/>
      <c r="AT162" s="10"/>
      <c r="AU162" s="10"/>
    </row>
    <row r="163" spans="2:47" ht="15.75" x14ac:dyDescent="0.25">
      <c r="B163" s="107" t="str">
        <f t="shared" si="8"/>
        <v/>
      </c>
      <c r="C163" s="41"/>
      <c r="D163" s="43"/>
      <c r="E163" s="32" t="str">
        <f>IFERROR(IF(OR(C163="",AND(C163&lt;&gt;"",D163="")),"",(VLOOKUP(C163,'APP BACKGROUND'!A:F,2,0))),"")</f>
        <v/>
      </c>
      <c r="F163" s="33" t="str">
        <f>IF(E163="","",(VLOOKUP(C163,'APP BACKGROUND'!A:F,5,0)))</f>
        <v/>
      </c>
      <c r="G163" s="31" t="str">
        <f>IF(E163="","",(VLOOKUP('Application Form'!C163,'APP BACKGROUND'!A:I,9,0)))</f>
        <v/>
      </c>
      <c r="H163" s="9"/>
      <c r="I163" s="9"/>
      <c r="J163" s="196" t="str">
        <f>IF(H163="","",(VLOOKUP(C163,'APP BACKGROUND'!A:M,13,0)))</f>
        <v/>
      </c>
      <c r="K163" s="116" t="str">
        <f t="shared" si="6"/>
        <v/>
      </c>
      <c r="L163" s="116" t="str">
        <f>IF(H163="","",(VLOOKUP(C163,'APP BACKGROUND'!A:K,11,0)))</f>
        <v/>
      </c>
      <c r="M163" s="67"/>
      <c r="N163" s="93" t="str">
        <f>IF(H:H="","",M163/G163)</f>
        <v/>
      </c>
      <c r="O163" s="68" t="str">
        <f t="shared" si="7"/>
        <v/>
      </c>
      <c r="P163" s="31"/>
      <c r="Q163" s="31"/>
      <c r="R163" s="35" t="str">
        <f>IF(P:P="","",IF(OR(P163="At Shelf",P163="Bonus Bundles"),VLOOKUP(G163,'Data Validation'!$A$48:$B$56,2,TRUE),VLOOKUP(G163,'Data Validation'!$A$60:$B$69,2,TRUE)))</f>
        <v/>
      </c>
      <c r="S163" s="60"/>
      <c r="T163" s="60"/>
      <c r="U163" s="60"/>
      <c r="V163" s="9"/>
      <c r="W163" s="9"/>
      <c r="X163" s="9"/>
      <c r="Y163" s="8"/>
      <c r="Z163" s="8"/>
      <c r="AA163" s="8"/>
      <c r="AB163" s="8"/>
      <c r="AC163" s="9"/>
      <c r="AD163" s="9"/>
      <c r="AE163" s="9"/>
      <c r="AF163" s="9"/>
      <c r="AG163" s="9"/>
      <c r="AH163" s="8"/>
      <c r="AI163" s="8"/>
      <c r="AJ163" s="8"/>
      <c r="AK163" s="8"/>
      <c r="AL163" s="8"/>
      <c r="AM163" s="8"/>
      <c r="AN163" s="8"/>
      <c r="AO163" s="8"/>
      <c r="AP163" s="14"/>
      <c r="AQ163" s="21"/>
      <c r="AR163" s="7"/>
      <c r="AS163" s="7"/>
      <c r="AT163" s="10"/>
      <c r="AU163" s="10"/>
    </row>
    <row r="164" spans="2:47" ht="15.75" x14ac:dyDescent="0.25">
      <c r="B164" s="107" t="str">
        <f t="shared" si="8"/>
        <v/>
      </c>
      <c r="C164" s="41"/>
      <c r="D164" s="43"/>
      <c r="E164" s="32" t="str">
        <f>IFERROR(IF(OR(C164="",AND(C164&lt;&gt;"",D164="")),"",(VLOOKUP(C164,'APP BACKGROUND'!A:F,2,0))),"")</f>
        <v/>
      </c>
      <c r="F164" s="33" t="str">
        <f>IF(E164="","",(VLOOKUP(C164,'APP BACKGROUND'!A:F,5,0)))</f>
        <v/>
      </c>
      <c r="G164" s="31" t="str">
        <f>IF(E164="","",(VLOOKUP('Application Form'!C164,'APP BACKGROUND'!A:I,9,0)))</f>
        <v/>
      </c>
      <c r="H164" s="9"/>
      <c r="I164" s="9"/>
      <c r="J164" s="196" t="str">
        <f>IF(H164="","",(VLOOKUP(C164,'APP BACKGROUND'!A:M,13,0)))</f>
        <v/>
      </c>
      <c r="K164" s="116" t="str">
        <f t="shared" si="6"/>
        <v/>
      </c>
      <c r="L164" s="116" t="str">
        <f>IF(H164="","",(VLOOKUP(C164,'APP BACKGROUND'!A:K,11,0)))</f>
        <v/>
      </c>
      <c r="M164" s="67"/>
      <c r="N164" s="93" t="str">
        <f>IF(H:H="","",M164/G164)</f>
        <v/>
      </c>
      <c r="O164" s="68" t="str">
        <f t="shared" si="7"/>
        <v/>
      </c>
      <c r="P164" s="31"/>
      <c r="Q164" s="31"/>
      <c r="R164" s="35" t="str">
        <f>IF(P:P="","",IF(OR(P164="At Shelf",P164="Bonus Bundles"),VLOOKUP(G164,'Data Validation'!$A$48:$B$56,2,TRUE),VLOOKUP(G164,'Data Validation'!$A$60:$B$69,2,TRUE)))</f>
        <v/>
      </c>
      <c r="S164" s="60"/>
      <c r="T164" s="60"/>
      <c r="U164" s="60"/>
      <c r="V164" s="9"/>
      <c r="W164" s="9"/>
      <c r="X164" s="9"/>
      <c r="Y164" s="8"/>
      <c r="Z164" s="8"/>
      <c r="AA164" s="8"/>
      <c r="AB164" s="8"/>
      <c r="AC164" s="9"/>
      <c r="AD164" s="9"/>
      <c r="AE164" s="9"/>
      <c r="AF164" s="9"/>
      <c r="AG164" s="9"/>
      <c r="AH164" s="8"/>
      <c r="AI164" s="8"/>
      <c r="AJ164" s="8"/>
      <c r="AK164" s="8"/>
      <c r="AL164" s="8"/>
      <c r="AM164" s="8"/>
      <c r="AN164" s="8"/>
      <c r="AO164" s="8"/>
      <c r="AP164" s="14"/>
      <c r="AQ164" s="21"/>
      <c r="AR164" s="7"/>
      <c r="AS164" s="7"/>
      <c r="AT164" s="10"/>
      <c r="AU164" s="10"/>
    </row>
    <row r="165" spans="2:47" ht="15.75" x14ac:dyDescent="0.25">
      <c r="B165" s="107" t="str">
        <f t="shared" si="8"/>
        <v/>
      </c>
      <c r="C165" s="41"/>
      <c r="D165" s="43"/>
      <c r="E165" s="32" t="str">
        <f>IFERROR(IF(OR(C165="",AND(C165&lt;&gt;"",D165="")),"",(VLOOKUP(C165,'APP BACKGROUND'!A:F,2,0))),"")</f>
        <v/>
      </c>
      <c r="F165" s="33" t="str">
        <f>IF(E165="","",(VLOOKUP(C165,'APP BACKGROUND'!A:F,5,0)))</f>
        <v/>
      </c>
      <c r="G165" s="31" t="str">
        <f>IF(E165="","",(VLOOKUP('Application Form'!C165,'APP BACKGROUND'!A:I,9,0)))</f>
        <v/>
      </c>
      <c r="H165" s="9"/>
      <c r="I165" s="9"/>
      <c r="J165" s="196" t="str">
        <f>IF(H165="","",(VLOOKUP(C165,'APP BACKGROUND'!A:M,13,0)))</f>
        <v/>
      </c>
      <c r="K165" s="116" t="str">
        <f t="shared" si="6"/>
        <v/>
      </c>
      <c r="L165" s="116" t="str">
        <f>IF(H165="","",(VLOOKUP(C165,'APP BACKGROUND'!A:K,11,0)))</f>
        <v/>
      </c>
      <c r="M165" s="67"/>
      <c r="N165" s="93" t="str">
        <f>IF(H:H="","",M165/G165)</f>
        <v/>
      </c>
      <c r="O165" s="68" t="str">
        <f t="shared" si="7"/>
        <v/>
      </c>
      <c r="P165" s="31"/>
      <c r="Q165" s="31"/>
      <c r="R165" s="35" t="str">
        <f>IF(P:P="","",IF(OR(P165="At Shelf",P165="Bonus Bundles"),VLOOKUP(G165,'Data Validation'!$A$48:$B$56,2,TRUE),VLOOKUP(G165,'Data Validation'!$A$60:$B$69,2,TRUE)))</f>
        <v/>
      </c>
      <c r="S165" s="60"/>
      <c r="T165" s="60"/>
      <c r="U165" s="60"/>
      <c r="V165" s="9"/>
      <c r="W165" s="9"/>
      <c r="X165" s="9"/>
      <c r="Y165" s="8"/>
      <c r="Z165" s="8"/>
      <c r="AA165" s="8"/>
      <c r="AB165" s="8"/>
      <c r="AC165" s="9"/>
      <c r="AD165" s="9"/>
      <c r="AE165" s="9"/>
      <c r="AF165" s="9"/>
      <c r="AG165" s="9"/>
      <c r="AH165" s="8"/>
      <c r="AI165" s="8"/>
      <c r="AJ165" s="8"/>
      <c r="AK165" s="8"/>
      <c r="AL165" s="8"/>
      <c r="AM165" s="8"/>
      <c r="AN165" s="8"/>
      <c r="AO165" s="8"/>
      <c r="AP165" s="14"/>
      <c r="AQ165" s="21"/>
      <c r="AR165" s="7"/>
      <c r="AS165" s="7"/>
      <c r="AT165" s="10"/>
      <c r="AU165" s="10"/>
    </row>
    <row r="166" spans="2:47" ht="15.75" x14ac:dyDescent="0.25">
      <c r="B166" s="107" t="str">
        <f t="shared" si="8"/>
        <v/>
      </c>
      <c r="C166" s="41"/>
      <c r="D166" s="43"/>
      <c r="E166" s="32" t="str">
        <f>IFERROR(IF(OR(C166="",AND(C166&lt;&gt;"",D166="")),"",(VLOOKUP(C166,'APP BACKGROUND'!A:F,2,0))),"")</f>
        <v/>
      </c>
      <c r="F166" s="33" t="str">
        <f>IF(E166="","",(VLOOKUP(C166,'APP BACKGROUND'!A:F,5,0)))</f>
        <v/>
      </c>
      <c r="G166" s="31" t="str">
        <f>IF(E166="","",(VLOOKUP('Application Form'!C166,'APP BACKGROUND'!A:I,9,0)))</f>
        <v/>
      </c>
      <c r="H166" s="9"/>
      <c r="I166" s="9"/>
      <c r="J166" s="196" t="str">
        <f>IF(H166="","",(VLOOKUP(C166,'APP BACKGROUND'!A:M,13,0)))</f>
        <v/>
      </c>
      <c r="K166" s="116" t="str">
        <f t="shared" si="6"/>
        <v/>
      </c>
      <c r="L166" s="116" t="str">
        <f>IF(H166="","",(VLOOKUP(C166,'APP BACKGROUND'!A:K,11,0)))</f>
        <v/>
      </c>
      <c r="M166" s="67"/>
      <c r="N166" s="93" t="str">
        <f>IF(H:H="","",M166/G166)</f>
        <v/>
      </c>
      <c r="O166" s="68" t="str">
        <f t="shared" si="7"/>
        <v/>
      </c>
      <c r="P166" s="31"/>
      <c r="Q166" s="31"/>
      <c r="R166" s="35" t="str">
        <f>IF(P:P="","",IF(OR(P166="At Shelf",P166="Bonus Bundles"),VLOOKUP(G166,'Data Validation'!$A$48:$B$56,2,TRUE),VLOOKUP(G166,'Data Validation'!$A$60:$B$69,2,TRUE)))</f>
        <v/>
      </c>
      <c r="S166" s="60"/>
      <c r="T166" s="60"/>
      <c r="U166" s="60"/>
      <c r="V166" s="9"/>
      <c r="W166" s="9"/>
      <c r="X166" s="9"/>
      <c r="Y166" s="8"/>
      <c r="Z166" s="8"/>
      <c r="AA166" s="8"/>
      <c r="AB166" s="8"/>
      <c r="AC166" s="9"/>
      <c r="AD166" s="9"/>
      <c r="AE166" s="9"/>
      <c r="AF166" s="9"/>
      <c r="AG166" s="9"/>
      <c r="AH166" s="8"/>
      <c r="AI166" s="8"/>
      <c r="AJ166" s="8"/>
      <c r="AK166" s="8"/>
      <c r="AL166" s="8"/>
      <c r="AM166" s="8"/>
      <c r="AN166" s="8"/>
      <c r="AO166" s="8"/>
      <c r="AP166" s="14"/>
      <c r="AQ166" s="21"/>
      <c r="AR166" s="7"/>
      <c r="AS166" s="7"/>
      <c r="AT166" s="10"/>
      <c r="AU166" s="10"/>
    </row>
    <row r="167" spans="2:47" ht="15.75" x14ac:dyDescent="0.25">
      <c r="B167" s="107" t="str">
        <f t="shared" si="8"/>
        <v/>
      </c>
      <c r="C167" s="41"/>
      <c r="D167" s="43"/>
      <c r="E167" s="32" t="str">
        <f>IFERROR(IF(OR(C167="",AND(C167&lt;&gt;"",D167="")),"",(VLOOKUP(C167,'APP BACKGROUND'!A:F,2,0))),"")</f>
        <v/>
      </c>
      <c r="F167" s="33" t="str">
        <f>IF(E167="","",(VLOOKUP(C167,'APP BACKGROUND'!A:F,5,0)))</f>
        <v/>
      </c>
      <c r="G167" s="31" t="str">
        <f>IF(E167="","",(VLOOKUP('Application Form'!C167,'APP BACKGROUND'!A:I,9,0)))</f>
        <v/>
      </c>
      <c r="H167" s="9"/>
      <c r="I167" s="9"/>
      <c r="J167" s="196" t="str">
        <f>IF(H167="","",(VLOOKUP(C167,'APP BACKGROUND'!A:M,13,0)))</f>
        <v/>
      </c>
      <c r="K167" s="116" t="str">
        <f t="shared" si="6"/>
        <v/>
      </c>
      <c r="L167" s="116" t="str">
        <f>IF(H167="","",(VLOOKUP(C167,'APP BACKGROUND'!A:K,11,0)))</f>
        <v/>
      </c>
      <c r="M167" s="67"/>
      <c r="N167" s="93" t="str">
        <f>IF(H:H="","",M167/G167)</f>
        <v/>
      </c>
      <c r="O167" s="68" t="str">
        <f t="shared" si="7"/>
        <v/>
      </c>
      <c r="P167" s="31"/>
      <c r="Q167" s="31"/>
      <c r="R167" s="35" t="str">
        <f>IF(P:P="","",IF(OR(P167="At Shelf",P167="Bonus Bundles"),VLOOKUP(G167,'Data Validation'!$A$48:$B$56,2,TRUE),VLOOKUP(G167,'Data Validation'!$A$60:$B$69,2,TRUE)))</f>
        <v/>
      </c>
      <c r="S167" s="60"/>
      <c r="T167" s="60"/>
      <c r="U167" s="60"/>
      <c r="V167" s="9"/>
      <c r="W167" s="9"/>
      <c r="X167" s="9"/>
      <c r="Y167" s="8"/>
      <c r="Z167" s="8"/>
      <c r="AA167" s="8"/>
      <c r="AB167" s="8"/>
      <c r="AC167" s="9"/>
      <c r="AD167" s="9"/>
      <c r="AE167" s="9"/>
      <c r="AF167" s="9"/>
      <c r="AG167" s="9"/>
      <c r="AH167" s="8"/>
      <c r="AI167" s="8"/>
      <c r="AJ167" s="8"/>
      <c r="AK167" s="8"/>
      <c r="AL167" s="8"/>
      <c r="AM167" s="8"/>
      <c r="AN167" s="8"/>
      <c r="AO167" s="8"/>
      <c r="AP167" s="14"/>
      <c r="AQ167" s="21"/>
      <c r="AR167" s="7"/>
      <c r="AS167" s="7"/>
      <c r="AT167" s="10"/>
      <c r="AU167" s="10"/>
    </row>
    <row r="168" spans="2:47" ht="15.75" x14ac:dyDescent="0.25">
      <c r="B168" s="107" t="str">
        <f t="shared" si="8"/>
        <v/>
      </c>
      <c r="C168" s="41"/>
      <c r="D168" s="43"/>
      <c r="E168" s="32" t="str">
        <f>IFERROR(IF(OR(C168="",AND(C168&lt;&gt;"",D168="")),"",(VLOOKUP(C168,'APP BACKGROUND'!A:F,2,0))),"")</f>
        <v/>
      </c>
      <c r="F168" s="33" t="str">
        <f>IF(E168="","",(VLOOKUP(C168,'APP BACKGROUND'!A:F,5,0)))</f>
        <v/>
      </c>
      <c r="G168" s="31" t="str">
        <f>IF(E168="","",(VLOOKUP('Application Form'!C168,'APP BACKGROUND'!A:I,9,0)))</f>
        <v/>
      </c>
      <c r="H168" s="9"/>
      <c r="I168" s="9"/>
      <c r="J168" s="196" t="str">
        <f>IF(H168="","",(VLOOKUP(C168,'APP BACKGROUND'!A:M,13,0)))</f>
        <v/>
      </c>
      <c r="K168" s="116" t="str">
        <f t="shared" si="6"/>
        <v/>
      </c>
      <c r="L168" s="116" t="str">
        <f>IF(H168="","",(VLOOKUP(C168,'APP BACKGROUND'!A:K,11,0)))</f>
        <v/>
      </c>
      <c r="M168" s="67"/>
      <c r="N168" s="93" t="str">
        <f>IF(H:H="","",M168/G168)</f>
        <v/>
      </c>
      <c r="O168" s="68" t="str">
        <f t="shared" si="7"/>
        <v/>
      </c>
      <c r="P168" s="31"/>
      <c r="Q168" s="31"/>
      <c r="R168" s="35" t="str">
        <f>IF(P:P="","",IF(OR(P168="At Shelf",P168="Bonus Bundles"),VLOOKUP(G168,'Data Validation'!$A$48:$B$56,2,TRUE),VLOOKUP(G168,'Data Validation'!$A$60:$B$69,2,TRUE)))</f>
        <v/>
      </c>
      <c r="S168" s="60"/>
      <c r="T168" s="60"/>
      <c r="U168" s="60"/>
      <c r="V168" s="9"/>
      <c r="W168" s="9"/>
      <c r="X168" s="9"/>
      <c r="Y168" s="8"/>
      <c r="Z168" s="8"/>
      <c r="AA168" s="8"/>
      <c r="AB168" s="8"/>
      <c r="AC168" s="9"/>
      <c r="AD168" s="9"/>
      <c r="AE168" s="9"/>
      <c r="AF168" s="9"/>
      <c r="AG168" s="9"/>
      <c r="AH168" s="8"/>
      <c r="AI168" s="8"/>
      <c r="AJ168" s="8"/>
      <c r="AK168" s="8"/>
      <c r="AL168" s="8"/>
      <c r="AM168" s="8"/>
      <c r="AN168" s="8"/>
      <c r="AO168" s="8"/>
      <c r="AP168" s="14"/>
      <c r="AQ168" s="21"/>
      <c r="AR168" s="7"/>
      <c r="AS168" s="7"/>
      <c r="AT168" s="10"/>
      <c r="AU168" s="10"/>
    </row>
    <row r="169" spans="2:47" ht="15.75" x14ac:dyDescent="0.25">
      <c r="B169" s="107" t="str">
        <f t="shared" si="8"/>
        <v/>
      </c>
      <c r="C169" s="41"/>
      <c r="D169" s="43"/>
      <c r="E169" s="32" t="str">
        <f>IFERROR(IF(OR(C169="",AND(C169&lt;&gt;"",D169="")),"",(VLOOKUP(C169,'APP BACKGROUND'!A:F,2,0))),"")</f>
        <v/>
      </c>
      <c r="F169" s="33" t="str">
        <f>IF(E169="","",(VLOOKUP(C169,'APP BACKGROUND'!A:F,5,0)))</f>
        <v/>
      </c>
      <c r="G169" s="31" t="str">
        <f>IF(E169="","",(VLOOKUP('Application Form'!C169,'APP BACKGROUND'!A:I,9,0)))</f>
        <v/>
      </c>
      <c r="H169" s="9"/>
      <c r="I169" s="9"/>
      <c r="J169" s="196" t="str">
        <f>IF(H169="","",(VLOOKUP(C169,'APP BACKGROUND'!A:M,13,0)))</f>
        <v/>
      </c>
      <c r="K169" s="116" t="str">
        <f t="shared" si="6"/>
        <v/>
      </c>
      <c r="L169" s="116" t="str">
        <f>IF(H169="","",(VLOOKUP(C169,'APP BACKGROUND'!A:K,11,0)))</f>
        <v/>
      </c>
      <c r="M169" s="67"/>
      <c r="N169" s="93" t="str">
        <f>IF(H:H="","",M169/G169)</f>
        <v/>
      </c>
      <c r="O169" s="68" t="str">
        <f t="shared" si="7"/>
        <v/>
      </c>
      <c r="P169" s="31"/>
      <c r="Q169" s="31"/>
      <c r="R169" s="35" t="str">
        <f>IF(P:P="","",IF(OR(P169="At Shelf",P169="Bonus Bundles"),VLOOKUP(G169,'Data Validation'!$A$48:$B$56,2,TRUE),VLOOKUP(G169,'Data Validation'!$A$60:$B$69,2,TRUE)))</f>
        <v/>
      </c>
      <c r="S169" s="60"/>
      <c r="T169" s="60"/>
      <c r="U169" s="60"/>
      <c r="V169" s="9"/>
      <c r="W169" s="9"/>
      <c r="X169" s="9"/>
      <c r="Y169" s="8"/>
      <c r="Z169" s="8"/>
      <c r="AA169" s="8"/>
      <c r="AB169" s="8"/>
      <c r="AC169" s="9"/>
      <c r="AD169" s="9"/>
      <c r="AE169" s="9"/>
      <c r="AF169" s="9"/>
      <c r="AG169" s="9"/>
      <c r="AH169" s="8"/>
      <c r="AI169" s="8"/>
      <c r="AJ169" s="8"/>
      <c r="AK169" s="8"/>
      <c r="AL169" s="8"/>
      <c r="AM169" s="8"/>
      <c r="AN169" s="8"/>
      <c r="AO169" s="8"/>
      <c r="AP169" s="14"/>
      <c r="AQ169" s="21"/>
      <c r="AR169" s="7"/>
      <c r="AS169" s="7"/>
      <c r="AT169" s="10"/>
      <c r="AU169" s="10"/>
    </row>
    <row r="170" spans="2:47" ht="15.75" x14ac:dyDescent="0.25">
      <c r="B170" s="107" t="str">
        <f t="shared" si="8"/>
        <v/>
      </c>
      <c r="C170" s="41"/>
      <c r="D170" s="43"/>
      <c r="E170" s="32" t="str">
        <f>IFERROR(IF(OR(C170="",AND(C170&lt;&gt;"",D170="")),"",(VLOOKUP(C170,'APP BACKGROUND'!A:F,2,0))),"")</f>
        <v/>
      </c>
      <c r="F170" s="33" t="str">
        <f>IF(E170="","",(VLOOKUP(C170,'APP BACKGROUND'!A:F,5,0)))</f>
        <v/>
      </c>
      <c r="G170" s="31" t="str">
        <f>IF(E170="","",(VLOOKUP('Application Form'!C170,'APP BACKGROUND'!A:I,9,0)))</f>
        <v/>
      </c>
      <c r="H170" s="9"/>
      <c r="I170" s="9"/>
      <c r="J170" s="196" t="str">
        <f>IF(H170="","",(VLOOKUP(C170,'APP BACKGROUND'!A:M,13,0)))</f>
        <v/>
      </c>
      <c r="K170" s="116" t="str">
        <f t="shared" si="6"/>
        <v/>
      </c>
      <c r="L170" s="116" t="str">
        <f>IF(H170="","",(VLOOKUP(C170,'APP BACKGROUND'!A:K,11,0)))</f>
        <v/>
      </c>
      <c r="M170" s="67"/>
      <c r="N170" s="93" t="str">
        <f>IF(H:H="","",M170/G170)</f>
        <v/>
      </c>
      <c r="O170" s="68" t="str">
        <f t="shared" si="7"/>
        <v/>
      </c>
      <c r="P170" s="31"/>
      <c r="Q170" s="31"/>
      <c r="R170" s="35" t="str">
        <f>IF(P:P="","",IF(OR(P170="At Shelf",P170="Bonus Bundles"),VLOOKUP(G170,'Data Validation'!$A$48:$B$56,2,TRUE),VLOOKUP(G170,'Data Validation'!$A$60:$B$69,2,TRUE)))</f>
        <v/>
      </c>
      <c r="S170" s="60"/>
      <c r="T170" s="60"/>
      <c r="U170" s="60"/>
      <c r="V170" s="9"/>
      <c r="W170" s="9"/>
      <c r="X170" s="9"/>
      <c r="Y170" s="8"/>
      <c r="Z170" s="8"/>
      <c r="AA170" s="8"/>
      <c r="AB170" s="8"/>
      <c r="AC170" s="9"/>
      <c r="AD170" s="9"/>
      <c r="AE170" s="9"/>
      <c r="AF170" s="9"/>
      <c r="AG170" s="9"/>
      <c r="AH170" s="8"/>
      <c r="AI170" s="8"/>
      <c r="AJ170" s="8"/>
      <c r="AK170" s="8"/>
      <c r="AL170" s="8"/>
      <c r="AM170" s="8"/>
      <c r="AN170" s="8"/>
      <c r="AO170" s="8"/>
      <c r="AP170" s="14"/>
      <c r="AQ170" s="21"/>
      <c r="AR170" s="7"/>
      <c r="AS170" s="7"/>
      <c r="AT170" s="10"/>
      <c r="AU170" s="10"/>
    </row>
    <row r="171" spans="2:47" ht="15.75" x14ac:dyDescent="0.25">
      <c r="B171" s="107" t="str">
        <f t="shared" si="8"/>
        <v/>
      </c>
      <c r="C171" s="41"/>
      <c r="D171" s="43"/>
      <c r="E171" s="32" t="str">
        <f>IFERROR(IF(OR(C171="",AND(C171&lt;&gt;"",D171="")),"",(VLOOKUP(C171,'APP BACKGROUND'!A:F,2,0))),"")</f>
        <v/>
      </c>
      <c r="F171" s="33" t="str">
        <f>IF(E171="","",(VLOOKUP(C171,'APP BACKGROUND'!A:F,5,0)))</f>
        <v/>
      </c>
      <c r="G171" s="31" t="str">
        <f>IF(E171="","",(VLOOKUP('Application Form'!C171,'APP BACKGROUND'!A:I,9,0)))</f>
        <v/>
      </c>
      <c r="H171" s="9"/>
      <c r="I171" s="9"/>
      <c r="J171" s="196" t="str">
        <f>IF(H171="","",(VLOOKUP(C171,'APP BACKGROUND'!A:M,13,0)))</f>
        <v/>
      </c>
      <c r="K171" s="116" t="str">
        <f t="shared" si="6"/>
        <v/>
      </c>
      <c r="L171" s="116" t="str">
        <f>IF(H171="","",(VLOOKUP(C171,'APP BACKGROUND'!A:K,11,0)))</f>
        <v/>
      </c>
      <c r="M171" s="67"/>
      <c r="N171" s="93" t="str">
        <f>IF(H:H="","",M171/G171)</f>
        <v/>
      </c>
      <c r="O171" s="68" t="str">
        <f t="shared" si="7"/>
        <v/>
      </c>
      <c r="P171" s="31"/>
      <c r="Q171" s="31"/>
      <c r="R171" s="35" t="str">
        <f>IF(P:P="","",IF(OR(P171="At Shelf",P171="Bonus Bundles"),VLOOKUP(G171,'Data Validation'!$A$48:$B$56,2,TRUE),VLOOKUP(G171,'Data Validation'!$A$60:$B$69,2,TRUE)))</f>
        <v/>
      </c>
      <c r="S171" s="60"/>
      <c r="T171" s="60"/>
      <c r="U171" s="60"/>
      <c r="V171" s="9"/>
      <c r="W171" s="9"/>
      <c r="X171" s="9"/>
      <c r="Y171" s="8"/>
      <c r="Z171" s="8"/>
      <c r="AA171" s="8"/>
      <c r="AB171" s="8"/>
      <c r="AC171" s="9"/>
      <c r="AD171" s="9"/>
      <c r="AE171" s="9"/>
      <c r="AF171" s="9"/>
      <c r="AG171" s="9"/>
      <c r="AH171" s="8"/>
      <c r="AI171" s="8"/>
      <c r="AJ171" s="8"/>
      <c r="AK171" s="8"/>
      <c r="AL171" s="8"/>
      <c r="AM171" s="8"/>
      <c r="AN171" s="8"/>
      <c r="AO171" s="8"/>
      <c r="AP171" s="14"/>
      <c r="AQ171" s="21"/>
      <c r="AR171" s="7"/>
      <c r="AS171" s="7"/>
      <c r="AT171" s="10"/>
      <c r="AU171" s="10"/>
    </row>
    <row r="172" spans="2:47" ht="15.75" x14ac:dyDescent="0.25">
      <c r="B172" s="107" t="str">
        <f t="shared" si="8"/>
        <v/>
      </c>
      <c r="C172" s="41"/>
      <c r="D172" s="43"/>
      <c r="E172" s="32" t="str">
        <f>IFERROR(IF(OR(C172="",AND(C172&lt;&gt;"",D172="")),"",(VLOOKUP(C172,'APP BACKGROUND'!A:F,2,0))),"")</f>
        <v/>
      </c>
      <c r="F172" s="33" t="str">
        <f>IF(E172="","",(VLOOKUP(C172,'APP BACKGROUND'!A:F,5,0)))</f>
        <v/>
      </c>
      <c r="G172" s="31" t="str">
        <f>IF(E172="","",(VLOOKUP('Application Form'!C172,'APP BACKGROUND'!A:I,9,0)))</f>
        <v/>
      </c>
      <c r="H172" s="9"/>
      <c r="I172" s="9"/>
      <c r="J172" s="196" t="str">
        <f>IF(H172="","",(VLOOKUP(C172,'APP BACKGROUND'!A:M,13,0)))</f>
        <v/>
      </c>
      <c r="K172" s="116" t="str">
        <f t="shared" si="6"/>
        <v/>
      </c>
      <c r="L172" s="116" t="str">
        <f>IF(H172="","",(VLOOKUP(C172,'APP BACKGROUND'!A:K,11,0)))</f>
        <v/>
      </c>
      <c r="M172" s="67"/>
      <c r="N172" s="93" t="str">
        <f>IF(H:H="","",M172/G172)</f>
        <v/>
      </c>
      <c r="O172" s="68" t="str">
        <f t="shared" si="7"/>
        <v/>
      </c>
      <c r="P172" s="31"/>
      <c r="Q172" s="31"/>
      <c r="R172" s="35" t="str">
        <f>IF(P:P="","",IF(OR(P172="At Shelf",P172="Bonus Bundles"),VLOOKUP(G172,'Data Validation'!$A$48:$B$56,2,TRUE),VLOOKUP(G172,'Data Validation'!$A$60:$B$69,2,TRUE)))</f>
        <v/>
      </c>
      <c r="S172" s="60"/>
      <c r="T172" s="60"/>
      <c r="U172" s="60"/>
      <c r="V172" s="9"/>
      <c r="W172" s="9"/>
      <c r="X172" s="9"/>
      <c r="Y172" s="8"/>
      <c r="Z172" s="8"/>
      <c r="AA172" s="8"/>
      <c r="AB172" s="8"/>
      <c r="AC172" s="9"/>
      <c r="AD172" s="9"/>
      <c r="AE172" s="9"/>
      <c r="AF172" s="9"/>
      <c r="AG172" s="9"/>
      <c r="AH172" s="8"/>
      <c r="AI172" s="8"/>
      <c r="AJ172" s="8"/>
      <c r="AK172" s="8"/>
      <c r="AL172" s="8"/>
      <c r="AM172" s="8"/>
      <c r="AN172" s="8"/>
      <c r="AO172" s="8"/>
      <c r="AP172" s="14"/>
      <c r="AQ172" s="21"/>
      <c r="AR172" s="7"/>
      <c r="AS172" s="7"/>
      <c r="AT172" s="10"/>
      <c r="AU172" s="10"/>
    </row>
    <row r="173" spans="2:47" ht="15.75" x14ac:dyDescent="0.25">
      <c r="B173" s="107" t="str">
        <f t="shared" si="8"/>
        <v/>
      </c>
      <c r="C173" s="41"/>
      <c r="D173" s="43"/>
      <c r="E173" s="32" t="str">
        <f>IFERROR(IF(OR(C173="",AND(C173&lt;&gt;"",D173="")),"",(VLOOKUP(C173,'APP BACKGROUND'!A:F,2,0))),"")</f>
        <v/>
      </c>
      <c r="F173" s="33" t="str">
        <f>IF(E173="","",(VLOOKUP(C173,'APP BACKGROUND'!A:F,5,0)))</f>
        <v/>
      </c>
      <c r="G173" s="31" t="str">
        <f>IF(E173="","",(VLOOKUP('Application Form'!C173,'APP BACKGROUND'!A:I,9,0)))</f>
        <v/>
      </c>
      <c r="H173" s="9"/>
      <c r="I173" s="9"/>
      <c r="J173" s="196" t="str">
        <f>IF(H173="","",(VLOOKUP(C173,'APP BACKGROUND'!A:M,13,0)))</f>
        <v/>
      </c>
      <c r="K173" s="116" t="str">
        <f t="shared" si="6"/>
        <v/>
      </c>
      <c r="L173" s="116" t="str">
        <f>IF(H173="","",(VLOOKUP(C173,'APP BACKGROUND'!A:K,11,0)))</f>
        <v/>
      </c>
      <c r="M173" s="67"/>
      <c r="N173" s="93" t="str">
        <f>IF(H:H="","",M173/G173)</f>
        <v/>
      </c>
      <c r="O173" s="68" t="str">
        <f t="shared" si="7"/>
        <v/>
      </c>
      <c r="P173" s="31"/>
      <c r="Q173" s="31"/>
      <c r="R173" s="35" t="str">
        <f>IF(P:P="","",IF(OR(P173="At Shelf",P173="Bonus Bundles"),VLOOKUP(G173,'Data Validation'!$A$48:$B$56,2,TRUE),VLOOKUP(G173,'Data Validation'!$A$60:$B$69,2,TRUE)))</f>
        <v/>
      </c>
      <c r="S173" s="60"/>
      <c r="T173" s="60"/>
      <c r="U173" s="60"/>
      <c r="V173" s="9"/>
      <c r="W173" s="9"/>
      <c r="X173" s="9"/>
      <c r="Y173" s="8"/>
      <c r="Z173" s="8"/>
      <c r="AA173" s="8"/>
      <c r="AB173" s="8"/>
      <c r="AC173" s="9"/>
      <c r="AD173" s="9"/>
      <c r="AE173" s="9"/>
      <c r="AF173" s="9"/>
      <c r="AG173" s="9"/>
      <c r="AH173" s="8"/>
      <c r="AI173" s="8"/>
      <c r="AJ173" s="8"/>
      <c r="AK173" s="8"/>
      <c r="AL173" s="8"/>
      <c r="AM173" s="8"/>
      <c r="AN173" s="8"/>
      <c r="AO173" s="8"/>
      <c r="AP173" s="14"/>
      <c r="AQ173" s="21"/>
      <c r="AR173" s="7"/>
      <c r="AS173" s="7"/>
      <c r="AT173" s="10"/>
      <c r="AU173" s="10"/>
    </row>
    <row r="174" spans="2:47" ht="15.75" x14ac:dyDescent="0.25">
      <c r="B174" s="107" t="str">
        <f t="shared" si="8"/>
        <v/>
      </c>
      <c r="C174" s="41"/>
      <c r="D174" s="43"/>
      <c r="E174" s="32" t="str">
        <f>IFERROR(IF(OR(C174="",AND(C174&lt;&gt;"",D174="")),"",(VLOOKUP(C174,'APP BACKGROUND'!A:F,2,0))),"")</f>
        <v/>
      </c>
      <c r="F174" s="33" t="str">
        <f>IF(E174="","",(VLOOKUP(C174,'APP BACKGROUND'!A:F,5,0)))</f>
        <v/>
      </c>
      <c r="G174" s="31" t="str">
        <f>IF(E174="","",(VLOOKUP('Application Form'!C174,'APP BACKGROUND'!A:I,9,0)))</f>
        <v/>
      </c>
      <c r="H174" s="9"/>
      <c r="I174" s="9"/>
      <c r="J174" s="196" t="str">
        <f>IF(H174="","",(VLOOKUP(C174,'APP BACKGROUND'!A:M,13,0)))</f>
        <v/>
      </c>
      <c r="K174" s="116" t="str">
        <f t="shared" si="6"/>
        <v/>
      </c>
      <c r="L174" s="116" t="str">
        <f>IF(H174="","",(VLOOKUP(C174,'APP BACKGROUND'!A:K,11,0)))</f>
        <v/>
      </c>
      <c r="M174" s="67"/>
      <c r="N174" s="93" t="str">
        <f>IF(H:H="","",M174/G174)</f>
        <v/>
      </c>
      <c r="O174" s="68" t="str">
        <f t="shared" si="7"/>
        <v/>
      </c>
      <c r="P174" s="31"/>
      <c r="Q174" s="31"/>
      <c r="R174" s="35" t="str">
        <f>IF(P:P="","",IF(OR(P174="At Shelf",P174="Bonus Bundles"),VLOOKUP(G174,'Data Validation'!$A$48:$B$56,2,TRUE),VLOOKUP(G174,'Data Validation'!$A$60:$B$69,2,TRUE)))</f>
        <v/>
      </c>
      <c r="S174" s="60"/>
      <c r="T174" s="60"/>
      <c r="U174" s="60"/>
      <c r="V174" s="9"/>
      <c r="W174" s="9"/>
      <c r="X174" s="9"/>
      <c r="Y174" s="8"/>
      <c r="Z174" s="8"/>
      <c r="AA174" s="8"/>
      <c r="AB174" s="8"/>
      <c r="AC174" s="9"/>
      <c r="AD174" s="9"/>
      <c r="AE174" s="9"/>
      <c r="AF174" s="9"/>
      <c r="AG174" s="9"/>
      <c r="AH174" s="8"/>
      <c r="AI174" s="8"/>
      <c r="AJ174" s="8"/>
      <c r="AK174" s="8"/>
      <c r="AL174" s="8"/>
      <c r="AM174" s="8"/>
      <c r="AN174" s="8"/>
      <c r="AO174" s="8"/>
      <c r="AP174" s="14"/>
      <c r="AQ174" s="21"/>
      <c r="AR174" s="7"/>
      <c r="AS174" s="7"/>
      <c r="AT174" s="10"/>
      <c r="AU174" s="10"/>
    </row>
    <row r="175" spans="2:47" ht="15.75" x14ac:dyDescent="0.25">
      <c r="B175" s="107" t="str">
        <f t="shared" si="8"/>
        <v/>
      </c>
      <c r="C175" s="41"/>
      <c r="D175" s="43"/>
      <c r="E175" s="32" t="str">
        <f>IFERROR(IF(OR(C175="",AND(C175&lt;&gt;"",D175="")),"",(VLOOKUP(C175,'APP BACKGROUND'!A:F,2,0))),"")</f>
        <v/>
      </c>
      <c r="F175" s="33" t="str">
        <f>IF(E175="","",(VLOOKUP(C175,'APP BACKGROUND'!A:F,5,0)))</f>
        <v/>
      </c>
      <c r="G175" s="31" t="str">
        <f>IF(E175="","",(VLOOKUP('Application Form'!C175,'APP BACKGROUND'!A:I,9,0)))</f>
        <v/>
      </c>
      <c r="H175" s="9"/>
      <c r="I175" s="9"/>
      <c r="J175" s="196" t="str">
        <f>IF(H175="","",(VLOOKUP(C175,'APP BACKGROUND'!A:M,13,0)))</f>
        <v/>
      </c>
      <c r="K175" s="116" t="str">
        <f t="shared" si="6"/>
        <v/>
      </c>
      <c r="L175" s="116" t="str">
        <f>IF(H175="","",(VLOOKUP(C175,'APP BACKGROUND'!A:K,11,0)))</f>
        <v/>
      </c>
      <c r="M175" s="67"/>
      <c r="N175" s="93" t="str">
        <f>IF(H:H="","",M175/G175)</f>
        <v/>
      </c>
      <c r="O175" s="68" t="str">
        <f t="shared" si="7"/>
        <v/>
      </c>
      <c r="P175" s="31"/>
      <c r="Q175" s="31"/>
      <c r="R175" s="35" t="str">
        <f>IF(P:P="","",IF(OR(P175="At Shelf",P175="Bonus Bundles"),VLOOKUP(G175,'Data Validation'!$A$48:$B$56,2,TRUE),VLOOKUP(G175,'Data Validation'!$A$60:$B$69,2,TRUE)))</f>
        <v/>
      </c>
      <c r="S175" s="60"/>
      <c r="T175" s="60"/>
      <c r="U175" s="60"/>
      <c r="V175" s="9"/>
      <c r="W175" s="9"/>
      <c r="X175" s="9"/>
      <c r="Y175" s="8"/>
      <c r="Z175" s="8"/>
      <c r="AA175" s="8"/>
      <c r="AB175" s="8"/>
      <c r="AC175" s="9"/>
      <c r="AD175" s="9"/>
      <c r="AE175" s="9"/>
      <c r="AF175" s="9"/>
      <c r="AG175" s="9"/>
      <c r="AH175" s="8"/>
      <c r="AI175" s="8"/>
      <c r="AJ175" s="8"/>
      <c r="AK175" s="8"/>
      <c r="AL175" s="8"/>
      <c r="AM175" s="8"/>
      <c r="AN175" s="8"/>
      <c r="AO175" s="8"/>
      <c r="AP175" s="14"/>
      <c r="AQ175" s="21"/>
      <c r="AR175" s="7"/>
      <c r="AS175" s="7"/>
      <c r="AT175" s="10"/>
      <c r="AU175" s="10"/>
    </row>
    <row r="176" spans="2:47" ht="15.75" x14ac:dyDescent="0.25">
      <c r="B176" s="107" t="str">
        <f t="shared" si="8"/>
        <v/>
      </c>
      <c r="C176" s="41"/>
      <c r="D176" s="43"/>
      <c r="E176" s="32" t="str">
        <f>IFERROR(IF(OR(C176="",AND(C176&lt;&gt;"",D176="")),"",(VLOOKUP(C176,'APP BACKGROUND'!A:F,2,0))),"")</f>
        <v/>
      </c>
      <c r="F176" s="33" t="str">
        <f>IF(E176="","",(VLOOKUP(C176,'APP BACKGROUND'!A:F,5,0)))</f>
        <v/>
      </c>
      <c r="G176" s="31" t="str">
        <f>IF(E176="","",(VLOOKUP('Application Form'!C176,'APP BACKGROUND'!A:I,9,0)))</f>
        <v/>
      </c>
      <c r="H176" s="9"/>
      <c r="I176" s="9"/>
      <c r="J176" s="196" t="str">
        <f>IF(H176="","",(VLOOKUP(C176,'APP BACKGROUND'!A:M,13,0)))</f>
        <v/>
      </c>
      <c r="K176" s="116" t="str">
        <f t="shared" si="6"/>
        <v/>
      </c>
      <c r="L176" s="116" t="str">
        <f>IF(H176="","",(VLOOKUP(C176,'APP BACKGROUND'!A:K,11,0)))</f>
        <v/>
      </c>
      <c r="M176" s="67"/>
      <c r="N176" s="93" t="str">
        <f>IF(H:H="","",M176/G176)</f>
        <v/>
      </c>
      <c r="O176" s="68" t="str">
        <f t="shared" si="7"/>
        <v/>
      </c>
      <c r="P176" s="31"/>
      <c r="Q176" s="31"/>
      <c r="R176" s="35" t="str">
        <f>IF(P:P="","",IF(OR(P176="At Shelf",P176="Bonus Bundles"),VLOOKUP(G176,'Data Validation'!$A$48:$B$56,2,TRUE),VLOOKUP(G176,'Data Validation'!$A$60:$B$69,2,TRUE)))</f>
        <v/>
      </c>
      <c r="S176" s="60"/>
      <c r="T176" s="60"/>
      <c r="U176" s="60"/>
      <c r="V176" s="9"/>
      <c r="W176" s="9"/>
      <c r="X176" s="9"/>
      <c r="Y176" s="8"/>
      <c r="Z176" s="8"/>
      <c r="AA176" s="8"/>
      <c r="AB176" s="8"/>
      <c r="AC176" s="9"/>
      <c r="AD176" s="9"/>
      <c r="AE176" s="9"/>
      <c r="AF176" s="9"/>
      <c r="AG176" s="9"/>
      <c r="AH176" s="8"/>
      <c r="AI176" s="8"/>
      <c r="AJ176" s="8"/>
      <c r="AK176" s="8"/>
      <c r="AL176" s="8"/>
      <c r="AM176" s="8"/>
      <c r="AN176" s="8"/>
      <c r="AO176" s="8"/>
      <c r="AP176" s="14"/>
      <c r="AQ176" s="21"/>
      <c r="AR176" s="7"/>
      <c r="AS176" s="7"/>
      <c r="AT176" s="10"/>
      <c r="AU176" s="10"/>
    </row>
    <row r="177" spans="2:47" ht="15.75" x14ac:dyDescent="0.25">
      <c r="B177" s="107" t="str">
        <f t="shared" si="8"/>
        <v/>
      </c>
      <c r="C177" s="41"/>
      <c r="D177" s="43"/>
      <c r="E177" s="32" t="str">
        <f>IFERROR(IF(OR(C177="",AND(C177&lt;&gt;"",D177="")),"",(VLOOKUP(C177,'APP BACKGROUND'!A:F,2,0))),"")</f>
        <v/>
      </c>
      <c r="F177" s="33" t="str">
        <f>IF(E177="","",(VLOOKUP(C177,'APP BACKGROUND'!A:F,5,0)))</f>
        <v/>
      </c>
      <c r="G177" s="31" t="str">
        <f>IF(E177="","",(VLOOKUP('Application Form'!C177,'APP BACKGROUND'!A:I,9,0)))</f>
        <v/>
      </c>
      <c r="H177" s="9"/>
      <c r="I177" s="9"/>
      <c r="J177" s="196" t="str">
        <f>IF(H177="","",(VLOOKUP(C177,'APP BACKGROUND'!A:M,13,0)))</f>
        <v/>
      </c>
      <c r="K177" s="116" t="str">
        <f t="shared" si="6"/>
        <v/>
      </c>
      <c r="L177" s="116" t="str">
        <f>IF(H177="","",(VLOOKUP(C177,'APP BACKGROUND'!A:K,11,0)))</f>
        <v/>
      </c>
      <c r="M177" s="67"/>
      <c r="N177" s="93" t="str">
        <f>IF(H:H="","",M177/G177)</f>
        <v/>
      </c>
      <c r="O177" s="68" t="str">
        <f t="shared" si="7"/>
        <v/>
      </c>
      <c r="P177" s="31"/>
      <c r="Q177" s="31"/>
      <c r="R177" s="35" t="str">
        <f>IF(P:P="","",IF(OR(P177="At Shelf",P177="Bonus Bundles"),VLOOKUP(G177,'Data Validation'!$A$48:$B$56,2,TRUE),VLOOKUP(G177,'Data Validation'!$A$60:$B$69,2,TRUE)))</f>
        <v/>
      </c>
      <c r="S177" s="60"/>
      <c r="T177" s="60"/>
      <c r="U177" s="60"/>
      <c r="V177" s="9"/>
      <c r="W177" s="9"/>
      <c r="X177" s="9"/>
      <c r="Y177" s="8"/>
      <c r="Z177" s="8"/>
      <c r="AA177" s="8"/>
      <c r="AB177" s="8"/>
      <c r="AC177" s="9"/>
      <c r="AD177" s="9"/>
      <c r="AE177" s="9"/>
      <c r="AF177" s="9"/>
      <c r="AG177" s="9"/>
      <c r="AH177" s="8"/>
      <c r="AI177" s="8"/>
      <c r="AJ177" s="8"/>
      <c r="AK177" s="8"/>
      <c r="AL177" s="8"/>
      <c r="AM177" s="8"/>
      <c r="AN177" s="8"/>
      <c r="AO177" s="8"/>
      <c r="AP177" s="14"/>
      <c r="AQ177" s="21"/>
      <c r="AR177" s="7"/>
      <c r="AS177" s="7"/>
      <c r="AT177" s="10"/>
      <c r="AU177" s="10"/>
    </row>
    <row r="178" spans="2:47" ht="15.75" x14ac:dyDescent="0.25">
      <c r="B178" s="107" t="str">
        <f t="shared" si="8"/>
        <v/>
      </c>
      <c r="C178" s="41"/>
      <c r="D178" s="43"/>
      <c r="E178" s="32" t="str">
        <f>IFERROR(IF(OR(C178="",AND(C178&lt;&gt;"",D178="")),"",(VLOOKUP(C178,'APP BACKGROUND'!A:F,2,0))),"")</f>
        <v/>
      </c>
      <c r="F178" s="33" t="str">
        <f>IF(E178="","",(VLOOKUP(C178,'APP BACKGROUND'!A:F,5,0)))</f>
        <v/>
      </c>
      <c r="G178" s="31" t="str">
        <f>IF(E178="","",(VLOOKUP('Application Form'!C178,'APP BACKGROUND'!A:I,9,0)))</f>
        <v/>
      </c>
      <c r="H178" s="9"/>
      <c r="I178" s="9"/>
      <c r="J178" s="196" t="str">
        <f>IF(H178="","",(VLOOKUP(C178,'APP BACKGROUND'!A:M,13,0)))</f>
        <v/>
      </c>
      <c r="K178" s="116" t="str">
        <f t="shared" si="6"/>
        <v/>
      </c>
      <c r="L178" s="116" t="str">
        <f>IF(H178="","",(VLOOKUP(C178,'APP BACKGROUND'!A:K,11,0)))</f>
        <v/>
      </c>
      <c r="M178" s="67"/>
      <c r="N178" s="93" t="str">
        <f>IF(H:H="","",M178/G178)</f>
        <v/>
      </c>
      <c r="O178" s="68" t="str">
        <f t="shared" si="7"/>
        <v/>
      </c>
      <c r="P178" s="31"/>
      <c r="Q178" s="31"/>
      <c r="R178" s="35" t="str">
        <f>IF(P:P="","",IF(OR(P178="At Shelf",P178="Bonus Bundles"),VLOOKUP(G178,'Data Validation'!$A$48:$B$56,2,TRUE),VLOOKUP(G178,'Data Validation'!$A$60:$B$69,2,TRUE)))</f>
        <v/>
      </c>
      <c r="S178" s="60"/>
      <c r="T178" s="60"/>
      <c r="U178" s="60"/>
      <c r="V178" s="9"/>
      <c r="W178" s="9"/>
      <c r="X178" s="9"/>
      <c r="Y178" s="8"/>
      <c r="Z178" s="8"/>
      <c r="AA178" s="8"/>
      <c r="AB178" s="8"/>
      <c r="AC178" s="9"/>
      <c r="AD178" s="9"/>
      <c r="AE178" s="9"/>
      <c r="AF178" s="9"/>
      <c r="AG178" s="9"/>
      <c r="AH178" s="8"/>
      <c r="AI178" s="8"/>
      <c r="AJ178" s="8"/>
      <c r="AK178" s="8"/>
      <c r="AL178" s="8"/>
      <c r="AM178" s="8"/>
      <c r="AN178" s="8"/>
      <c r="AO178" s="8"/>
      <c r="AP178" s="14"/>
      <c r="AQ178" s="21"/>
      <c r="AR178" s="7"/>
      <c r="AS178" s="7"/>
      <c r="AT178" s="10"/>
      <c r="AU178" s="10"/>
    </row>
    <row r="179" spans="2:47" ht="15.75" x14ac:dyDescent="0.25">
      <c r="B179" s="107" t="str">
        <f t="shared" si="8"/>
        <v/>
      </c>
      <c r="C179" s="41"/>
      <c r="D179" s="43"/>
      <c r="E179" s="32" t="str">
        <f>IFERROR(IF(OR(C179="",AND(C179&lt;&gt;"",D179="")),"",(VLOOKUP(C179,'APP BACKGROUND'!A:F,2,0))),"")</f>
        <v/>
      </c>
      <c r="F179" s="33" t="str">
        <f>IF(E179="","",(VLOOKUP(C179,'APP BACKGROUND'!A:F,5,0)))</f>
        <v/>
      </c>
      <c r="G179" s="31" t="str">
        <f>IF(E179="","",(VLOOKUP('Application Form'!C179,'APP BACKGROUND'!A:I,9,0)))</f>
        <v/>
      </c>
      <c r="H179" s="9"/>
      <c r="I179" s="9"/>
      <c r="J179" s="196" t="str">
        <f>IF(H179="","",(VLOOKUP(C179,'APP BACKGROUND'!A:M,13,0)))</f>
        <v/>
      </c>
      <c r="K179" s="116" t="str">
        <f t="shared" si="6"/>
        <v/>
      </c>
      <c r="L179" s="116" t="str">
        <f>IF(H179="","",(VLOOKUP(C179,'APP BACKGROUND'!A:K,11,0)))</f>
        <v/>
      </c>
      <c r="M179" s="67"/>
      <c r="N179" s="93" t="str">
        <f>IF(H:H="","",M179/G179)</f>
        <v/>
      </c>
      <c r="O179" s="68" t="str">
        <f t="shared" si="7"/>
        <v/>
      </c>
      <c r="P179" s="31"/>
      <c r="Q179" s="31"/>
      <c r="R179" s="35" t="str">
        <f>IF(P:P="","",IF(OR(P179="At Shelf",P179="Bonus Bundles"),VLOOKUP(G179,'Data Validation'!$A$48:$B$56,2,TRUE),VLOOKUP(G179,'Data Validation'!$A$60:$B$69,2,TRUE)))</f>
        <v/>
      </c>
      <c r="S179" s="60"/>
      <c r="T179" s="60"/>
      <c r="U179" s="60"/>
      <c r="V179" s="9"/>
      <c r="W179" s="9"/>
      <c r="X179" s="9"/>
      <c r="Y179" s="8"/>
      <c r="Z179" s="8"/>
      <c r="AA179" s="8"/>
      <c r="AB179" s="8"/>
      <c r="AC179" s="9"/>
      <c r="AD179" s="9"/>
      <c r="AE179" s="9"/>
      <c r="AF179" s="9"/>
      <c r="AG179" s="9"/>
      <c r="AH179" s="8"/>
      <c r="AI179" s="8"/>
      <c r="AJ179" s="8"/>
      <c r="AK179" s="8"/>
      <c r="AL179" s="8"/>
      <c r="AM179" s="8"/>
      <c r="AN179" s="8"/>
      <c r="AO179" s="8"/>
      <c r="AP179" s="14"/>
      <c r="AQ179" s="21"/>
      <c r="AR179" s="7"/>
      <c r="AS179" s="7"/>
      <c r="AT179" s="10"/>
      <c r="AU179" s="10"/>
    </row>
    <row r="180" spans="2:47" ht="15.75" x14ac:dyDescent="0.25">
      <c r="B180" s="107" t="str">
        <f t="shared" si="8"/>
        <v/>
      </c>
      <c r="C180" s="41"/>
      <c r="D180" s="43"/>
      <c r="E180" s="32" t="str">
        <f>IFERROR(IF(OR(C180="",AND(C180&lt;&gt;"",D180="")),"",(VLOOKUP(C180,'APP BACKGROUND'!A:F,2,0))),"")</f>
        <v/>
      </c>
      <c r="F180" s="33" t="str">
        <f>IF(E180="","",(VLOOKUP(C180,'APP BACKGROUND'!A:F,5,0)))</f>
        <v/>
      </c>
      <c r="G180" s="31" t="str">
        <f>IF(E180="","",(VLOOKUP('Application Form'!C180,'APP BACKGROUND'!A:I,9,0)))</f>
        <v/>
      </c>
      <c r="H180" s="9"/>
      <c r="I180" s="9"/>
      <c r="J180" s="196" t="str">
        <f>IF(H180="","",(VLOOKUP(C180,'APP BACKGROUND'!A:M,13,0)))</f>
        <v/>
      </c>
      <c r="K180" s="116" t="str">
        <f t="shared" si="6"/>
        <v/>
      </c>
      <c r="L180" s="116" t="str">
        <f>IF(H180="","",(VLOOKUP(C180,'APP BACKGROUND'!A:K,11,0)))</f>
        <v/>
      </c>
      <c r="M180" s="67"/>
      <c r="N180" s="93" t="str">
        <f>IF(H:H="","",M180/G180)</f>
        <v/>
      </c>
      <c r="O180" s="68" t="str">
        <f t="shared" si="7"/>
        <v/>
      </c>
      <c r="P180" s="31"/>
      <c r="Q180" s="31"/>
      <c r="R180" s="35" t="str">
        <f>IF(P:P="","",IF(OR(P180="At Shelf",P180="Bonus Bundles"),VLOOKUP(G180,'Data Validation'!$A$48:$B$56,2,TRUE),VLOOKUP(G180,'Data Validation'!$A$60:$B$69,2,TRUE)))</f>
        <v/>
      </c>
      <c r="S180" s="60"/>
      <c r="T180" s="60"/>
      <c r="U180" s="60"/>
      <c r="V180" s="9"/>
      <c r="W180" s="9"/>
      <c r="X180" s="9"/>
      <c r="Y180" s="8"/>
      <c r="Z180" s="8"/>
      <c r="AA180" s="8"/>
      <c r="AB180" s="8"/>
      <c r="AC180" s="9"/>
      <c r="AD180" s="9"/>
      <c r="AE180" s="9"/>
      <c r="AF180" s="9"/>
      <c r="AG180" s="9"/>
      <c r="AH180" s="8"/>
      <c r="AI180" s="8"/>
      <c r="AJ180" s="8"/>
      <c r="AK180" s="8"/>
      <c r="AL180" s="8"/>
      <c r="AM180" s="8"/>
      <c r="AN180" s="8"/>
      <c r="AO180" s="8"/>
      <c r="AP180" s="14"/>
      <c r="AQ180" s="21"/>
      <c r="AR180" s="7"/>
      <c r="AS180" s="7"/>
      <c r="AT180" s="10"/>
      <c r="AU180" s="10"/>
    </row>
    <row r="181" spans="2:47" ht="15.75" x14ac:dyDescent="0.25">
      <c r="B181" s="107" t="str">
        <f t="shared" si="8"/>
        <v/>
      </c>
      <c r="C181" s="41"/>
      <c r="D181" s="43"/>
      <c r="E181" s="32" t="str">
        <f>IFERROR(IF(OR(C181="",AND(C181&lt;&gt;"",D181="")),"",(VLOOKUP(C181,'APP BACKGROUND'!A:F,2,0))),"")</f>
        <v/>
      </c>
      <c r="F181" s="33" t="str">
        <f>IF(E181="","",(VLOOKUP(C181,'APP BACKGROUND'!A:F,5,0)))</f>
        <v/>
      </c>
      <c r="G181" s="31" t="str">
        <f>IF(E181="","",(VLOOKUP('Application Form'!C181,'APP BACKGROUND'!A:I,9,0)))</f>
        <v/>
      </c>
      <c r="H181" s="9"/>
      <c r="I181" s="9"/>
      <c r="J181" s="196" t="str">
        <f>IF(H181="","",(VLOOKUP(C181,'APP BACKGROUND'!A:M,13,0)))</f>
        <v/>
      </c>
      <c r="K181" s="116" t="str">
        <f t="shared" si="6"/>
        <v/>
      </c>
      <c r="L181" s="116" t="str">
        <f>IF(H181="","",(VLOOKUP(C181,'APP BACKGROUND'!A:K,11,0)))</f>
        <v/>
      </c>
      <c r="M181" s="67"/>
      <c r="N181" s="93" t="str">
        <f>IF(H:H="","",M181/G181)</f>
        <v/>
      </c>
      <c r="O181" s="68" t="str">
        <f t="shared" si="7"/>
        <v/>
      </c>
      <c r="P181" s="31"/>
      <c r="Q181" s="31"/>
      <c r="R181" s="35" t="str">
        <f>IF(P:P="","",IF(OR(P181="At Shelf",P181="Bonus Bundles"),VLOOKUP(G181,'Data Validation'!$A$48:$B$56,2,TRUE),VLOOKUP(G181,'Data Validation'!$A$60:$B$69,2,TRUE)))</f>
        <v/>
      </c>
      <c r="S181" s="60"/>
      <c r="T181" s="60"/>
      <c r="U181" s="60"/>
      <c r="V181" s="9"/>
      <c r="W181" s="9"/>
      <c r="X181" s="9"/>
      <c r="Y181" s="8"/>
      <c r="Z181" s="8"/>
      <c r="AA181" s="8"/>
      <c r="AB181" s="8"/>
      <c r="AC181" s="9"/>
      <c r="AD181" s="9"/>
      <c r="AE181" s="9"/>
      <c r="AF181" s="9"/>
      <c r="AG181" s="9"/>
      <c r="AH181" s="8"/>
      <c r="AI181" s="8"/>
      <c r="AJ181" s="8"/>
      <c r="AK181" s="8"/>
      <c r="AL181" s="8"/>
      <c r="AM181" s="8"/>
      <c r="AN181" s="8"/>
      <c r="AO181" s="8"/>
      <c r="AP181" s="14"/>
      <c r="AQ181" s="21"/>
      <c r="AR181" s="7"/>
      <c r="AS181" s="7"/>
      <c r="AT181" s="10"/>
      <c r="AU181" s="10"/>
    </row>
    <row r="182" spans="2:47" ht="15.75" x14ac:dyDescent="0.25">
      <c r="B182" s="107" t="str">
        <f t="shared" si="8"/>
        <v/>
      </c>
      <c r="C182" s="41"/>
      <c r="D182" s="43"/>
      <c r="E182" s="32" t="str">
        <f>IFERROR(IF(OR(C182="",AND(C182&lt;&gt;"",D182="")),"",(VLOOKUP(C182,'APP BACKGROUND'!A:F,2,0))),"")</f>
        <v/>
      </c>
      <c r="F182" s="33" t="str">
        <f>IF(E182="","",(VLOOKUP(C182,'APP BACKGROUND'!A:F,5,0)))</f>
        <v/>
      </c>
      <c r="G182" s="31" t="str">
        <f>IF(E182="","",(VLOOKUP('Application Form'!C182,'APP BACKGROUND'!A:I,9,0)))</f>
        <v/>
      </c>
      <c r="H182" s="9"/>
      <c r="I182" s="9"/>
      <c r="J182" s="196" t="str">
        <f>IF(H182="","",(VLOOKUP(C182,'APP BACKGROUND'!A:M,13,0)))</f>
        <v/>
      </c>
      <c r="K182" s="116" t="str">
        <f t="shared" si="6"/>
        <v/>
      </c>
      <c r="L182" s="116" t="str">
        <f>IF(H182="","",(VLOOKUP(C182,'APP BACKGROUND'!A:K,11,0)))</f>
        <v/>
      </c>
      <c r="M182" s="67"/>
      <c r="N182" s="93" t="str">
        <f>IF(H:H="","",M182/G182)</f>
        <v/>
      </c>
      <c r="O182" s="68" t="str">
        <f t="shared" si="7"/>
        <v/>
      </c>
      <c r="P182" s="31"/>
      <c r="Q182" s="31"/>
      <c r="R182" s="35" t="str">
        <f>IF(P:P="","",IF(OR(P182="At Shelf",P182="Bonus Bundles"),VLOOKUP(G182,'Data Validation'!$A$48:$B$56,2,TRUE),VLOOKUP(G182,'Data Validation'!$A$60:$B$69,2,TRUE)))</f>
        <v/>
      </c>
      <c r="S182" s="60"/>
      <c r="T182" s="60"/>
      <c r="U182" s="60"/>
      <c r="V182" s="9"/>
      <c r="W182" s="9"/>
      <c r="X182" s="9"/>
      <c r="Y182" s="8"/>
      <c r="Z182" s="8"/>
      <c r="AA182" s="8"/>
      <c r="AB182" s="8"/>
      <c r="AC182" s="9"/>
      <c r="AD182" s="9"/>
      <c r="AE182" s="9"/>
      <c r="AF182" s="9"/>
      <c r="AG182" s="9"/>
      <c r="AH182" s="8"/>
      <c r="AI182" s="8"/>
      <c r="AJ182" s="8"/>
      <c r="AK182" s="8"/>
      <c r="AL182" s="8"/>
      <c r="AM182" s="8"/>
      <c r="AN182" s="8"/>
      <c r="AO182" s="8"/>
      <c r="AP182" s="14"/>
      <c r="AQ182" s="21"/>
      <c r="AR182" s="7"/>
      <c r="AS182" s="7"/>
      <c r="AT182" s="10"/>
      <c r="AU182" s="10"/>
    </row>
    <row r="183" spans="2:47" ht="15.75" x14ac:dyDescent="0.25">
      <c r="B183" s="107" t="str">
        <f t="shared" si="8"/>
        <v/>
      </c>
      <c r="C183" s="41"/>
      <c r="D183" s="43"/>
      <c r="E183" s="32" t="str">
        <f>IFERROR(IF(OR(C183="",AND(C183&lt;&gt;"",D183="")),"",(VLOOKUP(C183,'APP BACKGROUND'!A:F,2,0))),"")</f>
        <v/>
      </c>
      <c r="F183" s="33" t="str">
        <f>IF(E183="","",(VLOOKUP(C183,'APP BACKGROUND'!A:F,5,0)))</f>
        <v/>
      </c>
      <c r="G183" s="31" t="str">
        <f>IF(E183="","",(VLOOKUP('Application Form'!C183,'APP BACKGROUND'!A:I,9,0)))</f>
        <v/>
      </c>
      <c r="H183" s="9"/>
      <c r="I183" s="9"/>
      <c r="J183" s="196" t="str">
        <f>IF(H183="","",(VLOOKUP(C183,'APP BACKGROUND'!A:M,13,0)))</f>
        <v/>
      </c>
      <c r="K183" s="116" t="str">
        <f t="shared" si="6"/>
        <v/>
      </c>
      <c r="L183" s="116" t="str">
        <f>IF(H183="","",(VLOOKUP(C183,'APP BACKGROUND'!A:K,11,0)))</f>
        <v/>
      </c>
      <c r="M183" s="67"/>
      <c r="N183" s="93" t="str">
        <f>IF(H:H="","",M183/G183)</f>
        <v/>
      </c>
      <c r="O183" s="68" t="str">
        <f t="shared" si="7"/>
        <v/>
      </c>
      <c r="P183" s="31"/>
      <c r="Q183" s="31"/>
      <c r="R183" s="35" t="str">
        <f>IF(P:P="","",IF(OR(P183="At Shelf",P183="Bonus Bundles"),VLOOKUP(G183,'Data Validation'!$A$48:$B$56,2,TRUE),VLOOKUP(G183,'Data Validation'!$A$60:$B$69,2,TRUE)))</f>
        <v/>
      </c>
      <c r="S183" s="60"/>
      <c r="T183" s="60"/>
      <c r="U183" s="60"/>
      <c r="V183" s="9"/>
      <c r="W183" s="9"/>
      <c r="X183" s="9"/>
      <c r="Y183" s="8"/>
      <c r="Z183" s="8"/>
      <c r="AA183" s="8"/>
      <c r="AB183" s="8"/>
      <c r="AC183" s="9"/>
      <c r="AD183" s="9"/>
      <c r="AE183" s="9"/>
      <c r="AF183" s="9"/>
      <c r="AG183" s="9"/>
      <c r="AH183" s="8"/>
      <c r="AI183" s="8"/>
      <c r="AJ183" s="8"/>
      <c r="AK183" s="8"/>
      <c r="AL183" s="8"/>
      <c r="AM183" s="8"/>
      <c r="AN183" s="8"/>
      <c r="AO183" s="8"/>
      <c r="AP183" s="14"/>
      <c r="AQ183" s="21"/>
      <c r="AR183" s="7"/>
      <c r="AS183" s="7"/>
      <c r="AT183" s="10"/>
      <c r="AU183" s="10"/>
    </row>
    <row r="184" spans="2:47" ht="15.75" x14ac:dyDescent="0.25">
      <c r="B184" s="107" t="str">
        <f t="shared" si="8"/>
        <v/>
      </c>
      <c r="C184" s="41"/>
      <c r="D184" s="43"/>
      <c r="E184" s="32" t="str">
        <f>IFERROR(IF(OR(C184="",AND(C184&lt;&gt;"",D184="")),"",(VLOOKUP(C184,'APP BACKGROUND'!A:F,2,0))),"")</f>
        <v/>
      </c>
      <c r="F184" s="33" t="str">
        <f>IF(E184="","",(VLOOKUP(C184,'APP BACKGROUND'!A:F,5,0)))</f>
        <v/>
      </c>
      <c r="G184" s="31" t="str">
        <f>IF(E184="","",(VLOOKUP('Application Form'!C184,'APP BACKGROUND'!A:I,9,0)))</f>
        <v/>
      </c>
      <c r="H184" s="9"/>
      <c r="I184" s="9"/>
      <c r="J184" s="196" t="str">
        <f>IF(H184="","",(VLOOKUP(C184,'APP BACKGROUND'!A:M,13,0)))</f>
        <v/>
      </c>
      <c r="K184" s="116" t="str">
        <f t="shared" si="6"/>
        <v/>
      </c>
      <c r="L184" s="116" t="str">
        <f>IF(H184="","",(VLOOKUP(C184,'APP BACKGROUND'!A:K,11,0)))</f>
        <v/>
      </c>
      <c r="M184" s="67"/>
      <c r="N184" s="93" t="str">
        <f>IF(H:H="","",M184/G184)</f>
        <v/>
      </c>
      <c r="O184" s="68" t="str">
        <f t="shared" si="7"/>
        <v/>
      </c>
      <c r="P184" s="31"/>
      <c r="Q184" s="31"/>
      <c r="R184" s="35" t="str">
        <f>IF(P:P="","",IF(OR(P184="At Shelf",P184="Bonus Bundles"),VLOOKUP(G184,'Data Validation'!$A$48:$B$56,2,TRUE),VLOOKUP(G184,'Data Validation'!$A$60:$B$69,2,TRUE)))</f>
        <v/>
      </c>
      <c r="S184" s="60"/>
      <c r="T184" s="60"/>
      <c r="U184" s="60"/>
      <c r="V184" s="9"/>
      <c r="W184" s="9"/>
      <c r="X184" s="9"/>
      <c r="Y184" s="8"/>
      <c r="Z184" s="8"/>
      <c r="AA184" s="8"/>
      <c r="AB184" s="8"/>
      <c r="AC184" s="9"/>
      <c r="AD184" s="9"/>
      <c r="AE184" s="9"/>
      <c r="AF184" s="9"/>
      <c r="AG184" s="9"/>
      <c r="AH184" s="8"/>
      <c r="AI184" s="8"/>
      <c r="AJ184" s="8"/>
      <c r="AK184" s="8"/>
      <c r="AL184" s="8"/>
      <c r="AM184" s="8"/>
      <c r="AN184" s="8"/>
      <c r="AO184" s="8"/>
      <c r="AP184" s="14"/>
      <c r="AQ184" s="21"/>
      <c r="AR184" s="7"/>
      <c r="AS184" s="7"/>
      <c r="AT184" s="10"/>
      <c r="AU184" s="10"/>
    </row>
    <row r="185" spans="2:47" ht="15.75" x14ac:dyDescent="0.25">
      <c r="B185" s="107" t="str">
        <f t="shared" si="8"/>
        <v/>
      </c>
      <c r="C185" s="41"/>
      <c r="D185" s="43"/>
      <c r="E185" s="32" t="str">
        <f>IFERROR(IF(OR(C185="",AND(C185&lt;&gt;"",D185="")),"",(VLOOKUP(C185,'APP BACKGROUND'!A:F,2,0))),"")</f>
        <v/>
      </c>
      <c r="F185" s="33" t="str">
        <f>IF(E185="","",(VLOOKUP(C185,'APP BACKGROUND'!A:F,5,0)))</f>
        <v/>
      </c>
      <c r="G185" s="31" t="str">
        <f>IF(E185="","",(VLOOKUP('Application Form'!C185,'APP BACKGROUND'!A:I,9,0)))</f>
        <v/>
      </c>
      <c r="H185" s="9"/>
      <c r="I185" s="9"/>
      <c r="J185" s="196" t="str">
        <f>IF(H185="","",(VLOOKUP(C185,'APP BACKGROUND'!A:M,13,0)))</f>
        <v/>
      </c>
      <c r="K185" s="116" t="str">
        <f t="shared" si="6"/>
        <v/>
      </c>
      <c r="L185" s="116" t="str">
        <f>IF(H185="","",(VLOOKUP(C185,'APP BACKGROUND'!A:K,11,0)))</f>
        <v/>
      </c>
      <c r="M185" s="67"/>
      <c r="N185" s="93" t="str">
        <f>IF(H:H="","",M185/G185)</f>
        <v/>
      </c>
      <c r="O185" s="68" t="str">
        <f t="shared" si="7"/>
        <v/>
      </c>
      <c r="P185" s="31"/>
      <c r="Q185" s="31"/>
      <c r="R185" s="35" t="str">
        <f>IF(P:P="","",IF(OR(P185="At Shelf",P185="Bonus Bundles"),VLOOKUP(G185,'Data Validation'!$A$48:$B$56,2,TRUE),VLOOKUP(G185,'Data Validation'!$A$60:$B$69,2,TRUE)))</f>
        <v/>
      </c>
      <c r="S185" s="60"/>
      <c r="T185" s="60"/>
      <c r="U185" s="60"/>
      <c r="V185" s="9"/>
      <c r="W185" s="9"/>
      <c r="X185" s="9"/>
      <c r="Y185" s="8"/>
      <c r="Z185" s="8"/>
      <c r="AA185" s="8"/>
      <c r="AB185" s="8"/>
      <c r="AC185" s="9"/>
      <c r="AD185" s="9"/>
      <c r="AE185" s="9"/>
      <c r="AF185" s="9"/>
      <c r="AG185" s="9"/>
      <c r="AH185" s="8"/>
      <c r="AI185" s="8"/>
      <c r="AJ185" s="8"/>
      <c r="AK185" s="8"/>
      <c r="AL185" s="8"/>
      <c r="AM185" s="8"/>
      <c r="AN185" s="8"/>
      <c r="AO185" s="8"/>
      <c r="AP185" s="14"/>
      <c r="AQ185" s="21"/>
      <c r="AR185" s="7"/>
      <c r="AS185" s="7"/>
      <c r="AT185" s="10"/>
      <c r="AU185" s="10"/>
    </row>
    <row r="186" spans="2:47" ht="15.75" x14ac:dyDescent="0.25">
      <c r="B186" s="107" t="str">
        <f t="shared" si="8"/>
        <v/>
      </c>
      <c r="C186" s="41"/>
      <c r="D186" s="43"/>
      <c r="E186" s="32" t="str">
        <f>IFERROR(IF(OR(C186="",AND(C186&lt;&gt;"",D186="")),"",(VLOOKUP(C186,'APP BACKGROUND'!A:F,2,0))),"")</f>
        <v/>
      </c>
      <c r="F186" s="33" t="str">
        <f>IF(E186="","",(VLOOKUP(C186,'APP BACKGROUND'!A:F,5,0)))</f>
        <v/>
      </c>
      <c r="G186" s="31" t="str">
        <f>IF(E186="","",(VLOOKUP('Application Form'!C186,'APP BACKGROUND'!A:I,9,0)))</f>
        <v/>
      </c>
      <c r="H186" s="9"/>
      <c r="I186" s="9"/>
      <c r="J186" s="196" t="str">
        <f>IF(H186="","",(VLOOKUP(C186,'APP BACKGROUND'!A:M,13,0)))</f>
        <v/>
      </c>
      <c r="K186" s="116" t="str">
        <f t="shared" si="6"/>
        <v/>
      </c>
      <c r="L186" s="116" t="str">
        <f>IF(H186="","",(VLOOKUP(C186,'APP BACKGROUND'!A:K,11,0)))</f>
        <v/>
      </c>
      <c r="M186" s="67"/>
      <c r="N186" s="93" t="str">
        <f>IF(H:H="","",M186/G186)</f>
        <v/>
      </c>
      <c r="O186" s="68" t="str">
        <f t="shared" si="7"/>
        <v/>
      </c>
      <c r="P186" s="31"/>
      <c r="Q186" s="31"/>
      <c r="R186" s="35" t="str">
        <f>IF(P:P="","",IF(OR(P186="At Shelf",P186="Bonus Bundles"),VLOOKUP(G186,'Data Validation'!$A$48:$B$56,2,TRUE),VLOOKUP(G186,'Data Validation'!$A$60:$B$69,2,TRUE)))</f>
        <v/>
      </c>
      <c r="S186" s="60"/>
      <c r="T186" s="60"/>
      <c r="U186" s="60"/>
      <c r="V186" s="9"/>
      <c r="W186" s="9"/>
      <c r="X186" s="9"/>
      <c r="Y186" s="8"/>
      <c r="Z186" s="8"/>
      <c r="AA186" s="8"/>
      <c r="AB186" s="8"/>
      <c r="AC186" s="9"/>
      <c r="AD186" s="9"/>
      <c r="AE186" s="9"/>
      <c r="AF186" s="9"/>
      <c r="AG186" s="9"/>
      <c r="AH186" s="8"/>
      <c r="AI186" s="8"/>
      <c r="AJ186" s="8"/>
      <c r="AK186" s="8"/>
      <c r="AL186" s="8"/>
      <c r="AM186" s="8"/>
      <c r="AN186" s="8"/>
      <c r="AO186" s="8"/>
      <c r="AP186" s="14"/>
      <c r="AQ186" s="21"/>
      <c r="AR186" s="7"/>
      <c r="AS186" s="7"/>
      <c r="AT186" s="10"/>
      <c r="AU186" s="10"/>
    </row>
    <row r="187" spans="2:47" ht="15.75" x14ac:dyDescent="0.25">
      <c r="B187" s="107" t="str">
        <f t="shared" si="8"/>
        <v/>
      </c>
      <c r="C187" s="41"/>
      <c r="D187" s="43"/>
      <c r="E187" s="32" t="str">
        <f>IFERROR(IF(OR(C187="",AND(C187&lt;&gt;"",D187="")),"",(VLOOKUP(C187,'APP BACKGROUND'!A:F,2,0))),"")</f>
        <v/>
      </c>
      <c r="F187" s="33" t="str">
        <f>IF(E187="","",(VLOOKUP(C187,'APP BACKGROUND'!A:F,5,0)))</f>
        <v/>
      </c>
      <c r="G187" s="31" t="str">
        <f>IF(E187="","",(VLOOKUP('Application Form'!C187,'APP BACKGROUND'!A:I,9,0)))</f>
        <v/>
      </c>
      <c r="H187" s="9"/>
      <c r="I187" s="9"/>
      <c r="J187" s="196" t="str">
        <f>IF(H187="","",(VLOOKUP(C187,'APP BACKGROUND'!A:M,13,0)))</f>
        <v/>
      </c>
      <c r="K187" s="116" t="str">
        <f t="shared" si="6"/>
        <v/>
      </c>
      <c r="L187" s="116" t="str">
        <f>IF(H187="","",(VLOOKUP(C187,'APP BACKGROUND'!A:K,11,0)))</f>
        <v/>
      </c>
      <c r="M187" s="67"/>
      <c r="N187" s="93" t="str">
        <f>IF(H:H="","",M187/G187)</f>
        <v/>
      </c>
      <c r="O187" s="68" t="str">
        <f t="shared" si="7"/>
        <v/>
      </c>
      <c r="P187" s="31"/>
      <c r="Q187" s="31"/>
      <c r="R187" s="35" t="str">
        <f>IF(P:P="","",IF(OR(P187="At Shelf",P187="Bonus Bundles"),VLOOKUP(G187,'Data Validation'!$A$48:$B$56,2,TRUE),VLOOKUP(G187,'Data Validation'!$A$60:$B$69,2,TRUE)))</f>
        <v/>
      </c>
      <c r="S187" s="60"/>
      <c r="T187" s="60"/>
      <c r="U187" s="60"/>
      <c r="V187" s="9"/>
      <c r="W187" s="9"/>
      <c r="X187" s="9"/>
      <c r="Y187" s="8"/>
      <c r="Z187" s="8"/>
      <c r="AA187" s="8"/>
      <c r="AB187" s="8"/>
      <c r="AC187" s="9"/>
      <c r="AD187" s="9"/>
      <c r="AE187" s="9"/>
      <c r="AF187" s="9"/>
      <c r="AG187" s="9"/>
      <c r="AH187" s="8"/>
      <c r="AI187" s="8"/>
      <c r="AJ187" s="8"/>
      <c r="AK187" s="8"/>
      <c r="AL187" s="8"/>
      <c r="AM187" s="8"/>
      <c r="AN187" s="8"/>
      <c r="AO187" s="8"/>
      <c r="AP187" s="14"/>
      <c r="AQ187" s="21"/>
      <c r="AR187" s="7"/>
      <c r="AS187" s="7"/>
      <c r="AT187" s="10"/>
      <c r="AU187" s="10"/>
    </row>
    <row r="188" spans="2:47" ht="15.75" x14ac:dyDescent="0.25">
      <c r="B188" s="107" t="str">
        <f t="shared" si="8"/>
        <v/>
      </c>
      <c r="C188" s="41"/>
      <c r="D188" s="43"/>
      <c r="E188" s="32" t="str">
        <f>IFERROR(IF(OR(C188="",AND(C188&lt;&gt;"",D188="")),"",(VLOOKUP(C188,'APP BACKGROUND'!A:F,2,0))),"")</f>
        <v/>
      </c>
      <c r="F188" s="33" t="str">
        <f>IF(E188="","",(VLOOKUP(C188,'APP BACKGROUND'!A:F,5,0)))</f>
        <v/>
      </c>
      <c r="G188" s="31" t="str">
        <f>IF(E188="","",(VLOOKUP('Application Form'!C188,'APP BACKGROUND'!A:I,9,0)))</f>
        <v/>
      </c>
      <c r="H188" s="9"/>
      <c r="I188" s="9"/>
      <c r="J188" s="196" t="str">
        <f>IF(H188="","",(VLOOKUP(C188,'APP BACKGROUND'!A:M,13,0)))</f>
        <v/>
      </c>
      <c r="K188" s="116" t="str">
        <f t="shared" si="6"/>
        <v/>
      </c>
      <c r="L188" s="116" t="str">
        <f>IF(H188="","",(VLOOKUP(C188,'APP BACKGROUND'!A:K,11,0)))</f>
        <v/>
      </c>
      <c r="M188" s="67"/>
      <c r="N188" s="93" t="str">
        <f>IF(H:H="","",M188/G188)</f>
        <v/>
      </c>
      <c r="O188" s="68" t="str">
        <f t="shared" si="7"/>
        <v/>
      </c>
      <c r="P188" s="31"/>
      <c r="Q188" s="31"/>
      <c r="R188" s="35" t="str">
        <f>IF(P:P="","",IF(OR(P188="At Shelf",P188="Bonus Bundles"),VLOOKUP(G188,'Data Validation'!$A$48:$B$56,2,TRUE),VLOOKUP(G188,'Data Validation'!$A$60:$B$69,2,TRUE)))</f>
        <v/>
      </c>
      <c r="S188" s="60"/>
      <c r="T188" s="60"/>
      <c r="U188" s="60"/>
      <c r="V188" s="9"/>
      <c r="W188" s="9"/>
      <c r="X188" s="9"/>
      <c r="Y188" s="8"/>
      <c r="Z188" s="8"/>
      <c r="AA188" s="8"/>
      <c r="AB188" s="8"/>
      <c r="AC188" s="9"/>
      <c r="AD188" s="9"/>
      <c r="AE188" s="9"/>
      <c r="AF188" s="9"/>
      <c r="AG188" s="9"/>
      <c r="AH188" s="8"/>
      <c r="AI188" s="8"/>
      <c r="AJ188" s="8"/>
      <c r="AK188" s="8"/>
      <c r="AL188" s="8"/>
      <c r="AM188" s="8"/>
      <c r="AN188" s="8"/>
      <c r="AO188" s="8"/>
      <c r="AP188" s="14"/>
      <c r="AQ188" s="21"/>
      <c r="AR188" s="7"/>
      <c r="AS188" s="7"/>
      <c r="AT188" s="10"/>
      <c r="AU188" s="10"/>
    </row>
    <row r="189" spans="2:47" ht="15.75" x14ac:dyDescent="0.25">
      <c r="B189" s="107" t="str">
        <f t="shared" si="8"/>
        <v/>
      </c>
      <c r="C189" s="41"/>
      <c r="D189" s="43"/>
      <c r="E189" s="32" t="str">
        <f>IFERROR(IF(OR(C189="",AND(C189&lt;&gt;"",D189="")),"",(VLOOKUP(C189,'APP BACKGROUND'!A:F,2,0))),"")</f>
        <v/>
      </c>
      <c r="F189" s="33" t="str">
        <f>IF(E189="","",(VLOOKUP(C189,'APP BACKGROUND'!A:F,5,0)))</f>
        <v/>
      </c>
      <c r="G189" s="31" t="str">
        <f>IF(E189="","",(VLOOKUP('Application Form'!C189,'APP BACKGROUND'!A:I,9,0)))</f>
        <v/>
      </c>
      <c r="H189" s="9"/>
      <c r="I189" s="9"/>
      <c r="J189" s="196" t="str">
        <f>IF(H189="","",(VLOOKUP(C189,'APP BACKGROUND'!A:M,13,0)))</f>
        <v/>
      </c>
      <c r="K189" s="116" t="str">
        <f t="shared" si="6"/>
        <v/>
      </c>
      <c r="L189" s="116" t="str">
        <f>IF(H189="","",(VLOOKUP(C189,'APP BACKGROUND'!A:K,11,0)))</f>
        <v/>
      </c>
      <c r="M189" s="67"/>
      <c r="N189" s="93" t="str">
        <f>IF(H:H="","",M189/G189)</f>
        <v/>
      </c>
      <c r="O189" s="68" t="str">
        <f t="shared" si="7"/>
        <v/>
      </c>
      <c r="P189" s="31"/>
      <c r="Q189" s="31"/>
      <c r="R189" s="35" t="str">
        <f>IF(P:P="","",IF(OR(P189="At Shelf",P189="Bonus Bundles"),VLOOKUP(G189,'Data Validation'!$A$48:$B$56,2,TRUE),VLOOKUP(G189,'Data Validation'!$A$60:$B$69,2,TRUE)))</f>
        <v/>
      </c>
      <c r="S189" s="60"/>
      <c r="T189" s="60"/>
      <c r="U189" s="60"/>
      <c r="V189" s="9"/>
      <c r="W189" s="9"/>
      <c r="X189" s="9"/>
      <c r="Y189" s="8"/>
      <c r="Z189" s="8"/>
      <c r="AA189" s="8"/>
      <c r="AB189" s="8"/>
      <c r="AC189" s="9"/>
      <c r="AD189" s="9"/>
      <c r="AE189" s="9"/>
      <c r="AF189" s="9"/>
      <c r="AG189" s="9"/>
      <c r="AH189" s="8"/>
      <c r="AI189" s="8"/>
      <c r="AJ189" s="8"/>
      <c r="AK189" s="8"/>
      <c r="AL189" s="8"/>
      <c r="AM189" s="8"/>
      <c r="AN189" s="8"/>
      <c r="AO189" s="8"/>
      <c r="AP189" s="14"/>
      <c r="AQ189" s="21"/>
      <c r="AR189" s="7"/>
      <c r="AS189" s="7"/>
      <c r="AT189" s="10"/>
      <c r="AU189" s="10"/>
    </row>
    <row r="190" spans="2:47" ht="15.75" x14ac:dyDescent="0.25">
      <c r="B190" s="107" t="str">
        <f t="shared" si="8"/>
        <v/>
      </c>
      <c r="C190" s="41"/>
      <c r="D190" s="43"/>
      <c r="E190" s="32" t="str">
        <f>IFERROR(IF(OR(C190="",AND(C190&lt;&gt;"",D190="")),"",(VLOOKUP(C190,'APP BACKGROUND'!A:F,2,0))),"")</f>
        <v/>
      </c>
      <c r="F190" s="33" t="str">
        <f>IF(E190="","",(VLOOKUP(C190,'APP BACKGROUND'!A:F,5,0)))</f>
        <v/>
      </c>
      <c r="G190" s="31" t="str">
        <f>IF(E190="","",(VLOOKUP('Application Form'!C190,'APP BACKGROUND'!A:I,9,0)))</f>
        <v/>
      </c>
      <c r="H190" s="9"/>
      <c r="I190" s="9"/>
      <c r="J190" s="196" t="str">
        <f>IF(H190="","",(VLOOKUP(C190,'APP BACKGROUND'!A:M,13,0)))</f>
        <v/>
      </c>
      <c r="K190" s="116" t="str">
        <f t="shared" si="6"/>
        <v/>
      </c>
      <c r="L190" s="116" t="str">
        <f>IF(H190="","",(VLOOKUP(C190,'APP BACKGROUND'!A:K,11,0)))</f>
        <v/>
      </c>
      <c r="M190" s="67"/>
      <c r="N190" s="93" t="str">
        <f>IF(H:H="","",M190/G190)</f>
        <v/>
      </c>
      <c r="O190" s="68" t="str">
        <f t="shared" si="7"/>
        <v/>
      </c>
      <c r="P190" s="31"/>
      <c r="Q190" s="31"/>
      <c r="R190" s="35" t="str">
        <f>IF(P:P="","",IF(OR(P190="At Shelf",P190="Bonus Bundles"),VLOOKUP(G190,'Data Validation'!$A$48:$B$56,2,TRUE),VLOOKUP(G190,'Data Validation'!$A$60:$B$69,2,TRUE)))</f>
        <v/>
      </c>
      <c r="S190" s="60"/>
      <c r="T190" s="60"/>
      <c r="U190" s="60"/>
      <c r="V190" s="9"/>
      <c r="W190" s="9"/>
      <c r="X190" s="9"/>
      <c r="Y190" s="8"/>
      <c r="Z190" s="8"/>
      <c r="AA190" s="8"/>
      <c r="AB190" s="8"/>
      <c r="AC190" s="9"/>
      <c r="AD190" s="9"/>
      <c r="AE190" s="9"/>
      <c r="AF190" s="9"/>
      <c r="AG190" s="9"/>
      <c r="AH190" s="8"/>
      <c r="AI190" s="8"/>
      <c r="AJ190" s="8"/>
      <c r="AK190" s="8"/>
      <c r="AL190" s="8"/>
      <c r="AM190" s="8"/>
      <c r="AN190" s="8"/>
      <c r="AO190" s="8"/>
      <c r="AP190" s="14"/>
      <c r="AQ190" s="21"/>
      <c r="AR190" s="7"/>
      <c r="AS190" s="7"/>
      <c r="AT190" s="10"/>
      <c r="AU190" s="10"/>
    </row>
    <row r="191" spans="2:47" ht="15.75" x14ac:dyDescent="0.25">
      <c r="B191" s="107" t="str">
        <f t="shared" si="8"/>
        <v/>
      </c>
      <c r="C191" s="41"/>
      <c r="D191" s="43"/>
      <c r="E191" s="32" t="str">
        <f>IFERROR(IF(OR(C191="",AND(C191&lt;&gt;"",D191="")),"",(VLOOKUP(C191,'APP BACKGROUND'!A:F,2,0))),"")</f>
        <v/>
      </c>
      <c r="F191" s="33" t="str">
        <f>IF(E191="","",(VLOOKUP(C191,'APP BACKGROUND'!A:F,5,0)))</f>
        <v/>
      </c>
      <c r="G191" s="31" t="str">
        <f>IF(E191="","",(VLOOKUP('Application Form'!C191,'APP BACKGROUND'!A:I,9,0)))</f>
        <v/>
      </c>
      <c r="H191" s="9"/>
      <c r="I191" s="9"/>
      <c r="J191" s="196" t="str">
        <f>IF(H191="","",(VLOOKUP(C191,'APP BACKGROUND'!A:M,13,0)))</f>
        <v/>
      </c>
      <c r="K191" s="116" t="str">
        <f t="shared" si="6"/>
        <v/>
      </c>
      <c r="L191" s="116" t="str">
        <f>IF(H191="","",(VLOOKUP(C191,'APP BACKGROUND'!A:K,11,0)))</f>
        <v/>
      </c>
      <c r="M191" s="67"/>
      <c r="N191" s="93" t="str">
        <f>IF(H:H="","",M191/G191)</f>
        <v/>
      </c>
      <c r="O191" s="68" t="str">
        <f t="shared" si="7"/>
        <v/>
      </c>
      <c r="P191" s="31"/>
      <c r="Q191" s="31"/>
      <c r="R191" s="35" t="str">
        <f>IF(P:P="","",IF(OR(P191="At Shelf",P191="Bonus Bundles"),VLOOKUP(G191,'Data Validation'!$A$48:$B$56,2,TRUE),VLOOKUP(G191,'Data Validation'!$A$60:$B$69,2,TRUE)))</f>
        <v/>
      </c>
      <c r="S191" s="60"/>
      <c r="T191" s="60"/>
      <c r="U191" s="60"/>
      <c r="V191" s="9"/>
      <c r="W191" s="9"/>
      <c r="X191" s="9"/>
      <c r="Y191" s="8"/>
      <c r="Z191" s="8"/>
      <c r="AA191" s="8"/>
      <c r="AB191" s="8"/>
      <c r="AC191" s="9"/>
      <c r="AD191" s="9"/>
      <c r="AE191" s="9"/>
      <c r="AF191" s="9"/>
      <c r="AG191" s="9"/>
      <c r="AH191" s="8"/>
      <c r="AI191" s="8"/>
      <c r="AJ191" s="8"/>
      <c r="AK191" s="8"/>
      <c r="AL191" s="8"/>
      <c r="AM191" s="8"/>
      <c r="AN191" s="8"/>
      <c r="AO191" s="8"/>
      <c r="AP191" s="14"/>
      <c r="AQ191" s="21"/>
      <c r="AR191" s="7"/>
      <c r="AS191" s="7"/>
      <c r="AT191" s="10"/>
      <c r="AU191" s="10"/>
    </row>
    <row r="192" spans="2:47" ht="15.75" x14ac:dyDescent="0.25">
      <c r="B192" s="107" t="str">
        <f t="shared" si="8"/>
        <v/>
      </c>
      <c r="C192" s="41"/>
      <c r="D192" s="43"/>
      <c r="E192" s="32" t="str">
        <f>IFERROR(IF(OR(C192="",AND(C192&lt;&gt;"",D192="")),"",(VLOOKUP(C192,'APP BACKGROUND'!A:F,2,0))),"")</f>
        <v/>
      </c>
      <c r="F192" s="33" t="str">
        <f>IF(E192="","",(VLOOKUP(C192,'APP BACKGROUND'!A:F,5,0)))</f>
        <v/>
      </c>
      <c r="G192" s="31" t="str">
        <f>IF(E192="","",(VLOOKUP('Application Form'!C192,'APP BACKGROUND'!A:I,9,0)))</f>
        <v/>
      </c>
      <c r="H192" s="9"/>
      <c r="I192" s="9"/>
      <c r="J192" s="196" t="str">
        <f>IF(H192="","",(VLOOKUP(C192,'APP BACKGROUND'!A:M,13,0)))</f>
        <v/>
      </c>
      <c r="K192" s="116" t="str">
        <f t="shared" si="6"/>
        <v/>
      </c>
      <c r="L192" s="116" t="str">
        <f>IF(H192="","",(VLOOKUP(C192,'APP BACKGROUND'!A:K,11,0)))</f>
        <v/>
      </c>
      <c r="M192" s="67"/>
      <c r="N192" s="93" t="str">
        <f>IF(H:H="","",M192/G192)</f>
        <v/>
      </c>
      <c r="O192" s="68" t="str">
        <f t="shared" si="7"/>
        <v/>
      </c>
      <c r="P192" s="31"/>
      <c r="Q192" s="31"/>
      <c r="R192" s="35" t="str">
        <f>IF(P:P="","",IF(OR(P192="At Shelf",P192="Bonus Bundles"),VLOOKUP(G192,'Data Validation'!$A$48:$B$56,2,TRUE),VLOOKUP(G192,'Data Validation'!$A$60:$B$69,2,TRUE)))</f>
        <v/>
      </c>
      <c r="S192" s="60"/>
      <c r="T192" s="60"/>
      <c r="U192" s="60"/>
      <c r="V192" s="9"/>
      <c r="W192" s="9"/>
      <c r="X192" s="9"/>
      <c r="Y192" s="8"/>
      <c r="Z192" s="8"/>
      <c r="AA192" s="8"/>
      <c r="AB192" s="8"/>
      <c r="AC192" s="9"/>
      <c r="AD192" s="9"/>
      <c r="AE192" s="9"/>
      <c r="AF192" s="9"/>
      <c r="AG192" s="9"/>
      <c r="AH192" s="8"/>
      <c r="AI192" s="8"/>
      <c r="AJ192" s="8"/>
      <c r="AK192" s="8"/>
      <c r="AL192" s="8"/>
      <c r="AM192" s="8"/>
      <c r="AN192" s="8"/>
      <c r="AO192" s="8"/>
      <c r="AP192" s="14"/>
      <c r="AQ192" s="21"/>
      <c r="AR192" s="7"/>
      <c r="AS192" s="7"/>
      <c r="AT192" s="10"/>
      <c r="AU192" s="10"/>
    </row>
    <row r="193" spans="2:47" ht="15.75" x14ac:dyDescent="0.25">
      <c r="B193" s="107" t="str">
        <f t="shared" si="8"/>
        <v/>
      </c>
      <c r="C193" s="41"/>
      <c r="D193" s="43"/>
      <c r="E193" s="32" t="str">
        <f>IFERROR(IF(OR(C193="",AND(C193&lt;&gt;"",D193="")),"",(VLOOKUP(C193,'APP BACKGROUND'!A:F,2,0))),"")</f>
        <v/>
      </c>
      <c r="F193" s="33" t="str">
        <f>IF(E193="","",(VLOOKUP(C193,'APP BACKGROUND'!A:F,5,0)))</f>
        <v/>
      </c>
      <c r="G193" s="31" t="str">
        <f>IF(E193="","",(VLOOKUP('Application Form'!C193,'APP BACKGROUND'!A:I,9,0)))</f>
        <v/>
      </c>
      <c r="H193" s="9"/>
      <c r="I193" s="9"/>
      <c r="J193" s="196" t="str">
        <f>IF(H193="","",(VLOOKUP(C193,'APP BACKGROUND'!A:M,13,0)))</f>
        <v/>
      </c>
      <c r="K193" s="116" t="str">
        <f t="shared" si="6"/>
        <v/>
      </c>
      <c r="L193" s="116" t="str">
        <f>IF(H193="","",(VLOOKUP(C193,'APP BACKGROUND'!A:K,11,0)))</f>
        <v/>
      </c>
      <c r="M193" s="67"/>
      <c r="N193" s="93" t="str">
        <f>IF(H:H="","",M193/G193)</f>
        <v/>
      </c>
      <c r="O193" s="68" t="str">
        <f t="shared" si="7"/>
        <v/>
      </c>
      <c r="P193" s="31"/>
      <c r="Q193" s="31"/>
      <c r="R193" s="35" t="str">
        <f>IF(P:P="","",IF(OR(P193="At Shelf",P193="Bonus Bundles"),VLOOKUP(G193,'Data Validation'!$A$48:$B$56,2,TRUE),VLOOKUP(G193,'Data Validation'!$A$60:$B$69,2,TRUE)))</f>
        <v/>
      </c>
      <c r="S193" s="60"/>
      <c r="T193" s="60"/>
      <c r="U193" s="60"/>
      <c r="V193" s="9"/>
      <c r="W193" s="9"/>
      <c r="X193" s="9"/>
      <c r="Y193" s="8"/>
      <c r="Z193" s="8"/>
      <c r="AA193" s="8"/>
      <c r="AB193" s="8"/>
      <c r="AC193" s="9"/>
      <c r="AD193" s="9"/>
      <c r="AE193" s="9"/>
      <c r="AF193" s="9"/>
      <c r="AG193" s="9"/>
      <c r="AH193" s="8"/>
      <c r="AI193" s="8"/>
      <c r="AJ193" s="8"/>
      <c r="AK193" s="8"/>
      <c r="AL193" s="8"/>
      <c r="AM193" s="8"/>
      <c r="AN193" s="8"/>
      <c r="AO193" s="8"/>
      <c r="AP193" s="14"/>
      <c r="AQ193" s="21"/>
      <c r="AR193" s="7"/>
      <c r="AS193" s="7"/>
      <c r="AT193" s="10"/>
      <c r="AU193" s="10"/>
    </row>
    <row r="194" spans="2:47" ht="15.75" x14ac:dyDescent="0.25">
      <c r="B194" s="107" t="str">
        <f t="shared" si="8"/>
        <v/>
      </c>
      <c r="C194" s="41"/>
      <c r="D194" s="43"/>
      <c r="E194" s="32" t="str">
        <f>IFERROR(IF(OR(C194="",AND(C194&lt;&gt;"",D194="")),"",(VLOOKUP(C194,'APP BACKGROUND'!A:F,2,0))),"")</f>
        <v/>
      </c>
      <c r="F194" s="33" t="str">
        <f>IF(E194="","",(VLOOKUP(C194,'APP BACKGROUND'!A:F,5,0)))</f>
        <v/>
      </c>
      <c r="G194" s="31" t="str">
        <f>IF(E194="","",(VLOOKUP('Application Form'!C194,'APP BACKGROUND'!A:I,9,0)))</f>
        <v/>
      </c>
      <c r="H194" s="9"/>
      <c r="I194" s="9"/>
      <c r="J194" s="196" t="str">
        <f>IF(H194="","",(VLOOKUP(C194,'APP BACKGROUND'!A:M,13,0)))</f>
        <v/>
      </c>
      <c r="K194" s="116" t="str">
        <f t="shared" si="6"/>
        <v/>
      </c>
      <c r="L194" s="116" t="str">
        <f>IF(H194="","",(VLOOKUP(C194,'APP BACKGROUND'!A:K,11,0)))</f>
        <v/>
      </c>
      <c r="M194" s="67"/>
      <c r="N194" s="93" t="str">
        <f>IF(H:H="","",M194/G194)</f>
        <v/>
      </c>
      <c r="O194" s="68" t="str">
        <f t="shared" si="7"/>
        <v/>
      </c>
      <c r="P194" s="31"/>
      <c r="Q194" s="31"/>
      <c r="R194" s="35" t="str">
        <f>IF(P:P="","",IF(OR(P194="At Shelf",P194="Bonus Bundles"),VLOOKUP(G194,'Data Validation'!$A$48:$B$56,2,TRUE),VLOOKUP(G194,'Data Validation'!$A$60:$B$69,2,TRUE)))</f>
        <v/>
      </c>
      <c r="S194" s="60"/>
      <c r="T194" s="60"/>
      <c r="U194" s="60"/>
      <c r="V194" s="9"/>
      <c r="W194" s="9"/>
      <c r="X194" s="9"/>
      <c r="Y194" s="8"/>
      <c r="Z194" s="8"/>
      <c r="AA194" s="8"/>
      <c r="AB194" s="8"/>
      <c r="AC194" s="9"/>
      <c r="AD194" s="9"/>
      <c r="AE194" s="9"/>
      <c r="AF194" s="9"/>
      <c r="AG194" s="9"/>
      <c r="AH194" s="8"/>
      <c r="AI194" s="8"/>
      <c r="AJ194" s="8"/>
      <c r="AK194" s="8"/>
      <c r="AL194" s="8"/>
      <c r="AM194" s="8"/>
      <c r="AN194" s="8"/>
      <c r="AO194" s="8"/>
      <c r="AP194" s="14"/>
      <c r="AQ194" s="21"/>
      <c r="AR194" s="7"/>
      <c r="AS194" s="7"/>
      <c r="AT194" s="10"/>
      <c r="AU194" s="10"/>
    </row>
    <row r="195" spans="2:47" ht="15.75" x14ac:dyDescent="0.25">
      <c r="B195" s="107" t="str">
        <f t="shared" si="8"/>
        <v/>
      </c>
      <c r="C195" s="41"/>
      <c r="D195" s="43"/>
      <c r="E195" s="32" t="str">
        <f>IFERROR(IF(OR(C195="",AND(C195&lt;&gt;"",D195="")),"",(VLOOKUP(C195,'APP BACKGROUND'!A:F,2,0))),"")</f>
        <v/>
      </c>
      <c r="F195" s="33" t="str">
        <f>IF(E195="","",(VLOOKUP(C195,'APP BACKGROUND'!A:F,5,0)))</f>
        <v/>
      </c>
      <c r="G195" s="31" t="str">
        <f>IF(E195="","",(VLOOKUP('Application Form'!C195,'APP BACKGROUND'!A:I,9,0)))</f>
        <v/>
      </c>
      <c r="H195" s="9"/>
      <c r="I195" s="9"/>
      <c r="J195" s="196" t="str">
        <f>IF(H195="","",(VLOOKUP(C195,'APP BACKGROUND'!A:M,13,0)))</f>
        <v/>
      </c>
      <c r="K195" s="116" t="str">
        <f t="shared" si="6"/>
        <v/>
      </c>
      <c r="L195" s="116" t="str">
        <f>IF(H195="","",(VLOOKUP(C195,'APP BACKGROUND'!A:K,11,0)))</f>
        <v/>
      </c>
      <c r="M195" s="67"/>
      <c r="N195" s="93" t="str">
        <f>IF(H:H="","",M195/G195)</f>
        <v/>
      </c>
      <c r="O195" s="68" t="str">
        <f t="shared" si="7"/>
        <v/>
      </c>
      <c r="P195" s="31"/>
      <c r="Q195" s="31"/>
      <c r="R195" s="35" t="str">
        <f>IF(P:P="","",IF(OR(P195="At Shelf",P195="Bonus Bundles"),VLOOKUP(G195,'Data Validation'!$A$48:$B$56,2,TRUE),VLOOKUP(G195,'Data Validation'!$A$60:$B$69,2,TRUE)))</f>
        <v/>
      </c>
      <c r="S195" s="60"/>
      <c r="T195" s="60"/>
      <c r="U195" s="60"/>
      <c r="V195" s="9"/>
      <c r="W195" s="9"/>
      <c r="X195" s="9"/>
      <c r="Y195" s="8"/>
      <c r="Z195" s="8"/>
      <c r="AA195" s="8"/>
      <c r="AB195" s="8"/>
      <c r="AC195" s="9"/>
      <c r="AD195" s="9"/>
      <c r="AE195" s="9"/>
      <c r="AF195" s="9"/>
      <c r="AG195" s="9"/>
      <c r="AH195" s="8"/>
      <c r="AI195" s="8"/>
      <c r="AJ195" s="8"/>
      <c r="AK195" s="8"/>
      <c r="AL195" s="8"/>
      <c r="AM195" s="8"/>
      <c r="AN195" s="8"/>
      <c r="AO195" s="8"/>
      <c r="AP195" s="14"/>
      <c r="AQ195" s="21"/>
      <c r="AR195" s="7"/>
      <c r="AS195" s="7"/>
      <c r="AT195" s="10"/>
      <c r="AU195" s="10"/>
    </row>
    <row r="196" spans="2:47" ht="15.75" x14ac:dyDescent="0.25">
      <c r="B196" s="107" t="str">
        <f t="shared" si="8"/>
        <v/>
      </c>
      <c r="C196" s="41"/>
      <c r="D196" s="43"/>
      <c r="E196" s="32" t="str">
        <f>IFERROR(IF(OR(C196="",AND(C196&lt;&gt;"",D196="")),"",(VLOOKUP(C196,'APP BACKGROUND'!A:F,2,0))),"")</f>
        <v/>
      </c>
      <c r="F196" s="33" t="str">
        <f>IF(E196="","",(VLOOKUP(C196,'APP BACKGROUND'!A:F,5,0)))</f>
        <v/>
      </c>
      <c r="G196" s="31" t="str">
        <f>IF(E196="","",(VLOOKUP('Application Form'!C196,'APP BACKGROUND'!A:I,9,0)))</f>
        <v/>
      </c>
      <c r="H196" s="9"/>
      <c r="I196" s="9"/>
      <c r="J196" s="196" t="str">
        <f>IF(H196="","",(VLOOKUP(C196,'APP BACKGROUND'!A:M,13,0)))</f>
        <v/>
      </c>
      <c r="K196" s="116" t="str">
        <f t="shared" si="6"/>
        <v/>
      </c>
      <c r="L196" s="116" t="str">
        <f>IF(H196="","",(VLOOKUP(C196,'APP BACKGROUND'!A:K,11,0)))</f>
        <v/>
      </c>
      <c r="M196" s="67"/>
      <c r="N196" s="93" t="str">
        <f>IF(H:H="","",M196/G196)</f>
        <v/>
      </c>
      <c r="O196" s="68" t="str">
        <f t="shared" si="7"/>
        <v/>
      </c>
      <c r="P196" s="31"/>
      <c r="Q196" s="31"/>
      <c r="R196" s="35" t="str">
        <f>IF(P:P="","",IF(OR(P196="At Shelf",P196="Bonus Bundles"),VLOOKUP(G196,'Data Validation'!$A$48:$B$56,2,TRUE),VLOOKUP(G196,'Data Validation'!$A$60:$B$69,2,TRUE)))</f>
        <v/>
      </c>
      <c r="S196" s="60"/>
      <c r="T196" s="60"/>
      <c r="U196" s="60"/>
      <c r="V196" s="9"/>
      <c r="W196" s="9"/>
      <c r="X196" s="9"/>
      <c r="Y196" s="8"/>
      <c r="Z196" s="8"/>
      <c r="AA196" s="8"/>
      <c r="AB196" s="8"/>
      <c r="AC196" s="9"/>
      <c r="AD196" s="9"/>
      <c r="AE196" s="9"/>
      <c r="AF196" s="9"/>
      <c r="AG196" s="9"/>
      <c r="AH196" s="8"/>
      <c r="AI196" s="8"/>
      <c r="AJ196" s="8"/>
      <c r="AK196" s="8"/>
      <c r="AL196" s="8"/>
      <c r="AM196" s="8"/>
      <c r="AN196" s="8"/>
      <c r="AO196" s="8"/>
      <c r="AP196" s="14"/>
      <c r="AQ196" s="21"/>
      <c r="AR196" s="7"/>
      <c r="AS196" s="7"/>
      <c r="AT196" s="10"/>
      <c r="AU196" s="10"/>
    </row>
    <row r="197" spans="2:47" ht="15.75" x14ac:dyDescent="0.25">
      <c r="B197" s="107" t="str">
        <f t="shared" si="8"/>
        <v/>
      </c>
      <c r="C197" s="41"/>
      <c r="D197" s="43"/>
      <c r="E197" s="32" t="str">
        <f>IFERROR(IF(OR(C197="",AND(C197&lt;&gt;"",D197="")),"",(VLOOKUP(C197,'APP BACKGROUND'!A:F,2,0))),"")</f>
        <v/>
      </c>
      <c r="F197" s="33" t="str">
        <f>IF(E197="","",(VLOOKUP(C197,'APP BACKGROUND'!A:F,5,0)))</f>
        <v/>
      </c>
      <c r="G197" s="31" t="str">
        <f>IF(E197="","",(VLOOKUP('Application Form'!C197,'APP BACKGROUND'!A:I,9,0)))</f>
        <v/>
      </c>
      <c r="H197" s="9"/>
      <c r="I197" s="9"/>
      <c r="J197" s="196" t="str">
        <f>IF(H197="","",(VLOOKUP(C197,'APP BACKGROUND'!A:M,13,0)))</f>
        <v/>
      </c>
      <c r="K197" s="116" t="str">
        <f t="shared" si="6"/>
        <v/>
      </c>
      <c r="L197" s="116" t="str">
        <f>IF(H197="","",(VLOOKUP(C197,'APP BACKGROUND'!A:K,11,0)))</f>
        <v/>
      </c>
      <c r="M197" s="67"/>
      <c r="N197" s="93" t="str">
        <f>IF(H:H="","",M197/G197)</f>
        <v/>
      </c>
      <c r="O197" s="68" t="str">
        <f t="shared" si="7"/>
        <v/>
      </c>
      <c r="P197" s="31"/>
      <c r="Q197" s="31"/>
      <c r="R197" s="35" t="str">
        <f>IF(P:P="","",IF(OR(P197="At Shelf",P197="Bonus Bundles"),VLOOKUP(G197,'Data Validation'!$A$48:$B$56,2,TRUE),VLOOKUP(G197,'Data Validation'!$A$60:$B$69,2,TRUE)))</f>
        <v/>
      </c>
      <c r="S197" s="60"/>
      <c r="T197" s="60"/>
      <c r="U197" s="60"/>
      <c r="V197" s="9"/>
      <c r="W197" s="9"/>
      <c r="X197" s="9"/>
      <c r="Y197" s="8"/>
      <c r="Z197" s="8"/>
      <c r="AA197" s="8"/>
      <c r="AB197" s="8"/>
      <c r="AC197" s="9"/>
      <c r="AD197" s="9"/>
      <c r="AE197" s="9"/>
      <c r="AF197" s="9"/>
      <c r="AG197" s="9"/>
      <c r="AH197" s="8"/>
      <c r="AI197" s="8"/>
      <c r="AJ197" s="8"/>
      <c r="AK197" s="8"/>
      <c r="AL197" s="8"/>
      <c r="AM197" s="8"/>
      <c r="AN197" s="8"/>
      <c r="AO197" s="8"/>
      <c r="AP197" s="14"/>
      <c r="AQ197" s="21"/>
      <c r="AR197" s="7"/>
      <c r="AS197" s="7"/>
      <c r="AT197" s="10"/>
      <c r="AU197" s="10"/>
    </row>
    <row r="198" spans="2:47" ht="15.75" x14ac:dyDescent="0.25">
      <c r="B198" s="107" t="str">
        <f t="shared" si="8"/>
        <v/>
      </c>
      <c r="C198" s="41"/>
      <c r="D198" s="43"/>
      <c r="E198" s="32" t="str">
        <f>IFERROR(IF(OR(C198="",AND(C198&lt;&gt;"",D198="")),"",(VLOOKUP(C198,'APP BACKGROUND'!A:F,2,0))),"")</f>
        <v/>
      </c>
      <c r="F198" s="33" t="str">
        <f>IF(E198="","",(VLOOKUP(C198,'APP BACKGROUND'!A:F,5,0)))</f>
        <v/>
      </c>
      <c r="G198" s="31" t="str">
        <f>IF(E198="","",(VLOOKUP('Application Form'!C198,'APP BACKGROUND'!A:I,9,0)))</f>
        <v/>
      </c>
      <c r="H198" s="9"/>
      <c r="I198" s="9"/>
      <c r="J198" s="196" t="str">
        <f>IF(H198="","",(VLOOKUP(C198,'APP BACKGROUND'!A:M,13,0)))</f>
        <v/>
      </c>
      <c r="K198" s="116" t="str">
        <f t="shared" si="6"/>
        <v/>
      </c>
      <c r="L198" s="116" t="str">
        <f>IF(H198="","",(VLOOKUP(C198,'APP BACKGROUND'!A:K,11,0)))</f>
        <v/>
      </c>
      <c r="M198" s="67"/>
      <c r="N198" s="93" t="str">
        <f>IF(H:H="","",M198/G198)</f>
        <v/>
      </c>
      <c r="O198" s="68" t="str">
        <f t="shared" si="7"/>
        <v/>
      </c>
      <c r="P198" s="31"/>
      <c r="Q198" s="31"/>
      <c r="R198" s="35" t="str">
        <f>IF(P:P="","",IF(OR(P198="At Shelf",P198="Bonus Bundles"),VLOOKUP(G198,'Data Validation'!$A$48:$B$56,2,TRUE),VLOOKUP(G198,'Data Validation'!$A$60:$B$69,2,TRUE)))</f>
        <v/>
      </c>
      <c r="S198" s="60"/>
      <c r="T198" s="60"/>
      <c r="U198" s="60"/>
      <c r="V198" s="9"/>
      <c r="W198" s="9"/>
      <c r="X198" s="9"/>
      <c r="Y198" s="8"/>
      <c r="Z198" s="8"/>
      <c r="AA198" s="8"/>
      <c r="AB198" s="8"/>
      <c r="AC198" s="9"/>
      <c r="AD198" s="9"/>
      <c r="AE198" s="9"/>
      <c r="AF198" s="9"/>
      <c r="AG198" s="9"/>
      <c r="AH198" s="8"/>
      <c r="AI198" s="8"/>
      <c r="AJ198" s="8"/>
      <c r="AK198" s="8"/>
      <c r="AL198" s="8"/>
      <c r="AM198" s="8"/>
      <c r="AN198" s="8"/>
      <c r="AO198" s="8"/>
      <c r="AP198" s="14"/>
      <c r="AQ198" s="21"/>
      <c r="AR198" s="7"/>
      <c r="AS198" s="7"/>
      <c r="AT198" s="10"/>
      <c r="AU198" s="10"/>
    </row>
    <row r="199" spans="2:47" ht="15.75" x14ac:dyDescent="0.25">
      <c r="B199" s="107" t="str">
        <f t="shared" si="8"/>
        <v/>
      </c>
      <c r="C199" s="41"/>
      <c r="D199" s="43"/>
      <c r="E199" s="32" t="str">
        <f>IFERROR(IF(OR(C199="",AND(C199&lt;&gt;"",D199="")),"",(VLOOKUP(C199,'APP BACKGROUND'!A:F,2,0))),"")</f>
        <v/>
      </c>
      <c r="F199" s="33" t="str">
        <f>IF(E199="","",(VLOOKUP(C199,'APP BACKGROUND'!A:F,5,0)))</f>
        <v/>
      </c>
      <c r="G199" s="31" t="str">
        <f>IF(E199="","",(VLOOKUP('Application Form'!C199,'APP BACKGROUND'!A:I,9,0)))</f>
        <v/>
      </c>
      <c r="H199" s="9"/>
      <c r="I199" s="9"/>
      <c r="J199" s="196" t="str">
        <f>IF(H199="","",(VLOOKUP(C199,'APP BACKGROUND'!A:M,13,0)))</f>
        <v/>
      </c>
      <c r="K199" s="116" t="str">
        <f t="shared" si="6"/>
        <v/>
      </c>
      <c r="L199" s="116" t="str">
        <f>IF(H199="","",(VLOOKUP(C199,'APP BACKGROUND'!A:K,11,0)))</f>
        <v/>
      </c>
      <c r="M199" s="67"/>
      <c r="N199" s="93" t="str">
        <f>IF(H:H="","",M199/G199)</f>
        <v/>
      </c>
      <c r="O199" s="68" t="str">
        <f t="shared" si="7"/>
        <v/>
      </c>
      <c r="P199" s="31"/>
      <c r="Q199" s="31"/>
      <c r="R199" s="35" t="str">
        <f>IF(P:P="","",IF(OR(P199="At Shelf",P199="Bonus Bundles"),VLOOKUP(G199,'Data Validation'!$A$48:$B$56,2,TRUE),VLOOKUP(G199,'Data Validation'!$A$60:$B$69,2,TRUE)))</f>
        <v/>
      </c>
      <c r="S199" s="60"/>
      <c r="T199" s="60"/>
      <c r="U199" s="60"/>
      <c r="V199" s="9"/>
      <c r="W199" s="9"/>
      <c r="X199" s="9"/>
      <c r="Y199" s="8"/>
      <c r="Z199" s="8"/>
      <c r="AA199" s="8"/>
      <c r="AB199" s="8"/>
      <c r="AC199" s="9"/>
      <c r="AD199" s="9"/>
      <c r="AE199" s="9"/>
      <c r="AF199" s="9"/>
      <c r="AG199" s="9"/>
      <c r="AH199" s="8"/>
      <c r="AI199" s="8"/>
      <c r="AJ199" s="8"/>
      <c r="AK199" s="8"/>
      <c r="AL199" s="8"/>
      <c r="AM199" s="8"/>
      <c r="AN199" s="8"/>
      <c r="AO199" s="8"/>
      <c r="AP199" s="14"/>
      <c r="AQ199" s="21"/>
      <c r="AR199" s="7"/>
      <c r="AS199" s="7"/>
      <c r="AT199" s="10"/>
      <c r="AU199" s="10"/>
    </row>
    <row r="200" spans="2:47" ht="15.75" x14ac:dyDescent="0.25">
      <c r="B200" s="107" t="str">
        <f t="shared" si="8"/>
        <v/>
      </c>
      <c r="C200" s="41"/>
      <c r="D200" s="43"/>
      <c r="E200" s="32" t="str">
        <f>IFERROR(IF(OR(C200="",AND(C200&lt;&gt;"",D200="")),"",(VLOOKUP(C200,'APP BACKGROUND'!A:F,2,0))),"")</f>
        <v/>
      </c>
      <c r="F200" s="33" t="str">
        <f>IF(E200="","",(VLOOKUP(C200,'APP BACKGROUND'!A:F,5,0)))</f>
        <v/>
      </c>
      <c r="G200" s="31" t="str">
        <f>IF(E200="","",(VLOOKUP('Application Form'!C200,'APP BACKGROUND'!A:I,9,0)))</f>
        <v/>
      </c>
      <c r="H200" s="9"/>
      <c r="I200" s="9"/>
      <c r="J200" s="196" t="str">
        <f>IF(H200="","",(VLOOKUP(C200,'APP BACKGROUND'!A:M,13,0)))</f>
        <v/>
      </c>
      <c r="K200" s="116" t="str">
        <f t="shared" si="6"/>
        <v/>
      </c>
      <c r="L200" s="116" t="str">
        <f>IF(H200="","",(VLOOKUP(C200,'APP BACKGROUND'!A:K,11,0)))</f>
        <v/>
      </c>
      <c r="M200" s="67"/>
      <c r="N200" s="93" t="str">
        <f>IF(H:H="","",M200/G200)</f>
        <v/>
      </c>
      <c r="O200" s="68" t="str">
        <f t="shared" si="7"/>
        <v/>
      </c>
      <c r="P200" s="31"/>
      <c r="Q200" s="31"/>
      <c r="R200" s="35" t="str">
        <f>IF(P:P="","",IF(OR(P200="At Shelf",P200="Bonus Bundles"),VLOOKUP(G200,'Data Validation'!$A$48:$B$56,2,TRUE),VLOOKUP(G200,'Data Validation'!$A$60:$B$69,2,TRUE)))</f>
        <v/>
      </c>
      <c r="S200" s="60"/>
      <c r="T200" s="60"/>
      <c r="U200" s="60"/>
      <c r="V200" s="9"/>
      <c r="W200" s="9"/>
      <c r="X200" s="9"/>
      <c r="Y200" s="8"/>
      <c r="Z200" s="8"/>
      <c r="AA200" s="8"/>
      <c r="AB200" s="8"/>
      <c r="AC200" s="9"/>
      <c r="AD200" s="9"/>
      <c r="AE200" s="9"/>
      <c r="AF200" s="9"/>
      <c r="AG200" s="9"/>
      <c r="AH200" s="8"/>
      <c r="AI200" s="8"/>
      <c r="AJ200" s="8"/>
      <c r="AK200" s="8"/>
      <c r="AL200" s="8"/>
      <c r="AM200" s="8"/>
      <c r="AN200" s="8"/>
      <c r="AO200" s="8"/>
      <c r="AP200" s="14"/>
      <c r="AQ200" s="21"/>
      <c r="AR200" s="7"/>
      <c r="AS200" s="7"/>
      <c r="AT200" s="10"/>
      <c r="AU200" s="10"/>
    </row>
    <row r="201" spans="2:47" ht="15.75" x14ac:dyDescent="0.25">
      <c r="B201" s="107" t="str">
        <f t="shared" si="8"/>
        <v/>
      </c>
      <c r="C201" s="41"/>
      <c r="D201" s="43"/>
      <c r="E201" s="32" t="str">
        <f>IFERROR(IF(OR(C201="",AND(C201&lt;&gt;"",D201="")),"",(VLOOKUP(C201,'APP BACKGROUND'!A:F,2,0))),"")</f>
        <v/>
      </c>
      <c r="F201" s="33" t="str">
        <f>IF(E201="","",(VLOOKUP(C201,'APP BACKGROUND'!A:F,5,0)))</f>
        <v/>
      </c>
      <c r="G201" s="31" t="str">
        <f>IF(E201="","",(VLOOKUP('Application Form'!C201,'APP BACKGROUND'!A:I,9,0)))</f>
        <v/>
      </c>
      <c r="H201" s="9"/>
      <c r="I201" s="9"/>
      <c r="J201" s="196" t="str">
        <f>IF(H201="","",(VLOOKUP(C201,'APP BACKGROUND'!A:M,13,0)))</f>
        <v/>
      </c>
      <c r="K201" s="116" t="str">
        <f t="shared" si="6"/>
        <v/>
      </c>
      <c r="L201" s="116" t="str">
        <f>IF(H201="","",(VLOOKUP(C201,'APP BACKGROUND'!A:K,11,0)))</f>
        <v/>
      </c>
      <c r="M201" s="67"/>
      <c r="N201" s="93" t="str">
        <f>IF(H:H="","",M201/G201)</f>
        <v/>
      </c>
      <c r="O201" s="68" t="str">
        <f t="shared" si="7"/>
        <v/>
      </c>
      <c r="P201" s="31"/>
      <c r="Q201" s="31"/>
      <c r="R201" s="35" t="str">
        <f>IF(P:P="","",IF(OR(P201="At Shelf",P201="Bonus Bundles"),VLOOKUP(G201,'Data Validation'!$A$48:$B$56,2,TRUE),VLOOKUP(G201,'Data Validation'!$A$60:$B$69,2,TRUE)))</f>
        <v/>
      </c>
      <c r="S201" s="60"/>
      <c r="T201" s="60"/>
      <c r="U201" s="60"/>
      <c r="V201" s="9"/>
      <c r="W201" s="9"/>
      <c r="X201" s="9"/>
      <c r="Y201" s="8"/>
      <c r="Z201" s="8"/>
      <c r="AA201" s="8"/>
      <c r="AB201" s="8"/>
      <c r="AC201" s="9"/>
      <c r="AD201" s="9"/>
      <c r="AE201" s="9"/>
      <c r="AF201" s="9"/>
      <c r="AG201" s="9"/>
      <c r="AH201" s="8"/>
      <c r="AI201" s="8"/>
      <c r="AJ201" s="8"/>
      <c r="AK201" s="8"/>
      <c r="AL201" s="8"/>
      <c r="AM201" s="8"/>
      <c r="AN201" s="8"/>
      <c r="AO201" s="8"/>
      <c r="AP201" s="14"/>
      <c r="AQ201" s="21"/>
      <c r="AR201" s="7"/>
      <c r="AS201" s="7"/>
      <c r="AT201" s="10"/>
      <c r="AU201" s="10"/>
    </row>
    <row r="202" spans="2:47" ht="15.75" x14ac:dyDescent="0.25">
      <c r="B202" s="107" t="str">
        <f t="shared" si="8"/>
        <v/>
      </c>
      <c r="C202" s="41"/>
      <c r="D202" s="43"/>
      <c r="E202" s="32" t="str">
        <f>IFERROR(IF(OR(C202="",AND(C202&lt;&gt;"",D202="")),"",(VLOOKUP(C202,'APP BACKGROUND'!A:F,2,0))),"")</f>
        <v/>
      </c>
      <c r="F202" s="33" t="str">
        <f>IF(E202="","",(VLOOKUP(C202,'APP BACKGROUND'!A:F,5,0)))</f>
        <v/>
      </c>
      <c r="G202" s="31" t="str">
        <f>IF(E202="","",(VLOOKUP('Application Form'!C202,'APP BACKGROUND'!A:I,9,0)))</f>
        <v/>
      </c>
      <c r="H202" s="9"/>
      <c r="I202" s="9"/>
      <c r="J202" s="196" t="str">
        <f>IF(H202="","",(VLOOKUP(C202,'APP BACKGROUND'!A:M,13,0)))</f>
        <v/>
      </c>
      <c r="K202" s="116" t="str">
        <f t="shared" si="6"/>
        <v/>
      </c>
      <c r="L202" s="116" t="str">
        <f>IF(H202="","",(VLOOKUP(C202,'APP BACKGROUND'!A:K,11,0)))</f>
        <v/>
      </c>
      <c r="M202" s="67"/>
      <c r="N202" s="93" t="str">
        <f>IF(H:H="","",M202/G202)</f>
        <v/>
      </c>
      <c r="O202" s="68" t="str">
        <f t="shared" si="7"/>
        <v/>
      </c>
      <c r="P202" s="31"/>
      <c r="Q202" s="31"/>
      <c r="R202" s="35" t="str">
        <f>IF(P:P="","",IF(OR(P202="At Shelf",P202="Bonus Bundles"),VLOOKUP(G202,'Data Validation'!$A$48:$B$56,2,TRUE),VLOOKUP(G202,'Data Validation'!$A$60:$B$69,2,TRUE)))</f>
        <v/>
      </c>
      <c r="S202" s="60"/>
      <c r="T202" s="60"/>
      <c r="U202" s="60"/>
      <c r="V202" s="9"/>
      <c r="W202" s="9"/>
      <c r="X202" s="9"/>
      <c r="Y202" s="8"/>
      <c r="Z202" s="8"/>
      <c r="AA202" s="8"/>
      <c r="AB202" s="8"/>
      <c r="AC202" s="9"/>
      <c r="AD202" s="9"/>
      <c r="AE202" s="9"/>
      <c r="AF202" s="9"/>
      <c r="AG202" s="9"/>
      <c r="AH202" s="8"/>
      <c r="AI202" s="8"/>
      <c r="AJ202" s="8"/>
      <c r="AK202" s="8"/>
      <c r="AL202" s="8"/>
      <c r="AM202" s="8"/>
      <c r="AN202" s="8"/>
      <c r="AO202" s="8"/>
      <c r="AP202" s="14"/>
      <c r="AQ202" s="21"/>
      <c r="AR202" s="7"/>
      <c r="AS202" s="7"/>
      <c r="AT202" s="10"/>
      <c r="AU202" s="10"/>
    </row>
    <row r="203" spans="2:47" ht="15.75" x14ac:dyDescent="0.25">
      <c r="B203" s="107" t="str">
        <f t="shared" si="8"/>
        <v/>
      </c>
      <c r="C203" s="41"/>
      <c r="D203" s="43"/>
      <c r="E203" s="32" t="str">
        <f>IFERROR(IF(OR(C203="",AND(C203&lt;&gt;"",D203="")),"",(VLOOKUP(C203,'APP BACKGROUND'!A:F,2,0))),"")</f>
        <v/>
      </c>
      <c r="F203" s="33" t="str">
        <f>IF(E203="","",(VLOOKUP(C203,'APP BACKGROUND'!A:F,5,0)))</f>
        <v/>
      </c>
      <c r="G203" s="31" t="str">
        <f>IF(E203="","",(VLOOKUP('Application Form'!C203,'APP BACKGROUND'!A:I,9,0)))</f>
        <v/>
      </c>
      <c r="H203" s="9"/>
      <c r="I203" s="9"/>
      <c r="J203" s="196" t="str">
        <f>IF(H203="","",(VLOOKUP(C203,'APP BACKGROUND'!A:M,13,0)))</f>
        <v/>
      </c>
      <c r="K203" s="116" t="str">
        <f t="shared" si="6"/>
        <v/>
      </c>
      <c r="L203" s="116" t="str">
        <f>IF(H203="","",(VLOOKUP(C203,'APP BACKGROUND'!A:K,11,0)))</f>
        <v/>
      </c>
      <c r="M203" s="67"/>
      <c r="N203" s="93" t="str">
        <f>IF(H:H="","",M203/G203)</f>
        <v/>
      </c>
      <c r="O203" s="68" t="str">
        <f t="shared" si="7"/>
        <v/>
      </c>
      <c r="P203" s="31"/>
      <c r="Q203" s="31"/>
      <c r="R203" s="35" t="str">
        <f>IF(P:P="","",IF(OR(P203="At Shelf",P203="Bonus Bundles"),VLOOKUP(G203,'Data Validation'!$A$48:$B$56,2,TRUE),VLOOKUP(G203,'Data Validation'!$A$60:$B$69,2,TRUE)))</f>
        <v/>
      </c>
      <c r="S203" s="60"/>
      <c r="T203" s="60"/>
      <c r="U203" s="60"/>
      <c r="V203" s="9"/>
      <c r="W203" s="9"/>
      <c r="X203" s="9"/>
      <c r="Y203" s="8"/>
      <c r="Z203" s="8"/>
      <c r="AA203" s="8"/>
      <c r="AB203" s="8"/>
      <c r="AC203" s="9"/>
      <c r="AD203" s="9"/>
      <c r="AE203" s="9"/>
      <c r="AF203" s="9"/>
      <c r="AG203" s="9"/>
      <c r="AH203" s="8"/>
      <c r="AI203" s="8"/>
      <c r="AJ203" s="8"/>
      <c r="AK203" s="8"/>
      <c r="AL203" s="8"/>
      <c r="AM203" s="8"/>
      <c r="AN203" s="8"/>
      <c r="AO203" s="8"/>
      <c r="AP203" s="14"/>
      <c r="AQ203" s="21"/>
      <c r="AR203" s="7"/>
      <c r="AS203" s="7"/>
      <c r="AT203" s="10"/>
      <c r="AU203" s="10"/>
    </row>
    <row r="204" spans="2:47" ht="15.75" x14ac:dyDescent="0.25">
      <c r="B204" s="107" t="str">
        <f t="shared" si="8"/>
        <v/>
      </c>
      <c r="C204" s="41"/>
      <c r="D204" s="43"/>
      <c r="E204" s="32" t="str">
        <f>IFERROR(IF(OR(C204="",AND(C204&lt;&gt;"",D204="")),"",(VLOOKUP(C204,'APP BACKGROUND'!A:F,2,0))),"")</f>
        <v/>
      </c>
      <c r="F204" s="33" t="str">
        <f>IF(E204="","",(VLOOKUP(C204,'APP BACKGROUND'!A:F,5,0)))</f>
        <v/>
      </c>
      <c r="G204" s="31" t="str">
        <f>IF(E204="","",(VLOOKUP('Application Form'!C204,'APP BACKGROUND'!A:I,9,0)))</f>
        <v/>
      </c>
      <c r="H204" s="9"/>
      <c r="I204" s="9"/>
      <c r="J204" s="196" t="str">
        <f>IF(H204="","",(VLOOKUP(C204,'APP BACKGROUND'!A:M,13,0)))</f>
        <v/>
      </c>
      <c r="K204" s="116" t="str">
        <f t="shared" ref="K204:K267" si="9">IF(H204="","",G204*J204)</f>
        <v/>
      </c>
      <c r="L204" s="116" t="str">
        <f>IF(H204="","",(VLOOKUP(C204,'APP BACKGROUND'!A:K,11,0)))</f>
        <v/>
      </c>
      <c r="M204" s="67"/>
      <c r="N204" s="93" t="str">
        <f>IF(H:H="","",M204/G204)</f>
        <v/>
      </c>
      <c r="O204" s="68" t="str">
        <f t="shared" ref="O204:O267" si="10">IF(H204="","",SUM(G204-M204))</f>
        <v/>
      </c>
      <c r="P204" s="31"/>
      <c r="Q204" s="31"/>
      <c r="R204" s="35" t="str">
        <f>IF(P:P="","",IF(OR(P204="At Shelf",P204="Bonus Bundles"),VLOOKUP(G204,'Data Validation'!$A$48:$B$56,2,TRUE),VLOOKUP(G204,'Data Validation'!$A$60:$B$69,2,TRUE)))</f>
        <v/>
      </c>
      <c r="S204" s="60"/>
      <c r="T204" s="60"/>
      <c r="U204" s="60"/>
      <c r="V204" s="9"/>
      <c r="W204" s="9"/>
      <c r="X204" s="9"/>
      <c r="Y204" s="8"/>
      <c r="Z204" s="8"/>
      <c r="AA204" s="8"/>
      <c r="AB204" s="8"/>
      <c r="AC204" s="9"/>
      <c r="AD204" s="9"/>
      <c r="AE204" s="9"/>
      <c r="AF204" s="9"/>
      <c r="AG204" s="9"/>
      <c r="AH204" s="8"/>
      <c r="AI204" s="8"/>
      <c r="AJ204" s="8"/>
      <c r="AK204" s="8"/>
      <c r="AL204" s="8"/>
      <c r="AM204" s="8"/>
      <c r="AN204" s="8"/>
      <c r="AO204" s="8"/>
      <c r="AP204" s="14"/>
      <c r="AQ204" s="21"/>
      <c r="AR204" s="7"/>
      <c r="AS204" s="7"/>
      <c r="AT204" s="10"/>
      <c r="AU204" s="10"/>
    </row>
    <row r="205" spans="2:47" ht="15.75" x14ac:dyDescent="0.25">
      <c r="B205" s="107" t="str">
        <f t="shared" ref="B205:B268" si="11">IF(D205="",IF(C205&lt;&gt;"","SELECT INVOICE",""),"")</f>
        <v/>
      </c>
      <c r="C205" s="41"/>
      <c r="D205" s="43"/>
      <c r="E205" s="32" t="str">
        <f>IFERROR(IF(OR(C205="",AND(C205&lt;&gt;"",D205="")),"",(VLOOKUP(C205,'APP BACKGROUND'!A:F,2,0))),"")</f>
        <v/>
      </c>
      <c r="F205" s="33" t="str">
        <f>IF(E205="","",(VLOOKUP(C205,'APP BACKGROUND'!A:F,5,0)))</f>
        <v/>
      </c>
      <c r="G205" s="31" t="str">
        <f>IF(E205="","",(VLOOKUP('Application Form'!C205,'APP BACKGROUND'!A:I,9,0)))</f>
        <v/>
      </c>
      <c r="H205" s="9"/>
      <c r="I205" s="9"/>
      <c r="J205" s="196" t="str">
        <f>IF(H205="","",(VLOOKUP(C205,'APP BACKGROUND'!A:M,13,0)))</f>
        <v/>
      </c>
      <c r="K205" s="116" t="str">
        <f t="shared" si="9"/>
        <v/>
      </c>
      <c r="L205" s="116" t="str">
        <f>IF(H205="","",(VLOOKUP(C205,'APP BACKGROUND'!A:K,11,0)))</f>
        <v/>
      </c>
      <c r="M205" s="67"/>
      <c r="N205" s="93" t="str">
        <f>IF(H:H="","",M205/G205)</f>
        <v/>
      </c>
      <c r="O205" s="68" t="str">
        <f t="shared" si="10"/>
        <v/>
      </c>
      <c r="P205" s="31"/>
      <c r="Q205" s="31"/>
      <c r="R205" s="35" t="str">
        <f>IF(P:P="","",IF(OR(P205="At Shelf",P205="Bonus Bundles"),VLOOKUP(G205,'Data Validation'!$A$48:$B$56,2,TRUE),VLOOKUP(G205,'Data Validation'!$A$60:$B$69,2,TRUE)))</f>
        <v/>
      </c>
      <c r="S205" s="60"/>
      <c r="T205" s="60"/>
      <c r="U205" s="60"/>
      <c r="V205" s="9"/>
      <c r="W205" s="9"/>
      <c r="X205" s="9"/>
      <c r="Y205" s="8"/>
      <c r="Z205" s="8"/>
      <c r="AA205" s="8"/>
      <c r="AB205" s="8"/>
      <c r="AC205" s="9"/>
      <c r="AD205" s="9"/>
      <c r="AE205" s="9"/>
      <c r="AF205" s="9"/>
      <c r="AG205" s="9"/>
      <c r="AH205" s="8"/>
      <c r="AI205" s="8"/>
      <c r="AJ205" s="8"/>
      <c r="AK205" s="8"/>
      <c r="AL205" s="8"/>
      <c r="AM205" s="8"/>
      <c r="AN205" s="8"/>
      <c r="AO205" s="8"/>
      <c r="AP205" s="14"/>
      <c r="AQ205" s="21"/>
      <c r="AR205" s="7"/>
      <c r="AS205" s="7"/>
      <c r="AT205" s="10"/>
      <c r="AU205" s="10"/>
    </row>
    <row r="206" spans="2:47" ht="15.75" x14ac:dyDescent="0.25">
      <c r="B206" s="107" t="str">
        <f t="shared" si="11"/>
        <v/>
      </c>
      <c r="C206" s="41"/>
      <c r="D206" s="43"/>
      <c r="E206" s="32" t="str">
        <f>IFERROR(IF(OR(C206="",AND(C206&lt;&gt;"",D206="")),"",(VLOOKUP(C206,'APP BACKGROUND'!A:F,2,0))),"")</f>
        <v/>
      </c>
      <c r="F206" s="33" t="str">
        <f>IF(E206="","",(VLOOKUP(C206,'APP BACKGROUND'!A:F,5,0)))</f>
        <v/>
      </c>
      <c r="G206" s="31" t="str">
        <f>IF(E206="","",(VLOOKUP('Application Form'!C206,'APP BACKGROUND'!A:I,9,0)))</f>
        <v/>
      </c>
      <c r="H206" s="9"/>
      <c r="I206" s="9"/>
      <c r="J206" s="196" t="str">
        <f>IF(H206="","",(VLOOKUP(C206,'APP BACKGROUND'!A:M,13,0)))</f>
        <v/>
      </c>
      <c r="K206" s="116" t="str">
        <f t="shared" si="9"/>
        <v/>
      </c>
      <c r="L206" s="116" t="str">
        <f>IF(H206="","",(VLOOKUP(C206,'APP BACKGROUND'!A:K,11,0)))</f>
        <v/>
      </c>
      <c r="M206" s="67"/>
      <c r="N206" s="93" t="str">
        <f>IF(H:H="","",M206/G206)</f>
        <v/>
      </c>
      <c r="O206" s="68" t="str">
        <f t="shared" si="10"/>
        <v/>
      </c>
      <c r="P206" s="31"/>
      <c r="Q206" s="31"/>
      <c r="R206" s="35" t="str">
        <f>IF(P:P="","",IF(OR(P206="At Shelf",P206="Bonus Bundles"),VLOOKUP(G206,'Data Validation'!$A$48:$B$56,2,TRUE),VLOOKUP(G206,'Data Validation'!$A$60:$B$69,2,TRUE)))</f>
        <v/>
      </c>
      <c r="S206" s="60"/>
      <c r="T206" s="60"/>
      <c r="U206" s="60"/>
      <c r="V206" s="9"/>
      <c r="W206" s="9"/>
      <c r="X206" s="9"/>
      <c r="Y206" s="8"/>
      <c r="Z206" s="8"/>
      <c r="AA206" s="8"/>
      <c r="AB206" s="8"/>
      <c r="AC206" s="9"/>
      <c r="AD206" s="9"/>
      <c r="AE206" s="9"/>
      <c r="AF206" s="9"/>
      <c r="AG206" s="9"/>
      <c r="AH206" s="8"/>
      <c r="AI206" s="8"/>
      <c r="AJ206" s="8"/>
      <c r="AK206" s="8"/>
      <c r="AL206" s="8"/>
      <c r="AM206" s="8"/>
      <c r="AN206" s="8"/>
      <c r="AO206" s="8"/>
      <c r="AP206" s="14"/>
      <c r="AQ206" s="21"/>
      <c r="AR206" s="7"/>
      <c r="AS206" s="7"/>
      <c r="AT206" s="10"/>
      <c r="AU206" s="10"/>
    </row>
    <row r="207" spans="2:47" ht="15.75" x14ac:dyDescent="0.25">
      <c r="B207" s="107" t="str">
        <f t="shared" si="11"/>
        <v/>
      </c>
      <c r="C207" s="41"/>
      <c r="D207" s="43"/>
      <c r="E207" s="32" t="str">
        <f>IFERROR(IF(OR(C207="",AND(C207&lt;&gt;"",D207="")),"",(VLOOKUP(C207,'APP BACKGROUND'!A:F,2,0))),"")</f>
        <v/>
      </c>
      <c r="F207" s="33" t="str">
        <f>IF(E207="","",(VLOOKUP(C207,'APP BACKGROUND'!A:F,5,0)))</f>
        <v/>
      </c>
      <c r="G207" s="31" t="str">
        <f>IF(E207="","",(VLOOKUP('Application Form'!C207,'APP BACKGROUND'!A:I,9,0)))</f>
        <v/>
      </c>
      <c r="H207" s="9"/>
      <c r="I207" s="9"/>
      <c r="J207" s="196" t="str">
        <f>IF(H207="","",(VLOOKUP(C207,'APP BACKGROUND'!A:M,13,0)))</f>
        <v/>
      </c>
      <c r="K207" s="116" t="str">
        <f t="shared" si="9"/>
        <v/>
      </c>
      <c r="L207" s="116" t="str">
        <f>IF(H207="","",(VLOOKUP(C207,'APP BACKGROUND'!A:K,11,0)))</f>
        <v/>
      </c>
      <c r="M207" s="67"/>
      <c r="N207" s="93" t="str">
        <f>IF(H:H="","",M207/G207)</f>
        <v/>
      </c>
      <c r="O207" s="68" t="str">
        <f t="shared" si="10"/>
        <v/>
      </c>
      <c r="P207" s="31"/>
      <c r="Q207" s="31"/>
      <c r="R207" s="35" t="str">
        <f>IF(P:P="","",IF(OR(P207="At Shelf",P207="Bonus Bundles"),VLOOKUP(G207,'Data Validation'!$A$48:$B$56,2,TRUE),VLOOKUP(G207,'Data Validation'!$A$60:$B$69,2,TRUE)))</f>
        <v/>
      </c>
      <c r="S207" s="60"/>
      <c r="T207" s="60"/>
      <c r="U207" s="60"/>
      <c r="V207" s="9"/>
      <c r="W207" s="9"/>
      <c r="X207" s="9"/>
      <c r="Y207" s="8"/>
      <c r="Z207" s="8"/>
      <c r="AA207" s="8"/>
      <c r="AB207" s="8"/>
      <c r="AC207" s="9"/>
      <c r="AD207" s="9"/>
      <c r="AE207" s="9"/>
      <c r="AF207" s="9"/>
      <c r="AG207" s="9"/>
      <c r="AH207" s="8"/>
      <c r="AI207" s="8"/>
      <c r="AJ207" s="8"/>
      <c r="AK207" s="8"/>
      <c r="AL207" s="8"/>
      <c r="AM207" s="8"/>
      <c r="AN207" s="8"/>
      <c r="AO207" s="8"/>
      <c r="AP207" s="14"/>
      <c r="AQ207" s="21"/>
      <c r="AR207" s="7"/>
      <c r="AS207" s="7"/>
      <c r="AT207" s="10"/>
      <c r="AU207" s="10"/>
    </row>
    <row r="208" spans="2:47" ht="15.75" x14ac:dyDescent="0.25">
      <c r="B208" s="107" t="str">
        <f t="shared" si="11"/>
        <v/>
      </c>
      <c r="C208" s="41"/>
      <c r="D208" s="43"/>
      <c r="E208" s="32" t="str">
        <f>IFERROR(IF(OR(C208="",AND(C208&lt;&gt;"",D208="")),"",(VLOOKUP(C208,'APP BACKGROUND'!A:F,2,0))),"")</f>
        <v/>
      </c>
      <c r="F208" s="33" t="str">
        <f>IF(E208="","",(VLOOKUP(C208,'APP BACKGROUND'!A:F,5,0)))</f>
        <v/>
      </c>
      <c r="G208" s="31" t="str">
        <f>IF(E208="","",(VLOOKUP('Application Form'!C208,'APP BACKGROUND'!A:I,9,0)))</f>
        <v/>
      </c>
      <c r="H208" s="9"/>
      <c r="I208" s="9"/>
      <c r="J208" s="196" t="str">
        <f>IF(H208="","",(VLOOKUP(C208,'APP BACKGROUND'!A:M,13,0)))</f>
        <v/>
      </c>
      <c r="K208" s="116" t="str">
        <f t="shared" si="9"/>
        <v/>
      </c>
      <c r="L208" s="116" t="str">
        <f>IF(H208="","",(VLOOKUP(C208,'APP BACKGROUND'!A:K,11,0)))</f>
        <v/>
      </c>
      <c r="M208" s="67"/>
      <c r="N208" s="93" t="str">
        <f>IF(H:H="","",M208/G208)</f>
        <v/>
      </c>
      <c r="O208" s="68" t="str">
        <f t="shared" si="10"/>
        <v/>
      </c>
      <c r="P208" s="31"/>
      <c r="Q208" s="31"/>
      <c r="R208" s="35" t="str">
        <f>IF(P:P="","",IF(OR(P208="At Shelf",P208="Bonus Bundles"),VLOOKUP(G208,'Data Validation'!$A$48:$B$56,2,TRUE),VLOOKUP(G208,'Data Validation'!$A$60:$B$69,2,TRUE)))</f>
        <v/>
      </c>
      <c r="S208" s="60"/>
      <c r="T208" s="60"/>
      <c r="U208" s="60"/>
      <c r="V208" s="9"/>
      <c r="W208" s="9"/>
      <c r="X208" s="9"/>
      <c r="Y208" s="8"/>
      <c r="Z208" s="8"/>
      <c r="AA208" s="8"/>
      <c r="AB208" s="8"/>
      <c r="AC208" s="9"/>
      <c r="AD208" s="9"/>
      <c r="AE208" s="9"/>
      <c r="AF208" s="9"/>
      <c r="AG208" s="9"/>
      <c r="AH208" s="8"/>
      <c r="AI208" s="8"/>
      <c r="AJ208" s="8"/>
      <c r="AK208" s="8"/>
      <c r="AL208" s="8"/>
      <c r="AM208" s="8"/>
      <c r="AN208" s="8"/>
      <c r="AO208" s="8"/>
      <c r="AP208" s="14"/>
      <c r="AQ208" s="21"/>
      <c r="AR208" s="7"/>
      <c r="AS208" s="7"/>
      <c r="AT208" s="10"/>
      <c r="AU208" s="10"/>
    </row>
    <row r="209" spans="2:47" ht="15.75" x14ac:dyDescent="0.25">
      <c r="B209" s="107" t="str">
        <f t="shared" si="11"/>
        <v/>
      </c>
      <c r="C209" s="41"/>
      <c r="D209" s="43"/>
      <c r="E209" s="32" t="str">
        <f>IFERROR(IF(OR(C209="",AND(C209&lt;&gt;"",D209="")),"",(VLOOKUP(C209,'APP BACKGROUND'!A:F,2,0))),"")</f>
        <v/>
      </c>
      <c r="F209" s="33" t="str">
        <f>IF(E209="","",(VLOOKUP(C209,'APP BACKGROUND'!A:F,5,0)))</f>
        <v/>
      </c>
      <c r="G209" s="31" t="str">
        <f>IF(E209="","",(VLOOKUP('Application Form'!C209,'APP BACKGROUND'!A:I,9,0)))</f>
        <v/>
      </c>
      <c r="H209" s="9"/>
      <c r="I209" s="9"/>
      <c r="J209" s="196" t="str">
        <f>IF(H209="","",(VLOOKUP(C209,'APP BACKGROUND'!A:M,13,0)))</f>
        <v/>
      </c>
      <c r="K209" s="116" t="str">
        <f t="shared" si="9"/>
        <v/>
      </c>
      <c r="L209" s="116" t="str">
        <f>IF(H209="","",(VLOOKUP(C209,'APP BACKGROUND'!A:K,11,0)))</f>
        <v/>
      </c>
      <c r="M209" s="67"/>
      <c r="N209" s="93" t="str">
        <f>IF(H:H="","",M209/G209)</f>
        <v/>
      </c>
      <c r="O209" s="68" t="str">
        <f t="shared" si="10"/>
        <v/>
      </c>
      <c r="P209" s="31"/>
      <c r="Q209" s="31"/>
      <c r="R209" s="35" t="str">
        <f>IF(P:P="","",IF(OR(P209="At Shelf",P209="Bonus Bundles"),VLOOKUP(G209,'Data Validation'!$A$48:$B$56,2,TRUE),VLOOKUP(G209,'Data Validation'!$A$60:$B$69,2,TRUE)))</f>
        <v/>
      </c>
      <c r="S209" s="60"/>
      <c r="T209" s="60"/>
      <c r="U209" s="60"/>
      <c r="V209" s="9"/>
      <c r="W209" s="9"/>
      <c r="X209" s="9"/>
      <c r="Y209" s="8"/>
      <c r="Z209" s="8"/>
      <c r="AA209" s="8"/>
      <c r="AB209" s="8"/>
      <c r="AC209" s="9"/>
      <c r="AD209" s="9"/>
      <c r="AE209" s="9"/>
      <c r="AF209" s="9"/>
      <c r="AG209" s="9"/>
      <c r="AH209" s="8"/>
      <c r="AI209" s="8"/>
      <c r="AJ209" s="8"/>
      <c r="AK209" s="8"/>
      <c r="AL209" s="8"/>
      <c r="AM209" s="8"/>
      <c r="AN209" s="8"/>
      <c r="AO209" s="8"/>
      <c r="AP209" s="14"/>
      <c r="AQ209" s="21"/>
      <c r="AR209" s="7"/>
      <c r="AS209" s="7"/>
      <c r="AT209" s="10"/>
      <c r="AU209" s="10"/>
    </row>
    <row r="210" spans="2:47" ht="15.75" x14ac:dyDescent="0.25">
      <c r="B210" s="107" t="str">
        <f t="shared" si="11"/>
        <v/>
      </c>
      <c r="C210" s="41"/>
      <c r="D210" s="43"/>
      <c r="E210" s="32" t="str">
        <f>IFERROR(IF(OR(C210="",AND(C210&lt;&gt;"",D210="")),"",(VLOOKUP(C210,'APP BACKGROUND'!A:F,2,0))),"")</f>
        <v/>
      </c>
      <c r="F210" s="33" t="str">
        <f>IF(E210="","",(VLOOKUP(C210,'APP BACKGROUND'!A:F,5,0)))</f>
        <v/>
      </c>
      <c r="G210" s="31" t="str">
        <f>IF(E210="","",(VLOOKUP('Application Form'!C210,'APP BACKGROUND'!A:I,9,0)))</f>
        <v/>
      </c>
      <c r="H210" s="9"/>
      <c r="I210" s="9"/>
      <c r="J210" s="196" t="str">
        <f>IF(H210="","",(VLOOKUP(C210,'APP BACKGROUND'!A:M,13,0)))</f>
        <v/>
      </c>
      <c r="K210" s="116" t="str">
        <f t="shared" si="9"/>
        <v/>
      </c>
      <c r="L210" s="116" t="str">
        <f>IF(H210="","",(VLOOKUP(C210,'APP BACKGROUND'!A:K,11,0)))</f>
        <v/>
      </c>
      <c r="M210" s="67"/>
      <c r="N210" s="93" t="str">
        <f>IF(H:H="","",M210/G210)</f>
        <v/>
      </c>
      <c r="O210" s="68" t="str">
        <f t="shared" si="10"/>
        <v/>
      </c>
      <c r="P210" s="31"/>
      <c r="Q210" s="31"/>
      <c r="R210" s="35" t="str">
        <f>IF(P:P="","",IF(OR(P210="At Shelf",P210="Bonus Bundles"),VLOOKUP(G210,'Data Validation'!$A$48:$B$56,2,TRUE),VLOOKUP(G210,'Data Validation'!$A$60:$B$69,2,TRUE)))</f>
        <v/>
      </c>
      <c r="S210" s="60"/>
      <c r="T210" s="60"/>
      <c r="U210" s="60"/>
      <c r="V210" s="9"/>
      <c r="W210" s="9"/>
      <c r="X210" s="9"/>
      <c r="Y210" s="8"/>
      <c r="Z210" s="8"/>
      <c r="AA210" s="8"/>
      <c r="AB210" s="8"/>
      <c r="AC210" s="9"/>
      <c r="AD210" s="9"/>
      <c r="AE210" s="9"/>
      <c r="AF210" s="9"/>
      <c r="AG210" s="9"/>
      <c r="AH210" s="8"/>
      <c r="AI210" s="8"/>
      <c r="AJ210" s="8"/>
      <c r="AK210" s="8"/>
      <c r="AL210" s="8"/>
      <c r="AM210" s="8"/>
      <c r="AN210" s="8"/>
      <c r="AO210" s="8"/>
      <c r="AP210" s="14"/>
      <c r="AQ210" s="21"/>
      <c r="AR210" s="7"/>
      <c r="AS210" s="7"/>
      <c r="AT210" s="10"/>
      <c r="AU210" s="10"/>
    </row>
    <row r="211" spans="2:47" ht="15.75" x14ac:dyDescent="0.25">
      <c r="B211" s="107" t="str">
        <f t="shared" si="11"/>
        <v/>
      </c>
      <c r="C211" s="41"/>
      <c r="D211" s="43"/>
      <c r="E211" s="32" t="str">
        <f>IFERROR(IF(OR(C211="",AND(C211&lt;&gt;"",D211="")),"",(VLOOKUP(C211,'APP BACKGROUND'!A:F,2,0))),"")</f>
        <v/>
      </c>
      <c r="F211" s="33" t="str">
        <f>IF(E211="","",(VLOOKUP(C211,'APP BACKGROUND'!A:F,5,0)))</f>
        <v/>
      </c>
      <c r="G211" s="31" t="str">
        <f>IF(E211="","",(VLOOKUP('Application Form'!C211,'APP BACKGROUND'!A:I,9,0)))</f>
        <v/>
      </c>
      <c r="H211" s="9"/>
      <c r="I211" s="9"/>
      <c r="J211" s="196" t="str">
        <f>IF(H211="","",(VLOOKUP(C211,'APP BACKGROUND'!A:M,13,0)))</f>
        <v/>
      </c>
      <c r="K211" s="116" t="str">
        <f t="shared" si="9"/>
        <v/>
      </c>
      <c r="L211" s="116" t="str">
        <f>IF(H211="","",(VLOOKUP(C211,'APP BACKGROUND'!A:K,11,0)))</f>
        <v/>
      </c>
      <c r="M211" s="67"/>
      <c r="N211" s="93" t="str">
        <f>IF(H:H="","",M211/G211)</f>
        <v/>
      </c>
      <c r="O211" s="68" t="str">
        <f t="shared" si="10"/>
        <v/>
      </c>
      <c r="P211" s="31"/>
      <c r="Q211" s="31"/>
      <c r="R211" s="35" t="str">
        <f>IF(P:P="","",IF(OR(P211="At Shelf",P211="Bonus Bundles"),VLOOKUP(G211,'Data Validation'!$A$48:$B$56,2,TRUE),VLOOKUP(G211,'Data Validation'!$A$60:$B$69,2,TRUE)))</f>
        <v/>
      </c>
      <c r="S211" s="60"/>
      <c r="T211" s="60"/>
      <c r="U211" s="60"/>
      <c r="V211" s="9"/>
      <c r="W211" s="9"/>
      <c r="X211" s="9"/>
      <c r="Y211" s="8"/>
      <c r="Z211" s="8"/>
      <c r="AA211" s="8"/>
      <c r="AB211" s="8"/>
      <c r="AC211" s="9"/>
      <c r="AD211" s="9"/>
      <c r="AE211" s="9"/>
      <c r="AF211" s="9"/>
      <c r="AG211" s="9"/>
      <c r="AH211" s="8"/>
      <c r="AI211" s="8"/>
      <c r="AJ211" s="8"/>
      <c r="AK211" s="8"/>
      <c r="AL211" s="8"/>
      <c r="AM211" s="8"/>
      <c r="AN211" s="8"/>
      <c r="AO211" s="8"/>
      <c r="AP211" s="14"/>
      <c r="AQ211" s="21"/>
      <c r="AR211" s="7"/>
      <c r="AS211" s="7"/>
      <c r="AT211" s="10"/>
      <c r="AU211" s="10"/>
    </row>
    <row r="212" spans="2:47" ht="15.75" x14ac:dyDescent="0.25">
      <c r="B212" s="107" t="str">
        <f t="shared" si="11"/>
        <v/>
      </c>
      <c r="C212" s="41"/>
      <c r="D212" s="43"/>
      <c r="E212" s="32" t="str">
        <f>IFERROR(IF(OR(C212="",AND(C212&lt;&gt;"",D212="")),"",(VLOOKUP(C212,'APP BACKGROUND'!A:F,2,0))),"")</f>
        <v/>
      </c>
      <c r="F212" s="33" t="str">
        <f>IF(E212="","",(VLOOKUP(C212,'APP BACKGROUND'!A:F,5,0)))</f>
        <v/>
      </c>
      <c r="G212" s="31" t="str">
        <f>IF(E212="","",(VLOOKUP('Application Form'!C212,'APP BACKGROUND'!A:I,9,0)))</f>
        <v/>
      </c>
      <c r="H212" s="9"/>
      <c r="I212" s="9"/>
      <c r="J212" s="196" t="str">
        <f>IF(H212="","",(VLOOKUP(C212,'APP BACKGROUND'!A:M,13,0)))</f>
        <v/>
      </c>
      <c r="K212" s="116" t="str">
        <f t="shared" si="9"/>
        <v/>
      </c>
      <c r="L212" s="116" t="str">
        <f>IF(H212="","",(VLOOKUP(C212,'APP BACKGROUND'!A:K,11,0)))</f>
        <v/>
      </c>
      <c r="M212" s="67"/>
      <c r="N212" s="93" t="str">
        <f>IF(H:H="","",M212/G212)</f>
        <v/>
      </c>
      <c r="O212" s="68" t="str">
        <f t="shared" si="10"/>
        <v/>
      </c>
      <c r="P212" s="31"/>
      <c r="Q212" s="31"/>
      <c r="R212" s="35" t="str">
        <f>IF(P:P="","",IF(OR(P212="At Shelf",P212="Bonus Bundles"),VLOOKUP(G212,'Data Validation'!$A$48:$B$56,2,TRUE),VLOOKUP(G212,'Data Validation'!$A$60:$B$69,2,TRUE)))</f>
        <v/>
      </c>
      <c r="S212" s="60"/>
      <c r="T212" s="60"/>
      <c r="U212" s="60"/>
      <c r="V212" s="9"/>
      <c r="W212" s="9"/>
      <c r="X212" s="9"/>
      <c r="Y212" s="8"/>
      <c r="Z212" s="8"/>
      <c r="AA212" s="8"/>
      <c r="AB212" s="8"/>
      <c r="AC212" s="9"/>
      <c r="AD212" s="9"/>
      <c r="AE212" s="9"/>
      <c r="AF212" s="9"/>
      <c r="AG212" s="9"/>
      <c r="AH212" s="8"/>
      <c r="AI212" s="8"/>
      <c r="AJ212" s="8"/>
      <c r="AK212" s="8"/>
      <c r="AL212" s="8"/>
      <c r="AM212" s="8"/>
      <c r="AN212" s="8"/>
      <c r="AO212" s="8"/>
      <c r="AP212" s="14"/>
      <c r="AQ212" s="21"/>
      <c r="AR212" s="7"/>
      <c r="AS212" s="7"/>
      <c r="AT212" s="10"/>
      <c r="AU212" s="10"/>
    </row>
    <row r="213" spans="2:47" ht="15.75" x14ac:dyDescent="0.25">
      <c r="B213" s="107" t="str">
        <f t="shared" si="11"/>
        <v/>
      </c>
      <c r="C213" s="41"/>
      <c r="D213" s="43"/>
      <c r="E213" s="32" t="str">
        <f>IFERROR(IF(OR(C213="",AND(C213&lt;&gt;"",D213="")),"",(VLOOKUP(C213,'APP BACKGROUND'!A:F,2,0))),"")</f>
        <v/>
      </c>
      <c r="F213" s="33" t="str">
        <f>IF(E213="","",(VLOOKUP(C213,'APP BACKGROUND'!A:F,5,0)))</f>
        <v/>
      </c>
      <c r="G213" s="31" t="str">
        <f>IF(E213="","",(VLOOKUP('Application Form'!C213,'APP BACKGROUND'!A:I,9,0)))</f>
        <v/>
      </c>
      <c r="H213" s="9"/>
      <c r="I213" s="9"/>
      <c r="J213" s="196" t="str">
        <f>IF(H213="","",(VLOOKUP(C213,'APP BACKGROUND'!A:M,13,0)))</f>
        <v/>
      </c>
      <c r="K213" s="116" t="str">
        <f t="shared" si="9"/>
        <v/>
      </c>
      <c r="L213" s="116" t="str">
        <f>IF(H213="","",(VLOOKUP(C213,'APP BACKGROUND'!A:K,11,0)))</f>
        <v/>
      </c>
      <c r="M213" s="67"/>
      <c r="N213" s="93" t="str">
        <f>IF(H:H="","",M213/G213)</f>
        <v/>
      </c>
      <c r="O213" s="68" t="str">
        <f t="shared" si="10"/>
        <v/>
      </c>
      <c r="P213" s="31"/>
      <c r="Q213" s="31"/>
      <c r="R213" s="35" t="str">
        <f>IF(P:P="","",IF(OR(P213="At Shelf",P213="Bonus Bundles"),VLOOKUP(G213,'Data Validation'!$A$48:$B$56,2,TRUE),VLOOKUP(G213,'Data Validation'!$A$60:$B$69,2,TRUE)))</f>
        <v/>
      </c>
      <c r="S213" s="60"/>
      <c r="T213" s="60"/>
      <c r="U213" s="60"/>
      <c r="V213" s="9"/>
      <c r="W213" s="9"/>
      <c r="X213" s="9"/>
      <c r="Y213" s="8"/>
      <c r="Z213" s="8"/>
      <c r="AA213" s="8"/>
      <c r="AB213" s="8"/>
      <c r="AC213" s="9"/>
      <c r="AD213" s="9"/>
      <c r="AE213" s="9"/>
      <c r="AF213" s="9"/>
      <c r="AG213" s="9"/>
      <c r="AH213" s="8"/>
      <c r="AI213" s="8"/>
      <c r="AJ213" s="8"/>
      <c r="AK213" s="8"/>
      <c r="AL213" s="8"/>
      <c r="AM213" s="8"/>
      <c r="AN213" s="8"/>
      <c r="AO213" s="8"/>
      <c r="AP213" s="14"/>
      <c r="AQ213" s="21"/>
      <c r="AR213" s="7"/>
      <c r="AS213" s="7"/>
      <c r="AT213" s="10"/>
      <c r="AU213" s="10"/>
    </row>
    <row r="214" spans="2:47" ht="15.75" x14ac:dyDescent="0.25">
      <c r="B214" s="107" t="str">
        <f t="shared" si="11"/>
        <v/>
      </c>
      <c r="C214" s="41"/>
      <c r="D214" s="43"/>
      <c r="E214" s="32" t="str">
        <f>IFERROR(IF(OR(C214="",AND(C214&lt;&gt;"",D214="")),"",(VLOOKUP(C214,'APP BACKGROUND'!A:F,2,0))),"")</f>
        <v/>
      </c>
      <c r="F214" s="33" t="str">
        <f>IF(E214="","",(VLOOKUP(C214,'APP BACKGROUND'!A:F,5,0)))</f>
        <v/>
      </c>
      <c r="G214" s="31" t="str">
        <f>IF(E214="","",(VLOOKUP('Application Form'!C214,'APP BACKGROUND'!A:I,9,0)))</f>
        <v/>
      </c>
      <c r="H214" s="9"/>
      <c r="I214" s="9"/>
      <c r="J214" s="196" t="str">
        <f>IF(H214="","",(VLOOKUP(C214,'APP BACKGROUND'!A:M,13,0)))</f>
        <v/>
      </c>
      <c r="K214" s="116" t="str">
        <f t="shared" si="9"/>
        <v/>
      </c>
      <c r="L214" s="116" t="str">
        <f>IF(H214="","",(VLOOKUP(C214,'APP BACKGROUND'!A:K,11,0)))</f>
        <v/>
      </c>
      <c r="M214" s="67"/>
      <c r="N214" s="93" t="str">
        <f>IF(H:H="","",M214/G214)</f>
        <v/>
      </c>
      <c r="O214" s="68" t="str">
        <f t="shared" si="10"/>
        <v/>
      </c>
      <c r="P214" s="31"/>
      <c r="Q214" s="31"/>
      <c r="R214" s="35" t="str">
        <f>IF(P:P="","",IF(OR(P214="At Shelf",P214="Bonus Bundles"),VLOOKUP(G214,'Data Validation'!$A$48:$B$56,2,TRUE),VLOOKUP(G214,'Data Validation'!$A$60:$B$69,2,TRUE)))</f>
        <v/>
      </c>
      <c r="S214" s="60"/>
      <c r="T214" s="60"/>
      <c r="U214" s="60"/>
      <c r="V214" s="9"/>
      <c r="W214" s="9"/>
      <c r="X214" s="9"/>
      <c r="Y214" s="8"/>
      <c r="Z214" s="8"/>
      <c r="AA214" s="8"/>
      <c r="AB214" s="8"/>
      <c r="AC214" s="9"/>
      <c r="AD214" s="9"/>
      <c r="AE214" s="9"/>
      <c r="AF214" s="9"/>
      <c r="AG214" s="9"/>
      <c r="AH214" s="8"/>
      <c r="AI214" s="8"/>
      <c r="AJ214" s="8"/>
      <c r="AK214" s="8"/>
      <c r="AL214" s="8"/>
      <c r="AM214" s="8"/>
      <c r="AN214" s="8"/>
      <c r="AO214" s="8"/>
      <c r="AP214" s="14"/>
      <c r="AQ214" s="21"/>
      <c r="AR214" s="7"/>
      <c r="AS214" s="7"/>
      <c r="AT214" s="10"/>
      <c r="AU214" s="10"/>
    </row>
    <row r="215" spans="2:47" ht="15.75" x14ac:dyDescent="0.25">
      <c r="B215" s="107" t="str">
        <f t="shared" si="11"/>
        <v/>
      </c>
      <c r="C215" s="41"/>
      <c r="D215" s="43"/>
      <c r="E215" s="32" t="str">
        <f>IFERROR(IF(OR(C215="",AND(C215&lt;&gt;"",D215="")),"",(VLOOKUP(C215,'APP BACKGROUND'!A:F,2,0))),"")</f>
        <v/>
      </c>
      <c r="F215" s="33" t="str">
        <f>IF(E215="","",(VLOOKUP(C215,'APP BACKGROUND'!A:F,5,0)))</f>
        <v/>
      </c>
      <c r="G215" s="31" t="str">
        <f>IF(E215="","",(VLOOKUP('Application Form'!C215,'APP BACKGROUND'!A:I,9,0)))</f>
        <v/>
      </c>
      <c r="H215" s="9"/>
      <c r="I215" s="9"/>
      <c r="J215" s="196" t="str">
        <f>IF(H215="","",(VLOOKUP(C215,'APP BACKGROUND'!A:M,13,0)))</f>
        <v/>
      </c>
      <c r="K215" s="116" t="str">
        <f t="shared" si="9"/>
        <v/>
      </c>
      <c r="L215" s="116" t="str">
        <f>IF(H215="","",(VLOOKUP(C215,'APP BACKGROUND'!A:K,11,0)))</f>
        <v/>
      </c>
      <c r="M215" s="67"/>
      <c r="N215" s="93" t="str">
        <f>IF(H:H="","",M215/G215)</f>
        <v/>
      </c>
      <c r="O215" s="68" t="str">
        <f t="shared" si="10"/>
        <v/>
      </c>
      <c r="P215" s="31"/>
      <c r="Q215" s="31"/>
      <c r="R215" s="35" t="str">
        <f>IF(P:P="","",IF(OR(P215="At Shelf",P215="Bonus Bundles"),VLOOKUP(G215,'Data Validation'!$A$48:$B$56,2,TRUE),VLOOKUP(G215,'Data Validation'!$A$60:$B$69,2,TRUE)))</f>
        <v/>
      </c>
      <c r="S215" s="60"/>
      <c r="T215" s="60"/>
      <c r="U215" s="60"/>
      <c r="V215" s="9"/>
      <c r="W215" s="9"/>
      <c r="X215" s="9"/>
      <c r="Y215" s="8"/>
      <c r="Z215" s="8"/>
      <c r="AA215" s="8"/>
      <c r="AB215" s="8"/>
      <c r="AC215" s="9"/>
      <c r="AD215" s="9"/>
      <c r="AE215" s="9"/>
      <c r="AF215" s="9"/>
      <c r="AG215" s="9"/>
      <c r="AH215" s="8"/>
      <c r="AI215" s="8"/>
      <c r="AJ215" s="8"/>
      <c r="AK215" s="8"/>
      <c r="AL215" s="8"/>
      <c r="AM215" s="8"/>
      <c r="AN215" s="8"/>
      <c r="AO215" s="8"/>
      <c r="AP215" s="14"/>
      <c r="AQ215" s="21"/>
      <c r="AR215" s="7"/>
      <c r="AS215" s="7"/>
      <c r="AT215" s="10"/>
      <c r="AU215" s="10"/>
    </row>
    <row r="216" spans="2:47" ht="15.75" x14ac:dyDescent="0.25">
      <c r="B216" s="107" t="str">
        <f t="shared" si="11"/>
        <v/>
      </c>
      <c r="C216" s="41"/>
      <c r="D216" s="43"/>
      <c r="E216" s="32" t="str">
        <f>IFERROR(IF(OR(C216="",AND(C216&lt;&gt;"",D216="")),"",(VLOOKUP(C216,'APP BACKGROUND'!A:F,2,0))),"")</f>
        <v/>
      </c>
      <c r="F216" s="33" t="str">
        <f>IF(E216="","",(VLOOKUP(C216,'APP BACKGROUND'!A:F,5,0)))</f>
        <v/>
      </c>
      <c r="G216" s="31" t="str">
        <f>IF(E216="","",(VLOOKUP('Application Form'!C216,'APP BACKGROUND'!A:I,9,0)))</f>
        <v/>
      </c>
      <c r="H216" s="9"/>
      <c r="I216" s="9"/>
      <c r="J216" s="196" t="str">
        <f>IF(H216="","",(VLOOKUP(C216,'APP BACKGROUND'!A:M,13,0)))</f>
        <v/>
      </c>
      <c r="K216" s="116" t="str">
        <f t="shared" si="9"/>
        <v/>
      </c>
      <c r="L216" s="116" t="str">
        <f>IF(H216="","",(VLOOKUP(C216,'APP BACKGROUND'!A:K,11,0)))</f>
        <v/>
      </c>
      <c r="M216" s="67"/>
      <c r="N216" s="93" t="str">
        <f>IF(H:H="","",M216/G216)</f>
        <v/>
      </c>
      <c r="O216" s="68" t="str">
        <f t="shared" si="10"/>
        <v/>
      </c>
      <c r="P216" s="31"/>
      <c r="Q216" s="31"/>
      <c r="R216" s="35" t="str">
        <f>IF(P:P="","",IF(OR(P216="At Shelf",P216="Bonus Bundles"),VLOOKUP(G216,'Data Validation'!$A$48:$B$56,2,TRUE),VLOOKUP(G216,'Data Validation'!$A$60:$B$69,2,TRUE)))</f>
        <v/>
      </c>
      <c r="S216" s="60"/>
      <c r="T216" s="60"/>
      <c r="U216" s="60"/>
      <c r="V216" s="9"/>
      <c r="W216" s="9"/>
      <c r="X216" s="9"/>
      <c r="Y216" s="8"/>
      <c r="Z216" s="8"/>
      <c r="AA216" s="8"/>
      <c r="AB216" s="8"/>
      <c r="AC216" s="9"/>
      <c r="AD216" s="9"/>
      <c r="AE216" s="9"/>
      <c r="AF216" s="9"/>
      <c r="AG216" s="9"/>
      <c r="AH216" s="8"/>
      <c r="AI216" s="8"/>
      <c r="AJ216" s="8"/>
      <c r="AK216" s="8"/>
      <c r="AL216" s="8"/>
      <c r="AM216" s="8"/>
      <c r="AN216" s="8"/>
      <c r="AO216" s="8"/>
      <c r="AP216" s="14"/>
      <c r="AQ216" s="21"/>
      <c r="AR216" s="7"/>
      <c r="AS216" s="7"/>
      <c r="AT216" s="10"/>
      <c r="AU216" s="10"/>
    </row>
    <row r="217" spans="2:47" ht="15.75" x14ac:dyDescent="0.25">
      <c r="B217" s="107" t="str">
        <f t="shared" si="11"/>
        <v/>
      </c>
      <c r="C217" s="41"/>
      <c r="D217" s="43"/>
      <c r="E217" s="32" t="str">
        <f>IFERROR(IF(OR(C217="",AND(C217&lt;&gt;"",D217="")),"",(VLOOKUP(C217,'APP BACKGROUND'!A:F,2,0))),"")</f>
        <v/>
      </c>
      <c r="F217" s="33" t="str">
        <f>IF(E217="","",(VLOOKUP(C217,'APP BACKGROUND'!A:F,5,0)))</f>
        <v/>
      </c>
      <c r="G217" s="31" t="str">
        <f>IF(E217="","",(VLOOKUP('Application Form'!C217,'APP BACKGROUND'!A:I,9,0)))</f>
        <v/>
      </c>
      <c r="H217" s="9"/>
      <c r="I217" s="9"/>
      <c r="J217" s="196" t="str">
        <f>IF(H217="","",(VLOOKUP(C217,'APP BACKGROUND'!A:M,13,0)))</f>
        <v/>
      </c>
      <c r="K217" s="116" t="str">
        <f t="shared" si="9"/>
        <v/>
      </c>
      <c r="L217" s="116" t="str">
        <f>IF(H217="","",(VLOOKUP(C217,'APP BACKGROUND'!A:K,11,0)))</f>
        <v/>
      </c>
      <c r="M217" s="67"/>
      <c r="N217" s="93" t="str">
        <f>IF(H:H="","",M217/G217)</f>
        <v/>
      </c>
      <c r="O217" s="68" t="str">
        <f t="shared" si="10"/>
        <v/>
      </c>
      <c r="P217" s="31"/>
      <c r="Q217" s="31"/>
      <c r="R217" s="35" t="str">
        <f>IF(P:P="","",IF(OR(P217="At Shelf",P217="Bonus Bundles"),VLOOKUP(G217,'Data Validation'!$A$48:$B$56,2,TRUE),VLOOKUP(G217,'Data Validation'!$A$60:$B$69,2,TRUE)))</f>
        <v/>
      </c>
      <c r="S217" s="60"/>
      <c r="T217" s="60"/>
      <c r="U217" s="60"/>
      <c r="V217" s="9"/>
      <c r="W217" s="9"/>
      <c r="X217" s="9"/>
      <c r="Y217" s="8"/>
      <c r="Z217" s="8"/>
      <c r="AA217" s="8"/>
      <c r="AB217" s="8"/>
      <c r="AC217" s="9"/>
      <c r="AD217" s="9"/>
      <c r="AE217" s="9"/>
      <c r="AF217" s="9"/>
      <c r="AG217" s="9"/>
      <c r="AH217" s="8"/>
      <c r="AI217" s="8"/>
      <c r="AJ217" s="8"/>
      <c r="AK217" s="8"/>
      <c r="AL217" s="8"/>
      <c r="AM217" s="8"/>
      <c r="AN217" s="8"/>
      <c r="AO217" s="8"/>
      <c r="AP217" s="14"/>
      <c r="AQ217" s="21"/>
      <c r="AR217" s="7"/>
      <c r="AS217" s="7"/>
      <c r="AT217" s="10"/>
      <c r="AU217" s="10"/>
    </row>
    <row r="218" spans="2:47" ht="15.75" x14ac:dyDescent="0.25">
      <c r="B218" s="107" t="str">
        <f t="shared" si="11"/>
        <v/>
      </c>
      <c r="C218" s="41"/>
      <c r="D218" s="43"/>
      <c r="E218" s="32" t="str">
        <f>IFERROR(IF(OR(C218="",AND(C218&lt;&gt;"",D218="")),"",(VLOOKUP(C218,'APP BACKGROUND'!A:F,2,0))),"")</f>
        <v/>
      </c>
      <c r="F218" s="33" t="str">
        <f>IF(E218="","",(VLOOKUP(C218,'APP BACKGROUND'!A:F,5,0)))</f>
        <v/>
      </c>
      <c r="G218" s="31" t="str">
        <f>IF(E218="","",(VLOOKUP('Application Form'!C218,'APP BACKGROUND'!A:I,9,0)))</f>
        <v/>
      </c>
      <c r="H218" s="9"/>
      <c r="I218" s="9"/>
      <c r="J218" s="196" t="str">
        <f>IF(H218="","",(VLOOKUP(C218,'APP BACKGROUND'!A:M,13,0)))</f>
        <v/>
      </c>
      <c r="K218" s="116" t="str">
        <f t="shared" si="9"/>
        <v/>
      </c>
      <c r="L218" s="116" t="str">
        <f>IF(H218="","",(VLOOKUP(C218,'APP BACKGROUND'!A:K,11,0)))</f>
        <v/>
      </c>
      <c r="M218" s="67"/>
      <c r="N218" s="93" t="str">
        <f>IF(H:H="","",M218/G218)</f>
        <v/>
      </c>
      <c r="O218" s="68" t="str">
        <f t="shared" si="10"/>
        <v/>
      </c>
      <c r="P218" s="31"/>
      <c r="Q218" s="31"/>
      <c r="R218" s="35" t="str">
        <f>IF(P:P="","",IF(OR(P218="At Shelf",P218="Bonus Bundles"),VLOOKUP(G218,'Data Validation'!$A$48:$B$56,2,TRUE),VLOOKUP(G218,'Data Validation'!$A$60:$B$69,2,TRUE)))</f>
        <v/>
      </c>
      <c r="S218" s="60"/>
      <c r="T218" s="60"/>
      <c r="U218" s="60"/>
      <c r="V218" s="9"/>
      <c r="W218" s="9"/>
      <c r="X218" s="9"/>
      <c r="Y218" s="8"/>
      <c r="Z218" s="8"/>
      <c r="AA218" s="8"/>
      <c r="AB218" s="8"/>
      <c r="AC218" s="9"/>
      <c r="AD218" s="9"/>
      <c r="AE218" s="9"/>
      <c r="AF218" s="9"/>
      <c r="AG218" s="9"/>
      <c r="AH218" s="8"/>
      <c r="AI218" s="8"/>
      <c r="AJ218" s="8"/>
      <c r="AK218" s="8"/>
      <c r="AL218" s="8"/>
      <c r="AM218" s="8"/>
      <c r="AN218" s="8"/>
      <c r="AO218" s="8"/>
      <c r="AP218" s="14"/>
      <c r="AQ218" s="21"/>
      <c r="AR218" s="7"/>
      <c r="AS218" s="7"/>
      <c r="AT218" s="10"/>
      <c r="AU218" s="10"/>
    </row>
    <row r="219" spans="2:47" ht="15.75" x14ac:dyDescent="0.25">
      <c r="B219" s="107" t="str">
        <f t="shared" si="11"/>
        <v/>
      </c>
      <c r="C219" s="41"/>
      <c r="D219" s="43"/>
      <c r="E219" s="32" t="str">
        <f>IFERROR(IF(OR(C219="",AND(C219&lt;&gt;"",D219="")),"",(VLOOKUP(C219,'APP BACKGROUND'!A:F,2,0))),"")</f>
        <v/>
      </c>
      <c r="F219" s="33" t="str">
        <f>IF(E219="","",(VLOOKUP(C219,'APP BACKGROUND'!A:F,5,0)))</f>
        <v/>
      </c>
      <c r="G219" s="31" t="str">
        <f>IF(E219="","",(VLOOKUP('Application Form'!C219,'APP BACKGROUND'!A:I,9,0)))</f>
        <v/>
      </c>
      <c r="H219" s="9"/>
      <c r="I219" s="9"/>
      <c r="J219" s="196" t="str">
        <f>IF(H219="","",(VLOOKUP(C219,'APP BACKGROUND'!A:M,13,0)))</f>
        <v/>
      </c>
      <c r="K219" s="116" t="str">
        <f t="shared" si="9"/>
        <v/>
      </c>
      <c r="L219" s="116" t="str">
        <f>IF(H219="","",(VLOOKUP(C219,'APP BACKGROUND'!A:K,11,0)))</f>
        <v/>
      </c>
      <c r="M219" s="67"/>
      <c r="N219" s="93" t="str">
        <f>IF(H:H="","",M219/G219)</f>
        <v/>
      </c>
      <c r="O219" s="68" t="str">
        <f t="shared" si="10"/>
        <v/>
      </c>
      <c r="P219" s="31"/>
      <c r="Q219" s="31"/>
      <c r="R219" s="35" t="str">
        <f>IF(P:P="","",IF(OR(P219="At Shelf",P219="Bonus Bundles"),VLOOKUP(G219,'Data Validation'!$A$48:$B$56,2,TRUE),VLOOKUP(G219,'Data Validation'!$A$60:$B$69,2,TRUE)))</f>
        <v/>
      </c>
      <c r="S219" s="60"/>
      <c r="T219" s="60"/>
      <c r="U219" s="60"/>
      <c r="V219" s="9"/>
      <c r="W219" s="9"/>
      <c r="X219" s="9"/>
      <c r="Y219" s="8"/>
      <c r="Z219" s="8"/>
      <c r="AA219" s="8"/>
      <c r="AB219" s="8"/>
      <c r="AC219" s="9"/>
      <c r="AD219" s="9"/>
      <c r="AE219" s="9"/>
      <c r="AF219" s="9"/>
      <c r="AG219" s="9"/>
      <c r="AH219" s="8"/>
      <c r="AI219" s="8"/>
      <c r="AJ219" s="8"/>
      <c r="AK219" s="8"/>
      <c r="AL219" s="8"/>
      <c r="AM219" s="8"/>
      <c r="AN219" s="8"/>
      <c r="AO219" s="8"/>
      <c r="AP219" s="14"/>
      <c r="AQ219" s="21"/>
      <c r="AR219" s="7"/>
      <c r="AS219" s="7"/>
      <c r="AT219" s="10"/>
      <c r="AU219" s="10"/>
    </row>
    <row r="220" spans="2:47" ht="15.75" x14ac:dyDescent="0.25">
      <c r="B220" s="107" t="str">
        <f t="shared" si="11"/>
        <v/>
      </c>
      <c r="C220" s="41"/>
      <c r="D220" s="43"/>
      <c r="E220" s="32" t="str">
        <f>IFERROR(IF(OR(C220="",AND(C220&lt;&gt;"",D220="")),"",(VLOOKUP(C220,'APP BACKGROUND'!A:F,2,0))),"")</f>
        <v/>
      </c>
      <c r="F220" s="33" t="str">
        <f>IF(E220="","",(VLOOKUP(C220,'APP BACKGROUND'!A:F,5,0)))</f>
        <v/>
      </c>
      <c r="G220" s="31" t="str">
        <f>IF(E220="","",(VLOOKUP('Application Form'!C220,'APP BACKGROUND'!A:I,9,0)))</f>
        <v/>
      </c>
      <c r="H220" s="9"/>
      <c r="I220" s="9"/>
      <c r="J220" s="196" t="str">
        <f>IF(H220="","",(VLOOKUP(C220,'APP BACKGROUND'!A:M,13,0)))</f>
        <v/>
      </c>
      <c r="K220" s="116" t="str">
        <f t="shared" si="9"/>
        <v/>
      </c>
      <c r="L220" s="116" t="str">
        <f>IF(H220="","",(VLOOKUP(C220,'APP BACKGROUND'!A:K,11,0)))</f>
        <v/>
      </c>
      <c r="M220" s="67"/>
      <c r="N220" s="93" t="str">
        <f>IF(H:H="","",M220/G220)</f>
        <v/>
      </c>
      <c r="O220" s="68" t="str">
        <f t="shared" si="10"/>
        <v/>
      </c>
      <c r="P220" s="31"/>
      <c r="Q220" s="31"/>
      <c r="R220" s="35" t="str">
        <f>IF(P:P="","",IF(OR(P220="At Shelf",P220="Bonus Bundles"),VLOOKUP(G220,'Data Validation'!$A$48:$B$56,2,TRUE),VLOOKUP(G220,'Data Validation'!$A$60:$B$69,2,TRUE)))</f>
        <v/>
      </c>
      <c r="S220" s="60"/>
      <c r="T220" s="60"/>
      <c r="U220" s="60"/>
      <c r="V220" s="9"/>
      <c r="W220" s="9"/>
      <c r="X220" s="9"/>
      <c r="Y220" s="8"/>
      <c r="Z220" s="8"/>
      <c r="AA220" s="8"/>
      <c r="AB220" s="8"/>
      <c r="AC220" s="9"/>
      <c r="AD220" s="9"/>
      <c r="AE220" s="9"/>
      <c r="AF220" s="9"/>
      <c r="AG220" s="9"/>
      <c r="AH220" s="8"/>
      <c r="AI220" s="8"/>
      <c r="AJ220" s="8"/>
      <c r="AK220" s="8"/>
      <c r="AL220" s="8"/>
      <c r="AM220" s="8"/>
      <c r="AN220" s="8"/>
      <c r="AO220" s="8"/>
    </row>
    <row r="221" spans="2:47" ht="15.75" x14ac:dyDescent="0.25">
      <c r="B221" s="107" t="str">
        <f t="shared" si="11"/>
        <v/>
      </c>
      <c r="C221" s="41"/>
      <c r="D221" s="43"/>
      <c r="E221" s="32" t="str">
        <f>IFERROR(IF(OR(C221="",AND(C221&lt;&gt;"",D221="")),"",(VLOOKUP(C221,'APP BACKGROUND'!A:F,2,0))),"")</f>
        <v/>
      </c>
      <c r="F221" s="33" t="str">
        <f>IF(E221="","",(VLOOKUP(C221,'APP BACKGROUND'!A:F,5,0)))</f>
        <v/>
      </c>
      <c r="G221" s="31" t="str">
        <f>IF(E221="","",(VLOOKUP('Application Form'!C221,'APP BACKGROUND'!A:I,9,0)))</f>
        <v/>
      </c>
      <c r="H221" s="9"/>
      <c r="I221" s="9"/>
      <c r="J221" s="196" t="str">
        <f>IF(H221="","",(VLOOKUP(C221,'APP BACKGROUND'!A:M,13,0)))</f>
        <v/>
      </c>
      <c r="K221" s="116" t="str">
        <f t="shared" si="9"/>
        <v/>
      </c>
      <c r="L221" s="116" t="str">
        <f>IF(H221="","",(VLOOKUP(C221,'APP BACKGROUND'!A:K,11,0)))</f>
        <v/>
      </c>
      <c r="M221" s="67"/>
      <c r="N221" s="93" t="str">
        <f>IF(H:H="","",M221/G221)</f>
        <v/>
      </c>
      <c r="O221" s="68" t="str">
        <f t="shared" si="10"/>
        <v/>
      </c>
      <c r="P221" s="31"/>
      <c r="Q221" s="31"/>
      <c r="R221" s="35" t="str">
        <f>IF(P:P="","",IF(OR(P221="At Shelf",P221="Bonus Bundles"),VLOOKUP(G221,'Data Validation'!$A$48:$B$56,2,TRUE),VLOOKUP(G221,'Data Validation'!$A$60:$B$69,2,TRUE)))</f>
        <v/>
      </c>
      <c r="S221" s="60"/>
      <c r="T221" s="60"/>
      <c r="U221" s="60"/>
      <c r="V221" s="9"/>
      <c r="W221" s="9"/>
      <c r="X221" s="9"/>
      <c r="Y221" s="8"/>
      <c r="Z221" s="8"/>
      <c r="AA221" s="8"/>
      <c r="AB221" s="8"/>
      <c r="AC221" s="9"/>
      <c r="AD221" s="9"/>
      <c r="AE221" s="9"/>
      <c r="AF221" s="9"/>
      <c r="AG221" s="9"/>
      <c r="AH221" s="8"/>
      <c r="AI221" s="8"/>
      <c r="AJ221" s="8"/>
      <c r="AK221" s="8"/>
      <c r="AL221" s="8"/>
      <c r="AM221" s="8"/>
      <c r="AN221" s="8"/>
      <c r="AO221" s="8"/>
    </row>
    <row r="222" spans="2:47" ht="15.75" x14ac:dyDescent="0.25">
      <c r="B222" s="107" t="str">
        <f t="shared" si="11"/>
        <v/>
      </c>
      <c r="C222" s="41"/>
      <c r="D222" s="43"/>
      <c r="E222" s="32" t="str">
        <f>IFERROR(IF(OR(C222="",AND(C222&lt;&gt;"",D222="")),"",(VLOOKUP(C222,'APP BACKGROUND'!A:F,2,0))),"")</f>
        <v/>
      </c>
      <c r="F222" s="33" t="str">
        <f>IF(E222="","",(VLOOKUP(C222,'APP BACKGROUND'!A:F,5,0)))</f>
        <v/>
      </c>
      <c r="G222" s="31" t="str">
        <f>IF(E222="","",(VLOOKUP('Application Form'!C222,'APP BACKGROUND'!A:I,9,0)))</f>
        <v/>
      </c>
      <c r="H222" s="9"/>
      <c r="I222" s="9"/>
      <c r="J222" s="196" t="str">
        <f>IF(H222="","",(VLOOKUP(C222,'APP BACKGROUND'!A:M,13,0)))</f>
        <v/>
      </c>
      <c r="K222" s="116" t="str">
        <f t="shared" si="9"/>
        <v/>
      </c>
      <c r="L222" s="116" t="str">
        <f>IF(H222="","",(VLOOKUP(C222,'APP BACKGROUND'!A:K,11,0)))</f>
        <v/>
      </c>
      <c r="M222" s="67"/>
      <c r="N222" s="93" t="str">
        <f>IF(H:H="","",M222/G222)</f>
        <v/>
      </c>
      <c r="O222" s="68" t="str">
        <f t="shared" si="10"/>
        <v/>
      </c>
      <c r="P222" s="31"/>
      <c r="Q222" s="31"/>
      <c r="R222" s="35" t="str">
        <f>IF(P:P="","",IF(OR(P222="At Shelf",P222="Bonus Bundles"),VLOOKUP(G222,'Data Validation'!$A$48:$B$56,2,TRUE),VLOOKUP(G222,'Data Validation'!$A$60:$B$69,2,TRUE)))</f>
        <v/>
      </c>
      <c r="S222" s="60"/>
      <c r="T222" s="60"/>
      <c r="U222" s="60"/>
      <c r="V222" s="9"/>
      <c r="W222" s="9"/>
      <c r="X222" s="9"/>
      <c r="Y222" s="8"/>
      <c r="Z222" s="8"/>
      <c r="AA222" s="8"/>
      <c r="AB222" s="8"/>
      <c r="AC222" s="9"/>
      <c r="AD222" s="9"/>
      <c r="AE222" s="9"/>
      <c r="AF222" s="9"/>
      <c r="AG222" s="9"/>
      <c r="AH222" s="8"/>
      <c r="AI222" s="8"/>
      <c r="AJ222" s="8"/>
      <c r="AK222" s="8"/>
      <c r="AL222" s="8"/>
      <c r="AM222" s="8"/>
      <c r="AN222" s="8"/>
      <c r="AO222" s="8"/>
    </row>
    <row r="223" spans="2:47" ht="15.75" x14ac:dyDescent="0.25">
      <c r="B223" s="107" t="str">
        <f t="shared" si="11"/>
        <v/>
      </c>
      <c r="C223" s="41"/>
      <c r="D223" s="43"/>
      <c r="E223" s="32" t="str">
        <f>IFERROR(IF(OR(C223="",AND(C223&lt;&gt;"",D223="")),"",(VLOOKUP(C223,'APP BACKGROUND'!A:F,2,0))),"")</f>
        <v/>
      </c>
      <c r="F223" s="33" t="str">
        <f>IF(E223="","",(VLOOKUP(C223,'APP BACKGROUND'!A:F,5,0)))</f>
        <v/>
      </c>
      <c r="G223" s="31" t="str">
        <f>IF(E223="","",(VLOOKUP('Application Form'!C223,'APP BACKGROUND'!A:I,9,0)))</f>
        <v/>
      </c>
      <c r="H223" s="9"/>
      <c r="I223" s="9"/>
      <c r="J223" s="196" t="str">
        <f>IF(H223="","",(VLOOKUP(C223,'APP BACKGROUND'!A:M,13,0)))</f>
        <v/>
      </c>
      <c r="K223" s="116" t="str">
        <f t="shared" si="9"/>
        <v/>
      </c>
      <c r="L223" s="116" t="str">
        <f>IF(H223="","",(VLOOKUP(C223,'APP BACKGROUND'!A:K,11,0)))</f>
        <v/>
      </c>
      <c r="M223" s="67"/>
      <c r="N223" s="93" t="str">
        <f>IF(H:H="","",M223/G223)</f>
        <v/>
      </c>
      <c r="O223" s="68" t="str">
        <f t="shared" si="10"/>
        <v/>
      </c>
      <c r="P223" s="31"/>
      <c r="Q223" s="31"/>
      <c r="R223" s="35" t="str">
        <f>IF(P:P="","",IF(OR(P223="At Shelf",P223="Bonus Bundles"),VLOOKUP(G223,'Data Validation'!$A$48:$B$56,2,TRUE),VLOOKUP(G223,'Data Validation'!$A$60:$B$69,2,TRUE)))</f>
        <v/>
      </c>
      <c r="S223" s="60"/>
      <c r="T223" s="60"/>
      <c r="U223" s="60"/>
      <c r="V223" s="9"/>
      <c r="W223" s="9"/>
      <c r="X223" s="9"/>
      <c r="Y223" s="8"/>
      <c r="Z223" s="8"/>
      <c r="AA223" s="8"/>
      <c r="AB223" s="8"/>
      <c r="AC223" s="9"/>
      <c r="AD223" s="9"/>
      <c r="AE223" s="9"/>
      <c r="AF223" s="9"/>
      <c r="AG223" s="9"/>
      <c r="AH223" s="8"/>
      <c r="AI223" s="8"/>
      <c r="AJ223" s="8"/>
      <c r="AK223" s="8"/>
      <c r="AL223" s="8"/>
      <c r="AM223" s="8"/>
      <c r="AN223" s="8"/>
      <c r="AO223" s="8"/>
    </row>
    <row r="224" spans="2:47" ht="15.75" x14ac:dyDescent="0.25">
      <c r="B224" s="107" t="str">
        <f t="shared" si="11"/>
        <v/>
      </c>
      <c r="C224" s="41"/>
      <c r="D224" s="43"/>
      <c r="E224" s="32" t="str">
        <f>IFERROR(IF(OR(C224="",AND(C224&lt;&gt;"",D224="")),"",(VLOOKUP(C224,'APP BACKGROUND'!A:F,2,0))),"")</f>
        <v/>
      </c>
      <c r="F224" s="33" t="str">
        <f>IF(E224="","",(VLOOKUP(C224,'APP BACKGROUND'!A:F,5,0)))</f>
        <v/>
      </c>
      <c r="G224" s="31" t="str">
        <f>IF(E224="","",(VLOOKUP('Application Form'!C224,'APP BACKGROUND'!A:I,9,0)))</f>
        <v/>
      </c>
      <c r="H224" s="9"/>
      <c r="I224" s="9"/>
      <c r="J224" s="196" t="str">
        <f>IF(H224="","",(VLOOKUP(C224,'APP BACKGROUND'!A:M,13,0)))</f>
        <v/>
      </c>
      <c r="K224" s="116" t="str">
        <f t="shared" si="9"/>
        <v/>
      </c>
      <c r="L224" s="116" t="str">
        <f>IF(H224="","",(VLOOKUP(C224,'APP BACKGROUND'!A:K,11,0)))</f>
        <v/>
      </c>
      <c r="M224" s="67"/>
      <c r="N224" s="93" t="str">
        <f>IF(H:H="","",M224/G224)</f>
        <v/>
      </c>
      <c r="O224" s="68" t="str">
        <f t="shared" si="10"/>
        <v/>
      </c>
      <c r="P224" s="31"/>
      <c r="Q224" s="31"/>
      <c r="R224" s="35" t="str">
        <f>IF(P:P="","",IF(OR(P224="At Shelf",P224="Bonus Bundles"),VLOOKUP(G224,'Data Validation'!$A$48:$B$56,2,TRUE),VLOOKUP(G224,'Data Validation'!$A$60:$B$69,2,TRUE)))</f>
        <v/>
      </c>
      <c r="S224" s="60"/>
      <c r="T224" s="60"/>
      <c r="U224" s="60"/>
      <c r="V224" s="9"/>
      <c r="W224" s="9"/>
      <c r="X224" s="9"/>
      <c r="Y224" s="8"/>
      <c r="Z224" s="8"/>
      <c r="AA224" s="8"/>
      <c r="AB224" s="8"/>
      <c r="AC224" s="9"/>
      <c r="AD224" s="9"/>
      <c r="AE224" s="9"/>
      <c r="AF224" s="9"/>
      <c r="AG224" s="9"/>
      <c r="AH224" s="8"/>
      <c r="AI224" s="8"/>
      <c r="AJ224" s="8"/>
      <c r="AK224" s="8"/>
      <c r="AL224" s="8"/>
      <c r="AM224" s="8"/>
      <c r="AN224" s="8"/>
      <c r="AO224" s="8"/>
    </row>
    <row r="225" spans="2:41" ht="15.75" x14ac:dyDescent="0.25">
      <c r="B225" s="107" t="str">
        <f t="shared" si="11"/>
        <v/>
      </c>
      <c r="C225" s="41"/>
      <c r="D225" s="43"/>
      <c r="E225" s="32" t="str">
        <f>IFERROR(IF(OR(C225="",AND(C225&lt;&gt;"",D225="")),"",(VLOOKUP(C225,'APP BACKGROUND'!A:F,2,0))),"")</f>
        <v/>
      </c>
      <c r="F225" s="33" t="str">
        <f>IF(E225="","",(VLOOKUP(C225,'APP BACKGROUND'!A:F,5,0)))</f>
        <v/>
      </c>
      <c r="G225" s="31" t="str">
        <f>IF(E225="","",(VLOOKUP('Application Form'!C225,'APP BACKGROUND'!A:I,9,0)))</f>
        <v/>
      </c>
      <c r="H225" s="9"/>
      <c r="I225" s="9"/>
      <c r="J225" s="196" t="str">
        <f>IF(H225="","",(VLOOKUP(C225,'APP BACKGROUND'!A:M,13,0)))</f>
        <v/>
      </c>
      <c r="K225" s="116" t="str">
        <f t="shared" si="9"/>
        <v/>
      </c>
      <c r="L225" s="116" t="str">
        <f>IF(H225="","",(VLOOKUP(C225,'APP BACKGROUND'!A:K,11,0)))</f>
        <v/>
      </c>
      <c r="M225" s="67"/>
      <c r="N225" s="93" t="str">
        <f>IF(H:H="","",M225/G225)</f>
        <v/>
      </c>
      <c r="O225" s="68" t="str">
        <f t="shared" si="10"/>
        <v/>
      </c>
      <c r="P225" s="31"/>
      <c r="Q225" s="31"/>
      <c r="R225" s="35" t="str">
        <f>IF(P:P="","",IF(OR(P225="At Shelf",P225="Bonus Bundles"),VLOOKUP(G225,'Data Validation'!$A$48:$B$56,2,TRUE),VLOOKUP(G225,'Data Validation'!$A$60:$B$69,2,TRUE)))</f>
        <v/>
      </c>
      <c r="S225" s="60"/>
      <c r="T225" s="60"/>
      <c r="U225" s="60"/>
      <c r="V225" s="9"/>
      <c r="W225" s="9"/>
      <c r="X225" s="9"/>
      <c r="Y225" s="8"/>
      <c r="Z225" s="8"/>
      <c r="AA225" s="8"/>
      <c r="AB225" s="8"/>
      <c r="AC225" s="9"/>
      <c r="AD225" s="9"/>
      <c r="AE225" s="9"/>
      <c r="AF225" s="9"/>
      <c r="AG225" s="9"/>
      <c r="AH225" s="8"/>
      <c r="AI225" s="8"/>
      <c r="AJ225" s="8"/>
      <c r="AK225" s="8"/>
      <c r="AL225" s="8"/>
      <c r="AM225" s="8"/>
      <c r="AN225" s="8"/>
      <c r="AO225" s="8"/>
    </row>
    <row r="226" spans="2:41" ht="15.75" x14ac:dyDescent="0.25">
      <c r="B226" s="107" t="str">
        <f t="shared" si="11"/>
        <v/>
      </c>
      <c r="C226" s="41"/>
      <c r="D226" s="43"/>
      <c r="E226" s="32" t="str">
        <f>IFERROR(IF(OR(C226="",AND(C226&lt;&gt;"",D226="")),"",(VLOOKUP(C226,'APP BACKGROUND'!A:F,2,0))),"")</f>
        <v/>
      </c>
      <c r="F226" s="33" t="str">
        <f>IF(E226="","",(VLOOKUP(C226,'APP BACKGROUND'!A:F,5,0)))</f>
        <v/>
      </c>
      <c r="G226" s="31" t="str">
        <f>IF(E226="","",(VLOOKUP('Application Form'!C226,'APP BACKGROUND'!A:I,9,0)))</f>
        <v/>
      </c>
      <c r="H226" s="9"/>
      <c r="I226" s="9"/>
      <c r="J226" s="196" t="str">
        <f>IF(H226="","",(VLOOKUP(C226,'APP BACKGROUND'!A:M,13,0)))</f>
        <v/>
      </c>
      <c r="K226" s="116" t="str">
        <f t="shared" si="9"/>
        <v/>
      </c>
      <c r="L226" s="116" t="str">
        <f>IF(H226="","",(VLOOKUP(C226,'APP BACKGROUND'!A:K,11,0)))</f>
        <v/>
      </c>
      <c r="M226" s="67"/>
      <c r="N226" s="93" t="str">
        <f>IF(H:H="","",M226/G226)</f>
        <v/>
      </c>
      <c r="O226" s="68" t="str">
        <f t="shared" si="10"/>
        <v/>
      </c>
      <c r="P226" s="31"/>
      <c r="Q226" s="31"/>
      <c r="R226" s="35" t="str">
        <f>IF(P:P="","",IF(OR(P226="At Shelf",P226="Bonus Bundles"),VLOOKUP(G226,'Data Validation'!$A$48:$B$56,2,TRUE),VLOOKUP(G226,'Data Validation'!$A$60:$B$69,2,TRUE)))</f>
        <v/>
      </c>
      <c r="S226" s="60"/>
      <c r="T226" s="60"/>
      <c r="U226" s="60"/>
      <c r="V226" s="9"/>
      <c r="W226" s="9"/>
      <c r="X226" s="9"/>
      <c r="Y226" s="8"/>
      <c r="Z226" s="8"/>
      <c r="AA226" s="8"/>
      <c r="AB226" s="8"/>
      <c r="AC226" s="9"/>
      <c r="AD226" s="9"/>
      <c r="AE226" s="9"/>
      <c r="AF226" s="9"/>
      <c r="AG226" s="9"/>
      <c r="AH226" s="8"/>
      <c r="AI226" s="8"/>
      <c r="AJ226" s="8"/>
      <c r="AK226" s="8"/>
      <c r="AL226" s="8"/>
      <c r="AM226" s="8"/>
      <c r="AN226" s="8"/>
      <c r="AO226" s="8"/>
    </row>
    <row r="227" spans="2:41" ht="15.75" x14ac:dyDescent="0.25">
      <c r="B227" s="107" t="str">
        <f t="shared" si="11"/>
        <v/>
      </c>
      <c r="C227" s="41"/>
      <c r="D227" s="43"/>
      <c r="E227" s="32" t="str">
        <f>IFERROR(IF(OR(C227="",AND(C227&lt;&gt;"",D227="")),"",(VLOOKUP(C227,'APP BACKGROUND'!A:F,2,0))),"")</f>
        <v/>
      </c>
      <c r="F227" s="33" t="str">
        <f>IF(E227="","",(VLOOKUP(C227,'APP BACKGROUND'!A:F,5,0)))</f>
        <v/>
      </c>
      <c r="G227" s="31" t="str">
        <f>IF(E227="","",(VLOOKUP('Application Form'!C227,'APP BACKGROUND'!A:I,9,0)))</f>
        <v/>
      </c>
      <c r="H227" s="9"/>
      <c r="I227" s="9"/>
      <c r="J227" s="196" t="str">
        <f>IF(H227="","",(VLOOKUP(C227,'APP BACKGROUND'!A:M,13,0)))</f>
        <v/>
      </c>
      <c r="K227" s="116" t="str">
        <f t="shared" si="9"/>
        <v/>
      </c>
      <c r="L227" s="116" t="str">
        <f>IF(H227="","",(VLOOKUP(C227,'APP BACKGROUND'!A:K,11,0)))</f>
        <v/>
      </c>
      <c r="M227" s="67"/>
      <c r="N227" s="93" t="str">
        <f>IF(H:H="","",M227/G227)</f>
        <v/>
      </c>
      <c r="O227" s="68" t="str">
        <f t="shared" si="10"/>
        <v/>
      </c>
      <c r="P227" s="31"/>
      <c r="Q227" s="31"/>
      <c r="R227" s="35" t="str">
        <f>IF(P:P="","",IF(OR(P227="At Shelf",P227="Bonus Bundles"),VLOOKUP(G227,'Data Validation'!$A$48:$B$56,2,TRUE),VLOOKUP(G227,'Data Validation'!$A$60:$B$69,2,TRUE)))</f>
        <v/>
      </c>
      <c r="S227" s="60"/>
      <c r="T227" s="60"/>
      <c r="U227" s="60"/>
      <c r="V227" s="9"/>
      <c r="W227" s="9"/>
      <c r="X227" s="9"/>
      <c r="Y227" s="8"/>
      <c r="Z227" s="8"/>
      <c r="AA227" s="8"/>
      <c r="AB227" s="8"/>
      <c r="AC227" s="9"/>
      <c r="AD227" s="9"/>
      <c r="AE227" s="9"/>
      <c r="AF227" s="9"/>
      <c r="AG227" s="9"/>
      <c r="AH227" s="8"/>
      <c r="AI227" s="8"/>
      <c r="AJ227" s="8"/>
      <c r="AK227" s="8"/>
      <c r="AL227" s="8"/>
      <c r="AM227" s="8"/>
      <c r="AN227" s="8"/>
      <c r="AO227" s="8"/>
    </row>
    <row r="228" spans="2:41" ht="15.75" x14ac:dyDescent="0.25">
      <c r="B228" s="107" t="str">
        <f t="shared" si="11"/>
        <v/>
      </c>
      <c r="C228" s="41"/>
      <c r="D228" s="43"/>
      <c r="E228" s="32" t="str">
        <f>IFERROR(IF(OR(C228="",AND(C228&lt;&gt;"",D228="")),"",(VLOOKUP(C228,'APP BACKGROUND'!A:F,2,0))),"")</f>
        <v/>
      </c>
      <c r="F228" s="33" t="str">
        <f>IF(E228="","",(VLOOKUP(C228,'APP BACKGROUND'!A:F,5,0)))</f>
        <v/>
      </c>
      <c r="G228" s="31" t="str">
        <f>IF(E228="","",(VLOOKUP('Application Form'!C228,'APP BACKGROUND'!A:I,9,0)))</f>
        <v/>
      </c>
      <c r="H228" s="9"/>
      <c r="I228" s="9"/>
      <c r="J228" s="196" t="str">
        <f>IF(H228="","",(VLOOKUP(C228,'APP BACKGROUND'!A:M,13,0)))</f>
        <v/>
      </c>
      <c r="K228" s="116" t="str">
        <f t="shared" si="9"/>
        <v/>
      </c>
      <c r="L228" s="116" t="str">
        <f>IF(H228="","",(VLOOKUP(C228,'APP BACKGROUND'!A:K,11,0)))</f>
        <v/>
      </c>
      <c r="M228" s="67"/>
      <c r="N228" s="93" t="str">
        <f>IF(H:H="","",M228/G228)</f>
        <v/>
      </c>
      <c r="O228" s="68" t="str">
        <f t="shared" si="10"/>
        <v/>
      </c>
      <c r="P228" s="31"/>
      <c r="Q228" s="31"/>
      <c r="R228" s="35" t="str">
        <f>IF(P:P="","",IF(OR(P228="At Shelf",P228="Bonus Bundles"),VLOOKUP(G228,'Data Validation'!$A$48:$B$56,2,TRUE),VLOOKUP(G228,'Data Validation'!$A$60:$B$69,2,TRUE)))</f>
        <v/>
      </c>
      <c r="S228" s="60"/>
      <c r="T228" s="60"/>
      <c r="U228" s="60"/>
      <c r="V228" s="9"/>
      <c r="W228" s="9"/>
      <c r="X228" s="9"/>
      <c r="Y228" s="8"/>
      <c r="Z228" s="8"/>
      <c r="AA228" s="8"/>
      <c r="AB228" s="8"/>
      <c r="AC228" s="9"/>
      <c r="AD228" s="9"/>
      <c r="AE228" s="9"/>
      <c r="AF228" s="9"/>
      <c r="AG228" s="9"/>
      <c r="AH228" s="8"/>
      <c r="AI228" s="8"/>
      <c r="AJ228" s="8"/>
      <c r="AK228" s="8"/>
      <c r="AL228" s="8"/>
      <c r="AM228" s="8"/>
      <c r="AN228" s="8"/>
      <c r="AO228" s="8"/>
    </row>
    <row r="229" spans="2:41" ht="15.75" x14ac:dyDescent="0.25">
      <c r="B229" s="107" t="str">
        <f t="shared" si="11"/>
        <v/>
      </c>
      <c r="C229" s="41"/>
      <c r="D229" s="43"/>
      <c r="E229" s="32" t="str">
        <f>IFERROR(IF(OR(C229="",AND(C229&lt;&gt;"",D229="")),"",(VLOOKUP(C229,'APP BACKGROUND'!A:F,2,0))),"")</f>
        <v/>
      </c>
      <c r="F229" s="33" t="str">
        <f>IF(E229="","",(VLOOKUP(C229,'APP BACKGROUND'!A:F,5,0)))</f>
        <v/>
      </c>
      <c r="G229" s="31" t="str">
        <f>IF(E229="","",(VLOOKUP('Application Form'!C229,'APP BACKGROUND'!A:I,9,0)))</f>
        <v/>
      </c>
      <c r="H229" s="9"/>
      <c r="I229" s="9"/>
      <c r="J229" s="196" t="str">
        <f>IF(H229="","",(VLOOKUP(C229,'APP BACKGROUND'!A:M,13,0)))</f>
        <v/>
      </c>
      <c r="K229" s="116" t="str">
        <f t="shared" si="9"/>
        <v/>
      </c>
      <c r="L229" s="116" t="str">
        <f>IF(H229="","",(VLOOKUP(C229,'APP BACKGROUND'!A:K,11,0)))</f>
        <v/>
      </c>
      <c r="M229" s="67"/>
      <c r="N229" s="93" t="str">
        <f>IF(H:H="","",M229/G229)</f>
        <v/>
      </c>
      <c r="O229" s="68" t="str">
        <f t="shared" si="10"/>
        <v/>
      </c>
      <c r="P229" s="31"/>
      <c r="Q229" s="31"/>
      <c r="R229" s="35" t="str">
        <f>IF(P:P="","",IF(OR(P229="At Shelf",P229="Bonus Bundles"),VLOOKUP(G229,'Data Validation'!$A$48:$B$56,2,TRUE),VLOOKUP(G229,'Data Validation'!$A$60:$B$69,2,TRUE)))</f>
        <v/>
      </c>
      <c r="S229" s="60"/>
      <c r="T229" s="60"/>
      <c r="U229" s="60"/>
      <c r="V229" s="9"/>
      <c r="W229" s="9"/>
      <c r="X229" s="9"/>
      <c r="Y229" s="8"/>
      <c r="Z229" s="8"/>
      <c r="AA229" s="8"/>
      <c r="AB229" s="8"/>
      <c r="AC229" s="9"/>
      <c r="AD229" s="9"/>
      <c r="AE229" s="9"/>
      <c r="AF229" s="9"/>
      <c r="AG229" s="9"/>
      <c r="AH229" s="8"/>
      <c r="AI229" s="8"/>
      <c r="AJ229" s="8"/>
      <c r="AK229" s="8"/>
      <c r="AL229" s="8"/>
      <c r="AM229" s="8"/>
      <c r="AN229" s="8"/>
      <c r="AO229" s="8"/>
    </row>
    <row r="230" spans="2:41" ht="15.75" x14ac:dyDescent="0.25">
      <c r="B230" s="107" t="str">
        <f t="shared" si="11"/>
        <v/>
      </c>
      <c r="C230" s="41"/>
      <c r="D230" s="43"/>
      <c r="E230" s="32" t="str">
        <f>IFERROR(IF(OR(C230="",AND(C230&lt;&gt;"",D230="")),"",(VLOOKUP(C230,'APP BACKGROUND'!A:F,2,0))),"")</f>
        <v/>
      </c>
      <c r="F230" s="33" t="str">
        <f>IF(E230="","",(VLOOKUP(C230,'APP BACKGROUND'!A:F,5,0)))</f>
        <v/>
      </c>
      <c r="G230" s="31" t="str">
        <f>IF(E230="","",(VLOOKUP('Application Form'!C230,'APP BACKGROUND'!A:I,9,0)))</f>
        <v/>
      </c>
      <c r="H230" s="9"/>
      <c r="I230" s="9"/>
      <c r="J230" s="196" t="str">
        <f>IF(H230="","",(VLOOKUP(C230,'APP BACKGROUND'!A:M,13,0)))</f>
        <v/>
      </c>
      <c r="K230" s="116" t="str">
        <f t="shared" si="9"/>
        <v/>
      </c>
      <c r="L230" s="116" t="str">
        <f>IF(H230="","",(VLOOKUP(C230,'APP BACKGROUND'!A:K,11,0)))</f>
        <v/>
      </c>
      <c r="M230" s="67"/>
      <c r="N230" s="93" t="str">
        <f>IF(H:H="","",M230/G230)</f>
        <v/>
      </c>
      <c r="O230" s="68" t="str">
        <f t="shared" si="10"/>
        <v/>
      </c>
      <c r="P230" s="31"/>
      <c r="Q230" s="31"/>
      <c r="R230" s="35" t="str">
        <f>IF(P:P="","",IF(OR(P230="At Shelf",P230="Bonus Bundles"),VLOOKUP(G230,'Data Validation'!$A$48:$B$56,2,TRUE),VLOOKUP(G230,'Data Validation'!$A$60:$B$69,2,TRUE)))</f>
        <v/>
      </c>
      <c r="S230" s="60"/>
      <c r="T230" s="60"/>
      <c r="U230" s="60"/>
      <c r="V230" s="9"/>
      <c r="W230" s="9"/>
      <c r="X230" s="9"/>
      <c r="Y230" s="8"/>
      <c r="Z230" s="8"/>
      <c r="AA230" s="8"/>
      <c r="AB230" s="8"/>
      <c r="AC230" s="9"/>
      <c r="AD230" s="9"/>
      <c r="AE230" s="9"/>
      <c r="AF230" s="9"/>
      <c r="AG230" s="9"/>
      <c r="AH230" s="8"/>
      <c r="AI230" s="8"/>
      <c r="AJ230" s="8"/>
      <c r="AK230" s="8"/>
      <c r="AL230" s="8"/>
      <c r="AM230" s="8"/>
      <c r="AN230" s="8"/>
      <c r="AO230" s="8"/>
    </row>
    <row r="231" spans="2:41" ht="15.75" x14ac:dyDescent="0.25">
      <c r="B231" s="107" t="str">
        <f t="shared" si="11"/>
        <v/>
      </c>
      <c r="C231" s="41"/>
      <c r="D231" s="43"/>
      <c r="E231" s="32" t="str">
        <f>IFERROR(IF(OR(C231="",AND(C231&lt;&gt;"",D231="")),"",(VLOOKUP(C231,'APP BACKGROUND'!A:F,2,0))),"")</f>
        <v/>
      </c>
      <c r="F231" s="33" t="str">
        <f>IF(E231="","",(VLOOKUP(C231,'APP BACKGROUND'!A:F,5,0)))</f>
        <v/>
      </c>
      <c r="G231" s="31" t="str">
        <f>IF(E231="","",(VLOOKUP('Application Form'!C231,'APP BACKGROUND'!A:I,9,0)))</f>
        <v/>
      </c>
      <c r="H231" s="9"/>
      <c r="I231" s="9"/>
      <c r="J231" s="196" t="str">
        <f>IF(H231="","",(VLOOKUP(C231,'APP BACKGROUND'!A:M,13,0)))</f>
        <v/>
      </c>
      <c r="K231" s="116" t="str">
        <f t="shared" si="9"/>
        <v/>
      </c>
      <c r="L231" s="116" t="str">
        <f>IF(H231="","",(VLOOKUP(C231,'APP BACKGROUND'!A:K,11,0)))</f>
        <v/>
      </c>
      <c r="M231" s="67"/>
      <c r="N231" s="93" t="str">
        <f>IF(H:H="","",M231/G231)</f>
        <v/>
      </c>
      <c r="O231" s="68" t="str">
        <f t="shared" si="10"/>
        <v/>
      </c>
      <c r="P231" s="31"/>
      <c r="Q231" s="31"/>
      <c r="R231" s="35" t="str">
        <f>IF(P:P="","",IF(OR(P231="At Shelf",P231="Bonus Bundles"),VLOOKUP(G231,'Data Validation'!$A$48:$B$56,2,TRUE),VLOOKUP(G231,'Data Validation'!$A$60:$B$69,2,TRUE)))</f>
        <v/>
      </c>
      <c r="S231" s="60"/>
      <c r="T231" s="60"/>
      <c r="U231" s="60"/>
      <c r="V231" s="9"/>
      <c r="W231" s="9"/>
      <c r="X231" s="9"/>
      <c r="Y231" s="8"/>
      <c r="Z231" s="8"/>
      <c r="AA231" s="8"/>
      <c r="AB231" s="8"/>
      <c r="AC231" s="9"/>
      <c r="AD231" s="9"/>
      <c r="AE231" s="9"/>
      <c r="AF231" s="9"/>
      <c r="AG231" s="9"/>
      <c r="AH231" s="8"/>
      <c r="AI231" s="8"/>
      <c r="AJ231" s="8"/>
      <c r="AK231" s="8"/>
      <c r="AL231" s="8"/>
      <c r="AM231" s="8"/>
      <c r="AN231" s="8"/>
      <c r="AO231" s="8"/>
    </row>
    <row r="232" spans="2:41" ht="15.75" x14ac:dyDescent="0.25">
      <c r="B232" s="107" t="str">
        <f t="shared" si="11"/>
        <v/>
      </c>
      <c r="C232" s="41"/>
      <c r="D232" s="43"/>
      <c r="E232" s="32" t="str">
        <f>IFERROR(IF(OR(C232="",AND(C232&lt;&gt;"",D232="")),"",(VLOOKUP(C232,'APP BACKGROUND'!A:F,2,0))),"")</f>
        <v/>
      </c>
      <c r="F232" s="33" t="str">
        <f>IF(E232="","",(VLOOKUP(C232,'APP BACKGROUND'!A:F,5,0)))</f>
        <v/>
      </c>
      <c r="G232" s="31" t="str">
        <f>IF(E232="","",(VLOOKUP('Application Form'!C232,'APP BACKGROUND'!A:I,9,0)))</f>
        <v/>
      </c>
      <c r="H232" s="9"/>
      <c r="I232" s="9"/>
      <c r="J232" s="196" t="str">
        <f>IF(H232="","",(VLOOKUP(C232,'APP BACKGROUND'!A:M,13,0)))</f>
        <v/>
      </c>
      <c r="K232" s="116" t="str">
        <f t="shared" si="9"/>
        <v/>
      </c>
      <c r="L232" s="116" t="str">
        <f>IF(H232="","",(VLOOKUP(C232,'APP BACKGROUND'!A:K,11,0)))</f>
        <v/>
      </c>
      <c r="M232" s="67"/>
      <c r="N232" s="93" t="str">
        <f>IF(H:H="","",M232/G232)</f>
        <v/>
      </c>
      <c r="O232" s="68" t="str">
        <f t="shared" si="10"/>
        <v/>
      </c>
      <c r="P232" s="31"/>
      <c r="Q232" s="31"/>
      <c r="R232" s="35" t="str">
        <f>IF(P:P="","",IF(OR(P232="At Shelf",P232="Bonus Bundles"),VLOOKUP(G232,'Data Validation'!$A$48:$B$56,2,TRUE),VLOOKUP(G232,'Data Validation'!$A$60:$B$69,2,TRUE)))</f>
        <v/>
      </c>
      <c r="S232" s="60"/>
      <c r="T232" s="60"/>
      <c r="U232" s="60"/>
      <c r="V232" s="9"/>
      <c r="W232" s="9"/>
      <c r="X232" s="9"/>
      <c r="Y232" s="8"/>
      <c r="Z232" s="8"/>
      <c r="AA232" s="8"/>
      <c r="AB232" s="8"/>
      <c r="AC232" s="9"/>
      <c r="AD232" s="9"/>
      <c r="AE232" s="9"/>
      <c r="AF232" s="9"/>
      <c r="AG232" s="9"/>
      <c r="AH232" s="8"/>
      <c r="AI232" s="8"/>
      <c r="AJ232" s="8"/>
      <c r="AK232" s="8"/>
      <c r="AL232" s="8"/>
      <c r="AM232" s="8"/>
      <c r="AN232" s="8"/>
      <c r="AO232" s="8"/>
    </row>
    <row r="233" spans="2:41" ht="15.75" x14ac:dyDescent="0.25">
      <c r="B233" s="107" t="str">
        <f t="shared" si="11"/>
        <v/>
      </c>
      <c r="C233" s="41"/>
      <c r="D233" s="43"/>
      <c r="E233" s="32" t="str">
        <f>IFERROR(IF(OR(C233="",AND(C233&lt;&gt;"",D233="")),"",(VLOOKUP(C233,'APP BACKGROUND'!A:F,2,0))),"")</f>
        <v/>
      </c>
      <c r="F233" s="33" t="str">
        <f>IF(E233="","",(VLOOKUP(C233,'APP BACKGROUND'!A:F,5,0)))</f>
        <v/>
      </c>
      <c r="G233" s="31" t="str">
        <f>IF(E233="","",(VLOOKUP('Application Form'!C233,'APP BACKGROUND'!A:I,9,0)))</f>
        <v/>
      </c>
      <c r="H233" s="9"/>
      <c r="I233" s="9"/>
      <c r="J233" s="196" t="str">
        <f>IF(H233="","",(VLOOKUP(C233,'APP BACKGROUND'!A:M,13,0)))</f>
        <v/>
      </c>
      <c r="K233" s="116" t="str">
        <f t="shared" si="9"/>
        <v/>
      </c>
      <c r="L233" s="116" t="str">
        <f>IF(H233="","",(VLOOKUP(C233,'APP BACKGROUND'!A:K,11,0)))</f>
        <v/>
      </c>
      <c r="M233" s="67"/>
      <c r="N233" s="93" t="str">
        <f>IF(H:H="","",M233/G233)</f>
        <v/>
      </c>
      <c r="O233" s="68" t="str">
        <f t="shared" si="10"/>
        <v/>
      </c>
      <c r="P233" s="31"/>
      <c r="Q233" s="31"/>
      <c r="R233" s="35" t="str">
        <f>IF(P:P="","",IF(OR(P233="At Shelf",P233="Bonus Bundles"),VLOOKUP(G233,'Data Validation'!$A$48:$B$56,2,TRUE),VLOOKUP(G233,'Data Validation'!$A$60:$B$69,2,TRUE)))</f>
        <v/>
      </c>
      <c r="S233" s="60"/>
      <c r="T233" s="60"/>
      <c r="U233" s="60"/>
      <c r="V233" s="9"/>
      <c r="W233" s="9"/>
      <c r="X233" s="9"/>
      <c r="Y233" s="8"/>
      <c r="Z233" s="8"/>
      <c r="AA233" s="8"/>
      <c r="AB233" s="8"/>
      <c r="AC233" s="9"/>
      <c r="AD233" s="9"/>
      <c r="AE233" s="9"/>
      <c r="AF233" s="9"/>
      <c r="AG233" s="9"/>
      <c r="AH233" s="8"/>
      <c r="AI233" s="8"/>
      <c r="AJ233" s="8"/>
      <c r="AK233" s="8"/>
      <c r="AL233" s="8"/>
      <c r="AM233" s="8"/>
      <c r="AN233" s="8"/>
      <c r="AO233" s="8"/>
    </row>
    <row r="234" spans="2:41" ht="15.75" x14ac:dyDescent="0.25">
      <c r="B234" s="107" t="str">
        <f t="shared" si="11"/>
        <v/>
      </c>
      <c r="C234" s="41"/>
      <c r="D234" s="43"/>
      <c r="E234" s="32" t="str">
        <f>IFERROR(IF(OR(C234="",AND(C234&lt;&gt;"",D234="")),"",(VLOOKUP(C234,'APP BACKGROUND'!A:F,2,0))),"")</f>
        <v/>
      </c>
      <c r="F234" s="33" t="str">
        <f>IF(E234="","",(VLOOKUP(C234,'APP BACKGROUND'!A:F,5,0)))</f>
        <v/>
      </c>
      <c r="G234" s="31" t="str">
        <f>IF(E234="","",(VLOOKUP('Application Form'!C234,'APP BACKGROUND'!A:I,9,0)))</f>
        <v/>
      </c>
      <c r="H234" s="9"/>
      <c r="I234" s="9"/>
      <c r="J234" s="196" t="str">
        <f>IF(H234="","",(VLOOKUP(C234,'APP BACKGROUND'!A:M,13,0)))</f>
        <v/>
      </c>
      <c r="K234" s="116" t="str">
        <f t="shared" si="9"/>
        <v/>
      </c>
      <c r="L234" s="116" t="str">
        <f>IF(H234="","",(VLOOKUP(C234,'APP BACKGROUND'!A:K,11,0)))</f>
        <v/>
      </c>
      <c r="M234" s="67"/>
      <c r="N234" s="93" t="str">
        <f>IF(H:H="","",M234/G234)</f>
        <v/>
      </c>
      <c r="O234" s="68" t="str">
        <f t="shared" si="10"/>
        <v/>
      </c>
      <c r="P234" s="31"/>
      <c r="Q234" s="31"/>
      <c r="R234" s="35" t="str">
        <f>IF(P:P="","",IF(OR(P234="At Shelf",P234="Bonus Bundles"),VLOOKUP(G234,'Data Validation'!$A$48:$B$56,2,TRUE),VLOOKUP(G234,'Data Validation'!$A$60:$B$69,2,TRUE)))</f>
        <v/>
      </c>
      <c r="S234" s="60"/>
      <c r="T234" s="60"/>
      <c r="U234" s="60"/>
      <c r="V234" s="9"/>
      <c r="W234" s="9"/>
      <c r="X234" s="9"/>
      <c r="Y234" s="8"/>
      <c r="Z234" s="8"/>
      <c r="AA234" s="8"/>
      <c r="AB234" s="8"/>
      <c r="AC234" s="9"/>
      <c r="AD234" s="9"/>
      <c r="AE234" s="9"/>
      <c r="AF234" s="9"/>
      <c r="AG234" s="9"/>
      <c r="AH234" s="8"/>
      <c r="AI234" s="8"/>
      <c r="AJ234" s="8"/>
      <c r="AK234" s="8"/>
      <c r="AL234" s="8"/>
      <c r="AM234" s="8"/>
      <c r="AN234" s="8"/>
      <c r="AO234" s="8"/>
    </row>
    <row r="235" spans="2:41" ht="15.75" x14ac:dyDescent="0.25">
      <c r="B235" s="107" t="str">
        <f t="shared" si="11"/>
        <v/>
      </c>
      <c r="C235" s="41"/>
      <c r="D235" s="43"/>
      <c r="E235" s="32" t="str">
        <f>IFERROR(IF(OR(C235="",AND(C235&lt;&gt;"",D235="")),"",(VLOOKUP(C235,'APP BACKGROUND'!A:F,2,0))),"")</f>
        <v/>
      </c>
      <c r="F235" s="33" t="str">
        <f>IF(E235="","",(VLOOKUP(C235,'APP BACKGROUND'!A:F,5,0)))</f>
        <v/>
      </c>
      <c r="G235" s="31" t="str">
        <f>IF(E235="","",(VLOOKUP('Application Form'!C235,'APP BACKGROUND'!A:I,9,0)))</f>
        <v/>
      </c>
      <c r="H235" s="9"/>
      <c r="I235" s="9"/>
      <c r="J235" s="196" t="str">
        <f>IF(H235="","",(VLOOKUP(C235,'APP BACKGROUND'!A:M,13,0)))</f>
        <v/>
      </c>
      <c r="K235" s="116" t="str">
        <f t="shared" si="9"/>
        <v/>
      </c>
      <c r="L235" s="116" t="str">
        <f>IF(H235="","",(VLOOKUP(C235,'APP BACKGROUND'!A:K,11,0)))</f>
        <v/>
      </c>
      <c r="M235" s="67"/>
      <c r="N235" s="93" t="str">
        <f>IF(H:H="","",M235/G235)</f>
        <v/>
      </c>
      <c r="O235" s="68" t="str">
        <f t="shared" si="10"/>
        <v/>
      </c>
      <c r="P235" s="31"/>
      <c r="Q235" s="31"/>
      <c r="R235" s="35" t="str">
        <f>IF(P:P="","",IF(OR(P235="At Shelf",P235="Bonus Bundles"),VLOOKUP(G235,'Data Validation'!$A$48:$B$56,2,TRUE),VLOOKUP(G235,'Data Validation'!$A$60:$B$69,2,TRUE)))</f>
        <v/>
      </c>
      <c r="S235" s="60"/>
      <c r="T235" s="60"/>
      <c r="U235" s="60"/>
      <c r="V235" s="9"/>
      <c r="W235" s="9"/>
      <c r="X235" s="9"/>
      <c r="Y235" s="8"/>
      <c r="Z235" s="8"/>
      <c r="AA235" s="8"/>
      <c r="AB235" s="8"/>
      <c r="AC235" s="9"/>
      <c r="AD235" s="9"/>
      <c r="AE235" s="9"/>
      <c r="AF235" s="9"/>
      <c r="AG235" s="9"/>
      <c r="AH235" s="8"/>
      <c r="AI235" s="8"/>
      <c r="AJ235" s="8"/>
      <c r="AK235" s="8"/>
      <c r="AL235" s="8"/>
      <c r="AM235" s="8"/>
      <c r="AN235" s="8"/>
      <c r="AO235" s="8"/>
    </row>
    <row r="236" spans="2:41" ht="15.75" x14ac:dyDescent="0.25">
      <c r="B236" s="107" t="str">
        <f t="shared" si="11"/>
        <v/>
      </c>
      <c r="C236" s="41"/>
      <c r="D236" s="43"/>
      <c r="E236" s="32" t="str">
        <f>IFERROR(IF(OR(C236="",AND(C236&lt;&gt;"",D236="")),"",(VLOOKUP(C236,'APP BACKGROUND'!A:F,2,0))),"")</f>
        <v/>
      </c>
      <c r="F236" s="33" t="str">
        <f>IF(E236="","",(VLOOKUP(C236,'APP BACKGROUND'!A:F,5,0)))</f>
        <v/>
      </c>
      <c r="G236" s="31" t="str">
        <f>IF(E236="","",(VLOOKUP('Application Form'!C236,'APP BACKGROUND'!A:I,9,0)))</f>
        <v/>
      </c>
      <c r="H236" s="9"/>
      <c r="I236" s="9"/>
      <c r="J236" s="196" t="str">
        <f>IF(H236="","",(VLOOKUP(C236,'APP BACKGROUND'!A:M,13,0)))</f>
        <v/>
      </c>
      <c r="K236" s="116" t="str">
        <f t="shared" si="9"/>
        <v/>
      </c>
      <c r="L236" s="116" t="str">
        <f>IF(H236="","",(VLOOKUP(C236,'APP BACKGROUND'!A:K,11,0)))</f>
        <v/>
      </c>
      <c r="M236" s="67"/>
      <c r="N236" s="93" t="str">
        <f>IF(H:H="","",M236/G236)</f>
        <v/>
      </c>
      <c r="O236" s="68" t="str">
        <f t="shared" si="10"/>
        <v/>
      </c>
      <c r="P236" s="31"/>
      <c r="Q236" s="31"/>
      <c r="R236" s="35" t="str">
        <f>IF(P:P="","",IF(OR(P236="At Shelf",P236="Bonus Bundles"),VLOOKUP(G236,'Data Validation'!$A$48:$B$56,2,TRUE),VLOOKUP(G236,'Data Validation'!$A$60:$B$69,2,TRUE)))</f>
        <v/>
      </c>
      <c r="S236" s="60"/>
      <c r="T236" s="60"/>
      <c r="U236" s="60"/>
      <c r="V236" s="9"/>
      <c r="W236" s="9"/>
      <c r="X236" s="9"/>
      <c r="Y236" s="8"/>
      <c r="Z236" s="8"/>
      <c r="AA236" s="8"/>
      <c r="AB236" s="8"/>
      <c r="AC236" s="9"/>
      <c r="AD236" s="9"/>
      <c r="AE236" s="9"/>
      <c r="AF236" s="9"/>
      <c r="AG236" s="9"/>
      <c r="AH236" s="8"/>
      <c r="AI236" s="8"/>
      <c r="AJ236" s="8"/>
      <c r="AK236" s="8"/>
      <c r="AL236" s="8"/>
      <c r="AM236" s="8"/>
      <c r="AN236" s="8"/>
      <c r="AO236" s="8"/>
    </row>
    <row r="237" spans="2:41" ht="15.75" x14ac:dyDescent="0.25">
      <c r="B237" s="107" t="str">
        <f t="shared" si="11"/>
        <v/>
      </c>
      <c r="C237" s="41"/>
      <c r="D237" s="43"/>
      <c r="E237" s="32" t="str">
        <f>IFERROR(IF(OR(C237="",AND(C237&lt;&gt;"",D237="")),"",(VLOOKUP(C237,'APP BACKGROUND'!A:F,2,0))),"")</f>
        <v/>
      </c>
      <c r="F237" s="33" t="str">
        <f>IF(E237="","",(VLOOKUP(C237,'APP BACKGROUND'!A:F,5,0)))</f>
        <v/>
      </c>
      <c r="G237" s="31" t="str">
        <f>IF(E237="","",(VLOOKUP('Application Form'!C237,'APP BACKGROUND'!A:I,9,0)))</f>
        <v/>
      </c>
      <c r="H237" s="9"/>
      <c r="I237" s="9"/>
      <c r="J237" s="196" t="str">
        <f>IF(H237="","",(VLOOKUP(C237,'APP BACKGROUND'!A:M,13,0)))</f>
        <v/>
      </c>
      <c r="K237" s="116" t="str">
        <f t="shared" si="9"/>
        <v/>
      </c>
      <c r="L237" s="116" t="str">
        <f>IF(H237="","",(VLOOKUP(C237,'APP BACKGROUND'!A:K,11,0)))</f>
        <v/>
      </c>
      <c r="M237" s="67"/>
      <c r="N237" s="93" t="str">
        <f>IF(H:H="","",M237/G237)</f>
        <v/>
      </c>
      <c r="O237" s="68" t="str">
        <f t="shared" si="10"/>
        <v/>
      </c>
      <c r="P237" s="31"/>
      <c r="Q237" s="31"/>
      <c r="R237" s="35" t="str">
        <f>IF(P:P="","",IF(OR(P237="At Shelf",P237="Bonus Bundles"),VLOOKUP(G237,'Data Validation'!$A$48:$B$56,2,TRUE),VLOOKUP(G237,'Data Validation'!$A$60:$B$69,2,TRUE)))</f>
        <v/>
      </c>
      <c r="S237" s="60"/>
      <c r="T237" s="60"/>
      <c r="U237" s="60"/>
      <c r="V237" s="9"/>
      <c r="W237" s="9"/>
      <c r="X237" s="9"/>
      <c r="Y237" s="8"/>
      <c r="Z237" s="8"/>
      <c r="AA237" s="8"/>
      <c r="AB237" s="8"/>
      <c r="AC237" s="9"/>
      <c r="AD237" s="9"/>
      <c r="AE237" s="9"/>
      <c r="AF237" s="9"/>
      <c r="AG237" s="9"/>
      <c r="AH237" s="8"/>
      <c r="AI237" s="8"/>
      <c r="AJ237" s="8"/>
      <c r="AK237" s="8"/>
      <c r="AL237" s="8"/>
      <c r="AM237" s="8"/>
      <c r="AN237" s="8"/>
      <c r="AO237" s="8"/>
    </row>
    <row r="238" spans="2:41" ht="15.75" x14ac:dyDescent="0.25">
      <c r="B238" s="107" t="str">
        <f t="shared" si="11"/>
        <v/>
      </c>
      <c r="C238" s="41"/>
      <c r="D238" s="43"/>
      <c r="E238" s="32" t="str">
        <f>IFERROR(IF(OR(C238="",AND(C238&lt;&gt;"",D238="")),"",(VLOOKUP(C238,'APP BACKGROUND'!A:F,2,0))),"")</f>
        <v/>
      </c>
      <c r="F238" s="33" t="str">
        <f>IF(E238="","",(VLOOKUP(C238,'APP BACKGROUND'!A:F,5,0)))</f>
        <v/>
      </c>
      <c r="G238" s="31" t="str">
        <f>IF(E238="","",(VLOOKUP('Application Form'!C238,'APP BACKGROUND'!A:I,9,0)))</f>
        <v/>
      </c>
      <c r="H238" s="9"/>
      <c r="I238" s="9"/>
      <c r="J238" s="196" t="str">
        <f>IF(H238="","",(VLOOKUP(C238,'APP BACKGROUND'!A:M,13,0)))</f>
        <v/>
      </c>
      <c r="K238" s="116" t="str">
        <f t="shared" si="9"/>
        <v/>
      </c>
      <c r="L238" s="116" t="str">
        <f>IF(H238="","",(VLOOKUP(C238,'APP BACKGROUND'!A:K,11,0)))</f>
        <v/>
      </c>
      <c r="M238" s="67"/>
      <c r="N238" s="93" t="str">
        <f>IF(H:H="","",M238/G238)</f>
        <v/>
      </c>
      <c r="O238" s="68" t="str">
        <f t="shared" si="10"/>
        <v/>
      </c>
      <c r="P238" s="31"/>
      <c r="Q238" s="31"/>
      <c r="R238" s="35" t="str">
        <f>IF(P:P="","",IF(OR(P238="At Shelf",P238="Bonus Bundles"),VLOOKUP(G238,'Data Validation'!$A$48:$B$56,2,TRUE),VLOOKUP(G238,'Data Validation'!$A$60:$B$69,2,TRUE)))</f>
        <v/>
      </c>
      <c r="S238" s="60"/>
      <c r="T238" s="60"/>
      <c r="U238" s="60"/>
      <c r="V238" s="9"/>
      <c r="W238" s="9"/>
      <c r="X238" s="9"/>
      <c r="Y238" s="8"/>
      <c r="Z238" s="8"/>
      <c r="AA238" s="8"/>
      <c r="AB238" s="8"/>
      <c r="AC238" s="9"/>
      <c r="AD238" s="9"/>
      <c r="AE238" s="9"/>
      <c r="AF238" s="9"/>
      <c r="AG238" s="9"/>
      <c r="AH238" s="8"/>
      <c r="AI238" s="8"/>
      <c r="AJ238" s="8"/>
      <c r="AK238" s="8"/>
      <c r="AL238" s="8"/>
      <c r="AM238" s="8"/>
      <c r="AN238" s="8"/>
      <c r="AO238" s="8"/>
    </row>
    <row r="239" spans="2:41" ht="15.75" x14ac:dyDescent="0.25">
      <c r="B239" s="107" t="str">
        <f t="shared" si="11"/>
        <v/>
      </c>
      <c r="C239" s="41"/>
      <c r="D239" s="43"/>
      <c r="E239" s="32" t="str">
        <f>IFERROR(IF(OR(C239="",AND(C239&lt;&gt;"",D239="")),"",(VLOOKUP(C239,'APP BACKGROUND'!A:F,2,0))),"")</f>
        <v/>
      </c>
      <c r="F239" s="33" t="str">
        <f>IF(E239="","",(VLOOKUP(C239,'APP BACKGROUND'!A:F,5,0)))</f>
        <v/>
      </c>
      <c r="G239" s="31" t="str">
        <f>IF(E239="","",(VLOOKUP('Application Form'!C239,'APP BACKGROUND'!A:I,9,0)))</f>
        <v/>
      </c>
      <c r="H239" s="9"/>
      <c r="I239" s="9"/>
      <c r="J239" s="196" t="str">
        <f>IF(H239="","",(VLOOKUP(C239,'APP BACKGROUND'!A:M,13,0)))</f>
        <v/>
      </c>
      <c r="K239" s="116" t="str">
        <f t="shared" si="9"/>
        <v/>
      </c>
      <c r="L239" s="116" t="str">
        <f>IF(H239="","",(VLOOKUP(C239,'APP BACKGROUND'!A:K,11,0)))</f>
        <v/>
      </c>
      <c r="M239" s="67"/>
      <c r="N239" s="93" t="str">
        <f>IF(H:H="","",M239/G239)</f>
        <v/>
      </c>
      <c r="O239" s="68" t="str">
        <f t="shared" si="10"/>
        <v/>
      </c>
      <c r="P239" s="31"/>
      <c r="Q239" s="31"/>
      <c r="R239" s="35" t="str">
        <f>IF(P:P="","",IF(OR(P239="At Shelf",P239="Bonus Bundles"),VLOOKUP(G239,'Data Validation'!$A$48:$B$56,2,TRUE),VLOOKUP(G239,'Data Validation'!$A$60:$B$69,2,TRUE)))</f>
        <v/>
      </c>
      <c r="S239" s="60"/>
      <c r="T239" s="60"/>
      <c r="U239" s="60"/>
      <c r="V239" s="9"/>
      <c r="W239" s="9"/>
      <c r="X239" s="9"/>
      <c r="Y239" s="8"/>
      <c r="Z239" s="8"/>
      <c r="AA239" s="8"/>
      <c r="AB239" s="8"/>
      <c r="AC239" s="9"/>
      <c r="AD239" s="9"/>
      <c r="AE239" s="9"/>
      <c r="AF239" s="9"/>
      <c r="AG239" s="9"/>
      <c r="AH239" s="8"/>
      <c r="AI239" s="8"/>
      <c r="AJ239" s="8"/>
      <c r="AK239" s="8"/>
      <c r="AL239" s="8"/>
      <c r="AM239" s="8"/>
      <c r="AN239" s="8"/>
      <c r="AO239" s="8"/>
    </row>
    <row r="240" spans="2:41" ht="15.75" x14ac:dyDescent="0.25">
      <c r="B240" s="107" t="str">
        <f t="shared" si="11"/>
        <v/>
      </c>
      <c r="C240" s="41"/>
      <c r="D240" s="43"/>
      <c r="E240" s="32" t="str">
        <f>IFERROR(IF(OR(C240="",AND(C240&lt;&gt;"",D240="")),"",(VLOOKUP(C240,'APP BACKGROUND'!A:F,2,0))),"")</f>
        <v/>
      </c>
      <c r="F240" s="33" t="str">
        <f>IF(E240="","",(VLOOKUP(C240,'APP BACKGROUND'!A:F,5,0)))</f>
        <v/>
      </c>
      <c r="G240" s="31" t="str">
        <f>IF(E240="","",(VLOOKUP('Application Form'!C240,'APP BACKGROUND'!A:I,9,0)))</f>
        <v/>
      </c>
      <c r="H240" s="9"/>
      <c r="I240" s="9"/>
      <c r="J240" s="196" t="str">
        <f>IF(H240="","",(VLOOKUP(C240,'APP BACKGROUND'!A:M,13,0)))</f>
        <v/>
      </c>
      <c r="K240" s="116" t="str">
        <f t="shared" si="9"/>
        <v/>
      </c>
      <c r="L240" s="116" t="str">
        <f>IF(H240="","",(VLOOKUP(C240,'APP BACKGROUND'!A:K,11,0)))</f>
        <v/>
      </c>
      <c r="M240" s="67"/>
      <c r="N240" s="93" t="str">
        <f>IF(H:H="","",M240/G240)</f>
        <v/>
      </c>
      <c r="O240" s="68" t="str">
        <f t="shared" si="10"/>
        <v/>
      </c>
      <c r="P240" s="31"/>
      <c r="Q240" s="31"/>
      <c r="R240" s="35" t="str">
        <f>IF(P:P="","",IF(OR(P240="At Shelf",P240="Bonus Bundles"),VLOOKUP(G240,'Data Validation'!$A$48:$B$56,2,TRUE),VLOOKUP(G240,'Data Validation'!$A$60:$B$69,2,TRUE)))</f>
        <v/>
      </c>
      <c r="S240" s="60"/>
      <c r="T240" s="60"/>
      <c r="U240" s="60"/>
      <c r="V240" s="9"/>
      <c r="W240" s="9"/>
      <c r="X240" s="9"/>
      <c r="Y240" s="8"/>
      <c r="Z240" s="8"/>
      <c r="AA240" s="8"/>
      <c r="AB240" s="8"/>
      <c r="AC240" s="9"/>
      <c r="AD240" s="9"/>
      <c r="AE240" s="9"/>
      <c r="AF240" s="9"/>
      <c r="AG240" s="9"/>
      <c r="AH240" s="8"/>
      <c r="AI240" s="8"/>
      <c r="AJ240" s="8"/>
      <c r="AK240" s="8"/>
      <c r="AL240" s="8"/>
      <c r="AM240" s="8"/>
      <c r="AN240" s="8"/>
      <c r="AO240" s="8"/>
    </row>
    <row r="241" spans="2:41" ht="15.75" x14ac:dyDescent="0.25">
      <c r="B241" s="107" t="str">
        <f t="shared" si="11"/>
        <v/>
      </c>
      <c r="C241" s="41"/>
      <c r="D241" s="43"/>
      <c r="E241" s="32" t="str">
        <f>IFERROR(IF(OR(C241="",AND(C241&lt;&gt;"",D241="")),"",(VLOOKUP(C241,'APP BACKGROUND'!A:F,2,0))),"")</f>
        <v/>
      </c>
      <c r="F241" s="33" t="str">
        <f>IF(E241="","",(VLOOKUP(C241,'APP BACKGROUND'!A:F,5,0)))</f>
        <v/>
      </c>
      <c r="G241" s="31" t="str">
        <f>IF(E241="","",(VLOOKUP('Application Form'!C241,'APP BACKGROUND'!A:I,9,0)))</f>
        <v/>
      </c>
      <c r="H241" s="9"/>
      <c r="I241" s="9"/>
      <c r="J241" s="196" t="str">
        <f>IF(H241="","",(VLOOKUP(C241,'APP BACKGROUND'!A:M,13,0)))</f>
        <v/>
      </c>
      <c r="K241" s="116" t="str">
        <f t="shared" si="9"/>
        <v/>
      </c>
      <c r="L241" s="116" t="str">
        <f>IF(H241="","",(VLOOKUP(C241,'APP BACKGROUND'!A:K,11,0)))</f>
        <v/>
      </c>
      <c r="M241" s="67"/>
      <c r="N241" s="93" t="str">
        <f>IF(H:H="","",M241/G241)</f>
        <v/>
      </c>
      <c r="O241" s="68" t="str">
        <f t="shared" si="10"/>
        <v/>
      </c>
      <c r="P241" s="31"/>
      <c r="Q241" s="31"/>
      <c r="R241" s="35" t="str">
        <f>IF(P:P="","",IF(OR(P241="At Shelf",P241="Bonus Bundles"),VLOOKUP(G241,'Data Validation'!$A$48:$B$56,2,TRUE),VLOOKUP(G241,'Data Validation'!$A$60:$B$69,2,TRUE)))</f>
        <v/>
      </c>
      <c r="S241" s="60"/>
      <c r="T241" s="60"/>
      <c r="U241" s="60"/>
      <c r="V241" s="9"/>
      <c r="W241" s="9"/>
      <c r="X241" s="9"/>
      <c r="Y241" s="8"/>
      <c r="Z241" s="8"/>
      <c r="AA241" s="8"/>
      <c r="AB241" s="8"/>
      <c r="AC241" s="9"/>
      <c r="AD241" s="9"/>
      <c r="AE241" s="9"/>
      <c r="AF241" s="9"/>
      <c r="AG241" s="9"/>
      <c r="AH241" s="8"/>
      <c r="AI241" s="8"/>
      <c r="AJ241" s="8"/>
      <c r="AK241" s="8"/>
      <c r="AL241" s="8"/>
      <c r="AM241" s="8"/>
      <c r="AN241" s="8"/>
      <c r="AO241" s="8"/>
    </row>
    <row r="242" spans="2:41" ht="15.75" x14ac:dyDescent="0.25">
      <c r="B242" s="107" t="str">
        <f t="shared" si="11"/>
        <v/>
      </c>
      <c r="C242" s="41"/>
      <c r="D242" s="43"/>
      <c r="E242" s="32" t="str">
        <f>IFERROR(IF(OR(C242="",AND(C242&lt;&gt;"",D242="")),"",(VLOOKUP(C242,'APP BACKGROUND'!A:F,2,0))),"")</f>
        <v/>
      </c>
      <c r="F242" s="33" t="str">
        <f>IF(E242="","",(VLOOKUP(C242,'APP BACKGROUND'!A:F,5,0)))</f>
        <v/>
      </c>
      <c r="G242" s="31" t="str">
        <f>IF(E242="","",(VLOOKUP('Application Form'!C242,'APP BACKGROUND'!A:I,9,0)))</f>
        <v/>
      </c>
      <c r="H242" s="9"/>
      <c r="I242" s="9"/>
      <c r="J242" s="196" t="str">
        <f>IF(H242="","",(VLOOKUP(C242,'APP BACKGROUND'!A:M,13,0)))</f>
        <v/>
      </c>
      <c r="K242" s="116" t="str">
        <f t="shared" si="9"/>
        <v/>
      </c>
      <c r="L242" s="116" t="str">
        <f>IF(H242="","",(VLOOKUP(C242,'APP BACKGROUND'!A:K,11,0)))</f>
        <v/>
      </c>
      <c r="M242" s="67"/>
      <c r="N242" s="93" t="str">
        <f>IF(H:H="","",M242/G242)</f>
        <v/>
      </c>
      <c r="O242" s="68" t="str">
        <f t="shared" si="10"/>
        <v/>
      </c>
      <c r="P242" s="31"/>
      <c r="Q242" s="31"/>
      <c r="R242" s="35" t="str">
        <f>IF(P:P="","",IF(OR(P242="At Shelf",P242="Bonus Bundles"),VLOOKUP(G242,'Data Validation'!$A$48:$B$56,2,TRUE),VLOOKUP(G242,'Data Validation'!$A$60:$B$69,2,TRUE)))</f>
        <v/>
      </c>
      <c r="S242" s="60"/>
      <c r="T242" s="60"/>
      <c r="U242" s="60"/>
      <c r="V242" s="9"/>
      <c r="W242" s="9"/>
      <c r="X242" s="9"/>
      <c r="Y242" s="8"/>
      <c r="Z242" s="8"/>
      <c r="AA242" s="8"/>
      <c r="AB242" s="8"/>
      <c r="AC242" s="9"/>
      <c r="AD242" s="9"/>
      <c r="AE242" s="9"/>
      <c r="AF242" s="9"/>
      <c r="AG242" s="9"/>
      <c r="AH242" s="8"/>
      <c r="AI242" s="8"/>
      <c r="AJ242" s="8"/>
      <c r="AK242" s="8"/>
      <c r="AL242" s="8"/>
      <c r="AM242" s="8"/>
      <c r="AN242" s="8"/>
      <c r="AO242" s="8"/>
    </row>
    <row r="243" spans="2:41" ht="15.75" x14ac:dyDescent="0.25">
      <c r="B243" s="107" t="str">
        <f t="shared" si="11"/>
        <v/>
      </c>
      <c r="C243" s="41"/>
      <c r="D243" s="43"/>
      <c r="E243" s="32" t="str">
        <f>IFERROR(IF(OR(C243="",AND(C243&lt;&gt;"",D243="")),"",(VLOOKUP(C243,'APP BACKGROUND'!A:F,2,0))),"")</f>
        <v/>
      </c>
      <c r="F243" s="33" t="str">
        <f>IF(E243="","",(VLOOKUP(C243,'APP BACKGROUND'!A:F,5,0)))</f>
        <v/>
      </c>
      <c r="G243" s="31" t="str">
        <f>IF(E243="","",(VLOOKUP('Application Form'!C243,'APP BACKGROUND'!A:I,9,0)))</f>
        <v/>
      </c>
      <c r="H243" s="9"/>
      <c r="I243" s="9"/>
      <c r="J243" s="196" t="str">
        <f>IF(H243="","",(VLOOKUP(C243,'APP BACKGROUND'!A:M,13,0)))</f>
        <v/>
      </c>
      <c r="K243" s="116" t="str">
        <f t="shared" si="9"/>
        <v/>
      </c>
      <c r="L243" s="116" t="str">
        <f>IF(H243="","",(VLOOKUP(C243,'APP BACKGROUND'!A:K,11,0)))</f>
        <v/>
      </c>
      <c r="M243" s="67"/>
      <c r="N243" s="93" t="str">
        <f>IF(H:H="","",M243/G243)</f>
        <v/>
      </c>
      <c r="O243" s="68" t="str">
        <f t="shared" si="10"/>
        <v/>
      </c>
      <c r="P243" s="31"/>
      <c r="Q243" s="31"/>
      <c r="R243" s="35" t="str">
        <f>IF(P:P="","",IF(OR(P243="At Shelf",P243="Bonus Bundles"),VLOOKUP(G243,'Data Validation'!$A$48:$B$56,2,TRUE),VLOOKUP(G243,'Data Validation'!$A$60:$B$69,2,TRUE)))</f>
        <v/>
      </c>
      <c r="S243" s="60"/>
      <c r="T243" s="60"/>
      <c r="U243" s="60"/>
      <c r="V243" s="9"/>
      <c r="W243" s="9"/>
      <c r="X243" s="9"/>
      <c r="Y243" s="8"/>
      <c r="Z243" s="8"/>
      <c r="AA243" s="8"/>
      <c r="AB243" s="8"/>
      <c r="AC243" s="9"/>
      <c r="AD243" s="9"/>
      <c r="AE243" s="9"/>
      <c r="AF243" s="9"/>
      <c r="AG243" s="9"/>
      <c r="AH243" s="8"/>
      <c r="AI243" s="8"/>
      <c r="AJ243" s="8"/>
      <c r="AK243" s="8"/>
      <c r="AL243" s="8"/>
      <c r="AM243" s="8"/>
      <c r="AN243" s="8"/>
      <c r="AO243" s="8"/>
    </row>
    <row r="244" spans="2:41" ht="15.75" x14ac:dyDescent="0.25">
      <c r="B244" s="107" t="str">
        <f t="shared" si="11"/>
        <v/>
      </c>
      <c r="C244" s="41"/>
      <c r="D244" s="43"/>
      <c r="E244" s="32" t="str">
        <f>IFERROR(IF(OR(C244="",AND(C244&lt;&gt;"",D244="")),"",(VLOOKUP(C244,'APP BACKGROUND'!A:F,2,0))),"")</f>
        <v/>
      </c>
      <c r="F244" s="33" t="str">
        <f>IF(E244="","",(VLOOKUP(C244,'APP BACKGROUND'!A:F,5,0)))</f>
        <v/>
      </c>
      <c r="G244" s="31" t="str">
        <f>IF(E244="","",(VLOOKUP('Application Form'!C244,'APP BACKGROUND'!A:I,9,0)))</f>
        <v/>
      </c>
      <c r="H244" s="9"/>
      <c r="I244" s="9"/>
      <c r="J244" s="196" t="str">
        <f>IF(H244="","",(VLOOKUP(C244,'APP BACKGROUND'!A:M,13,0)))</f>
        <v/>
      </c>
      <c r="K244" s="116" t="str">
        <f t="shared" si="9"/>
        <v/>
      </c>
      <c r="L244" s="116" t="str">
        <f>IF(H244="","",(VLOOKUP(C244,'APP BACKGROUND'!A:K,11,0)))</f>
        <v/>
      </c>
      <c r="M244" s="67"/>
      <c r="N244" s="93" t="str">
        <f>IF(H:H="","",M244/G244)</f>
        <v/>
      </c>
      <c r="O244" s="68" t="str">
        <f t="shared" si="10"/>
        <v/>
      </c>
      <c r="P244" s="31"/>
      <c r="Q244" s="31"/>
      <c r="R244" s="35" t="str">
        <f>IF(P:P="","",IF(OR(P244="At Shelf",P244="Bonus Bundles"),VLOOKUP(G244,'Data Validation'!$A$48:$B$56,2,TRUE),VLOOKUP(G244,'Data Validation'!$A$60:$B$69,2,TRUE)))</f>
        <v/>
      </c>
      <c r="S244" s="60"/>
      <c r="T244" s="60"/>
      <c r="U244" s="60"/>
      <c r="V244" s="9"/>
      <c r="W244" s="9"/>
      <c r="X244" s="9"/>
      <c r="Y244" s="8"/>
      <c r="Z244" s="8"/>
      <c r="AA244" s="8"/>
      <c r="AB244" s="8"/>
      <c r="AC244" s="9"/>
      <c r="AD244" s="9"/>
      <c r="AE244" s="9"/>
      <c r="AF244" s="9"/>
      <c r="AG244" s="9"/>
      <c r="AH244" s="8"/>
      <c r="AI244" s="8"/>
      <c r="AJ244" s="8"/>
      <c r="AK244" s="8"/>
      <c r="AL244" s="8"/>
      <c r="AM244" s="8"/>
      <c r="AN244" s="8"/>
      <c r="AO244" s="8"/>
    </row>
    <row r="245" spans="2:41" ht="15.75" x14ac:dyDescent="0.25">
      <c r="B245" s="107" t="str">
        <f t="shared" si="11"/>
        <v/>
      </c>
      <c r="C245" s="41"/>
      <c r="D245" s="43"/>
      <c r="E245" s="32" t="str">
        <f>IFERROR(IF(OR(C245="",AND(C245&lt;&gt;"",D245="")),"",(VLOOKUP(C245,'APP BACKGROUND'!A:F,2,0))),"")</f>
        <v/>
      </c>
      <c r="F245" s="33" t="str">
        <f>IF(E245="","",(VLOOKUP(C245,'APP BACKGROUND'!A:F,5,0)))</f>
        <v/>
      </c>
      <c r="G245" s="31" t="str">
        <f>IF(E245="","",(VLOOKUP('Application Form'!C245,'APP BACKGROUND'!A:I,9,0)))</f>
        <v/>
      </c>
      <c r="H245" s="9"/>
      <c r="I245" s="9"/>
      <c r="J245" s="196" t="str">
        <f>IF(H245="","",(VLOOKUP(C245,'APP BACKGROUND'!A:M,13,0)))</f>
        <v/>
      </c>
      <c r="K245" s="116" t="str">
        <f t="shared" si="9"/>
        <v/>
      </c>
      <c r="L245" s="116" t="str">
        <f>IF(H245="","",(VLOOKUP(C245,'APP BACKGROUND'!A:K,11,0)))</f>
        <v/>
      </c>
      <c r="M245" s="67"/>
      <c r="N245" s="93" t="str">
        <f>IF(H:H="","",M245/G245)</f>
        <v/>
      </c>
      <c r="O245" s="68" t="str">
        <f t="shared" si="10"/>
        <v/>
      </c>
      <c r="P245" s="31"/>
      <c r="Q245" s="31"/>
      <c r="R245" s="35" t="str">
        <f>IF(P:P="","",IF(OR(P245="At Shelf",P245="Bonus Bundles"),VLOOKUP(G245,'Data Validation'!$A$48:$B$56,2,TRUE),VLOOKUP(G245,'Data Validation'!$A$60:$B$69,2,TRUE)))</f>
        <v/>
      </c>
      <c r="S245" s="60"/>
      <c r="T245" s="60"/>
      <c r="U245" s="60"/>
      <c r="V245" s="9"/>
      <c r="W245" s="9"/>
      <c r="X245" s="9"/>
      <c r="Y245" s="8"/>
      <c r="Z245" s="8"/>
      <c r="AA245" s="8"/>
      <c r="AB245" s="8"/>
      <c r="AC245" s="9"/>
      <c r="AD245" s="9"/>
      <c r="AE245" s="9"/>
      <c r="AF245" s="9"/>
      <c r="AG245" s="9"/>
      <c r="AH245" s="8"/>
      <c r="AI245" s="8"/>
      <c r="AJ245" s="8"/>
      <c r="AK245" s="8"/>
      <c r="AL245" s="8"/>
      <c r="AM245" s="8"/>
      <c r="AN245" s="8"/>
      <c r="AO245" s="8"/>
    </row>
    <row r="246" spans="2:41" ht="15.75" x14ac:dyDescent="0.25">
      <c r="B246" s="107" t="str">
        <f t="shared" si="11"/>
        <v/>
      </c>
      <c r="C246" s="41"/>
      <c r="D246" s="43"/>
      <c r="E246" s="32" t="str">
        <f>IFERROR(IF(OR(C246="",AND(C246&lt;&gt;"",D246="")),"",(VLOOKUP(C246,'APP BACKGROUND'!A:F,2,0))),"")</f>
        <v/>
      </c>
      <c r="F246" s="33" t="str">
        <f>IF(E246="","",(VLOOKUP(C246,'APP BACKGROUND'!A:F,5,0)))</f>
        <v/>
      </c>
      <c r="G246" s="31" t="str">
        <f>IF(E246="","",(VLOOKUP('Application Form'!C246,'APP BACKGROUND'!A:I,9,0)))</f>
        <v/>
      </c>
      <c r="H246" s="9"/>
      <c r="I246" s="9"/>
      <c r="J246" s="196" t="str">
        <f>IF(H246="","",(VLOOKUP(C246,'APP BACKGROUND'!A:M,13,0)))</f>
        <v/>
      </c>
      <c r="K246" s="116" t="str">
        <f t="shared" si="9"/>
        <v/>
      </c>
      <c r="L246" s="116" t="str">
        <f>IF(H246="","",(VLOOKUP(C246,'APP BACKGROUND'!A:K,11,0)))</f>
        <v/>
      </c>
      <c r="M246" s="67"/>
      <c r="N246" s="93" t="str">
        <f>IF(H:H="","",M246/G246)</f>
        <v/>
      </c>
      <c r="O246" s="68" t="str">
        <f t="shared" si="10"/>
        <v/>
      </c>
      <c r="P246" s="31"/>
      <c r="Q246" s="31"/>
      <c r="R246" s="35" t="str">
        <f>IF(P:P="","",IF(OR(P246="At Shelf",P246="Bonus Bundles"),VLOOKUP(G246,'Data Validation'!$A$48:$B$56,2,TRUE),VLOOKUP(G246,'Data Validation'!$A$60:$B$69,2,TRUE)))</f>
        <v/>
      </c>
      <c r="S246" s="60"/>
      <c r="T246" s="60"/>
      <c r="U246" s="60"/>
      <c r="V246" s="9"/>
      <c r="W246" s="9"/>
      <c r="X246" s="9"/>
      <c r="Y246" s="8"/>
      <c r="Z246" s="8"/>
      <c r="AA246" s="8"/>
      <c r="AB246" s="8"/>
      <c r="AC246" s="9"/>
      <c r="AD246" s="9"/>
      <c r="AE246" s="9"/>
      <c r="AF246" s="9"/>
      <c r="AG246" s="9"/>
      <c r="AH246" s="8"/>
      <c r="AI246" s="8"/>
      <c r="AJ246" s="8"/>
      <c r="AK246" s="8"/>
      <c r="AL246" s="8"/>
      <c r="AM246" s="8"/>
      <c r="AN246" s="8"/>
      <c r="AO246" s="8"/>
    </row>
    <row r="247" spans="2:41" ht="15.75" x14ac:dyDescent="0.25">
      <c r="B247" s="107" t="str">
        <f t="shared" si="11"/>
        <v/>
      </c>
      <c r="C247" s="41"/>
      <c r="D247" s="43"/>
      <c r="E247" s="32" t="str">
        <f>IFERROR(IF(OR(C247="",AND(C247&lt;&gt;"",D247="")),"",(VLOOKUP(C247,'APP BACKGROUND'!A:F,2,0))),"")</f>
        <v/>
      </c>
      <c r="F247" s="33" t="str">
        <f>IF(E247="","",(VLOOKUP(C247,'APP BACKGROUND'!A:F,5,0)))</f>
        <v/>
      </c>
      <c r="G247" s="31" t="str">
        <f>IF(E247="","",(VLOOKUP('Application Form'!C247,'APP BACKGROUND'!A:I,9,0)))</f>
        <v/>
      </c>
      <c r="H247" s="9"/>
      <c r="I247" s="9"/>
      <c r="J247" s="196" t="str">
        <f>IF(H247="","",(VLOOKUP(C247,'APP BACKGROUND'!A:M,13,0)))</f>
        <v/>
      </c>
      <c r="K247" s="116" t="str">
        <f t="shared" si="9"/>
        <v/>
      </c>
      <c r="L247" s="116" t="str">
        <f>IF(H247="","",(VLOOKUP(C247,'APP BACKGROUND'!A:K,11,0)))</f>
        <v/>
      </c>
      <c r="M247" s="67"/>
      <c r="N247" s="93" t="str">
        <f>IF(H:H="","",M247/G247)</f>
        <v/>
      </c>
      <c r="O247" s="68" t="str">
        <f t="shared" si="10"/>
        <v/>
      </c>
      <c r="P247" s="31"/>
      <c r="Q247" s="31"/>
      <c r="R247" s="35" t="str">
        <f>IF(P:P="","",IF(OR(P247="At Shelf",P247="Bonus Bundles"),VLOOKUP(G247,'Data Validation'!$A$48:$B$56,2,TRUE),VLOOKUP(G247,'Data Validation'!$A$60:$B$69,2,TRUE)))</f>
        <v/>
      </c>
      <c r="S247" s="60"/>
      <c r="T247" s="60"/>
      <c r="U247" s="60"/>
      <c r="V247" s="9"/>
      <c r="W247" s="9"/>
      <c r="X247" s="9"/>
      <c r="Y247" s="8"/>
      <c r="Z247" s="8"/>
      <c r="AA247" s="8"/>
      <c r="AB247" s="8"/>
      <c r="AC247" s="9"/>
      <c r="AD247" s="9"/>
      <c r="AE247" s="9"/>
      <c r="AF247" s="9"/>
      <c r="AG247" s="9"/>
      <c r="AH247" s="8"/>
      <c r="AI247" s="8"/>
      <c r="AJ247" s="8"/>
      <c r="AK247" s="8"/>
      <c r="AL247" s="8"/>
      <c r="AM247" s="8"/>
      <c r="AN247" s="8"/>
      <c r="AO247" s="8"/>
    </row>
    <row r="248" spans="2:41" ht="15.75" x14ac:dyDescent="0.25">
      <c r="B248" s="107" t="str">
        <f t="shared" si="11"/>
        <v/>
      </c>
      <c r="C248" s="41"/>
      <c r="D248" s="43"/>
      <c r="E248" s="32" t="str">
        <f>IFERROR(IF(OR(C248="",AND(C248&lt;&gt;"",D248="")),"",(VLOOKUP(C248,'APP BACKGROUND'!A:F,2,0))),"")</f>
        <v/>
      </c>
      <c r="F248" s="33" t="str">
        <f>IF(E248="","",(VLOOKUP(C248,'APP BACKGROUND'!A:F,5,0)))</f>
        <v/>
      </c>
      <c r="G248" s="31" t="str">
        <f>IF(E248="","",(VLOOKUP('Application Form'!C248,'APP BACKGROUND'!A:I,9,0)))</f>
        <v/>
      </c>
      <c r="H248" s="9"/>
      <c r="I248" s="9"/>
      <c r="J248" s="196" t="str">
        <f>IF(H248="","",(VLOOKUP(C248,'APP BACKGROUND'!A:M,13,0)))</f>
        <v/>
      </c>
      <c r="K248" s="116" t="str">
        <f t="shared" si="9"/>
        <v/>
      </c>
      <c r="L248" s="116" t="str">
        <f>IF(H248="","",(VLOOKUP(C248,'APP BACKGROUND'!A:K,11,0)))</f>
        <v/>
      </c>
      <c r="M248" s="67"/>
      <c r="N248" s="93" t="str">
        <f>IF(H:H="","",M248/G248)</f>
        <v/>
      </c>
      <c r="O248" s="68" t="str">
        <f t="shared" si="10"/>
        <v/>
      </c>
      <c r="P248" s="31"/>
      <c r="Q248" s="31"/>
      <c r="R248" s="35" t="str">
        <f>IF(P:P="","",IF(OR(P248="At Shelf",P248="Bonus Bundles"),VLOOKUP(G248,'Data Validation'!$A$48:$B$56,2,TRUE),VLOOKUP(G248,'Data Validation'!$A$60:$B$69,2,TRUE)))</f>
        <v/>
      </c>
      <c r="S248" s="60"/>
      <c r="T248" s="60"/>
      <c r="U248" s="60"/>
      <c r="V248" s="9"/>
      <c r="W248" s="9"/>
      <c r="X248" s="9"/>
      <c r="Y248" s="8"/>
      <c r="Z248" s="8"/>
      <c r="AA248" s="8"/>
      <c r="AB248" s="8"/>
      <c r="AC248" s="9"/>
      <c r="AD248" s="9"/>
      <c r="AE248" s="9"/>
      <c r="AF248" s="9"/>
      <c r="AG248" s="9"/>
      <c r="AH248" s="8"/>
      <c r="AI248" s="8"/>
      <c r="AJ248" s="8"/>
      <c r="AK248" s="8"/>
      <c r="AL248" s="8"/>
      <c r="AM248" s="8"/>
      <c r="AN248" s="8"/>
      <c r="AO248" s="8"/>
    </row>
    <row r="249" spans="2:41" ht="15.75" x14ac:dyDescent="0.25">
      <c r="B249" s="107" t="str">
        <f t="shared" si="11"/>
        <v/>
      </c>
      <c r="C249" s="41"/>
      <c r="D249" s="43"/>
      <c r="E249" s="32" t="str">
        <f>IFERROR(IF(OR(C249="",AND(C249&lt;&gt;"",D249="")),"",(VLOOKUP(C249,'APP BACKGROUND'!A:F,2,0))),"")</f>
        <v/>
      </c>
      <c r="F249" s="33" t="str">
        <f>IF(E249="","",(VLOOKUP(C249,'APP BACKGROUND'!A:F,5,0)))</f>
        <v/>
      </c>
      <c r="G249" s="31" t="str">
        <f>IF(E249="","",(VLOOKUP('Application Form'!C249,'APP BACKGROUND'!A:I,9,0)))</f>
        <v/>
      </c>
      <c r="H249" s="9"/>
      <c r="I249" s="9"/>
      <c r="J249" s="196" t="str">
        <f>IF(H249="","",(VLOOKUP(C249,'APP BACKGROUND'!A:M,13,0)))</f>
        <v/>
      </c>
      <c r="K249" s="116" t="str">
        <f t="shared" si="9"/>
        <v/>
      </c>
      <c r="L249" s="116" t="str">
        <f>IF(H249="","",(VLOOKUP(C249,'APP BACKGROUND'!A:K,11,0)))</f>
        <v/>
      </c>
      <c r="M249" s="67"/>
      <c r="N249" s="93" t="str">
        <f>IF(H:H="","",M249/G249)</f>
        <v/>
      </c>
      <c r="O249" s="68" t="str">
        <f t="shared" si="10"/>
        <v/>
      </c>
      <c r="P249" s="31"/>
      <c r="Q249" s="31"/>
      <c r="R249" s="35" t="str">
        <f>IF(P:P="","",IF(OR(P249="At Shelf",P249="Bonus Bundles"),VLOOKUP(G249,'Data Validation'!$A$48:$B$56,2,TRUE),VLOOKUP(G249,'Data Validation'!$A$60:$B$69,2,TRUE)))</f>
        <v/>
      </c>
      <c r="S249" s="60"/>
      <c r="T249" s="60"/>
      <c r="U249" s="60"/>
      <c r="V249" s="9"/>
      <c r="W249" s="9"/>
      <c r="X249" s="9"/>
      <c r="Y249" s="8"/>
      <c r="Z249" s="8"/>
      <c r="AA249" s="8"/>
      <c r="AB249" s="8"/>
      <c r="AC249" s="9"/>
      <c r="AD249" s="9"/>
      <c r="AE249" s="9"/>
      <c r="AF249" s="9"/>
      <c r="AG249" s="9"/>
      <c r="AH249" s="8"/>
      <c r="AI249" s="8"/>
      <c r="AJ249" s="8"/>
      <c r="AK249" s="8"/>
      <c r="AL249" s="8"/>
      <c r="AM249" s="8"/>
      <c r="AN249" s="8"/>
      <c r="AO249" s="8"/>
    </row>
    <row r="250" spans="2:41" ht="15.75" x14ac:dyDescent="0.25">
      <c r="B250" s="107" t="str">
        <f t="shared" si="11"/>
        <v/>
      </c>
      <c r="C250" s="41"/>
      <c r="D250" s="43"/>
      <c r="E250" s="32" t="str">
        <f>IFERROR(IF(OR(C250="",AND(C250&lt;&gt;"",D250="")),"",(VLOOKUP(C250,'APP BACKGROUND'!A:F,2,0))),"")</f>
        <v/>
      </c>
      <c r="F250" s="33" t="str">
        <f>IF(E250="","",(VLOOKUP(C250,'APP BACKGROUND'!A:F,5,0)))</f>
        <v/>
      </c>
      <c r="G250" s="31" t="str">
        <f>IF(E250="","",(VLOOKUP('Application Form'!C250,'APP BACKGROUND'!A:I,9,0)))</f>
        <v/>
      </c>
      <c r="H250" s="9"/>
      <c r="I250" s="9"/>
      <c r="J250" s="196" t="str">
        <f>IF(H250="","",(VLOOKUP(C250,'APP BACKGROUND'!A:M,13,0)))</f>
        <v/>
      </c>
      <c r="K250" s="116" t="str">
        <f t="shared" si="9"/>
        <v/>
      </c>
      <c r="L250" s="116" t="str">
        <f>IF(H250="","",(VLOOKUP(C250,'APP BACKGROUND'!A:K,11,0)))</f>
        <v/>
      </c>
      <c r="M250" s="67"/>
      <c r="N250" s="93" t="str">
        <f>IF(H:H="","",M250/G250)</f>
        <v/>
      </c>
      <c r="O250" s="68" t="str">
        <f t="shared" si="10"/>
        <v/>
      </c>
      <c r="P250" s="31"/>
      <c r="Q250" s="31"/>
      <c r="R250" s="35" t="str">
        <f>IF(P:P="","",IF(OR(P250="At Shelf",P250="Bonus Bundles"),VLOOKUP(G250,'Data Validation'!$A$48:$B$56,2,TRUE),VLOOKUP(G250,'Data Validation'!$A$60:$B$69,2,TRUE)))</f>
        <v/>
      </c>
      <c r="S250" s="60"/>
      <c r="T250" s="60"/>
      <c r="U250" s="60"/>
      <c r="V250" s="9"/>
      <c r="W250" s="9"/>
      <c r="X250" s="9"/>
      <c r="Y250" s="8"/>
      <c r="Z250" s="8"/>
      <c r="AA250" s="8"/>
      <c r="AB250" s="8"/>
      <c r="AC250" s="9"/>
      <c r="AD250" s="9"/>
      <c r="AE250" s="9"/>
      <c r="AF250" s="9"/>
      <c r="AG250" s="9"/>
      <c r="AH250" s="8"/>
      <c r="AI250" s="8"/>
      <c r="AJ250" s="8"/>
      <c r="AK250" s="8"/>
      <c r="AL250" s="8"/>
      <c r="AM250" s="8"/>
      <c r="AN250" s="8"/>
      <c r="AO250" s="8"/>
    </row>
    <row r="251" spans="2:41" ht="15.75" x14ac:dyDescent="0.25">
      <c r="B251" s="107" t="str">
        <f t="shared" si="11"/>
        <v/>
      </c>
      <c r="C251" s="41"/>
      <c r="D251" s="43"/>
      <c r="E251" s="32" t="str">
        <f>IFERROR(IF(OR(C251="",AND(C251&lt;&gt;"",D251="")),"",(VLOOKUP(C251,'APP BACKGROUND'!A:F,2,0))),"")</f>
        <v/>
      </c>
      <c r="F251" s="33" t="str">
        <f>IF(E251="","",(VLOOKUP(C251,'APP BACKGROUND'!A:F,5,0)))</f>
        <v/>
      </c>
      <c r="G251" s="31" t="str">
        <f>IF(E251="","",(VLOOKUP('Application Form'!C251,'APP BACKGROUND'!A:I,9,0)))</f>
        <v/>
      </c>
      <c r="H251" s="9"/>
      <c r="I251" s="9"/>
      <c r="J251" s="196" t="str">
        <f>IF(H251="","",(VLOOKUP(C251,'APP BACKGROUND'!A:M,13,0)))</f>
        <v/>
      </c>
      <c r="K251" s="116" t="str">
        <f t="shared" si="9"/>
        <v/>
      </c>
      <c r="L251" s="116" t="str">
        <f>IF(H251="","",(VLOOKUP(C251,'APP BACKGROUND'!A:K,11,0)))</f>
        <v/>
      </c>
      <c r="M251" s="67"/>
      <c r="N251" s="93" t="str">
        <f>IF(H:H="","",M251/G251)</f>
        <v/>
      </c>
      <c r="O251" s="68" t="str">
        <f t="shared" si="10"/>
        <v/>
      </c>
      <c r="P251" s="31"/>
      <c r="Q251" s="31"/>
      <c r="R251" s="35" t="str">
        <f>IF(P:P="","",IF(OR(P251="At Shelf",P251="Bonus Bundles"),VLOOKUP(G251,'Data Validation'!$A$48:$B$56,2,TRUE),VLOOKUP(G251,'Data Validation'!$A$60:$B$69,2,TRUE)))</f>
        <v/>
      </c>
      <c r="S251" s="60"/>
      <c r="T251" s="60"/>
      <c r="U251" s="60"/>
      <c r="V251" s="9"/>
      <c r="W251" s="9"/>
      <c r="X251" s="9"/>
      <c r="Y251" s="8"/>
      <c r="Z251" s="8"/>
      <c r="AA251" s="8"/>
      <c r="AB251" s="8"/>
      <c r="AC251" s="9"/>
      <c r="AD251" s="9"/>
      <c r="AE251" s="9"/>
      <c r="AF251" s="9"/>
      <c r="AG251" s="9"/>
      <c r="AH251" s="8"/>
      <c r="AI251" s="8"/>
      <c r="AJ251" s="8"/>
      <c r="AK251" s="8"/>
      <c r="AL251" s="8"/>
      <c r="AM251" s="8"/>
      <c r="AN251" s="8"/>
      <c r="AO251" s="8"/>
    </row>
    <row r="252" spans="2:41" ht="15.75" x14ac:dyDescent="0.25">
      <c r="B252" s="107" t="str">
        <f t="shared" si="11"/>
        <v/>
      </c>
      <c r="C252" s="41"/>
      <c r="D252" s="43"/>
      <c r="E252" s="32" t="str">
        <f>IFERROR(IF(OR(C252="",AND(C252&lt;&gt;"",D252="")),"",(VLOOKUP(C252,'APP BACKGROUND'!A:F,2,0))),"")</f>
        <v/>
      </c>
      <c r="F252" s="33" t="str">
        <f>IF(E252="","",(VLOOKUP(C252,'APP BACKGROUND'!A:F,5,0)))</f>
        <v/>
      </c>
      <c r="G252" s="31" t="str">
        <f>IF(E252="","",(VLOOKUP('Application Form'!C252,'APP BACKGROUND'!A:I,9,0)))</f>
        <v/>
      </c>
      <c r="H252" s="9"/>
      <c r="I252" s="9"/>
      <c r="J252" s="196" t="str">
        <f>IF(H252="","",(VLOOKUP(C252,'APP BACKGROUND'!A:M,13,0)))</f>
        <v/>
      </c>
      <c r="K252" s="116" t="str">
        <f t="shared" si="9"/>
        <v/>
      </c>
      <c r="L252" s="116" t="str">
        <f>IF(H252="","",(VLOOKUP(C252,'APP BACKGROUND'!A:K,11,0)))</f>
        <v/>
      </c>
      <c r="M252" s="67"/>
      <c r="N252" s="93" t="str">
        <f>IF(H:H="","",M252/G252)</f>
        <v/>
      </c>
      <c r="O252" s="68" t="str">
        <f t="shared" si="10"/>
        <v/>
      </c>
      <c r="P252" s="31"/>
      <c r="Q252" s="31"/>
      <c r="R252" s="35" t="str">
        <f>IF(P:P="","",IF(OR(P252="At Shelf",P252="Bonus Bundles"),VLOOKUP(G252,'Data Validation'!$A$48:$B$56,2,TRUE),VLOOKUP(G252,'Data Validation'!$A$60:$B$69,2,TRUE)))</f>
        <v/>
      </c>
      <c r="S252" s="60"/>
      <c r="T252" s="60"/>
      <c r="U252" s="60"/>
      <c r="V252" s="9"/>
      <c r="W252" s="9"/>
      <c r="X252" s="9"/>
      <c r="Y252" s="8"/>
      <c r="Z252" s="8"/>
      <c r="AA252" s="8"/>
      <c r="AB252" s="8"/>
      <c r="AC252" s="9"/>
      <c r="AD252" s="9"/>
      <c r="AE252" s="9"/>
      <c r="AF252" s="9"/>
      <c r="AG252" s="9"/>
      <c r="AH252" s="8"/>
      <c r="AI252" s="8"/>
      <c r="AJ252" s="8"/>
      <c r="AK252" s="8"/>
      <c r="AL252" s="8"/>
      <c r="AM252" s="8"/>
      <c r="AN252" s="8"/>
      <c r="AO252" s="8"/>
    </row>
    <row r="253" spans="2:41" ht="15.75" x14ac:dyDescent="0.25">
      <c r="B253" s="107" t="str">
        <f t="shared" si="11"/>
        <v/>
      </c>
      <c r="C253" s="41"/>
      <c r="D253" s="43"/>
      <c r="E253" s="32" t="str">
        <f>IFERROR(IF(OR(C253="",AND(C253&lt;&gt;"",D253="")),"",(VLOOKUP(C253,'APP BACKGROUND'!A:F,2,0))),"")</f>
        <v/>
      </c>
      <c r="F253" s="33" t="str">
        <f>IF(E253="","",(VLOOKUP(C253,'APP BACKGROUND'!A:F,5,0)))</f>
        <v/>
      </c>
      <c r="G253" s="31" t="str">
        <f>IF(E253="","",(VLOOKUP('Application Form'!C253,'APP BACKGROUND'!A:I,9,0)))</f>
        <v/>
      </c>
      <c r="H253" s="9"/>
      <c r="I253" s="9"/>
      <c r="J253" s="196" t="str">
        <f>IF(H253="","",(VLOOKUP(C253,'APP BACKGROUND'!A:M,13,0)))</f>
        <v/>
      </c>
      <c r="K253" s="116" t="str">
        <f t="shared" si="9"/>
        <v/>
      </c>
      <c r="L253" s="116" t="str">
        <f>IF(H253="","",(VLOOKUP(C253,'APP BACKGROUND'!A:K,11,0)))</f>
        <v/>
      </c>
      <c r="M253" s="67"/>
      <c r="N253" s="93" t="str">
        <f>IF(H:H="","",M253/G253)</f>
        <v/>
      </c>
      <c r="O253" s="68" t="str">
        <f t="shared" si="10"/>
        <v/>
      </c>
      <c r="P253" s="31"/>
      <c r="Q253" s="31"/>
      <c r="R253" s="35" t="str">
        <f>IF(P:P="","",IF(OR(P253="At Shelf",P253="Bonus Bundles"),VLOOKUP(G253,'Data Validation'!$A$48:$B$56,2,TRUE),VLOOKUP(G253,'Data Validation'!$A$60:$B$69,2,TRUE)))</f>
        <v/>
      </c>
      <c r="S253" s="60"/>
      <c r="T253" s="60"/>
      <c r="U253" s="60"/>
      <c r="V253" s="9"/>
      <c r="W253" s="9"/>
      <c r="X253" s="9"/>
      <c r="Y253" s="8"/>
      <c r="Z253" s="8"/>
      <c r="AA253" s="8"/>
      <c r="AB253" s="8"/>
      <c r="AC253" s="9"/>
      <c r="AD253" s="9"/>
      <c r="AE253" s="9"/>
      <c r="AF253" s="9"/>
      <c r="AG253" s="9"/>
      <c r="AH253" s="8"/>
      <c r="AI253" s="8"/>
      <c r="AJ253" s="8"/>
      <c r="AK253" s="8"/>
      <c r="AL253" s="8"/>
      <c r="AM253" s="8"/>
      <c r="AN253" s="8"/>
      <c r="AO253" s="8"/>
    </row>
    <row r="254" spans="2:41" ht="15.75" x14ac:dyDescent="0.25">
      <c r="B254" s="107" t="str">
        <f t="shared" si="11"/>
        <v/>
      </c>
      <c r="C254" s="41"/>
      <c r="D254" s="43"/>
      <c r="E254" s="32" t="str">
        <f>IFERROR(IF(OR(C254="",AND(C254&lt;&gt;"",D254="")),"",(VLOOKUP(C254,'APP BACKGROUND'!A:F,2,0))),"")</f>
        <v/>
      </c>
      <c r="F254" s="33" t="str">
        <f>IF(E254="","",(VLOOKUP(C254,'APP BACKGROUND'!A:F,5,0)))</f>
        <v/>
      </c>
      <c r="G254" s="31" t="str">
        <f>IF(E254="","",(VLOOKUP('Application Form'!C254,'APP BACKGROUND'!A:I,9,0)))</f>
        <v/>
      </c>
      <c r="H254" s="9"/>
      <c r="I254" s="9"/>
      <c r="J254" s="196" t="str">
        <f>IF(H254="","",(VLOOKUP(C254,'APP BACKGROUND'!A:M,13,0)))</f>
        <v/>
      </c>
      <c r="K254" s="116" t="str">
        <f t="shared" si="9"/>
        <v/>
      </c>
      <c r="L254" s="116" t="str">
        <f>IF(H254="","",(VLOOKUP(C254,'APP BACKGROUND'!A:K,11,0)))</f>
        <v/>
      </c>
      <c r="M254" s="67"/>
      <c r="N254" s="93" t="str">
        <f>IF(H:H="","",M254/G254)</f>
        <v/>
      </c>
      <c r="O254" s="68" t="str">
        <f t="shared" si="10"/>
        <v/>
      </c>
      <c r="P254" s="31"/>
      <c r="Q254" s="31"/>
      <c r="R254" s="35" t="str">
        <f>IF(P:P="","",IF(OR(P254="At Shelf",P254="Bonus Bundles"),VLOOKUP(G254,'Data Validation'!$A$48:$B$56,2,TRUE),VLOOKUP(G254,'Data Validation'!$A$60:$B$69,2,TRUE)))</f>
        <v/>
      </c>
      <c r="S254" s="60"/>
      <c r="T254" s="60"/>
      <c r="U254" s="60"/>
      <c r="V254" s="9"/>
      <c r="W254" s="9"/>
      <c r="X254" s="9"/>
      <c r="Y254" s="8"/>
      <c r="Z254" s="8"/>
      <c r="AA254" s="8"/>
      <c r="AB254" s="8"/>
      <c r="AC254" s="9"/>
      <c r="AD254" s="9"/>
      <c r="AE254" s="9"/>
      <c r="AF254" s="9"/>
      <c r="AG254" s="9"/>
      <c r="AH254" s="8"/>
      <c r="AI254" s="8"/>
      <c r="AJ254" s="8"/>
      <c r="AK254" s="8"/>
      <c r="AL254" s="8"/>
      <c r="AM254" s="8"/>
      <c r="AN254" s="8"/>
      <c r="AO254" s="8"/>
    </row>
    <row r="255" spans="2:41" ht="15.75" x14ac:dyDescent="0.25">
      <c r="B255" s="107" t="str">
        <f t="shared" si="11"/>
        <v/>
      </c>
      <c r="C255" s="41"/>
      <c r="D255" s="43"/>
      <c r="E255" s="32" t="str">
        <f>IFERROR(IF(OR(C255="",AND(C255&lt;&gt;"",D255="")),"",(VLOOKUP(C255,'APP BACKGROUND'!A:F,2,0))),"")</f>
        <v/>
      </c>
      <c r="F255" s="33" t="str">
        <f>IF(E255="","",(VLOOKUP(C255,'APP BACKGROUND'!A:F,5,0)))</f>
        <v/>
      </c>
      <c r="G255" s="31" t="str">
        <f>IF(E255="","",(VLOOKUP('Application Form'!C255,'APP BACKGROUND'!A:I,9,0)))</f>
        <v/>
      </c>
      <c r="H255" s="9"/>
      <c r="I255" s="9"/>
      <c r="J255" s="196" t="str">
        <f>IF(H255="","",(VLOOKUP(C255,'APP BACKGROUND'!A:M,13,0)))</f>
        <v/>
      </c>
      <c r="K255" s="116" t="str">
        <f t="shared" si="9"/>
        <v/>
      </c>
      <c r="L255" s="116" t="str">
        <f>IF(H255="","",(VLOOKUP(C255,'APP BACKGROUND'!A:K,11,0)))</f>
        <v/>
      </c>
      <c r="M255" s="67"/>
      <c r="N255" s="93" t="str">
        <f>IF(H:H="","",M255/G255)</f>
        <v/>
      </c>
      <c r="O255" s="68" t="str">
        <f t="shared" si="10"/>
        <v/>
      </c>
      <c r="P255" s="31"/>
      <c r="Q255" s="31"/>
      <c r="R255" s="35" t="str">
        <f>IF(P:P="","",IF(OR(P255="At Shelf",P255="Bonus Bundles"),VLOOKUP(G255,'Data Validation'!$A$48:$B$56,2,TRUE),VLOOKUP(G255,'Data Validation'!$A$60:$B$69,2,TRUE)))</f>
        <v/>
      </c>
      <c r="S255" s="60"/>
      <c r="T255" s="60"/>
      <c r="U255" s="60"/>
      <c r="V255" s="9"/>
      <c r="W255" s="9"/>
      <c r="X255" s="9"/>
      <c r="Y255" s="8"/>
      <c r="Z255" s="8"/>
      <c r="AA255" s="8"/>
      <c r="AB255" s="8"/>
      <c r="AC255" s="9"/>
      <c r="AD255" s="9"/>
      <c r="AE255" s="9"/>
      <c r="AF255" s="9"/>
      <c r="AG255" s="9"/>
      <c r="AH255" s="8"/>
      <c r="AI255" s="8"/>
      <c r="AJ255" s="8"/>
      <c r="AK255" s="8"/>
      <c r="AL255" s="8"/>
      <c r="AM255" s="8"/>
      <c r="AN255" s="8"/>
      <c r="AO255" s="8"/>
    </row>
    <row r="256" spans="2:41" ht="15.75" x14ac:dyDescent="0.25">
      <c r="B256" s="107" t="str">
        <f t="shared" si="11"/>
        <v/>
      </c>
      <c r="C256" s="41"/>
      <c r="D256" s="43"/>
      <c r="E256" s="32" t="str">
        <f>IFERROR(IF(OR(C256="",AND(C256&lt;&gt;"",D256="")),"",(VLOOKUP(C256,'APP BACKGROUND'!A:F,2,0))),"")</f>
        <v/>
      </c>
      <c r="F256" s="33" t="str">
        <f>IF(E256="","",(VLOOKUP(C256,'APP BACKGROUND'!A:F,5,0)))</f>
        <v/>
      </c>
      <c r="G256" s="31" t="str">
        <f>IF(E256="","",(VLOOKUP('Application Form'!C256,'APP BACKGROUND'!A:I,9,0)))</f>
        <v/>
      </c>
      <c r="H256" s="9"/>
      <c r="I256" s="9"/>
      <c r="J256" s="196" t="str">
        <f>IF(H256="","",(VLOOKUP(C256,'APP BACKGROUND'!A:M,13,0)))</f>
        <v/>
      </c>
      <c r="K256" s="116" t="str">
        <f t="shared" si="9"/>
        <v/>
      </c>
      <c r="L256" s="116" t="str">
        <f>IF(H256="","",(VLOOKUP(C256,'APP BACKGROUND'!A:K,11,0)))</f>
        <v/>
      </c>
      <c r="M256" s="67"/>
      <c r="N256" s="93" t="str">
        <f>IF(H:H="","",M256/G256)</f>
        <v/>
      </c>
      <c r="O256" s="68" t="str">
        <f t="shared" si="10"/>
        <v/>
      </c>
      <c r="P256" s="31"/>
      <c r="Q256" s="31"/>
      <c r="R256" s="35" t="str">
        <f>IF(P:P="","",IF(OR(P256="At Shelf",P256="Bonus Bundles"),VLOOKUP(G256,'Data Validation'!$A$48:$B$56,2,TRUE),VLOOKUP(G256,'Data Validation'!$A$60:$B$69,2,TRUE)))</f>
        <v/>
      </c>
      <c r="S256" s="60"/>
      <c r="T256" s="60"/>
      <c r="U256" s="60"/>
      <c r="V256" s="9"/>
      <c r="W256" s="9"/>
      <c r="X256" s="9"/>
      <c r="Y256" s="8"/>
      <c r="Z256" s="8"/>
      <c r="AA256" s="8"/>
      <c r="AB256" s="8"/>
      <c r="AC256" s="9"/>
      <c r="AD256" s="9"/>
      <c r="AE256" s="9"/>
      <c r="AF256" s="9"/>
      <c r="AG256" s="9"/>
      <c r="AH256" s="8"/>
      <c r="AI256" s="8"/>
      <c r="AJ256" s="8"/>
      <c r="AK256" s="8"/>
      <c r="AL256" s="8"/>
      <c r="AM256" s="8"/>
      <c r="AN256" s="8"/>
      <c r="AO256" s="8"/>
    </row>
    <row r="257" spans="2:41" ht="15.75" x14ac:dyDescent="0.25">
      <c r="B257" s="107" t="str">
        <f t="shared" si="11"/>
        <v/>
      </c>
      <c r="C257" s="41"/>
      <c r="D257" s="43"/>
      <c r="E257" s="32" t="str">
        <f>IFERROR(IF(OR(C257="",AND(C257&lt;&gt;"",D257="")),"",(VLOOKUP(C257,'APP BACKGROUND'!A:F,2,0))),"")</f>
        <v/>
      </c>
      <c r="F257" s="33" t="str">
        <f>IF(E257="","",(VLOOKUP(C257,'APP BACKGROUND'!A:F,5,0)))</f>
        <v/>
      </c>
      <c r="G257" s="31" t="str">
        <f>IF(E257="","",(VLOOKUP('Application Form'!C257,'APP BACKGROUND'!A:I,9,0)))</f>
        <v/>
      </c>
      <c r="H257" s="9"/>
      <c r="I257" s="9"/>
      <c r="J257" s="196" t="str">
        <f>IF(H257="","",(VLOOKUP(C257,'APP BACKGROUND'!A:M,13,0)))</f>
        <v/>
      </c>
      <c r="K257" s="116" t="str">
        <f t="shared" si="9"/>
        <v/>
      </c>
      <c r="L257" s="116" t="str">
        <f>IF(H257="","",(VLOOKUP(C257,'APP BACKGROUND'!A:K,11,0)))</f>
        <v/>
      </c>
      <c r="M257" s="67"/>
      <c r="N257" s="93" t="str">
        <f>IF(H:H="","",M257/G257)</f>
        <v/>
      </c>
      <c r="O257" s="68" t="str">
        <f t="shared" si="10"/>
        <v/>
      </c>
      <c r="P257" s="31"/>
      <c r="Q257" s="31"/>
      <c r="R257" s="35" t="str">
        <f>IF(P:P="","",IF(OR(P257="At Shelf",P257="Bonus Bundles"),VLOOKUP(G257,'Data Validation'!$A$48:$B$56,2,TRUE),VLOOKUP(G257,'Data Validation'!$A$60:$B$69,2,TRUE)))</f>
        <v/>
      </c>
      <c r="S257" s="60"/>
      <c r="T257" s="60"/>
      <c r="U257" s="60"/>
      <c r="V257" s="9"/>
      <c r="W257" s="9"/>
      <c r="X257" s="9"/>
      <c r="Y257" s="8"/>
      <c r="Z257" s="8"/>
      <c r="AA257" s="8"/>
      <c r="AB257" s="8"/>
      <c r="AC257" s="9"/>
      <c r="AD257" s="9"/>
      <c r="AE257" s="9"/>
      <c r="AF257" s="9"/>
      <c r="AG257" s="9"/>
      <c r="AH257" s="8"/>
      <c r="AI257" s="8"/>
      <c r="AJ257" s="8"/>
      <c r="AK257" s="8"/>
      <c r="AL257" s="8"/>
      <c r="AM257" s="8"/>
      <c r="AN257" s="8"/>
      <c r="AO257" s="8"/>
    </row>
    <row r="258" spans="2:41" ht="15.75" x14ac:dyDescent="0.25">
      <c r="B258" s="107" t="str">
        <f t="shared" si="11"/>
        <v/>
      </c>
      <c r="C258" s="41"/>
      <c r="D258" s="43"/>
      <c r="E258" s="32" t="str">
        <f>IFERROR(IF(OR(C258="",AND(C258&lt;&gt;"",D258="")),"",(VLOOKUP(C258,'APP BACKGROUND'!A:F,2,0))),"")</f>
        <v/>
      </c>
      <c r="F258" s="33" t="str">
        <f>IF(E258="","",(VLOOKUP(C258,'APP BACKGROUND'!A:F,5,0)))</f>
        <v/>
      </c>
      <c r="G258" s="31" t="str">
        <f>IF(E258="","",(VLOOKUP('Application Form'!C258,'APP BACKGROUND'!A:I,9,0)))</f>
        <v/>
      </c>
      <c r="H258" s="9"/>
      <c r="I258" s="9"/>
      <c r="J258" s="196" t="str">
        <f>IF(H258="","",(VLOOKUP(C258,'APP BACKGROUND'!A:M,13,0)))</f>
        <v/>
      </c>
      <c r="K258" s="116" t="str">
        <f t="shared" si="9"/>
        <v/>
      </c>
      <c r="L258" s="116" t="str">
        <f>IF(H258="","",(VLOOKUP(C258,'APP BACKGROUND'!A:K,11,0)))</f>
        <v/>
      </c>
      <c r="M258" s="67"/>
      <c r="N258" s="93" t="str">
        <f>IF(H:H="","",M258/G258)</f>
        <v/>
      </c>
      <c r="O258" s="68" t="str">
        <f t="shared" si="10"/>
        <v/>
      </c>
      <c r="P258" s="31"/>
      <c r="Q258" s="31"/>
      <c r="R258" s="35" t="str">
        <f>IF(P:P="","",IF(OR(P258="At Shelf",P258="Bonus Bundles"),VLOOKUP(G258,'Data Validation'!$A$48:$B$56,2,TRUE),VLOOKUP(G258,'Data Validation'!$A$60:$B$69,2,TRUE)))</f>
        <v/>
      </c>
      <c r="S258" s="60"/>
      <c r="T258" s="60"/>
      <c r="U258" s="60"/>
      <c r="V258" s="9"/>
      <c r="W258" s="9"/>
      <c r="X258" s="9"/>
      <c r="Y258" s="8"/>
      <c r="Z258" s="8"/>
      <c r="AA258" s="8"/>
      <c r="AB258" s="8"/>
      <c r="AC258" s="9"/>
      <c r="AD258" s="9"/>
      <c r="AE258" s="9"/>
      <c r="AF258" s="9"/>
      <c r="AG258" s="9"/>
      <c r="AH258" s="8"/>
      <c r="AI258" s="8"/>
      <c r="AJ258" s="8"/>
      <c r="AK258" s="8"/>
      <c r="AL258" s="8"/>
      <c r="AM258" s="8"/>
      <c r="AN258" s="8"/>
      <c r="AO258" s="8"/>
    </row>
    <row r="259" spans="2:41" ht="15.75" x14ac:dyDescent="0.25">
      <c r="B259" s="107" t="str">
        <f t="shared" si="11"/>
        <v/>
      </c>
      <c r="C259" s="41"/>
      <c r="D259" s="43"/>
      <c r="E259" s="32" t="str">
        <f>IFERROR(IF(OR(C259="",AND(C259&lt;&gt;"",D259="")),"",(VLOOKUP(C259,'APP BACKGROUND'!A:F,2,0))),"")</f>
        <v/>
      </c>
      <c r="F259" s="33" t="str">
        <f>IF(E259="","",(VLOOKUP(C259,'APP BACKGROUND'!A:F,5,0)))</f>
        <v/>
      </c>
      <c r="G259" s="31" t="str">
        <f>IF(E259="","",(VLOOKUP('Application Form'!C259,'APP BACKGROUND'!A:I,9,0)))</f>
        <v/>
      </c>
      <c r="H259" s="9"/>
      <c r="I259" s="9"/>
      <c r="J259" s="196" t="str">
        <f>IF(H259="","",(VLOOKUP(C259,'APP BACKGROUND'!A:M,13,0)))</f>
        <v/>
      </c>
      <c r="K259" s="116" t="str">
        <f t="shared" si="9"/>
        <v/>
      </c>
      <c r="L259" s="116" t="str">
        <f>IF(H259="","",(VLOOKUP(C259,'APP BACKGROUND'!A:K,11,0)))</f>
        <v/>
      </c>
      <c r="M259" s="67"/>
      <c r="N259" s="93" t="str">
        <f>IF(H:H="","",M259/G259)</f>
        <v/>
      </c>
      <c r="O259" s="68" t="str">
        <f t="shared" si="10"/>
        <v/>
      </c>
      <c r="P259" s="31"/>
      <c r="Q259" s="31"/>
      <c r="R259" s="35" t="str">
        <f>IF(P:P="","",IF(OR(P259="At Shelf",P259="Bonus Bundles"),VLOOKUP(G259,'Data Validation'!$A$48:$B$56,2,TRUE),VLOOKUP(G259,'Data Validation'!$A$60:$B$69,2,TRUE)))</f>
        <v/>
      </c>
      <c r="S259" s="60"/>
      <c r="T259" s="60"/>
      <c r="U259" s="60"/>
      <c r="V259" s="9"/>
      <c r="W259" s="9"/>
      <c r="X259" s="9"/>
      <c r="Y259" s="8"/>
      <c r="Z259" s="8"/>
      <c r="AA259" s="8"/>
      <c r="AB259" s="8"/>
      <c r="AC259" s="9"/>
      <c r="AD259" s="9"/>
      <c r="AE259" s="9"/>
      <c r="AF259" s="9"/>
      <c r="AG259" s="9"/>
      <c r="AH259" s="8"/>
      <c r="AI259" s="8"/>
      <c r="AJ259" s="8"/>
      <c r="AK259" s="8"/>
      <c r="AL259" s="8"/>
      <c r="AM259" s="8"/>
      <c r="AN259" s="8"/>
      <c r="AO259" s="8"/>
    </row>
    <row r="260" spans="2:41" ht="15.75" x14ac:dyDescent="0.25">
      <c r="B260" s="107" t="str">
        <f t="shared" si="11"/>
        <v/>
      </c>
      <c r="C260" s="41"/>
      <c r="D260" s="43"/>
      <c r="E260" s="32" t="str">
        <f>IFERROR(IF(OR(C260="",AND(C260&lt;&gt;"",D260="")),"",(VLOOKUP(C260,'APP BACKGROUND'!A:F,2,0))),"")</f>
        <v/>
      </c>
      <c r="F260" s="33" t="str">
        <f>IF(E260="","",(VLOOKUP(C260,'APP BACKGROUND'!A:F,5,0)))</f>
        <v/>
      </c>
      <c r="G260" s="31" t="str">
        <f>IF(E260="","",(VLOOKUP('Application Form'!C260,'APP BACKGROUND'!A:I,9,0)))</f>
        <v/>
      </c>
      <c r="H260" s="9"/>
      <c r="I260" s="9"/>
      <c r="J260" s="196" t="str">
        <f>IF(H260="","",(VLOOKUP(C260,'APP BACKGROUND'!A:M,13,0)))</f>
        <v/>
      </c>
      <c r="K260" s="116" t="str">
        <f t="shared" si="9"/>
        <v/>
      </c>
      <c r="L260" s="116" t="str">
        <f>IF(H260="","",(VLOOKUP(C260,'APP BACKGROUND'!A:K,11,0)))</f>
        <v/>
      </c>
      <c r="M260" s="67"/>
      <c r="N260" s="93" t="str">
        <f>IF(H:H="","",M260/G260)</f>
        <v/>
      </c>
      <c r="O260" s="68" t="str">
        <f t="shared" si="10"/>
        <v/>
      </c>
      <c r="P260" s="31"/>
      <c r="Q260" s="31"/>
      <c r="R260" s="35" t="str">
        <f>IF(P:P="","",IF(OR(P260="At Shelf",P260="Bonus Bundles"),VLOOKUP(G260,'Data Validation'!$A$48:$B$56,2,TRUE),VLOOKUP(G260,'Data Validation'!$A$60:$B$69,2,TRUE)))</f>
        <v/>
      </c>
      <c r="S260" s="60"/>
      <c r="T260" s="60"/>
      <c r="U260" s="60"/>
      <c r="V260" s="9"/>
      <c r="W260" s="9"/>
      <c r="X260" s="9"/>
      <c r="Y260" s="8"/>
      <c r="Z260" s="8"/>
      <c r="AA260" s="8"/>
      <c r="AB260" s="8"/>
      <c r="AC260" s="9"/>
      <c r="AD260" s="9"/>
      <c r="AE260" s="9"/>
      <c r="AF260" s="9"/>
      <c r="AG260" s="9"/>
      <c r="AH260" s="8"/>
      <c r="AI260" s="8"/>
      <c r="AJ260" s="8"/>
      <c r="AK260" s="8"/>
      <c r="AL260" s="8"/>
      <c r="AM260" s="8"/>
      <c r="AN260" s="8"/>
      <c r="AO260" s="8"/>
    </row>
    <row r="261" spans="2:41" ht="15.75" x14ac:dyDescent="0.25">
      <c r="B261" s="107" t="str">
        <f t="shared" si="11"/>
        <v/>
      </c>
      <c r="C261" s="41"/>
      <c r="D261" s="43"/>
      <c r="E261" s="32" t="str">
        <f>IFERROR(IF(OR(C261="",AND(C261&lt;&gt;"",D261="")),"",(VLOOKUP(C261,'APP BACKGROUND'!A:F,2,0))),"")</f>
        <v/>
      </c>
      <c r="F261" s="33" t="str">
        <f>IF(E261="","",(VLOOKUP(C261,'APP BACKGROUND'!A:F,5,0)))</f>
        <v/>
      </c>
      <c r="G261" s="31" t="str">
        <f>IF(E261="","",(VLOOKUP('Application Form'!C261,'APP BACKGROUND'!A:I,9,0)))</f>
        <v/>
      </c>
      <c r="H261" s="9"/>
      <c r="I261" s="9"/>
      <c r="J261" s="196" t="str">
        <f>IF(H261="","",(VLOOKUP(C261,'APP BACKGROUND'!A:M,13,0)))</f>
        <v/>
      </c>
      <c r="K261" s="116" t="str">
        <f t="shared" si="9"/>
        <v/>
      </c>
      <c r="L261" s="116" t="str">
        <f>IF(H261="","",(VLOOKUP(C261,'APP BACKGROUND'!A:K,11,0)))</f>
        <v/>
      </c>
      <c r="M261" s="67"/>
      <c r="N261" s="93" t="str">
        <f>IF(H:H="","",M261/G261)</f>
        <v/>
      </c>
      <c r="O261" s="68" t="str">
        <f t="shared" si="10"/>
        <v/>
      </c>
      <c r="P261" s="31"/>
      <c r="Q261" s="31"/>
      <c r="R261" s="35" t="str">
        <f>IF(P:P="","",IF(OR(P261="At Shelf",P261="Bonus Bundles"),VLOOKUP(G261,'Data Validation'!$A$48:$B$56,2,TRUE),VLOOKUP(G261,'Data Validation'!$A$60:$B$69,2,TRUE)))</f>
        <v/>
      </c>
      <c r="S261" s="60"/>
      <c r="T261" s="60"/>
      <c r="U261" s="60"/>
      <c r="V261" s="9"/>
      <c r="W261" s="9"/>
      <c r="X261" s="9"/>
      <c r="Y261" s="8"/>
      <c r="Z261" s="8"/>
      <c r="AA261" s="8"/>
      <c r="AB261" s="8"/>
      <c r="AC261" s="9"/>
      <c r="AD261" s="9"/>
      <c r="AE261" s="9"/>
      <c r="AF261" s="9"/>
      <c r="AG261" s="9"/>
      <c r="AH261" s="8"/>
      <c r="AI261" s="8"/>
      <c r="AJ261" s="8"/>
      <c r="AK261" s="8"/>
      <c r="AL261" s="8"/>
      <c r="AM261" s="8"/>
      <c r="AN261" s="8"/>
      <c r="AO261" s="8"/>
    </row>
    <row r="262" spans="2:41" ht="15.75" x14ac:dyDescent="0.25">
      <c r="B262" s="107" t="str">
        <f t="shared" si="11"/>
        <v/>
      </c>
      <c r="C262" s="41"/>
      <c r="D262" s="43"/>
      <c r="E262" s="32" t="str">
        <f>IFERROR(IF(OR(C262="",AND(C262&lt;&gt;"",D262="")),"",(VLOOKUP(C262,'APP BACKGROUND'!A:F,2,0))),"")</f>
        <v/>
      </c>
      <c r="F262" s="33" t="str">
        <f>IF(E262="","",(VLOOKUP(C262,'APP BACKGROUND'!A:F,5,0)))</f>
        <v/>
      </c>
      <c r="G262" s="31" t="str">
        <f>IF(E262="","",(VLOOKUP('Application Form'!C262,'APP BACKGROUND'!A:I,9,0)))</f>
        <v/>
      </c>
      <c r="H262" s="9"/>
      <c r="I262" s="9"/>
      <c r="J262" s="196" t="str">
        <f>IF(H262="","",(VLOOKUP(C262,'APP BACKGROUND'!A:M,13,0)))</f>
        <v/>
      </c>
      <c r="K262" s="116" t="str">
        <f t="shared" si="9"/>
        <v/>
      </c>
      <c r="L262" s="116" t="str">
        <f>IF(H262="","",(VLOOKUP(C262,'APP BACKGROUND'!A:K,11,0)))</f>
        <v/>
      </c>
      <c r="M262" s="67"/>
      <c r="N262" s="93" t="str">
        <f>IF(H:H="","",M262/G262)</f>
        <v/>
      </c>
      <c r="O262" s="68" t="str">
        <f t="shared" si="10"/>
        <v/>
      </c>
      <c r="P262" s="31"/>
      <c r="Q262" s="31"/>
      <c r="R262" s="35" t="str">
        <f>IF(P:P="","",IF(OR(P262="At Shelf",P262="Bonus Bundles"),VLOOKUP(G262,'Data Validation'!$A$48:$B$56,2,TRUE),VLOOKUP(G262,'Data Validation'!$A$60:$B$69,2,TRUE)))</f>
        <v/>
      </c>
      <c r="S262" s="60"/>
      <c r="T262" s="60"/>
      <c r="U262" s="60"/>
      <c r="V262" s="9"/>
      <c r="W262" s="9"/>
      <c r="X262" s="9"/>
      <c r="Y262" s="8"/>
      <c r="Z262" s="8"/>
      <c r="AA262" s="8"/>
      <c r="AB262" s="8"/>
      <c r="AC262" s="9"/>
      <c r="AD262" s="9"/>
      <c r="AE262" s="9"/>
      <c r="AF262" s="9"/>
      <c r="AG262" s="9"/>
      <c r="AH262" s="8"/>
      <c r="AI262" s="8"/>
      <c r="AJ262" s="8"/>
      <c r="AK262" s="8"/>
      <c r="AL262" s="8"/>
      <c r="AM262" s="8"/>
      <c r="AN262" s="8"/>
      <c r="AO262" s="8"/>
    </row>
    <row r="263" spans="2:41" ht="15.75" x14ac:dyDescent="0.25">
      <c r="B263" s="107" t="str">
        <f t="shared" si="11"/>
        <v/>
      </c>
      <c r="C263" s="41"/>
      <c r="D263" s="43"/>
      <c r="E263" s="32" t="str">
        <f>IFERROR(IF(OR(C263="",AND(C263&lt;&gt;"",D263="")),"",(VLOOKUP(C263,'APP BACKGROUND'!A:F,2,0))),"")</f>
        <v/>
      </c>
      <c r="F263" s="33" t="str">
        <f>IF(E263="","",(VLOOKUP(C263,'APP BACKGROUND'!A:F,5,0)))</f>
        <v/>
      </c>
      <c r="G263" s="31" t="str">
        <f>IF(E263="","",(VLOOKUP('Application Form'!C263,'APP BACKGROUND'!A:I,9,0)))</f>
        <v/>
      </c>
      <c r="H263" s="9"/>
      <c r="I263" s="9"/>
      <c r="J263" s="196" t="str">
        <f>IF(H263="","",(VLOOKUP(C263,'APP BACKGROUND'!A:M,13,0)))</f>
        <v/>
      </c>
      <c r="K263" s="116" t="str">
        <f t="shared" si="9"/>
        <v/>
      </c>
      <c r="L263" s="116" t="str">
        <f>IF(H263="","",(VLOOKUP(C263,'APP BACKGROUND'!A:K,11,0)))</f>
        <v/>
      </c>
      <c r="M263" s="67"/>
      <c r="N263" s="93" t="str">
        <f>IF(H:H="","",M263/G263)</f>
        <v/>
      </c>
      <c r="O263" s="68" t="str">
        <f t="shared" si="10"/>
        <v/>
      </c>
      <c r="P263" s="31"/>
      <c r="Q263" s="31"/>
      <c r="R263" s="35" t="str">
        <f>IF(P:P="","",IF(OR(P263="At Shelf",P263="Bonus Bundles"),VLOOKUP(G263,'Data Validation'!$A$48:$B$56,2,TRUE),VLOOKUP(G263,'Data Validation'!$A$60:$B$69,2,TRUE)))</f>
        <v/>
      </c>
      <c r="S263" s="60"/>
      <c r="T263" s="60"/>
      <c r="U263" s="60"/>
      <c r="V263" s="9"/>
      <c r="W263" s="9"/>
      <c r="X263" s="9"/>
      <c r="Y263" s="8"/>
      <c r="Z263" s="8"/>
      <c r="AA263" s="8"/>
      <c r="AB263" s="8"/>
      <c r="AC263" s="9"/>
      <c r="AD263" s="9"/>
      <c r="AE263" s="9"/>
      <c r="AF263" s="9"/>
      <c r="AG263" s="9"/>
      <c r="AH263" s="8"/>
      <c r="AI263" s="8"/>
      <c r="AJ263" s="8"/>
      <c r="AK263" s="8"/>
      <c r="AL263" s="8"/>
      <c r="AM263" s="8"/>
      <c r="AN263" s="8"/>
      <c r="AO263" s="8"/>
    </row>
    <row r="264" spans="2:41" ht="15.75" x14ac:dyDescent="0.25">
      <c r="B264" s="107" t="str">
        <f t="shared" si="11"/>
        <v/>
      </c>
      <c r="C264" s="41"/>
      <c r="D264" s="43"/>
      <c r="E264" s="32" t="str">
        <f>IFERROR(IF(OR(C264="",AND(C264&lt;&gt;"",D264="")),"",(VLOOKUP(C264,'APP BACKGROUND'!A:F,2,0))),"")</f>
        <v/>
      </c>
      <c r="F264" s="33" t="str">
        <f>IF(E264="","",(VLOOKUP(C264,'APP BACKGROUND'!A:F,5,0)))</f>
        <v/>
      </c>
      <c r="G264" s="31" t="str">
        <f>IF(E264="","",(VLOOKUP('Application Form'!C264,'APP BACKGROUND'!A:I,9,0)))</f>
        <v/>
      </c>
      <c r="H264" s="9"/>
      <c r="I264" s="9"/>
      <c r="J264" s="196" t="str">
        <f>IF(H264="","",(VLOOKUP(C264,'APP BACKGROUND'!A:M,13,0)))</f>
        <v/>
      </c>
      <c r="K264" s="116" t="str">
        <f t="shared" si="9"/>
        <v/>
      </c>
      <c r="L264" s="116" t="str">
        <f>IF(H264="","",(VLOOKUP(C264,'APP BACKGROUND'!A:K,11,0)))</f>
        <v/>
      </c>
      <c r="M264" s="67"/>
      <c r="N264" s="93" t="str">
        <f>IF(H:H="","",M264/G264)</f>
        <v/>
      </c>
      <c r="O264" s="68" t="str">
        <f t="shared" si="10"/>
        <v/>
      </c>
      <c r="P264" s="31"/>
      <c r="Q264" s="31"/>
      <c r="R264" s="35" t="str">
        <f>IF(P:P="","",IF(OR(P264="At Shelf",P264="Bonus Bundles"),VLOOKUP(G264,'Data Validation'!$A$48:$B$56,2,TRUE),VLOOKUP(G264,'Data Validation'!$A$60:$B$69,2,TRUE)))</f>
        <v/>
      </c>
      <c r="S264" s="60"/>
      <c r="T264" s="60"/>
      <c r="U264" s="60"/>
      <c r="V264" s="9"/>
      <c r="W264" s="9"/>
      <c r="X264" s="9"/>
      <c r="Y264" s="8"/>
      <c r="Z264" s="8"/>
      <c r="AA264" s="8"/>
      <c r="AB264" s="8"/>
      <c r="AC264" s="9"/>
      <c r="AD264" s="9"/>
      <c r="AE264" s="9"/>
      <c r="AF264" s="9"/>
      <c r="AG264" s="9"/>
      <c r="AH264" s="8"/>
      <c r="AI264" s="8"/>
      <c r="AJ264" s="8"/>
      <c r="AK264" s="8"/>
      <c r="AL264" s="8"/>
      <c r="AM264" s="8"/>
      <c r="AN264" s="8"/>
      <c r="AO264" s="8"/>
    </row>
    <row r="265" spans="2:41" ht="15.75" x14ac:dyDescent="0.25">
      <c r="B265" s="107" t="str">
        <f t="shared" si="11"/>
        <v/>
      </c>
      <c r="C265" s="41"/>
      <c r="D265" s="43"/>
      <c r="E265" s="32" t="str">
        <f>IFERROR(IF(OR(C265="",AND(C265&lt;&gt;"",D265="")),"",(VLOOKUP(C265,'APP BACKGROUND'!A:F,2,0))),"")</f>
        <v/>
      </c>
      <c r="F265" s="33" t="str">
        <f>IF(E265="","",(VLOOKUP(C265,'APP BACKGROUND'!A:F,5,0)))</f>
        <v/>
      </c>
      <c r="G265" s="31" t="str">
        <f>IF(E265="","",(VLOOKUP('Application Form'!C265,'APP BACKGROUND'!A:I,9,0)))</f>
        <v/>
      </c>
      <c r="H265" s="9"/>
      <c r="I265" s="9"/>
      <c r="J265" s="196" t="str">
        <f>IF(H265="","",(VLOOKUP(C265,'APP BACKGROUND'!A:M,13,0)))</f>
        <v/>
      </c>
      <c r="K265" s="116" t="str">
        <f t="shared" si="9"/>
        <v/>
      </c>
      <c r="L265" s="116" t="str">
        <f>IF(H265="","",(VLOOKUP(C265,'APP BACKGROUND'!A:K,11,0)))</f>
        <v/>
      </c>
      <c r="M265" s="67"/>
      <c r="N265" s="93" t="str">
        <f>IF(H:H="","",M265/G265)</f>
        <v/>
      </c>
      <c r="O265" s="68" t="str">
        <f t="shared" si="10"/>
        <v/>
      </c>
      <c r="P265" s="31"/>
      <c r="Q265" s="31"/>
      <c r="R265" s="35" t="str">
        <f>IF(P:P="","",IF(OR(P265="At Shelf",P265="Bonus Bundles"),VLOOKUP(G265,'Data Validation'!$A$48:$B$56,2,TRUE),VLOOKUP(G265,'Data Validation'!$A$60:$B$69,2,TRUE)))</f>
        <v/>
      </c>
      <c r="S265" s="60"/>
      <c r="T265" s="60"/>
      <c r="U265" s="60"/>
      <c r="V265" s="9"/>
      <c r="W265" s="9"/>
      <c r="X265" s="9"/>
      <c r="Y265" s="8"/>
      <c r="Z265" s="8"/>
      <c r="AA265" s="8"/>
      <c r="AB265" s="8"/>
      <c r="AC265" s="9"/>
      <c r="AD265" s="9"/>
      <c r="AE265" s="9"/>
      <c r="AF265" s="9"/>
      <c r="AG265" s="9"/>
      <c r="AH265" s="8"/>
      <c r="AI265" s="8"/>
      <c r="AJ265" s="8"/>
      <c r="AK265" s="8"/>
      <c r="AL265" s="8"/>
      <c r="AM265" s="8"/>
      <c r="AN265" s="8"/>
      <c r="AO265" s="8"/>
    </row>
    <row r="266" spans="2:41" ht="15.75" x14ac:dyDescent="0.25">
      <c r="B266" s="107" t="str">
        <f t="shared" si="11"/>
        <v/>
      </c>
      <c r="C266" s="41"/>
      <c r="D266" s="43"/>
      <c r="E266" s="32" t="str">
        <f>IFERROR(IF(OR(C266="",AND(C266&lt;&gt;"",D266="")),"",(VLOOKUP(C266,'APP BACKGROUND'!A:F,2,0))),"")</f>
        <v/>
      </c>
      <c r="F266" s="33" t="str">
        <f>IF(E266="","",(VLOOKUP(C266,'APP BACKGROUND'!A:F,5,0)))</f>
        <v/>
      </c>
      <c r="G266" s="31" t="str">
        <f>IF(E266="","",(VLOOKUP('Application Form'!C266,'APP BACKGROUND'!A:I,9,0)))</f>
        <v/>
      </c>
      <c r="H266" s="9"/>
      <c r="I266" s="9"/>
      <c r="J266" s="196" t="str">
        <f>IF(H266="","",(VLOOKUP(C266,'APP BACKGROUND'!A:M,13,0)))</f>
        <v/>
      </c>
      <c r="K266" s="116" t="str">
        <f t="shared" si="9"/>
        <v/>
      </c>
      <c r="L266" s="116" t="str">
        <f>IF(H266="","",(VLOOKUP(C266,'APP BACKGROUND'!A:K,11,0)))</f>
        <v/>
      </c>
      <c r="M266" s="67"/>
      <c r="N266" s="93" t="str">
        <f>IF(H:H="","",M266/G266)</f>
        <v/>
      </c>
      <c r="O266" s="68" t="str">
        <f t="shared" si="10"/>
        <v/>
      </c>
      <c r="P266" s="31"/>
      <c r="Q266" s="31"/>
      <c r="R266" s="35" t="str">
        <f>IF(P:P="","",IF(OR(P266="At Shelf",P266="Bonus Bundles"),VLOOKUP(G266,'Data Validation'!$A$48:$B$56,2,TRUE),VLOOKUP(G266,'Data Validation'!$A$60:$B$69,2,TRUE)))</f>
        <v/>
      </c>
      <c r="S266" s="60"/>
      <c r="T266" s="60"/>
      <c r="U266" s="60"/>
      <c r="V266" s="9"/>
      <c r="W266" s="9"/>
      <c r="X266" s="9"/>
      <c r="Y266" s="8"/>
      <c r="Z266" s="8"/>
      <c r="AA266" s="8"/>
      <c r="AB266" s="8"/>
      <c r="AC266" s="9"/>
      <c r="AD266" s="9"/>
      <c r="AE266" s="9"/>
      <c r="AF266" s="9"/>
      <c r="AG266" s="9"/>
      <c r="AH266" s="8"/>
      <c r="AI266" s="8"/>
      <c r="AJ266" s="8"/>
      <c r="AK266" s="8"/>
      <c r="AL266" s="8"/>
      <c r="AM266" s="8"/>
      <c r="AN266" s="8"/>
      <c r="AO266" s="8"/>
    </row>
    <row r="267" spans="2:41" ht="15.75" x14ac:dyDescent="0.25">
      <c r="B267" s="107" t="str">
        <f t="shared" si="11"/>
        <v/>
      </c>
      <c r="C267" s="41"/>
      <c r="D267" s="43"/>
      <c r="E267" s="32" t="str">
        <f>IFERROR(IF(OR(C267="",AND(C267&lt;&gt;"",D267="")),"",(VLOOKUP(C267,'APP BACKGROUND'!A:F,2,0))),"")</f>
        <v/>
      </c>
      <c r="F267" s="33" t="str">
        <f>IF(E267="","",(VLOOKUP(C267,'APP BACKGROUND'!A:F,5,0)))</f>
        <v/>
      </c>
      <c r="G267" s="31" t="str">
        <f>IF(E267="","",(VLOOKUP('Application Form'!C267,'APP BACKGROUND'!A:I,9,0)))</f>
        <v/>
      </c>
      <c r="H267" s="9"/>
      <c r="I267" s="9"/>
      <c r="J267" s="196" t="str">
        <f>IF(H267="","",(VLOOKUP(C267,'APP BACKGROUND'!A:M,13,0)))</f>
        <v/>
      </c>
      <c r="K267" s="116" t="str">
        <f t="shared" si="9"/>
        <v/>
      </c>
      <c r="L267" s="116" t="str">
        <f>IF(H267="","",(VLOOKUP(C267,'APP BACKGROUND'!A:K,11,0)))</f>
        <v/>
      </c>
      <c r="M267" s="67"/>
      <c r="N267" s="93" t="str">
        <f>IF(H:H="","",M267/G267)</f>
        <v/>
      </c>
      <c r="O267" s="68" t="str">
        <f t="shared" si="10"/>
        <v/>
      </c>
      <c r="P267" s="31"/>
      <c r="Q267" s="31"/>
      <c r="R267" s="35" t="str">
        <f>IF(P:P="","",IF(OR(P267="At Shelf",P267="Bonus Bundles"),VLOOKUP(G267,'Data Validation'!$A$48:$B$56,2,TRUE),VLOOKUP(G267,'Data Validation'!$A$60:$B$69,2,TRUE)))</f>
        <v/>
      </c>
      <c r="S267" s="60"/>
      <c r="T267" s="60"/>
      <c r="U267" s="60"/>
      <c r="V267" s="9"/>
      <c r="W267" s="9"/>
      <c r="X267" s="9"/>
      <c r="Y267" s="8"/>
      <c r="Z267" s="8"/>
      <c r="AA267" s="8"/>
      <c r="AB267" s="8"/>
      <c r="AC267" s="9"/>
      <c r="AD267" s="9"/>
      <c r="AE267" s="9"/>
      <c r="AF267" s="9"/>
      <c r="AG267" s="9"/>
      <c r="AH267" s="8"/>
      <c r="AI267" s="8"/>
      <c r="AJ267" s="8"/>
      <c r="AK267" s="8"/>
      <c r="AL267" s="8"/>
      <c r="AM267" s="8"/>
      <c r="AN267" s="8"/>
      <c r="AO267" s="8"/>
    </row>
    <row r="268" spans="2:41" ht="15.75" x14ac:dyDescent="0.25">
      <c r="B268" s="107" t="str">
        <f t="shared" si="11"/>
        <v/>
      </c>
      <c r="C268" s="41"/>
      <c r="D268" s="43"/>
      <c r="E268" s="32" t="str">
        <f>IFERROR(IF(OR(C268="",AND(C268&lt;&gt;"",D268="")),"",(VLOOKUP(C268,'APP BACKGROUND'!A:F,2,0))),"")</f>
        <v/>
      </c>
      <c r="F268" s="33" t="str">
        <f>IF(E268="","",(VLOOKUP(C268,'APP BACKGROUND'!A:F,5,0)))</f>
        <v/>
      </c>
      <c r="G268" s="31" t="str">
        <f>IF(E268="","",(VLOOKUP('Application Form'!C268,'APP BACKGROUND'!A:I,9,0)))</f>
        <v/>
      </c>
      <c r="H268" s="9"/>
      <c r="I268" s="9"/>
      <c r="J268" s="196" t="str">
        <f>IF(H268="","",(VLOOKUP(C268,'APP BACKGROUND'!A:M,13,0)))</f>
        <v/>
      </c>
      <c r="K268" s="116" t="str">
        <f t="shared" ref="K268:K331" si="12">IF(H268="","",G268*J268)</f>
        <v/>
      </c>
      <c r="L268" s="116" t="str">
        <f>IF(H268="","",(VLOOKUP(C268,'APP BACKGROUND'!A:K,11,0)))</f>
        <v/>
      </c>
      <c r="M268" s="67"/>
      <c r="N268" s="93" t="str">
        <f>IF(H:H="","",M268/G268)</f>
        <v/>
      </c>
      <c r="O268" s="68" t="str">
        <f t="shared" ref="O268:O331" si="13">IF(H268="","",SUM(G268-M268))</f>
        <v/>
      </c>
      <c r="P268" s="31"/>
      <c r="Q268" s="31"/>
      <c r="R268" s="35" t="str">
        <f>IF(P:P="","",IF(OR(P268="At Shelf",P268="Bonus Bundles"),VLOOKUP(G268,'Data Validation'!$A$48:$B$56,2,TRUE),VLOOKUP(G268,'Data Validation'!$A$60:$B$69,2,TRUE)))</f>
        <v/>
      </c>
      <c r="S268" s="60"/>
      <c r="T268" s="60"/>
      <c r="U268" s="60"/>
      <c r="V268" s="9"/>
      <c r="W268" s="9"/>
      <c r="X268" s="9"/>
      <c r="Y268" s="8"/>
      <c r="Z268" s="8"/>
      <c r="AA268" s="8"/>
      <c r="AB268" s="8"/>
      <c r="AC268" s="9"/>
      <c r="AD268" s="9"/>
      <c r="AE268" s="9"/>
      <c r="AF268" s="9"/>
      <c r="AG268" s="9"/>
      <c r="AH268" s="8"/>
      <c r="AI268" s="8"/>
      <c r="AJ268" s="8"/>
      <c r="AK268" s="8"/>
      <c r="AL268" s="8"/>
      <c r="AM268" s="8"/>
      <c r="AN268" s="8"/>
      <c r="AO268" s="8"/>
    </row>
    <row r="269" spans="2:41" ht="15.75" x14ac:dyDescent="0.25">
      <c r="B269" s="107" t="str">
        <f t="shared" ref="B269:B332" si="14">IF(D269="",IF(C269&lt;&gt;"","SELECT INVOICE",""),"")</f>
        <v/>
      </c>
      <c r="C269" s="41"/>
      <c r="D269" s="43"/>
      <c r="E269" s="32" t="str">
        <f>IFERROR(IF(OR(C269="",AND(C269&lt;&gt;"",D269="")),"",(VLOOKUP(C269,'APP BACKGROUND'!A:F,2,0))),"")</f>
        <v/>
      </c>
      <c r="F269" s="33" t="str">
        <f>IF(E269="","",(VLOOKUP(C269,'APP BACKGROUND'!A:F,5,0)))</f>
        <v/>
      </c>
      <c r="G269" s="31" t="str">
        <f>IF(E269="","",(VLOOKUP('Application Form'!C269,'APP BACKGROUND'!A:I,9,0)))</f>
        <v/>
      </c>
      <c r="H269" s="9"/>
      <c r="I269" s="9"/>
      <c r="J269" s="196" t="str">
        <f>IF(H269="","",(VLOOKUP(C269,'APP BACKGROUND'!A:M,13,0)))</f>
        <v/>
      </c>
      <c r="K269" s="116" t="str">
        <f t="shared" si="12"/>
        <v/>
      </c>
      <c r="L269" s="116" t="str">
        <f>IF(H269="","",(VLOOKUP(C269,'APP BACKGROUND'!A:K,11,0)))</f>
        <v/>
      </c>
      <c r="M269" s="67"/>
      <c r="N269" s="93" t="str">
        <f>IF(H:H="","",M269/G269)</f>
        <v/>
      </c>
      <c r="O269" s="68" t="str">
        <f t="shared" si="13"/>
        <v/>
      </c>
      <c r="P269" s="31"/>
      <c r="Q269" s="31"/>
      <c r="R269" s="35" t="str">
        <f>IF(P:P="","",IF(OR(P269="At Shelf",P269="Bonus Bundles"),VLOOKUP(G269,'Data Validation'!$A$48:$B$56,2,TRUE),VLOOKUP(G269,'Data Validation'!$A$60:$B$69,2,TRUE)))</f>
        <v/>
      </c>
      <c r="S269" s="60"/>
      <c r="T269" s="60"/>
      <c r="U269" s="60"/>
      <c r="V269" s="9"/>
      <c r="W269" s="9"/>
      <c r="X269" s="9"/>
      <c r="Y269" s="8"/>
      <c r="Z269" s="8"/>
      <c r="AA269" s="8"/>
      <c r="AB269" s="8"/>
      <c r="AC269" s="9"/>
      <c r="AD269" s="9"/>
      <c r="AE269" s="9"/>
      <c r="AF269" s="9"/>
      <c r="AG269" s="9"/>
      <c r="AH269" s="8"/>
      <c r="AI269" s="8"/>
      <c r="AJ269" s="8"/>
      <c r="AK269" s="8"/>
      <c r="AL269" s="8"/>
      <c r="AM269" s="8"/>
      <c r="AN269" s="8"/>
      <c r="AO269" s="8"/>
    </row>
    <row r="270" spans="2:41" ht="15.75" x14ac:dyDescent="0.25">
      <c r="B270" s="107" t="str">
        <f t="shared" si="14"/>
        <v/>
      </c>
      <c r="C270" s="41"/>
      <c r="D270" s="43"/>
      <c r="E270" s="32" t="str">
        <f>IFERROR(IF(OR(C270="",AND(C270&lt;&gt;"",D270="")),"",(VLOOKUP(C270,'APP BACKGROUND'!A:F,2,0))),"")</f>
        <v/>
      </c>
      <c r="F270" s="33" t="str">
        <f>IF(E270="","",(VLOOKUP(C270,'APP BACKGROUND'!A:F,5,0)))</f>
        <v/>
      </c>
      <c r="G270" s="31" t="str">
        <f>IF(E270="","",(VLOOKUP('Application Form'!C270,'APP BACKGROUND'!A:I,9,0)))</f>
        <v/>
      </c>
      <c r="H270" s="9"/>
      <c r="I270" s="9"/>
      <c r="J270" s="196" t="str">
        <f>IF(H270="","",(VLOOKUP(C270,'APP BACKGROUND'!A:M,13,0)))</f>
        <v/>
      </c>
      <c r="K270" s="116" t="str">
        <f t="shared" si="12"/>
        <v/>
      </c>
      <c r="L270" s="116" t="str">
        <f>IF(H270="","",(VLOOKUP(C270,'APP BACKGROUND'!A:K,11,0)))</f>
        <v/>
      </c>
      <c r="M270" s="67"/>
      <c r="N270" s="93" t="str">
        <f>IF(H:H="","",M270/G270)</f>
        <v/>
      </c>
      <c r="O270" s="68" t="str">
        <f t="shared" si="13"/>
        <v/>
      </c>
      <c r="P270" s="31"/>
      <c r="Q270" s="31"/>
      <c r="R270" s="35" t="str">
        <f>IF(P:P="","",IF(OR(P270="At Shelf",P270="Bonus Bundles"),VLOOKUP(G270,'Data Validation'!$A$48:$B$56,2,TRUE),VLOOKUP(G270,'Data Validation'!$A$60:$B$69,2,TRUE)))</f>
        <v/>
      </c>
      <c r="S270" s="60"/>
      <c r="T270" s="60"/>
      <c r="U270" s="60"/>
      <c r="V270" s="9"/>
      <c r="W270" s="9"/>
      <c r="X270" s="9"/>
      <c r="Y270" s="8"/>
      <c r="Z270" s="8"/>
      <c r="AA270" s="8"/>
      <c r="AB270" s="8"/>
      <c r="AC270" s="9"/>
      <c r="AD270" s="9"/>
      <c r="AE270" s="9"/>
      <c r="AF270" s="9"/>
      <c r="AG270" s="9"/>
      <c r="AH270" s="8"/>
      <c r="AI270" s="8"/>
      <c r="AJ270" s="8"/>
      <c r="AK270" s="8"/>
      <c r="AL270" s="8"/>
      <c r="AM270" s="8"/>
      <c r="AN270" s="8"/>
      <c r="AO270" s="8"/>
    </row>
    <row r="271" spans="2:41" ht="15.75" x14ac:dyDescent="0.25">
      <c r="B271" s="107" t="str">
        <f t="shared" si="14"/>
        <v/>
      </c>
      <c r="C271" s="41"/>
      <c r="D271" s="43"/>
      <c r="E271" s="32" t="str">
        <f>IFERROR(IF(OR(C271="",AND(C271&lt;&gt;"",D271="")),"",(VLOOKUP(C271,'APP BACKGROUND'!A:F,2,0))),"")</f>
        <v/>
      </c>
      <c r="F271" s="33" t="str">
        <f>IF(E271="","",(VLOOKUP(C271,'APP BACKGROUND'!A:F,5,0)))</f>
        <v/>
      </c>
      <c r="G271" s="31" t="str">
        <f>IF(E271="","",(VLOOKUP('Application Form'!C271,'APP BACKGROUND'!A:I,9,0)))</f>
        <v/>
      </c>
      <c r="H271" s="9"/>
      <c r="I271" s="9"/>
      <c r="J271" s="196" t="str">
        <f>IF(H271="","",(VLOOKUP(C271,'APP BACKGROUND'!A:M,13,0)))</f>
        <v/>
      </c>
      <c r="K271" s="116" t="str">
        <f t="shared" si="12"/>
        <v/>
      </c>
      <c r="L271" s="116" t="str">
        <f>IF(H271="","",(VLOOKUP(C271,'APP BACKGROUND'!A:K,11,0)))</f>
        <v/>
      </c>
      <c r="M271" s="67"/>
      <c r="N271" s="93" t="str">
        <f>IF(H:H="","",M271/G271)</f>
        <v/>
      </c>
      <c r="O271" s="68" t="str">
        <f t="shared" si="13"/>
        <v/>
      </c>
      <c r="P271" s="31"/>
      <c r="Q271" s="31"/>
      <c r="R271" s="35" t="str">
        <f>IF(P:P="","",IF(OR(P271="At Shelf",P271="Bonus Bundles"),VLOOKUP(G271,'Data Validation'!$A$48:$B$56,2,TRUE),VLOOKUP(G271,'Data Validation'!$A$60:$B$69,2,TRUE)))</f>
        <v/>
      </c>
      <c r="S271" s="60"/>
      <c r="T271" s="60"/>
      <c r="U271" s="60"/>
      <c r="V271" s="9"/>
      <c r="W271" s="9"/>
      <c r="X271" s="9"/>
      <c r="Y271" s="8"/>
      <c r="Z271" s="8"/>
      <c r="AA271" s="8"/>
      <c r="AB271" s="8"/>
      <c r="AC271" s="9"/>
      <c r="AD271" s="9"/>
      <c r="AE271" s="9"/>
      <c r="AF271" s="9"/>
      <c r="AG271" s="9"/>
      <c r="AH271" s="8"/>
      <c r="AI271" s="8"/>
      <c r="AJ271" s="8"/>
      <c r="AK271" s="8"/>
      <c r="AL271" s="8"/>
      <c r="AM271" s="8"/>
      <c r="AN271" s="8"/>
      <c r="AO271" s="8"/>
    </row>
    <row r="272" spans="2:41" ht="15.75" x14ac:dyDescent="0.25">
      <c r="B272" s="107" t="str">
        <f t="shared" si="14"/>
        <v/>
      </c>
      <c r="C272" s="41"/>
      <c r="D272" s="43"/>
      <c r="E272" s="32" t="str">
        <f>IFERROR(IF(OR(C272="",AND(C272&lt;&gt;"",D272="")),"",(VLOOKUP(C272,'APP BACKGROUND'!A:F,2,0))),"")</f>
        <v/>
      </c>
      <c r="F272" s="33" t="str">
        <f>IF(E272="","",(VLOOKUP(C272,'APP BACKGROUND'!A:F,5,0)))</f>
        <v/>
      </c>
      <c r="G272" s="31" t="str">
        <f>IF(E272="","",(VLOOKUP('Application Form'!C272,'APP BACKGROUND'!A:I,9,0)))</f>
        <v/>
      </c>
      <c r="H272" s="9"/>
      <c r="I272" s="9"/>
      <c r="J272" s="196" t="str">
        <f>IF(H272="","",(VLOOKUP(C272,'APP BACKGROUND'!A:M,13,0)))</f>
        <v/>
      </c>
      <c r="K272" s="116" t="str">
        <f t="shared" si="12"/>
        <v/>
      </c>
      <c r="L272" s="116" t="str">
        <f>IF(H272="","",(VLOOKUP(C272,'APP BACKGROUND'!A:K,11,0)))</f>
        <v/>
      </c>
      <c r="M272" s="67"/>
      <c r="N272" s="93" t="str">
        <f>IF(H:H="","",M272/G272)</f>
        <v/>
      </c>
      <c r="O272" s="68" t="str">
        <f t="shared" si="13"/>
        <v/>
      </c>
      <c r="P272" s="31"/>
      <c r="Q272" s="31"/>
      <c r="R272" s="35" t="str">
        <f>IF(P:P="","",IF(OR(P272="At Shelf",P272="Bonus Bundles"),VLOOKUP(G272,'Data Validation'!$A$48:$B$56,2,TRUE),VLOOKUP(G272,'Data Validation'!$A$60:$B$69,2,TRUE)))</f>
        <v/>
      </c>
      <c r="S272" s="60"/>
      <c r="T272" s="60"/>
      <c r="U272" s="60"/>
      <c r="V272" s="9"/>
      <c r="W272" s="9"/>
      <c r="X272" s="9"/>
      <c r="Y272" s="8"/>
      <c r="Z272" s="8"/>
      <c r="AA272" s="8"/>
      <c r="AB272" s="8"/>
      <c r="AC272" s="9"/>
      <c r="AD272" s="9"/>
      <c r="AE272" s="9"/>
      <c r="AF272" s="9"/>
      <c r="AG272" s="9"/>
      <c r="AH272" s="8"/>
      <c r="AI272" s="8"/>
      <c r="AJ272" s="8"/>
      <c r="AK272" s="8"/>
      <c r="AL272" s="8"/>
      <c r="AM272" s="8"/>
      <c r="AN272" s="8"/>
      <c r="AO272" s="8"/>
    </row>
    <row r="273" spans="2:41" ht="15.75" x14ac:dyDescent="0.25">
      <c r="B273" s="107" t="str">
        <f t="shared" si="14"/>
        <v/>
      </c>
      <c r="C273" s="41"/>
      <c r="D273" s="43"/>
      <c r="E273" s="32" t="str">
        <f>IFERROR(IF(OR(C273="",AND(C273&lt;&gt;"",D273="")),"",(VLOOKUP(C273,'APP BACKGROUND'!A:F,2,0))),"")</f>
        <v/>
      </c>
      <c r="F273" s="33" t="str">
        <f>IF(E273="","",(VLOOKUP(C273,'APP BACKGROUND'!A:F,5,0)))</f>
        <v/>
      </c>
      <c r="G273" s="31" t="str">
        <f>IF(E273="","",(VLOOKUP('Application Form'!C273,'APP BACKGROUND'!A:I,9,0)))</f>
        <v/>
      </c>
      <c r="H273" s="9"/>
      <c r="I273" s="9"/>
      <c r="J273" s="196" t="str">
        <f>IF(H273="","",(VLOOKUP(C273,'APP BACKGROUND'!A:M,13,0)))</f>
        <v/>
      </c>
      <c r="K273" s="116" t="str">
        <f t="shared" si="12"/>
        <v/>
      </c>
      <c r="L273" s="116" t="str">
        <f>IF(H273="","",(VLOOKUP(C273,'APP BACKGROUND'!A:K,11,0)))</f>
        <v/>
      </c>
      <c r="M273" s="67"/>
      <c r="N273" s="93" t="str">
        <f>IF(H:H="","",M273/G273)</f>
        <v/>
      </c>
      <c r="O273" s="68" t="str">
        <f t="shared" si="13"/>
        <v/>
      </c>
      <c r="P273" s="31"/>
      <c r="Q273" s="31"/>
      <c r="R273" s="35" t="str">
        <f>IF(P:P="","",IF(OR(P273="At Shelf",P273="Bonus Bundles"),VLOOKUP(G273,'Data Validation'!$A$48:$B$56,2,TRUE),VLOOKUP(G273,'Data Validation'!$A$60:$B$69,2,TRUE)))</f>
        <v/>
      </c>
      <c r="S273" s="60"/>
      <c r="T273" s="60"/>
      <c r="U273" s="60"/>
      <c r="V273" s="9"/>
      <c r="W273" s="9"/>
      <c r="X273" s="9"/>
      <c r="Y273" s="8"/>
      <c r="Z273" s="8"/>
      <c r="AA273" s="8"/>
      <c r="AB273" s="8"/>
      <c r="AC273" s="9"/>
      <c r="AD273" s="9"/>
      <c r="AE273" s="9"/>
      <c r="AF273" s="9"/>
      <c r="AG273" s="9"/>
      <c r="AH273" s="8"/>
      <c r="AI273" s="8"/>
      <c r="AJ273" s="8"/>
      <c r="AK273" s="8"/>
      <c r="AL273" s="8"/>
      <c r="AM273" s="8"/>
      <c r="AN273" s="8"/>
      <c r="AO273" s="8"/>
    </row>
    <row r="274" spans="2:41" ht="15.75" x14ac:dyDescent="0.25">
      <c r="B274" s="107" t="str">
        <f t="shared" si="14"/>
        <v/>
      </c>
      <c r="C274" s="41"/>
      <c r="D274" s="43"/>
      <c r="E274" s="32" t="str">
        <f>IFERROR(IF(OR(C274="",AND(C274&lt;&gt;"",D274="")),"",(VLOOKUP(C274,'APP BACKGROUND'!A:F,2,0))),"")</f>
        <v/>
      </c>
      <c r="F274" s="33" t="str">
        <f>IF(E274="","",(VLOOKUP(C274,'APP BACKGROUND'!A:F,5,0)))</f>
        <v/>
      </c>
      <c r="G274" s="31" t="str">
        <f>IF(E274="","",(VLOOKUP('Application Form'!C274,'APP BACKGROUND'!A:I,9,0)))</f>
        <v/>
      </c>
      <c r="H274" s="9"/>
      <c r="I274" s="9"/>
      <c r="J274" s="196" t="str">
        <f>IF(H274="","",(VLOOKUP(C274,'APP BACKGROUND'!A:M,13,0)))</f>
        <v/>
      </c>
      <c r="K274" s="116" t="str">
        <f t="shared" si="12"/>
        <v/>
      </c>
      <c r="L274" s="116" t="str">
        <f>IF(H274="","",(VLOOKUP(C274,'APP BACKGROUND'!A:K,11,0)))</f>
        <v/>
      </c>
      <c r="M274" s="67"/>
      <c r="N274" s="93" t="str">
        <f>IF(H:H="","",M274/G274)</f>
        <v/>
      </c>
      <c r="O274" s="68" t="str">
        <f t="shared" si="13"/>
        <v/>
      </c>
      <c r="P274" s="31"/>
      <c r="Q274" s="31"/>
      <c r="R274" s="35" t="str">
        <f>IF(P:P="","",IF(OR(P274="At Shelf",P274="Bonus Bundles"),VLOOKUP(G274,'Data Validation'!$A$48:$B$56,2,TRUE),VLOOKUP(G274,'Data Validation'!$A$60:$B$69,2,TRUE)))</f>
        <v/>
      </c>
      <c r="S274" s="60"/>
      <c r="T274" s="60"/>
      <c r="U274" s="60"/>
      <c r="V274" s="9"/>
      <c r="W274" s="9"/>
      <c r="X274" s="9"/>
      <c r="Y274" s="8"/>
      <c r="Z274" s="8"/>
      <c r="AA274" s="8"/>
      <c r="AB274" s="8"/>
      <c r="AC274" s="9"/>
      <c r="AD274" s="9"/>
      <c r="AE274" s="9"/>
      <c r="AF274" s="9"/>
      <c r="AG274" s="9"/>
      <c r="AH274" s="8"/>
      <c r="AI274" s="8"/>
      <c r="AJ274" s="8"/>
      <c r="AK274" s="8"/>
      <c r="AL274" s="8"/>
      <c r="AM274" s="8"/>
      <c r="AN274" s="8"/>
      <c r="AO274" s="8"/>
    </row>
    <row r="275" spans="2:41" ht="15.75" x14ac:dyDescent="0.25">
      <c r="B275" s="107" t="str">
        <f t="shared" si="14"/>
        <v/>
      </c>
      <c r="C275" s="41"/>
      <c r="D275" s="43"/>
      <c r="E275" s="32" t="str">
        <f>IFERROR(IF(OR(C275="",AND(C275&lt;&gt;"",D275="")),"",(VLOOKUP(C275,'APP BACKGROUND'!A:F,2,0))),"")</f>
        <v/>
      </c>
      <c r="F275" s="33" t="str">
        <f>IF(E275="","",(VLOOKUP(C275,'APP BACKGROUND'!A:F,5,0)))</f>
        <v/>
      </c>
      <c r="G275" s="31" t="str">
        <f>IF(E275="","",(VLOOKUP('Application Form'!C275,'APP BACKGROUND'!A:I,9,0)))</f>
        <v/>
      </c>
      <c r="H275" s="9"/>
      <c r="I275" s="9"/>
      <c r="J275" s="196" t="str">
        <f>IF(H275="","",(VLOOKUP(C275,'APP BACKGROUND'!A:M,13,0)))</f>
        <v/>
      </c>
      <c r="K275" s="116" t="str">
        <f t="shared" si="12"/>
        <v/>
      </c>
      <c r="L275" s="116" t="str">
        <f>IF(H275="","",(VLOOKUP(C275,'APP BACKGROUND'!A:K,11,0)))</f>
        <v/>
      </c>
      <c r="M275" s="67"/>
      <c r="N275" s="93" t="str">
        <f>IF(H:H="","",M275/G275)</f>
        <v/>
      </c>
      <c r="O275" s="68" t="str">
        <f t="shared" si="13"/>
        <v/>
      </c>
      <c r="P275" s="31"/>
      <c r="Q275" s="31"/>
      <c r="R275" s="35" t="str">
        <f>IF(P:P="","",IF(OR(P275="At Shelf",P275="Bonus Bundles"),VLOOKUP(G275,'Data Validation'!$A$48:$B$56,2,TRUE),VLOOKUP(G275,'Data Validation'!$A$60:$B$69,2,TRUE)))</f>
        <v/>
      </c>
      <c r="S275" s="60"/>
      <c r="T275" s="60"/>
      <c r="U275" s="60"/>
      <c r="V275" s="9"/>
      <c r="W275" s="9"/>
      <c r="X275" s="9"/>
      <c r="Y275" s="8"/>
      <c r="Z275" s="8"/>
      <c r="AA275" s="8"/>
      <c r="AB275" s="8"/>
      <c r="AC275" s="9"/>
      <c r="AD275" s="9"/>
      <c r="AE275" s="9"/>
      <c r="AF275" s="9"/>
      <c r="AG275" s="9"/>
      <c r="AH275" s="8"/>
      <c r="AI275" s="8"/>
      <c r="AJ275" s="8"/>
      <c r="AK275" s="8"/>
      <c r="AL275" s="8"/>
      <c r="AM275" s="8"/>
      <c r="AN275" s="8"/>
      <c r="AO275" s="8"/>
    </row>
    <row r="276" spans="2:41" ht="15.75" x14ac:dyDescent="0.25">
      <c r="B276" s="107" t="str">
        <f t="shared" si="14"/>
        <v/>
      </c>
      <c r="C276" s="41"/>
      <c r="D276" s="43"/>
      <c r="E276" s="32" t="str">
        <f>IFERROR(IF(OR(C276="",AND(C276&lt;&gt;"",D276="")),"",(VLOOKUP(C276,'APP BACKGROUND'!A:F,2,0))),"")</f>
        <v/>
      </c>
      <c r="F276" s="33" t="str">
        <f>IF(E276="","",(VLOOKUP(C276,'APP BACKGROUND'!A:F,5,0)))</f>
        <v/>
      </c>
      <c r="G276" s="31" t="str">
        <f>IF(E276="","",(VLOOKUP('Application Form'!C276,'APP BACKGROUND'!A:I,9,0)))</f>
        <v/>
      </c>
      <c r="H276" s="9"/>
      <c r="I276" s="9"/>
      <c r="J276" s="196" t="str">
        <f>IF(H276="","",(VLOOKUP(C276,'APP BACKGROUND'!A:M,13,0)))</f>
        <v/>
      </c>
      <c r="K276" s="116" t="str">
        <f t="shared" si="12"/>
        <v/>
      </c>
      <c r="L276" s="116" t="str">
        <f>IF(H276="","",(VLOOKUP(C276,'APP BACKGROUND'!A:K,11,0)))</f>
        <v/>
      </c>
      <c r="M276" s="67"/>
      <c r="N276" s="93" t="str">
        <f>IF(H:H="","",M276/G276)</f>
        <v/>
      </c>
      <c r="O276" s="68" t="str">
        <f t="shared" si="13"/>
        <v/>
      </c>
      <c r="P276" s="31"/>
      <c r="Q276" s="31"/>
      <c r="R276" s="35" t="str">
        <f>IF(P:P="","",IF(OR(P276="At Shelf",P276="Bonus Bundles"),VLOOKUP(G276,'Data Validation'!$A$48:$B$56,2,TRUE),VLOOKUP(G276,'Data Validation'!$A$60:$B$69,2,TRUE)))</f>
        <v/>
      </c>
      <c r="S276" s="60"/>
      <c r="T276" s="60"/>
      <c r="U276" s="60"/>
      <c r="V276" s="9"/>
      <c r="W276" s="9"/>
      <c r="X276" s="9"/>
      <c r="Y276" s="8"/>
      <c r="Z276" s="8"/>
      <c r="AA276" s="8"/>
      <c r="AB276" s="8"/>
      <c r="AC276" s="9"/>
      <c r="AD276" s="9"/>
      <c r="AE276" s="9"/>
      <c r="AF276" s="9"/>
      <c r="AG276" s="9"/>
      <c r="AH276" s="8"/>
      <c r="AI276" s="8"/>
      <c r="AJ276" s="8"/>
      <c r="AK276" s="8"/>
      <c r="AL276" s="8"/>
      <c r="AM276" s="8"/>
      <c r="AN276" s="8"/>
      <c r="AO276" s="8"/>
    </row>
    <row r="277" spans="2:41" ht="15.75" x14ac:dyDescent="0.25">
      <c r="B277" s="107" t="str">
        <f t="shared" si="14"/>
        <v/>
      </c>
      <c r="C277" s="41"/>
      <c r="D277" s="43"/>
      <c r="E277" s="32" t="str">
        <f>IFERROR(IF(OR(C277="",AND(C277&lt;&gt;"",D277="")),"",(VLOOKUP(C277,'APP BACKGROUND'!A:F,2,0))),"")</f>
        <v/>
      </c>
      <c r="F277" s="33" t="str">
        <f>IF(E277="","",(VLOOKUP(C277,'APP BACKGROUND'!A:F,5,0)))</f>
        <v/>
      </c>
      <c r="G277" s="31" t="str">
        <f>IF(E277="","",(VLOOKUP('Application Form'!C277,'APP BACKGROUND'!A:I,9,0)))</f>
        <v/>
      </c>
      <c r="H277" s="9"/>
      <c r="I277" s="9"/>
      <c r="J277" s="196" t="str">
        <f>IF(H277="","",(VLOOKUP(C277,'APP BACKGROUND'!A:M,13,0)))</f>
        <v/>
      </c>
      <c r="K277" s="116" t="str">
        <f t="shared" si="12"/>
        <v/>
      </c>
      <c r="L277" s="116" t="str">
        <f>IF(H277="","",(VLOOKUP(C277,'APP BACKGROUND'!A:K,11,0)))</f>
        <v/>
      </c>
      <c r="M277" s="67"/>
      <c r="N277" s="93" t="str">
        <f>IF(H:H="","",M277/G277)</f>
        <v/>
      </c>
      <c r="O277" s="68" t="str">
        <f t="shared" si="13"/>
        <v/>
      </c>
      <c r="P277" s="31"/>
      <c r="Q277" s="31"/>
      <c r="R277" s="35" t="str">
        <f>IF(P:P="","",IF(OR(P277="At Shelf",P277="Bonus Bundles"),VLOOKUP(G277,'Data Validation'!$A$48:$B$56,2,TRUE),VLOOKUP(G277,'Data Validation'!$A$60:$B$69,2,TRUE)))</f>
        <v/>
      </c>
      <c r="S277" s="60"/>
      <c r="T277" s="60"/>
      <c r="U277" s="60"/>
      <c r="V277" s="9"/>
      <c r="W277" s="9"/>
      <c r="X277" s="9"/>
      <c r="Y277" s="8"/>
      <c r="Z277" s="8"/>
      <c r="AA277" s="8"/>
      <c r="AB277" s="8"/>
      <c r="AC277" s="9"/>
      <c r="AD277" s="9"/>
      <c r="AE277" s="9"/>
      <c r="AF277" s="9"/>
      <c r="AG277" s="9"/>
      <c r="AH277" s="8"/>
      <c r="AI277" s="8"/>
      <c r="AJ277" s="8"/>
      <c r="AK277" s="8"/>
      <c r="AL277" s="8"/>
      <c r="AM277" s="8"/>
      <c r="AN277" s="8"/>
      <c r="AO277" s="8"/>
    </row>
    <row r="278" spans="2:41" ht="15.75" x14ac:dyDescent="0.25">
      <c r="B278" s="107" t="str">
        <f t="shared" si="14"/>
        <v/>
      </c>
      <c r="C278" s="41"/>
      <c r="D278" s="43"/>
      <c r="E278" s="32" t="str">
        <f>IFERROR(IF(OR(C278="",AND(C278&lt;&gt;"",D278="")),"",(VLOOKUP(C278,'APP BACKGROUND'!A:F,2,0))),"")</f>
        <v/>
      </c>
      <c r="F278" s="33" t="str">
        <f>IF(E278="","",(VLOOKUP(C278,'APP BACKGROUND'!A:F,5,0)))</f>
        <v/>
      </c>
      <c r="G278" s="31" t="str">
        <f>IF(E278="","",(VLOOKUP('Application Form'!C278,'APP BACKGROUND'!A:I,9,0)))</f>
        <v/>
      </c>
      <c r="H278" s="9"/>
      <c r="I278" s="9"/>
      <c r="J278" s="196" t="str">
        <f>IF(H278="","",(VLOOKUP(C278,'APP BACKGROUND'!A:M,13,0)))</f>
        <v/>
      </c>
      <c r="K278" s="116" t="str">
        <f t="shared" si="12"/>
        <v/>
      </c>
      <c r="L278" s="116" t="str">
        <f>IF(H278="","",(VLOOKUP(C278,'APP BACKGROUND'!A:K,11,0)))</f>
        <v/>
      </c>
      <c r="M278" s="67"/>
      <c r="N278" s="93" t="str">
        <f>IF(H:H="","",M278/G278)</f>
        <v/>
      </c>
      <c r="O278" s="68" t="str">
        <f t="shared" si="13"/>
        <v/>
      </c>
      <c r="P278" s="31"/>
      <c r="Q278" s="31"/>
      <c r="R278" s="35" t="str">
        <f>IF(P:P="","",IF(OR(P278="At Shelf",P278="Bonus Bundles"),VLOOKUP(G278,'Data Validation'!$A$48:$B$56,2,TRUE),VLOOKUP(G278,'Data Validation'!$A$60:$B$69,2,TRUE)))</f>
        <v/>
      </c>
      <c r="S278" s="60"/>
      <c r="T278" s="60"/>
      <c r="U278" s="60"/>
      <c r="V278" s="9"/>
      <c r="W278" s="9"/>
      <c r="X278" s="9"/>
      <c r="Y278" s="8"/>
      <c r="Z278" s="8"/>
      <c r="AA278" s="8"/>
      <c r="AB278" s="8"/>
      <c r="AC278" s="9"/>
      <c r="AD278" s="9"/>
      <c r="AE278" s="9"/>
      <c r="AF278" s="9"/>
      <c r="AG278" s="9"/>
      <c r="AH278" s="8"/>
      <c r="AI278" s="8"/>
      <c r="AJ278" s="8"/>
      <c r="AK278" s="8"/>
      <c r="AL278" s="8"/>
      <c r="AM278" s="8"/>
      <c r="AN278" s="8"/>
      <c r="AO278" s="8"/>
    </row>
    <row r="279" spans="2:41" ht="15.75" x14ac:dyDescent="0.25">
      <c r="B279" s="107" t="str">
        <f t="shared" si="14"/>
        <v/>
      </c>
      <c r="C279" s="41"/>
      <c r="D279" s="43"/>
      <c r="E279" s="32" t="str">
        <f>IFERROR(IF(OR(C279="",AND(C279&lt;&gt;"",D279="")),"",(VLOOKUP(C279,'APP BACKGROUND'!A:F,2,0))),"")</f>
        <v/>
      </c>
      <c r="F279" s="33" t="str">
        <f>IF(E279="","",(VLOOKUP(C279,'APP BACKGROUND'!A:F,5,0)))</f>
        <v/>
      </c>
      <c r="G279" s="31" t="str">
        <f>IF(E279="","",(VLOOKUP('Application Form'!C279,'APP BACKGROUND'!A:I,9,0)))</f>
        <v/>
      </c>
      <c r="H279" s="9"/>
      <c r="I279" s="9"/>
      <c r="J279" s="196" t="str">
        <f>IF(H279="","",(VLOOKUP(C279,'APP BACKGROUND'!A:M,13,0)))</f>
        <v/>
      </c>
      <c r="K279" s="116" t="str">
        <f t="shared" si="12"/>
        <v/>
      </c>
      <c r="L279" s="116" t="str">
        <f>IF(H279="","",(VLOOKUP(C279,'APP BACKGROUND'!A:K,11,0)))</f>
        <v/>
      </c>
      <c r="M279" s="67"/>
      <c r="N279" s="93" t="str">
        <f>IF(H:H="","",M279/G279)</f>
        <v/>
      </c>
      <c r="O279" s="68" t="str">
        <f t="shared" si="13"/>
        <v/>
      </c>
      <c r="P279" s="31"/>
      <c r="Q279" s="31"/>
      <c r="R279" s="35" t="str">
        <f>IF(P:P="","",IF(OR(P279="At Shelf",P279="Bonus Bundles"),VLOOKUP(G279,'Data Validation'!$A$48:$B$56,2,TRUE),VLOOKUP(G279,'Data Validation'!$A$60:$B$69,2,TRUE)))</f>
        <v/>
      </c>
      <c r="S279" s="60"/>
      <c r="T279" s="60"/>
      <c r="U279" s="60"/>
      <c r="V279" s="9"/>
      <c r="W279" s="9"/>
      <c r="X279" s="9"/>
      <c r="Y279" s="8"/>
      <c r="Z279" s="8"/>
      <c r="AA279" s="8"/>
      <c r="AB279" s="8"/>
      <c r="AC279" s="9"/>
      <c r="AD279" s="9"/>
      <c r="AE279" s="9"/>
      <c r="AF279" s="9"/>
      <c r="AG279" s="9"/>
      <c r="AH279" s="8"/>
      <c r="AI279" s="8"/>
      <c r="AJ279" s="8"/>
      <c r="AK279" s="8"/>
      <c r="AL279" s="8"/>
      <c r="AM279" s="8"/>
      <c r="AN279" s="8"/>
      <c r="AO279" s="8"/>
    </row>
    <row r="280" spans="2:41" ht="15.75" x14ac:dyDescent="0.25">
      <c r="B280" s="107" t="str">
        <f t="shared" si="14"/>
        <v/>
      </c>
      <c r="C280" s="41"/>
      <c r="D280" s="43"/>
      <c r="E280" s="32" t="str">
        <f>IFERROR(IF(OR(C280="",AND(C280&lt;&gt;"",D280="")),"",(VLOOKUP(C280,'APP BACKGROUND'!A:F,2,0))),"")</f>
        <v/>
      </c>
      <c r="F280" s="33" t="str">
        <f>IF(E280="","",(VLOOKUP(C280,'APP BACKGROUND'!A:F,5,0)))</f>
        <v/>
      </c>
      <c r="G280" s="31" t="str">
        <f>IF(E280="","",(VLOOKUP('Application Form'!C280,'APP BACKGROUND'!A:I,9,0)))</f>
        <v/>
      </c>
      <c r="H280" s="9"/>
      <c r="I280" s="9"/>
      <c r="J280" s="196" t="str">
        <f>IF(H280="","",(VLOOKUP(C280,'APP BACKGROUND'!A:M,13,0)))</f>
        <v/>
      </c>
      <c r="K280" s="116" t="str">
        <f t="shared" si="12"/>
        <v/>
      </c>
      <c r="L280" s="116" t="str">
        <f>IF(H280="","",(VLOOKUP(C280,'APP BACKGROUND'!A:K,11,0)))</f>
        <v/>
      </c>
      <c r="M280" s="67"/>
      <c r="N280" s="93" t="str">
        <f>IF(H:H="","",M280/G280)</f>
        <v/>
      </c>
      <c r="O280" s="68" t="str">
        <f t="shared" si="13"/>
        <v/>
      </c>
      <c r="P280" s="31"/>
      <c r="Q280" s="31"/>
      <c r="R280" s="35" t="str">
        <f>IF(P:P="","",IF(OR(P280="At Shelf",P280="Bonus Bundles"),VLOOKUP(G280,'Data Validation'!$A$48:$B$56,2,TRUE),VLOOKUP(G280,'Data Validation'!$A$60:$B$69,2,TRUE)))</f>
        <v/>
      </c>
      <c r="S280" s="60"/>
      <c r="T280" s="60"/>
      <c r="U280" s="60"/>
      <c r="V280" s="9"/>
      <c r="W280" s="9"/>
      <c r="X280" s="9"/>
      <c r="Y280" s="8"/>
      <c r="Z280" s="8"/>
      <c r="AA280" s="8"/>
      <c r="AB280" s="8"/>
      <c r="AC280" s="9"/>
      <c r="AD280" s="9"/>
      <c r="AE280" s="9"/>
      <c r="AF280" s="9"/>
      <c r="AG280" s="9"/>
      <c r="AH280" s="8"/>
      <c r="AI280" s="8"/>
      <c r="AJ280" s="8"/>
      <c r="AK280" s="8"/>
      <c r="AL280" s="8"/>
      <c r="AM280" s="8"/>
      <c r="AN280" s="8"/>
      <c r="AO280" s="8"/>
    </row>
    <row r="281" spans="2:41" ht="15.75" x14ac:dyDescent="0.25">
      <c r="B281" s="107" t="str">
        <f t="shared" si="14"/>
        <v/>
      </c>
      <c r="C281" s="41"/>
      <c r="D281" s="43"/>
      <c r="E281" s="32" t="str">
        <f>IFERROR(IF(OR(C281="",AND(C281&lt;&gt;"",D281="")),"",(VLOOKUP(C281,'APP BACKGROUND'!A:F,2,0))),"")</f>
        <v/>
      </c>
      <c r="F281" s="33" t="str">
        <f>IF(E281="","",(VLOOKUP(C281,'APP BACKGROUND'!A:F,5,0)))</f>
        <v/>
      </c>
      <c r="G281" s="31" t="str">
        <f>IF(E281="","",(VLOOKUP('Application Form'!C281,'APP BACKGROUND'!A:I,9,0)))</f>
        <v/>
      </c>
      <c r="H281" s="9"/>
      <c r="I281" s="9"/>
      <c r="J281" s="196" t="str">
        <f>IF(H281="","",(VLOOKUP(C281,'APP BACKGROUND'!A:M,13,0)))</f>
        <v/>
      </c>
      <c r="K281" s="116" t="str">
        <f t="shared" si="12"/>
        <v/>
      </c>
      <c r="L281" s="116" t="str">
        <f>IF(H281="","",(VLOOKUP(C281,'APP BACKGROUND'!A:K,11,0)))</f>
        <v/>
      </c>
      <c r="M281" s="67"/>
      <c r="N281" s="93" t="str">
        <f>IF(H:H="","",M281/G281)</f>
        <v/>
      </c>
      <c r="O281" s="68" t="str">
        <f t="shared" si="13"/>
        <v/>
      </c>
      <c r="P281" s="31"/>
      <c r="Q281" s="31"/>
      <c r="R281" s="35" t="str">
        <f>IF(P:P="","",IF(OR(P281="At Shelf",P281="Bonus Bundles"),VLOOKUP(G281,'Data Validation'!$A$48:$B$56,2,TRUE),VLOOKUP(G281,'Data Validation'!$A$60:$B$69,2,TRUE)))</f>
        <v/>
      </c>
      <c r="S281" s="60"/>
      <c r="T281" s="60"/>
      <c r="U281" s="60"/>
      <c r="V281" s="9"/>
      <c r="W281" s="9"/>
      <c r="X281" s="9"/>
      <c r="Y281" s="8"/>
      <c r="Z281" s="8"/>
      <c r="AA281" s="8"/>
      <c r="AB281" s="8"/>
      <c r="AC281" s="9"/>
      <c r="AD281" s="9"/>
      <c r="AE281" s="9"/>
      <c r="AF281" s="9"/>
      <c r="AG281" s="9"/>
      <c r="AH281" s="8"/>
      <c r="AI281" s="8"/>
      <c r="AJ281" s="8"/>
      <c r="AK281" s="8"/>
      <c r="AL281" s="8"/>
      <c r="AM281" s="8"/>
      <c r="AN281" s="8"/>
      <c r="AO281" s="8"/>
    </row>
    <row r="282" spans="2:41" ht="15.75" x14ac:dyDescent="0.25">
      <c r="B282" s="107" t="str">
        <f t="shared" si="14"/>
        <v/>
      </c>
      <c r="C282" s="41"/>
      <c r="D282" s="43"/>
      <c r="E282" s="32" t="str">
        <f>IFERROR(IF(OR(C282="",AND(C282&lt;&gt;"",D282="")),"",(VLOOKUP(C282,'APP BACKGROUND'!A:F,2,0))),"")</f>
        <v/>
      </c>
      <c r="F282" s="33" t="str">
        <f>IF(E282="","",(VLOOKUP(C282,'APP BACKGROUND'!A:F,5,0)))</f>
        <v/>
      </c>
      <c r="G282" s="31" t="str">
        <f>IF(E282="","",(VLOOKUP('Application Form'!C282,'APP BACKGROUND'!A:I,9,0)))</f>
        <v/>
      </c>
      <c r="H282" s="9"/>
      <c r="I282" s="9"/>
      <c r="J282" s="196" t="str">
        <f>IF(H282="","",(VLOOKUP(C282,'APP BACKGROUND'!A:M,13,0)))</f>
        <v/>
      </c>
      <c r="K282" s="116" t="str">
        <f t="shared" si="12"/>
        <v/>
      </c>
      <c r="L282" s="116" t="str">
        <f>IF(H282="","",(VLOOKUP(C282,'APP BACKGROUND'!A:K,11,0)))</f>
        <v/>
      </c>
      <c r="M282" s="67"/>
      <c r="N282" s="93" t="str">
        <f>IF(H:H="","",M282/G282)</f>
        <v/>
      </c>
      <c r="O282" s="68" t="str">
        <f t="shared" si="13"/>
        <v/>
      </c>
      <c r="P282" s="31"/>
      <c r="Q282" s="31"/>
      <c r="R282" s="35" t="str">
        <f>IF(P:P="","",IF(OR(P282="At Shelf",P282="Bonus Bundles"),VLOOKUP(G282,'Data Validation'!$A$48:$B$56,2,TRUE),VLOOKUP(G282,'Data Validation'!$A$60:$B$69,2,TRUE)))</f>
        <v/>
      </c>
      <c r="S282" s="60"/>
      <c r="T282" s="60"/>
      <c r="U282" s="60"/>
      <c r="V282" s="9"/>
      <c r="W282" s="9"/>
      <c r="X282" s="9"/>
      <c r="Y282" s="8"/>
      <c r="Z282" s="8"/>
      <c r="AA282" s="8"/>
      <c r="AB282" s="8"/>
      <c r="AC282" s="9"/>
      <c r="AD282" s="9"/>
      <c r="AE282" s="9"/>
      <c r="AF282" s="9"/>
      <c r="AG282" s="9"/>
      <c r="AH282" s="8"/>
      <c r="AI282" s="8"/>
      <c r="AJ282" s="8"/>
      <c r="AK282" s="8"/>
      <c r="AL282" s="8"/>
      <c r="AM282" s="8"/>
      <c r="AN282" s="8"/>
      <c r="AO282" s="8"/>
    </row>
    <row r="283" spans="2:41" ht="15.75" x14ac:dyDescent="0.25">
      <c r="B283" s="107" t="str">
        <f t="shared" si="14"/>
        <v/>
      </c>
      <c r="C283" s="41"/>
      <c r="D283" s="43"/>
      <c r="E283" s="32" t="str">
        <f>IFERROR(IF(OR(C283="",AND(C283&lt;&gt;"",D283="")),"",(VLOOKUP(C283,'APP BACKGROUND'!A:F,2,0))),"")</f>
        <v/>
      </c>
      <c r="F283" s="33" t="str">
        <f>IF(E283="","",(VLOOKUP(C283,'APP BACKGROUND'!A:F,5,0)))</f>
        <v/>
      </c>
      <c r="G283" s="31" t="str">
        <f>IF(E283="","",(VLOOKUP('Application Form'!C283,'APP BACKGROUND'!A:I,9,0)))</f>
        <v/>
      </c>
      <c r="H283" s="9"/>
      <c r="I283" s="9"/>
      <c r="J283" s="196" t="str">
        <f>IF(H283="","",(VLOOKUP(C283,'APP BACKGROUND'!A:M,13,0)))</f>
        <v/>
      </c>
      <c r="K283" s="116" t="str">
        <f t="shared" si="12"/>
        <v/>
      </c>
      <c r="L283" s="116" t="str">
        <f>IF(H283="","",(VLOOKUP(C283,'APP BACKGROUND'!A:K,11,0)))</f>
        <v/>
      </c>
      <c r="M283" s="67"/>
      <c r="N283" s="93" t="str">
        <f>IF(H:H="","",M283/G283)</f>
        <v/>
      </c>
      <c r="O283" s="68" t="str">
        <f t="shared" si="13"/>
        <v/>
      </c>
      <c r="P283" s="31"/>
      <c r="Q283" s="31"/>
      <c r="R283" s="35" t="str">
        <f>IF(P:P="","",IF(OR(P283="At Shelf",P283="Bonus Bundles"),VLOOKUP(G283,'Data Validation'!$A$48:$B$56,2,TRUE),VLOOKUP(G283,'Data Validation'!$A$60:$B$69,2,TRUE)))</f>
        <v/>
      </c>
      <c r="S283" s="60"/>
      <c r="T283" s="60"/>
      <c r="U283" s="60"/>
      <c r="V283" s="9"/>
      <c r="W283" s="9"/>
      <c r="X283" s="9"/>
      <c r="Y283" s="8"/>
      <c r="Z283" s="8"/>
      <c r="AA283" s="8"/>
      <c r="AB283" s="8"/>
      <c r="AC283" s="9"/>
      <c r="AD283" s="9"/>
      <c r="AE283" s="9"/>
      <c r="AF283" s="9"/>
      <c r="AG283" s="9"/>
      <c r="AH283" s="8"/>
      <c r="AI283" s="8"/>
      <c r="AJ283" s="8"/>
      <c r="AK283" s="8"/>
      <c r="AL283" s="8"/>
      <c r="AM283" s="8"/>
      <c r="AN283" s="8"/>
      <c r="AO283" s="8"/>
    </row>
    <row r="284" spans="2:41" ht="15.75" x14ac:dyDescent="0.25">
      <c r="B284" s="107" t="str">
        <f t="shared" si="14"/>
        <v/>
      </c>
      <c r="C284" s="41"/>
      <c r="D284" s="43"/>
      <c r="E284" s="32" t="str">
        <f>IFERROR(IF(OR(C284="",AND(C284&lt;&gt;"",D284="")),"",(VLOOKUP(C284,'APP BACKGROUND'!A:F,2,0))),"")</f>
        <v/>
      </c>
      <c r="F284" s="33" t="str">
        <f>IF(E284="","",(VLOOKUP(C284,'APP BACKGROUND'!A:F,5,0)))</f>
        <v/>
      </c>
      <c r="G284" s="31" t="str">
        <f>IF(E284="","",(VLOOKUP('Application Form'!C284,'APP BACKGROUND'!A:I,9,0)))</f>
        <v/>
      </c>
      <c r="H284" s="9"/>
      <c r="I284" s="9"/>
      <c r="J284" s="196" t="str">
        <f>IF(H284="","",(VLOOKUP(C284,'APP BACKGROUND'!A:M,13,0)))</f>
        <v/>
      </c>
      <c r="K284" s="116" t="str">
        <f t="shared" si="12"/>
        <v/>
      </c>
      <c r="L284" s="116" t="str">
        <f>IF(H284="","",(VLOOKUP(C284,'APP BACKGROUND'!A:K,11,0)))</f>
        <v/>
      </c>
      <c r="M284" s="67"/>
      <c r="N284" s="93" t="str">
        <f>IF(H:H="","",M284/G284)</f>
        <v/>
      </c>
      <c r="O284" s="68" t="str">
        <f t="shared" si="13"/>
        <v/>
      </c>
      <c r="P284" s="31"/>
      <c r="Q284" s="31"/>
      <c r="R284" s="35" t="str">
        <f>IF(P:P="","",IF(OR(P284="At Shelf",P284="Bonus Bundles"),VLOOKUP(G284,'Data Validation'!$A$48:$B$56,2,TRUE),VLOOKUP(G284,'Data Validation'!$A$60:$B$69,2,TRUE)))</f>
        <v/>
      </c>
      <c r="S284" s="60"/>
      <c r="T284" s="60"/>
      <c r="U284" s="60"/>
      <c r="V284" s="9"/>
      <c r="W284" s="9"/>
      <c r="X284" s="9"/>
      <c r="Y284" s="8"/>
      <c r="Z284" s="8"/>
      <c r="AA284" s="8"/>
      <c r="AB284" s="8"/>
      <c r="AC284" s="9"/>
      <c r="AD284" s="9"/>
      <c r="AE284" s="9"/>
      <c r="AF284" s="9"/>
      <c r="AG284" s="9"/>
      <c r="AH284" s="8"/>
      <c r="AI284" s="8"/>
      <c r="AJ284" s="8"/>
      <c r="AK284" s="8"/>
      <c r="AL284" s="8"/>
      <c r="AM284" s="8"/>
      <c r="AN284" s="8"/>
      <c r="AO284" s="8"/>
    </row>
    <row r="285" spans="2:41" ht="15.75" x14ac:dyDescent="0.25">
      <c r="B285" s="107" t="str">
        <f t="shared" si="14"/>
        <v/>
      </c>
      <c r="C285" s="41"/>
      <c r="D285" s="43"/>
      <c r="E285" s="32" t="str">
        <f>IFERROR(IF(OR(C285="",AND(C285&lt;&gt;"",D285="")),"",(VLOOKUP(C285,'APP BACKGROUND'!A:F,2,0))),"")</f>
        <v/>
      </c>
      <c r="F285" s="33" t="str">
        <f>IF(E285="","",(VLOOKUP(C285,'APP BACKGROUND'!A:F,5,0)))</f>
        <v/>
      </c>
      <c r="G285" s="31" t="str">
        <f>IF(E285="","",(VLOOKUP('Application Form'!C285,'APP BACKGROUND'!A:I,9,0)))</f>
        <v/>
      </c>
      <c r="H285" s="9"/>
      <c r="I285" s="9"/>
      <c r="J285" s="196" t="str">
        <f>IF(H285="","",(VLOOKUP(C285,'APP BACKGROUND'!A:M,13,0)))</f>
        <v/>
      </c>
      <c r="K285" s="116" t="str">
        <f t="shared" si="12"/>
        <v/>
      </c>
      <c r="L285" s="116" t="str">
        <f>IF(H285="","",(VLOOKUP(C285,'APP BACKGROUND'!A:K,11,0)))</f>
        <v/>
      </c>
      <c r="M285" s="67"/>
      <c r="N285" s="93" t="str">
        <f>IF(H:H="","",M285/G285)</f>
        <v/>
      </c>
      <c r="O285" s="68" t="str">
        <f t="shared" si="13"/>
        <v/>
      </c>
      <c r="P285" s="31"/>
      <c r="Q285" s="31"/>
      <c r="R285" s="35" t="str">
        <f>IF(P:P="","",IF(OR(P285="At Shelf",P285="Bonus Bundles"),VLOOKUP(G285,'Data Validation'!$A$48:$B$56,2,TRUE),VLOOKUP(G285,'Data Validation'!$A$60:$B$69,2,TRUE)))</f>
        <v/>
      </c>
      <c r="S285" s="60"/>
      <c r="T285" s="60"/>
      <c r="U285" s="60"/>
      <c r="V285" s="9"/>
      <c r="W285" s="9"/>
      <c r="X285" s="9"/>
      <c r="Y285" s="8"/>
      <c r="Z285" s="8"/>
      <c r="AA285" s="8"/>
      <c r="AB285" s="8"/>
      <c r="AC285" s="9"/>
      <c r="AD285" s="9"/>
      <c r="AE285" s="9"/>
      <c r="AF285" s="9"/>
      <c r="AG285" s="9"/>
      <c r="AH285" s="8"/>
      <c r="AI285" s="8"/>
      <c r="AJ285" s="8"/>
      <c r="AK285" s="8"/>
      <c r="AL285" s="8"/>
      <c r="AM285" s="8"/>
      <c r="AN285" s="8"/>
      <c r="AO285" s="8"/>
    </row>
    <row r="286" spans="2:41" ht="15.75" x14ac:dyDescent="0.25">
      <c r="B286" s="107" t="str">
        <f t="shared" si="14"/>
        <v/>
      </c>
      <c r="C286" s="41"/>
      <c r="D286" s="43"/>
      <c r="E286" s="32" t="str">
        <f>IFERROR(IF(OR(C286="",AND(C286&lt;&gt;"",D286="")),"",(VLOOKUP(C286,'APP BACKGROUND'!A:F,2,0))),"")</f>
        <v/>
      </c>
      <c r="F286" s="33" t="str">
        <f>IF(E286="","",(VLOOKUP(C286,'APP BACKGROUND'!A:F,5,0)))</f>
        <v/>
      </c>
      <c r="G286" s="31" t="str">
        <f>IF(E286="","",(VLOOKUP('Application Form'!C286,'APP BACKGROUND'!A:I,9,0)))</f>
        <v/>
      </c>
      <c r="H286" s="9"/>
      <c r="I286" s="9"/>
      <c r="J286" s="196" t="str">
        <f>IF(H286="","",(VLOOKUP(C286,'APP BACKGROUND'!A:M,13,0)))</f>
        <v/>
      </c>
      <c r="K286" s="116" t="str">
        <f t="shared" si="12"/>
        <v/>
      </c>
      <c r="L286" s="116" t="str">
        <f>IF(H286="","",(VLOOKUP(C286,'APP BACKGROUND'!A:K,11,0)))</f>
        <v/>
      </c>
      <c r="M286" s="67"/>
      <c r="N286" s="93" t="str">
        <f>IF(H:H="","",M286/G286)</f>
        <v/>
      </c>
      <c r="O286" s="68" t="str">
        <f t="shared" si="13"/>
        <v/>
      </c>
      <c r="P286" s="31"/>
      <c r="Q286" s="31"/>
      <c r="R286" s="35" t="str">
        <f>IF(P:P="","",IF(OR(P286="At Shelf",P286="Bonus Bundles"),VLOOKUP(G286,'Data Validation'!$A$48:$B$56,2,TRUE),VLOOKUP(G286,'Data Validation'!$A$60:$B$69,2,TRUE)))</f>
        <v/>
      </c>
      <c r="S286" s="60"/>
      <c r="T286" s="60"/>
      <c r="U286" s="60"/>
      <c r="V286" s="9"/>
      <c r="W286" s="9"/>
      <c r="X286" s="9"/>
      <c r="Y286" s="8"/>
      <c r="Z286" s="8"/>
      <c r="AA286" s="8"/>
      <c r="AB286" s="8"/>
      <c r="AC286" s="9"/>
      <c r="AD286" s="9"/>
      <c r="AE286" s="9"/>
      <c r="AF286" s="9"/>
      <c r="AG286" s="9"/>
      <c r="AH286" s="8"/>
      <c r="AI286" s="8"/>
      <c r="AJ286" s="8"/>
      <c r="AK286" s="8"/>
      <c r="AL286" s="8"/>
      <c r="AM286" s="8"/>
      <c r="AN286" s="8"/>
      <c r="AO286" s="8"/>
    </row>
    <row r="287" spans="2:41" ht="15.75" x14ac:dyDescent="0.25">
      <c r="B287" s="107" t="str">
        <f t="shared" si="14"/>
        <v/>
      </c>
      <c r="C287" s="41"/>
      <c r="D287" s="43"/>
      <c r="E287" s="32" t="str">
        <f>IFERROR(IF(OR(C287="",AND(C287&lt;&gt;"",D287="")),"",(VLOOKUP(C287,'APP BACKGROUND'!A:F,2,0))),"")</f>
        <v/>
      </c>
      <c r="F287" s="33" t="str">
        <f>IF(E287="","",(VLOOKUP(C287,'APP BACKGROUND'!A:F,5,0)))</f>
        <v/>
      </c>
      <c r="G287" s="31" t="str">
        <f>IF(E287="","",(VLOOKUP('Application Form'!C287,'APP BACKGROUND'!A:I,9,0)))</f>
        <v/>
      </c>
      <c r="H287" s="9"/>
      <c r="I287" s="9"/>
      <c r="J287" s="196" t="str">
        <f>IF(H287="","",(VLOOKUP(C287,'APP BACKGROUND'!A:M,13,0)))</f>
        <v/>
      </c>
      <c r="K287" s="116" t="str">
        <f t="shared" si="12"/>
        <v/>
      </c>
      <c r="L287" s="116" t="str">
        <f>IF(H287="","",(VLOOKUP(C287,'APP BACKGROUND'!A:K,11,0)))</f>
        <v/>
      </c>
      <c r="M287" s="67"/>
      <c r="N287" s="93" t="str">
        <f>IF(H:H="","",M287/G287)</f>
        <v/>
      </c>
      <c r="O287" s="68" t="str">
        <f t="shared" si="13"/>
        <v/>
      </c>
      <c r="P287" s="31"/>
      <c r="Q287" s="31"/>
      <c r="R287" s="35" t="str">
        <f>IF(P:P="","",IF(OR(P287="At Shelf",P287="Bonus Bundles"),VLOOKUP(G287,'Data Validation'!$A$48:$B$56,2,TRUE),VLOOKUP(G287,'Data Validation'!$A$60:$B$69,2,TRUE)))</f>
        <v/>
      </c>
      <c r="S287" s="60"/>
      <c r="T287" s="60"/>
      <c r="U287" s="60"/>
      <c r="V287" s="9"/>
      <c r="W287" s="9"/>
      <c r="X287" s="9"/>
      <c r="Y287" s="8"/>
      <c r="Z287" s="8"/>
      <c r="AA287" s="8"/>
      <c r="AB287" s="8"/>
      <c r="AC287" s="9"/>
      <c r="AD287" s="9"/>
      <c r="AE287" s="9"/>
      <c r="AF287" s="9"/>
      <c r="AG287" s="9"/>
      <c r="AH287" s="8"/>
      <c r="AI287" s="8"/>
      <c r="AJ287" s="8"/>
      <c r="AK287" s="8"/>
      <c r="AL287" s="8"/>
      <c r="AM287" s="8"/>
      <c r="AN287" s="8"/>
      <c r="AO287" s="8"/>
    </row>
    <row r="288" spans="2:41" ht="15.75" x14ac:dyDescent="0.25">
      <c r="B288" s="107" t="str">
        <f t="shared" si="14"/>
        <v/>
      </c>
      <c r="C288" s="41"/>
      <c r="D288" s="43"/>
      <c r="E288" s="32" t="str">
        <f>IFERROR(IF(OR(C288="",AND(C288&lt;&gt;"",D288="")),"",(VLOOKUP(C288,'APP BACKGROUND'!A:F,2,0))),"")</f>
        <v/>
      </c>
      <c r="F288" s="33" t="str">
        <f>IF(E288="","",(VLOOKUP(C288,'APP BACKGROUND'!A:F,5,0)))</f>
        <v/>
      </c>
      <c r="G288" s="31" t="str">
        <f>IF(E288="","",(VLOOKUP('Application Form'!C288,'APP BACKGROUND'!A:I,9,0)))</f>
        <v/>
      </c>
      <c r="H288" s="9"/>
      <c r="I288" s="9"/>
      <c r="J288" s="196" t="str">
        <f>IF(H288="","",(VLOOKUP(C288,'APP BACKGROUND'!A:M,13,0)))</f>
        <v/>
      </c>
      <c r="K288" s="116" t="str">
        <f t="shared" si="12"/>
        <v/>
      </c>
      <c r="L288" s="116" t="str">
        <f>IF(H288="","",(VLOOKUP(C288,'APP BACKGROUND'!A:K,11,0)))</f>
        <v/>
      </c>
      <c r="M288" s="67"/>
      <c r="N288" s="93" t="str">
        <f>IF(H:H="","",M288/G288)</f>
        <v/>
      </c>
      <c r="O288" s="68" t="str">
        <f t="shared" si="13"/>
        <v/>
      </c>
      <c r="P288" s="31"/>
      <c r="Q288" s="31"/>
      <c r="R288" s="35" t="str">
        <f>IF(P:P="","",IF(OR(P288="At Shelf",P288="Bonus Bundles"),VLOOKUP(G288,'Data Validation'!$A$48:$B$56,2,TRUE),VLOOKUP(G288,'Data Validation'!$A$60:$B$69,2,TRUE)))</f>
        <v/>
      </c>
      <c r="S288" s="60"/>
      <c r="T288" s="60"/>
      <c r="U288" s="60"/>
      <c r="V288" s="9"/>
      <c r="W288" s="9"/>
      <c r="X288" s="9"/>
      <c r="Y288" s="8"/>
      <c r="Z288" s="8"/>
      <c r="AA288" s="8"/>
      <c r="AB288" s="8"/>
      <c r="AC288" s="9"/>
      <c r="AD288" s="9"/>
      <c r="AE288" s="9"/>
      <c r="AF288" s="9"/>
      <c r="AG288" s="9"/>
      <c r="AH288" s="8"/>
      <c r="AI288" s="8"/>
      <c r="AJ288" s="8"/>
      <c r="AK288" s="8"/>
      <c r="AL288" s="8"/>
      <c r="AM288" s="8"/>
      <c r="AN288" s="8"/>
      <c r="AO288" s="8"/>
    </row>
    <row r="289" spans="2:41" ht="15.75" x14ac:dyDescent="0.25">
      <c r="B289" s="107" t="str">
        <f t="shared" si="14"/>
        <v/>
      </c>
      <c r="C289" s="41"/>
      <c r="D289" s="43"/>
      <c r="E289" s="32" t="str">
        <f>IFERROR(IF(OR(C289="",AND(C289&lt;&gt;"",D289="")),"",(VLOOKUP(C289,'APP BACKGROUND'!A:F,2,0))),"")</f>
        <v/>
      </c>
      <c r="F289" s="33" t="str">
        <f>IF(E289="","",(VLOOKUP(C289,'APP BACKGROUND'!A:F,5,0)))</f>
        <v/>
      </c>
      <c r="G289" s="31" t="str">
        <f>IF(E289="","",(VLOOKUP('Application Form'!C289,'APP BACKGROUND'!A:I,9,0)))</f>
        <v/>
      </c>
      <c r="H289" s="9"/>
      <c r="I289" s="9"/>
      <c r="J289" s="196" t="str">
        <f>IF(H289="","",(VLOOKUP(C289,'APP BACKGROUND'!A:M,13,0)))</f>
        <v/>
      </c>
      <c r="K289" s="116" t="str">
        <f t="shared" si="12"/>
        <v/>
      </c>
      <c r="L289" s="116" t="str">
        <f>IF(H289="","",(VLOOKUP(C289,'APP BACKGROUND'!A:K,11,0)))</f>
        <v/>
      </c>
      <c r="M289" s="67"/>
      <c r="N289" s="93" t="str">
        <f>IF(H:H="","",M289/G289)</f>
        <v/>
      </c>
      <c r="O289" s="68" t="str">
        <f t="shared" si="13"/>
        <v/>
      </c>
      <c r="P289" s="31"/>
      <c r="Q289" s="31"/>
      <c r="R289" s="35" t="str">
        <f>IF(P:P="","",IF(OR(P289="At Shelf",P289="Bonus Bundles"),VLOOKUP(G289,'Data Validation'!$A$48:$B$56,2,TRUE),VLOOKUP(G289,'Data Validation'!$A$60:$B$69,2,TRUE)))</f>
        <v/>
      </c>
      <c r="S289" s="60"/>
      <c r="T289" s="60"/>
      <c r="U289" s="60"/>
      <c r="V289" s="9"/>
      <c r="W289" s="9"/>
      <c r="X289" s="9"/>
      <c r="Y289" s="8"/>
      <c r="Z289" s="8"/>
      <c r="AA289" s="8"/>
      <c r="AB289" s="8"/>
      <c r="AC289" s="9"/>
      <c r="AD289" s="9"/>
      <c r="AE289" s="9"/>
      <c r="AF289" s="9"/>
      <c r="AG289" s="9"/>
      <c r="AH289" s="8"/>
      <c r="AI289" s="8"/>
      <c r="AJ289" s="8"/>
      <c r="AK289" s="8"/>
      <c r="AL289" s="8"/>
      <c r="AM289" s="8"/>
      <c r="AN289" s="8"/>
      <c r="AO289" s="8"/>
    </row>
    <row r="290" spans="2:41" ht="15.75" x14ac:dyDescent="0.25">
      <c r="B290" s="107" t="str">
        <f t="shared" si="14"/>
        <v/>
      </c>
      <c r="C290" s="41"/>
      <c r="D290" s="43"/>
      <c r="E290" s="32" t="str">
        <f>IFERROR(IF(OR(C290="",AND(C290&lt;&gt;"",D290="")),"",(VLOOKUP(C290,'APP BACKGROUND'!A:F,2,0))),"")</f>
        <v/>
      </c>
      <c r="F290" s="33" t="str">
        <f>IF(E290="","",(VLOOKUP(C290,'APP BACKGROUND'!A:F,5,0)))</f>
        <v/>
      </c>
      <c r="G290" s="31" t="str">
        <f>IF(E290="","",(VLOOKUP('Application Form'!C290,'APP BACKGROUND'!A:I,9,0)))</f>
        <v/>
      </c>
      <c r="H290" s="9"/>
      <c r="I290" s="9"/>
      <c r="J290" s="196" t="str">
        <f>IF(H290="","",(VLOOKUP(C290,'APP BACKGROUND'!A:M,13,0)))</f>
        <v/>
      </c>
      <c r="K290" s="116" t="str">
        <f t="shared" si="12"/>
        <v/>
      </c>
      <c r="L290" s="116" t="str">
        <f>IF(H290="","",(VLOOKUP(C290,'APP BACKGROUND'!A:K,11,0)))</f>
        <v/>
      </c>
      <c r="M290" s="67"/>
      <c r="N290" s="93" t="str">
        <f>IF(H:H="","",M290/G290)</f>
        <v/>
      </c>
      <c r="O290" s="68" t="str">
        <f t="shared" si="13"/>
        <v/>
      </c>
      <c r="P290" s="31"/>
      <c r="Q290" s="31"/>
      <c r="R290" s="35" t="str">
        <f>IF(P:P="","",IF(OR(P290="At Shelf",P290="Bonus Bundles"),VLOOKUP(G290,'Data Validation'!$A$48:$B$56,2,TRUE),VLOOKUP(G290,'Data Validation'!$A$60:$B$69,2,TRUE)))</f>
        <v/>
      </c>
      <c r="S290" s="60"/>
      <c r="T290" s="60"/>
      <c r="U290" s="60"/>
      <c r="V290" s="9"/>
      <c r="W290" s="9"/>
      <c r="X290" s="9"/>
      <c r="Y290" s="8"/>
      <c r="Z290" s="8"/>
      <c r="AA290" s="8"/>
      <c r="AB290" s="8"/>
      <c r="AC290" s="9"/>
      <c r="AD290" s="9"/>
      <c r="AE290" s="9"/>
      <c r="AF290" s="9"/>
      <c r="AG290" s="9"/>
      <c r="AH290" s="8"/>
      <c r="AI290" s="8"/>
      <c r="AJ290" s="8"/>
      <c r="AK290" s="8"/>
      <c r="AL290" s="8"/>
      <c r="AM290" s="8"/>
      <c r="AN290" s="8"/>
      <c r="AO290" s="8"/>
    </row>
    <row r="291" spans="2:41" ht="15.75" x14ac:dyDescent="0.25">
      <c r="B291" s="107" t="str">
        <f t="shared" si="14"/>
        <v/>
      </c>
      <c r="C291" s="41"/>
      <c r="D291" s="43"/>
      <c r="E291" s="32" t="str">
        <f>IFERROR(IF(OR(C291="",AND(C291&lt;&gt;"",D291="")),"",(VLOOKUP(C291,'APP BACKGROUND'!A:F,2,0))),"")</f>
        <v/>
      </c>
      <c r="F291" s="33" t="str">
        <f>IF(E291="","",(VLOOKUP(C291,'APP BACKGROUND'!A:F,5,0)))</f>
        <v/>
      </c>
      <c r="G291" s="31" t="str">
        <f>IF(E291="","",(VLOOKUP('Application Form'!C291,'APP BACKGROUND'!A:I,9,0)))</f>
        <v/>
      </c>
      <c r="H291" s="9"/>
      <c r="I291" s="9"/>
      <c r="J291" s="196" t="str">
        <f>IF(H291="","",(VLOOKUP(C291,'APP BACKGROUND'!A:M,13,0)))</f>
        <v/>
      </c>
      <c r="K291" s="116" t="str">
        <f t="shared" si="12"/>
        <v/>
      </c>
      <c r="L291" s="116" t="str">
        <f>IF(H291="","",(VLOOKUP(C291,'APP BACKGROUND'!A:K,11,0)))</f>
        <v/>
      </c>
      <c r="M291" s="67"/>
      <c r="N291" s="93" t="str">
        <f>IF(H:H="","",M291/G291)</f>
        <v/>
      </c>
      <c r="O291" s="68" t="str">
        <f t="shared" si="13"/>
        <v/>
      </c>
      <c r="P291" s="31"/>
      <c r="Q291" s="31"/>
      <c r="R291" s="35" t="str">
        <f>IF(P:P="","",IF(OR(P291="At Shelf",P291="Bonus Bundles"),VLOOKUP(G291,'Data Validation'!$A$48:$B$56,2,TRUE),VLOOKUP(G291,'Data Validation'!$A$60:$B$69,2,TRUE)))</f>
        <v/>
      </c>
      <c r="S291" s="60"/>
      <c r="T291" s="60"/>
      <c r="U291" s="60"/>
      <c r="V291" s="9"/>
      <c r="W291" s="9"/>
      <c r="X291" s="9"/>
      <c r="Y291" s="8"/>
      <c r="Z291" s="8"/>
      <c r="AA291" s="8"/>
      <c r="AB291" s="8"/>
      <c r="AC291" s="9"/>
      <c r="AD291" s="9"/>
      <c r="AE291" s="9"/>
      <c r="AF291" s="9"/>
      <c r="AG291" s="9"/>
      <c r="AH291" s="8"/>
      <c r="AI291" s="8"/>
      <c r="AJ291" s="8"/>
      <c r="AK291" s="8"/>
      <c r="AL291" s="8"/>
      <c r="AM291" s="8"/>
      <c r="AN291" s="8"/>
      <c r="AO291" s="8"/>
    </row>
    <row r="292" spans="2:41" ht="15.75" x14ac:dyDescent="0.25">
      <c r="B292" s="107" t="str">
        <f t="shared" si="14"/>
        <v/>
      </c>
      <c r="C292" s="41"/>
      <c r="D292" s="43"/>
      <c r="E292" s="32" t="str">
        <f>IFERROR(IF(OR(C292="",AND(C292&lt;&gt;"",D292="")),"",(VLOOKUP(C292,'APP BACKGROUND'!A:F,2,0))),"")</f>
        <v/>
      </c>
      <c r="F292" s="33" t="str">
        <f>IF(E292="","",(VLOOKUP(C292,'APP BACKGROUND'!A:F,5,0)))</f>
        <v/>
      </c>
      <c r="G292" s="31" t="str">
        <f>IF(E292="","",(VLOOKUP('Application Form'!C292,'APP BACKGROUND'!A:I,9,0)))</f>
        <v/>
      </c>
      <c r="H292" s="9"/>
      <c r="I292" s="9"/>
      <c r="J292" s="196" t="str">
        <f>IF(H292="","",(VLOOKUP(C292,'APP BACKGROUND'!A:M,13,0)))</f>
        <v/>
      </c>
      <c r="K292" s="116" t="str">
        <f t="shared" si="12"/>
        <v/>
      </c>
      <c r="L292" s="116" t="str">
        <f>IF(H292="","",(VLOOKUP(C292,'APP BACKGROUND'!A:K,11,0)))</f>
        <v/>
      </c>
      <c r="M292" s="67"/>
      <c r="N292" s="93" t="str">
        <f>IF(H:H="","",M292/G292)</f>
        <v/>
      </c>
      <c r="O292" s="68" t="str">
        <f t="shared" si="13"/>
        <v/>
      </c>
      <c r="P292" s="31"/>
      <c r="Q292" s="31"/>
      <c r="R292" s="35" t="str">
        <f>IF(P:P="","",IF(OR(P292="At Shelf",P292="Bonus Bundles"),VLOOKUP(G292,'Data Validation'!$A$48:$B$56,2,TRUE),VLOOKUP(G292,'Data Validation'!$A$60:$B$69,2,TRUE)))</f>
        <v/>
      </c>
      <c r="S292" s="60"/>
      <c r="T292" s="60"/>
      <c r="U292" s="60"/>
      <c r="V292" s="9"/>
      <c r="W292" s="9"/>
      <c r="X292" s="9"/>
      <c r="Y292" s="8"/>
      <c r="Z292" s="8"/>
      <c r="AA292" s="8"/>
      <c r="AB292" s="8"/>
      <c r="AC292" s="9"/>
      <c r="AD292" s="9"/>
      <c r="AE292" s="9"/>
      <c r="AF292" s="9"/>
      <c r="AG292" s="9"/>
      <c r="AH292" s="8"/>
      <c r="AI292" s="8"/>
      <c r="AJ292" s="8"/>
      <c r="AK292" s="8"/>
      <c r="AL292" s="8"/>
      <c r="AM292" s="8"/>
      <c r="AN292" s="8"/>
      <c r="AO292" s="8"/>
    </row>
    <row r="293" spans="2:41" ht="15.75" x14ac:dyDescent="0.25">
      <c r="B293" s="107" t="str">
        <f t="shared" si="14"/>
        <v/>
      </c>
      <c r="C293" s="41"/>
      <c r="D293" s="43"/>
      <c r="E293" s="32" t="str">
        <f>IFERROR(IF(OR(C293="",AND(C293&lt;&gt;"",D293="")),"",(VLOOKUP(C293,'APP BACKGROUND'!A:F,2,0))),"")</f>
        <v/>
      </c>
      <c r="F293" s="33" t="str">
        <f>IF(E293="","",(VLOOKUP(C293,'APP BACKGROUND'!A:F,5,0)))</f>
        <v/>
      </c>
      <c r="G293" s="31" t="str">
        <f>IF(E293="","",(VLOOKUP('Application Form'!C293,'APP BACKGROUND'!A:I,9,0)))</f>
        <v/>
      </c>
      <c r="H293" s="9"/>
      <c r="I293" s="9"/>
      <c r="J293" s="196" t="str">
        <f>IF(H293="","",(VLOOKUP(C293,'APP BACKGROUND'!A:M,13,0)))</f>
        <v/>
      </c>
      <c r="K293" s="116" t="str">
        <f t="shared" si="12"/>
        <v/>
      </c>
      <c r="L293" s="116" t="str">
        <f>IF(H293="","",(VLOOKUP(C293,'APP BACKGROUND'!A:K,11,0)))</f>
        <v/>
      </c>
      <c r="M293" s="67"/>
      <c r="N293" s="93" t="str">
        <f>IF(H:H="","",M293/G293)</f>
        <v/>
      </c>
      <c r="O293" s="68" t="str">
        <f t="shared" si="13"/>
        <v/>
      </c>
      <c r="P293" s="31"/>
      <c r="Q293" s="31"/>
      <c r="R293" s="35" t="str">
        <f>IF(P:P="","",IF(OR(P293="At Shelf",P293="Bonus Bundles"),VLOOKUP(G293,'Data Validation'!$A$48:$B$56,2,TRUE),VLOOKUP(G293,'Data Validation'!$A$60:$B$69,2,TRUE)))</f>
        <v/>
      </c>
      <c r="S293" s="60"/>
      <c r="T293" s="60"/>
      <c r="U293" s="60"/>
      <c r="V293" s="9"/>
      <c r="W293" s="9"/>
      <c r="X293" s="9"/>
      <c r="Y293" s="8"/>
      <c r="Z293" s="8"/>
      <c r="AA293" s="8"/>
      <c r="AB293" s="8"/>
      <c r="AC293" s="9"/>
      <c r="AD293" s="9"/>
      <c r="AE293" s="9"/>
      <c r="AF293" s="9"/>
      <c r="AG293" s="9"/>
      <c r="AH293" s="8"/>
      <c r="AI293" s="8"/>
      <c r="AJ293" s="8"/>
      <c r="AK293" s="8"/>
      <c r="AL293" s="8"/>
      <c r="AM293" s="8"/>
      <c r="AN293" s="8"/>
      <c r="AO293" s="8"/>
    </row>
    <row r="294" spans="2:41" ht="15.75" x14ac:dyDescent="0.25">
      <c r="B294" s="107" t="str">
        <f t="shared" si="14"/>
        <v/>
      </c>
      <c r="C294" s="41"/>
      <c r="D294" s="43"/>
      <c r="E294" s="32" t="str">
        <f>IFERROR(IF(OR(C294="",AND(C294&lt;&gt;"",D294="")),"",(VLOOKUP(C294,'APP BACKGROUND'!A:F,2,0))),"")</f>
        <v/>
      </c>
      <c r="F294" s="33" t="str">
        <f>IF(E294="","",(VLOOKUP(C294,'APP BACKGROUND'!A:F,5,0)))</f>
        <v/>
      </c>
      <c r="G294" s="31" t="str">
        <f>IF(E294="","",(VLOOKUP('Application Form'!C294,'APP BACKGROUND'!A:I,9,0)))</f>
        <v/>
      </c>
      <c r="H294" s="9"/>
      <c r="I294" s="9"/>
      <c r="J294" s="196" t="str">
        <f>IF(H294="","",(VLOOKUP(C294,'APP BACKGROUND'!A:M,13,0)))</f>
        <v/>
      </c>
      <c r="K294" s="116" t="str">
        <f t="shared" si="12"/>
        <v/>
      </c>
      <c r="L294" s="116" t="str">
        <f>IF(H294="","",(VLOOKUP(C294,'APP BACKGROUND'!A:K,11,0)))</f>
        <v/>
      </c>
      <c r="M294" s="67"/>
      <c r="N294" s="93" t="str">
        <f>IF(H:H="","",M294/G294)</f>
        <v/>
      </c>
      <c r="O294" s="68" t="str">
        <f t="shared" si="13"/>
        <v/>
      </c>
      <c r="P294" s="31"/>
      <c r="Q294" s="31"/>
      <c r="R294" s="35" t="str">
        <f>IF(P:P="","",IF(OR(P294="At Shelf",P294="Bonus Bundles"),VLOOKUP(G294,'Data Validation'!$A$48:$B$56,2,TRUE),VLOOKUP(G294,'Data Validation'!$A$60:$B$69,2,TRUE)))</f>
        <v/>
      </c>
      <c r="S294" s="60"/>
      <c r="T294" s="60"/>
      <c r="U294" s="60"/>
      <c r="V294" s="9"/>
      <c r="W294" s="9"/>
      <c r="X294" s="9"/>
      <c r="Y294" s="8"/>
      <c r="Z294" s="8"/>
      <c r="AA294" s="8"/>
      <c r="AB294" s="8"/>
      <c r="AC294" s="9"/>
      <c r="AD294" s="9"/>
      <c r="AE294" s="9"/>
      <c r="AF294" s="9"/>
      <c r="AG294" s="9"/>
      <c r="AH294" s="8"/>
      <c r="AI294" s="8"/>
      <c r="AJ294" s="8"/>
      <c r="AK294" s="8"/>
      <c r="AL294" s="8"/>
      <c r="AM294" s="8"/>
      <c r="AN294" s="8"/>
      <c r="AO294" s="8"/>
    </row>
    <row r="295" spans="2:41" ht="15.75" x14ac:dyDescent="0.25">
      <c r="B295" s="107" t="str">
        <f t="shared" si="14"/>
        <v/>
      </c>
      <c r="C295" s="41"/>
      <c r="D295" s="43"/>
      <c r="E295" s="32" t="str">
        <f>IFERROR(IF(OR(C295="",AND(C295&lt;&gt;"",D295="")),"",(VLOOKUP(C295,'APP BACKGROUND'!A:F,2,0))),"")</f>
        <v/>
      </c>
      <c r="F295" s="33" t="str">
        <f>IF(E295="","",(VLOOKUP(C295,'APP BACKGROUND'!A:F,5,0)))</f>
        <v/>
      </c>
      <c r="G295" s="31" t="str">
        <f>IF(E295="","",(VLOOKUP('Application Form'!C295,'APP BACKGROUND'!A:I,9,0)))</f>
        <v/>
      </c>
      <c r="H295" s="9"/>
      <c r="I295" s="9"/>
      <c r="J295" s="196" t="str">
        <f>IF(H295="","",(VLOOKUP(C295,'APP BACKGROUND'!A:M,13,0)))</f>
        <v/>
      </c>
      <c r="K295" s="116" t="str">
        <f t="shared" si="12"/>
        <v/>
      </c>
      <c r="L295" s="116" t="str">
        <f>IF(H295="","",(VLOOKUP(C295,'APP BACKGROUND'!A:K,11,0)))</f>
        <v/>
      </c>
      <c r="M295" s="67"/>
      <c r="N295" s="93" t="str">
        <f>IF(H:H="","",M295/G295)</f>
        <v/>
      </c>
      <c r="O295" s="68" t="str">
        <f t="shared" si="13"/>
        <v/>
      </c>
      <c r="P295" s="31"/>
      <c r="Q295" s="31"/>
      <c r="R295" s="35" t="str">
        <f>IF(P:P="","",IF(OR(P295="At Shelf",P295="Bonus Bundles"),VLOOKUP(G295,'Data Validation'!$A$48:$B$56,2,TRUE),VLOOKUP(G295,'Data Validation'!$A$60:$B$69,2,TRUE)))</f>
        <v/>
      </c>
      <c r="S295" s="60"/>
      <c r="T295" s="60"/>
      <c r="U295" s="60"/>
      <c r="V295" s="9"/>
      <c r="W295" s="9"/>
      <c r="X295" s="9"/>
      <c r="Y295" s="8"/>
      <c r="Z295" s="8"/>
      <c r="AA295" s="8"/>
      <c r="AB295" s="8"/>
      <c r="AC295" s="9"/>
      <c r="AD295" s="9"/>
      <c r="AE295" s="9"/>
      <c r="AF295" s="9"/>
      <c r="AG295" s="9"/>
      <c r="AH295" s="8"/>
      <c r="AI295" s="8"/>
      <c r="AJ295" s="8"/>
      <c r="AK295" s="8"/>
      <c r="AL295" s="8"/>
      <c r="AM295" s="8"/>
      <c r="AN295" s="8"/>
      <c r="AO295" s="8"/>
    </row>
    <row r="296" spans="2:41" ht="15.75" x14ac:dyDescent="0.25">
      <c r="B296" s="107" t="str">
        <f t="shared" si="14"/>
        <v/>
      </c>
      <c r="C296" s="41"/>
      <c r="D296" s="43"/>
      <c r="E296" s="32" t="str">
        <f>IFERROR(IF(OR(C296="",AND(C296&lt;&gt;"",D296="")),"",(VLOOKUP(C296,'APP BACKGROUND'!A:F,2,0))),"")</f>
        <v/>
      </c>
      <c r="F296" s="33" t="str">
        <f>IF(E296="","",(VLOOKUP(C296,'APP BACKGROUND'!A:F,5,0)))</f>
        <v/>
      </c>
      <c r="G296" s="31" t="str">
        <f>IF(E296="","",(VLOOKUP('Application Form'!C296,'APP BACKGROUND'!A:I,9,0)))</f>
        <v/>
      </c>
      <c r="H296" s="9"/>
      <c r="I296" s="9"/>
      <c r="J296" s="196" t="str">
        <f>IF(H296="","",(VLOOKUP(C296,'APP BACKGROUND'!A:M,13,0)))</f>
        <v/>
      </c>
      <c r="K296" s="116" t="str">
        <f t="shared" si="12"/>
        <v/>
      </c>
      <c r="L296" s="116" t="str">
        <f>IF(H296="","",(VLOOKUP(C296,'APP BACKGROUND'!A:K,11,0)))</f>
        <v/>
      </c>
      <c r="M296" s="67"/>
      <c r="N296" s="93" t="str">
        <f>IF(H:H="","",M296/G296)</f>
        <v/>
      </c>
      <c r="O296" s="68" t="str">
        <f t="shared" si="13"/>
        <v/>
      </c>
      <c r="P296" s="31"/>
      <c r="Q296" s="31"/>
      <c r="R296" s="35" t="str">
        <f>IF(P:P="","",IF(OR(P296="At Shelf",P296="Bonus Bundles"),VLOOKUP(G296,'Data Validation'!$A$48:$B$56,2,TRUE),VLOOKUP(G296,'Data Validation'!$A$60:$B$69,2,TRUE)))</f>
        <v/>
      </c>
      <c r="S296" s="60"/>
      <c r="T296" s="60"/>
      <c r="U296" s="60"/>
      <c r="V296" s="9"/>
      <c r="W296" s="9"/>
      <c r="X296" s="9"/>
      <c r="Y296" s="8"/>
      <c r="Z296" s="8"/>
      <c r="AA296" s="8"/>
      <c r="AB296" s="8"/>
      <c r="AC296" s="9"/>
      <c r="AD296" s="9"/>
      <c r="AE296" s="9"/>
      <c r="AF296" s="9"/>
      <c r="AG296" s="9"/>
      <c r="AH296" s="8"/>
      <c r="AI296" s="8"/>
      <c r="AJ296" s="8"/>
      <c r="AK296" s="8"/>
      <c r="AL296" s="8"/>
      <c r="AM296" s="8"/>
      <c r="AN296" s="8"/>
      <c r="AO296" s="8"/>
    </row>
    <row r="297" spans="2:41" ht="15.75" x14ac:dyDescent="0.25">
      <c r="B297" s="107" t="str">
        <f t="shared" si="14"/>
        <v/>
      </c>
      <c r="C297" s="41"/>
      <c r="D297" s="43"/>
      <c r="E297" s="32" t="str">
        <f>IFERROR(IF(OR(C297="",AND(C297&lt;&gt;"",D297="")),"",(VLOOKUP(C297,'APP BACKGROUND'!A:F,2,0))),"")</f>
        <v/>
      </c>
      <c r="F297" s="33" t="str">
        <f>IF(E297="","",(VLOOKUP(C297,'APP BACKGROUND'!A:F,5,0)))</f>
        <v/>
      </c>
      <c r="G297" s="31" t="str">
        <f>IF(E297="","",(VLOOKUP('Application Form'!C297,'APP BACKGROUND'!A:I,9,0)))</f>
        <v/>
      </c>
      <c r="H297" s="9"/>
      <c r="I297" s="9"/>
      <c r="J297" s="196" t="str">
        <f>IF(H297="","",(VLOOKUP(C297,'APP BACKGROUND'!A:M,13,0)))</f>
        <v/>
      </c>
      <c r="K297" s="116" t="str">
        <f t="shared" si="12"/>
        <v/>
      </c>
      <c r="L297" s="116" t="str">
        <f>IF(H297="","",(VLOOKUP(C297,'APP BACKGROUND'!A:K,11,0)))</f>
        <v/>
      </c>
      <c r="M297" s="67"/>
      <c r="N297" s="93" t="str">
        <f>IF(H:H="","",M297/G297)</f>
        <v/>
      </c>
      <c r="O297" s="68" t="str">
        <f t="shared" si="13"/>
        <v/>
      </c>
      <c r="P297" s="31"/>
      <c r="Q297" s="31"/>
      <c r="R297" s="35" t="str">
        <f>IF(P:P="","",IF(OR(P297="At Shelf",P297="Bonus Bundles"),VLOOKUP(G297,'Data Validation'!$A$48:$B$56,2,TRUE),VLOOKUP(G297,'Data Validation'!$A$60:$B$69,2,TRUE)))</f>
        <v/>
      </c>
      <c r="S297" s="60"/>
      <c r="T297" s="60"/>
      <c r="U297" s="60"/>
      <c r="V297" s="9"/>
      <c r="W297" s="9"/>
      <c r="X297" s="9"/>
      <c r="Y297" s="8"/>
      <c r="Z297" s="8"/>
      <c r="AA297" s="8"/>
      <c r="AB297" s="8"/>
      <c r="AC297" s="9"/>
      <c r="AD297" s="9"/>
      <c r="AE297" s="9"/>
      <c r="AF297" s="9"/>
      <c r="AG297" s="9"/>
      <c r="AH297" s="8"/>
      <c r="AI297" s="8"/>
      <c r="AJ297" s="8"/>
      <c r="AK297" s="8"/>
      <c r="AL297" s="8"/>
      <c r="AM297" s="8"/>
      <c r="AN297" s="8"/>
      <c r="AO297" s="8"/>
    </row>
    <row r="298" spans="2:41" ht="15.75" x14ac:dyDescent="0.25">
      <c r="B298" s="107" t="str">
        <f t="shared" si="14"/>
        <v/>
      </c>
      <c r="C298" s="41"/>
      <c r="D298" s="43"/>
      <c r="E298" s="32" t="str">
        <f>IFERROR(IF(OR(C298="",AND(C298&lt;&gt;"",D298="")),"",(VLOOKUP(C298,'APP BACKGROUND'!A:F,2,0))),"")</f>
        <v/>
      </c>
      <c r="F298" s="33" t="str">
        <f>IF(E298="","",(VLOOKUP(C298,'APP BACKGROUND'!A:F,5,0)))</f>
        <v/>
      </c>
      <c r="G298" s="31" t="str">
        <f>IF(E298="","",(VLOOKUP('Application Form'!C298,'APP BACKGROUND'!A:I,9,0)))</f>
        <v/>
      </c>
      <c r="H298" s="9"/>
      <c r="I298" s="9"/>
      <c r="J298" s="196" t="str">
        <f>IF(H298="","",(VLOOKUP(C298,'APP BACKGROUND'!A:M,13,0)))</f>
        <v/>
      </c>
      <c r="K298" s="116" t="str">
        <f t="shared" si="12"/>
        <v/>
      </c>
      <c r="L298" s="116" t="str">
        <f>IF(H298="","",(VLOOKUP(C298,'APP BACKGROUND'!A:K,11,0)))</f>
        <v/>
      </c>
      <c r="M298" s="67"/>
      <c r="N298" s="93" t="str">
        <f>IF(H:H="","",M298/G298)</f>
        <v/>
      </c>
      <c r="O298" s="68" t="str">
        <f t="shared" si="13"/>
        <v/>
      </c>
      <c r="P298" s="31"/>
      <c r="Q298" s="31"/>
      <c r="R298" s="35" t="str">
        <f>IF(P:P="","",IF(OR(P298="At Shelf",P298="Bonus Bundles"),VLOOKUP(G298,'Data Validation'!$A$48:$B$56,2,TRUE),VLOOKUP(G298,'Data Validation'!$A$60:$B$69,2,TRUE)))</f>
        <v/>
      </c>
      <c r="S298" s="60"/>
      <c r="T298" s="60"/>
      <c r="U298" s="60"/>
      <c r="V298" s="9"/>
      <c r="W298" s="9"/>
      <c r="X298" s="9"/>
      <c r="Y298" s="8"/>
      <c r="Z298" s="8"/>
      <c r="AA298" s="8"/>
      <c r="AB298" s="8"/>
      <c r="AC298" s="9"/>
      <c r="AD298" s="9"/>
      <c r="AE298" s="9"/>
      <c r="AF298" s="9"/>
      <c r="AG298" s="9"/>
      <c r="AH298" s="8"/>
      <c r="AI298" s="8"/>
      <c r="AJ298" s="8"/>
      <c r="AK298" s="8"/>
      <c r="AL298" s="8"/>
      <c r="AM298" s="8"/>
      <c r="AN298" s="8"/>
      <c r="AO298" s="8"/>
    </row>
    <row r="299" spans="2:41" ht="15.75" x14ac:dyDescent="0.25">
      <c r="B299" s="107" t="str">
        <f t="shared" si="14"/>
        <v/>
      </c>
      <c r="C299" s="41"/>
      <c r="D299" s="43"/>
      <c r="E299" s="32" t="str">
        <f>IFERROR(IF(OR(C299="",AND(C299&lt;&gt;"",D299="")),"",(VLOOKUP(C299,'APP BACKGROUND'!A:F,2,0))),"")</f>
        <v/>
      </c>
      <c r="F299" s="33" t="str">
        <f>IF(E299="","",(VLOOKUP(C299,'APP BACKGROUND'!A:F,5,0)))</f>
        <v/>
      </c>
      <c r="G299" s="31" t="str">
        <f>IF(E299="","",(VLOOKUP('Application Form'!C299,'APP BACKGROUND'!A:I,9,0)))</f>
        <v/>
      </c>
      <c r="H299" s="9"/>
      <c r="I299" s="9"/>
      <c r="J299" s="196" t="str">
        <f>IF(H299="","",(VLOOKUP(C299,'APP BACKGROUND'!A:M,13,0)))</f>
        <v/>
      </c>
      <c r="K299" s="116" t="str">
        <f t="shared" si="12"/>
        <v/>
      </c>
      <c r="L299" s="116" t="str">
        <f>IF(H299="","",(VLOOKUP(C299,'APP BACKGROUND'!A:K,11,0)))</f>
        <v/>
      </c>
      <c r="M299" s="67"/>
      <c r="N299" s="93" t="str">
        <f>IF(H:H="","",M299/G299)</f>
        <v/>
      </c>
      <c r="O299" s="68" t="str">
        <f t="shared" si="13"/>
        <v/>
      </c>
      <c r="P299" s="31"/>
      <c r="Q299" s="31"/>
      <c r="R299" s="35" t="str">
        <f>IF(P:P="","",IF(OR(P299="At Shelf",P299="Bonus Bundles"),VLOOKUP(G299,'Data Validation'!$A$48:$B$56,2,TRUE),VLOOKUP(G299,'Data Validation'!$A$60:$B$69,2,TRUE)))</f>
        <v/>
      </c>
      <c r="S299" s="60"/>
      <c r="T299" s="60"/>
      <c r="U299" s="60"/>
      <c r="V299" s="9"/>
      <c r="W299" s="9"/>
      <c r="X299" s="9"/>
      <c r="Y299" s="8"/>
      <c r="Z299" s="8"/>
      <c r="AA299" s="8"/>
      <c r="AB299" s="8"/>
      <c r="AC299" s="9"/>
      <c r="AD299" s="9"/>
      <c r="AE299" s="9"/>
      <c r="AF299" s="9"/>
      <c r="AG299" s="9"/>
      <c r="AH299" s="8"/>
      <c r="AI299" s="8"/>
      <c r="AJ299" s="8"/>
      <c r="AK299" s="8"/>
      <c r="AL299" s="8"/>
      <c r="AM299" s="8"/>
      <c r="AN299" s="8"/>
      <c r="AO299" s="8"/>
    </row>
    <row r="300" spans="2:41" ht="15.75" x14ac:dyDescent="0.25">
      <c r="B300" s="107" t="str">
        <f t="shared" si="14"/>
        <v/>
      </c>
      <c r="C300" s="41"/>
      <c r="D300" s="43"/>
      <c r="E300" s="32" t="str">
        <f>IFERROR(IF(OR(C300="",AND(C300&lt;&gt;"",D300="")),"",(VLOOKUP(C300,'APP BACKGROUND'!A:F,2,0))),"")</f>
        <v/>
      </c>
      <c r="F300" s="33" t="str">
        <f>IF(E300="","",(VLOOKUP(C300,'APP BACKGROUND'!A:F,5,0)))</f>
        <v/>
      </c>
      <c r="G300" s="31" t="str">
        <f>IF(E300="","",(VLOOKUP('Application Form'!C300,'APP BACKGROUND'!A:I,9,0)))</f>
        <v/>
      </c>
      <c r="H300" s="9"/>
      <c r="I300" s="9"/>
      <c r="J300" s="196" t="str">
        <f>IF(H300="","",(VLOOKUP(C300,'APP BACKGROUND'!A:M,13,0)))</f>
        <v/>
      </c>
      <c r="K300" s="116" t="str">
        <f t="shared" si="12"/>
        <v/>
      </c>
      <c r="L300" s="116" t="str">
        <f>IF(H300="","",(VLOOKUP(C300,'APP BACKGROUND'!A:K,11,0)))</f>
        <v/>
      </c>
      <c r="M300" s="67"/>
      <c r="N300" s="93" t="str">
        <f>IF(H:H="","",M300/G300)</f>
        <v/>
      </c>
      <c r="O300" s="68" t="str">
        <f t="shared" si="13"/>
        <v/>
      </c>
      <c r="P300" s="31"/>
      <c r="Q300" s="31"/>
      <c r="R300" s="35" t="str">
        <f>IF(P:P="","",IF(OR(P300="At Shelf",P300="Bonus Bundles"),VLOOKUP(G300,'Data Validation'!$A$48:$B$56,2,TRUE),VLOOKUP(G300,'Data Validation'!$A$60:$B$69,2,TRUE)))</f>
        <v/>
      </c>
      <c r="S300" s="60"/>
      <c r="T300" s="60"/>
      <c r="U300" s="60"/>
      <c r="V300" s="9"/>
      <c r="W300" s="9"/>
      <c r="X300" s="9"/>
      <c r="Y300" s="8"/>
      <c r="Z300" s="8"/>
      <c r="AA300" s="8"/>
      <c r="AB300" s="8"/>
      <c r="AC300" s="9"/>
      <c r="AD300" s="9"/>
      <c r="AE300" s="9"/>
      <c r="AF300" s="9"/>
      <c r="AG300" s="9"/>
      <c r="AH300" s="8"/>
      <c r="AI300" s="8"/>
      <c r="AJ300" s="8"/>
      <c r="AK300" s="8"/>
      <c r="AL300" s="8"/>
      <c r="AM300" s="8"/>
      <c r="AN300" s="8"/>
      <c r="AO300" s="8"/>
    </row>
    <row r="301" spans="2:41" ht="15.75" x14ac:dyDescent="0.25">
      <c r="B301" s="107" t="str">
        <f t="shared" si="14"/>
        <v/>
      </c>
      <c r="C301" s="41"/>
      <c r="D301" s="43"/>
      <c r="E301" s="32" t="str">
        <f>IFERROR(IF(OR(C301="",AND(C301&lt;&gt;"",D301="")),"",(VLOOKUP(C301,'APP BACKGROUND'!A:F,2,0))),"")</f>
        <v/>
      </c>
      <c r="F301" s="33" t="str">
        <f>IF(E301="","",(VLOOKUP(C301,'APP BACKGROUND'!A:F,5,0)))</f>
        <v/>
      </c>
      <c r="G301" s="31" t="str">
        <f>IF(E301="","",(VLOOKUP('Application Form'!C301,'APP BACKGROUND'!A:I,9,0)))</f>
        <v/>
      </c>
      <c r="H301" s="9"/>
      <c r="I301" s="9"/>
      <c r="J301" s="196" t="str">
        <f>IF(H301="","",(VLOOKUP(C301,'APP BACKGROUND'!A:M,13,0)))</f>
        <v/>
      </c>
      <c r="K301" s="116" t="str">
        <f t="shared" si="12"/>
        <v/>
      </c>
      <c r="L301" s="116" t="str">
        <f>IF(H301="","",(VLOOKUP(C301,'APP BACKGROUND'!A:K,11,0)))</f>
        <v/>
      </c>
      <c r="M301" s="67"/>
      <c r="N301" s="93" t="str">
        <f>IF(H:H="","",M301/G301)</f>
        <v/>
      </c>
      <c r="O301" s="68" t="str">
        <f t="shared" si="13"/>
        <v/>
      </c>
      <c r="P301" s="31"/>
      <c r="Q301" s="31"/>
      <c r="R301" s="35" t="str">
        <f>IF(P:P="","",IF(OR(P301="At Shelf",P301="Bonus Bundles"),VLOOKUP(G301,'Data Validation'!$A$48:$B$56,2,TRUE),VLOOKUP(G301,'Data Validation'!$A$60:$B$69,2,TRUE)))</f>
        <v/>
      </c>
      <c r="S301" s="60"/>
      <c r="T301" s="60"/>
      <c r="U301" s="60"/>
      <c r="V301" s="9"/>
      <c r="W301" s="9"/>
      <c r="X301" s="9"/>
      <c r="Y301" s="8"/>
      <c r="Z301" s="8"/>
      <c r="AA301" s="8"/>
      <c r="AB301" s="8"/>
      <c r="AC301" s="9"/>
      <c r="AD301" s="9"/>
      <c r="AE301" s="9"/>
      <c r="AF301" s="9"/>
      <c r="AG301" s="9"/>
      <c r="AH301" s="8"/>
      <c r="AI301" s="8"/>
      <c r="AJ301" s="8"/>
      <c r="AK301" s="8"/>
      <c r="AL301" s="8"/>
      <c r="AM301" s="8"/>
      <c r="AN301" s="8"/>
      <c r="AO301" s="8"/>
    </row>
    <row r="302" spans="2:41" ht="15.75" x14ac:dyDescent="0.25">
      <c r="B302" s="107" t="str">
        <f t="shared" si="14"/>
        <v/>
      </c>
      <c r="C302" s="41"/>
      <c r="D302" s="43"/>
      <c r="E302" s="32" t="str">
        <f>IFERROR(IF(OR(C302="",AND(C302&lt;&gt;"",D302="")),"",(VLOOKUP(C302,'APP BACKGROUND'!A:F,2,0))),"")</f>
        <v/>
      </c>
      <c r="F302" s="33" t="str">
        <f>IF(E302="","",(VLOOKUP(C302,'APP BACKGROUND'!A:F,5,0)))</f>
        <v/>
      </c>
      <c r="G302" s="31" t="str">
        <f>IF(E302="","",(VLOOKUP('Application Form'!C302,'APP BACKGROUND'!A:I,9,0)))</f>
        <v/>
      </c>
      <c r="H302" s="9"/>
      <c r="I302" s="9"/>
      <c r="J302" s="196" t="str">
        <f>IF(H302="","",(VLOOKUP(C302,'APP BACKGROUND'!A:M,13,0)))</f>
        <v/>
      </c>
      <c r="K302" s="116" t="str">
        <f t="shared" si="12"/>
        <v/>
      </c>
      <c r="L302" s="116" t="str">
        <f>IF(H302="","",(VLOOKUP(C302,'APP BACKGROUND'!A:K,11,0)))</f>
        <v/>
      </c>
      <c r="M302" s="67"/>
      <c r="N302" s="93" t="str">
        <f>IF(H:H="","",M302/G302)</f>
        <v/>
      </c>
      <c r="O302" s="68" t="str">
        <f t="shared" si="13"/>
        <v/>
      </c>
      <c r="P302" s="31"/>
      <c r="Q302" s="31"/>
      <c r="R302" s="35" t="str">
        <f>IF(P:P="","",IF(OR(P302="At Shelf",P302="Bonus Bundles"),VLOOKUP(G302,'Data Validation'!$A$48:$B$56,2,TRUE),VLOOKUP(G302,'Data Validation'!$A$60:$B$69,2,TRUE)))</f>
        <v/>
      </c>
      <c r="S302" s="60"/>
      <c r="T302" s="60"/>
      <c r="U302" s="60"/>
      <c r="V302" s="9"/>
      <c r="W302" s="9"/>
      <c r="X302" s="9"/>
      <c r="Y302" s="8"/>
      <c r="Z302" s="8"/>
      <c r="AA302" s="8"/>
      <c r="AB302" s="8"/>
      <c r="AC302" s="9"/>
      <c r="AD302" s="9"/>
      <c r="AE302" s="9"/>
      <c r="AF302" s="9"/>
      <c r="AG302" s="9"/>
      <c r="AH302" s="8"/>
      <c r="AI302" s="8"/>
      <c r="AJ302" s="8"/>
      <c r="AK302" s="8"/>
      <c r="AL302" s="8"/>
      <c r="AM302" s="8"/>
      <c r="AN302" s="8"/>
      <c r="AO302" s="8"/>
    </row>
    <row r="303" spans="2:41" ht="15.75" x14ac:dyDescent="0.25">
      <c r="B303" s="107" t="str">
        <f t="shared" si="14"/>
        <v/>
      </c>
      <c r="C303" s="41"/>
      <c r="D303" s="43"/>
      <c r="E303" s="32" t="str">
        <f>IFERROR(IF(OR(C303="",AND(C303&lt;&gt;"",D303="")),"",(VLOOKUP(C303,'APP BACKGROUND'!A:F,2,0))),"")</f>
        <v/>
      </c>
      <c r="F303" s="33" t="str">
        <f>IF(E303="","",(VLOOKUP(C303,'APP BACKGROUND'!A:F,5,0)))</f>
        <v/>
      </c>
      <c r="G303" s="31" t="str">
        <f>IF(E303="","",(VLOOKUP('Application Form'!C303,'APP BACKGROUND'!A:I,9,0)))</f>
        <v/>
      </c>
      <c r="H303" s="9"/>
      <c r="I303" s="9"/>
      <c r="J303" s="196" t="str">
        <f>IF(H303="","",(VLOOKUP(C303,'APP BACKGROUND'!A:M,13,0)))</f>
        <v/>
      </c>
      <c r="K303" s="116" t="str">
        <f t="shared" si="12"/>
        <v/>
      </c>
      <c r="L303" s="116" t="str">
        <f>IF(H303="","",(VLOOKUP(C303,'APP BACKGROUND'!A:K,11,0)))</f>
        <v/>
      </c>
      <c r="M303" s="67"/>
      <c r="N303" s="93" t="str">
        <f>IF(H:H="","",M303/G303)</f>
        <v/>
      </c>
      <c r="O303" s="68" t="str">
        <f t="shared" si="13"/>
        <v/>
      </c>
      <c r="P303" s="31"/>
      <c r="Q303" s="31"/>
      <c r="R303" s="35" t="str">
        <f>IF(P:P="","",IF(OR(P303="At Shelf",P303="Bonus Bundles"),VLOOKUP(G303,'Data Validation'!$A$48:$B$56,2,TRUE),VLOOKUP(G303,'Data Validation'!$A$60:$B$69,2,TRUE)))</f>
        <v/>
      </c>
      <c r="S303" s="60"/>
      <c r="T303" s="60"/>
      <c r="U303" s="60"/>
      <c r="V303" s="9"/>
      <c r="W303" s="9"/>
      <c r="X303" s="9"/>
      <c r="Y303" s="8"/>
      <c r="Z303" s="8"/>
      <c r="AA303" s="8"/>
      <c r="AB303" s="8"/>
      <c r="AC303" s="9"/>
      <c r="AD303" s="9"/>
      <c r="AE303" s="9"/>
      <c r="AF303" s="9"/>
      <c r="AG303" s="9"/>
      <c r="AH303" s="8"/>
      <c r="AI303" s="8"/>
      <c r="AJ303" s="8"/>
      <c r="AK303" s="8"/>
      <c r="AL303" s="8"/>
      <c r="AM303" s="8"/>
      <c r="AN303" s="8"/>
      <c r="AO303" s="8"/>
    </row>
    <row r="304" spans="2:41" ht="15.75" x14ac:dyDescent="0.25">
      <c r="B304" s="107" t="str">
        <f t="shared" si="14"/>
        <v/>
      </c>
      <c r="C304" s="41"/>
      <c r="D304" s="43"/>
      <c r="E304" s="32" t="str">
        <f>IFERROR(IF(OR(C304="",AND(C304&lt;&gt;"",D304="")),"",(VLOOKUP(C304,'APP BACKGROUND'!A:F,2,0))),"")</f>
        <v/>
      </c>
      <c r="F304" s="33" t="str">
        <f>IF(E304="","",(VLOOKUP(C304,'APP BACKGROUND'!A:F,5,0)))</f>
        <v/>
      </c>
      <c r="G304" s="31" t="str">
        <f>IF(E304="","",(VLOOKUP('Application Form'!C304,'APP BACKGROUND'!A:I,9,0)))</f>
        <v/>
      </c>
      <c r="H304" s="9"/>
      <c r="I304" s="9"/>
      <c r="J304" s="196" t="str">
        <f>IF(H304="","",(VLOOKUP(C304,'APP BACKGROUND'!A:M,13,0)))</f>
        <v/>
      </c>
      <c r="K304" s="116" t="str">
        <f t="shared" si="12"/>
        <v/>
      </c>
      <c r="L304" s="116" t="str">
        <f>IF(H304="","",(VLOOKUP(C304,'APP BACKGROUND'!A:K,11,0)))</f>
        <v/>
      </c>
      <c r="M304" s="67"/>
      <c r="N304" s="93" t="str">
        <f>IF(H:H="","",M304/G304)</f>
        <v/>
      </c>
      <c r="O304" s="68" t="str">
        <f t="shared" si="13"/>
        <v/>
      </c>
      <c r="P304" s="31"/>
      <c r="Q304" s="31"/>
      <c r="R304" s="35" t="str">
        <f>IF(P:P="","",IF(OR(P304="At Shelf",P304="Bonus Bundles"),VLOOKUP(G304,'Data Validation'!$A$48:$B$56,2,TRUE),VLOOKUP(G304,'Data Validation'!$A$60:$B$69,2,TRUE)))</f>
        <v/>
      </c>
      <c r="S304" s="60"/>
      <c r="T304" s="60"/>
      <c r="U304" s="60"/>
      <c r="V304" s="9"/>
      <c r="W304" s="9"/>
      <c r="X304" s="9"/>
      <c r="Y304" s="8"/>
      <c r="Z304" s="8"/>
      <c r="AA304" s="8"/>
      <c r="AB304" s="8"/>
      <c r="AC304" s="9"/>
      <c r="AD304" s="9"/>
      <c r="AE304" s="9"/>
      <c r="AF304" s="9"/>
      <c r="AG304" s="9"/>
      <c r="AH304" s="8"/>
      <c r="AI304" s="8"/>
      <c r="AJ304" s="8"/>
      <c r="AK304" s="8"/>
      <c r="AL304" s="8"/>
      <c r="AM304" s="8"/>
      <c r="AN304" s="8"/>
      <c r="AO304" s="8"/>
    </row>
    <row r="305" spans="2:41" ht="15.75" x14ac:dyDescent="0.25">
      <c r="B305" s="107" t="str">
        <f t="shared" si="14"/>
        <v/>
      </c>
      <c r="C305" s="41"/>
      <c r="D305" s="43"/>
      <c r="E305" s="32" t="str">
        <f>IFERROR(IF(OR(C305="",AND(C305&lt;&gt;"",D305="")),"",(VLOOKUP(C305,'APP BACKGROUND'!A:F,2,0))),"")</f>
        <v/>
      </c>
      <c r="F305" s="33" t="str">
        <f>IF(E305="","",(VLOOKUP(C305,'APP BACKGROUND'!A:F,5,0)))</f>
        <v/>
      </c>
      <c r="G305" s="31" t="str">
        <f>IF(E305="","",(VLOOKUP('Application Form'!C305,'APP BACKGROUND'!A:I,9,0)))</f>
        <v/>
      </c>
      <c r="H305" s="9"/>
      <c r="I305" s="9"/>
      <c r="J305" s="196" t="str">
        <f>IF(H305="","",(VLOOKUP(C305,'APP BACKGROUND'!A:M,13,0)))</f>
        <v/>
      </c>
      <c r="K305" s="116" t="str">
        <f t="shared" si="12"/>
        <v/>
      </c>
      <c r="L305" s="116" t="str">
        <f>IF(H305="","",(VLOOKUP(C305,'APP BACKGROUND'!A:K,11,0)))</f>
        <v/>
      </c>
      <c r="M305" s="67"/>
      <c r="N305" s="93" t="str">
        <f>IF(H:H="","",M305/G305)</f>
        <v/>
      </c>
      <c r="O305" s="68" t="str">
        <f t="shared" si="13"/>
        <v/>
      </c>
      <c r="P305" s="31"/>
      <c r="Q305" s="31"/>
      <c r="R305" s="35" t="str">
        <f>IF(P:P="","",IF(OR(P305="At Shelf",P305="Bonus Bundles"),VLOOKUP(G305,'Data Validation'!$A$48:$B$56,2,TRUE),VLOOKUP(G305,'Data Validation'!$A$60:$B$69,2,TRUE)))</f>
        <v/>
      </c>
      <c r="S305" s="60"/>
      <c r="T305" s="60"/>
      <c r="U305" s="60"/>
      <c r="V305" s="9"/>
      <c r="W305" s="9"/>
      <c r="X305" s="9"/>
      <c r="Y305" s="8"/>
      <c r="Z305" s="8"/>
      <c r="AA305" s="8"/>
      <c r="AB305" s="8"/>
      <c r="AC305" s="9"/>
      <c r="AD305" s="9"/>
      <c r="AE305" s="9"/>
      <c r="AF305" s="9"/>
      <c r="AG305" s="9"/>
      <c r="AH305" s="8"/>
      <c r="AI305" s="8"/>
      <c r="AJ305" s="8"/>
      <c r="AK305" s="8"/>
      <c r="AL305" s="8"/>
      <c r="AM305" s="8"/>
      <c r="AN305" s="8"/>
      <c r="AO305" s="8"/>
    </row>
    <row r="306" spans="2:41" ht="15.75" x14ac:dyDescent="0.25">
      <c r="B306" s="107" t="str">
        <f t="shared" si="14"/>
        <v/>
      </c>
      <c r="C306" s="41"/>
      <c r="D306" s="43"/>
      <c r="E306" s="32" t="str">
        <f>IFERROR(IF(OR(C306="",AND(C306&lt;&gt;"",D306="")),"",(VLOOKUP(C306,'APP BACKGROUND'!A:F,2,0))),"")</f>
        <v/>
      </c>
      <c r="F306" s="33" t="str">
        <f>IF(E306="","",(VLOOKUP(C306,'APP BACKGROUND'!A:F,5,0)))</f>
        <v/>
      </c>
      <c r="G306" s="31" t="str">
        <f>IF(E306="","",(VLOOKUP('Application Form'!C306,'APP BACKGROUND'!A:I,9,0)))</f>
        <v/>
      </c>
      <c r="H306" s="9"/>
      <c r="I306" s="9"/>
      <c r="J306" s="196" t="str">
        <f>IF(H306="","",(VLOOKUP(C306,'APP BACKGROUND'!A:M,13,0)))</f>
        <v/>
      </c>
      <c r="K306" s="116" t="str">
        <f t="shared" si="12"/>
        <v/>
      </c>
      <c r="L306" s="116" t="str">
        <f>IF(H306="","",(VLOOKUP(C306,'APP BACKGROUND'!A:K,11,0)))</f>
        <v/>
      </c>
      <c r="M306" s="67"/>
      <c r="N306" s="93" t="str">
        <f>IF(H:H="","",M306/G306)</f>
        <v/>
      </c>
      <c r="O306" s="68" t="str">
        <f t="shared" si="13"/>
        <v/>
      </c>
      <c r="P306" s="31"/>
      <c r="Q306" s="31"/>
      <c r="R306" s="35" t="str">
        <f>IF(P:P="","",IF(OR(P306="At Shelf",P306="Bonus Bundles"),VLOOKUP(G306,'Data Validation'!$A$48:$B$56,2,TRUE),VLOOKUP(G306,'Data Validation'!$A$60:$B$69,2,TRUE)))</f>
        <v/>
      </c>
      <c r="S306" s="60"/>
      <c r="T306" s="60"/>
      <c r="U306" s="60"/>
      <c r="V306" s="9"/>
      <c r="W306" s="9"/>
      <c r="X306" s="9"/>
      <c r="Y306" s="8"/>
      <c r="Z306" s="8"/>
      <c r="AA306" s="8"/>
      <c r="AB306" s="8"/>
      <c r="AC306" s="9"/>
      <c r="AD306" s="9"/>
      <c r="AE306" s="9"/>
      <c r="AF306" s="9"/>
      <c r="AG306" s="9"/>
      <c r="AH306" s="8"/>
      <c r="AI306" s="8"/>
      <c r="AJ306" s="8"/>
      <c r="AK306" s="8"/>
      <c r="AL306" s="8"/>
      <c r="AM306" s="8"/>
      <c r="AN306" s="8"/>
      <c r="AO306" s="8"/>
    </row>
    <row r="307" spans="2:41" ht="15.75" x14ac:dyDescent="0.25">
      <c r="B307" s="107" t="str">
        <f t="shared" si="14"/>
        <v/>
      </c>
      <c r="C307" s="41"/>
      <c r="D307" s="43"/>
      <c r="E307" s="32" t="str">
        <f>IFERROR(IF(OR(C307="",AND(C307&lt;&gt;"",D307="")),"",(VLOOKUP(C307,'APP BACKGROUND'!A:F,2,0))),"")</f>
        <v/>
      </c>
      <c r="F307" s="33" t="str">
        <f>IF(E307="","",(VLOOKUP(C307,'APP BACKGROUND'!A:F,5,0)))</f>
        <v/>
      </c>
      <c r="G307" s="31" t="str">
        <f>IF(E307="","",(VLOOKUP('Application Form'!C307,'APP BACKGROUND'!A:I,9,0)))</f>
        <v/>
      </c>
      <c r="H307" s="9"/>
      <c r="I307" s="9"/>
      <c r="J307" s="196" t="str">
        <f>IF(H307="","",(VLOOKUP(C307,'APP BACKGROUND'!A:M,13,0)))</f>
        <v/>
      </c>
      <c r="K307" s="116" t="str">
        <f t="shared" si="12"/>
        <v/>
      </c>
      <c r="L307" s="116" t="str">
        <f>IF(H307="","",(VLOOKUP(C307,'APP BACKGROUND'!A:K,11,0)))</f>
        <v/>
      </c>
      <c r="M307" s="67"/>
      <c r="N307" s="93" t="str">
        <f>IF(H:H="","",M307/G307)</f>
        <v/>
      </c>
      <c r="O307" s="68" t="str">
        <f t="shared" si="13"/>
        <v/>
      </c>
      <c r="P307" s="31"/>
      <c r="Q307" s="31"/>
      <c r="R307" s="35" t="str">
        <f>IF(P:P="","",IF(OR(P307="At Shelf",P307="Bonus Bundles"),VLOOKUP(G307,'Data Validation'!$A$48:$B$56,2,TRUE),VLOOKUP(G307,'Data Validation'!$A$60:$B$69,2,TRUE)))</f>
        <v/>
      </c>
      <c r="S307" s="60"/>
      <c r="T307" s="60"/>
      <c r="U307" s="60"/>
      <c r="V307" s="9"/>
      <c r="W307" s="9"/>
      <c r="X307" s="9"/>
      <c r="Y307" s="8"/>
      <c r="Z307" s="8"/>
      <c r="AA307" s="8"/>
      <c r="AB307" s="8"/>
      <c r="AC307" s="9"/>
      <c r="AD307" s="9"/>
      <c r="AE307" s="9"/>
      <c r="AF307" s="9"/>
      <c r="AG307" s="9"/>
      <c r="AH307" s="8"/>
      <c r="AI307" s="8"/>
      <c r="AJ307" s="8"/>
      <c r="AK307" s="8"/>
      <c r="AL307" s="8"/>
      <c r="AM307" s="8"/>
      <c r="AN307" s="8"/>
      <c r="AO307" s="8"/>
    </row>
    <row r="308" spans="2:41" ht="15.75" x14ac:dyDescent="0.25">
      <c r="B308" s="107" t="str">
        <f t="shared" si="14"/>
        <v/>
      </c>
      <c r="C308" s="41"/>
      <c r="D308" s="43"/>
      <c r="E308" s="32" t="str">
        <f>IFERROR(IF(OR(C308="",AND(C308&lt;&gt;"",D308="")),"",(VLOOKUP(C308,'APP BACKGROUND'!A:F,2,0))),"")</f>
        <v/>
      </c>
      <c r="F308" s="33" t="str">
        <f>IF(E308="","",(VLOOKUP(C308,'APP BACKGROUND'!A:F,5,0)))</f>
        <v/>
      </c>
      <c r="G308" s="31" t="str">
        <f>IF(E308="","",(VLOOKUP('Application Form'!C308,'APP BACKGROUND'!A:I,9,0)))</f>
        <v/>
      </c>
      <c r="H308" s="9"/>
      <c r="I308" s="9"/>
      <c r="J308" s="196" t="str">
        <f>IF(H308="","",(VLOOKUP(C308,'APP BACKGROUND'!A:M,13,0)))</f>
        <v/>
      </c>
      <c r="K308" s="116" t="str">
        <f t="shared" si="12"/>
        <v/>
      </c>
      <c r="L308" s="116" t="str">
        <f>IF(H308="","",(VLOOKUP(C308,'APP BACKGROUND'!A:K,11,0)))</f>
        <v/>
      </c>
      <c r="M308" s="67"/>
      <c r="N308" s="93" t="str">
        <f>IF(H:H="","",M308/G308)</f>
        <v/>
      </c>
      <c r="O308" s="68" t="str">
        <f t="shared" si="13"/>
        <v/>
      </c>
      <c r="P308" s="31"/>
      <c r="Q308" s="31"/>
      <c r="R308" s="35" t="str">
        <f>IF(P:P="","",IF(OR(P308="At Shelf",P308="Bonus Bundles"),VLOOKUP(G308,'Data Validation'!$A$48:$B$56,2,TRUE),VLOOKUP(G308,'Data Validation'!$A$60:$B$69,2,TRUE)))</f>
        <v/>
      </c>
      <c r="S308" s="60"/>
      <c r="T308" s="60"/>
      <c r="U308" s="60"/>
      <c r="V308" s="9"/>
      <c r="W308" s="9"/>
      <c r="X308" s="9"/>
      <c r="Y308" s="8"/>
      <c r="Z308" s="8"/>
      <c r="AA308" s="8"/>
      <c r="AB308" s="8"/>
      <c r="AC308" s="9"/>
      <c r="AD308" s="9"/>
      <c r="AE308" s="9"/>
      <c r="AF308" s="9"/>
      <c r="AG308" s="9"/>
      <c r="AH308" s="8"/>
      <c r="AI308" s="8"/>
      <c r="AJ308" s="8"/>
      <c r="AK308" s="8"/>
      <c r="AL308" s="8"/>
      <c r="AM308" s="8"/>
      <c r="AN308" s="8"/>
      <c r="AO308" s="8"/>
    </row>
    <row r="309" spans="2:41" ht="15.75" x14ac:dyDescent="0.25">
      <c r="B309" s="107" t="str">
        <f t="shared" si="14"/>
        <v/>
      </c>
      <c r="C309" s="41"/>
      <c r="D309" s="43"/>
      <c r="E309" s="32" t="str">
        <f>IFERROR(IF(OR(C309="",AND(C309&lt;&gt;"",D309="")),"",(VLOOKUP(C309,'APP BACKGROUND'!A:F,2,0))),"")</f>
        <v/>
      </c>
      <c r="F309" s="33" t="str">
        <f>IF(E309="","",(VLOOKUP(C309,'APP BACKGROUND'!A:F,5,0)))</f>
        <v/>
      </c>
      <c r="G309" s="31" t="str">
        <f>IF(E309="","",(VLOOKUP('Application Form'!C309,'APP BACKGROUND'!A:I,9,0)))</f>
        <v/>
      </c>
      <c r="H309" s="9"/>
      <c r="I309" s="9"/>
      <c r="J309" s="196" t="str">
        <f>IF(H309="","",(VLOOKUP(C309,'APP BACKGROUND'!A:M,13,0)))</f>
        <v/>
      </c>
      <c r="K309" s="116" t="str">
        <f t="shared" si="12"/>
        <v/>
      </c>
      <c r="L309" s="116" t="str">
        <f>IF(H309="","",(VLOOKUP(C309,'APP BACKGROUND'!A:K,11,0)))</f>
        <v/>
      </c>
      <c r="M309" s="67"/>
      <c r="N309" s="93" t="str">
        <f>IF(H:H="","",M309/G309)</f>
        <v/>
      </c>
      <c r="O309" s="68" t="str">
        <f t="shared" si="13"/>
        <v/>
      </c>
      <c r="P309" s="31"/>
      <c r="Q309" s="31"/>
      <c r="R309" s="35" t="str">
        <f>IF(P:P="","",IF(OR(P309="At Shelf",P309="Bonus Bundles"),VLOOKUP(G309,'Data Validation'!$A$48:$B$56,2,TRUE),VLOOKUP(G309,'Data Validation'!$A$60:$B$69,2,TRUE)))</f>
        <v/>
      </c>
      <c r="S309" s="60"/>
      <c r="T309" s="60"/>
      <c r="U309" s="60"/>
      <c r="V309" s="9"/>
      <c r="W309" s="9"/>
      <c r="X309" s="9"/>
      <c r="Y309" s="8"/>
      <c r="Z309" s="8"/>
      <c r="AA309" s="8"/>
      <c r="AB309" s="8"/>
      <c r="AC309" s="9"/>
      <c r="AD309" s="9"/>
      <c r="AE309" s="9"/>
      <c r="AF309" s="9"/>
      <c r="AG309" s="9"/>
      <c r="AH309" s="8"/>
      <c r="AI309" s="8"/>
      <c r="AJ309" s="8"/>
      <c r="AK309" s="8"/>
      <c r="AL309" s="8"/>
      <c r="AM309" s="8"/>
      <c r="AN309" s="8"/>
      <c r="AO309" s="8"/>
    </row>
    <row r="310" spans="2:41" ht="15.75" x14ac:dyDescent="0.25">
      <c r="B310" s="107" t="str">
        <f t="shared" si="14"/>
        <v/>
      </c>
      <c r="C310" s="41"/>
      <c r="D310" s="43"/>
      <c r="E310" s="32" t="str">
        <f>IFERROR(IF(OR(C310="",AND(C310&lt;&gt;"",D310="")),"",(VLOOKUP(C310,'APP BACKGROUND'!A:F,2,0))),"")</f>
        <v/>
      </c>
      <c r="F310" s="33" t="str">
        <f>IF(E310="","",(VLOOKUP(C310,'APP BACKGROUND'!A:F,5,0)))</f>
        <v/>
      </c>
      <c r="G310" s="31" t="str">
        <f>IF(E310="","",(VLOOKUP('Application Form'!C310,'APP BACKGROUND'!A:I,9,0)))</f>
        <v/>
      </c>
      <c r="H310" s="9"/>
      <c r="I310" s="9"/>
      <c r="J310" s="196" t="str">
        <f>IF(H310="","",(VLOOKUP(C310,'APP BACKGROUND'!A:M,13,0)))</f>
        <v/>
      </c>
      <c r="K310" s="116" t="str">
        <f t="shared" si="12"/>
        <v/>
      </c>
      <c r="L310" s="116" t="str">
        <f>IF(H310="","",(VLOOKUP(C310,'APP BACKGROUND'!A:K,11,0)))</f>
        <v/>
      </c>
      <c r="M310" s="67"/>
      <c r="N310" s="93" t="str">
        <f>IF(H:H="","",M310/G310)</f>
        <v/>
      </c>
      <c r="O310" s="68" t="str">
        <f t="shared" si="13"/>
        <v/>
      </c>
      <c r="P310" s="31"/>
      <c r="Q310" s="31"/>
      <c r="R310" s="35" t="str">
        <f>IF(P:P="","",IF(OR(P310="At Shelf",P310="Bonus Bundles"),VLOOKUP(G310,'Data Validation'!$A$48:$B$56,2,TRUE),VLOOKUP(G310,'Data Validation'!$A$60:$B$69,2,TRUE)))</f>
        <v/>
      </c>
      <c r="S310" s="60"/>
      <c r="T310" s="60"/>
      <c r="U310" s="60"/>
      <c r="V310" s="9"/>
      <c r="W310" s="9"/>
      <c r="X310" s="9"/>
      <c r="Y310" s="8"/>
      <c r="Z310" s="8"/>
      <c r="AA310" s="8"/>
      <c r="AB310" s="8"/>
      <c r="AC310" s="9"/>
      <c r="AD310" s="9"/>
      <c r="AE310" s="9"/>
      <c r="AF310" s="9"/>
      <c r="AG310" s="9"/>
      <c r="AH310" s="8"/>
      <c r="AI310" s="8"/>
      <c r="AJ310" s="8"/>
      <c r="AK310" s="8"/>
      <c r="AL310" s="8"/>
      <c r="AM310" s="8"/>
      <c r="AN310" s="8"/>
      <c r="AO310" s="8"/>
    </row>
    <row r="311" spans="2:41" ht="15.75" x14ac:dyDescent="0.25">
      <c r="B311" s="107" t="str">
        <f t="shared" si="14"/>
        <v/>
      </c>
      <c r="C311" s="41"/>
      <c r="D311" s="43"/>
      <c r="E311" s="32" t="str">
        <f>IFERROR(IF(OR(C311="",AND(C311&lt;&gt;"",D311="")),"",(VLOOKUP(C311,'APP BACKGROUND'!A:F,2,0))),"")</f>
        <v/>
      </c>
      <c r="F311" s="33" t="str">
        <f>IF(E311="","",(VLOOKUP(C311,'APP BACKGROUND'!A:F,5,0)))</f>
        <v/>
      </c>
      <c r="G311" s="31" t="str">
        <f>IF(E311="","",(VLOOKUP('Application Form'!C311,'APP BACKGROUND'!A:I,9,0)))</f>
        <v/>
      </c>
      <c r="H311" s="9"/>
      <c r="I311" s="9"/>
      <c r="J311" s="196" t="str">
        <f>IF(H311="","",(VLOOKUP(C311,'APP BACKGROUND'!A:M,13,0)))</f>
        <v/>
      </c>
      <c r="K311" s="116" t="str">
        <f t="shared" si="12"/>
        <v/>
      </c>
      <c r="L311" s="116" t="str">
        <f>IF(H311="","",(VLOOKUP(C311,'APP BACKGROUND'!A:K,11,0)))</f>
        <v/>
      </c>
      <c r="M311" s="67"/>
      <c r="N311" s="93" t="str">
        <f>IF(H:H="","",M311/G311)</f>
        <v/>
      </c>
      <c r="O311" s="68" t="str">
        <f t="shared" si="13"/>
        <v/>
      </c>
      <c r="P311" s="31"/>
      <c r="Q311" s="31"/>
      <c r="R311" s="35" t="str">
        <f>IF(P:P="","",IF(OR(P311="At Shelf",P311="Bonus Bundles"),VLOOKUP(G311,'Data Validation'!$A$48:$B$56,2,TRUE),VLOOKUP(G311,'Data Validation'!$A$60:$B$69,2,TRUE)))</f>
        <v/>
      </c>
      <c r="S311" s="60"/>
      <c r="T311" s="60"/>
      <c r="U311" s="60"/>
      <c r="V311" s="9"/>
      <c r="W311" s="9"/>
      <c r="X311" s="9"/>
      <c r="Y311" s="8"/>
      <c r="Z311" s="8"/>
      <c r="AA311" s="8"/>
      <c r="AB311" s="8"/>
      <c r="AC311" s="9"/>
      <c r="AD311" s="9"/>
      <c r="AE311" s="9"/>
      <c r="AF311" s="9"/>
      <c r="AG311" s="9"/>
      <c r="AH311" s="8"/>
      <c r="AI311" s="8"/>
      <c r="AJ311" s="8"/>
      <c r="AK311" s="8"/>
      <c r="AL311" s="8"/>
      <c r="AM311" s="8"/>
      <c r="AN311" s="8"/>
      <c r="AO311" s="8"/>
    </row>
    <row r="312" spans="2:41" ht="15.75" x14ac:dyDescent="0.25">
      <c r="B312" s="107" t="str">
        <f t="shared" si="14"/>
        <v/>
      </c>
      <c r="C312" s="41"/>
      <c r="D312" s="43"/>
      <c r="E312" s="32" t="str">
        <f>IFERROR(IF(OR(C312="",AND(C312&lt;&gt;"",D312="")),"",(VLOOKUP(C312,'APP BACKGROUND'!A:F,2,0))),"")</f>
        <v/>
      </c>
      <c r="F312" s="33" t="str">
        <f>IF(E312="","",(VLOOKUP(C312,'APP BACKGROUND'!A:F,5,0)))</f>
        <v/>
      </c>
      <c r="G312" s="31" t="str">
        <f>IF(E312="","",(VLOOKUP('Application Form'!C312,'APP BACKGROUND'!A:I,9,0)))</f>
        <v/>
      </c>
      <c r="H312" s="9"/>
      <c r="I312" s="9"/>
      <c r="J312" s="196" t="str">
        <f>IF(H312="","",(VLOOKUP(C312,'APP BACKGROUND'!A:M,13,0)))</f>
        <v/>
      </c>
      <c r="K312" s="116" t="str">
        <f t="shared" si="12"/>
        <v/>
      </c>
      <c r="L312" s="116" t="str">
        <f>IF(H312="","",(VLOOKUP(C312,'APP BACKGROUND'!A:K,11,0)))</f>
        <v/>
      </c>
      <c r="M312" s="67"/>
      <c r="N312" s="93" t="str">
        <f>IF(H:H="","",M312/G312)</f>
        <v/>
      </c>
      <c r="O312" s="68" t="str">
        <f t="shared" si="13"/>
        <v/>
      </c>
      <c r="P312" s="31"/>
      <c r="Q312" s="31"/>
      <c r="R312" s="35" t="str">
        <f>IF(P:P="","",IF(OR(P312="At Shelf",P312="Bonus Bundles"),VLOOKUP(G312,'Data Validation'!$A$48:$B$56,2,TRUE),VLOOKUP(G312,'Data Validation'!$A$60:$B$69,2,TRUE)))</f>
        <v/>
      </c>
      <c r="S312" s="60"/>
      <c r="T312" s="60"/>
      <c r="U312" s="60"/>
      <c r="V312" s="9"/>
      <c r="W312" s="9"/>
      <c r="X312" s="9"/>
      <c r="Y312" s="8"/>
      <c r="Z312" s="8"/>
      <c r="AA312" s="8"/>
      <c r="AB312" s="8"/>
      <c r="AC312" s="9"/>
      <c r="AD312" s="9"/>
      <c r="AE312" s="9"/>
      <c r="AF312" s="9"/>
      <c r="AG312" s="9"/>
      <c r="AH312" s="8"/>
      <c r="AI312" s="8"/>
      <c r="AJ312" s="8"/>
      <c r="AK312" s="8"/>
      <c r="AL312" s="8"/>
      <c r="AM312" s="8"/>
      <c r="AN312" s="8"/>
      <c r="AO312" s="8"/>
    </row>
    <row r="313" spans="2:41" ht="15.75" x14ac:dyDescent="0.25">
      <c r="B313" s="107" t="str">
        <f t="shared" si="14"/>
        <v/>
      </c>
      <c r="C313" s="41"/>
      <c r="D313" s="43"/>
      <c r="E313" s="32" t="str">
        <f>IFERROR(IF(OR(C313="",AND(C313&lt;&gt;"",D313="")),"",(VLOOKUP(C313,'APP BACKGROUND'!A:F,2,0))),"")</f>
        <v/>
      </c>
      <c r="F313" s="33" t="str">
        <f>IF(E313="","",(VLOOKUP(C313,'APP BACKGROUND'!A:F,5,0)))</f>
        <v/>
      </c>
      <c r="G313" s="31" t="str">
        <f>IF(E313="","",(VLOOKUP('Application Form'!C313,'APP BACKGROUND'!A:I,9,0)))</f>
        <v/>
      </c>
      <c r="H313" s="9"/>
      <c r="I313" s="9"/>
      <c r="J313" s="196" t="str">
        <f>IF(H313="","",(VLOOKUP(C313,'APP BACKGROUND'!A:M,13,0)))</f>
        <v/>
      </c>
      <c r="K313" s="116" t="str">
        <f t="shared" si="12"/>
        <v/>
      </c>
      <c r="L313" s="116" t="str">
        <f>IF(H313="","",(VLOOKUP(C313,'APP BACKGROUND'!A:K,11,0)))</f>
        <v/>
      </c>
      <c r="M313" s="67"/>
      <c r="N313" s="93" t="str">
        <f>IF(H:H="","",M313/G313)</f>
        <v/>
      </c>
      <c r="O313" s="68" t="str">
        <f t="shared" si="13"/>
        <v/>
      </c>
      <c r="P313" s="31"/>
      <c r="Q313" s="31"/>
      <c r="R313" s="35" t="str">
        <f>IF(P:P="","",IF(OR(P313="At Shelf",P313="Bonus Bundles"),VLOOKUP(G313,'Data Validation'!$A$48:$B$56,2,TRUE),VLOOKUP(G313,'Data Validation'!$A$60:$B$69,2,TRUE)))</f>
        <v/>
      </c>
      <c r="S313" s="60"/>
      <c r="T313" s="60"/>
      <c r="U313" s="60"/>
      <c r="V313" s="9"/>
      <c r="W313" s="9"/>
      <c r="X313" s="9"/>
      <c r="Y313" s="8"/>
      <c r="Z313" s="8"/>
      <c r="AA313" s="8"/>
      <c r="AB313" s="8"/>
      <c r="AC313" s="9"/>
      <c r="AD313" s="9"/>
      <c r="AE313" s="9"/>
      <c r="AF313" s="9"/>
      <c r="AG313" s="9"/>
      <c r="AH313" s="8"/>
      <c r="AI313" s="8"/>
      <c r="AJ313" s="8"/>
      <c r="AK313" s="8"/>
      <c r="AL313" s="8"/>
      <c r="AM313" s="8"/>
      <c r="AN313" s="8"/>
      <c r="AO313" s="8"/>
    </row>
    <row r="314" spans="2:41" ht="15.75" x14ac:dyDescent="0.25">
      <c r="B314" s="107" t="str">
        <f t="shared" si="14"/>
        <v/>
      </c>
      <c r="C314" s="41"/>
      <c r="D314" s="43"/>
      <c r="E314" s="32" t="str">
        <f>IFERROR(IF(OR(C314="",AND(C314&lt;&gt;"",D314="")),"",(VLOOKUP(C314,'APP BACKGROUND'!A:F,2,0))),"")</f>
        <v/>
      </c>
      <c r="F314" s="33" t="str">
        <f>IF(E314="","",(VLOOKUP(C314,'APP BACKGROUND'!A:F,5,0)))</f>
        <v/>
      </c>
      <c r="G314" s="31" t="str">
        <f>IF(E314="","",(VLOOKUP('Application Form'!C314,'APP BACKGROUND'!A:I,9,0)))</f>
        <v/>
      </c>
      <c r="H314" s="9"/>
      <c r="I314" s="9"/>
      <c r="J314" s="196" t="str">
        <f>IF(H314="","",(VLOOKUP(C314,'APP BACKGROUND'!A:M,13,0)))</f>
        <v/>
      </c>
      <c r="K314" s="116" t="str">
        <f t="shared" si="12"/>
        <v/>
      </c>
      <c r="L314" s="116" t="str">
        <f>IF(H314="","",(VLOOKUP(C314,'APP BACKGROUND'!A:K,11,0)))</f>
        <v/>
      </c>
      <c r="M314" s="67"/>
      <c r="N314" s="93" t="str">
        <f>IF(H:H="","",M314/G314)</f>
        <v/>
      </c>
      <c r="O314" s="68" t="str">
        <f t="shared" si="13"/>
        <v/>
      </c>
      <c r="P314" s="31"/>
      <c r="Q314" s="31"/>
      <c r="R314" s="35" t="str">
        <f>IF(P:P="","",IF(OR(P314="At Shelf",P314="Bonus Bundles"),VLOOKUP(G314,'Data Validation'!$A$48:$B$56,2,TRUE),VLOOKUP(G314,'Data Validation'!$A$60:$B$69,2,TRUE)))</f>
        <v/>
      </c>
      <c r="S314" s="60"/>
      <c r="T314" s="60"/>
      <c r="U314" s="60"/>
      <c r="V314" s="9"/>
      <c r="W314" s="9"/>
      <c r="X314" s="9"/>
      <c r="Y314" s="8"/>
      <c r="Z314" s="8"/>
      <c r="AA314" s="8"/>
      <c r="AB314" s="8"/>
      <c r="AC314" s="9"/>
      <c r="AD314" s="9"/>
      <c r="AE314" s="9"/>
      <c r="AF314" s="9"/>
      <c r="AG314" s="9"/>
      <c r="AH314" s="8"/>
      <c r="AI314" s="8"/>
      <c r="AJ314" s="8"/>
      <c r="AK314" s="8"/>
      <c r="AL314" s="8"/>
      <c r="AM314" s="8"/>
      <c r="AN314" s="8"/>
      <c r="AO314" s="8"/>
    </row>
    <row r="315" spans="2:41" ht="15.75" x14ac:dyDescent="0.25">
      <c r="B315" s="107" t="str">
        <f t="shared" si="14"/>
        <v/>
      </c>
      <c r="C315" s="41"/>
      <c r="D315" s="43"/>
      <c r="E315" s="32" t="str">
        <f>IFERROR(IF(OR(C315="",AND(C315&lt;&gt;"",D315="")),"",(VLOOKUP(C315,'APP BACKGROUND'!A:F,2,0))),"")</f>
        <v/>
      </c>
      <c r="F315" s="33" t="str">
        <f>IF(E315="","",(VLOOKUP(C315,'APP BACKGROUND'!A:F,5,0)))</f>
        <v/>
      </c>
      <c r="G315" s="31" t="str">
        <f>IF(E315="","",(VLOOKUP('Application Form'!C315,'APP BACKGROUND'!A:I,9,0)))</f>
        <v/>
      </c>
      <c r="H315" s="9"/>
      <c r="I315" s="9"/>
      <c r="J315" s="196" t="str">
        <f>IF(H315="","",(VLOOKUP(C315,'APP BACKGROUND'!A:M,13,0)))</f>
        <v/>
      </c>
      <c r="K315" s="116" t="str">
        <f t="shared" si="12"/>
        <v/>
      </c>
      <c r="L315" s="116" t="str">
        <f>IF(H315="","",(VLOOKUP(C315,'APP BACKGROUND'!A:K,11,0)))</f>
        <v/>
      </c>
      <c r="M315" s="67"/>
      <c r="N315" s="93" t="str">
        <f>IF(H:H="","",M315/G315)</f>
        <v/>
      </c>
      <c r="O315" s="68" t="str">
        <f t="shared" si="13"/>
        <v/>
      </c>
      <c r="P315" s="31"/>
      <c r="Q315" s="31"/>
      <c r="R315" s="35" t="str">
        <f>IF(P:P="","",IF(OR(P315="At Shelf",P315="Bonus Bundles"),VLOOKUP(G315,'Data Validation'!$A$48:$B$56,2,TRUE),VLOOKUP(G315,'Data Validation'!$A$60:$B$69,2,TRUE)))</f>
        <v/>
      </c>
      <c r="S315" s="60"/>
      <c r="T315" s="60"/>
      <c r="U315" s="60"/>
      <c r="V315" s="9"/>
      <c r="W315" s="9"/>
      <c r="X315" s="9"/>
      <c r="Y315" s="8"/>
      <c r="Z315" s="8"/>
      <c r="AA315" s="8"/>
      <c r="AB315" s="8"/>
      <c r="AC315" s="9"/>
      <c r="AD315" s="9"/>
      <c r="AE315" s="9"/>
      <c r="AF315" s="9"/>
      <c r="AG315" s="9"/>
      <c r="AH315" s="8"/>
      <c r="AI315" s="8"/>
      <c r="AJ315" s="8"/>
      <c r="AK315" s="8"/>
      <c r="AL315" s="8"/>
      <c r="AM315" s="8"/>
      <c r="AN315" s="8"/>
      <c r="AO315" s="8"/>
    </row>
    <row r="316" spans="2:41" ht="15.75" x14ac:dyDescent="0.25">
      <c r="B316" s="107" t="str">
        <f t="shared" si="14"/>
        <v/>
      </c>
      <c r="C316" s="41"/>
      <c r="D316" s="43"/>
      <c r="E316" s="32" t="str">
        <f>IFERROR(IF(OR(C316="",AND(C316&lt;&gt;"",D316="")),"",(VLOOKUP(C316,'APP BACKGROUND'!A:F,2,0))),"")</f>
        <v/>
      </c>
      <c r="F316" s="33" t="str">
        <f>IF(E316="","",(VLOOKUP(C316,'APP BACKGROUND'!A:F,5,0)))</f>
        <v/>
      </c>
      <c r="G316" s="31" t="str">
        <f>IF(E316="","",(VLOOKUP('Application Form'!C316,'APP BACKGROUND'!A:I,9,0)))</f>
        <v/>
      </c>
      <c r="H316" s="9"/>
      <c r="I316" s="9"/>
      <c r="J316" s="196" t="str">
        <f>IF(H316="","",(VLOOKUP(C316,'APP BACKGROUND'!A:M,13,0)))</f>
        <v/>
      </c>
      <c r="K316" s="116" t="str">
        <f t="shared" si="12"/>
        <v/>
      </c>
      <c r="L316" s="116" t="str">
        <f>IF(H316="","",(VLOOKUP(C316,'APP BACKGROUND'!A:K,11,0)))</f>
        <v/>
      </c>
      <c r="M316" s="67"/>
      <c r="N316" s="93" t="str">
        <f>IF(H:H="","",M316/G316)</f>
        <v/>
      </c>
      <c r="O316" s="68" t="str">
        <f t="shared" si="13"/>
        <v/>
      </c>
      <c r="P316" s="31"/>
      <c r="Q316" s="31"/>
      <c r="R316" s="35" t="str">
        <f>IF(P:P="","",IF(OR(P316="At Shelf",P316="Bonus Bundles"),VLOOKUP(G316,'Data Validation'!$A$48:$B$56,2,TRUE),VLOOKUP(G316,'Data Validation'!$A$60:$B$69,2,TRUE)))</f>
        <v/>
      </c>
      <c r="S316" s="60"/>
      <c r="T316" s="60"/>
      <c r="U316" s="60"/>
      <c r="V316" s="9"/>
      <c r="W316" s="9"/>
      <c r="X316" s="9"/>
      <c r="Y316" s="8"/>
      <c r="Z316" s="8"/>
      <c r="AA316" s="8"/>
      <c r="AB316" s="8"/>
      <c r="AC316" s="9"/>
      <c r="AD316" s="9"/>
      <c r="AE316" s="9"/>
      <c r="AF316" s="9"/>
      <c r="AG316" s="9"/>
      <c r="AH316" s="8"/>
      <c r="AI316" s="8"/>
      <c r="AJ316" s="8"/>
      <c r="AK316" s="8"/>
      <c r="AL316" s="8"/>
      <c r="AM316" s="8"/>
      <c r="AN316" s="8"/>
      <c r="AO316" s="8"/>
    </row>
    <row r="317" spans="2:41" ht="15.75" x14ac:dyDescent="0.25">
      <c r="B317" s="107" t="str">
        <f t="shared" si="14"/>
        <v/>
      </c>
      <c r="C317" s="41"/>
      <c r="D317" s="43"/>
      <c r="E317" s="32" t="str">
        <f>IFERROR(IF(OR(C317="",AND(C317&lt;&gt;"",D317="")),"",(VLOOKUP(C317,'APP BACKGROUND'!A:F,2,0))),"")</f>
        <v/>
      </c>
      <c r="F317" s="33" t="str">
        <f>IF(E317="","",(VLOOKUP(C317,'APP BACKGROUND'!A:F,5,0)))</f>
        <v/>
      </c>
      <c r="G317" s="31" t="str">
        <f>IF(E317="","",(VLOOKUP('Application Form'!C317,'APP BACKGROUND'!A:I,9,0)))</f>
        <v/>
      </c>
      <c r="H317" s="9"/>
      <c r="I317" s="9"/>
      <c r="J317" s="196" t="str">
        <f>IF(H317="","",(VLOOKUP(C317,'APP BACKGROUND'!A:M,13,0)))</f>
        <v/>
      </c>
      <c r="K317" s="116" t="str">
        <f t="shared" si="12"/>
        <v/>
      </c>
      <c r="L317" s="116" t="str">
        <f>IF(H317="","",(VLOOKUP(C317,'APP BACKGROUND'!A:K,11,0)))</f>
        <v/>
      </c>
      <c r="M317" s="67"/>
      <c r="N317" s="93" t="str">
        <f>IF(H:H="","",M317/G317)</f>
        <v/>
      </c>
      <c r="O317" s="68" t="str">
        <f t="shared" si="13"/>
        <v/>
      </c>
      <c r="P317" s="31"/>
      <c r="Q317" s="31"/>
      <c r="R317" s="35" t="str">
        <f>IF(P:P="","",IF(OR(P317="At Shelf",P317="Bonus Bundles"),VLOOKUP(G317,'Data Validation'!$A$48:$B$56,2,TRUE),VLOOKUP(G317,'Data Validation'!$A$60:$B$69,2,TRUE)))</f>
        <v/>
      </c>
      <c r="S317" s="60"/>
      <c r="T317" s="60"/>
      <c r="U317" s="60"/>
      <c r="V317" s="9"/>
      <c r="W317" s="9"/>
      <c r="X317" s="9"/>
      <c r="Y317" s="8"/>
      <c r="Z317" s="8"/>
      <c r="AA317" s="8"/>
      <c r="AB317" s="8"/>
      <c r="AC317" s="9"/>
      <c r="AD317" s="9"/>
      <c r="AE317" s="9"/>
      <c r="AF317" s="9"/>
      <c r="AG317" s="9"/>
      <c r="AH317" s="8"/>
      <c r="AI317" s="8"/>
      <c r="AJ317" s="8"/>
      <c r="AK317" s="8"/>
      <c r="AL317" s="8"/>
      <c r="AM317" s="8"/>
      <c r="AN317" s="8"/>
      <c r="AO317" s="8"/>
    </row>
    <row r="318" spans="2:41" ht="15.75" x14ac:dyDescent="0.25">
      <c r="B318" s="107" t="str">
        <f t="shared" si="14"/>
        <v/>
      </c>
      <c r="C318" s="41"/>
      <c r="D318" s="43"/>
      <c r="E318" s="32" t="str">
        <f>IFERROR(IF(OR(C318="",AND(C318&lt;&gt;"",D318="")),"",(VLOOKUP(C318,'APP BACKGROUND'!A:F,2,0))),"")</f>
        <v/>
      </c>
      <c r="F318" s="33" t="str">
        <f>IF(E318="","",(VLOOKUP(C318,'APP BACKGROUND'!A:F,5,0)))</f>
        <v/>
      </c>
      <c r="G318" s="31" t="str">
        <f>IF(E318="","",(VLOOKUP('Application Form'!C318,'APP BACKGROUND'!A:I,9,0)))</f>
        <v/>
      </c>
      <c r="H318" s="9"/>
      <c r="I318" s="9"/>
      <c r="J318" s="196" t="str">
        <f>IF(H318="","",(VLOOKUP(C318,'APP BACKGROUND'!A:M,13,0)))</f>
        <v/>
      </c>
      <c r="K318" s="116" t="str">
        <f t="shared" si="12"/>
        <v/>
      </c>
      <c r="L318" s="116" t="str">
        <f>IF(H318="","",(VLOOKUP(C318,'APP BACKGROUND'!A:K,11,0)))</f>
        <v/>
      </c>
      <c r="M318" s="67"/>
      <c r="N318" s="93" t="str">
        <f>IF(H:H="","",M318/G318)</f>
        <v/>
      </c>
      <c r="O318" s="68" t="str">
        <f t="shared" si="13"/>
        <v/>
      </c>
      <c r="P318" s="31"/>
      <c r="Q318" s="31"/>
      <c r="R318" s="35" t="str">
        <f>IF(P:P="","",IF(OR(P318="At Shelf",P318="Bonus Bundles"),VLOOKUP(G318,'Data Validation'!$A$48:$B$56,2,TRUE),VLOOKUP(G318,'Data Validation'!$A$60:$B$69,2,TRUE)))</f>
        <v/>
      </c>
      <c r="S318" s="60"/>
      <c r="T318" s="60"/>
      <c r="U318" s="60"/>
      <c r="V318" s="9"/>
      <c r="W318" s="9"/>
      <c r="X318" s="9"/>
      <c r="Y318" s="8"/>
      <c r="Z318" s="8"/>
      <c r="AA318" s="8"/>
      <c r="AB318" s="8"/>
      <c r="AC318" s="9"/>
      <c r="AD318" s="9"/>
      <c r="AE318" s="9"/>
      <c r="AF318" s="9"/>
      <c r="AG318" s="9"/>
      <c r="AH318" s="8"/>
      <c r="AI318" s="8"/>
      <c r="AJ318" s="8"/>
      <c r="AK318" s="8"/>
      <c r="AL318" s="8"/>
      <c r="AM318" s="8"/>
      <c r="AN318" s="8"/>
      <c r="AO318" s="8"/>
    </row>
    <row r="319" spans="2:41" ht="15.75" x14ac:dyDescent="0.25">
      <c r="B319" s="107" t="str">
        <f t="shared" si="14"/>
        <v/>
      </c>
      <c r="C319" s="41"/>
      <c r="D319" s="43"/>
      <c r="E319" s="32" t="str">
        <f>IFERROR(IF(OR(C319="",AND(C319&lt;&gt;"",D319="")),"",(VLOOKUP(C319,'APP BACKGROUND'!A:F,2,0))),"")</f>
        <v/>
      </c>
      <c r="F319" s="33" t="str">
        <f>IF(E319="","",(VLOOKUP(C319,'APP BACKGROUND'!A:F,5,0)))</f>
        <v/>
      </c>
      <c r="G319" s="31" t="str">
        <f>IF(E319="","",(VLOOKUP('Application Form'!C319,'APP BACKGROUND'!A:I,9,0)))</f>
        <v/>
      </c>
      <c r="H319" s="9"/>
      <c r="I319" s="9"/>
      <c r="J319" s="196" t="str">
        <f>IF(H319="","",(VLOOKUP(C319,'APP BACKGROUND'!A:M,13,0)))</f>
        <v/>
      </c>
      <c r="K319" s="116" t="str">
        <f t="shared" si="12"/>
        <v/>
      </c>
      <c r="L319" s="116" t="str">
        <f>IF(H319="","",(VLOOKUP(C319,'APP BACKGROUND'!A:K,11,0)))</f>
        <v/>
      </c>
      <c r="M319" s="67"/>
      <c r="N319" s="93" t="str">
        <f>IF(H:H="","",M319/G319)</f>
        <v/>
      </c>
      <c r="O319" s="68" t="str">
        <f t="shared" si="13"/>
        <v/>
      </c>
      <c r="P319" s="31"/>
      <c r="Q319" s="31"/>
      <c r="R319" s="35" t="str">
        <f>IF(P:P="","",IF(OR(P319="At Shelf",P319="Bonus Bundles"),VLOOKUP(G319,'Data Validation'!$A$48:$B$56,2,TRUE),VLOOKUP(G319,'Data Validation'!$A$60:$B$69,2,TRUE)))</f>
        <v/>
      </c>
      <c r="S319" s="60"/>
      <c r="T319" s="60"/>
      <c r="U319" s="60"/>
      <c r="V319" s="9"/>
      <c r="W319" s="9"/>
      <c r="X319" s="9"/>
      <c r="Y319" s="8"/>
      <c r="Z319" s="8"/>
      <c r="AA319" s="8"/>
      <c r="AB319" s="8"/>
      <c r="AC319" s="9"/>
      <c r="AD319" s="9"/>
      <c r="AE319" s="9"/>
      <c r="AF319" s="9"/>
      <c r="AG319" s="9"/>
      <c r="AH319" s="8"/>
      <c r="AI319" s="8"/>
      <c r="AJ319" s="8"/>
      <c r="AK319" s="8"/>
      <c r="AL319" s="8"/>
      <c r="AM319" s="8"/>
      <c r="AN319" s="8"/>
      <c r="AO319" s="8"/>
    </row>
    <row r="320" spans="2:41" ht="15.75" x14ac:dyDescent="0.25">
      <c r="B320" s="107" t="str">
        <f t="shared" si="14"/>
        <v/>
      </c>
      <c r="C320" s="41"/>
      <c r="D320" s="43"/>
      <c r="E320" s="32" t="str">
        <f>IFERROR(IF(OR(C320="",AND(C320&lt;&gt;"",D320="")),"",(VLOOKUP(C320,'APP BACKGROUND'!A:F,2,0))),"")</f>
        <v/>
      </c>
      <c r="F320" s="33" t="str">
        <f>IF(E320="","",(VLOOKUP(C320,'APP BACKGROUND'!A:F,5,0)))</f>
        <v/>
      </c>
      <c r="G320" s="31" t="str">
        <f>IF(E320="","",(VLOOKUP('Application Form'!C320,'APP BACKGROUND'!A:I,9,0)))</f>
        <v/>
      </c>
      <c r="H320" s="9"/>
      <c r="I320" s="9"/>
      <c r="J320" s="196" t="str">
        <f>IF(H320="","",(VLOOKUP(C320,'APP BACKGROUND'!A:M,13,0)))</f>
        <v/>
      </c>
      <c r="K320" s="116" t="str">
        <f t="shared" si="12"/>
        <v/>
      </c>
      <c r="L320" s="116" t="str">
        <f>IF(H320="","",(VLOOKUP(C320,'APP BACKGROUND'!A:K,11,0)))</f>
        <v/>
      </c>
      <c r="M320" s="67"/>
      <c r="N320" s="93" t="str">
        <f>IF(H:H="","",M320/G320)</f>
        <v/>
      </c>
      <c r="O320" s="68" t="str">
        <f t="shared" si="13"/>
        <v/>
      </c>
      <c r="P320" s="31"/>
      <c r="Q320" s="31"/>
      <c r="R320" s="35" t="str">
        <f>IF(P:P="","",IF(OR(P320="At Shelf",P320="Bonus Bundles"),VLOOKUP(G320,'Data Validation'!$A$48:$B$56,2,TRUE),VLOOKUP(G320,'Data Validation'!$A$60:$B$69,2,TRUE)))</f>
        <v/>
      </c>
      <c r="S320" s="60"/>
      <c r="T320" s="60"/>
      <c r="U320" s="60"/>
      <c r="V320" s="9"/>
      <c r="W320" s="9"/>
      <c r="X320" s="9"/>
      <c r="Y320" s="8"/>
      <c r="Z320" s="8"/>
      <c r="AA320" s="8"/>
      <c r="AB320" s="8"/>
      <c r="AC320" s="9"/>
      <c r="AD320" s="9"/>
      <c r="AE320" s="9"/>
      <c r="AF320" s="9"/>
      <c r="AG320" s="9"/>
      <c r="AH320" s="8"/>
      <c r="AI320" s="8"/>
      <c r="AJ320" s="8"/>
      <c r="AK320" s="8"/>
      <c r="AL320" s="8"/>
      <c r="AM320" s="8"/>
      <c r="AN320" s="8"/>
      <c r="AO320" s="8"/>
    </row>
    <row r="321" spans="2:41" ht="15.75" x14ac:dyDescent="0.25">
      <c r="B321" s="107" t="str">
        <f t="shared" si="14"/>
        <v/>
      </c>
      <c r="C321" s="41"/>
      <c r="D321" s="43"/>
      <c r="E321" s="32" t="str">
        <f>IFERROR(IF(OR(C321="",AND(C321&lt;&gt;"",D321="")),"",(VLOOKUP(C321,'APP BACKGROUND'!A:F,2,0))),"")</f>
        <v/>
      </c>
      <c r="F321" s="33" t="str">
        <f>IF(E321="","",(VLOOKUP(C321,'APP BACKGROUND'!A:F,5,0)))</f>
        <v/>
      </c>
      <c r="G321" s="31" t="str">
        <f>IF(E321="","",(VLOOKUP('Application Form'!C321,'APP BACKGROUND'!A:I,9,0)))</f>
        <v/>
      </c>
      <c r="H321" s="9"/>
      <c r="I321" s="9"/>
      <c r="J321" s="196" t="str">
        <f>IF(H321="","",(VLOOKUP(C321,'APP BACKGROUND'!A:M,13,0)))</f>
        <v/>
      </c>
      <c r="K321" s="116" t="str">
        <f t="shared" si="12"/>
        <v/>
      </c>
      <c r="L321" s="116" t="str">
        <f>IF(H321="","",(VLOOKUP(C321,'APP BACKGROUND'!A:K,11,0)))</f>
        <v/>
      </c>
      <c r="M321" s="67"/>
      <c r="N321" s="93" t="str">
        <f>IF(H:H="","",M321/G321)</f>
        <v/>
      </c>
      <c r="O321" s="68" t="str">
        <f t="shared" si="13"/>
        <v/>
      </c>
      <c r="P321" s="31"/>
      <c r="Q321" s="31"/>
      <c r="R321" s="35" t="str">
        <f>IF(P:P="","",IF(OR(P321="At Shelf",P321="Bonus Bundles"),VLOOKUP(G321,'Data Validation'!$A$48:$B$56,2,TRUE),VLOOKUP(G321,'Data Validation'!$A$60:$B$69,2,TRUE)))</f>
        <v/>
      </c>
      <c r="S321" s="60"/>
      <c r="T321" s="60"/>
      <c r="U321" s="60"/>
      <c r="V321" s="9"/>
      <c r="W321" s="9"/>
      <c r="X321" s="9"/>
      <c r="Y321" s="8"/>
      <c r="Z321" s="8"/>
      <c r="AA321" s="8"/>
      <c r="AB321" s="8"/>
      <c r="AC321" s="9"/>
      <c r="AD321" s="9"/>
      <c r="AE321" s="9"/>
      <c r="AF321" s="9"/>
      <c r="AG321" s="9"/>
      <c r="AH321" s="8"/>
      <c r="AI321" s="8"/>
      <c r="AJ321" s="8"/>
      <c r="AK321" s="8"/>
      <c r="AL321" s="8"/>
      <c r="AM321" s="8"/>
      <c r="AN321" s="8"/>
      <c r="AO321" s="8"/>
    </row>
    <row r="322" spans="2:41" ht="15.75" x14ac:dyDescent="0.25">
      <c r="B322" s="107" t="str">
        <f t="shared" si="14"/>
        <v/>
      </c>
      <c r="C322" s="41"/>
      <c r="D322" s="43"/>
      <c r="E322" s="32" t="str">
        <f>IFERROR(IF(OR(C322="",AND(C322&lt;&gt;"",D322="")),"",(VLOOKUP(C322,'APP BACKGROUND'!A:F,2,0))),"")</f>
        <v/>
      </c>
      <c r="F322" s="33" t="str">
        <f>IF(E322="","",(VLOOKUP(C322,'APP BACKGROUND'!A:F,5,0)))</f>
        <v/>
      </c>
      <c r="G322" s="31" t="str">
        <f>IF(E322="","",(VLOOKUP('Application Form'!C322,'APP BACKGROUND'!A:I,9,0)))</f>
        <v/>
      </c>
      <c r="H322" s="9"/>
      <c r="I322" s="9"/>
      <c r="J322" s="196" t="str">
        <f>IF(H322="","",(VLOOKUP(C322,'APP BACKGROUND'!A:M,13,0)))</f>
        <v/>
      </c>
      <c r="K322" s="116" t="str">
        <f t="shared" si="12"/>
        <v/>
      </c>
      <c r="L322" s="116" t="str">
        <f>IF(H322="","",(VLOOKUP(C322,'APP BACKGROUND'!A:K,11,0)))</f>
        <v/>
      </c>
      <c r="M322" s="67"/>
      <c r="N322" s="93" t="str">
        <f>IF(H:H="","",M322/G322)</f>
        <v/>
      </c>
      <c r="O322" s="68" t="str">
        <f t="shared" si="13"/>
        <v/>
      </c>
      <c r="P322" s="31"/>
      <c r="Q322" s="31"/>
      <c r="R322" s="35" t="str">
        <f>IF(P:P="","",IF(OR(P322="At Shelf",P322="Bonus Bundles"),VLOOKUP(G322,'Data Validation'!$A$48:$B$56,2,TRUE),VLOOKUP(G322,'Data Validation'!$A$60:$B$69,2,TRUE)))</f>
        <v/>
      </c>
      <c r="S322" s="60"/>
      <c r="T322" s="60"/>
      <c r="U322" s="60"/>
      <c r="V322" s="9"/>
      <c r="W322" s="9"/>
      <c r="X322" s="9"/>
      <c r="Y322" s="8"/>
      <c r="Z322" s="8"/>
      <c r="AA322" s="8"/>
      <c r="AB322" s="8"/>
      <c r="AC322" s="9"/>
      <c r="AD322" s="9"/>
      <c r="AE322" s="9"/>
      <c r="AF322" s="9"/>
      <c r="AG322" s="9"/>
      <c r="AH322" s="8"/>
      <c r="AI322" s="8"/>
      <c r="AJ322" s="8"/>
      <c r="AK322" s="8"/>
      <c r="AL322" s="8"/>
      <c r="AM322" s="8"/>
      <c r="AN322" s="8"/>
      <c r="AO322" s="8"/>
    </row>
    <row r="323" spans="2:41" ht="15.75" x14ac:dyDescent="0.25">
      <c r="B323" s="107" t="str">
        <f t="shared" si="14"/>
        <v/>
      </c>
      <c r="C323" s="41"/>
      <c r="D323" s="43"/>
      <c r="E323" s="32" t="str">
        <f>IFERROR(IF(OR(C323="",AND(C323&lt;&gt;"",D323="")),"",(VLOOKUP(C323,'APP BACKGROUND'!A:F,2,0))),"")</f>
        <v/>
      </c>
      <c r="F323" s="33" t="str">
        <f>IF(E323="","",(VLOOKUP(C323,'APP BACKGROUND'!A:F,5,0)))</f>
        <v/>
      </c>
      <c r="G323" s="31" t="str">
        <f>IF(E323="","",(VLOOKUP('Application Form'!C323,'APP BACKGROUND'!A:I,9,0)))</f>
        <v/>
      </c>
      <c r="H323" s="9"/>
      <c r="I323" s="9"/>
      <c r="J323" s="196" t="str">
        <f>IF(H323="","",(VLOOKUP(C323,'APP BACKGROUND'!A:M,13,0)))</f>
        <v/>
      </c>
      <c r="K323" s="116" t="str">
        <f t="shared" si="12"/>
        <v/>
      </c>
      <c r="L323" s="116" t="str">
        <f>IF(H323="","",(VLOOKUP(C323,'APP BACKGROUND'!A:K,11,0)))</f>
        <v/>
      </c>
      <c r="M323" s="67"/>
      <c r="N323" s="93" t="str">
        <f>IF(H:H="","",M323/G323)</f>
        <v/>
      </c>
      <c r="O323" s="68" t="str">
        <f t="shared" si="13"/>
        <v/>
      </c>
      <c r="P323" s="31"/>
      <c r="Q323" s="31"/>
      <c r="R323" s="35" t="str">
        <f>IF(P:P="","",IF(OR(P323="At Shelf",P323="Bonus Bundles"),VLOOKUP(G323,'Data Validation'!$A$48:$B$56,2,TRUE),VLOOKUP(G323,'Data Validation'!$A$60:$B$69,2,TRUE)))</f>
        <v/>
      </c>
      <c r="S323" s="60"/>
      <c r="T323" s="60"/>
      <c r="U323" s="60"/>
      <c r="V323" s="9"/>
      <c r="W323" s="9"/>
      <c r="X323" s="9"/>
      <c r="Y323" s="8"/>
      <c r="Z323" s="8"/>
      <c r="AA323" s="8"/>
      <c r="AB323" s="8"/>
      <c r="AC323" s="9"/>
      <c r="AD323" s="9"/>
      <c r="AE323" s="9"/>
      <c r="AF323" s="9"/>
      <c r="AG323" s="9"/>
      <c r="AH323" s="8"/>
      <c r="AI323" s="8"/>
      <c r="AJ323" s="8"/>
      <c r="AK323" s="8"/>
      <c r="AL323" s="8"/>
      <c r="AM323" s="8"/>
      <c r="AN323" s="8"/>
      <c r="AO323" s="8"/>
    </row>
    <row r="324" spans="2:41" ht="15.75" x14ac:dyDescent="0.25">
      <c r="B324" s="107" t="str">
        <f t="shared" si="14"/>
        <v/>
      </c>
      <c r="C324" s="41"/>
      <c r="D324" s="43"/>
      <c r="E324" s="32" t="str">
        <f>IFERROR(IF(OR(C324="",AND(C324&lt;&gt;"",D324="")),"",(VLOOKUP(C324,'APP BACKGROUND'!A:F,2,0))),"")</f>
        <v/>
      </c>
      <c r="F324" s="33" t="str">
        <f>IF(E324="","",(VLOOKUP(C324,'APP BACKGROUND'!A:F,5,0)))</f>
        <v/>
      </c>
      <c r="G324" s="31" t="str">
        <f>IF(E324="","",(VLOOKUP('Application Form'!C324,'APP BACKGROUND'!A:I,9,0)))</f>
        <v/>
      </c>
      <c r="H324" s="9"/>
      <c r="I324" s="9"/>
      <c r="J324" s="196" t="str">
        <f>IF(H324="","",(VLOOKUP(C324,'APP BACKGROUND'!A:M,13,0)))</f>
        <v/>
      </c>
      <c r="K324" s="116" t="str">
        <f t="shared" si="12"/>
        <v/>
      </c>
      <c r="L324" s="116" t="str">
        <f>IF(H324="","",(VLOOKUP(C324,'APP BACKGROUND'!A:K,11,0)))</f>
        <v/>
      </c>
      <c r="M324" s="67"/>
      <c r="N324" s="93" t="str">
        <f>IF(H:H="","",M324/G324)</f>
        <v/>
      </c>
      <c r="O324" s="68" t="str">
        <f t="shared" si="13"/>
        <v/>
      </c>
      <c r="P324" s="31"/>
      <c r="Q324" s="31"/>
      <c r="R324" s="35" t="str">
        <f>IF(P:P="","",IF(OR(P324="At Shelf",P324="Bonus Bundles"),VLOOKUP(G324,'Data Validation'!$A$48:$B$56,2,TRUE),VLOOKUP(G324,'Data Validation'!$A$60:$B$69,2,TRUE)))</f>
        <v/>
      </c>
      <c r="S324" s="60"/>
      <c r="T324" s="60"/>
      <c r="U324" s="60"/>
      <c r="V324" s="9"/>
      <c r="W324" s="9"/>
      <c r="X324" s="9"/>
      <c r="Y324" s="8"/>
      <c r="Z324" s="8"/>
      <c r="AA324" s="8"/>
      <c r="AB324" s="8"/>
      <c r="AC324" s="9"/>
      <c r="AD324" s="9"/>
      <c r="AE324" s="9"/>
      <c r="AF324" s="9"/>
      <c r="AG324" s="9"/>
      <c r="AH324" s="8"/>
      <c r="AI324" s="8"/>
      <c r="AJ324" s="8"/>
      <c r="AK324" s="8"/>
      <c r="AL324" s="8"/>
      <c r="AM324" s="8"/>
      <c r="AN324" s="8"/>
      <c r="AO324" s="8"/>
    </row>
    <row r="325" spans="2:41" ht="15.75" x14ac:dyDescent="0.25">
      <c r="B325" s="107" t="str">
        <f t="shared" si="14"/>
        <v/>
      </c>
      <c r="C325" s="41"/>
      <c r="D325" s="43"/>
      <c r="E325" s="32" t="str">
        <f>IFERROR(IF(OR(C325="",AND(C325&lt;&gt;"",D325="")),"",(VLOOKUP(C325,'APP BACKGROUND'!A:F,2,0))),"")</f>
        <v/>
      </c>
      <c r="F325" s="33" t="str">
        <f>IF(E325="","",(VLOOKUP(C325,'APP BACKGROUND'!A:F,5,0)))</f>
        <v/>
      </c>
      <c r="G325" s="31" t="str">
        <f>IF(E325="","",(VLOOKUP('Application Form'!C325,'APP BACKGROUND'!A:I,9,0)))</f>
        <v/>
      </c>
      <c r="H325" s="9"/>
      <c r="I325" s="9"/>
      <c r="J325" s="196" t="str">
        <f>IF(H325="","",(VLOOKUP(C325,'APP BACKGROUND'!A:M,13,0)))</f>
        <v/>
      </c>
      <c r="K325" s="116" t="str">
        <f t="shared" si="12"/>
        <v/>
      </c>
      <c r="L325" s="116" t="str">
        <f>IF(H325="","",(VLOOKUP(C325,'APP BACKGROUND'!A:K,11,0)))</f>
        <v/>
      </c>
      <c r="M325" s="67"/>
      <c r="N325" s="93" t="str">
        <f>IF(H:H="","",M325/G325)</f>
        <v/>
      </c>
      <c r="O325" s="68" t="str">
        <f t="shared" si="13"/>
        <v/>
      </c>
      <c r="P325" s="31"/>
      <c r="Q325" s="31"/>
      <c r="R325" s="35" t="str">
        <f>IF(P:P="","",IF(OR(P325="At Shelf",P325="Bonus Bundles"),VLOOKUP(G325,'Data Validation'!$A$48:$B$56,2,TRUE),VLOOKUP(G325,'Data Validation'!$A$60:$B$69,2,TRUE)))</f>
        <v/>
      </c>
      <c r="S325" s="60"/>
      <c r="T325" s="60"/>
      <c r="U325" s="60"/>
      <c r="V325" s="9"/>
      <c r="W325" s="9"/>
      <c r="X325" s="9"/>
      <c r="Y325" s="8"/>
      <c r="Z325" s="8"/>
      <c r="AA325" s="8"/>
      <c r="AB325" s="8"/>
      <c r="AC325" s="9"/>
      <c r="AD325" s="9"/>
      <c r="AE325" s="9"/>
      <c r="AF325" s="9"/>
      <c r="AG325" s="9"/>
      <c r="AH325" s="8"/>
      <c r="AI325" s="8"/>
      <c r="AJ325" s="8"/>
      <c r="AK325" s="8"/>
      <c r="AL325" s="8"/>
      <c r="AM325" s="8"/>
      <c r="AN325" s="8"/>
      <c r="AO325" s="8"/>
    </row>
    <row r="326" spans="2:41" ht="15.75" x14ac:dyDescent="0.25">
      <c r="B326" s="107" t="str">
        <f t="shared" si="14"/>
        <v/>
      </c>
      <c r="C326" s="41"/>
      <c r="D326" s="43"/>
      <c r="E326" s="32" t="str">
        <f>IFERROR(IF(OR(C326="",AND(C326&lt;&gt;"",D326="")),"",(VLOOKUP(C326,'APP BACKGROUND'!A:F,2,0))),"")</f>
        <v/>
      </c>
      <c r="F326" s="33" t="str">
        <f>IF(E326="","",(VLOOKUP(C326,'APP BACKGROUND'!A:F,5,0)))</f>
        <v/>
      </c>
      <c r="G326" s="31" t="str">
        <f>IF(E326="","",(VLOOKUP('Application Form'!C326,'APP BACKGROUND'!A:I,9,0)))</f>
        <v/>
      </c>
      <c r="H326" s="9"/>
      <c r="I326" s="9"/>
      <c r="J326" s="196" t="str">
        <f>IF(H326="","",(VLOOKUP(C326,'APP BACKGROUND'!A:M,13,0)))</f>
        <v/>
      </c>
      <c r="K326" s="116" t="str">
        <f t="shared" si="12"/>
        <v/>
      </c>
      <c r="L326" s="116" t="str">
        <f>IF(H326="","",(VLOOKUP(C326,'APP BACKGROUND'!A:K,11,0)))</f>
        <v/>
      </c>
      <c r="M326" s="67"/>
      <c r="N326" s="93" t="str">
        <f>IF(H:H="","",M326/G326)</f>
        <v/>
      </c>
      <c r="O326" s="68" t="str">
        <f t="shared" si="13"/>
        <v/>
      </c>
      <c r="P326" s="31"/>
      <c r="Q326" s="31"/>
      <c r="R326" s="35" t="str">
        <f>IF(P:P="","",IF(OR(P326="At Shelf",P326="Bonus Bundles"),VLOOKUP(G326,'Data Validation'!$A$48:$B$56,2,TRUE),VLOOKUP(G326,'Data Validation'!$A$60:$B$69,2,TRUE)))</f>
        <v/>
      </c>
      <c r="S326" s="60"/>
      <c r="T326" s="60"/>
      <c r="U326" s="60"/>
      <c r="V326" s="9"/>
      <c r="W326" s="9"/>
      <c r="X326" s="9"/>
      <c r="Y326" s="8"/>
      <c r="Z326" s="8"/>
      <c r="AA326" s="8"/>
      <c r="AB326" s="8"/>
      <c r="AC326" s="9"/>
      <c r="AD326" s="9"/>
      <c r="AE326" s="9"/>
      <c r="AF326" s="9"/>
      <c r="AG326" s="9"/>
      <c r="AH326" s="8"/>
      <c r="AI326" s="8"/>
      <c r="AJ326" s="8"/>
      <c r="AK326" s="8"/>
      <c r="AL326" s="8"/>
      <c r="AM326" s="8"/>
      <c r="AN326" s="8"/>
      <c r="AO326" s="8"/>
    </row>
    <row r="327" spans="2:41" ht="15.75" x14ac:dyDescent="0.25">
      <c r="B327" s="107" t="str">
        <f t="shared" si="14"/>
        <v/>
      </c>
      <c r="C327" s="41"/>
      <c r="D327" s="43"/>
      <c r="E327" s="32" t="str">
        <f>IFERROR(IF(OR(C327="",AND(C327&lt;&gt;"",D327="")),"",(VLOOKUP(C327,'APP BACKGROUND'!A:F,2,0))),"")</f>
        <v/>
      </c>
      <c r="F327" s="33" t="str">
        <f>IF(E327="","",(VLOOKUP(C327,'APP BACKGROUND'!A:F,5,0)))</f>
        <v/>
      </c>
      <c r="G327" s="31" t="str">
        <f>IF(E327="","",(VLOOKUP('Application Form'!C327,'APP BACKGROUND'!A:I,9,0)))</f>
        <v/>
      </c>
      <c r="H327" s="9"/>
      <c r="I327" s="9"/>
      <c r="J327" s="196" t="str">
        <f>IF(H327="","",(VLOOKUP(C327,'APP BACKGROUND'!A:M,13,0)))</f>
        <v/>
      </c>
      <c r="K327" s="116" t="str">
        <f t="shared" si="12"/>
        <v/>
      </c>
      <c r="L327" s="116" t="str">
        <f>IF(H327="","",(VLOOKUP(C327,'APP BACKGROUND'!A:K,11,0)))</f>
        <v/>
      </c>
      <c r="M327" s="67"/>
      <c r="N327" s="93" t="str">
        <f>IF(H:H="","",M327/G327)</f>
        <v/>
      </c>
      <c r="O327" s="68" t="str">
        <f t="shared" si="13"/>
        <v/>
      </c>
      <c r="P327" s="31"/>
      <c r="Q327" s="31"/>
      <c r="R327" s="35" t="str">
        <f>IF(P:P="","",IF(OR(P327="At Shelf",P327="Bonus Bundles"),VLOOKUP(G327,'Data Validation'!$A$48:$B$56,2,TRUE),VLOOKUP(G327,'Data Validation'!$A$60:$B$69,2,TRUE)))</f>
        <v/>
      </c>
      <c r="S327" s="60"/>
      <c r="T327" s="60"/>
      <c r="U327" s="60"/>
      <c r="V327" s="9"/>
      <c r="W327" s="9"/>
      <c r="X327" s="9"/>
      <c r="Y327" s="8"/>
      <c r="Z327" s="8"/>
      <c r="AA327" s="8"/>
      <c r="AB327" s="8"/>
      <c r="AC327" s="9"/>
      <c r="AD327" s="9"/>
      <c r="AE327" s="9"/>
      <c r="AF327" s="9"/>
      <c r="AG327" s="9"/>
      <c r="AH327" s="8"/>
      <c r="AI327" s="8"/>
      <c r="AJ327" s="8"/>
      <c r="AK327" s="8"/>
      <c r="AL327" s="8"/>
      <c r="AM327" s="8"/>
      <c r="AN327" s="8"/>
      <c r="AO327" s="8"/>
    </row>
    <row r="328" spans="2:41" ht="15.75" x14ac:dyDescent="0.25">
      <c r="B328" s="107" t="str">
        <f t="shared" si="14"/>
        <v/>
      </c>
      <c r="C328" s="41"/>
      <c r="D328" s="43"/>
      <c r="E328" s="32" t="str">
        <f>IFERROR(IF(OR(C328="",AND(C328&lt;&gt;"",D328="")),"",(VLOOKUP(C328,'APP BACKGROUND'!A:F,2,0))),"")</f>
        <v/>
      </c>
      <c r="F328" s="33" t="str">
        <f>IF(E328="","",(VLOOKUP(C328,'APP BACKGROUND'!A:F,5,0)))</f>
        <v/>
      </c>
      <c r="G328" s="31" t="str">
        <f>IF(E328="","",(VLOOKUP('Application Form'!C328,'APP BACKGROUND'!A:I,9,0)))</f>
        <v/>
      </c>
      <c r="H328" s="9"/>
      <c r="I328" s="9"/>
      <c r="J328" s="196" t="str">
        <f>IF(H328="","",(VLOOKUP(C328,'APP BACKGROUND'!A:M,13,0)))</f>
        <v/>
      </c>
      <c r="K328" s="116" t="str">
        <f t="shared" si="12"/>
        <v/>
      </c>
      <c r="L328" s="116" t="str">
        <f>IF(H328="","",(VLOOKUP(C328,'APP BACKGROUND'!A:K,11,0)))</f>
        <v/>
      </c>
      <c r="M328" s="67"/>
      <c r="N328" s="93" t="str">
        <f>IF(H:H="","",M328/G328)</f>
        <v/>
      </c>
      <c r="O328" s="68" t="str">
        <f t="shared" si="13"/>
        <v/>
      </c>
      <c r="P328" s="31"/>
      <c r="Q328" s="31"/>
      <c r="R328" s="35" t="str">
        <f>IF(P:P="","",IF(OR(P328="At Shelf",P328="Bonus Bundles"),VLOOKUP(G328,'Data Validation'!$A$48:$B$56,2,TRUE),VLOOKUP(G328,'Data Validation'!$A$60:$B$69,2,TRUE)))</f>
        <v/>
      </c>
      <c r="S328" s="60"/>
      <c r="T328" s="60"/>
      <c r="U328" s="60"/>
      <c r="V328" s="9"/>
      <c r="W328" s="9"/>
      <c r="X328" s="9"/>
      <c r="Y328" s="8"/>
      <c r="Z328" s="8"/>
      <c r="AA328" s="8"/>
      <c r="AB328" s="8"/>
      <c r="AC328" s="9"/>
      <c r="AD328" s="9"/>
      <c r="AE328" s="9"/>
      <c r="AF328" s="9"/>
      <c r="AG328" s="9"/>
      <c r="AH328" s="8"/>
      <c r="AI328" s="8"/>
      <c r="AJ328" s="8"/>
      <c r="AK328" s="8"/>
      <c r="AL328" s="8"/>
      <c r="AM328" s="8"/>
      <c r="AN328" s="8"/>
      <c r="AO328" s="8"/>
    </row>
    <row r="329" spans="2:41" ht="15.75" x14ac:dyDescent="0.25">
      <c r="B329" s="107" t="str">
        <f t="shared" si="14"/>
        <v/>
      </c>
      <c r="C329" s="41"/>
      <c r="D329" s="43"/>
      <c r="E329" s="32" t="str">
        <f>IFERROR(IF(OR(C329="",AND(C329&lt;&gt;"",D329="")),"",(VLOOKUP(C329,'APP BACKGROUND'!A:F,2,0))),"")</f>
        <v/>
      </c>
      <c r="F329" s="33" t="str">
        <f>IF(E329="","",(VLOOKUP(C329,'APP BACKGROUND'!A:F,5,0)))</f>
        <v/>
      </c>
      <c r="G329" s="31" t="str">
        <f>IF(E329="","",(VLOOKUP('Application Form'!C329,'APP BACKGROUND'!A:I,9,0)))</f>
        <v/>
      </c>
      <c r="H329" s="9"/>
      <c r="I329" s="9"/>
      <c r="J329" s="196" t="str">
        <f>IF(H329="","",(VLOOKUP(C329,'APP BACKGROUND'!A:M,13,0)))</f>
        <v/>
      </c>
      <c r="K329" s="116" t="str">
        <f t="shared" si="12"/>
        <v/>
      </c>
      <c r="L329" s="116" t="str">
        <f>IF(H329="","",(VLOOKUP(C329,'APP BACKGROUND'!A:K,11,0)))</f>
        <v/>
      </c>
      <c r="M329" s="67"/>
      <c r="N329" s="93" t="str">
        <f>IF(H:H="","",M329/G329)</f>
        <v/>
      </c>
      <c r="O329" s="68" t="str">
        <f t="shared" si="13"/>
        <v/>
      </c>
      <c r="P329" s="31"/>
      <c r="Q329" s="31"/>
      <c r="R329" s="35" t="str">
        <f>IF(P:P="","",IF(OR(P329="At Shelf",P329="Bonus Bundles"),VLOOKUP(G329,'Data Validation'!$A$48:$B$56,2,TRUE),VLOOKUP(G329,'Data Validation'!$A$60:$B$69,2,TRUE)))</f>
        <v/>
      </c>
      <c r="S329" s="60"/>
      <c r="T329" s="60"/>
      <c r="U329" s="60"/>
      <c r="V329" s="9"/>
      <c r="W329" s="9"/>
      <c r="X329" s="9"/>
      <c r="Y329" s="8"/>
      <c r="Z329" s="8"/>
      <c r="AA329" s="8"/>
      <c r="AB329" s="8"/>
      <c r="AC329" s="9"/>
      <c r="AD329" s="9"/>
      <c r="AE329" s="9"/>
      <c r="AF329" s="9"/>
      <c r="AG329" s="9"/>
      <c r="AH329" s="8"/>
      <c r="AI329" s="8"/>
      <c r="AJ329" s="8"/>
      <c r="AK329" s="8"/>
      <c r="AL329" s="8"/>
      <c r="AM329" s="8"/>
      <c r="AN329" s="8"/>
      <c r="AO329" s="8"/>
    </row>
    <row r="330" spans="2:41" ht="15.75" x14ac:dyDescent="0.25">
      <c r="B330" s="107" t="str">
        <f t="shared" si="14"/>
        <v/>
      </c>
      <c r="C330" s="41"/>
      <c r="D330" s="43"/>
      <c r="E330" s="32" t="str">
        <f>IFERROR(IF(OR(C330="",AND(C330&lt;&gt;"",D330="")),"",(VLOOKUP(C330,'APP BACKGROUND'!A:F,2,0))),"")</f>
        <v/>
      </c>
      <c r="F330" s="33" t="str">
        <f>IF(E330="","",(VLOOKUP(C330,'APP BACKGROUND'!A:F,5,0)))</f>
        <v/>
      </c>
      <c r="G330" s="31" t="str">
        <f>IF(E330="","",(VLOOKUP('Application Form'!C330,'APP BACKGROUND'!A:I,9,0)))</f>
        <v/>
      </c>
      <c r="H330" s="9"/>
      <c r="I330" s="9"/>
      <c r="J330" s="196" t="str">
        <f>IF(H330="","",(VLOOKUP(C330,'APP BACKGROUND'!A:M,13,0)))</f>
        <v/>
      </c>
      <c r="K330" s="116" t="str">
        <f t="shared" si="12"/>
        <v/>
      </c>
      <c r="L330" s="116" t="str">
        <f>IF(H330="","",(VLOOKUP(C330,'APP BACKGROUND'!A:K,11,0)))</f>
        <v/>
      </c>
      <c r="M330" s="67"/>
      <c r="N330" s="93" t="str">
        <f>IF(H:H="","",M330/G330)</f>
        <v/>
      </c>
      <c r="O330" s="68" t="str">
        <f t="shared" si="13"/>
        <v/>
      </c>
      <c r="P330" s="31"/>
      <c r="Q330" s="31"/>
      <c r="R330" s="35" t="str">
        <f>IF(P:P="","",IF(OR(P330="At Shelf",P330="Bonus Bundles"),VLOOKUP(G330,'Data Validation'!$A$48:$B$56,2,TRUE),VLOOKUP(G330,'Data Validation'!$A$60:$B$69,2,TRUE)))</f>
        <v/>
      </c>
      <c r="S330" s="60"/>
      <c r="T330" s="60"/>
      <c r="U330" s="60"/>
      <c r="V330" s="9"/>
      <c r="W330" s="9"/>
      <c r="X330" s="9"/>
      <c r="Y330" s="8"/>
      <c r="Z330" s="8"/>
      <c r="AA330" s="8"/>
      <c r="AB330" s="8"/>
      <c r="AC330" s="9"/>
      <c r="AD330" s="9"/>
      <c r="AE330" s="9"/>
      <c r="AF330" s="9"/>
      <c r="AG330" s="9"/>
      <c r="AH330" s="8"/>
      <c r="AI330" s="8"/>
      <c r="AJ330" s="8"/>
      <c r="AK330" s="8"/>
      <c r="AL330" s="8"/>
      <c r="AM330" s="8"/>
      <c r="AN330" s="8"/>
      <c r="AO330" s="8"/>
    </row>
    <row r="331" spans="2:41" ht="15.75" x14ac:dyDescent="0.25">
      <c r="B331" s="107" t="str">
        <f t="shared" si="14"/>
        <v/>
      </c>
      <c r="C331" s="41"/>
      <c r="D331" s="43"/>
      <c r="E331" s="32" t="str">
        <f>IFERROR(IF(OR(C331="",AND(C331&lt;&gt;"",D331="")),"",(VLOOKUP(C331,'APP BACKGROUND'!A:F,2,0))),"")</f>
        <v/>
      </c>
      <c r="F331" s="33" t="str">
        <f>IF(E331="","",(VLOOKUP(C331,'APP BACKGROUND'!A:F,5,0)))</f>
        <v/>
      </c>
      <c r="G331" s="31" t="str">
        <f>IF(E331="","",(VLOOKUP('Application Form'!C331,'APP BACKGROUND'!A:I,9,0)))</f>
        <v/>
      </c>
      <c r="H331" s="9"/>
      <c r="I331" s="9"/>
      <c r="J331" s="196" t="str">
        <f>IF(H331="","",(VLOOKUP(C331,'APP BACKGROUND'!A:M,13,0)))</f>
        <v/>
      </c>
      <c r="K331" s="116" t="str">
        <f t="shared" si="12"/>
        <v/>
      </c>
      <c r="L331" s="116" t="str">
        <f>IF(H331="","",(VLOOKUP(C331,'APP BACKGROUND'!A:K,11,0)))</f>
        <v/>
      </c>
      <c r="M331" s="67"/>
      <c r="N331" s="93" t="str">
        <f>IF(H:H="","",M331/G331)</f>
        <v/>
      </c>
      <c r="O331" s="68" t="str">
        <f t="shared" si="13"/>
        <v/>
      </c>
      <c r="P331" s="31"/>
      <c r="Q331" s="31"/>
      <c r="R331" s="35" t="str">
        <f>IF(P:P="","",IF(OR(P331="At Shelf",P331="Bonus Bundles"),VLOOKUP(G331,'Data Validation'!$A$48:$B$56,2,TRUE),VLOOKUP(G331,'Data Validation'!$A$60:$B$69,2,TRUE)))</f>
        <v/>
      </c>
      <c r="S331" s="60"/>
      <c r="T331" s="60"/>
      <c r="U331" s="60"/>
      <c r="V331" s="9"/>
      <c r="W331" s="9"/>
      <c r="X331" s="9"/>
      <c r="Y331" s="8"/>
      <c r="Z331" s="8"/>
      <c r="AA331" s="8"/>
      <c r="AB331" s="8"/>
      <c r="AC331" s="9"/>
      <c r="AD331" s="9"/>
      <c r="AE331" s="9"/>
      <c r="AF331" s="9"/>
      <c r="AG331" s="9"/>
      <c r="AH331" s="8"/>
      <c r="AI331" s="8"/>
      <c r="AJ331" s="8"/>
      <c r="AK331" s="8"/>
      <c r="AL331" s="8"/>
      <c r="AM331" s="8"/>
      <c r="AN331" s="8"/>
      <c r="AO331" s="8"/>
    </row>
    <row r="332" spans="2:41" ht="15.75" x14ac:dyDescent="0.25">
      <c r="B332" s="107" t="str">
        <f t="shared" si="14"/>
        <v/>
      </c>
      <c r="C332" s="41"/>
      <c r="D332" s="43"/>
      <c r="E332" s="32" t="str">
        <f>IFERROR(IF(OR(C332="",AND(C332&lt;&gt;"",D332="")),"",(VLOOKUP(C332,'APP BACKGROUND'!A:F,2,0))),"")</f>
        <v/>
      </c>
      <c r="F332" s="33" t="str">
        <f>IF(E332="","",(VLOOKUP(C332,'APP BACKGROUND'!A:F,5,0)))</f>
        <v/>
      </c>
      <c r="G332" s="31" t="str">
        <f>IF(E332="","",(VLOOKUP('Application Form'!C332,'APP BACKGROUND'!A:I,9,0)))</f>
        <v/>
      </c>
      <c r="H332" s="9"/>
      <c r="I332" s="9"/>
      <c r="J332" s="196" t="str">
        <f>IF(H332="","",(VLOOKUP(C332,'APP BACKGROUND'!A:M,13,0)))</f>
        <v/>
      </c>
      <c r="K332" s="116" t="str">
        <f t="shared" ref="K332:K369" si="15">IF(H332="","",G332*J332)</f>
        <v/>
      </c>
      <c r="L332" s="116" t="str">
        <f>IF(H332="","",(VLOOKUP(C332,'APP BACKGROUND'!A:K,11,0)))</f>
        <v/>
      </c>
      <c r="M332" s="67"/>
      <c r="N332" s="93" t="str">
        <f>IF(H:H="","",M332/G332)</f>
        <v/>
      </c>
      <c r="O332" s="68" t="str">
        <f t="shared" ref="O332:O369" si="16">IF(H332="","",SUM(G332-M332))</f>
        <v/>
      </c>
      <c r="P332" s="31"/>
      <c r="Q332" s="31"/>
      <c r="R332" s="35" t="str">
        <f>IF(P:P="","",IF(OR(P332="At Shelf",P332="Bonus Bundles"),VLOOKUP(G332,'Data Validation'!$A$48:$B$56,2,TRUE),VLOOKUP(G332,'Data Validation'!$A$60:$B$69,2,TRUE)))</f>
        <v/>
      </c>
      <c r="S332" s="60"/>
      <c r="T332" s="60"/>
      <c r="U332" s="60"/>
      <c r="V332" s="9"/>
      <c r="W332" s="9"/>
      <c r="X332" s="9"/>
      <c r="Y332" s="8"/>
      <c r="Z332" s="8"/>
      <c r="AA332" s="8"/>
      <c r="AB332" s="8"/>
      <c r="AC332" s="9"/>
      <c r="AD332" s="9"/>
      <c r="AE332" s="9"/>
      <c r="AF332" s="9"/>
      <c r="AG332" s="9"/>
      <c r="AH332" s="8"/>
      <c r="AI332" s="8"/>
      <c r="AJ332" s="8"/>
      <c r="AK332" s="8"/>
      <c r="AL332" s="8"/>
      <c r="AM332" s="8"/>
      <c r="AN332" s="8"/>
      <c r="AO332" s="8"/>
    </row>
    <row r="333" spans="2:41" ht="15.75" x14ac:dyDescent="0.25">
      <c r="B333" s="107" t="str">
        <f t="shared" ref="B333:B369" si="17">IF(D333="",IF(C333&lt;&gt;"","SELECT INVOICE",""),"")</f>
        <v/>
      </c>
      <c r="C333" s="41"/>
      <c r="D333" s="43"/>
      <c r="E333" s="32" t="str">
        <f>IFERROR(IF(OR(C333="",AND(C333&lt;&gt;"",D333="")),"",(VLOOKUP(C333,'APP BACKGROUND'!A:F,2,0))),"")</f>
        <v/>
      </c>
      <c r="F333" s="33" t="str">
        <f>IF(E333="","",(VLOOKUP(C333,'APP BACKGROUND'!A:F,5,0)))</f>
        <v/>
      </c>
      <c r="G333" s="31" t="str">
        <f>IF(E333="","",(VLOOKUP('Application Form'!C333,'APP BACKGROUND'!A:I,9,0)))</f>
        <v/>
      </c>
      <c r="H333" s="9"/>
      <c r="I333" s="9"/>
      <c r="J333" s="196" t="str">
        <f>IF(H333="","",(VLOOKUP(C333,'APP BACKGROUND'!A:M,13,0)))</f>
        <v/>
      </c>
      <c r="K333" s="116" t="str">
        <f t="shared" si="15"/>
        <v/>
      </c>
      <c r="L333" s="116" t="str">
        <f>IF(H333="","",(VLOOKUP(C333,'APP BACKGROUND'!A:K,11,0)))</f>
        <v/>
      </c>
      <c r="M333" s="67"/>
      <c r="N333" s="93" t="str">
        <f>IF(H:H="","",M333/G333)</f>
        <v/>
      </c>
      <c r="O333" s="68" t="str">
        <f t="shared" si="16"/>
        <v/>
      </c>
      <c r="P333" s="31"/>
      <c r="Q333" s="31"/>
      <c r="R333" s="35" t="str">
        <f>IF(P:P="","",IF(OR(P333="At Shelf",P333="Bonus Bundles"),VLOOKUP(G333,'Data Validation'!$A$48:$B$56,2,TRUE),VLOOKUP(G333,'Data Validation'!$A$60:$B$69,2,TRUE)))</f>
        <v/>
      </c>
      <c r="S333" s="60"/>
      <c r="T333" s="60"/>
      <c r="U333" s="60"/>
      <c r="V333" s="9"/>
      <c r="W333" s="9"/>
      <c r="X333" s="9"/>
      <c r="Y333" s="8"/>
      <c r="Z333" s="8"/>
      <c r="AA333" s="8"/>
      <c r="AB333" s="8"/>
      <c r="AC333" s="9"/>
      <c r="AD333" s="9"/>
      <c r="AE333" s="9"/>
      <c r="AF333" s="9"/>
      <c r="AG333" s="9"/>
      <c r="AH333" s="8"/>
      <c r="AI333" s="8"/>
      <c r="AJ333" s="8"/>
      <c r="AK333" s="8"/>
      <c r="AL333" s="8"/>
      <c r="AM333" s="8"/>
      <c r="AN333" s="8"/>
      <c r="AO333" s="8"/>
    </row>
    <row r="334" spans="2:41" ht="15.75" x14ac:dyDescent="0.25">
      <c r="B334" s="107" t="str">
        <f t="shared" si="17"/>
        <v/>
      </c>
      <c r="C334" s="41"/>
      <c r="D334" s="43"/>
      <c r="E334" s="32" t="str">
        <f>IFERROR(IF(OR(C334="",AND(C334&lt;&gt;"",D334="")),"",(VLOOKUP(C334,'APP BACKGROUND'!A:F,2,0))),"")</f>
        <v/>
      </c>
      <c r="F334" s="33" t="str">
        <f>IF(E334="","",(VLOOKUP(C334,'APP BACKGROUND'!A:F,5,0)))</f>
        <v/>
      </c>
      <c r="G334" s="31" t="str">
        <f>IF(E334="","",(VLOOKUP('Application Form'!C334,'APP BACKGROUND'!A:I,9,0)))</f>
        <v/>
      </c>
      <c r="H334" s="9"/>
      <c r="I334" s="9"/>
      <c r="J334" s="196" t="str">
        <f>IF(H334="","",(VLOOKUP(C334,'APP BACKGROUND'!A:M,13,0)))</f>
        <v/>
      </c>
      <c r="K334" s="116" t="str">
        <f t="shared" si="15"/>
        <v/>
      </c>
      <c r="L334" s="116" t="str">
        <f>IF(H334="","",(VLOOKUP(C334,'APP BACKGROUND'!A:K,11,0)))</f>
        <v/>
      </c>
      <c r="M334" s="67"/>
      <c r="N334" s="93" t="str">
        <f>IF(H:H="","",M334/G334)</f>
        <v/>
      </c>
      <c r="O334" s="68" t="str">
        <f t="shared" si="16"/>
        <v/>
      </c>
      <c r="P334" s="31"/>
      <c r="Q334" s="31"/>
      <c r="R334" s="35" t="str">
        <f>IF(P:P="","",IF(OR(P334="At Shelf",P334="Bonus Bundles"),VLOOKUP(G334,'Data Validation'!$A$48:$B$56,2,TRUE),VLOOKUP(G334,'Data Validation'!$A$60:$B$69,2,TRUE)))</f>
        <v/>
      </c>
      <c r="S334" s="60"/>
      <c r="T334" s="60"/>
      <c r="U334" s="60"/>
      <c r="V334" s="9"/>
      <c r="W334" s="9"/>
      <c r="X334" s="9"/>
      <c r="Y334" s="8"/>
      <c r="Z334" s="8"/>
      <c r="AA334" s="8"/>
      <c r="AB334" s="8"/>
      <c r="AC334" s="9"/>
      <c r="AD334" s="9"/>
      <c r="AE334" s="9"/>
      <c r="AF334" s="9"/>
      <c r="AG334" s="9"/>
      <c r="AH334" s="8"/>
      <c r="AI334" s="8"/>
      <c r="AJ334" s="8"/>
      <c r="AK334" s="8"/>
      <c r="AL334" s="8"/>
      <c r="AM334" s="8"/>
      <c r="AN334" s="8"/>
      <c r="AO334" s="8"/>
    </row>
    <row r="335" spans="2:41" ht="15.75" x14ac:dyDescent="0.25">
      <c r="B335" s="107" t="str">
        <f t="shared" si="17"/>
        <v/>
      </c>
      <c r="C335" s="41"/>
      <c r="D335" s="43"/>
      <c r="E335" s="32" t="str">
        <f>IFERROR(IF(OR(C335="",AND(C335&lt;&gt;"",D335="")),"",(VLOOKUP(C335,'APP BACKGROUND'!A:F,2,0))),"")</f>
        <v/>
      </c>
      <c r="F335" s="33" t="str">
        <f>IF(E335="","",(VLOOKUP(C335,'APP BACKGROUND'!A:F,5,0)))</f>
        <v/>
      </c>
      <c r="G335" s="31" t="str">
        <f>IF(E335="","",(VLOOKUP('Application Form'!C335,'APP BACKGROUND'!A:I,9,0)))</f>
        <v/>
      </c>
      <c r="H335" s="9"/>
      <c r="I335" s="9"/>
      <c r="J335" s="196" t="str">
        <f>IF(H335="","",(VLOOKUP(C335,'APP BACKGROUND'!A:M,13,0)))</f>
        <v/>
      </c>
      <c r="K335" s="116" t="str">
        <f t="shared" si="15"/>
        <v/>
      </c>
      <c r="L335" s="116" t="str">
        <f>IF(H335="","",(VLOOKUP(C335,'APP BACKGROUND'!A:K,11,0)))</f>
        <v/>
      </c>
      <c r="M335" s="67"/>
      <c r="N335" s="93" t="str">
        <f>IF(H:H="","",M335/G335)</f>
        <v/>
      </c>
      <c r="O335" s="68" t="str">
        <f t="shared" si="16"/>
        <v/>
      </c>
      <c r="P335" s="31"/>
      <c r="Q335" s="31"/>
      <c r="R335" s="35" t="str">
        <f>IF(P:P="","",IF(OR(P335="At Shelf",P335="Bonus Bundles"),VLOOKUP(G335,'Data Validation'!$A$48:$B$56,2,TRUE),VLOOKUP(G335,'Data Validation'!$A$60:$B$69,2,TRUE)))</f>
        <v/>
      </c>
      <c r="S335" s="60"/>
      <c r="T335" s="60"/>
      <c r="U335" s="60"/>
      <c r="V335" s="9"/>
      <c r="W335" s="9"/>
      <c r="X335" s="9"/>
      <c r="Y335" s="8"/>
      <c r="Z335" s="8"/>
      <c r="AA335" s="8"/>
      <c r="AB335" s="8"/>
      <c r="AC335" s="9"/>
      <c r="AD335" s="9"/>
      <c r="AE335" s="9"/>
      <c r="AF335" s="9"/>
      <c r="AG335" s="9"/>
      <c r="AH335" s="8"/>
      <c r="AI335" s="8"/>
      <c r="AJ335" s="8"/>
      <c r="AK335" s="8"/>
      <c r="AL335" s="8"/>
      <c r="AM335" s="8"/>
      <c r="AN335" s="8"/>
      <c r="AO335" s="8"/>
    </row>
    <row r="336" spans="2:41" ht="15.75" x14ac:dyDescent="0.25">
      <c r="B336" s="107" t="str">
        <f t="shared" si="17"/>
        <v/>
      </c>
      <c r="C336" s="41"/>
      <c r="D336" s="43"/>
      <c r="E336" s="32" t="str">
        <f>IFERROR(IF(OR(C336="",AND(C336&lt;&gt;"",D336="")),"",(VLOOKUP(C336,'APP BACKGROUND'!A:F,2,0))),"")</f>
        <v/>
      </c>
      <c r="F336" s="33" t="str">
        <f>IF(E336="","",(VLOOKUP(C336,'APP BACKGROUND'!A:F,5,0)))</f>
        <v/>
      </c>
      <c r="G336" s="31" t="str">
        <f>IF(E336="","",(VLOOKUP('Application Form'!C336,'APP BACKGROUND'!A:I,9,0)))</f>
        <v/>
      </c>
      <c r="H336" s="9"/>
      <c r="I336" s="9"/>
      <c r="J336" s="196" t="str">
        <f>IF(H336="","",(VLOOKUP(C336,'APP BACKGROUND'!A:M,13,0)))</f>
        <v/>
      </c>
      <c r="K336" s="116" t="str">
        <f t="shared" si="15"/>
        <v/>
      </c>
      <c r="L336" s="116" t="str">
        <f>IF(H336="","",(VLOOKUP(C336,'APP BACKGROUND'!A:K,11,0)))</f>
        <v/>
      </c>
      <c r="M336" s="67"/>
      <c r="N336" s="93" t="str">
        <f>IF(H:H="","",M336/G336)</f>
        <v/>
      </c>
      <c r="O336" s="68" t="str">
        <f t="shared" si="16"/>
        <v/>
      </c>
      <c r="P336" s="31"/>
      <c r="Q336" s="31"/>
      <c r="R336" s="35" t="str">
        <f>IF(P:P="","",IF(OR(P336="At Shelf",P336="Bonus Bundles"),VLOOKUP(G336,'Data Validation'!$A$48:$B$56,2,TRUE),VLOOKUP(G336,'Data Validation'!$A$60:$B$69,2,TRUE)))</f>
        <v/>
      </c>
      <c r="S336" s="60"/>
      <c r="T336" s="60"/>
      <c r="U336" s="60"/>
      <c r="V336" s="9"/>
      <c r="W336" s="9"/>
      <c r="X336" s="9"/>
      <c r="Y336" s="8"/>
      <c r="Z336" s="8"/>
      <c r="AA336" s="8"/>
      <c r="AB336" s="8"/>
      <c r="AC336" s="9"/>
      <c r="AD336" s="9"/>
      <c r="AE336" s="9"/>
      <c r="AF336" s="9"/>
      <c r="AG336" s="9"/>
      <c r="AH336" s="8"/>
      <c r="AI336" s="8"/>
      <c r="AJ336" s="8"/>
      <c r="AK336" s="8"/>
      <c r="AL336" s="8"/>
      <c r="AM336" s="8"/>
      <c r="AN336" s="8"/>
      <c r="AO336" s="8"/>
    </row>
    <row r="337" spans="2:41" ht="15.75" x14ac:dyDescent="0.25">
      <c r="B337" s="107" t="str">
        <f t="shared" si="17"/>
        <v/>
      </c>
      <c r="C337" s="41"/>
      <c r="D337" s="43"/>
      <c r="E337" s="32" t="str">
        <f>IFERROR(IF(OR(C337="",AND(C337&lt;&gt;"",D337="")),"",(VLOOKUP(C337,'APP BACKGROUND'!A:F,2,0))),"")</f>
        <v/>
      </c>
      <c r="F337" s="33" t="str">
        <f>IF(E337="","",(VLOOKUP(C337,'APP BACKGROUND'!A:F,5,0)))</f>
        <v/>
      </c>
      <c r="G337" s="31" t="str">
        <f>IF(E337="","",(VLOOKUP('Application Form'!C337,'APP BACKGROUND'!A:I,9,0)))</f>
        <v/>
      </c>
      <c r="H337" s="9"/>
      <c r="I337" s="9"/>
      <c r="J337" s="196" t="str">
        <f>IF(H337="","",(VLOOKUP(C337,'APP BACKGROUND'!A:M,13,0)))</f>
        <v/>
      </c>
      <c r="K337" s="116" t="str">
        <f t="shared" si="15"/>
        <v/>
      </c>
      <c r="L337" s="116" t="str">
        <f>IF(H337="","",(VLOOKUP(C337,'APP BACKGROUND'!A:K,11,0)))</f>
        <v/>
      </c>
      <c r="M337" s="67"/>
      <c r="N337" s="93" t="str">
        <f>IF(H:H="","",M337/G337)</f>
        <v/>
      </c>
      <c r="O337" s="68" t="str">
        <f t="shared" si="16"/>
        <v/>
      </c>
      <c r="P337" s="31"/>
      <c r="Q337" s="31"/>
      <c r="R337" s="35" t="str">
        <f>IF(P:P="","",IF(OR(P337="At Shelf",P337="Bonus Bundles"),VLOOKUP(G337,'Data Validation'!$A$48:$B$56,2,TRUE),VLOOKUP(G337,'Data Validation'!$A$60:$B$69,2,TRUE)))</f>
        <v/>
      </c>
      <c r="S337" s="60"/>
      <c r="T337" s="60"/>
      <c r="U337" s="60"/>
      <c r="V337" s="9"/>
      <c r="W337" s="9"/>
      <c r="X337" s="9"/>
      <c r="Y337" s="8"/>
      <c r="Z337" s="8"/>
      <c r="AA337" s="8"/>
      <c r="AB337" s="8"/>
      <c r="AC337" s="9"/>
      <c r="AD337" s="9"/>
      <c r="AE337" s="9"/>
      <c r="AF337" s="9"/>
      <c r="AG337" s="9"/>
      <c r="AH337" s="8"/>
      <c r="AI337" s="8"/>
      <c r="AJ337" s="8"/>
      <c r="AK337" s="8"/>
      <c r="AL337" s="8"/>
      <c r="AM337" s="8"/>
      <c r="AN337" s="8"/>
      <c r="AO337" s="8"/>
    </row>
    <row r="338" spans="2:41" ht="15.75" x14ac:dyDescent="0.25">
      <c r="B338" s="107" t="str">
        <f t="shared" si="17"/>
        <v/>
      </c>
      <c r="C338" s="41"/>
      <c r="D338" s="43"/>
      <c r="E338" s="32" t="str">
        <f>IFERROR(IF(OR(C338="",AND(C338&lt;&gt;"",D338="")),"",(VLOOKUP(C338,'APP BACKGROUND'!A:F,2,0))),"")</f>
        <v/>
      </c>
      <c r="F338" s="33" t="str">
        <f>IF(E338="","",(VLOOKUP(C338,'APP BACKGROUND'!A:F,5,0)))</f>
        <v/>
      </c>
      <c r="G338" s="31" t="str">
        <f>IF(E338="","",(VLOOKUP('Application Form'!C338,'APP BACKGROUND'!A:I,9,0)))</f>
        <v/>
      </c>
      <c r="H338" s="9"/>
      <c r="I338" s="9"/>
      <c r="J338" s="196" t="str">
        <f>IF(H338="","",(VLOOKUP(C338,'APP BACKGROUND'!A:M,13,0)))</f>
        <v/>
      </c>
      <c r="K338" s="116" t="str">
        <f t="shared" si="15"/>
        <v/>
      </c>
      <c r="L338" s="116" t="str">
        <f>IF(H338="","",(VLOOKUP(C338,'APP BACKGROUND'!A:K,11,0)))</f>
        <v/>
      </c>
      <c r="M338" s="67"/>
      <c r="N338" s="93" t="str">
        <f>IF(H:H="","",M338/G338)</f>
        <v/>
      </c>
      <c r="O338" s="68" t="str">
        <f t="shared" si="16"/>
        <v/>
      </c>
      <c r="P338" s="31"/>
      <c r="Q338" s="31"/>
      <c r="R338" s="35" t="str">
        <f>IF(P:P="","",IF(OR(P338="At Shelf",P338="Bonus Bundles"),VLOOKUP(G338,'Data Validation'!$A$48:$B$56,2,TRUE),VLOOKUP(G338,'Data Validation'!$A$60:$B$69,2,TRUE)))</f>
        <v/>
      </c>
      <c r="S338" s="60"/>
      <c r="T338" s="60"/>
      <c r="U338" s="60"/>
      <c r="V338" s="9"/>
      <c r="W338" s="9"/>
      <c r="X338" s="9"/>
      <c r="Y338" s="8"/>
      <c r="Z338" s="8"/>
      <c r="AA338" s="8"/>
      <c r="AB338" s="8"/>
      <c r="AC338" s="9"/>
      <c r="AD338" s="9"/>
      <c r="AE338" s="9"/>
      <c r="AF338" s="9"/>
      <c r="AG338" s="9"/>
      <c r="AH338" s="8"/>
      <c r="AI338" s="8"/>
      <c r="AJ338" s="8"/>
      <c r="AK338" s="8"/>
      <c r="AL338" s="8"/>
      <c r="AM338" s="8"/>
      <c r="AN338" s="8"/>
      <c r="AO338" s="8"/>
    </row>
    <row r="339" spans="2:41" ht="15.75" x14ac:dyDescent="0.25">
      <c r="B339" s="107" t="str">
        <f t="shared" si="17"/>
        <v/>
      </c>
      <c r="C339" s="41"/>
      <c r="D339" s="43"/>
      <c r="E339" s="32" t="str">
        <f>IFERROR(IF(OR(C339="",AND(C339&lt;&gt;"",D339="")),"",(VLOOKUP(C339,'APP BACKGROUND'!A:F,2,0))),"")</f>
        <v/>
      </c>
      <c r="F339" s="33" t="str">
        <f>IF(E339="","",(VLOOKUP(C339,'APP BACKGROUND'!A:F,5,0)))</f>
        <v/>
      </c>
      <c r="G339" s="31" t="str">
        <f>IF(E339="","",(VLOOKUP('Application Form'!C339,'APP BACKGROUND'!A:I,9,0)))</f>
        <v/>
      </c>
      <c r="H339" s="9"/>
      <c r="I339" s="9"/>
      <c r="J339" s="196" t="str">
        <f>IF(H339="","",(VLOOKUP(C339,'APP BACKGROUND'!A:M,13,0)))</f>
        <v/>
      </c>
      <c r="K339" s="116" t="str">
        <f t="shared" si="15"/>
        <v/>
      </c>
      <c r="L339" s="116" t="str">
        <f>IF(H339="","",(VLOOKUP(C339,'APP BACKGROUND'!A:K,11,0)))</f>
        <v/>
      </c>
      <c r="M339" s="67"/>
      <c r="N339" s="93" t="str">
        <f>IF(H:H="","",M339/G339)</f>
        <v/>
      </c>
      <c r="O339" s="68" t="str">
        <f t="shared" si="16"/>
        <v/>
      </c>
      <c r="P339" s="31"/>
      <c r="Q339" s="31"/>
      <c r="R339" s="35" t="str">
        <f>IF(P:P="","",IF(OR(P339="At Shelf",P339="Bonus Bundles"),VLOOKUP(G339,'Data Validation'!$A$48:$B$56,2,TRUE),VLOOKUP(G339,'Data Validation'!$A$60:$B$69,2,TRUE)))</f>
        <v/>
      </c>
      <c r="S339" s="60"/>
      <c r="T339" s="60"/>
      <c r="U339" s="60"/>
      <c r="V339" s="9"/>
      <c r="W339" s="9"/>
      <c r="X339" s="9"/>
      <c r="Y339" s="8"/>
      <c r="Z339" s="8"/>
      <c r="AA339" s="8"/>
      <c r="AB339" s="8"/>
      <c r="AC339" s="9"/>
      <c r="AD339" s="9"/>
      <c r="AE339" s="9"/>
      <c r="AF339" s="9"/>
      <c r="AG339" s="9"/>
      <c r="AH339" s="8"/>
      <c r="AI339" s="8"/>
      <c r="AJ339" s="8"/>
      <c r="AK339" s="8"/>
      <c r="AL339" s="8"/>
      <c r="AM339" s="8"/>
      <c r="AN339" s="8"/>
      <c r="AO339" s="8"/>
    </row>
    <row r="340" spans="2:41" ht="15.75" x14ac:dyDescent="0.25">
      <c r="B340" s="107" t="str">
        <f t="shared" si="17"/>
        <v/>
      </c>
      <c r="C340" s="41"/>
      <c r="D340" s="43"/>
      <c r="E340" s="32" t="str">
        <f>IFERROR(IF(OR(C340="",AND(C340&lt;&gt;"",D340="")),"",(VLOOKUP(C340,'APP BACKGROUND'!A:F,2,0))),"")</f>
        <v/>
      </c>
      <c r="F340" s="33" t="str">
        <f>IF(E340="","",(VLOOKUP(C340,'APP BACKGROUND'!A:F,5,0)))</f>
        <v/>
      </c>
      <c r="G340" s="31" t="str">
        <f>IF(E340="","",(VLOOKUP('Application Form'!C340,'APP BACKGROUND'!A:I,9,0)))</f>
        <v/>
      </c>
      <c r="H340" s="9"/>
      <c r="I340" s="9"/>
      <c r="J340" s="196" t="str">
        <f>IF(H340="","",(VLOOKUP(C340,'APP BACKGROUND'!A:M,13,0)))</f>
        <v/>
      </c>
      <c r="K340" s="116" t="str">
        <f t="shared" si="15"/>
        <v/>
      </c>
      <c r="L340" s="116" t="str">
        <f>IF(H340="","",(VLOOKUP(C340,'APP BACKGROUND'!A:K,11,0)))</f>
        <v/>
      </c>
      <c r="M340" s="67"/>
      <c r="N340" s="93" t="str">
        <f>IF(H:H="","",M340/G340)</f>
        <v/>
      </c>
      <c r="O340" s="68" t="str">
        <f t="shared" si="16"/>
        <v/>
      </c>
      <c r="P340" s="31"/>
      <c r="Q340" s="31"/>
      <c r="R340" s="35" t="str">
        <f>IF(P:P="","",IF(OR(P340="At Shelf",P340="Bonus Bundles"),VLOOKUP(G340,'Data Validation'!$A$48:$B$56,2,TRUE),VLOOKUP(G340,'Data Validation'!$A$60:$B$69,2,TRUE)))</f>
        <v/>
      </c>
      <c r="S340" s="60"/>
      <c r="T340" s="60"/>
      <c r="U340" s="60"/>
      <c r="V340" s="9"/>
      <c r="W340" s="9"/>
      <c r="X340" s="9"/>
      <c r="Y340" s="8"/>
      <c r="Z340" s="8"/>
      <c r="AA340" s="8"/>
      <c r="AB340" s="8"/>
      <c r="AC340" s="9"/>
      <c r="AD340" s="9"/>
      <c r="AE340" s="9"/>
      <c r="AF340" s="9"/>
      <c r="AG340" s="9"/>
      <c r="AH340" s="8"/>
      <c r="AI340" s="8"/>
      <c r="AJ340" s="8"/>
      <c r="AK340" s="8"/>
      <c r="AL340" s="8"/>
      <c r="AM340" s="8"/>
      <c r="AN340" s="8"/>
      <c r="AO340" s="8"/>
    </row>
    <row r="341" spans="2:41" ht="15.75" x14ac:dyDescent="0.25">
      <c r="B341" s="107" t="str">
        <f t="shared" si="17"/>
        <v/>
      </c>
      <c r="C341" s="41"/>
      <c r="D341" s="43"/>
      <c r="E341" s="32" t="str">
        <f>IFERROR(IF(OR(C341="",AND(C341&lt;&gt;"",D341="")),"",(VLOOKUP(C341,'APP BACKGROUND'!A:F,2,0))),"")</f>
        <v/>
      </c>
      <c r="F341" s="33" t="str">
        <f>IF(E341="","",(VLOOKUP(C341,'APP BACKGROUND'!A:F,5,0)))</f>
        <v/>
      </c>
      <c r="G341" s="31" t="str">
        <f>IF(E341="","",(VLOOKUP('Application Form'!C341,'APP BACKGROUND'!A:I,9,0)))</f>
        <v/>
      </c>
      <c r="H341" s="9"/>
      <c r="I341" s="9"/>
      <c r="J341" s="196" t="str">
        <f>IF(H341="","",(VLOOKUP(C341,'APP BACKGROUND'!A:M,13,0)))</f>
        <v/>
      </c>
      <c r="K341" s="116" t="str">
        <f t="shared" si="15"/>
        <v/>
      </c>
      <c r="L341" s="116" t="str">
        <f>IF(H341="","",(VLOOKUP(C341,'APP BACKGROUND'!A:K,11,0)))</f>
        <v/>
      </c>
      <c r="M341" s="67"/>
      <c r="N341" s="93" t="str">
        <f>IF(H:H="","",M341/G341)</f>
        <v/>
      </c>
      <c r="O341" s="68" t="str">
        <f t="shared" si="16"/>
        <v/>
      </c>
      <c r="P341" s="31"/>
      <c r="Q341" s="31"/>
      <c r="R341" s="35" t="str">
        <f>IF(P:P="","",IF(OR(P341="At Shelf",P341="Bonus Bundles"),VLOOKUP(G341,'Data Validation'!$A$48:$B$56,2,TRUE),VLOOKUP(G341,'Data Validation'!$A$60:$B$69,2,TRUE)))</f>
        <v/>
      </c>
      <c r="S341" s="60"/>
      <c r="T341" s="60"/>
      <c r="U341" s="60"/>
      <c r="V341" s="9"/>
      <c r="W341" s="9"/>
      <c r="X341" s="9"/>
      <c r="Y341" s="8"/>
      <c r="Z341" s="8"/>
      <c r="AA341" s="8"/>
      <c r="AB341" s="8"/>
      <c r="AC341" s="9"/>
      <c r="AD341" s="9"/>
      <c r="AE341" s="9"/>
      <c r="AF341" s="9"/>
      <c r="AG341" s="9"/>
      <c r="AH341" s="8"/>
      <c r="AI341" s="8"/>
      <c r="AJ341" s="8"/>
      <c r="AK341" s="8"/>
      <c r="AL341" s="8"/>
      <c r="AM341" s="8"/>
      <c r="AN341" s="8"/>
      <c r="AO341" s="8"/>
    </row>
    <row r="342" spans="2:41" ht="15.75" x14ac:dyDescent="0.25">
      <c r="B342" s="107" t="str">
        <f t="shared" si="17"/>
        <v/>
      </c>
      <c r="C342" s="41"/>
      <c r="D342" s="43"/>
      <c r="E342" s="32" t="str">
        <f>IFERROR(IF(OR(C342="",AND(C342&lt;&gt;"",D342="")),"",(VLOOKUP(C342,'APP BACKGROUND'!A:F,2,0))),"")</f>
        <v/>
      </c>
      <c r="F342" s="33" t="str">
        <f>IF(E342="","",(VLOOKUP(C342,'APP BACKGROUND'!A:F,5,0)))</f>
        <v/>
      </c>
      <c r="G342" s="31" t="str">
        <f>IF(E342="","",(VLOOKUP('Application Form'!C342,'APP BACKGROUND'!A:I,9,0)))</f>
        <v/>
      </c>
      <c r="H342" s="9"/>
      <c r="I342" s="9"/>
      <c r="J342" s="196" t="str">
        <f>IF(H342="","",(VLOOKUP(C342,'APP BACKGROUND'!A:M,13,0)))</f>
        <v/>
      </c>
      <c r="K342" s="116" t="str">
        <f t="shared" si="15"/>
        <v/>
      </c>
      <c r="L342" s="116" t="str">
        <f>IF(H342="","",(VLOOKUP(C342,'APP BACKGROUND'!A:K,11,0)))</f>
        <v/>
      </c>
      <c r="M342" s="67"/>
      <c r="N342" s="93" t="str">
        <f>IF(H:H="","",M342/G342)</f>
        <v/>
      </c>
      <c r="O342" s="68" t="str">
        <f t="shared" si="16"/>
        <v/>
      </c>
      <c r="P342" s="31"/>
      <c r="Q342" s="31"/>
      <c r="R342" s="35" t="str">
        <f>IF(P:P="","",IF(OR(P342="At Shelf",P342="Bonus Bundles"),VLOOKUP(G342,'Data Validation'!$A$48:$B$56,2,TRUE),VLOOKUP(G342,'Data Validation'!$A$60:$B$69,2,TRUE)))</f>
        <v/>
      </c>
      <c r="S342" s="60"/>
      <c r="T342" s="60"/>
      <c r="U342" s="60"/>
      <c r="V342" s="9"/>
      <c r="W342" s="9"/>
      <c r="X342" s="9"/>
      <c r="Y342" s="8"/>
      <c r="Z342" s="8"/>
      <c r="AA342" s="8"/>
      <c r="AB342" s="8"/>
      <c r="AC342" s="9"/>
      <c r="AD342" s="9"/>
      <c r="AE342" s="9"/>
      <c r="AF342" s="9"/>
      <c r="AG342" s="9"/>
      <c r="AH342" s="8"/>
      <c r="AI342" s="8"/>
      <c r="AJ342" s="8"/>
      <c r="AK342" s="8"/>
      <c r="AL342" s="8"/>
      <c r="AM342" s="8"/>
      <c r="AN342" s="8"/>
      <c r="AO342" s="8"/>
    </row>
    <row r="343" spans="2:41" ht="15.75" x14ac:dyDescent="0.25">
      <c r="B343" s="107" t="str">
        <f t="shared" si="17"/>
        <v/>
      </c>
      <c r="C343" s="41"/>
      <c r="D343" s="43"/>
      <c r="E343" s="32" t="str">
        <f>IFERROR(IF(OR(C343="",AND(C343&lt;&gt;"",D343="")),"",(VLOOKUP(C343,'APP BACKGROUND'!A:F,2,0))),"")</f>
        <v/>
      </c>
      <c r="F343" s="33" t="str">
        <f>IF(E343="","",(VLOOKUP(C343,'APP BACKGROUND'!A:F,5,0)))</f>
        <v/>
      </c>
      <c r="G343" s="31" t="str">
        <f>IF(E343="","",(VLOOKUP('Application Form'!C343,'APP BACKGROUND'!A:I,9,0)))</f>
        <v/>
      </c>
      <c r="H343" s="9"/>
      <c r="I343" s="9"/>
      <c r="J343" s="196" t="str">
        <f>IF(H343="","",(VLOOKUP(C343,'APP BACKGROUND'!A:M,13,0)))</f>
        <v/>
      </c>
      <c r="K343" s="116" t="str">
        <f t="shared" si="15"/>
        <v/>
      </c>
      <c r="L343" s="116" t="str">
        <f>IF(H343="","",(VLOOKUP(C343,'APP BACKGROUND'!A:K,11,0)))</f>
        <v/>
      </c>
      <c r="M343" s="67"/>
      <c r="N343" s="93" t="str">
        <f>IF(H:H="","",M343/G343)</f>
        <v/>
      </c>
      <c r="O343" s="68" t="str">
        <f t="shared" si="16"/>
        <v/>
      </c>
      <c r="P343" s="31"/>
      <c r="Q343" s="31"/>
      <c r="R343" s="35" t="str">
        <f>IF(P:P="","",IF(OR(P343="At Shelf",P343="Bonus Bundles"),VLOOKUP(G343,'Data Validation'!$A$48:$B$56,2,TRUE),VLOOKUP(G343,'Data Validation'!$A$60:$B$69,2,TRUE)))</f>
        <v/>
      </c>
      <c r="S343" s="60"/>
      <c r="T343" s="60"/>
      <c r="U343" s="60"/>
      <c r="V343" s="9"/>
      <c r="W343" s="9"/>
      <c r="X343" s="9"/>
      <c r="Y343" s="8"/>
      <c r="Z343" s="8"/>
      <c r="AA343" s="8"/>
      <c r="AB343" s="8"/>
      <c r="AC343" s="9"/>
      <c r="AD343" s="9"/>
      <c r="AE343" s="9"/>
      <c r="AF343" s="9"/>
      <c r="AG343" s="9"/>
      <c r="AH343" s="8"/>
      <c r="AI343" s="8"/>
      <c r="AJ343" s="8"/>
      <c r="AK343" s="8"/>
      <c r="AL343" s="8"/>
      <c r="AM343" s="8"/>
      <c r="AN343" s="8"/>
      <c r="AO343" s="8"/>
    </row>
    <row r="344" spans="2:41" ht="15.75" x14ac:dyDescent="0.25">
      <c r="B344" s="107" t="str">
        <f t="shared" si="17"/>
        <v/>
      </c>
      <c r="C344" s="41"/>
      <c r="D344" s="43"/>
      <c r="E344" s="32" t="str">
        <f>IFERROR(IF(OR(C344="",AND(C344&lt;&gt;"",D344="")),"",(VLOOKUP(C344,'APP BACKGROUND'!A:F,2,0))),"")</f>
        <v/>
      </c>
      <c r="F344" s="33" t="str">
        <f>IF(E344="","",(VLOOKUP(C344,'APP BACKGROUND'!A:F,5,0)))</f>
        <v/>
      </c>
      <c r="G344" s="31" t="str">
        <f>IF(E344="","",(VLOOKUP('Application Form'!C344,'APP BACKGROUND'!A:I,9,0)))</f>
        <v/>
      </c>
      <c r="H344" s="9"/>
      <c r="I344" s="9"/>
      <c r="J344" s="196" t="str">
        <f>IF(H344="","",(VLOOKUP(C344,'APP BACKGROUND'!A:M,13,0)))</f>
        <v/>
      </c>
      <c r="K344" s="116" t="str">
        <f t="shared" si="15"/>
        <v/>
      </c>
      <c r="L344" s="116" t="str">
        <f>IF(H344="","",(VLOOKUP(C344,'APP BACKGROUND'!A:K,11,0)))</f>
        <v/>
      </c>
      <c r="M344" s="67"/>
      <c r="N344" s="93" t="str">
        <f>IF(H:H="","",M344/G344)</f>
        <v/>
      </c>
      <c r="O344" s="68" t="str">
        <f t="shared" si="16"/>
        <v/>
      </c>
      <c r="P344" s="31"/>
      <c r="Q344" s="31"/>
      <c r="R344" s="35" t="str">
        <f>IF(P:P="","",IF(OR(P344="At Shelf",P344="Bonus Bundles"),VLOOKUP(G344,'Data Validation'!$A$48:$B$56,2,TRUE),VLOOKUP(G344,'Data Validation'!$A$60:$B$69,2,TRUE)))</f>
        <v/>
      </c>
      <c r="S344" s="60"/>
      <c r="T344" s="60"/>
      <c r="U344" s="60"/>
      <c r="V344" s="9"/>
      <c r="W344" s="9"/>
      <c r="X344" s="9"/>
      <c r="Y344" s="8"/>
      <c r="Z344" s="8"/>
      <c r="AA344" s="8"/>
      <c r="AB344" s="8"/>
      <c r="AC344" s="9"/>
      <c r="AD344" s="9"/>
      <c r="AE344" s="9"/>
      <c r="AF344" s="9"/>
      <c r="AG344" s="9"/>
      <c r="AH344" s="8"/>
      <c r="AI344" s="8"/>
      <c r="AJ344" s="8"/>
      <c r="AK344" s="8"/>
      <c r="AL344" s="8"/>
      <c r="AM344" s="8"/>
      <c r="AN344" s="8"/>
      <c r="AO344" s="8"/>
    </row>
    <row r="345" spans="2:41" ht="15.75" x14ac:dyDescent="0.25">
      <c r="B345" s="107" t="str">
        <f t="shared" si="17"/>
        <v/>
      </c>
      <c r="C345" s="41"/>
      <c r="D345" s="43"/>
      <c r="E345" s="32" t="str">
        <f>IFERROR(IF(OR(C345="",AND(C345&lt;&gt;"",D345="")),"",(VLOOKUP(C345,'APP BACKGROUND'!A:F,2,0))),"")</f>
        <v/>
      </c>
      <c r="F345" s="33" t="str">
        <f>IF(E345="","",(VLOOKUP(C345,'APP BACKGROUND'!A:F,5,0)))</f>
        <v/>
      </c>
      <c r="G345" s="31" t="str">
        <f>IF(E345="","",(VLOOKUP('Application Form'!C345,'APP BACKGROUND'!A:I,9,0)))</f>
        <v/>
      </c>
      <c r="H345" s="9"/>
      <c r="I345" s="9"/>
      <c r="J345" s="196" t="str">
        <f>IF(H345="","",(VLOOKUP(C345,'APP BACKGROUND'!A:M,13,0)))</f>
        <v/>
      </c>
      <c r="K345" s="116" t="str">
        <f t="shared" si="15"/>
        <v/>
      </c>
      <c r="L345" s="116" t="str">
        <f>IF(H345="","",(VLOOKUP(C345,'APP BACKGROUND'!A:K,11,0)))</f>
        <v/>
      </c>
      <c r="M345" s="67"/>
      <c r="N345" s="93" t="str">
        <f>IF(H:H="","",M345/G345)</f>
        <v/>
      </c>
      <c r="O345" s="68" t="str">
        <f t="shared" si="16"/>
        <v/>
      </c>
      <c r="P345" s="31"/>
      <c r="Q345" s="31"/>
      <c r="R345" s="35" t="str">
        <f>IF(P:P="","",IF(OR(P345="At Shelf",P345="Bonus Bundles"),VLOOKUP(G345,'Data Validation'!$A$48:$B$56,2,TRUE),VLOOKUP(G345,'Data Validation'!$A$60:$B$69,2,TRUE)))</f>
        <v/>
      </c>
      <c r="S345" s="60"/>
      <c r="T345" s="60"/>
      <c r="U345" s="60"/>
      <c r="V345" s="9"/>
      <c r="W345" s="9"/>
      <c r="X345" s="9"/>
      <c r="Y345" s="8"/>
      <c r="Z345" s="8"/>
      <c r="AA345" s="8"/>
      <c r="AB345" s="8"/>
      <c r="AC345" s="9"/>
      <c r="AD345" s="9"/>
      <c r="AE345" s="9"/>
      <c r="AF345" s="9"/>
      <c r="AG345" s="9"/>
      <c r="AH345" s="8"/>
      <c r="AI345" s="8"/>
      <c r="AJ345" s="8"/>
      <c r="AK345" s="8"/>
      <c r="AL345" s="8"/>
      <c r="AM345" s="8"/>
      <c r="AN345" s="8"/>
      <c r="AO345" s="8"/>
    </row>
    <row r="346" spans="2:41" ht="15.75" x14ac:dyDescent="0.25">
      <c r="B346" s="107" t="str">
        <f t="shared" si="17"/>
        <v/>
      </c>
      <c r="C346" s="41"/>
      <c r="D346" s="43"/>
      <c r="E346" s="32" t="str">
        <f>IFERROR(IF(OR(C346="",AND(C346&lt;&gt;"",D346="")),"",(VLOOKUP(C346,'APP BACKGROUND'!A:F,2,0))),"")</f>
        <v/>
      </c>
      <c r="F346" s="33" t="str">
        <f>IF(E346="","",(VLOOKUP(C346,'APP BACKGROUND'!A:F,5,0)))</f>
        <v/>
      </c>
      <c r="G346" s="31" t="str">
        <f>IF(E346="","",(VLOOKUP('Application Form'!C346,'APP BACKGROUND'!A:I,9,0)))</f>
        <v/>
      </c>
      <c r="H346" s="9"/>
      <c r="I346" s="9"/>
      <c r="J346" s="196" t="str">
        <f>IF(H346="","",(VLOOKUP(C346,'APP BACKGROUND'!A:M,13,0)))</f>
        <v/>
      </c>
      <c r="K346" s="116" t="str">
        <f t="shared" si="15"/>
        <v/>
      </c>
      <c r="L346" s="116" t="str">
        <f>IF(H346="","",(VLOOKUP(C346,'APP BACKGROUND'!A:K,11,0)))</f>
        <v/>
      </c>
      <c r="M346" s="67"/>
      <c r="N346" s="93" t="str">
        <f>IF(H:H="","",M346/G346)</f>
        <v/>
      </c>
      <c r="O346" s="68" t="str">
        <f t="shared" si="16"/>
        <v/>
      </c>
      <c r="P346" s="31"/>
      <c r="Q346" s="31"/>
      <c r="R346" s="35" t="str">
        <f>IF(P:P="","",IF(OR(P346="At Shelf",P346="Bonus Bundles"),VLOOKUP(G346,'Data Validation'!$A$48:$B$56,2,TRUE),VLOOKUP(G346,'Data Validation'!$A$60:$B$69,2,TRUE)))</f>
        <v/>
      </c>
      <c r="S346" s="60"/>
      <c r="T346" s="60"/>
      <c r="U346" s="60"/>
      <c r="V346" s="9"/>
      <c r="W346" s="9"/>
      <c r="X346" s="9"/>
      <c r="Y346" s="8"/>
      <c r="Z346" s="8"/>
      <c r="AA346" s="8"/>
      <c r="AB346" s="8"/>
      <c r="AC346" s="9"/>
      <c r="AD346" s="9"/>
      <c r="AE346" s="9"/>
      <c r="AF346" s="9"/>
      <c r="AG346" s="9"/>
      <c r="AH346" s="8"/>
      <c r="AI346" s="8"/>
      <c r="AJ346" s="8"/>
      <c r="AK346" s="8"/>
      <c r="AL346" s="8"/>
      <c r="AM346" s="8"/>
      <c r="AN346" s="8"/>
      <c r="AO346" s="8"/>
    </row>
    <row r="347" spans="2:41" ht="15.75" x14ac:dyDescent="0.25">
      <c r="B347" s="107" t="str">
        <f t="shared" si="17"/>
        <v/>
      </c>
      <c r="C347" s="41"/>
      <c r="D347" s="43"/>
      <c r="E347" s="32" t="str">
        <f>IFERROR(IF(OR(C347="",AND(C347&lt;&gt;"",D347="")),"",(VLOOKUP(C347,'APP BACKGROUND'!A:F,2,0))),"")</f>
        <v/>
      </c>
      <c r="F347" s="33" t="str">
        <f>IF(E347="","",(VLOOKUP(C347,'APP BACKGROUND'!A:F,5,0)))</f>
        <v/>
      </c>
      <c r="G347" s="31" t="str">
        <f>IF(E347="","",(VLOOKUP('Application Form'!C347,'APP BACKGROUND'!A:I,9,0)))</f>
        <v/>
      </c>
      <c r="H347" s="9"/>
      <c r="I347" s="9"/>
      <c r="J347" s="196" t="str">
        <f>IF(H347="","",(VLOOKUP(C347,'APP BACKGROUND'!A:M,13,0)))</f>
        <v/>
      </c>
      <c r="K347" s="116" t="str">
        <f t="shared" si="15"/>
        <v/>
      </c>
      <c r="L347" s="116" t="str">
        <f>IF(H347="","",(VLOOKUP(C347,'APP BACKGROUND'!A:K,11,0)))</f>
        <v/>
      </c>
      <c r="M347" s="67"/>
      <c r="N347" s="93" t="str">
        <f>IF(H:H="","",M347/G347)</f>
        <v/>
      </c>
      <c r="O347" s="68" t="str">
        <f t="shared" si="16"/>
        <v/>
      </c>
      <c r="P347" s="31"/>
      <c r="Q347" s="31"/>
      <c r="R347" s="35" t="str">
        <f>IF(P:P="","",IF(OR(P347="At Shelf",P347="Bonus Bundles"),VLOOKUP(G347,'Data Validation'!$A$48:$B$56,2,TRUE),VLOOKUP(G347,'Data Validation'!$A$60:$B$69,2,TRUE)))</f>
        <v/>
      </c>
      <c r="S347" s="60"/>
      <c r="T347" s="60"/>
      <c r="U347" s="60"/>
      <c r="V347" s="9"/>
      <c r="W347" s="9"/>
      <c r="X347" s="9"/>
      <c r="Y347" s="8"/>
      <c r="Z347" s="8"/>
      <c r="AA347" s="8"/>
      <c r="AB347" s="8"/>
      <c r="AC347" s="9"/>
      <c r="AD347" s="9"/>
      <c r="AE347" s="9"/>
      <c r="AF347" s="9"/>
      <c r="AG347" s="9"/>
      <c r="AH347" s="8"/>
      <c r="AI347" s="8"/>
      <c r="AJ347" s="8"/>
      <c r="AK347" s="8"/>
      <c r="AL347" s="8"/>
      <c r="AM347" s="8"/>
      <c r="AN347" s="8"/>
      <c r="AO347" s="8"/>
    </row>
    <row r="348" spans="2:41" ht="15.75" x14ac:dyDescent="0.25">
      <c r="B348" s="107" t="str">
        <f t="shared" si="17"/>
        <v/>
      </c>
      <c r="C348" s="41"/>
      <c r="D348" s="43"/>
      <c r="E348" s="32" t="str">
        <f>IFERROR(IF(OR(C348="",AND(C348&lt;&gt;"",D348="")),"",(VLOOKUP(C348,'APP BACKGROUND'!A:F,2,0))),"")</f>
        <v/>
      </c>
      <c r="F348" s="33" t="str">
        <f>IF(E348="","",(VLOOKUP(C348,'APP BACKGROUND'!A:F,5,0)))</f>
        <v/>
      </c>
      <c r="G348" s="31" t="str">
        <f>IF(E348="","",(VLOOKUP('Application Form'!C348,'APP BACKGROUND'!A:I,9,0)))</f>
        <v/>
      </c>
      <c r="H348" s="9"/>
      <c r="I348" s="9"/>
      <c r="J348" s="196" t="str">
        <f>IF(H348="","",(VLOOKUP(C348,'APP BACKGROUND'!A:M,13,0)))</f>
        <v/>
      </c>
      <c r="K348" s="116" t="str">
        <f t="shared" si="15"/>
        <v/>
      </c>
      <c r="L348" s="116" t="str">
        <f>IF(H348="","",(VLOOKUP(C348,'APP BACKGROUND'!A:K,11,0)))</f>
        <v/>
      </c>
      <c r="M348" s="67"/>
      <c r="N348" s="93" t="str">
        <f>IF(H:H="","",M348/G348)</f>
        <v/>
      </c>
      <c r="O348" s="68" t="str">
        <f t="shared" si="16"/>
        <v/>
      </c>
      <c r="P348" s="31"/>
      <c r="Q348" s="31"/>
      <c r="R348" s="35" t="str">
        <f>IF(P:P="","",IF(OR(P348="At Shelf",P348="Bonus Bundles"),VLOOKUP(G348,'Data Validation'!$A$48:$B$56,2,TRUE),VLOOKUP(G348,'Data Validation'!$A$60:$B$69,2,TRUE)))</f>
        <v/>
      </c>
      <c r="S348" s="60"/>
      <c r="T348" s="60"/>
      <c r="U348" s="60"/>
      <c r="V348" s="9"/>
      <c r="W348" s="9"/>
      <c r="X348" s="9"/>
      <c r="Y348" s="8"/>
      <c r="Z348" s="8"/>
      <c r="AA348" s="8"/>
      <c r="AB348" s="8"/>
      <c r="AC348" s="9"/>
      <c r="AD348" s="9"/>
      <c r="AE348" s="9"/>
      <c r="AF348" s="9"/>
      <c r="AG348" s="9"/>
      <c r="AH348" s="8"/>
      <c r="AI348" s="8"/>
      <c r="AJ348" s="8"/>
      <c r="AK348" s="8"/>
      <c r="AL348" s="8"/>
      <c r="AM348" s="8"/>
      <c r="AN348" s="8"/>
      <c r="AO348" s="8"/>
    </row>
    <row r="349" spans="2:41" ht="15.75" x14ac:dyDescent="0.25">
      <c r="B349" s="107" t="str">
        <f t="shared" si="17"/>
        <v/>
      </c>
      <c r="C349" s="41"/>
      <c r="D349" s="43"/>
      <c r="E349" s="32" t="str">
        <f>IFERROR(IF(OR(C349="",AND(C349&lt;&gt;"",D349="")),"",(VLOOKUP(C349,'APP BACKGROUND'!A:F,2,0))),"")</f>
        <v/>
      </c>
      <c r="F349" s="33" t="str">
        <f>IF(E349="","",(VLOOKUP(C349,'APP BACKGROUND'!A:F,5,0)))</f>
        <v/>
      </c>
      <c r="G349" s="31" t="str">
        <f>IF(E349="","",(VLOOKUP('Application Form'!C349,'APP BACKGROUND'!A:I,9,0)))</f>
        <v/>
      </c>
      <c r="H349" s="9"/>
      <c r="I349" s="9"/>
      <c r="J349" s="196" t="str">
        <f>IF(H349="","",(VLOOKUP(C349,'APP BACKGROUND'!A:M,13,0)))</f>
        <v/>
      </c>
      <c r="K349" s="116" t="str">
        <f t="shared" si="15"/>
        <v/>
      </c>
      <c r="L349" s="116" t="str">
        <f>IF(H349="","",(VLOOKUP(C349,'APP BACKGROUND'!A:K,11,0)))</f>
        <v/>
      </c>
      <c r="M349" s="67"/>
      <c r="N349" s="93" t="str">
        <f>IF(H:H="","",M349/G349)</f>
        <v/>
      </c>
      <c r="O349" s="68" t="str">
        <f t="shared" si="16"/>
        <v/>
      </c>
      <c r="P349" s="31"/>
      <c r="Q349" s="31"/>
      <c r="R349" s="35" t="str">
        <f>IF(P:P="","",IF(OR(P349="At Shelf",P349="Bonus Bundles"),VLOOKUP(G349,'Data Validation'!$A$48:$B$56,2,TRUE),VLOOKUP(G349,'Data Validation'!$A$60:$B$69,2,TRUE)))</f>
        <v/>
      </c>
      <c r="S349" s="60"/>
      <c r="T349" s="60"/>
      <c r="U349" s="60"/>
      <c r="V349" s="9"/>
      <c r="W349" s="9"/>
      <c r="X349" s="9"/>
      <c r="Y349" s="8"/>
      <c r="Z349" s="8"/>
      <c r="AA349" s="8"/>
      <c r="AB349" s="8"/>
      <c r="AC349" s="9"/>
      <c r="AD349" s="9"/>
      <c r="AE349" s="9"/>
      <c r="AF349" s="9"/>
      <c r="AG349" s="9"/>
      <c r="AH349" s="8"/>
      <c r="AI349" s="8"/>
      <c r="AJ349" s="8"/>
      <c r="AK349" s="8"/>
      <c r="AL349" s="8"/>
      <c r="AM349" s="8"/>
      <c r="AN349" s="8"/>
      <c r="AO349" s="8"/>
    </row>
    <row r="350" spans="2:41" ht="15.75" x14ac:dyDescent="0.25">
      <c r="B350" s="107" t="str">
        <f t="shared" si="17"/>
        <v/>
      </c>
      <c r="C350" s="41"/>
      <c r="D350" s="43"/>
      <c r="E350" s="32" t="str">
        <f>IFERROR(IF(OR(C350="",AND(C350&lt;&gt;"",D350="")),"",(VLOOKUP(C350,'APP BACKGROUND'!A:F,2,0))),"")</f>
        <v/>
      </c>
      <c r="F350" s="33" t="str">
        <f>IF(E350="","",(VLOOKUP(C350,'APP BACKGROUND'!A:F,5,0)))</f>
        <v/>
      </c>
      <c r="G350" s="31" t="str">
        <f>IF(E350="","",(VLOOKUP('Application Form'!C350,'APP BACKGROUND'!A:I,9,0)))</f>
        <v/>
      </c>
      <c r="H350" s="9"/>
      <c r="I350" s="9"/>
      <c r="J350" s="196" t="str">
        <f>IF(H350="","",(VLOOKUP(C350,'APP BACKGROUND'!A:M,13,0)))</f>
        <v/>
      </c>
      <c r="K350" s="116" t="str">
        <f t="shared" si="15"/>
        <v/>
      </c>
      <c r="L350" s="116" t="str">
        <f>IF(H350="","",(VLOOKUP(C350,'APP BACKGROUND'!A:K,11,0)))</f>
        <v/>
      </c>
      <c r="M350" s="67"/>
      <c r="N350" s="93" t="str">
        <f>IF(H:H="","",M350/G350)</f>
        <v/>
      </c>
      <c r="O350" s="68" t="str">
        <f t="shared" si="16"/>
        <v/>
      </c>
      <c r="P350" s="31"/>
      <c r="Q350" s="31"/>
      <c r="R350" s="35" t="str">
        <f>IF(P:P="","",IF(OR(P350="At Shelf",P350="Bonus Bundles"),VLOOKUP(G350,'Data Validation'!$A$48:$B$56,2,TRUE),VLOOKUP(G350,'Data Validation'!$A$60:$B$69,2,TRUE)))</f>
        <v/>
      </c>
      <c r="S350" s="60"/>
      <c r="T350" s="60"/>
      <c r="U350" s="60"/>
      <c r="V350" s="9"/>
      <c r="W350" s="9"/>
      <c r="X350" s="9"/>
      <c r="Y350" s="8"/>
      <c r="Z350" s="8"/>
      <c r="AA350" s="8"/>
      <c r="AB350" s="8"/>
      <c r="AC350" s="9"/>
      <c r="AD350" s="9"/>
      <c r="AE350" s="9"/>
      <c r="AF350" s="9"/>
      <c r="AG350" s="9"/>
      <c r="AH350" s="8"/>
      <c r="AI350" s="8"/>
      <c r="AJ350" s="8"/>
      <c r="AK350" s="8"/>
      <c r="AL350" s="8"/>
      <c r="AM350" s="8"/>
      <c r="AN350" s="8"/>
      <c r="AO350" s="8"/>
    </row>
    <row r="351" spans="2:41" ht="15.75" x14ac:dyDescent="0.25">
      <c r="B351" s="107" t="str">
        <f t="shared" si="17"/>
        <v/>
      </c>
      <c r="C351" s="41"/>
      <c r="D351" s="43"/>
      <c r="E351" s="32" t="str">
        <f>IFERROR(IF(OR(C351="",AND(C351&lt;&gt;"",D351="")),"",(VLOOKUP(C351,'APP BACKGROUND'!A:F,2,0))),"")</f>
        <v/>
      </c>
      <c r="F351" s="33" t="str">
        <f>IF(E351="","",(VLOOKUP(C351,'APP BACKGROUND'!A:F,5,0)))</f>
        <v/>
      </c>
      <c r="G351" s="31" t="str">
        <f>IF(E351="","",(VLOOKUP('Application Form'!C351,'APP BACKGROUND'!A:I,9,0)))</f>
        <v/>
      </c>
      <c r="H351" s="9"/>
      <c r="I351" s="9"/>
      <c r="J351" s="196" t="str">
        <f>IF(H351="","",(VLOOKUP(C351,'APP BACKGROUND'!A:M,13,0)))</f>
        <v/>
      </c>
      <c r="K351" s="116" t="str">
        <f t="shared" si="15"/>
        <v/>
      </c>
      <c r="L351" s="116" t="str">
        <f>IF(H351="","",(VLOOKUP(C351,'APP BACKGROUND'!A:K,11,0)))</f>
        <v/>
      </c>
      <c r="M351" s="67"/>
      <c r="N351" s="93" t="str">
        <f>IF(H:H="","",M351/G351)</f>
        <v/>
      </c>
      <c r="O351" s="68" t="str">
        <f t="shared" si="16"/>
        <v/>
      </c>
      <c r="P351" s="31"/>
      <c r="Q351" s="31"/>
      <c r="R351" s="35" t="str">
        <f>IF(P:P="","",IF(OR(P351="At Shelf",P351="Bonus Bundles"),VLOOKUP(G351,'Data Validation'!$A$48:$B$56,2,TRUE),VLOOKUP(G351,'Data Validation'!$A$60:$B$69,2,TRUE)))</f>
        <v/>
      </c>
      <c r="S351" s="60"/>
      <c r="T351" s="60"/>
      <c r="U351" s="60"/>
      <c r="V351" s="9"/>
      <c r="W351" s="9"/>
      <c r="X351" s="9"/>
      <c r="Y351" s="8"/>
      <c r="Z351" s="8"/>
      <c r="AA351" s="8"/>
      <c r="AB351" s="8"/>
      <c r="AC351" s="9"/>
      <c r="AD351" s="9"/>
      <c r="AE351" s="9"/>
      <c r="AF351" s="9"/>
      <c r="AG351" s="9"/>
      <c r="AH351" s="8"/>
      <c r="AI351" s="8"/>
      <c r="AJ351" s="8"/>
      <c r="AK351" s="8"/>
      <c r="AL351" s="8"/>
      <c r="AM351" s="8"/>
      <c r="AN351" s="8"/>
      <c r="AO351" s="8"/>
    </row>
    <row r="352" spans="2:41" ht="15.75" x14ac:dyDescent="0.25">
      <c r="B352" s="107" t="str">
        <f t="shared" si="17"/>
        <v/>
      </c>
      <c r="C352" s="41"/>
      <c r="D352" s="43"/>
      <c r="E352" s="32" t="str">
        <f>IFERROR(IF(OR(C352="",AND(C352&lt;&gt;"",D352="")),"",(VLOOKUP(C352,'APP BACKGROUND'!A:F,2,0))),"")</f>
        <v/>
      </c>
      <c r="F352" s="33" t="str">
        <f>IF(E352="","",(VLOOKUP(C352,'APP BACKGROUND'!A:F,5,0)))</f>
        <v/>
      </c>
      <c r="G352" s="31" t="str">
        <f>IF(E352="","",(VLOOKUP('Application Form'!C352,'APP BACKGROUND'!A:I,9,0)))</f>
        <v/>
      </c>
      <c r="H352" s="9"/>
      <c r="I352" s="9"/>
      <c r="J352" s="196" t="str">
        <f>IF(H352="","",(VLOOKUP(C352,'APP BACKGROUND'!A:M,13,0)))</f>
        <v/>
      </c>
      <c r="K352" s="116" t="str">
        <f t="shared" si="15"/>
        <v/>
      </c>
      <c r="L352" s="116" t="str">
        <f>IF(H352="","",(VLOOKUP(C352,'APP BACKGROUND'!A:K,11,0)))</f>
        <v/>
      </c>
      <c r="M352" s="67"/>
      <c r="N352" s="93" t="str">
        <f>IF(H:H="","",M352/G352)</f>
        <v/>
      </c>
      <c r="O352" s="68" t="str">
        <f t="shared" si="16"/>
        <v/>
      </c>
      <c r="P352" s="31"/>
      <c r="Q352" s="31"/>
      <c r="R352" s="35" t="str">
        <f>IF(P:P="","",IF(OR(P352="At Shelf",P352="Bonus Bundles"),VLOOKUP(G352,'Data Validation'!$A$48:$B$56,2,TRUE),VLOOKUP(G352,'Data Validation'!$A$60:$B$69,2,TRUE)))</f>
        <v/>
      </c>
      <c r="S352" s="60"/>
      <c r="T352" s="60"/>
      <c r="U352" s="60"/>
      <c r="V352" s="9"/>
      <c r="W352" s="9"/>
      <c r="X352" s="9"/>
      <c r="Y352" s="8"/>
      <c r="Z352" s="8"/>
      <c r="AA352" s="8"/>
      <c r="AB352" s="8"/>
      <c r="AC352" s="9"/>
      <c r="AD352" s="9"/>
      <c r="AE352" s="9"/>
      <c r="AF352" s="9"/>
      <c r="AG352" s="9"/>
      <c r="AH352" s="8"/>
      <c r="AI352" s="8"/>
      <c r="AJ352" s="8"/>
      <c r="AK352" s="8"/>
      <c r="AL352" s="8"/>
      <c r="AM352" s="8"/>
      <c r="AN352" s="8"/>
      <c r="AO352" s="8"/>
    </row>
    <row r="353" spans="2:41" ht="15.75" x14ac:dyDescent="0.25">
      <c r="B353" s="107" t="str">
        <f t="shared" si="17"/>
        <v/>
      </c>
      <c r="C353" s="41"/>
      <c r="D353" s="43"/>
      <c r="E353" s="32" t="str">
        <f>IFERROR(IF(OR(C353="",AND(C353&lt;&gt;"",D353="")),"",(VLOOKUP(C353,'APP BACKGROUND'!A:F,2,0))),"")</f>
        <v/>
      </c>
      <c r="F353" s="33" t="str">
        <f>IF(E353="","",(VLOOKUP(C353,'APP BACKGROUND'!A:F,5,0)))</f>
        <v/>
      </c>
      <c r="G353" s="31" t="str">
        <f>IF(E353="","",(VLOOKUP('Application Form'!C353,'APP BACKGROUND'!A:I,9,0)))</f>
        <v/>
      </c>
      <c r="H353" s="9"/>
      <c r="I353" s="9"/>
      <c r="J353" s="196" t="str">
        <f>IF(H353="","",(VLOOKUP(C353,'APP BACKGROUND'!A:M,13,0)))</f>
        <v/>
      </c>
      <c r="K353" s="116" t="str">
        <f t="shared" si="15"/>
        <v/>
      </c>
      <c r="L353" s="116" t="str">
        <f>IF(H353="","",(VLOOKUP(C353,'APP BACKGROUND'!A:K,11,0)))</f>
        <v/>
      </c>
      <c r="M353" s="67"/>
      <c r="N353" s="93" t="str">
        <f>IF(H:H="","",M353/G353)</f>
        <v/>
      </c>
      <c r="O353" s="68" t="str">
        <f t="shared" si="16"/>
        <v/>
      </c>
      <c r="P353" s="31"/>
      <c r="Q353" s="31"/>
      <c r="R353" s="35" t="str">
        <f>IF(P:P="","",IF(OR(P353="At Shelf",P353="Bonus Bundles"),VLOOKUP(G353,'Data Validation'!$A$48:$B$56,2,TRUE),VLOOKUP(G353,'Data Validation'!$A$60:$B$69,2,TRUE)))</f>
        <v/>
      </c>
      <c r="S353" s="60"/>
      <c r="T353" s="60"/>
      <c r="U353" s="60"/>
      <c r="V353" s="9"/>
      <c r="W353" s="9"/>
      <c r="X353" s="9"/>
      <c r="Y353" s="8"/>
      <c r="Z353" s="8"/>
      <c r="AA353" s="8"/>
      <c r="AB353" s="8"/>
      <c r="AC353" s="9"/>
      <c r="AD353" s="9"/>
      <c r="AE353" s="9"/>
      <c r="AF353" s="9"/>
      <c r="AG353" s="9"/>
      <c r="AH353" s="8"/>
      <c r="AI353" s="8"/>
      <c r="AJ353" s="8"/>
      <c r="AK353" s="8"/>
      <c r="AL353" s="8"/>
      <c r="AM353" s="8"/>
      <c r="AN353" s="8"/>
      <c r="AO353" s="8"/>
    </row>
    <row r="354" spans="2:41" ht="15.75" x14ac:dyDescent="0.25">
      <c r="B354" s="107" t="str">
        <f t="shared" si="17"/>
        <v/>
      </c>
      <c r="C354" s="41"/>
      <c r="D354" s="43"/>
      <c r="E354" s="32" t="str">
        <f>IFERROR(IF(OR(C354="",AND(C354&lt;&gt;"",D354="")),"",(VLOOKUP(C354,'APP BACKGROUND'!A:F,2,0))),"")</f>
        <v/>
      </c>
      <c r="F354" s="33" t="str">
        <f>IF(E354="","",(VLOOKUP(C354,'APP BACKGROUND'!A:F,5,0)))</f>
        <v/>
      </c>
      <c r="G354" s="31" t="str">
        <f>IF(E354="","",(VLOOKUP('Application Form'!C354,'APP BACKGROUND'!A:I,9,0)))</f>
        <v/>
      </c>
      <c r="H354" s="9"/>
      <c r="I354" s="9"/>
      <c r="J354" s="196" t="str">
        <f>IF(H354="","",(VLOOKUP(C354,'APP BACKGROUND'!A:M,13,0)))</f>
        <v/>
      </c>
      <c r="K354" s="116" t="str">
        <f t="shared" si="15"/>
        <v/>
      </c>
      <c r="L354" s="116" t="str">
        <f>IF(H354="","",(VLOOKUP(C354,'APP BACKGROUND'!A:K,11,0)))</f>
        <v/>
      </c>
      <c r="M354" s="67"/>
      <c r="N354" s="93" t="str">
        <f>IF(H:H="","",M354/G354)</f>
        <v/>
      </c>
      <c r="O354" s="68" t="str">
        <f t="shared" si="16"/>
        <v/>
      </c>
      <c r="P354" s="31"/>
      <c r="Q354" s="31"/>
      <c r="R354" s="35" t="str">
        <f>IF(P:P="","",IF(OR(P354="At Shelf",P354="Bonus Bundles"),VLOOKUP(G354,'Data Validation'!$A$48:$B$56,2,TRUE),VLOOKUP(G354,'Data Validation'!$A$60:$B$69,2,TRUE)))</f>
        <v/>
      </c>
      <c r="S354" s="60"/>
      <c r="T354" s="60"/>
      <c r="U354" s="60"/>
      <c r="V354" s="9"/>
      <c r="W354" s="9"/>
      <c r="X354" s="9"/>
      <c r="Y354" s="8"/>
      <c r="Z354" s="8"/>
      <c r="AA354" s="8"/>
      <c r="AB354" s="8"/>
      <c r="AC354" s="9"/>
      <c r="AD354" s="9"/>
      <c r="AE354" s="9"/>
      <c r="AF354" s="9"/>
      <c r="AG354" s="9"/>
      <c r="AH354" s="8"/>
      <c r="AI354" s="8"/>
      <c r="AJ354" s="8"/>
      <c r="AK354" s="8"/>
      <c r="AL354" s="8"/>
      <c r="AM354" s="8"/>
      <c r="AN354" s="8"/>
      <c r="AO354" s="8"/>
    </row>
    <row r="355" spans="2:41" ht="15.75" x14ac:dyDescent="0.25">
      <c r="B355" s="107" t="str">
        <f t="shared" si="17"/>
        <v/>
      </c>
      <c r="C355" s="41"/>
      <c r="D355" s="43"/>
      <c r="E355" s="32" t="str">
        <f>IFERROR(IF(OR(C355="",AND(C355&lt;&gt;"",D355="")),"",(VLOOKUP(C355,'APP BACKGROUND'!A:F,2,0))),"")</f>
        <v/>
      </c>
      <c r="F355" s="33" t="str">
        <f>IF(E355="","",(VLOOKUP(C355,'APP BACKGROUND'!A:F,5,0)))</f>
        <v/>
      </c>
      <c r="G355" s="31" t="str">
        <f>IF(E355="","",(VLOOKUP('Application Form'!C355,'APP BACKGROUND'!A:I,9,0)))</f>
        <v/>
      </c>
      <c r="H355" s="9"/>
      <c r="I355" s="9"/>
      <c r="J355" s="196" t="str">
        <f>IF(H355="","",(VLOOKUP(C355,'APP BACKGROUND'!A:M,13,0)))</f>
        <v/>
      </c>
      <c r="K355" s="116" t="str">
        <f t="shared" si="15"/>
        <v/>
      </c>
      <c r="L355" s="116" t="str">
        <f>IF(H355="","",(VLOOKUP(C355,'APP BACKGROUND'!A:K,11,0)))</f>
        <v/>
      </c>
      <c r="M355" s="67"/>
      <c r="N355" s="93" t="str">
        <f>IF(H:H="","",M355/G355)</f>
        <v/>
      </c>
      <c r="O355" s="68" t="str">
        <f t="shared" si="16"/>
        <v/>
      </c>
      <c r="P355" s="31"/>
      <c r="Q355" s="31"/>
      <c r="R355" s="35" t="str">
        <f>IF(P:P="","",IF(OR(P355="At Shelf",P355="Bonus Bundles"),VLOOKUP(G355,'Data Validation'!$A$48:$B$56,2,TRUE),VLOOKUP(G355,'Data Validation'!$A$60:$B$69,2,TRUE)))</f>
        <v/>
      </c>
      <c r="S355" s="60"/>
      <c r="T355" s="60"/>
      <c r="U355" s="60"/>
      <c r="V355" s="9"/>
      <c r="W355" s="9"/>
      <c r="X355" s="9"/>
      <c r="Y355" s="8"/>
      <c r="Z355" s="8"/>
      <c r="AA355" s="8"/>
      <c r="AB355" s="8"/>
      <c r="AC355" s="9"/>
      <c r="AD355" s="9"/>
      <c r="AE355" s="9"/>
      <c r="AF355" s="9"/>
      <c r="AG355" s="9"/>
      <c r="AH355" s="8"/>
      <c r="AI355" s="8"/>
      <c r="AJ355" s="8"/>
      <c r="AK355" s="8"/>
      <c r="AL355" s="8"/>
      <c r="AM355" s="8"/>
      <c r="AN355" s="8"/>
      <c r="AO355" s="8"/>
    </row>
    <row r="356" spans="2:41" ht="15.75" x14ac:dyDescent="0.25">
      <c r="B356" s="107" t="str">
        <f t="shared" si="17"/>
        <v/>
      </c>
      <c r="C356" s="41"/>
      <c r="D356" s="43"/>
      <c r="E356" s="32" t="str">
        <f>IFERROR(IF(OR(C356="",AND(C356&lt;&gt;"",D356="")),"",(VLOOKUP(C356,'APP BACKGROUND'!A:F,2,0))),"")</f>
        <v/>
      </c>
      <c r="F356" s="33" t="str">
        <f>IF(E356="","",(VLOOKUP(C356,'APP BACKGROUND'!A:F,5,0)))</f>
        <v/>
      </c>
      <c r="G356" s="31" t="str">
        <f>IF(E356="","",(VLOOKUP('Application Form'!C356,'APP BACKGROUND'!A:I,9,0)))</f>
        <v/>
      </c>
      <c r="H356" s="9"/>
      <c r="I356" s="9"/>
      <c r="J356" s="196" t="str">
        <f>IF(H356="","",(VLOOKUP(C356,'APP BACKGROUND'!A:M,13,0)))</f>
        <v/>
      </c>
      <c r="K356" s="116" t="str">
        <f t="shared" si="15"/>
        <v/>
      </c>
      <c r="L356" s="116" t="str">
        <f>IF(H356="","",(VLOOKUP(C356,'APP BACKGROUND'!A:K,11,0)))</f>
        <v/>
      </c>
      <c r="M356" s="67"/>
      <c r="N356" s="93" t="str">
        <f>IF(H:H="","",M356/G356)</f>
        <v/>
      </c>
      <c r="O356" s="68" t="str">
        <f t="shared" si="16"/>
        <v/>
      </c>
      <c r="P356" s="31"/>
      <c r="Q356" s="31"/>
      <c r="R356" s="35" t="str">
        <f>IF(P:P="","",IF(OR(P356="At Shelf",P356="Bonus Bundles"),VLOOKUP(G356,'Data Validation'!$A$48:$B$56,2,TRUE),VLOOKUP(G356,'Data Validation'!$A$60:$B$69,2,TRUE)))</f>
        <v/>
      </c>
      <c r="S356" s="60"/>
      <c r="T356" s="60"/>
      <c r="U356" s="60"/>
      <c r="V356" s="9"/>
      <c r="W356" s="9"/>
      <c r="X356" s="9"/>
      <c r="Y356" s="8"/>
      <c r="Z356" s="8"/>
      <c r="AA356" s="8"/>
      <c r="AB356" s="8"/>
      <c r="AC356" s="9"/>
      <c r="AD356" s="9"/>
      <c r="AE356" s="9"/>
      <c r="AF356" s="9"/>
      <c r="AG356" s="9"/>
      <c r="AH356" s="8"/>
      <c r="AI356" s="8"/>
      <c r="AJ356" s="8"/>
      <c r="AK356" s="8"/>
      <c r="AL356" s="8"/>
      <c r="AM356" s="8"/>
      <c r="AN356" s="8"/>
      <c r="AO356" s="8"/>
    </row>
    <row r="357" spans="2:41" ht="15.75" x14ac:dyDescent="0.25">
      <c r="B357" s="107" t="str">
        <f t="shared" si="17"/>
        <v/>
      </c>
      <c r="C357" s="41"/>
      <c r="D357" s="43"/>
      <c r="E357" s="32" t="str">
        <f>IFERROR(IF(OR(C357="",AND(C357&lt;&gt;"",D357="")),"",(VLOOKUP(C357,'APP BACKGROUND'!A:F,2,0))),"")</f>
        <v/>
      </c>
      <c r="F357" s="33" t="str">
        <f>IF(E357="","",(VLOOKUP(C357,'APP BACKGROUND'!A:F,5,0)))</f>
        <v/>
      </c>
      <c r="G357" s="31" t="str">
        <f>IF(E357="","",(VLOOKUP('Application Form'!C357,'APP BACKGROUND'!A:I,9,0)))</f>
        <v/>
      </c>
      <c r="H357" s="9"/>
      <c r="I357" s="9"/>
      <c r="J357" s="196" t="str">
        <f>IF(H357="","",(VLOOKUP(C357,'APP BACKGROUND'!A:M,13,0)))</f>
        <v/>
      </c>
      <c r="K357" s="116" t="str">
        <f t="shared" si="15"/>
        <v/>
      </c>
      <c r="L357" s="116" t="str">
        <f>IF(H357="","",(VLOOKUP(C357,'APP BACKGROUND'!A:K,11,0)))</f>
        <v/>
      </c>
      <c r="M357" s="67"/>
      <c r="N357" s="93" t="str">
        <f>IF(H:H="","",M357/G357)</f>
        <v/>
      </c>
      <c r="O357" s="68" t="str">
        <f t="shared" si="16"/>
        <v/>
      </c>
      <c r="P357" s="31"/>
      <c r="Q357" s="31"/>
      <c r="R357" s="35" t="str">
        <f>IF(P:P="","",IF(OR(P357="At Shelf",P357="Bonus Bundles"),VLOOKUP(G357,'Data Validation'!$A$48:$B$56,2,TRUE),VLOOKUP(G357,'Data Validation'!$A$60:$B$69,2,TRUE)))</f>
        <v/>
      </c>
      <c r="S357" s="60"/>
      <c r="T357" s="60"/>
      <c r="U357" s="60"/>
      <c r="V357" s="9"/>
      <c r="W357" s="9"/>
      <c r="X357" s="9"/>
      <c r="Y357" s="8"/>
      <c r="Z357" s="8"/>
      <c r="AA357" s="8"/>
      <c r="AB357" s="8"/>
      <c r="AC357" s="9"/>
      <c r="AD357" s="9"/>
      <c r="AE357" s="9"/>
      <c r="AF357" s="9"/>
      <c r="AG357" s="9"/>
      <c r="AH357" s="8"/>
      <c r="AI357" s="8"/>
      <c r="AJ357" s="8"/>
      <c r="AK357" s="8"/>
      <c r="AL357" s="8"/>
      <c r="AM357" s="8"/>
      <c r="AN357" s="8"/>
      <c r="AO357" s="8"/>
    </row>
    <row r="358" spans="2:41" ht="15.75" x14ac:dyDescent="0.25">
      <c r="B358" s="107" t="str">
        <f t="shared" si="17"/>
        <v/>
      </c>
      <c r="C358" s="41"/>
      <c r="D358" s="43"/>
      <c r="E358" s="32" t="str">
        <f>IFERROR(IF(OR(C358="",AND(C358&lt;&gt;"",D358="")),"",(VLOOKUP(C358,'APP BACKGROUND'!A:F,2,0))),"")</f>
        <v/>
      </c>
      <c r="F358" s="33" t="str">
        <f>IF(E358="","",(VLOOKUP(C358,'APP BACKGROUND'!A:F,5,0)))</f>
        <v/>
      </c>
      <c r="G358" s="31" t="str">
        <f>IF(E358="","",(VLOOKUP('Application Form'!C358,'APP BACKGROUND'!A:I,9,0)))</f>
        <v/>
      </c>
      <c r="H358" s="9"/>
      <c r="I358" s="9"/>
      <c r="J358" s="196" t="str">
        <f>IF(H358="","",(VLOOKUP(C358,'APP BACKGROUND'!A:M,13,0)))</f>
        <v/>
      </c>
      <c r="K358" s="116" t="str">
        <f t="shared" si="15"/>
        <v/>
      </c>
      <c r="L358" s="116" t="str">
        <f>IF(H358="","",(VLOOKUP(C358,'APP BACKGROUND'!A:K,11,0)))</f>
        <v/>
      </c>
      <c r="M358" s="67"/>
      <c r="N358" s="93" t="str">
        <f>IF(H:H="","",M358/G358)</f>
        <v/>
      </c>
      <c r="O358" s="68" t="str">
        <f t="shared" si="16"/>
        <v/>
      </c>
      <c r="P358" s="31"/>
      <c r="Q358" s="31"/>
      <c r="R358" s="35" t="str">
        <f>IF(P:P="","",IF(OR(P358="At Shelf",P358="Bonus Bundles"),VLOOKUP(G358,'Data Validation'!$A$48:$B$56,2,TRUE),VLOOKUP(G358,'Data Validation'!$A$60:$B$69,2,TRUE)))</f>
        <v/>
      </c>
      <c r="S358" s="60"/>
      <c r="T358" s="60"/>
      <c r="U358" s="60"/>
      <c r="V358" s="9"/>
      <c r="W358" s="9"/>
      <c r="X358" s="9"/>
      <c r="Y358" s="8"/>
      <c r="Z358" s="8"/>
      <c r="AA358" s="8"/>
      <c r="AB358" s="8"/>
      <c r="AC358" s="9"/>
      <c r="AD358" s="9"/>
      <c r="AE358" s="9"/>
      <c r="AF358" s="9"/>
      <c r="AG358" s="9"/>
      <c r="AH358" s="8"/>
      <c r="AI358" s="8"/>
      <c r="AJ358" s="8"/>
      <c r="AK358" s="8"/>
      <c r="AL358" s="8"/>
      <c r="AM358" s="8"/>
      <c r="AN358" s="8"/>
      <c r="AO358" s="8"/>
    </row>
    <row r="359" spans="2:41" ht="15.75" x14ac:dyDescent="0.25">
      <c r="B359" s="107" t="str">
        <f t="shared" si="17"/>
        <v/>
      </c>
      <c r="C359" s="41"/>
      <c r="D359" s="43"/>
      <c r="E359" s="32" t="str">
        <f>IFERROR(IF(OR(C359="",AND(C359&lt;&gt;"",D359="")),"",(VLOOKUP(C359,'APP BACKGROUND'!A:F,2,0))),"")</f>
        <v/>
      </c>
      <c r="F359" s="33" t="str">
        <f>IF(E359="","",(VLOOKUP(C359,'APP BACKGROUND'!A:F,5,0)))</f>
        <v/>
      </c>
      <c r="G359" s="31" t="str">
        <f>IF(E359="","",(VLOOKUP('Application Form'!C359,'APP BACKGROUND'!A:I,9,0)))</f>
        <v/>
      </c>
      <c r="H359" s="9"/>
      <c r="I359" s="9"/>
      <c r="J359" s="196" t="str">
        <f>IF(H359="","",(VLOOKUP(C359,'APP BACKGROUND'!A:M,13,0)))</f>
        <v/>
      </c>
      <c r="K359" s="116" t="str">
        <f t="shared" si="15"/>
        <v/>
      </c>
      <c r="L359" s="116" t="str">
        <f>IF(H359="","",(VLOOKUP(C359,'APP BACKGROUND'!A:K,11,0)))</f>
        <v/>
      </c>
      <c r="M359" s="67"/>
      <c r="N359" s="93" t="str">
        <f>IF(H:H="","",M359/G359)</f>
        <v/>
      </c>
      <c r="O359" s="68" t="str">
        <f t="shared" si="16"/>
        <v/>
      </c>
      <c r="P359" s="31"/>
      <c r="Q359" s="31"/>
      <c r="R359" s="35" t="str">
        <f>IF(P:P="","",IF(OR(P359="At Shelf",P359="Bonus Bundles"),VLOOKUP(G359,'Data Validation'!$A$48:$B$56,2,TRUE),VLOOKUP(G359,'Data Validation'!$A$60:$B$69,2,TRUE)))</f>
        <v/>
      </c>
      <c r="S359" s="60"/>
      <c r="T359" s="60"/>
      <c r="U359" s="60"/>
      <c r="V359" s="9"/>
      <c r="W359" s="9"/>
      <c r="X359" s="9"/>
      <c r="Y359" s="8"/>
      <c r="Z359" s="8"/>
      <c r="AA359" s="8"/>
      <c r="AB359" s="8"/>
      <c r="AC359" s="9"/>
      <c r="AD359" s="9"/>
      <c r="AE359" s="9"/>
      <c r="AF359" s="9"/>
      <c r="AG359" s="9"/>
      <c r="AH359" s="8"/>
      <c r="AI359" s="8"/>
      <c r="AJ359" s="8"/>
      <c r="AK359" s="8"/>
      <c r="AL359" s="8"/>
      <c r="AM359" s="8"/>
      <c r="AN359" s="8"/>
      <c r="AO359" s="8"/>
    </row>
    <row r="360" spans="2:41" ht="15.75" x14ac:dyDescent="0.25">
      <c r="B360" s="107" t="str">
        <f t="shared" si="17"/>
        <v/>
      </c>
      <c r="C360" s="41"/>
      <c r="D360" s="43"/>
      <c r="E360" s="32" t="str">
        <f>IFERROR(IF(OR(C360="",AND(C360&lt;&gt;"",D360="")),"",(VLOOKUP(C360,'APP BACKGROUND'!A:F,2,0))),"")</f>
        <v/>
      </c>
      <c r="F360" s="33" t="str">
        <f>IF(E360="","",(VLOOKUP(C360,'APP BACKGROUND'!A:F,5,0)))</f>
        <v/>
      </c>
      <c r="G360" s="31" t="str">
        <f>IF(E360="","",(VLOOKUP('Application Form'!C360,'APP BACKGROUND'!A:I,9,0)))</f>
        <v/>
      </c>
      <c r="H360" s="9"/>
      <c r="I360" s="9"/>
      <c r="J360" s="196" t="str">
        <f>IF(H360="","",(VLOOKUP(C360,'APP BACKGROUND'!A:M,13,0)))</f>
        <v/>
      </c>
      <c r="K360" s="116" t="str">
        <f t="shared" si="15"/>
        <v/>
      </c>
      <c r="L360" s="116" t="str">
        <f>IF(H360="","",(VLOOKUP(C360,'APP BACKGROUND'!A:K,11,0)))</f>
        <v/>
      </c>
      <c r="M360" s="67"/>
      <c r="N360" s="93" t="str">
        <f>IF(H:H="","",M360/G360)</f>
        <v/>
      </c>
      <c r="O360" s="68" t="str">
        <f t="shared" si="16"/>
        <v/>
      </c>
      <c r="P360" s="31"/>
      <c r="Q360" s="31"/>
      <c r="R360" s="35" t="str">
        <f>IF(P:P="","",IF(OR(P360="At Shelf",P360="Bonus Bundles"),VLOOKUP(G360,'Data Validation'!$A$48:$B$56,2,TRUE),VLOOKUP(G360,'Data Validation'!$A$60:$B$69,2,TRUE)))</f>
        <v/>
      </c>
      <c r="S360" s="60"/>
      <c r="T360" s="60"/>
      <c r="U360" s="60"/>
      <c r="V360" s="9"/>
      <c r="W360" s="9"/>
      <c r="X360" s="9"/>
      <c r="Y360" s="8"/>
      <c r="Z360" s="8"/>
      <c r="AA360" s="8"/>
      <c r="AB360" s="8"/>
      <c r="AC360" s="9"/>
      <c r="AD360" s="9"/>
      <c r="AE360" s="9"/>
      <c r="AF360" s="9"/>
      <c r="AG360" s="9"/>
      <c r="AH360" s="8"/>
      <c r="AI360" s="8"/>
      <c r="AJ360" s="8"/>
      <c r="AK360" s="8"/>
      <c r="AL360" s="8"/>
      <c r="AM360" s="8"/>
      <c r="AN360" s="8"/>
      <c r="AO360" s="8"/>
    </row>
    <row r="361" spans="2:41" ht="15.75" x14ac:dyDescent="0.25">
      <c r="B361" s="107" t="str">
        <f t="shared" si="17"/>
        <v/>
      </c>
      <c r="C361" s="41"/>
      <c r="D361" s="43"/>
      <c r="E361" s="32" t="str">
        <f>IFERROR(IF(OR(C361="",AND(C361&lt;&gt;"",D361="")),"",(VLOOKUP(C361,'APP BACKGROUND'!A:F,2,0))),"")</f>
        <v/>
      </c>
      <c r="F361" s="33" t="str">
        <f>IF(E361="","",(VLOOKUP(C361,'APP BACKGROUND'!A:F,5,0)))</f>
        <v/>
      </c>
      <c r="G361" s="31" t="str">
        <f>IF(E361="","",(VLOOKUP('Application Form'!C361,'APP BACKGROUND'!A:I,9,0)))</f>
        <v/>
      </c>
      <c r="H361" s="9"/>
      <c r="I361" s="9"/>
      <c r="J361" s="196" t="str">
        <f>IF(H361="","",(VLOOKUP(C361,'APP BACKGROUND'!A:M,13,0)))</f>
        <v/>
      </c>
      <c r="K361" s="116" t="str">
        <f t="shared" si="15"/>
        <v/>
      </c>
      <c r="L361" s="116" t="str">
        <f>IF(H361="","",(VLOOKUP(C361,'APP BACKGROUND'!A:K,11,0)))</f>
        <v/>
      </c>
      <c r="M361" s="67"/>
      <c r="N361" s="93" t="str">
        <f>IF(H:H="","",M361/G361)</f>
        <v/>
      </c>
      <c r="O361" s="68" t="str">
        <f t="shared" si="16"/>
        <v/>
      </c>
      <c r="P361" s="31"/>
      <c r="Q361" s="31"/>
      <c r="R361" s="35" t="str">
        <f>IF(P:P="","",IF(OR(P361="At Shelf",P361="Bonus Bundles"),VLOOKUP(G361,'Data Validation'!$A$48:$B$56,2,TRUE),VLOOKUP(G361,'Data Validation'!$A$60:$B$69,2,TRUE)))</f>
        <v/>
      </c>
      <c r="S361" s="60"/>
      <c r="T361" s="60"/>
      <c r="U361" s="60"/>
      <c r="V361" s="9"/>
      <c r="W361" s="9"/>
      <c r="X361" s="9"/>
      <c r="Y361" s="8"/>
      <c r="Z361" s="8"/>
      <c r="AA361" s="8"/>
      <c r="AB361" s="8"/>
      <c r="AC361" s="9"/>
      <c r="AD361" s="9"/>
      <c r="AE361" s="9"/>
      <c r="AF361" s="9"/>
      <c r="AG361" s="9"/>
      <c r="AH361" s="8"/>
      <c r="AI361" s="8"/>
      <c r="AJ361" s="8"/>
      <c r="AK361" s="8"/>
      <c r="AL361" s="8"/>
      <c r="AM361" s="8"/>
      <c r="AN361" s="8"/>
      <c r="AO361" s="8"/>
    </row>
    <row r="362" spans="2:41" ht="15.75" x14ac:dyDescent="0.25">
      <c r="B362" s="107" t="str">
        <f t="shared" si="17"/>
        <v/>
      </c>
      <c r="C362" s="41"/>
      <c r="D362" s="43"/>
      <c r="E362" s="32" t="str">
        <f>IFERROR(IF(OR(C362="",AND(C362&lt;&gt;"",D362="")),"",(VLOOKUP(C362,'APP BACKGROUND'!A:F,2,0))),"")</f>
        <v/>
      </c>
      <c r="F362" s="33" t="str">
        <f>IF(E362="","",(VLOOKUP(C362,'APP BACKGROUND'!A:F,5,0)))</f>
        <v/>
      </c>
      <c r="G362" s="31" t="str">
        <f>IF(E362="","",(VLOOKUP('Application Form'!C362,'APP BACKGROUND'!A:I,9,0)))</f>
        <v/>
      </c>
      <c r="H362" s="9"/>
      <c r="I362" s="9"/>
      <c r="J362" s="196" t="str">
        <f>IF(H362="","",(VLOOKUP(C362,'APP BACKGROUND'!A:M,13,0)))</f>
        <v/>
      </c>
      <c r="K362" s="116" t="str">
        <f t="shared" si="15"/>
        <v/>
      </c>
      <c r="L362" s="116" t="str">
        <f>IF(H362="","",(VLOOKUP(C362,'APP BACKGROUND'!A:K,11,0)))</f>
        <v/>
      </c>
      <c r="M362" s="67"/>
      <c r="N362" s="93" t="str">
        <f>IF(H:H="","",M362/G362)</f>
        <v/>
      </c>
      <c r="O362" s="68" t="str">
        <f t="shared" si="16"/>
        <v/>
      </c>
      <c r="P362" s="31"/>
      <c r="Q362" s="31"/>
      <c r="R362" s="35" t="str">
        <f>IF(P:P="","",IF(OR(P362="At Shelf",P362="Bonus Bundles"),VLOOKUP(G362,'Data Validation'!$A$48:$B$56,2,TRUE),VLOOKUP(G362,'Data Validation'!$A$60:$B$69,2,TRUE)))</f>
        <v/>
      </c>
      <c r="S362" s="60"/>
      <c r="T362" s="60"/>
      <c r="U362" s="60"/>
      <c r="V362" s="9"/>
      <c r="W362" s="9"/>
      <c r="X362" s="9"/>
      <c r="Y362" s="8"/>
      <c r="Z362" s="8"/>
      <c r="AA362" s="8"/>
      <c r="AB362" s="8"/>
      <c r="AC362" s="9"/>
      <c r="AD362" s="9"/>
      <c r="AE362" s="9"/>
      <c r="AF362" s="9"/>
      <c r="AG362" s="9"/>
      <c r="AH362" s="8"/>
      <c r="AI362" s="8"/>
      <c r="AJ362" s="8"/>
      <c r="AK362" s="8"/>
      <c r="AL362" s="8"/>
      <c r="AM362" s="8"/>
      <c r="AN362" s="8"/>
      <c r="AO362" s="8"/>
    </row>
    <row r="363" spans="2:41" ht="15.75" x14ac:dyDescent="0.25">
      <c r="B363" s="107" t="str">
        <f t="shared" si="17"/>
        <v/>
      </c>
      <c r="C363" s="41"/>
      <c r="D363" s="43"/>
      <c r="E363" s="32" t="str">
        <f>IFERROR(IF(OR(C363="",AND(C363&lt;&gt;"",D363="")),"",(VLOOKUP(C363,'APP BACKGROUND'!A:F,2,0))),"")</f>
        <v/>
      </c>
      <c r="F363" s="33" t="str">
        <f>IF(E363="","",(VLOOKUP(C363,'APP BACKGROUND'!A:F,5,0)))</f>
        <v/>
      </c>
      <c r="G363" s="31" t="str">
        <f>IF(E363="","",(VLOOKUP('Application Form'!C363,'APP BACKGROUND'!A:I,9,0)))</f>
        <v/>
      </c>
      <c r="H363" s="9"/>
      <c r="I363" s="9"/>
      <c r="J363" s="196" t="str">
        <f>IF(H363="","",(VLOOKUP(C363,'APP BACKGROUND'!A:M,13,0)))</f>
        <v/>
      </c>
      <c r="K363" s="116" t="str">
        <f t="shared" si="15"/>
        <v/>
      </c>
      <c r="L363" s="116" t="str">
        <f>IF(H363="","",(VLOOKUP(C363,'APP BACKGROUND'!A:K,11,0)))</f>
        <v/>
      </c>
      <c r="M363" s="67"/>
      <c r="N363" s="93" t="str">
        <f>IF(H:H="","",M363/G363)</f>
        <v/>
      </c>
      <c r="O363" s="68" t="str">
        <f t="shared" si="16"/>
        <v/>
      </c>
      <c r="P363" s="31"/>
      <c r="Q363" s="31"/>
      <c r="R363" s="35" t="str">
        <f>IF(P:P="","",IF(OR(P363="At Shelf",P363="Bonus Bundles"),VLOOKUP(G363,'Data Validation'!$A$48:$B$56,2,TRUE),VLOOKUP(G363,'Data Validation'!$A$60:$B$69,2,TRUE)))</f>
        <v/>
      </c>
      <c r="S363" s="60"/>
      <c r="T363" s="60"/>
      <c r="U363" s="60"/>
      <c r="V363" s="9"/>
      <c r="W363" s="9"/>
      <c r="X363" s="9"/>
      <c r="Y363" s="8"/>
      <c r="Z363" s="8"/>
      <c r="AA363" s="8"/>
      <c r="AB363" s="8"/>
      <c r="AC363" s="9"/>
      <c r="AD363" s="9"/>
      <c r="AE363" s="9"/>
      <c r="AF363" s="9"/>
      <c r="AG363" s="9"/>
      <c r="AH363" s="8"/>
      <c r="AI363" s="8"/>
      <c r="AJ363" s="8"/>
      <c r="AK363" s="8"/>
      <c r="AL363" s="8"/>
      <c r="AM363" s="8"/>
      <c r="AN363" s="8"/>
      <c r="AO363" s="8"/>
    </row>
    <row r="364" spans="2:41" ht="15.75" x14ac:dyDescent="0.25">
      <c r="B364" s="107" t="str">
        <f t="shared" si="17"/>
        <v/>
      </c>
      <c r="C364" s="41"/>
      <c r="D364" s="43"/>
      <c r="E364" s="32" t="str">
        <f>IFERROR(IF(OR(C364="",AND(C364&lt;&gt;"",D364="")),"",(VLOOKUP(C364,'APP BACKGROUND'!A:F,2,0))),"")</f>
        <v/>
      </c>
      <c r="F364" s="33" t="str">
        <f>IF(E364="","",(VLOOKUP(C364,'APP BACKGROUND'!A:F,5,0)))</f>
        <v/>
      </c>
      <c r="G364" s="31" t="str">
        <f>IF(E364="","",(VLOOKUP('Application Form'!C364,'APP BACKGROUND'!A:I,9,0)))</f>
        <v/>
      </c>
      <c r="H364" s="9"/>
      <c r="I364" s="9"/>
      <c r="J364" s="196" t="str">
        <f>IF(H364="","",(VLOOKUP(C364,'APP BACKGROUND'!A:M,13,0)))</f>
        <v/>
      </c>
      <c r="K364" s="116" t="str">
        <f t="shared" si="15"/>
        <v/>
      </c>
      <c r="L364" s="116" t="str">
        <f>IF(H364="","",(VLOOKUP(C364,'APP BACKGROUND'!A:K,11,0)))</f>
        <v/>
      </c>
      <c r="M364" s="67"/>
      <c r="N364" s="93" t="str">
        <f>IF(H:H="","",M364/G364)</f>
        <v/>
      </c>
      <c r="O364" s="68" t="str">
        <f t="shared" si="16"/>
        <v/>
      </c>
      <c r="P364" s="31"/>
      <c r="Q364" s="31"/>
      <c r="R364" s="35" t="str">
        <f>IF(P:P="","",IF(OR(P364="At Shelf",P364="Bonus Bundles"),VLOOKUP(G364,'Data Validation'!$A$48:$B$56,2,TRUE),VLOOKUP(G364,'Data Validation'!$A$60:$B$69,2,TRUE)))</f>
        <v/>
      </c>
      <c r="S364" s="60"/>
      <c r="T364" s="60"/>
      <c r="U364" s="60"/>
      <c r="V364" s="9"/>
      <c r="W364" s="9"/>
      <c r="X364" s="9"/>
      <c r="Y364" s="8"/>
      <c r="Z364" s="8"/>
      <c r="AA364" s="8"/>
      <c r="AB364" s="8"/>
      <c r="AC364" s="9"/>
      <c r="AD364" s="9"/>
      <c r="AE364" s="9"/>
      <c r="AF364" s="9"/>
      <c r="AG364" s="9"/>
      <c r="AH364" s="8"/>
      <c r="AI364" s="8"/>
      <c r="AJ364" s="8"/>
      <c r="AK364" s="8"/>
      <c r="AL364" s="8"/>
      <c r="AM364" s="8"/>
      <c r="AN364" s="8"/>
      <c r="AO364" s="8"/>
    </row>
    <row r="365" spans="2:41" ht="15.75" x14ac:dyDescent="0.25">
      <c r="B365" s="107" t="str">
        <f t="shared" si="17"/>
        <v/>
      </c>
      <c r="C365" s="41"/>
      <c r="D365" s="43"/>
      <c r="E365" s="32" t="str">
        <f>IFERROR(IF(OR(C365="",AND(C365&lt;&gt;"",D365="")),"",(VLOOKUP(C365,'APP BACKGROUND'!A:F,2,0))),"")</f>
        <v/>
      </c>
      <c r="F365" s="33" t="str">
        <f>IF(E365="","",(VLOOKUP(C365,'APP BACKGROUND'!A:F,5,0)))</f>
        <v/>
      </c>
      <c r="G365" s="31" t="str">
        <f>IF(E365="","",(VLOOKUP('Application Form'!C365,'APP BACKGROUND'!A:I,9,0)))</f>
        <v/>
      </c>
      <c r="H365" s="9"/>
      <c r="I365" s="9"/>
      <c r="J365" s="196" t="str">
        <f>IF(H365="","",(VLOOKUP(C365,'APP BACKGROUND'!A:M,13,0)))</f>
        <v/>
      </c>
      <c r="K365" s="116" t="str">
        <f t="shared" si="15"/>
        <v/>
      </c>
      <c r="L365" s="116" t="str">
        <f>IF(H365="","",(VLOOKUP(C365,'APP BACKGROUND'!A:K,11,0)))</f>
        <v/>
      </c>
      <c r="M365" s="67"/>
      <c r="N365" s="93" t="str">
        <f>IF(H:H="","",M365/G365)</f>
        <v/>
      </c>
      <c r="O365" s="68" t="str">
        <f t="shared" si="16"/>
        <v/>
      </c>
      <c r="P365" s="31"/>
      <c r="Q365" s="31"/>
      <c r="R365" s="35" t="str">
        <f>IF(P:P="","",IF(OR(P365="At Shelf",P365="Bonus Bundles"),VLOOKUP(G365,'Data Validation'!$A$48:$B$56,2,TRUE),VLOOKUP(G365,'Data Validation'!$A$60:$B$69,2,TRUE)))</f>
        <v/>
      </c>
      <c r="S365" s="60"/>
      <c r="T365" s="60"/>
      <c r="U365" s="60"/>
      <c r="V365" s="9"/>
      <c r="W365" s="9"/>
      <c r="X365" s="9"/>
      <c r="Y365" s="8"/>
      <c r="Z365" s="8"/>
      <c r="AA365" s="8"/>
      <c r="AB365" s="8"/>
      <c r="AC365" s="9"/>
      <c r="AD365" s="9"/>
      <c r="AE365" s="9"/>
      <c r="AF365" s="9"/>
      <c r="AG365" s="9"/>
      <c r="AH365" s="8"/>
      <c r="AI365" s="8"/>
      <c r="AJ365" s="8"/>
      <c r="AK365" s="8"/>
      <c r="AL365" s="8"/>
      <c r="AM365" s="8"/>
      <c r="AN365" s="8"/>
      <c r="AO365" s="8"/>
    </row>
    <row r="366" spans="2:41" ht="15.75" x14ac:dyDescent="0.25">
      <c r="B366" s="107" t="str">
        <f t="shared" si="17"/>
        <v/>
      </c>
      <c r="C366" s="41"/>
      <c r="D366" s="43"/>
      <c r="E366" s="32" t="str">
        <f>IFERROR(IF(OR(C366="",AND(C366&lt;&gt;"",D366="")),"",(VLOOKUP(C366,'APP BACKGROUND'!A:F,2,0))),"")</f>
        <v/>
      </c>
      <c r="F366" s="33" t="str">
        <f>IF(E366="","",(VLOOKUP(C366,'APP BACKGROUND'!A:F,5,0)))</f>
        <v/>
      </c>
      <c r="G366" s="31" t="str">
        <f>IF(E366="","",(VLOOKUP('Application Form'!C366,'APP BACKGROUND'!A:I,9,0)))</f>
        <v/>
      </c>
      <c r="H366" s="9"/>
      <c r="I366" s="9"/>
      <c r="J366" s="196" t="str">
        <f>IF(H366="","",(VLOOKUP(C366,'APP BACKGROUND'!A:M,13,0)))</f>
        <v/>
      </c>
      <c r="K366" s="116" t="str">
        <f t="shared" si="15"/>
        <v/>
      </c>
      <c r="L366" s="116" t="str">
        <f>IF(H366="","",(VLOOKUP(C366,'APP BACKGROUND'!A:K,11,0)))</f>
        <v/>
      </c>
      <c r="M366" s="67"/>
      <c r="N366" s="93" t="str">
        <f>IF(H:H="","",M366/G366)</f>
        <v/>
      </c>
      <c r="O366" s="68" t="str">
        <f t="shared" si="16"/>
        <v/>
      </c>
      <c r="P366" s="31"/>
      <c r="Q366" s="31"/>
      <c r="R366" s="35" t="str">
        <f>IF(P:P="","",IF(OR(P366="At Shelf",P366="Bonus Bundles"),VLOOKUP(G366,'Data Validation'!$A$48:$B$56,2,TRUE),VLOOKUP(G366,'Data Validation'!$A$60:$B$69,2,TRUE)))</f>
        <v/>
      </c>
      <c r="S366" s="60"/>
      <c r="T366" s="60"/>
      <c r="U366" s="60"/>
      <c r="V366" s="9"/>
      <c r="W366" s="9"/>
      <c r="X366" s="9"/>
      <c r="Y366" s="8"/>
      <c r="Z366" s="8"/>
      <c r="AA366" s="8"/>
      <c r="AB366" s="8"/>
      <c r="AC366" s="9"/>
      <c r="AD366" s="9"/>
      <c r="AE366" s="9"/>
      <c r="AF366" s="9"/>
      <c r="AG366" s="9"/>
      <c r="AH366" s="8"/>
      <c r="AI366" s="8"/>
      <c r="AJ366" s="8"/>
      <c r="AK366" s="8"/>
      <c r="AL366" s="8"/>
      <c r="AM366" s="8"/>
      <c r="AN366" s="8"/>
      <c r="AO366" s="8"/>
    </row>
    <row r="367" spans="2:41" ht="15.75" x14ac:dyDescent="0.25">
      <c r="B367" s="107" t="str">
        <f t="shared" si="17"/>
        <v/>
      </c>
      <c r="C367" s="41"/>
      <c r="D367" s="43"/>
      <c r="E367" s="32" t="str">
        <f>IFERROR(IF(OR(C367="",AND(C367&lt;&gt;"",D367="")),"",(VLOOKUP(C367,'APP BACKGROUND'!A:F,2,0))),"")</f>
        <v/>
      </c>
      <c r="F367" s="33" t="str">
        <f>IF(E367="","",(VLOOKUP(C367,'APP BACKGROUND'!A:F,5,0)))</f>
        <v/>
      </c>
      <c r="G367" s="31" t="str">
        <f>IF(E367="","",(VLOOKUP('Application Form'!C367,'APP BACKGROUND'!A:I,9,0)))</f>
        <v/>
      </c>
      <c r="H367" s="9"/>
      <c r="I367" s="9"/>
      <c r="J367" s="196" t="str">
        <f>IF(H367="","",(VLOOKUP(C367,'APP BACKGROUND'!A:M,13,0)))</f>
        <v/>
      </c>
      <c r="K367" s="116" t="str">
        <f t="shared" si="15"/>
        <v/>
      </c>
      <c r="L367" s="116" t="str">
        <f>IF(H367="","",(VLOOKUP(C367,'APP BACKGROUND'!A:K,11,0)))</f>
        <v/>
      </c>
      <c r="M367" s="67"/>
      <c r="N367" s="93" t="str">
        <f>IF(H:H="","",M367/G367)</f>
        <v/>
      </c>
      <c r="O367" s="68" t="str">
        <f t="shared" si="16"/>
        <v/>
      </c>
      <c r="P367" s="31"/>
      <c r="Q367" s="31"/>
      <c r="R367" s="35" t="str">
        <f>IF(P:P="","",IF(OR(P367="At Shelf",P367="Bonus Bundles"),VLOOKUP(G367,'Data Validation'!$A$48:$B$56,2,TRUE),VLOOKUP(G367,'Data Validation'!$A$60:$B$69,2,TRUE)))</f>
        <v/>
      </c>
      <c r="S367" s="60"/>
      <c r="T367" s="60"/>
      <c r="U367" s="60"/>
      <c r="V367" s="9"/>
      <c r="W367" s="9"/>
      <c r="X367" s="9"/>
      <c r="Y367" s="8"/>
      <c r="Z367" s="8"/>
      <c r="AA367" s="8"/>
      <c r="AB367" s="8"/>
      <c r="AC367" s="9"/>
      <c r="AD367" s="9"/>
      <c r="AE367" s="9"/>
      <c r="AF367" s="9"/>
      <c r="AG367" s="9"/>
      <c r="AH367" s="8"/>
      <c r="AI367" s="8"/>
      <c r="AJ367" s="8"/>
      <c r="AK367" s="8"/>
      <c r="AL367" s="8"/>
      <c r="AM367" s="8"/>
      <c r="AN367" s="8"/>
      <c r="AO367" s="8"/>
    </row>
    <row r="368" spans="2:41" ht="15.75" x14ac:dyDescent="0.25">
      <c r="B368" s="107" t="str">
        <f t="shared" si="17"/>
        <v/>
      </c>
      <c r="C368" s="41"/>
      <c r="D368" s="43"/>
      <c r="E368" s="32" t="str">
        <f>IFERROR(IF(OR(C368="",AND(C368&lt;&gt;"",D368="")),"",(VLOOKUP(C368,'APP BACKGROUND'!A:F,2,0))),"")</f>
        <v/>
      </c>
      <c r="F368" s="33" t="str">
        <f>IF(E368="","",(VLOOKUP(C368,'APP BACKGROUND'!A:F,5,0)))</f>
        <v/>
      </c>
      <c r="G368" s="31" t="str">
        <f>IF(E368="","",(VLOOKUP('Application Form'!C368,'APP BACKGROUND'!A:I,9,0)))</f>
        <v/>
      </c>
      <c r="H368" s="9"/>
      <c r="I368" s="9"/>
      <c r="J368" s="196" t="str">
        <f>IF(H368="","",(VLOOKUP(C368,'APP BACKGROUND'!A:M,13,0)))</f>
        <v/>
      </c>
      <c r="K368" s="116" t="str">
        <f t="shared" si="15"/>
        <v/>
      </c>
      <c r="L368" s="116" t="str">
        <f>IF(H368="","",(VLOOKUP(C368,'APP BACKGROUND'!A:K,11,0)))</f>
        <v/>
      </c>
      <c r="M368" s="67"/>
      <c r="N368" s="93" t="str">
        <f>IF(H:H="","",M368/G368)</f>
        <v/>
      </c>
      <c r="O368" s="68" t="str">
        <f t="shared" si="16"/>
        <v/>
      </c>
      <c r="P368" s="31"/>
      <c r="Q368" s="31"/>
      <c r="R368" s="35" t="str">
        <f>IF(P:P="","",IF(OR(P368="At Shelf",P368="Bonus Bundles"),VLOOKUP(G368,'Data Validation'!$A$48:$B$56,2,TRUE),VLOOKUP(G368,'Data Validation'!$A$60:$B$69,2,TRUE)))</f>
        <v/>
      </c>
      <c r="S368" s="60"/>
      <c r="T368" s="60"/>
      <c r="U368" s="60"/>
      <c r="V368" s="9"/>
      <c r="W368" s="9"/>
      <c r="X368" s="9"/>
      <c r="Y368" s="8"/>
      <c r="Z368" s="8"/>
      <c r="AA368" s="8"/>
      <c r="AB368" s="8"/>
      <c r="AC368" s="9"/>
      <c r="AD368" s="9"/>
      <c r="AE368" s="9"/>
      <c r="AF368" s="9"/>
      <c r="AG368" s="9"/>
      <c r="AH368" s="8"/>
      <c r="AI368" s="8"/>
      <c r="AJ368" s="8"/>
      <c r="AK368" s="8"/>
      <c r="AL368" s="8"/>
      <c r="AM368" s="8"/>
      <c r="AN368" s="8"/>
      <c r="AO368" s="8"/>
    </row>
    <row r="369" spans="2:41" ht="15.75" x14ac:dyDescent="0.25">
      <c r="B369" s="107" t="str">
        <f t="shared" si="17"/>
        <v/>
      </c>
      <c r="C369" s="41"/>
      <c r="D369" s="43"/>
      <c r="E369" s="32" t="str">
        <f>IFERROR(IF(OR(C369="",AND(C369&lt;&gt;"",D369="")),"",(VLOOKUP(C369,'APP BACKGROUND'!A:F,2,0))),"")</f>
        <v/>
      </c>
      <c r="F369" s="33" t="str">
        <f>IF(E369="","",(VLOOKUP(C369,'APP BACKGROUND'!A:F,5,0)))</f>
        <v/>
      </c>
      <c r="G369" s="31" t="str">
        <f>IF(E369="","",(VLOOKUP('Application Form'!C369,'APP BACKGROUND'!A:I,9,0)))</f>
        <v/>
      </c>
      <c r="H369" s="9"/>
      <c r="I369" s="9"/>
      <c r="J369" s="196" t="str">
        <f>IF(H369="","",(VLOOKUP(C369,'APP BACKGROUND'!A:M,13,0)))</f>
        <v/>
      </c>
      <c r="K369" s="116" t="str">
        <f t="shared" si="15"/>
        <v/>
      </c>
      <c r="L369" s="116" t="str">
        <f>IF(H369="","",(VLOOKUP(C369,'APP BACKGROUND'!A:K,11,0)))</f>
        <v/>
      </c>
      <c r="M369" s="67"/>
      <c r="N369" s="93" t="str">
        <f>IF(H:H="","",M369/G369)</f>
        <v/>
      </c>
      <c r="O369" s="68" t="str">
        <f t="shared" si="16"/>
        <v/>
      </c>
      <c r="P369" s="31"/>
      <c r="Q369" s="31"/>
      <c r="R369" s="35" t="str">
        <f>IF(P:P="","",IF(OR(P369="At Shelf",P369="Bonus Bundles"),VLOOKUP(G369,'Data Validation'!$A$48:$B$56,2,TRUE),VLOOKUP(G369,'Data Validation'!$A$60:$B$69,2,TRUE)))</f>
        <v/>
      </c>
      <c r="S369" s="60"/>
      <c r="T369" s="60"/>
      <c r="U369" s="60"/>
      <c r="V369" s="9"/>
      <c r="W369" s="9"/>
      <c r="X369" s="9"/>
      <c r="Y369" s="8"/>
      <c r="Z369" s="8"/>
      <c r="AA369" s="8"/>
      <c r="AB369" s="8"/>
      <c r="AC369" s="9"/>
      <c r="AD369" s="9"/>
      <c r="AE369" s="9"/>
      <c r="AF369" s="9"/>
      <c r="AG369" s="9"/>
      <c r="AH369" s="8"/>
      <c r="AI369" s="8"/>
      <c r="AJ369" s="8"/>
      <c r="AK369" s="8"/>
      <c r="AL369" s="8"/>
      <c r="AM369" s="8"/>
      <c r="AN369" s="8"/>
      <c r="AO369" s="8"/>
    </row>
    <row r="370" spans="2:41" ht="15" x14ac:dyDescent="0.25">
      <c r="J370" s="116"/>
      <c r="R370" s="35" t="str">
        <f>IF(P:P="","",IF(OR(P370="At Shelf",P370="Bonus Bundles"),VLOOKUP(G370,'Data Validation'!$A$48:$B$56,2,TRUE),VLOOKUP(G370,'Data Validation'!$A$60:$B$69,2,TRUE)))</f>
        <v/>
      </c>
      <c r="V370" s="9"/>
      <c r="Z370" s="8"/>
    </row>
    <row r="371" spans="2:41" x14ac:dyDescent="0.2">
      <c r="R371" s="35" t="str">
        <f>IF(P:P="","",IF(OR(P371="At Shelf",P371="Bonus Bundles"),VLOOKUP(G371,'Data Validation'!$A$48:$B$56,2,TRUE),VLOOKUP(G371,'Data Validation'!$A$60:$B$69,2,TRUE)))</f>
        <v/>
      </c>
      <c r="V371" s="9"/>
      <c r="Z371" s="8"/>
    </row>
    <row r="372" spans="2:41" x14ac:dyDescent="0.2">
      <c r="Z372" s="8"/>
    </row>
    <row r="373" spans="2:41" x14ac:dyDescent="0.2">
      <c r="Z373" s="8"/>
    </row>
    <row r="374" spans="2:41" x14ac:dyDescent="0.2">
      <c r="Z374" s="8"/>
    </row>
    <row r="375" spans="2:41" x14ac:dyDescent="0.2">
      <c r="Z375" s="8"/>
    </row>
    <row r="376" spans="2:41" x14ac:dyDescent="0.2">
      <c r="Z376" s="8"/>
    </row>
    <row r="377" spans="2:41" x14ac:dyDescent="0.2">
      <c r="Z377" s="8"/>
    </row>
    <row r="378" spans="2:41" x14ac:dyDescent="0.2">
      <c r="Z378" s="8"/>
    </row>
    <row r="379" spans="2:41" x14ac:dyDescent="0.2">
      <c r="Z379" s="8"/>
    </row>
    <row r="380" spans="2:41" x14ac:dyDescent="0.2">
      <c r="Z380" s="8"/>
    </row>
    <row r="381" spans="2:41" x14ac:dyDescent="0.2">
      <c r="Z381" s="8"/>
    </row>
    <row r="382" spans="2:41" x14ac:dyDescent="0.2">
      <c r="Z382" s="8"/>
    </row>
    <row r="383" spans="2:41" x14ac:dyDescent="0.2">
      <c r="Z383" s="8"/>
    </row>
    <row r="384" spans="2:41" x14ac:dyDescent="0.2">
      <c r="Z384" s="8"/>
    </row>
    <row r="385" spans="26:26" x14ac:dyDescent="0.2">
      <c r="Z385" s="8"/>
    </row>
    <row r="386" spans="26:26" x14ac:dyDescent="0.2">
      <c r="Z386" s="8"/>
    </row>
    <row r="387" spans="26:26" x14ac:dyDescent="0.2">
      <c r="Z387" s="8"/>
    </row>
    <row r="388" spans="26:26" x14ac:dyDescent="0.2">
      <c r="Z388" s="8"/>
    </row>
    <row r="389" spans="26:26" x14ac:dyDescent="0.2">
      <c r="Z389" s="8"/>
    </row>
    <row r="390" spans="26:26" x14ac:dyDescent="0.2">
      <c r="Z390" s="8"/>
    </row>
    <row r="391" spans="26:26" x14ac:dyDescent="0.2">
      <c r="Z391" s="8"/>
    </row>
    <row r="392" spans="26:26" x14ac:dyDescent="0.2">
      <c r="Z392" s="8"/>
    </row>
    <row r="393" spans="26:26" x14ac:dyDescent="0.2">
      <c r="Z393" s="8"/>
    </row>
    <row r="394" spans="26:26" x14ac:dyDescent="0.2">
      <c r="Z394" s="8"/>
    </row>
    <row r="395" spans="26:26" x14ac:dyDescent="0.2">
      <c r="Z395" s="8"/>
    </row>
    <row r="396" spans="26:26" x14ac:dyDescent="0.2">
      <c r="Z396" s="8"/>
    </row>
    <row r="397" spans="26:26" x14ac:dyDescent="0.2">
      <c r="Z397" s="8"/>
    </row>
    <row r="398" spans="26:26" x14ac:dyDescent="0.2">
      <c r="Z398" s="8"/>
    </row>
    <row r="399" spans="26:26" x14ac:dyDescent="0.2">
      <c r="Z399" s="8"/>
    </row>
    <row r="400" spans="26:26" x14ac:dyDescent="0.2">
      <c r="Z400" s="8"/>
    </row>
    <row r="401" spans="26:26" x14ac:dyDescent="0.2">
      <c r="Z401" s="8"/>
    </row>
    <row r="402" spans="26:26" x14ac:dyDescent="0.2">
      <c r="Z402" s="8"/>
    </row>
    <row r="403" spans="26:26" x14ac:dyDescent="0.2">
      <c r="Z403" s="8"/>
    </row>
    <row r="404" spans="26:26" x14ac:dyDescent="0.2">
      <c r="Z404" s="8"/>
    </row>
    <row r="405" spans="26:26" x14ac:dyDescent="0.2">
      <c r="Z405" s="8"/>
    </row>
    <row r="406" spans="26:26" x14ac:dyDescent="0.2">
      <c r="Z406" s="8"/>
    </row>
  </sheetData>
  <sheetProtection selectLockedCells="1"/>
  <dataConsolidate/>
  <mergeCells count="11">
    <mergeCell ref="P1:R1"/>
    <mergeCell ref="AJ14:AK14"/>
    <mergeCell ref="AL14:AO14"/>
    <mergeCell ref="AC14:AD14"/>
    <mergeCell ref="B15:C15"/>
    <mergeCell ref="A14:G14"/>
    <mergeCell ref="P14:U14"/>
    <mergeCell ref="H14:O14"/>
    <mergeCell ref="AA14:AB14"/>
    <mergeCell ref="V14:Z14"/>
    <mergeCell ref="AE14:AI14"/>
  </mergeCells>
  <phoneticPr fontId="18" type="noConversion"/>
  <conditionalFormatting sqref="A16:A371">
    <cfRule type="containsText" dxfId="131" priority="96" operator="containsText" text="REMOVAL">
      <formula>NOT(ISERROR(SEARCH("REMOVAL",A16)))</formula>
    </cfRule>
    <cfRule type="containsText" dxfId="130" priority="97" operator="containsText" text="ADDITION">
      <formula>NOT(ISERROR(SEARCH("ADDITION",A16)))</formula>
    </cfRule>
    <cfRule type="containsText" dxfId="129" priority="98" operator="containsText" text="REVISION">
      <formula>NOT(ISERROR(SEARCH("REVISION",A16)))</formula>
    </cfRule>
  </conditionalFormatting>
  <conditionalFormatting sqref="B16:B369">
    <cfRule type="notContainsBlanks" dxfId="128" priority="442">
      <formula>LEN(TRIM(B16))&gt;0</formula>
    </cfRule>
  </conditionalFormatting>
  <conditionalFormatting sqref="G16:G369 C16:E369">
    <cfRule type="expression" dxfId="127" priority="95">
      <formula>AND(A16="ADDITION",E16="")</formula>
    </cfRule>
    <cfRule type="expression" dxfId="126" priority="420">
      <formula>AND(A16="ADDITION",B16="")</formula>
    </cfRule>
  </conditionalFormatting>
  <conditionalFormatting sqref="D16:D369">
    <cfRule type="expression" dxfId="125" priority="348">
      <formula>IF(D16,"")</formula>
    </cfRule>
  </conditionalFormatting>
  <conditionalFormatting sqref="E16:E369">
    <cfRule type="expression" dxfId="124" priority="8">
      <formula>AND(C16="NEW",E16="")</formula>
    </cfRule>
  </conditionalFormatting>
  <conditionalFormatting sqref="F16:F369">
    <cfRule type="expression" dxfId="123" priority="6">
      <formula>AND(C16="NEW",F16="")</formula>
    </cfRule>
  </conditionalFormatting>
  <conditionalFormatting sqref="G16:G369">
    <cfRule type="expression" dxfId="122" priority="5">
      <formula>AND(C16="NEW",G16="")</formula>
    </cfRule>
  </conditionalFormatting>
  <conditionalFormatting sqref="I16:I99208">
    <cfRule type="expression" dxfId="121" priority="67">
      <formula>AND(H16="Black_Friday",I16="")</formula>
    </cfRule>
    <cfRule type="expression" dxfId="120" priority="418">
      <formula>AND(H16="Flash_Sale",I16="")</formula>
    </cfRule>
  </conditionalFormatting>
  <conditionalFormatting sqref="I16:I1048576">
    <cfRule type="expression" dxfId="119" priority="417">
      <formula>AND(H16="Hot_Buy",I16="")</formula>
    </cfRule>
  </conditionalFormatting>
  <conditionalFormatting sqref="J16:J370 K16:K369">
    <cfRule type="expression" dxfId="118" priority="2">
      <formula>AND(#REF!&lt;&gt;"",L16&lt;J16)</formula>
    </cfRule>
  </conditionalFormatting>
  <conditionalFormatting sqref="L16:L369">
    <cfRule type="expression" dxfId="117" priority="466">
      <formula>AND(H16&lt;&gt;"",O16&lt;L16)</formula>
    </cfRule>
  </conditionalFormatting>
  <conditionalFormatting sqref="M16:M369">
    <cfRule type="expression" dxfId="116" priority="467">
      <formula>AND(H16&lt;&gt;"",M16="")</formula>
    </cfRule>
    <cfRule type="expression" dxfId="115" priority="468">
      <formula>AND(H16&lt;&gt;"",M16&lt;K16)</formula>
    </cfRule>
  </conditionalFormatting>
  <conditionalFormatting sqref="O16:O7107">
    <cfRule type="cellIs" dxfId="114" priority="88" operator="lessThan">
      <formula>L16</formula>
    </cfRule>
  </conditionalFormatting>
  <conditionalFormatting sqref="P16:P369">
    <cfRule type="expression" dxfId="113" priority="15">
      <formula>AND(AA16="Loyalty_End_Cap",P16="")</formula>
    </cfRule>
  </conditionalFormatting>
  <conditionalFormatting sqref="Q16:Q369">
    <cfRule type="expression" dxfId="112" priority="1">
      <formula>P16="At Shelf"</formula>
    </cfRule>
    <cfRule type="expression" dxfId="111" priority="462">
      <formula>AND(AA16="Loyalty_End_Cap",AP16="")</formula>
    </cfRule>
    <cfRule type="expression" dxfId="110" priority="463">
      <formula>P16="BONUS BUNDLES"</formula>
    </cfRule>
    <cfRule type="expression" dxfId="109" priority="464">
      <formula>AND(P16="Max_Points",Q16="")</formula>
    </cfRule>
    <cfRule type="expression" dxfId="108" priority="465">
      <formula>AND(P16="Max_Points_",Q16="")</formula>
    </cfRule>
  </conditionalFormatting>
  <conditionalFormatting sqref="R16:R371">
    <cfRule type="expression" dxfId="107" priority="54">
      <formula>AND(P16&lt;&gt;"",S16&lt;R16)</formula>
    </cfRule>
  </conditionalFormatting>
  <conditionalFormatting sqref="S16:S369">
    <cfRule type="expression" dxfId="106" priority="13">
      <formula>AND(AA16="Loyalty_End_Cap",S16="")</formula>
    </cfRule>
    <cfRule type="expression" dxfId="105" priority="52">
      <formula>AND(P16="Max_Points", S16="")</formula>
    </cfRule>
    <cfRule type="expression" dxfId="104" priority="58">
      <formula>AND(P16="Max_Points_",S16="")</formula>
    </cfRule>
    <cfRule type="expression" dxfId="103" priority="70">
      <formula>AND(P16="At Shelf",S16="")</formula>
    </cfRule>
    <cfRule type="expression" dxfId="102" priority="91">
      <formula>AND(P16="BONUS BUNDLES A &amp; B",S16="")</formula>
    </cfRule>
    <cfRule type="expression" dxfId="101" priority="93">
      <formula>AND(P16&lt;&gt;"",S16&lt;R16)</formula>
    </cfRule>
  </conditionalFormatting>
  <conditionalFormatting sqref="T16:T369">
    <cfRule type="expression" dxfId="100" priority="486">
      <formula>AND(P16="At Shelf",T16="")</formula>
    </cfRule>
    <cfRule type="expression" dxfId="99" priority="487">
      <formula>AND(P16="Max_Points",T16="")</formula>
    </cfRule>
    <cfRule type="expression" dxfId="98" priority="488">
      <formula>AND(P16="Max_Points_",T16="")</formula>
    </cfRule>
    <cfRule type="expression" dxfId="97" priority="489">
      <formula>AND(P16="Bonus Bundles",T16="")</formula>
    </cfRule>
    <cfRule type="expression" dxfId="96" priority="490">
      <formula>AND(P16="Bonus Bundles",T16&lt;=S17*2)</formula>
    </cfRule>
  </conditionalFormatting>
  <conditionalFormatting sqref="T16:T369">
    <cfRule type="expression" dxfId="95" priority="57">
      <formula>AND(P16="Max_Points",T16="")</formula>
    </cfRule>
    <cfRule type="expression" dxfId="94" priority="69">
      <formula>AND(P16="At Shelf",T16="")</formula>
    </cfRule>
    <cfRule type="expression" dxfId="93" priority="81">
      <formula>AND(P16="Max_Points_",T16="")</formula>
    </cfRule>
    <cfRule type="expression" dxfId="92" priority="82">
      <formula>AND(P16="BONUS BUNDLES A &amp; B",T16="")</formula>
    </cfRule>
    <cfRule type="expression" dxfId="91" priority="90">
      <formula>AND(P16="Bonus Bundles",T16&lt;=S16*2)</formula>
    </cfRule>
  </conditionalFormatting>
  <conditionalFormatting sqref="V12">
    <cfRule type="cellIs" dxfId="90" priority="109" operator="equal">
      <formula>"""PDF,DIMENSIONS &amp; HOLD. PWR REQUIRED W/ EMAIL"""</formula>
    </cfRule>
  </conditionalFormatting>
  <conditionalFormatting sqref="V16:V371">
    <cfRule type="cellIs" dxfId="89" priority="108" operator="equal">
      <formula>"""Footprint"""</formula>
    </cfRule>
  </conditionalFormatting>
  <conditionalFormatting sqref="W16:W369 AB16:AB369 AD16:AD369 AM16:AM369">
    <cfRule type="expression" dxfId="88" priority="9">
      <formula>AND(V16&lt;&gt;"",W16="")</formula>
    </cfRule>
  </conditionalFormatting>
  <conditionalFormatting sqref="Y16:Z9208">
    <cfRule type="expression" dxfId="87" priority="53">
      <formula>AND(W16="Custom Store List",Y16="")</formula>
    </cfRule>
  </conditionalFormatting>
  <conditionalFormatting sqref="Z16:Z369">
    <cfRule type="expression" dxfId="86" priority="38">
      <formula>AND(V16="Footprint",Z16="")</formula>
    </cfRule>
    <cfRule type="expression" dxfId="85" priority="41">
      <formula>AND(V16="Build_Your_Own_Ad_Hoc",Z16="")</formula>
    </cfRule>
  </conditionalFormatting>
  <conditionalFormatting sqref="AA16:AA9208">
    <cfRule type="expression" dxfId="84" priority="451">
      <formula>AND(X16="Custom Store List",AA16="")</formula>
    </cfRule>
  </conditionalFormatting>
  <conditionalFormatting sqref="AI16:AI361">
    <cfRule type="expression" dxfId="83" priority="3">
      <formula>AND(AH16="Liquor Mart Flyer",AI16="")</formula>
    </cfRule>
  </conditionalFormatting>
  <conditionalFormatting sqref="AN16:AN99208">
    <cfRule type="expression" dxfId="82" priority="24">
      <formula>AL16="FOC Packaging - Rep-Applied"</formula>
    </cfRule>
    <cfRule type="expression" dxfId="81" priority="25">
      <formula>AL16="Rep-Applied - Non-Liquor"</formula>
    </cfRule>
    <cfRule type="expression" dxfId="80" priority="26">
      <formula>AL16="Near Pack (FOR PRODUCT SPOTLIGHT/FOOTPRINT/BYOAH)"</formula>
    </cfRule>
    <cfRule type="expression" dxfId="79" priority="35">
      <formula>AND(AL16="FOC Packaging - Plant-Applied",AN16="")</formula>
    </cfRule>
    <cfRule type="expression" dxfId="78" priority="73">
      <formula>AND(AL16="Rep-Applied - Liquor",AN16="")</formula>
    </cfRule>
    <cfRule type="expression" dxfId="77" priority="75">
      <formula>AND(AL16="Plant-Applied",AN16="")</formula>
    </cfRule>
  </conditionalFormatting>
  <conditionalFormatting sqref="AO16:AO369">
    <cfRule type="expression" dxfId="76" priority="21">
      <formula>AL16="FOC Packaging - Rep-Applied"</formula>
    </cfRule>
    <cfRule type="expression" dxfId="75" priority="22">
      <formula>AL16="Rep-Applied - Non-Liquor"</formula>
    </cfRule>
    <cfRule type="expression" dxfId="74" priority="23">
      <formula>AL16="Near Pack (FOR PRODUCT SPOTLIGHT/FOOTPRINT/BYOAH)"</formula>
    </cfRule>
    <cfRule type="expression" dxfId="73" priority="34">
      <formula>AND(AL16="FOC Packaging - Plant-Applied",AO16="")</formula>
    </cfRule>
    <cfRule type="expression" dxfId="72" priority="72">
      <formula>AND(AL16="Rep-Applied - Liquor",AO16="")</formula>
    </cfRule>
    <cfRule type="expression" dxfId="71" priority="74">
      <formula>AND(AL16="Plant-Applied",AO16="")</formula>
    </cfRule>
  </conditionalFormatting>
  <conditionalFormatting sqref="U16:U369">
    <cfRule type="expression" dxfId="70" priority="541">
      <formula>AND(P16="Max_Points",U16="")</formula>
    </cfRule>
    <cfRule type="expression" dxfId="69" priority="542">
      <formula>AND(P16="At Shelf",U16="")</formula>
    </cfRule>
    <cfRule type="expression" dxfId="68" priority="543">
      <formula>AND(P16="Max_Points_",U16="")</formula>
    </cfRule>
    <cfRule type="expression" dxfId="67" priority="544">
      <formula>AND(P16="Bonus Bundles",U16="")</formula>
    </cfRule>
    <cfRule type="expression" dxfId="66" priority="545">
      <formula>AND(P16="Bonus Bundles",U16&lt;((T16-$S$16)+$T$16))</formula>
    </cfRule>
  </conditionalFormatting>
  <dataValidations xWindow="939" yWindow="511" count="17">
    <dataValidation type="list" allowBlank="1" showInputMessage="1" showErrorMessage="1" sqref="AR121:AR219 AL16:AL369" xr:uid="{2184048C-B5C9-4267-988E-573C0A12592A}">
      <formula1>Value_Add</formula1>
    </dataValidation>
    <dataValidation type="list" allowBlank="1" showInputMessage="1" showErrorMessage="1" sqref="AI362:AI369 AH16:AH369" xr:uid="{FD5BC561-927B-4AE3-ADE2-F4CC1116E29A}">
      <formula1>Liquor_Mart_Flyer</formula1>
    </dataValidation>
    <dataValidation type="list" allowBlank="1" showErrorMessage="1" errorTitle="STOP " promptTitle="Don't Forget!" sqref="D16:D369" xr:uid="{F94DA2DF-0635-4878-BAA1-39917AD4C8D3}">
      <formula1>"Agent, Supplier"</formula1>
    </dataValidation>
    <dataValidation type="list" allowBlank="1" showInputMessage="1" showErrorMessage="1" sqref="AC16:AC369" xr:uid="{3054E3A5-45F5-4FA2-B561-269AD3A7C04C}">
      <formula1>Contest_Mechanism</formula1>
    </dataValidation>
    <dataValidation type="list" allowBlank="1" showInputMessage="1" showErrorMessage="1" sqref="AE16:AE369" xr:uid="{2CB39ABE-C4DB-4716-B956-39997CD1FF4C}">
      <formula1>Shopping_Cart_Ad</formula1>
    </dataValidation>
    <dataValidation type="list" allowBlank="1" showInputMessage="1" showErrorMessage="1" sqref="AF16:AF369" xr:uid="{FF5F44C6-FB46-4FDE-9182-F7F30715E4B1}">
      <formula1>In_Store_Audio_Ad</formula1>
    </dataValidation>
    <dataValidation type="list" allowBlank="1" showInputMessage="1" showErrorMessage="1" error="You are not authorized to apply for this SKU number." sqref="C16:C369" xr:uid="{E93D0E4A-5CC2-40B1-BECD-3591382ECA03}">
      <formula1>INDIRECT($E$7)</formula1>
    </dataValidation>
    <dataValidation type="list" allowBlank="1" showErrorMessage="1" sqref="H16:H369" xr:uid="{1058457B-6AAB-45B7-968C-68582CC590E4}">
      <formula1>LTO_HOT_BUY</formula1>
    </dataValidation>
    <dataValidation type="list" allowBlank="1" showInputMessage="1" showErrorMessage="1" sqref="P16:P369" xr:uid="{17A1244B-CC3F-4CD0-9D84-600ABF2B4ACB}">
      <formula1>INDIRECT($G$6)</formula1>
    </dataValidation>
    <dataValidation type="list" allowBlank="1" showInputMessage="1" showErrorMessage="1" sqref="I16:I369 W16:W369 Q16:Q369 AB16:AB369" xr:uid="{AC234582-D25D-4756-A3EB-40936C8FE954}">
      <formula1>INDIRECT(H16)</formula1>
    </dataValidation>
    <dataValidation allowBlank="1" showErrorMessage="1" promptTitle="This is not your offer!" prompt="This is the minimum AIR MILES offer required by your selected program. _x000a_Please confirm your AIR MILES offer in the column to the right. " sqref="R16:R371" xr:uid="{983D898B-8E5F-42F0-801E-D997A96DBD13}"/>
    <dataValidation type="list" allowBlank="1" showInputMessage="1" showErrorMessage="1" sqref="A16:A1048576" xr:uid="{2C766731-7682-4DD3-9857-6899566E99C2}">
      <formula1>"ADDITION, REVISION, REMOVAL"</formula1>
    </dataValidation>
    <dataValidation type="list" allowBlank="1" showInputMessage="1" showErrorMessage="1" sqref="V16:V371" xr:uid="{6ECF00D7-0F78-440C-9233-B43A36AF80F7}">
      <formula1>INDIRECT($G$7)</formula1>
    </dataValidation>
    <dataValidation type="list" allowBlank="1" showInputMessage="1" showErrorMessage="1" sqref="H16:H369" xr:uid="{7945A95C-4A24-4F56-9BA2-2438E2287F70}">
      <formula1>INDIRECT($G$8)</formula1>
    </dataValidation>
    <dataValidation type="list" allowBlank="1" showInputMessage="1" showErrorMessage="1" sqref="AA16:AA369" xr:uid="{C95A79D7-7149-4569-ADFE-F4ED0C7BA2A1}">
      <formula1>INDIRECT($G$5)</formula1>
    </dataValidation>
    <dataValidation type="list" allowBlank="1" showInputMessage="1" showErrorMessage="1" sqref="Z16:Z406" xr:uid="{F6C58FBF-2A90-4277-9D93-AFD46440F214}">
      <formula1>"YES - EMAIL, NO - TBD"</formula1>
    </dataValidation>
    <dataValidation allowBlank="1" showErrorMessage="1" promptTitle="Mile Offer Info" prompt="For Bundle Buys, write as :_x000a_ Buy #, Get #; Buy #, Get #_x000a__x000a_DO NOT write &quot;_x000a_BAM&quot; in your offer_x000a_" sqref="S16:U369" xr:uid="{A136D896-658B-4CA7-8AE5-9FE903A89867}"/>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9">
        <x14:dataValidation type="list" allowBlank="1" showInputMessage="1" showErrorMessage="1" xr:uid="{7797CBFC-D83B-4EBF-BB0D-1AEBA0BF72D7}">
          <x14:formula1>
            <xm:f>'SUPPLIER DATA'!$1:$1</xm:f>
          </x14:formula1>
          <xm:sqref>E7</xm:sqref>
        </x14:dataValidation>
        <x14:dataValidation type="list" allowBlank="1" showInputMessage="1" showErrorMessage="1" xr:uid="{1FF002C2-10C9-4B73-9FE0-2C9192AA0A96}">
          <x14:formula1>
            <xm:f>'Data Validation'!$A$5:$A$6</xm:f>
          </x14:formula1>
          <xm:sqref>E5</xm:sqref>
        </x14:dataValidation>
        <x14:dataValidation type="list" allowBlank="1" showInputMessage="1" showErrorMessage="1" xr:uid="{2D7544C9-374E-496B-8631-622105CC03CB}">
          <x14:formula1>
            <xm:f>'Data Validation'!$I$16:$I$23</xm:f>
          </x14:formula1>
          <xm:sqref>X16:X369</xm:sqref>
        </x14:dataValidation>
        <x14:dataValidation type="list" allowBlank="1" showErrorMessage="1" promptTitle="Save &amp; Get" prompt="Complete AIR MILES 'AT SHELF' &amp; LTO in full. Minimums must be met for consideration. " xr:uid="{3C8C9B08-3A57-4545-8F68-94DBC044270B}">
          <x14:formula1>
            <xm:f>'Data Validation'!$A$25:$A$27</xm:f>
          </x14:formula1>
          <xm:sqref>I16:I369</xm:sqref>
        </x14:dataValidation>
        <x14:dataValidation type="list" allowBlank="1" showInputMessage="1" showErrorMessage="1" xr:uid="{185C0EC8-AFC6-450E-AB70-A43637BED871}">
          <x14:formula1>
            <xm:f>'Data Validation'!$A$37</xm:f>
          </x14:formula1>
          <xm:sqref>AJ16:AJ369</xm:sqref>
        </x14:dataValidation>
        <x14:dataValidation type="list" allowBlank="1" showInputMessage="1" showErrorMessage="1" xr:uid="{17426188-0319-4284-A055-BB32B6C1A326}">
          <x14:formula1>
            <xm:f>'Data Validation'!$B$37</xm:f>
          </x14:formula1>
          <xm:sqref>AK16:AK369</xm:sqref>
        </x14:dataValidation>
        <x14:dataValidation type="list" allowBlank="1" showInputMessage="1" showErrorMessage="1" xr:uid="{E1F645E5-D67C-414E-96C4-52F6B647C37C}">
          <x14:formula1>
            <xm:f>'Data Validation'!$D$37:$D$39</xm:f>
          </x14:formula1>
          <xm:sqref>AG16:AG369</xm:sqref>
        </x14:dataValidation>
        <x14:dataValidation type="list" allowBlank="1" showInputMessage="1" showErrorMessage="1" xr:uid="{BEC10564-A439-40BA-962D-9558AD794115}">
          <x14:formula1>
            <xm:f>'Data Validation'!$E$37:$E$41</xm:f>
          </x14:formula1>
          <xm:sqref>AR16:AR120</xm:sqref>
        </x14:dataValidation>
        <x14:dataValidation type="list" allowBlank="1" showInputMessage="1" showErrorMessage="1" xr:uid="{827C0D4F-C825-4123-AE08-A2F390E92E7A}">
          <x14:formula1>
            <xm:f>'Data Validation'!$C$37:$C$41</xm:f>
          </x14:formula1>
          <xm:sqref>AP16:AP219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68"/>
  <sheetViews>
    <sheetView topLeftCell="A13" zoomScale="70" zoomScaleNormal="70" workbookViewId="0">
      <selection activeCell="G25" sqref="G25:G26"/>
    </sheetView>
  </sheetViews>
  <sheetFormatPr defaultColWidth="8.85546875" defaultRowHeight="15" x14ac:dyDescent="0.25"/>
  <cols>
    <col min="1" max="1" width="28.28515625" bestFit="1" customWidth="1"/>
    <col min="2" max="2" width="33.5703125" bestFit="1" customWidth="1"/>
    <col min="3" max="3" width="42.42578125" customWidth="1"/>
    <col min="4" max="4" width="38.7109375" customWidth="1"/>
    <col min="5" max="5" width="39.42578125" bestFit="1" customWidth="1"/>
    <col min="6" max="6" width="41.7109375" bestFit="1" customWidth="1"/>
    <col min="7" max="7" width="36.140625" bestFit="1" customWidth="1"/>
    <col min="8" max="8" width="33.5703125" bestFit="1" customWidth="1"/>
    <col min="9" max="9" width="21.140625" customWidth="1"/>
    <col min="10" max="10" width="24.42578125" bestFit="1" customWidth="1"/>
    <col min="11" max="11" width="24.42578125" customWidth="1"/>
    <col min="12" max="12" width="26.7109375" customWidth="1"/>
    <col min="13" max="13" width="34" bestFit="1" customWidth="1"/>
    <col min="14" max="14" width="45.85546875" bestFit="1" customWidth="1"/>
    <col min="15" max="15" width="22.7109375" bestFit="1" customWidth="1"/>
    <col min="16" max="16" width="28.28515625" bestFit="1" customWidth="1"/>
    <col min="17" max="17" width="28.42578125" bestFit="1" customWidth="1"/>
    <col min="18" max="18" width="16.85546875" customWidth="1"/>
    <col min="19" max="19" width="15.28515625" bestFit="1" customWidth="1"/>
    <col min="20" max="20" width="10" bestFit="1" customWidth="1"/>
  </cols>
  <sheetData>
    <row r="1" spans="1:17" x14ac:dyDescent="0.25">
      <c r="A1" s="100" t="s">
        <v>138</v>
      </c>
      <c r="B1" s="100" t="s">
        <v>139</v>
      </c>
      <c r="C1" s="100"/>
      <c r="D1" s="132"/>
      <c r="E1" s="132"/>
    </row>
    <row r="2" spans="1:17" x14ac:dyDescent="0.25">
      <c r="A2" t="s">
        <v>140</v>
      </c>
      <c r="B2" s="1" t="s">
        <v>141</v>
      </c>
      <c r="C2" s="1" t="s">
        <v>142</v>
      </c>
      <c r="D2" s="1"/>
      <c r="E2" s="1"/>
      <c r="G2" s="197"/>
    </row>
    <row r="3" spans="1:17" x14ac:dyDescent="0.25">
      <c r="A3" t="s">
        <v>143</v>
      </c>
      <c r="B3" t="s">
        <v>144</v>
      </c>
      <c r="C3" t="s">
        <v>144</v>
      </c>
      <c r="D3" s="197"/>
      <c r="E3" s="197"/>
      <c r="G3" t="s">
        <v>145</v>
      </c>
    </row>
    <row r="4" spans="1:17" x14ac:dyDescent="0.25">
      <c r="A4" t="s">
        <v>146</v>
      </c>
      <c r="B4" t="s">
        <v>147</v>
      </c>
      <c r="C4" t="s">
        <v>147</v>
      </c>
      <c r="D4" s="197"/>
      <c r="E4" s="197"/>
      <c r="G4" t="s">
        <v>145</v>
      </c>
    </row>
    <row r="5" spans="1:17" x14ac:dyDescent="0.25">
      <c r="A5" t="s">
        <v>84</v>
      </c>
      <c r="B5" t="s">
        <v>148</v>
      </c>
      <c r="C5" t="s">
        <v>148</v>
      </c>
      <c r="D5" s="197"/>
      <c r="E5" s="197"/>
      <c r="G5" t="s">
        <v>149</v>
      </c>
    </row>
    <row r="6" spans="1:17" x14ac:dyDescent="0.25">
      <c r="A6" t="s">
        <v>150</v>
      </c>
      <c r="B6" t="s">
        <v>151</v>
      </c>
      <c r="C6" t="s">
        <v>151</v>
      </c>
      <c r="D6" s="197"/>
      <c r="F6" s="197"/>
      <c r="G6" t="s">
        <v>149</v>
      </c>
    </row>
    <row r="7" spans="1:17" x14ac:dyDescent="0.25">
      <c r="A7" t="s">
        <v>152</v>
      </c>
      <c r="B7" t="s">
        <v>153</v>
      </c>
      <c r="C7" t="s">
        <v>153</v>
      </c>
      <c r="D7" s="197"/>
      <c r="F7" s="197"/>
      <c r="G7" t="s">
        <v>154</v>
      </c>
    </row>
    <row r="8" spans="1:17" x14ac:dyDescent="0.25">
      <c r="A8" t="s">
        <v>155</v>
      </c>
      <c r="B8" t="s">
        <v>156</v>
      </c>
      <c r="C8" t="s">
        <v>156</v>
      </c>
      <c r="D8" s="197"/>
      <c r="F8" s="197"/>
      <c r="G8" t="s">
        <v>154</v>
      </c>
    </row>
    <row r="9" spans="1:17" x14ac:dyDescent="0.25">
      <c r="A9" t="s">
        <v>157</v>
      </c>
      <c r="B9" t="s">
        <v>158</v>
      </c>
      <c r="D9" s="197"/>
      <c r="G9" t="s">
        <v>159</v>
      </c>
    </row>
    <row r="10" spans="1:17" x14ac:dyDescent="0.25">
      <c r="A10" t="s">
        <v>160</v>
      </c>
      <c r="C10" s="197"/>
      <c r="E10" s="197"/>
    </row>
    <row r="11" spans="1:17" x14ac:dyDescent="0.25">
      <c r="A11" t="s">
        <v>161</v>
      </c>
      <c r="E11" s="197"/>
    </row>
    <row r="12" spans="1:17" x14ac:dyDescent="0.25">
      <c r="A12" t="s">
        <v>162</v>
      </c>
      <c r="C12" s="197"/>
      <c r="E12" s="197"/>
    </row>
    <row r="14" spans="1:17" x14ac:dyDescent="0.25">
      <c r="G14" s="1"/>
    </row>
    <row r="15" spans="1:17" x14ac:dyDescent="0.25">
      <c r="A15" s="1" t="s">
        <v>147</v>
      </c>
      <c r="B15" s="1" t="s">
        <v>148</v>
      </c>
      <c r="C15" s="1"/>
      <c r="D15" s="1"/>
      <c r="E15" s="1" t="s">
        <v>151</v>
      </c>
      <c r="F15" s="1" t="s">
        <v>163</v>
      </c>
      <c r="G15" s="1"/>
      <c r="H15" s="1" t="s">
        <v>144</v>
      </c>
      <c r="I15" s="1" t="s">
        <v>164</v>
      </c>
      <c r="M15" s="1"/>
      <c r="O15" s="1"/>
      <c r="Q15" s="1"/>
    </row>
    <row r="16" spans="1:17" x14ac:dyDescent="0.25">
      <c r="A16" t="s">
        <v>165</v>
      </c>
      <c r="B16" t="s">
        <v>145</v>
      </c>
      <c r="E16" t="s">
        <v>154</v>
      </c>
      <c r="F16" t="s">
        <v>166</v>
      </c>
      <c r="H16" t="s">
        <v>145</v>
      </c>
      <c r="I16">
        <v>1</v>
      </c>
    </row>
    <row r="17" spans="1:11" x14ac:dyDescent="0.25">
      <c r="A17" t="s">
        <v>149</v>
      </c>
      <c r="B17" t="s">
        <v>149</v>
      </c>
      <c r="E17" t="s">
        <v>166</v>
      </c>
      <c r="H17" t="s">
        <v>149</v>
      </c>
      <c r="I17">
        <v>2</v>
      </c>
    </row>
    <row r="18" spans="1:11" x14ac:dyDescent="0.25">
      <c r="B18" t="s">
        <v>154</v>
      </c>
      <c r="E18" s="1"/>
      <c r="G18" s="1"/>
      <c r="H18" t="s">
        <v>154</v>
      </c>
      <c r="I18">
        <v>3</v>
      </c>
    </row>
    <row r="19" spans="1:11" x14ac:dyDescent="0.25">
      <c r="B19" t="s">
        <v>166</v>
      </c>
      <c r="H19" t="s">
        <v>166</v>
      </c>
      <c r="I19">
        <v>4</v>
      </c>
      <c r="K19" s="1"/>
    </row>
    <row r="20" spans="1:11" x14ac:dyDescent="0.25">
      <c r="H20" t="s">
        <v>167</v>
      </c>
      <c r="I20">
        <v>5</v>
      </c>
    </row>
    <row r="21" spans="1:11" x14ac:dyDescent="0.25">
      <c r="I21">
        <v>6</v>
      </c>
    </row>
    <row r="22" spans="1:11" x14ac:dyDescent="0.25">
      <c r="B22" s="1"/>
      <c r="I22">
        <v>7</v>
      </c>
    </row>
    <row r="23" spans="1:11" x14ac:dyDescent="0.25">
      <c r="I23">
        <v>8</v>
      </c>
    </row>
    <row r="24" spans="1:11" x14ac:dyDescent="0.25">
      <c r="D24" s="100" t="s">
        <v>138</v>
      </c>
      <c r="F24" s="100" t="s">
        <v>138</v>
      </c>
      <c r="G24" s="100"/>
    </row>
    <row r="25" spans="1:11" x14ac:dyDescent="0.25">
      <c r="A25" s="1" t="s">
        <v>168</v>
      </c>
      <c r="B25" s="1" t="s">
        <v>169</v>
      </c>
      <c r="C25" s="1"/>
      <c r="D25" s="100" t="s">
        <v>170</v>
      </c>
      <c r="E25" s="1"/>
      <c r="F25" s="1" t="s">
        <v>171</v>
      </c>
      <c r="G25" s="1" t="s">
        <v>7113</v>
      </c>
      <c r="H25" s="1" t="s">
        <v>156</v>
      </c>
    </row>
    <row r="26" spans="1:11" x14ac:dyDescent="0.25">
      <c r="A26" t="s">
        <v>172</v>
      </c>
      <c r="B26" t="s">
        <v>173</v>
      </c>
      <c r="D26" t="s">
        <v>174</v>
      </c>
      <c r="F26" t="s">
        <v>175</v>
      </c>
      <c r="G26" t="s">
        <v>179</v>
      </c>
      <c r="H26" t="s">
        <v>176</v>
      </c>
    </row>
    <row r="27" spans="1:11" x14ac:dyDescent="0.25">
      <c r="A27" t="s">
        <v>169</v>
      </c>
      <c r="B27" t="s">
        <v>177</v>
      </c>
      <c r="D27" t="s">
        <v>178</v>
      </c>
    </row>
    <row r="28" spans="1:11" x14ac:dyDescent="0.25">
      <c r="B28" t="s">
        <v>180</v>
      </c>
      <c r="D28" t="s">
        <v>171</v>
      </c>
    </row>
    <row r="29" spans="1:11" x14ac:dyDescent="0.25">
      <c r="C29" s="82"/>
    </row>
    <row r="30" spans="1:11" x14ac:dyDescent="0.25">
      <c r="A30" s="1"/>
      <c r="C30" s="82"/>
      <c r="D30" s="100" t="s">
        <v>181</v>
      </c>
    </row>
    <row r="31" spans="1:11" x14ac:dyDescent="0.25">
      <c r="C31" s="1"/>
      <c r="D31" t="s">
        <v>174</v>
      </c>
    </row>
    <row r="32" spans="1:11" x14ac:dyDescent="0.25">
      <c r="D32" t="s">
        <v>178</v>
      </c>
    </row>
    <row r="33" spans="1:10" x14ac:dyDescent="0.25">
      <c r="D33" t="s">
        <v>7113</v>
      </c>
    </row>
    <row r="36" spans="1:10" x14ac:dyDescent="0.25">
      <c r="A36" s="1" t="s">
        <v>132</v>
      </c>
      <c r="B36" s="1" t="s">
        <v>133</v>
      </c>
      <c r="C36" s="1" t="s">
        <v>182</v>
      </c>
      <c r="D36" s="1" t="s">
        <v>183</v>
      </c>
      <c r="E36" s="1" t="s">
        <v>184</v>
      </c>
      <c r="F36" s="1" t="s">
        <v>185</v>
      </c>
      <c r="G36" s="1" t="s">
        <v>186</v>
      </c>
      <c r="H36" s="1" t="s">
        <v>158</v>
      </c>
      <c r="I36" s="1"/>
      <c r="J36" s="1" t="s">
        <v>187</v>
      </c>
    </row>
    <row r="37" spans="1:10" x14ac:dyDescent="0.25">
      <c r="A37" t="s">
        <v>132</v>
      </c>
      <c r="B37" t="s">
        <v>133</v>
      </c>
      <c r="C37" t="s">
        <v>188</v>
      </c>
      <c r="D37" t="s">
        <v>189</v>
      </c>
      <c r="E37" t="s">
        <v>190</v>
      </c>
      <c r="F37" t="s">
        <v>191</v>
      </c>
      <c r="G37" t="s">
        <v>186</v>
      </c>
      <c r="H37" t="s">
        <v>192</v>
      </c>
      <c r="J37" t="s">
        <v>193</v>
      </c>
    </row>
    <row r="38" spans="1:10" x14ac:dyDescent="0.25">
      <c r="C38" t="s">
        <v>194</v>
      </c>
      <c r="D38" t="s">
        <v>195</v>
      </c>
      <c r="E38" t="s">
        <v>196</v>
      </c>
    </row>
    <row r="39" spans="1:10" x14ac:dyDescent="0.25">
      <c r="C39" t="s">
        <v>197</v>
      </c>
      <c r="D39" t="s">
        <v>198</v>
      </c>
      <c r="E39" t="s">
        <v>199</v>
      </c>
    </row>
    <row r="40" spans="1:10" x14ac:dyDescent="0.25">
      <c r="C40" t="s">
        <v>200</v>
      </c>
      <c r="E40" t="s">
        <v>201</v>
      </c>
    </row>
    <row r="41" spans="1:10" x14ac:dyDescent="0.25">
      <c r="E41" t="s">
        <v>202</v>
      </c>
    </row>
    <row r="42" spans="1:10" x14ac:dyDescent="0.25">
      <c r="E42" t="s">
        <v>203</v>
      </c>
    </row>
    <row r="47" spans="1:10" x14ac:dyDescent="0.25">
      <c r="A47" s="225" t="s">
        <v>204</v>
      </c>
      <c r="B47" s="225"/>
    </row>
    <row r="48" spans="1:10" x14ac:dyDescent="0.25">
      <c r="A48">
        <v>0</v>
      </c>
      <c r="B48" s="193">
        <v>35</v>
      </c>
      <c r="C48" s="1"/>
    </row>
    <row r="49" spans="1:2" x14ac:dyDescent="0.25">
      <c r="A49">
        <v>10</v>
      </c>
      <c r="B49" s="193">
        <v>55</v>
      </c>
    </row>
    <row r="50" spans="1:2" x14ac:dyDescent="0.25">
      <c r="A50">
        <v>15</v>
      </c>
      <c r="B50" s="193">
        <v>85</v>
      </c>
    </row>
    <row r="51" spans="1:2" x14ac:dyDescent="0.25">
      <c r="A51">
        <v>20</v>
      </c>
      <c r="B51" s="193">
        <v>115</v>
      </c>
    </row>
    <row r="52" spans="1:2" x14ac:dyDescent="0.25">
      <c r="A52">
        <v>25</v>
      </c>
      <c r="B52" s="193">
        <v>145</v>
      </c>
    </row>
    <row r="53" spans="1:2" x14ac:dyDescent="0.25">
      <c r="A53">
        <v>30</v>
      </c>
      <c r="B53" s="193">
        <v>175</v>
      </c>
    </row>
    <row r="54" spans="1:2" x14ac:dyDescent="0.25">
      <c r="A54">
        <v>35</v>
      </c>
      <c r="B54" s="193">
        <v>210</v>
      </c>
    </row>
    <row r="55" spans="1:2" x14ac:dyDescent="0.25">
      <c r="A55">
        <v>40</v>
      </c>
      <c r="B55" s="193">
        <v>260</v>
      </c>
    </row>
    <row r="56" spans="1:2" x14ac:dyDescent="0.25">
      <c r="A56">
        <v>50</v>
      </c>
      <c r="B56" s="193">
        <v>325</v>
      </c>
    </row>
    <row r="57" spans="1:2" x14ac:dyDescent="0.25">
      <c r="B57" s="101"/>
    </row>
    <row r="58" spans="1:2" x14ac:dyDescent="0.25">
      <c r="B58" s="101"/>
    </row>
    <row r="59" spans="1:2" x14ac:dyDescent="0.25">
      <c r="A59" s="225" t="s">
        <v>205</v>
      </c>
      <c r="B59" s="225"/>
    </row>
    <row r="60" spans="1:2" x14ac:dyDescent="0.25">
      <c r="A60">
        <v>0</v>
      </c>
      <c r="B60">
        <v>55</v>
      </c>
    </row>
    <row r="61" spans="1:2" x14ac:dyDescent="0.25">
      <c r="A61">
        <v>10</v>
      </c>
      <c r="B61">
        <v>135</v>
      </c>
    </row>
    <row r="62" spans="1:2" x14ac:dyDescent="0.25">
      <c r="A62">
        <v>15</v>
      </c>
      <c r="B62">
        <v>190</v>
      </c>
    </row>
    <row r="63" spans="1:2" x14ac:dyDescent="0.25">
      <c r="A63">
        <v>20</v>
      </c>
      <c r="B63">
        <v>245</v>
      </c>
    </row>
    <row r="64" spans="1:2" x14ac:dyDescent="0.25">
      <c r="A64">
        <v>25</v>
      </c>
      <c r="B64">
        <v>300</v>
      </c>
    </row>
    <row r="65" spans="1:2" x14ac:dyDescent="0.25">
      <c r="A65">
        <v>30</v>
      </c>
      <c r="B65">
        <v>350</v>
      </c>
    </row>
    <row r="66" spans="1:2" x14ac:dyDescent="0.25">
      <c r="A66">
        <v>35</v>
      </c>
      <c r="B66">
        <v>405</v>
      </c>
    </row>
    <row r="67" spans="1:2" x14ac:dyDescent="0.25">
      <c r="A67">
        <v>40</v>
      </c>
      <c r="B67">
        <v>460</v>
      </c>
    </row>
    <row r="68" spans="1:2" x14ac:dyDescent="0.25">
      <c r="A68">
        <v>50</v>
      </c>
      <c r="B68">
        <v>595</v>
      </c>
    </row>
  </sheetData>
  <sortState xmlns:xlrd2="http://schemas.microsoft.com/office/spreadsheetml/2017/richdata2" ref="C37:C39">
    <sortCondition ref="C37"/>
  </sortState>
  <mergeCells count="2">
    <mergeCell ref="A47:B47"/>
    <mergeCell ref="A59:B59"/>
  </mergeCells>
  <phoneticPr fontId="18"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GI384"/>
  <sheetViews>
    <sheetView topLeftCell="EW1" workbookViewId="0">
      <selection activeCell="FP1" sqref="FP1:FP1048576"/>
    </sheetView>
  </sheetViews>
  <sheetFormatPr defaultRowHeight="15" x14ac:dyDescent="0.25"/>
  <cols>
    <col min="1" max="1" width="13.28515625" customWidth="1"/>
  </cols>
  <sheetData>
    <row r="1" spans="1:191" x14ac:dyDescent="0.25">
      <c r="A1" t="s">
        <v>206</v>
      </c>
      <c r="B1" t="s">
        <v>207</v>
      </c>
      <c r="C1" t="s">
        <v>208</v>
      </c>
      <c r="D1" t="s">
        <v>209</v>
      </c>
      <c r="E1" t="s">
        <v>210</v>
      </c>
      <c r="F1" t="s">
        <v>211</v>
      </c>
      <c r="G1" t="s">
        <v>86</v>
      </c>
      <c r="H1" t="s">
        <v>212</v>
      </c>
      <c r="I1" t="s">
        <v>213</v>
      </c>
      <c r="J1" t="s">
        <v>214</v>
      </c>
      <c r="K1" t="s">
        <v>215</v>
      </c>
      <c r="L1" t="s">
        <v>216</v>
      </c>
      <c r="M1" t="s">
        <v>217</v>
      </c>
      <c r="N1" t="s">
        <v>218</v>
      </c>
      <c r="O1" t="s">
        <v>219</v>
      </c>
      <c r="P1" t="s">
        <v>220</v>
      </c>
      <c r="Q1" t="s">
        <v>221</v>
      </c>
      <c r="R1" t="s">
        <v>222</v>
      </c>
      <c r="S1" t="s">
        <v>223</v>
      </c>
      <c r="T1" t="s">
        <v>224</v>
      </c>
      <c r="U1" t="s">
        <v>225</v>
      </c>
      <c r="V1" t="s">
        <v>226</v>
      </c>
      <c r="W1" t="s">
        <v>227</v>
      </c>
      <c r="X1" t="s">
        <v>228</v>
      </c>
      <c r="Y1" t="s">
        <v>229</v>
      </c>
      <c r="Z1" t="s">
        <v>230</v>
      </c>
      <c r="AA1" t="s">
        <v>231</v>
      </c>
      <c r="AB1" t="s">
        <v>232</v>
      </c>
      <c r="AC1" t="s">
        <v>233</v>
      </c>
      <c r="AD1" t="s">
        <v>234</v>
      </c>
      <c r="AE1" t="s">
        <v>235</v>
      </c>
      <c r="AF1" t="s">
        <v>236</v>
      </c>
      <c r="AG1" t="s">
        <v>237</v>
      </c>
      <c r="AH1" t="s">
        <v>238</v>
      </c>
      <c r="AI1" t="s">
        <v>239</v>
      </c>
      <c r="AJ1" t="s">
        <v>240</v>
      </c>
      <c r="AK1" t="s">
        <v>241</v>
      </c>
      <c r="AL1" t="s">
        <v>242</v>
      </c>
      <c r="AM1" t="s">
        <v>243</v>
      </c>
      <c r="AN1" t="s">
        <v>244</v>
      </c>
      <c r="AO1" t="s">
        <v>245</v>
      </c>
      <c r="AP1" t="s">
        <v>246</v>
      </c>
      <c r="AQ1" t="s">
        <v>247</v>
      </c>
      <c r="AR1" t="s">
        <v>248</v>
      </c>
      <c r="AS1" t="s">
        <v>249</v>
      </c>
      <c r="AT1" t="s">
        <v>250</v>
      </c>
      <c r="AU1" t="s">
        <v>251</v>
      </c>
      <c r="AV1" t="s">
        <v>252</v>
      </c>
      <c r="AW1" t="s">
        <v>253</v>
      </c>
      <c r="AX1" t="s">
        <v>254</v>
      </c>
      <c r="AY1" t="s">
        <v>255</v>
      </c>
      <c r="AZ1" t="s">
        <v>256</v>
      </c>
      <c r="BA1" t="s">
        <v>257</v>
      </c>
      <c r="BB1" t="s">
        <v>258</v>
      </c>
      <c r="BC1" t="s">
        <v>259</v>
      </c>
      <c r="BD1" t="s">
        <v>260</v>
      </c>
      <c r="BE1" t="s">
        <v>261</v>
      </c>
      <c r="BF1" t="s">
        <v>262</v>
      </c>
      <c r="BG1" t="s">
        <v>263</v>
      </c>
      <c r="BH1" t="s">
        <v>264</v>
      </c>
      <c r="BI1" t="s">
        <v>265</v>
      </c>
      <c r="BJ1" t="s">
        <v>266</v>
      </c>
      <c r="BK1" t="s">
        <v>267</v>
      </c>
      <c r="BL1" t="s">
        <v>268</v>
      </c>
      <c r="BM1" t="s">
        <v>269</v>
      </c>
      <c r="BN1" t="s">
        <v>270</v>
      </c>
      <c r="BO1" t="s">
        <v>271</v>
      </c>
      <c r="BP1" t="s">
        <v>272</v>
      </c>
      <c r="BQ1" t="s">
        <v>273</v>
      </c>
      <c r="BR1" t="s">
        <v>274</v>
      </c>
      <c r="BS1" t="s">
        <v>275</v>
      </c>
      <c r="BT1" t="s">
        <v>276</v>
      </c>
      <c r="BU1" t="s">
        <v>277</v>
      </c>
      <c r="BV1" t="s">
        <v>278</v>
      </c>
      <c r="BW1" t="s">
        <v>279</v>
      </c>
      <c r="BX1" t="s">
        <v>280</v>
      </c>
      <c r="BY1" t="s">
        <v>281</v>
      </c>
      <c r="BZ1" t="s">
        <v>282</v>
      </c>
      <c r="CA1" t="s">
        <v>283</v>
      </c>
      <c r="CB1" t="s">
        <v>284</v>
      </c>
      <c r="CC1" t="s">
        <v>285</v>
      </c>
      <c r="CD1" t="s">
        <v>286</v>
      </c>
      <c r="CE1" t="s">
        <v>287</v>
      </c>
      <c r="CF1" t="s">
        <v>288</v>
      </c>
      <c r="CG1" t="s">
        <v>289</v>
      </c>
      <c r="CH1" t="s">
        <v>290</v>
      </c>
      <c r="CI1" t="s">
        <v>291</v>
      </c>
      <c r="CJ1" t="s">
        <v>292</v>
      </c>
      <c r="CK1" t="s">
        <v>293</v>
      </c>
      <c r="CL1" t="s">
        <v>294</v>
      </c>
      <c r="CM1" t="s">
        <v>295</v>
      </c>
      <c r="CN1" t="s">
        <v>296</v>
      </c>
      <c r="CO1" t="s">
        <v>297</v>
      </c>
      <c r="CP1" t="s">
        <v>298</v>
      </c>
      <c r="CQ1" t="s">
        <v>299</v>
      </c>
      <c r="CR1" t="s">
        <v>300</v>
      </c>
      <c r="CS1" t="s">
        <v>301</v>
      </c>
      <c r="CT1" t="s">
        <v>302</v>
      </c>
      <c r="CU1" t="s">
        <v>303</v>
      </c>
      <c r="CV1" t="s">
        <v>304</v>
      </c>
      <c r="CW1" t="s">
        <v>305</v>
      </c>
      <c r="CX1" t="s">
        <v>306</v>
      </c>
      <c r="CY1" t="s">
        <v>307</v>
      </c>
      <c r="CZ1" t="s">
        <v>308</v>
      </c>
      <c r="DA1" t="s">
        <v>309</v>
      </c>
      <c r="DB1" t="s">
        <v>310</v>
      </c>
      <c r="DC1" t="s">
        <v>311</v>
      </c>
      <c r="DD1" t="s">
        <v>312</v>
      </c>
      <c r="DE1" t="s">
        <v>313</v>
      </c>
      <c r="DF1" t="s">
        <v>314</v>
      </c>
      <c r="DG1" t="s">
        <v>315</v>
      </c>
      <c r="DH1" t="s">
        <v>316</v>
      </c>
      <c r="DI1" t="s">
        <v>317</v>
      </c>
      <c r="DJ1" t="s">
        <v>318</v>
      </c>
      <c r="DK1" t="s">
        <v>319</v>
      </c>
      <c r="DL1" t="s">
        <v>320</v>
      </c>
      <c r="DM1" t="s">
        <v>321</v>
      </c>
      <c r="DN1" t="s">
        <v>322</v>
      </c>
      <c r="DO1" t="s">
        <v>323</v>
      </c>
      <c r="DP1" t="s">
        <v>324</v>
      </c>
      <c r="DQ1" t="s">
        <v>325</v>
      </c>
      <c r="DR1" t="s">
        <v>326</v>
      </c>
      <c r="DS1" t="s">
        <v>327</v>
      </c>
      <c r="DT1" t="s">
        <v>328</v>
      </c>
      <c r="DU1" t="s">
        <v>329</v>
      </c>
      <c r="DV1" t="s">
        <v>330</v>
      </c>
      <c r="DW1" t="s">
        <v>331</v>
      </c>
      <c r="DX1" t="s">
        <v>332</v>
      </c>
      <c r="DY1" t="s">
        <v>333</v>
      </c>
      <c r="DZ1" t="s">
        <v>334</v>
      </c>
      <c r="EA1" t="s">
        <v>335</v>
      </c>
      <c r="EB1" t="s">
        <v>336</v>
      </c>
      <c r="EC1" t="s">
        <v>337</v>
      </c>
      <c r="ED1" t="s">
        <v>338</v>
      </c>
      <c r="EE1" t="s">
        <v>339</v>
      </c>
      <c r="EF1" t="s">
        <v>340</v>
      </c>
      <c r="EG1" t="s">
        <v>341</v>
      </c>
      <c r="EH1" t="s">
        <v>342</v>
      </c>
      <c r="EI1" t="s">
        <v>343</v>
      </c>
      <c r="EJ1" t="s">
        <v>344</v>
      </c>
      <c r="EK1" t="s">
        <v>345</v>
      </c>
      <c r="EL1" t="s">
        <v>346</v>
      </c>
      <c r="EM1" t="s">
        <v>347</v>
      </c>
      <c r="EN1" t="s">
        <v>348</v>
      </c>
      <c r="EO1" t="s">
        <v>349</v>
      </c>
      <c r="EP1" t="s">
        <v>350</v>
      </c>
      <c r="EQ1" t="s">
        <v>351</v>
      </c>
      <c r="ER1" t="s">
        <v>352</v>
      </c>
      <c r="ES1" t="s">
        <v>353</v>
      </c>
      <c r="ET1" t="s">
        <v>354</v>
      </c>
      <c r="EU1" t="s">
        <v>355</v>
      </c>
      <c r="EV1" t="s">
        <v>356</v>
      </c>
      <c r="EW1" t="s">
        <v>357</v>
      </c>
      <c r="EX1" t="s">
        <v>358</v>
      </c>
      <c r="EY1" t="s">
        <v>359</v>
      </c>
      <c r="EZ1" t="s">
        <v>360</v>
      </c>
      <c r="FA1" t="s">
        <v>361</v>
      </c>
      <c r="FB1" t="s">
        <v>362</v>
      </c>
      <c r="FC1" t="s">
        <v>363</v>
      </c>
      <c r="FD1" t="s">
        <v>364</v>
      </c>
      <c r="FE1" t="s">
        <v>365</v>
      </c>
      <c r="FF1" t="s">
        <v>366</v>
      </c>
      <c r="FG1" t="s">
        <v>367</v>
      </c>
      <c r="FH1" t="s">
        <v>368</v>
      </c>
      <c r="FI1" t="s">
        <v>369</v>
      </c>
      <c r="FJ1" t="s">
        <v>370</v>
      </c>
      <c r="FK1" t="s">
        <v>371</v>
      </c>
      <c r="FL1" t="s">
        <v>372</v>
      </c>
      <c r="FM1" t="s">
        <v>373</v>
      </c>
      <c r="FN1" t="s">
        <v>374</v>
      </c>
      <c r="FO1" t="s">
        <v>375</v>
      </c>
      <c r="FP1" t="s">
        <v>376</v>
      </c>
      <c r="FQ1" t="s">
        <v>377</v>
      </c>
      <c r="FR1" t="s">
        <v>378</v>
      </c>
      <c r="FS1" t="s">
        <v>379</v>
      </c>
      <c r="FT1" t="s">
        <v>380</v>
      </c>
      <c r="FU1" t="s">
        <v>381</v>
      </c>
      <c r="FV1" t="s">
        <v>382</v>
      </c>
      <c r="FW1" t="s">
        <v>383</v>
      </c>
      <c r="FX1" t="s">
        <v>384</v>
      </c>
      <c r="FY1" t="s">
        <v>385</v>
      </c>
      <c r="FZ1" t="s">
        <v>386</v>
      </c>
      <c r="GA1" t="s">
        <v>387</v>
      </c>
      <c r="GB1" t="s">
        <v>388</v>
      </c>
      <c r="GC1" t="s">
        <v>389</v>
      </c>
      <c r="GD1" t="s">
        <v>390</v>
      </c>
      <c r="GE1" t="s">
        <v>391</v>
      </c>
      <c r="GF1" t="s">
        <v>392</v>
      </c>
      <c r="GG1" t="s">
        <v>393</v>
      </c>
      <c r="GH1" t="s">
        <v>394</v>
      </c>
      <c r="GI1" t="s">
        <v>395</v>
      </c>
    </row>
    <row r="3" spans="1:191" s="97" customFormat="1" x14ac:dyDescent="0.25">
      <c r="A3" s="97" t="s">
        <v>396</v>
      </c>
      <c r="B3" s="97" t="s">
        <v>396</v>
      </c>
      <c r="C3" s="97" t="s">
        <v>396</v>
      </c>
      <c r="D3" s="97" t="s">
        <v>396</v>
      </c>
      <c r="E3" s="97" t="s">
        <v>396</v>
      </c>
      <c r="F3" s="97" t="s">
        <v>396</v>
      </c>
      <c r="G3" s="97" t="s">
        <v>396</v>
      </c>
      <c r="H3" s="97" t="s">
        <v>396</v>
      </c>
      <c r="I3" s="97" t="s">
        <v>396</v>
      </c>
      <c r="J3" s="97" t="s">
        <v>396</v>
      </c>
      <c r="K3" s="97" t="s">
        <v>396</v>
      </c>
      <c r="L3" s="97" t="s">
        <v>396</v>
      </c>
      <c r="M3" s="97" t="s">
        <v>396</v>
      </c>
      <c r="N3" s="97" t="s">
        <v>396</v>
      </c>
      <c r="O3" s="97" t="s">
        <v>396</v>
      </c>
      <c r="P3" s="97" t="s">
        <v>396</v>
      </c>
      <c r="Q3" s="97" t="s">
        <v>396</v>
      </c>
      <c r="R3" s="97" t="s">
        <v>396</v>
      </c>
      <c r="S3" s="97" t="s">
        <v>396</v>
      </c>
      <c r="T3" s="97" t="s">
        <v>396</v>
      </c>
      <c r="U3" s="97" t="s">
        <v>396</v>
      </c>
      <c r="V3" s="97" t="s">
        <v>396</v>
      </c>
      <c r="W3" s="97" t="s">
        <v>396</v>
      </c>
      <c r="X3" s="97" t="s">
        <v>396</v>
      </c>
      <c r="Y3" s="97" t="s">
        <v>396</v>
      </c>
      <c r="Z3" s="97" t="s">
        <v>396</v>
      </c>
      <c r="AA3" s="97" t="s">
        <v>396</v>
      </c>
      <c r="AB3" s="97" t="s">
        <v>396</v>
      </c>
      <c r="AC3" s="97" t="s">
        <v>396</v>
      </c>
      <c r="AD3" s="97" t="s">
        <v>396</v>
      </c>
      <c r="AE3" s="97" t="s">
        <v>396</v>
      </c>
      <c r="AF3" s="97" t="s">
        <v>396</v>
      </c>
      <c r="AG3" s="97" t="s">
        <v>396</v>
      </c>
      <c r="AH3" s="97" t="s">
        <v>396</v>
      </c>
      <c r="AI3" s="97" t="s">
        <v>396</v>
      </c>
      <c r="AJ3" s="97" t="s">
        <v>396</v>
      </c>
      <c r="AK3" s="97" t="s">
        <v>396</v>
      </c>
      <c r="AL3" s="97" t="s">
        <v>396</v>
      </c>
      <c r="AM3" s="97" t="s">
        <v>396</v>
      </c>
      <c r="AN3" s="97" t="s">
        <v>396</v>
      </c>
      <c r="AO3" s="97" t="s">
        <v>396</v>
      </c>
      <c r="AP3" s="97" t="s">
        <v>396</v>
      </c>
      <c r="AQ3" s="97" t="s">
        <v>396</v>
      </c>
      <c r="AR3" s="97" t="s">
        <v>396</v>
      </c>
      <c r="AS3" s="97" t="s">
        <v>396</v>
      </c>
      <c r="AT3" s="97" t="s">
        <v>396</v>
      </c>
      <c r="AU3" s="97" t="s">
        <v>396</v>
      </c>
      <c r="AV3" s="97" t="s">
        <v>396</v>
      </c>
      <c r="AW3" s="97" t="s">
        <v>396</v>
      </c>
      <c r="AX3" s="97" t="s">
        <v>396</v>
      </c>
      <c r="AY3" s="97" t="s">
        <v>396</v>
      </c>
      <c r="AZ3" s="97" t="s">
        <v>396</v>
      </c>
      <c r="BA3" s="97" t="s">
        <v>396</v>
      </c>
      <c r="BB3" s="97" t="s">
        <v>396</v>
      </c>
      <c r="BC3" s="97" t="s">
        <v>396</v>
      </c>
      <c r="BD3" s="97" t="s">
        <v>396</v>
      </c>
      <c r="BE3" s="97" t="s">
        <v>396</v>
      </c>
      <c r="BF3" s="97" t="s">
        <v>396</v>
      </c>
      <c r="BG3" s="97" t="s">
        <v>396</v>
      </c>
      <c r="BH3" s="97" t="s">
        <v>396</v>
      </c>
      <c r="BI3" s="97" t="s">
        <v>396</v>
      </c>
      <c r="BJ3" s="97" t="s">
        <v>396</v>
      </c>
      <c r="BK3" s="97" t="s">
        <v>396</v>
      </c>
      <c r="BL3" s="97" t="s">
        <v>396</v>
      </c>
      <c r="BM3" s="97" t="s">
        <v>396</v>
      </c>
      <c r="BN3" s="97" t="s">
        <v>396</v>
      </c>
      <c r="BO3" s="97" t="s">
        <v>396</v>
      </c>
      <c r="BP3" s="97" t="s">
        <v>396</v>
      </c>
      <c r="BQ3" s="97" t="s">
        <v>396</v>
      </c>
      <c r="BR3" s="97" t="s">
        <v>396</v>
      </c>
      <c r="BS3" s="97" t="s">
        <v>396</v>
      </c>
      <c r="BT3" s="97" t="s">
        <v>396</v>
      </c>
      <c r="BU3" s="97" t="s">
        <v>396</v>
      </c>
      <c r="BV3" s="97" t="s">
        <v>396</v>
      </c>
      <c r="BW3" s="97" t="s">
        <v>396</v>
      </c>
      <c r="BX3" s="97" t="s">
        <v>396</v>
      </c>
      <c r="BY3" s="97" t="s">
        <v>396</v>
      </c>
      <c r="BZ3" s="97" t="s">
        <v>396</v>
      </c>
      <c r="CA3" s="97" t="s">
        <v>396</v>
      </c>
      <c r="CB3" s="97" t="s">
        <v>396</v>
      </c>
      <c r="CC3" s="97" t="s">
        <v>396</v>
      </c>
      <c r="CD3" s="97" t="s">
        <v>396</v>
      </c>
      <c r="CE3" s="97" t="s">
        <v>396</v>
      </c>
      <c r="CF3" s="97" t="s">
        <v>396</v>
      </c>
      <c r="CG3" s="97" t="s">
        <v>396</v>
      </c>
      <c r="CH3" s="97" t="s">
        <v>396</v>
      </c>
      <c r="CI3" s="97" t="s">
        <v>396</v>
      </c>
      <c r="CJ3" s="97" t="s">
        <v>396</v>
      </c>
      <c r="CK3" s="97" t="s">
        <v>396</v>
      </c>
      <c r="CL3" s="97" t="s">
        <v>396</v>
      </c>
      <c r="CM3" s="97" t="s">
        <v>396</v>
      </c>
      <c r="CN3" s="97" t="s">
        <v>396</v>
      </c>
      <c r="CO3" s="97" t="s">
        <v>396</v>
      </c>
      <c r="CP3" s="97" t="s">
        <v>396</v>
      </c>
      <c r="CQ3" s="97" t="s">
        <v>396</v>
      </c>
      <c r="CR3" s="97" t="s">
        <v>396</v>
      </c>
      <c r="CS3" s="97" t="s">
        <v>396</v>
      </c>
      <c r="CT3" s="97" t="s">
        <v>396</v>
      </c>
      <c r="CU3" s="97" t="s">
        <v>396</v>
      </c>
      <c r="CV3" s="97" t="s">
        <v>396</v>
      </c>
      <c r="CW3" s="97" t="s">
        <v>396</v>
      </c>
      <c r="CX3" s="97" t="s">
        <v>396</v>
      </c>
      <c r="CY3" s="97" t="s">
        <v>396</v>
      </c>
      <c r="CZ3" s="97" t="s">
        <v>396</v>
      </c>
      <c r="DA3" s="97" t="s">
        <v>396</v>
      </c>
      <c r="DB3" s="97" t="s">
        <v>396</v>
      </c>
      <c r="DC3" s="97" t="s">
        <v>396</v>
      </c>
      <c r="DD3" s="97" t="s">
        <v>396</v>
      </c>
      <c r="DE3" s="97" t="s">
        <v>396</v>
      </c>
      <c r="DF3" s="97" t="s">
        <v>396</v>
      </c>
      <c r="DG3" s="97" t="s">
        <v>396</v>
      </c>
      <c r="DH3" s="97" t="s">
        <v>396</v>
      </c>
      <c r="DI3" s="97" t="s">
        <v>396</v>
      </c>
      <c r="DJ3" s="97" t="s">
        <v>396</v>
      </c>
      <c r="DK3" s="97" t="s">
        <v>396</v>
      </c>
      <c r="DL3" s="97" t="s">
        <v>396</v>
      </c>
      <c r="DM3" s="97" t="s">
        <v>396</v>
      </c>
      <c r="DN3" s="97" t="s">
        <v>396</v>
      </c>
      <c r="DO3" s="97" t="s">
        <v>396</v>
      </c>
      <c r="DP3" s="97" t="s">
        <v>396</v>
      </c>
      <c r="DQ3" s="97" t="s">
        <v>396</v>
      </c>
      <c r="DR3" s="97" t="s">
        <v>396</v>
      </c>
      <c r="DS3" s="97" t="s">
        <v>396</v>
      </c>
      <c r="DT3" s="97" t="s">
        <v>396</v>
      </c>
      <c r="DU3" s="97" t="s">
        <v>396</v>
      </c>
      <c r="DV3" s="97" t="s">
        <v>396</v>
      </c>
      <c r="DW3" s="97" t="s">
        <v>396</v>
      </c>
      <c r="DX3" s="97" t="s">
        <v>396</v>
      </c>
      <c r="DY3" s="97" t="s">
        <v>396</v>
      </c>
      <c r="DZ3" s="97" t="s">
        <v>396</v>
      </c>
      <c r="EA3" s="97" t="s">
        <v>396</v>
      </c>
      <c r="EB3" s="97" t="s">
        <v>396</v>
      </c>
      <c r="EC3" s="97" t="s">
        <v>396</v>
      </c>
      <c r="ED3" s="97" t="s">
        <v>396</v>
      </c>
      <c r="EE3" s="97" t="s">
        <v>396</v>
      </c>
      <c r="EF3" s="97" t="s">
        <v>396</v>
      </c>
      <c r="EG3" s="97" t="s">
        <v>396</v>
      </c>
      <c r="EH3" s="97" t="s">
        <v>396</v>
      </c>
      <c r="EI3" s="97" t="s">
        <v>396</v>
      </c>
      <c r="EJ3" s="97" t="s">
        <v>396</v>
      </c>
      <c r="EK3" s="97" t="s">
        <v>396</v>
      </c>
      <c r="EL3" s="97" t="s">
        <v>396</v>
      </c>
      <c r="EM3" s="97" t="s">
        <v>396</v>
      </c>
      <c r="EN3" s="97" t="s">
        <v>396</v>
      </c>
      <c r="EO3" s="97" t="s">
        <v>396</v>
      </c>
      <c r="EP3" s="97" t="s">
        <v>396</v>
      </c>
      <c r="EQ3" s="97" t="s">
        <v>396</v>
      </c>
      <c r="ER3" s="97" t="s">
        <v>396</v>
      </c>
      <c r="ES3" s="97" t="s">
        <v>396</v>
      </c>
      <c r="ET3" s="97" t="s">
        <v>396</v>
      </c>
      <c r="EU3" s="97" t="s">
        <v>396</v>
      </c>
      <c r="EV3" s="97" t="s">
        <v>396</v>
      </c>
      <c r="EW3" s="97" t="s">
        <v>396</v>
      </c>
      <c r="EX3" s="97" t="s">
        <v>396</v>
      </c>
      <c r="EY3" s="97" t="s">
        <v>396</v>
      </c>
      <c r="EZ3" s="97" t="s">
        <v>396</v>
      </c>
      <c r="FA3" s="97" t="s">
        <v>396</v>
      </c>
      <c r="FB3" s="97" t="s">
        <v>396</v>
      </c>
      <c r="FC3" s="97" t="s">
        <v>396</v>
      </c>
      <c r="FD3" s="97" t="s">
        <v>396</v>
      </c>
      <c r="FE3" s="97" t="s">
        <v>396</v>
      </c>
      <c r="FF3" s="97" t="s">
        <v>396</v>
      </c>
      <c r="FG3" s="97" t="s">
        <v>396</v>
      </c>
      <c r="FH3" s="97" t="s">
        <v>396</v>
      </c>
      <c r="FI3" s="97" t="s">
        <v>396</v>
      </c>
      <c r="FJ3" s="97" t="s">
        <v>396</v>
      </c>
      <c r="FK3" s="97" t="s">
        <v>396</v>
      </c>
      <c r="FL3" s="97" t="s">
        <v>396</v>
      </c>
      <c r="FM3" s="97" t="s">
        <v>396</v>
      </c>
      <c r="FN3" s="97" t="s">
        <v>396</v>
      </c>
      <c r="FO3" s="97" t="s">
        <v>396</v>
      </c>
      <c r="FP3" s="97" t="s">
        <v>396</v>
      </c>
      <c r="FQ3" s="97" t="s">
        <v>396</v>
      </c>
      <c r="FR3" s="97" t="s">
        <v>396</v>
      </c>
      <c r="FS3" s="97" t="s">
        <v>396</v>
      </c>
      <c r="FT3" s="97" t="s">
        <v>396</v>
      </c>
      <c r="FU3" s="97" t="s">
        <v>396</v>
      </c>
      <c r="FV3" s="97" t="s">
        <v>396</v>
      </c>
      <c r="FW3" s="97" t="s">
        <v>396</v>
      </c>
      <c r="FX3" s="97" t="s">
        <v>396</v>
      </c>
      <c r="FY3" s="97" t="s">
        <v>396</v>
      </c>
      <c r="FZ3" s="97" t="s">
        <v>396</v>
      </c>
      <c r="GA3" s="97" t="s">
        <v>396</v>
      </c>
      <c r="GB3" s="97" t="s">
        <v>396</v>
      </c>
      <c r="GC3" s="97" t="s">
        <v>396</v>
      </c>
      <c r="GD3" s="97" t="s">
        <v>396</v>
      </c>
      <c r="GE3" s="97" t="s">
        <v>396</v>
      </c>
      <c r="GF3" s="97" t="s">
        <v>396</v>
      </c>
      <c r="GG3" s="97" t="s">
        <v>396</v>
      </c>
      <c r="GH3" s="97" t="s">
        <v>396</v>
      </c>
      <c r="GI3" s="97" t="s">
        <v>396</v>
      </c>
    </row>
    <row r="4" spans="1:191" x14ac:dyDescent="0.25">
      <c r="A4">
        <v>69150</v>
      </c>
      <c r="B4">
        <v>22808</v>
      </c>
      <c r="C4">
        <v>46209</v>
      </c>
      <c r="D4">
        <v>35215</v>
      </c>
      <c r="E4">
        <v>171</v>
      </c>
      <c r="F4">
        <v>59137</v>
      </c>
      <c r="G4">
        <v>35346</v>
      </c>
      <c r="H4">
        <v>6978</v>
      </c>
      <c r="I4">
        <v>3515</v>
      </c>
      <c r="J4">
        <v>729</v>
      </c>
      <c r="K4">
        <v>91</v>
      </c>
      <c r="L4">
        <v>160</v>
      </c>
      <c r="M4">
        <v>47815</v>
      </c>
      <c r="N4">
        <v>64566</v>
      </c>
      <c r="O4">
        <v>808</v>
      </c>
      <c r="P4">
        <v>2176</v>
      </c>
      <c r="Q4">
        <v>921</v>
      </c>
      <c r="R4">
        <v>117</v>
      </c>
      <c r="S4">
        <v>25678</v>
      </c>
      <c r="T4">
        <v>23768</v>
      </c>
      <c r="U4">
        <v>25310</v>
      </c>
      <c r="V4">
        <v>1868</v>
      </c>
      <c r="W4">
        <v>69945</v>
      </c>
      <c r="X4">
        <v>65413</v>
      </c>
      <c r="Y4">
        <v>55331</v>
      </c>
      <c r="Z4">
        <v>7710</v>
      </c>
      <c r="AA4">
        <v>52920</v>
      </c>
      <c r="AB4">
        <v>69869</v>
      </c>
      <c r="AC4">
        <v>37499</v>
      </c>
      <c r="AD4">
        <v>8835</v>
      </c>
      <c r="AE4">
        <v>56612</v>
      </c>
      <c r="AF4">
        <v>63316</v>
      </c>
      <c r="AG4">
        <v>56582</v>
      </c>
      <c r="AH4">
        <v>32879</v>
      </c>
      <c r="AI4">
        <v>7953</v>
      </c>
      <c r="AJ4">
        <v>13338</v>
      </c>
      <c r="AK4">
        <v>5472</v>
      </c>
      <c r="AL4">
        <v>27531</v>
      </c>
      <c r="AM4">
        <v>948216</v>
      </c>
      <c r="AN4">
        <v>22131</v>
      </c>
      <c r="AO4">
        <v>12839</v>
      </c>
      <c r="AP4">
        <v>34718</v>
      </c>
      <c r="AQ4">
        <v>8000408</v>
      </c>
      <c r="AR4">
        <v>30846</v>
      </c>
      <c r="AS4">
        <v>166</v>
      </c>
      <c r="AT4">
        <v>37333</v>
      </c>
      <c r="AU4">
        <v>16037</v>
      </c>
      <c r="AV4">
        <v>69762</v>
      </c>
      <c r="AW4">
        <v>47042</v>
      </c>
      <c r="AX4">
        <v>66182</v>
      </c>
      <c r="AY4">
        <v>356</v>
      </c>
      <c r="AZ4">
        <v>69668</v>
      </c>
      <c r="BA4">
        <v>15945</v>
      </c>
      <c r="BB4">
        <v>296764</v>
      </c>
      <c r="BC4">
        <v>208413</v>
      </c>
      <c r="BD4">
        <v>42139</v>
      </c>
      <c r="BE4">
        <v>40527</v>
      </c>
      <c r="BF4">
        <v>30489</v>
      </c>
      <c r="BG4">
        <v>2015</v>
      </c>
      <c r="BH4">
        <v>402</v>
      </c>
      <c r="BI4">
        <v>27670</v>
      </c>
      <c r="BJ4">
        <v>67</v>
      </c>
      <c r="BK4">
        <v>5679</v>
      </c>
      <c r="BL4">
        <v>724004</v>
      </c>
      <c r="BM4">
        <v>67166</v>
      </c>
      <c r="BN4">
        <v>724354</v>
      </c>
      <c r="BO4">
        <v>37881</v>
      </c>
      <c r="BP4">
        <v>28756</v>
      </c>
      <c r="BQ4">
        <v>37565</v>
      </c>
      <c r="BR4">
        <v>65764</v>
      </c>
      <c r="BS4">
        <v>45034</v>
      </c>
      <c r="BT4">
        <v>128</v>
      </c>
      <c r="BU4">
        <v>66777</v>
      </c>
      <c r="BV4">
        <v>15333</v>
      </c>
      <c r="BW4">
        <v>5862</v>
      </c>
      <c r="BX4">
        <v>1784</v>
      </c>
      <c r="BY4">
        <v>32037</v>
      </c>
      <c r="BZ4">
        <v>29546</v>
      </c>
      <c r="CA4">
        <v>68067</v>
      </c>
      <c r="CB4">
        <v>43855</v>
      </c>
      <c r="CC4">
        <v>39470</v>
      </c>
      <c r="CD4">
        <v>31694</v>
      </c>
      <c r="CE4">
        <v>44806</v>
      </c>
      <c r="CF4">
        <v>18857</v>
      </c>
      <c r="CG4">
        <v>9041</v>
      </c>
      <c r="CH4">
        <v>881610</v>
      </c>
      <c r="CI4">
        <v>67204</v>
      </c>
      <c r="CJ4">
        <v>26675</v>
      </c>
      <c r="CK4">
        <v>61470</v>
      </c>
      <c r="CL4">
        <v>14451</v>
      </c>
      <c r="CM4">
        <v>67712</v>
      </c>
      <c r="CN4">
        <v>3108</v>
      </c>
      <c r="CO4">
        <v>53609</v>
      </c>
      <c r="CP4">
        <v>42562</v>
      </c>
      <c r="CQ4">
        <v>41566</v>
      </c>
      <c r="CR4">
        <v>1563</v>
      </c>
      <c r="CS4">
        <v>27669</v>
      </c>
      <c r="CT4">
        <v>53579</v>
      </c>
      <c r="CU4">
        <v>32014</v>
      </c>
      <c r="CV4">
        <v>1463</v>
      </c>
      <c r="CW4">
        <v>18869</v>
      </c>
      <c r="CX4">
        <v>8630</v>
      </c>
      <c r="CY4">
        <v>26170</v>
      </c>
      <c r="CZ4">
        <v>42227</v>
      </c>
      <c r="DA4">
        <v>51414</v>
      </c>
      <c r="DB4">
        <v>57163</v>
      </c>
      <c r="DC4">
        <v>234583</v>
      </c>
      <c r="DD4">
        <v>68100</v>
      </c>
      <c r="DE4">
        <v>28835</v>
      </c>
      <c r="DF4">
        <v>15899</v>
      </c>
      <c r="DG4">
        <v>7130</v>
      </c>
      <c r="DH4">
        <v>2721</v>
      </c>
      <c r="DI4">
        <v>14979</v>
      </c>
      <c r="DJ4">
        <v>18172</v>
      </c>
      <c r="DK4">
        <v>18</v>
      </c>
      <c r="DL4">
        <v>70883</v>
      </c>
      <c r="DM4">
        <v>39103</v>
      </c>
      <c r="DN4">
        <v>44329</v>
      </c>
      <c r="DO4">
        <v>18303</v>
      </c>
      <c r="DP4">
        <v>45813</v>
      </c>
      <c r="DQ4">
        <v>24920</v>
      </c>
      <c r="DR4">
        <v>67397</v>
      </c>
      <c r="DS4">
        <v>48792</v>
      </c>
      <c r="DT4">
        <v>70780</v>
      </c>
      <c r="DU4">
        <v>70629</v>
      </c>
      <c r="DV4">
        <v>31313</v>
      </c>
      <c r="DW4">
        <v>36697</v>
      </c>
      <c r="DX4">
        <v>26365</v>
      </c>
      <c r="DY4">
        <v>40000</v>
      </c>
      <c r="DZ4">
        <v>2159</v>
      </c>
      <c r="EA4">
        <v>52753</v>
      </c>
      <c r="EB4">
        <v>29561</v>
      </c>
      <c r="EC4">
        <v>21430</v>
      </c>
      <c r="ED4">
        <v>1184</v>
      </c>
      <c r="EE4">
        <v>83</v>
      </c>
      <c r="EF4">
        <v>3854</v>
      </c>
      <c r="EG4">
        <v>28766</v>
      </c>
      <c r="EH4">
        <v>843</v>
      </c>
      <c r="EI4">
        <v>293787</v>
      </c>
      <c r="EJ4">
        <v>34993</v>
      </c>
      <c r="EK4">
        <v>1145</v>
      </c>
      <c r="EL4">
        <v>40229</v>
      </c>
      <c r="EM4">
        <v>17500</v>
      </c>
      <c r="EN4">
        <v>8118</v>
      </c>
      <c r="EO4">
        <v>1615</v>
      </c>
      <c r="EP4">
        <v>5942</v>
      </c>
      <c r="EQ4">
        <v>50316</v>
      </c>
      <c r="ER4">
        <v>1285</v>
      </c>
      <c r="ES4">
        <v>7340</v>
      </c>
      <c r="ET4">
        <v>9277</v>
      </c>
      <c r="EU4">
        <v>22568</v>
      </c>
      <c r="EV4">
        <v>18329</v>
      </c>
      <c r="EW4">
        <v>59858</v>
      </c>
      <c r="EX4">
        <v>16766</v>
      </c>
      <c r="EY4">
        <v>14631</v>
      </c>
      <c r="EZ4">
        <v>66792</v>
      </c>
      <c r="FA4">
        <v>29525</v>
      </c>
      <c r="FB4">
        <v>397</v>
      </c>
      <c r="FC4">
        <v>5877</v>
      </c>
      <c r="FD4">
        <v>52993</v>
      </c>
      <c r="FE4">
        <v>42</v>
      </c>
      <c r="FF4">
        <v>43257</v>
      </c>
      <c r="FG4">
        <v>9621</v>
      </c>
      <c r="FH4">
        <v>20120</v>
      </c>
      <c r="FI4">
        <v>1359</v>
      </c>
      <c r="FJ4">
        <v>785712</v>
      </c>
      <c r="FK4">
        <v>22858</v>
      </c>
      <c r="FL4">
        <v>47053</v>
      </c>
      <c r="FM4">
        <v>52953</v>
      </c>
      <c r="FN4">
        <v>21409</v>
      </c>
      <c r="FO4">
        <v>56918</v>
      </c>
      <c r="FP4">
        <v>24927</v>
      </c>
      <c r="FQ4">
        <v>66830</v>
      </c>
      <c r="FR4">
        <v>1895</v>
      </c>
      <c r="FS4">
        <v>17648</v>
      </c>
      <c r="FT4">
        <v>59987</v>
      </c>
      <c r="FU4">
        <v>7063</v>
      </c>
      <c r="FV4">
        <v>398608</v>
      </c>
      <c r="FW4">
        <v>27467</v>
      </c>
      <c r="FX4">
        <v>476</v>
      </c>
      <c r="FY4">
        <v>33077</v>
      </c>
      <c r="FZ4">
        <v>707179</v>
      </c>
      <c r="GA4">
        <v>8289</v>
      </c>
      <c r="GB4">
        <v>66575</v>
      </c>
      <c r="GC4">
        <v>3307</v>
      </c>
      <c r="GD4">
        <v>6404</v>
      </c>
      <c r="GE4">
        <v>51206</v>
      </c>
      <c r="GF4">
        <v>45102</v>
      </c>
      <c r="GG4">
        <v>19986</v>
      </c>
      <c r="GH4">
        <v>25847</v>
      </c>
      <c r="GI4">
        <v>53785</v>
      </c>
    </row>
    <row r="5" spans="1:191" x14ac:dyDescent="0.25">
      <c r="B5">
        <v>22925</v>
      </c>
      <c r="D5">
        <v>35216</v>
      </c>
      <c r="F5">
        <v>59144</v>
      </c>
      <c r="G5">
        <v>38070</v>
      </c>
      <c r="I5">
        <v>3517</v>
      </c>
      <c r="J5">
        <v>981</v>
      </c>
      <c r="K5">
        <v>667</v>
      </c>
      <c r="L5">
        <v>1246</v>
      </c>
      <c r="M5">
        <v>54482</v>
      </c>
      <c r="O5">
        <v>809</v>
      </c>
      <c r="P5">
        <v>8583</v>
      </c>
      <c r="Q5">
        <v>1953</v>
      </c>
      <c r="R5">
        <v>596</v>
      </c>
      <c r="S5">
        <v>25681</v>
      </c>
      <c r="T5">
        <v>32208</v>
      </c>
      <c r="U5">
        <v>641522</v>
      </c>
      <c r="V5">
        <v>1906</v>
      </c>
      <c r="X5">
        <v>65415</v>
      </c>
      <c r="Y5">
        <v>55377</v>
      </c>
      <c r="Z5">
        <v>7713</v>
      </c>
      <c r="AA5">
        <v>53070</v>
      </c>
      <c r="AB5">
        <v>69871</v>
      </c>
      <c r="AC5">
        <v>37827</v>
      </c>
      <c r="AD5">
        <v>9771</v>
      </c>
      <c r="AF5">
        <v>63317</v>
      </c>
      <c r="AG5">
        <v>56585</v>
      </c>
      <c r="AH5">
        <v>32880</v>
      </c>
      <c r="AI5">
        <v>8849</v>
      </c>
      <c r="AJ5">
        <v>22562</v>
      </c>
      <c r="AK5">
        <v>5473</v>
      </c>
      <c r="AL5">
        <v>27593</v>
      </c>
      <c r="AN5">
        <v>22404</v>
      </c>
      <c r="AO5">
        <v>21998</v>
      </c>
      <c r="AP5">
        <v>35550</v>
      </c>
      <c r="AS5">
        <v>943</v>
      </c>
      <c r="AU5">
        <v>16039</v>
      </c>
      <c r="AV5">
        <v>69764</v>
      </c>
      <c r="AY5">
        <v>430</v>
      </c>
      <c r="AZ5">
        <v>69672</v>
      </c>
      <c r="BA5">
        <v>20804</v>
      </c>
      <c r="BD5">
        <v>53862</v>
      </c>
      <c r="BE5">
        <v>42062</v>
      </c>
      <c r="BF5">
        <v>30495</v>
      </c>
      <c r="BG5">
        <v>4204</v>
      </c>
      <c r="BH5">
        <v>1942</v>
      </c>
      <c r="BI5">
        <v>28221</v>
      </c>
      <c r="BJ5">
        <v>240</v>
      </c>
      <c r="BK5">
        <v>9544</v>
      </c>
      <c r="BL5">
        <v>739999</v>
      </c>
      <c r="BM5">
        <v>67373</v>
      </c>
      <c r="BO5">
        <v>40137</v>
      </c>
      <c r="BP5">
        <v>58308</v>
      </c>
      <c r="BQ5">
        <v>37566</v>
      </c>
      <c r="BS5">
        <v>45039</v>
      </c>
      <c r="BT5">
        <v>3429</v>
      </c>
      <c r="BU5">
        <v>66778</v>
      </c>
      <c r="BV5">
        <v>15334</v>
      </c>
      <c r="BW5">
        <v>7293</v>
      </c>
      <c r="BX5">
        <v>1925</v>
      </c>
      <c r="BY5">
        <v>62517</v>
      </c>
      <c r="BZ5">
        <v>32829</v>
      </c>
      <c r="CA5">
        <v>69393</v>
      </c>
      <c r="CB5">
        <v>44504</v>
      </c>
      <c r="CC5">
        <v>39742</v>
      </c>
      <c r="CD5">
        <v>32746</v>
      </c>
      <c r="CE5">
        <v>62180</v>
      </c>
      <c r="CF5">
        <v>28223</v>
      </c>
      <c r="CG5">
        <v>11739</v>
      </c>
      <c r="CI5">
        <v>70576</v>
      </c>
      <c r="CJ5">
        <v>30083</v>
      </c>
      <c r="CK5">
        <v>61495</v>
      </c>
      <c r="CL5">
        <v>495648</v>
      </c>
      <c r="CM5">
        <v>68297</v>
      </c>
      <c r="CN5">
        <v>5231</v>
      </c>
      <c r="CO5">
        <v>53612</v>
      </c>
      <c r="CQ5">
        <v>41826</v>
      </c>
      <c r="CR5">
        <v>6424</v>
      </c>
      <c r="CS5">
        <v>28917</v>
      </c>
      <c r="CU5">
        <v>35540</v>
      </c>
      <c r="CV5">
        <v>1922</v>
      </c>
      <c r="CW5">
        <v>19607</v>
      </c>
      <c r="CX5">
        <v>12326</v>
      </c>
      <c r="CY5">
        <v>26177</v>
      </c>
      <c r="CZ5">
        <v>43257</v>
      </c>
      <c r="DB5">
        <v>57505</v>
      </c>
      <c r="DC5">
        <v>286377</v>
      </c>
      <c r="DE5">
        <v>60561</v>
      </c>
      <c r="DF5">
        <v>36112</v>
      </c>
      <c r="DG5">
        <v>7131</v>
      </c>
      <c r="DH5">
        <v>3320</v>
      </c>
      <c r="DI5">
        <v>17475</v>
      </c>
      <c r="DJ5">
        <v>18173</v>
      </c>
      <c r="DK5">
        <v>9550</v>
      </c>
      <c r="DL5">
        <v>70886</v>
      </c>
      <c r="DM5">
        <v>723759</v>
      </c>
      <c r="DN5">
        <v>45409</v>
      </c>
      <c r="DO5">
        <v>18306</v>
      </c>
      <c r="DP5">
        <v>46363</v>
      </c>
      <c r="DQ5">
        <v>25164</v>
      </c>
      <c r="DS5">
        <v>54257</v>
      </c>
      <c r="DV5">
        <v>31379</v>
      </c>
      <c r="DW5">
        <v>60606</v>
      </c>
      <c r="DX5">
        <v>26367</v>
      </c>
      <c r="DY5">
        <v>41848</v>
      </c>
      <c r="DZ5">
        <v>3710</v>
      </c>
      <c r="EA5">
        <v>52756</v>
      </c>
      <c r="EB5">
        <v>30876</v>
      </c>
      <c r="ED5">
        <v>1867</v>
      </c>
      <c r="EE5">
        <v>257</v>
      </c>
      <c r="EF5">
        <v>3855</v>
      </c>
      <c r="EH5">
        <v>9786</v>
      </c>
      <c r="EJ5">
        <v>34995</v>
      </c>
      <c r="EK5">
        <v>1147</v>
      </c>
      <c r="EL5">
        <v>41995</v>
      </c>
      <c r="EM5">
        <v>20801</v>
      </c>
      <c r="EN5">
        <v>12377</v>
      </c>
      <c r="EO5">
        <v>6111</v>
      </c>
      <c r="EQ5">
        <v>50317</v>
      </c>
      <c r="ER5">
        <v>10188</v>
      </c>
      <c r="ES5">
        <v>7783</v>
      </c>
      <c r="ET5">
        <v>31488</v>
      </c>
      <c r="EU5">
        <v>23505</v>
      </c>
      <c r="EV5">
        <v>44618</v>
      </c>
      <c r="EW5">
        <v>60232</v>
      </c>
      <c r="EX5">
        <v>19096</v>
      </c>
      <c r="EY5">
        <v>14634</v>
      </c>
      <c r="FA5">
        <v>29526</v>
      </c>
      <c r="FB5">
        <v>400</v>
      </c>
      <c r="FC5">
        <v>173310</v>
      </c>
      <c r="FD5">
        <v>57633</v>
      </c>
      <c r="FE5">
        <v>463</v>
      </c>
      <c r="FF5">
        <v>43258</v>
      </c>
      <c r="FH5">
        <v>20704</v>
      </c>
      <c r="FI5">
        <v>6306</v>
      </c>
      <c r="FJ5">
        <v>840204</v>
      </c>
      <c r="FK5">
        <v>22861</v>
      </c>
      <c r="FM5">
        <v>57298</v>
      </c>
      <c r="FN5">
        <v>21410</v>
      </c>
      <c r="FP5">
        <v>30597</v>
      </c>
      <c r="FQ5">
        <v>66839</v>
      </c>
      <c r="FR5">
        <v>9519</v>
      </c>
      <c r="FS5">
        <v>17681</v>
      </c>
      <c r="FT5">
        <v>59990</v>
      </c>
      <c r="FU5">
        <v>8438</v>
      </c>
      <c r="FV5">
        <v>398641</v>
      </c>
      <c r="FW5">
        <v>27610</v>
      </c>
      <c r="FX5">
        <v>1168</v>
      </c>
      <c r="FY5">
        <v>33118</v>
      </c>
      <c r="GA5">
        <v>9784</v>
      </c>
      <c r="GB5">
        <v>66581</v>
      </c>
      <c r="GC5">
        <v>6830</v>
      </c>
      <c r="GE5">
        <v>51208</v>
      </c>
      <c r="GF5">
        <v>45105</v>
      </c>
      <c r="GG5">
        <v>53298</v>
      </c>
      <c r="GH5">
        <v>45307</v>
      </c>
    </row>
    <row r="6" spans="1:191" x14ac:dyDescent="0.25">
      <c r="B6">
        <v>24960</v>
      </c>
      <c r="D6">
        <v>35217</v>
      </c>
      <c r="F6">
        <v>59483</v>
      </c>
      <c r="G6">
        <v>38107</v>
      </c>
      <c r="I6">
        <v>4849</v>
      </c>
      <c r="J6">
        <v>5841</v>
      </c>
      <c r="K6">
        <v>668</v>
      </c>
      <c r="L6">
        <v>1619</v>
      </c>
      <c r="M6">
        <v>57605</v>
      </c>
      <c r="O6">
        <v>2121</v>
      </c>
      <c r="P6">
        <v>8700</v>
      </c>
      <c r="Q6">
        <v>4622</v>
      </c>
      <c r="R6">
        <v>1206</v>
      </c>
      <c r="S6">
        <v>25696</v>
      </c>
      <c r="T6">
        <v>32832</v>
      </c>
      <c r="V6">
        <v>16099</v>
      </c>
      <c r="X6">
        <v>65416</v>
      </c>
      <c r="Y6">
        <v>57613</v>
      </c>
      <c r="Z6">
        <v>8036</v>
      </c>
      <c r="AA6">
        <v>53071</v>
      </c>
      <c r="AC6">
        <v>38148</v>
      </c>
      <c r="AD6">
        <v>11656</v>
      </c>
      <c r="AF6">
        <v>63318</v>
      </c>
      <c r="AG6">
        <v>56587</v>
      </c>
      <c r="AH6">
        <v>32882</v>
      </c>
      <c r="AI6">
        <v>9709</v>
      </c>
      <c r="AJ6">
        <v>34099</v>
      </c>
      <c r="AK6">
        <v>8566</v>
      </c>
      <c r="AL6">
        <v>27603</v>
      </c>
      <c r="AN6">
        <v>23818</v>
      </c>
      <c r="AO6">
        <v>28508</v>
      </c>
      <c r="AP6">
        <v>40497</v>
      </c>
      <c r="AS6">
        <v>1662</v>
      </c>
      <c r="AU6">
        <v>17964</v>
      </c>
      <c r="AY6">
        <v>519</v>
      </c>
      <c r="BA6">
        <v>21743</v>
      </c>
      <c r="BD6">
        <v>53925</v>
      </c>
      <c r="BE6">
        <v>43626</v>
      </c>
      <c r="BF6">
        <v>32048</v>
      </c>
      <c r="BG6">
        <v>5246</v>
      </c>
      <c r="BH6">
        <v>4206</v>
      </c>
      <c r="BI6">
        <v>30688</v>
      </c>
      <c r="BJ6">
        <v>810</v>
      </c>
      <c r="BK6">
        <v>22310</v>
      </c>
      <c r="BM6">
        <v>948349</v>
      </c>
      <c r="BO6">
        <v>40564</v>
      </c>
      <c r="BP6">
        <v>58410</v>
      </c>
      <c r="BQ6">
        <v>37568</v>
      </c>
      <c r="BS6">
        <v>546366</v>
      </c>
      <c r="BT6">
        <v>4733</v>
      </c>
      <c r="BV6">
        <v>19725</v>
      </c>
      <c r="BW6">
        <v>9935</v>
      </c>
      <c r="BX6">
        <v>2263</v>
      </c>
      <c r="BY6">
        <v>62518</v>
      </c>
      <c r="BZ6">
        <v>33845</v>
      </c>
      <c r="CA6">
        <v>69398</v>
      </c>
      <c r="CB6">
        <v>46288</v>
      </c>
      <c r="CC6">
        <v>39743</v>
      </c>
      <c r="CD6">
        <v>39738</v>
      </c>
      <c r="CE6">
        <v>63017</v>
      </c>
      <c r="CF6">
        <v>28922</v>
      </c>
      <c r="CG6">
        <v>12152</v>
      </c>
      <c r="CJ6">
        <v>30128</v>
      </c>
      <c r="CK6">
        <v>63594</v>
      </c>
      <c r="CN6">
        <v>5660</v>
      </c>
      <c r="CO6">
        <v>53614</v>
      </c>
      <c r="CQ6">
        <v>42136</v>
      </c>
      <c r="CR6">
        <v>8115</v>
      </c>
      <c r="CS6">
        <v>29467</v>
      </c>
      <c r="CU6">
        <v>38073</v>
      </c>
      <c r="CV6">
        <v>3836</v>
      </c>
      <c r="CW6">
        <v>20481</v>
      </c>
      <c r="CX6">
        <v>12327</v>
      </c>
      <c r="CY6">
        <v>26355</v>
      </c>
      <c r="CZ6">
        <v>43258</v>
      </c>
      <c r="DB6">
        <v>57934</v>
      </c>
      <c r="DE6">
        <v>60562</v>
      </c>
      <c r="DG6">
        <v>16287</v>
      </c>
      <c r="DH6">
        <v>4211</v>
      </c>
      <c r="DI6">
        <v>20221</v>
      </c>
      <c r="DJ6">
        <v>22831</v>
      </c>
      <c r="DK6">
        <v>10116</v>
      </c>
      <c r="DL6">
        <v>111980</v>
      </c>
      <c r="DN6">
        <v>49048</v>
      </c>
      <c r="DO6">
        <v>35228</v>
      </c>
      <c r="DP6">
        <v>46366</v>
      </c>
      <c r="DQ6">
        <v>29294</v>
      </c>
      <c r="DS6">
        <v>54258</v>
      </c>
      <c r="DV6">
        <v>31779</v>
      </c>
      <c r="DW6">
        <v>742542</v>
      </c>
      <c r="DX6">
        <v>26368</v>
      </c>
      <c r="DY6">
        <v>43569</v>
      </c>
      <c r="DZ6">
        <v>4796</v>
      </c>
      <c r="EA6">
        <v>52777</v>
      </c>
      <c r="EB6">
        <v>30887</v>
      </c>
      <c r="ED6">
        <v>2304</v>
      </c>
      <c r="EE6">
        <v>828</v>
      </c>
      <c r="EF6">
        <v>10547</v>
      </c>
      <c r="EH6">
        <v>10183</v>
      </c>
      <c r="EJ6">
        <v>34999</v>
      </c>
      <c r="EK6">
        <v>4184</v>
      </c>
      <c r="EL6">
        <v>41997</v>
      </c>
      <c r="EN6">
        <v>13272</v>
      </c>
      <c r="EO6">
        <v>12240</v>
      </c>
      <c r="EQ6">
        <v>50355</v>
      </c>
      <c r="ER6">
        <v>17723</v>
      </c>
      <c r="ES6">
        <v>8939</v>
      </c>
      <c r="ET6">
        <v>38465</v>
      </c>
      <c r="EU6">
        <v>24589</v>
      </c>
      <c r="EV6">
        <v>57198</v>
      </c>
      <c r="EW6">
        <v>60233</v>
      </c>
      <c r="EX6">
        <v>19865</v>
      </c>
      <c r="EY6">
        <v>14637</v>
      </c>
      <c r="FA6">
        <v>29527</v>
      </c>
      <c r="FB6">
        <v>3744</v>
      </c>
      <c r="FD6">
        <v>60203</v>
      </c>
      <c r="FE6">
        <v>615</v>
      </c>
      <c r="FF6">
        <v>43259</v>
      </c>
      <c r="FH6">
        <v>23773</v>
      </c>
      <c r="FI6">
        <v>7456</v>
      </c>
      <c r="FK6">
        <v>24114</v>
      </c>
      <c r="FM6">
        <v>58449</v>
      </c>
      <c r="FN6">
        <v>21411</v>
      </c>
      <c r="FP6">
        <v>30600</v>
      </c>
      <c r="FQ6">
        <v>66868</v>
      </c>
      <c r="FR6">
        <v>9520</v>
      </c>
      <c r="FS6">
        <v>17686</v>
      </c>
      <c r="FU6">
        <v>19637</v>
      </c>
      <c r="FV6">
        <v>398721</v>
      </c>
      <c r="FX6">
        <v>2534</v>
      </c>
      <c r="FY6">
        <v>37438</v>
      </c>
      <c r="GA6">
        <v>14413</v>
      </c>
      <c r="GC6">
        <v>7246</v>
      </c>
      <c r="GE6">
        <v>51213</v>
      </c>
      <c r="GF6">
        <v>50674</v>
      </c>
      <c r="GG6">
        <v>62083</v>
      </c>
    </row>
    <row r="7" spans="1:191" x14ac:dyDescent="0.25">
      <c r="B7">
        <v>25880</v>
      </c>
      <c r="D7">
        <v>56748</v>
      </c>
      <c r="F7">
        <v>65478</v>
      </c>
      <c r="G7">
        <v>40745</v>
      </c>
      <c r="I7">
        <v>7775</v>
      </c>
      <c r="J7">
        <v>10986</v>
      </c>
      <c r="K7">
        <v>669</v>
      </c>
      <c r="L7">
        <v>3679</v>
      </c>
      <c r="M7">
        <v>58603</v>
      </c>
      <c r="O7">
        <v>3131</v>
      </c>
      <c r="P7">
        <v>17170</v>
      </c>
      <c r="Q7">
        <v>6237</v>
      </c>
      <c r="R7">
        <v>2252</v>
      </c>
      <c r="S7">
        <v>26183</v>
      </c>
      <c r="T7">
        <v>32836</v>
      </c>
      <c r="V7">
        <v>17281</v>
      </c>
      <c r="X7">
        <v>65417</v>
      </c>
      <c r="Y7">
        <v>58459</v>
      </c>
      <c r="Z7">
        <v>9892</v>
      </c>
      <c r="AA7">
        <v>53093</v>
      </c>
      <c r="AC7">
        <v>42042</v>
      </c>
      <c r="AD7">
        <v>15216</v>
      </c>
      <c r="AF7">
        <v>63320</v>
      </c>
      <c r="AG7">
        <v>56719</v>
      </c>
      <c r="AH7">
        <v>33816</v>
      </c>
      <c r="AI7">
        <v>11095</v>
      </c>
      <c r="AJ7">
        <v>37020</v>
      </c>
      <c r="AK7">
        <v>15299</v>
      </c>
      <c r="AN7">
        <v>27654</v>
      </c>
      <c r="AO7">
        <v>30936</v>
      </c>
      <c r="AP7">
        <v>40506</v>
      </c>
      <c r="AS7">
        <v>2527</v>
      </c>
      <c r="AU7">
        <v>31715</v>
      </c>
      <c r="AY7">
        <v>570</v>
      </c>
      <c r="BA7">
        <v>28688</v>
      </c>
      <c r="BD7">
        <v>54056</v>
      </c>
      <c r="BE7">
        <v>45149</v>
      </c>
      <c r="BF7">
        <v>35829</v>
      </c>
      <c r="BG7">
        <v>5348</v>
      </c>
      <c r="BH7">
        <v>5210</v>
      </c>
      <c r="BI7">
        <v>31504</v>
      </c>
      <c r="BJ7">
        <v>935</v>
      </c>
      <c r="BK7">
        <v>42864</v>
      </c>
      <c r="BM7">
        <v>948471</v>
      </c>
      <c r="BP7">
        <v>58423</v>
      </c>
      <c r="BQ7">
        <v>37569</v>
      </c>
      <c r="BS7">
        <v>764425</v>
      </c>
      <c r="BT7">
        <v>5885</v>
      </c>
      <c r="BV7">
        <v>19743</v>
      </c>
      <c r="BW7">
        <v>13500</v>
      </c>
      <c r="BX7">
        <v>6947</v>
      </c>
      <c r="BY7">
        <v>62519</v>
      </c>
      <c r="BZ7">
        <v>35306</v>
      </c>
      <c r="CB7">
        <v>47843</v>
      </c>
      <c r="CC7">
        <v>39836</v>
      </c>
      <c r="CD7">
        <v>52676</v>
      </c>
      <c r="CE7">
        <v>67004</v>
      </c>
      <c r="CF7">
        <v>50236</v>
      </c>
      <c r="CG7">
        <v>13748</v>
      </c>
      <c r="CJ7">
        <v>30162</v>
      </c>
      <c r="CK7">
        <v>63812</v>
      </c>
      <c r="CN7">
        <v>5939</v>
      </c>
      <c r="CO7">
        <v>53615</v>
      </c>
      <c r="CQ7">
        <v>42862</v>
      </c>
      <c r="CR7">
        <v>11272</v>
      </c>
      <c r="CS7">
        <v>29905</v>
      </c>
      <c r="CU7">
        <v>40734</v>
      </c>
      <c r="CV7">
        <v>5133</v>
      </c>
      <c r="CW7">
        <v>21679</v>
      </c>
      <c r="CX7">
        <v>62153</v>
      </c>
      <c r="CY7">
        <v>30305</v>
      </c>
      <c r="CZ7">
        <v>43259</v>
      </c>
      <c r="DE7">
        <v>60707</v>
      </c>
      <c r="DG7">
        <v>16364</v>
      </c>
      <c r="DH7">
        <v>4674</v>
      </c>
      <c r="DI7">
        <v>20294</v>
      </c>
      <c r="DJ7">
        <v>25562</v>
      </c>
      <c r="DK7">
        <v>12013</v>
      </c>
      <c r="DL7">
        <v>112443</v>
      </c>
      <c r="DN7">
        <v>52322</v>
      </c>
      <c r="DP7">
        <v>49328</v>
      </c>
      <c r="DQ7">
        <v>29327</v>
      </c>
      <c r="DS7">
        <v>54260</v>
      </c>
      <c r="DV7">
        <v>32443</v>
      </c>
      <c r="DX7">
        <v>28274</v>
      </c>
      <c r="DY7">
        <v>45635</v>
      </c>
      <c r="DZ7">
        <v>5793</v>
      </c>
      <c r="EA7">
        <v>52779</v>
      </c>
      <c r="EB7">
        <v>33858</v>
      </c>
      <c r="ED7">
        <v>2482</v>
      </c>
      <c r="EE7">
        <v>1370</v>
      </c>
      <c r="EF7">
        <v>10564</v>
      </c>
      <c r="EH7">
        <v>12140</v>
      </c>
      <c r="EJ7">
        <v>40199</v>
      </c>
      <c r="EK7">
        <v>8841</v>
      </c>
      <c r="EL7">
        <v>58907</v>
      </c>
      <c r="EN7">
        <v>24090</v>
      </c>
      <c r="EO7">
        <v>12343</v>
      </c>
      <c r="EQ7">
        <v>54294</v>
      </c>
      <c r="ER7">
        <v>17767</v>
      </c>
      <c r="ES7">
        <v>20868</v>
      </c>
      <c r="ET7">
        <v>38467</v>
      </c>
      <c r="EU7">
        <v>25250</v>
      </c>
      <c r="EV7">
        <v>57206</v>
      </c>
      <c r="EW7">
        <v>696757</v>
      </c>
      <c r="EX7">
        <v>20897</v>
      </c>
      <c r="FA7">
        <v>29575</v>
      </c>
      <c r="FB7">
        <v>4101</v>
      </c>
      <c r="FD7">
        <v>366930</v>
      </c>
      <c r="FE7">
        <v>984</v>
      </c>
      <c r="FF7">
        <v>43260</v>
      </c>
      <c r="FH7">
        <v>25230</v>
      </c>
      <c r="FI7">
        <v>8332</v>
      </c>
      <c r="FK7">
        <v>24903</v>
      </c>
      <c r="FM7">
        <v>62488</v>
      </c>
      <c r="FN7">
        <v>21413</v>
      </c>
      <c r="FP7">
        <v>30682</v>
      </c>
      <c r="FQ7">
        <v>66870</v>
      </c>
      <c r="FR7">
        <v>14385</v>
      </c>
      <c r="FS7">
        <v>17733</v>
      </c>
      <c r="FU7">
        <v>50111</v>
      </c>
      <c r="FX7">
        <v>3224</v>
      </c>
      <c r="FY7">
        <v>41125</v>
      </c>
      <c r="GA7">
        <v>14415</v>
      </c>
      <c r="GC7">
        <v>7247</v>
      </c>
      <c r="GE7">
        <v>51217</v>
      </c>
      <c r="GF7">
        <v>53670</v>
      </c>
    </row>
    <row r="8" spans="1:191" x14ac:dyDescent="0.25">
      <c r="B8">
        <v>25886</v>
      </c>
      <c r="F8">
        <v>68204</v>
      </c>
      <c r="G8">
        <v>45237</v>
      </c>
      <c r="I8">
        <v>10550</v>
      </c>
      <c r="J8">
        <v>13703</v>
      </c>
      <c r="K8">
        <v>675</v>
      </c>
      <c r="L8">
        <v>3781</v>
      </c>
      <c r="M8">
        <v>59547</v>
      </c>
      <c r="O8">
        <v>3173</v>
      </c>
      <c r="P8">
        <v>17171</v>
      </c>
      <c r="Q8">
        <v>6238</v>
      </c>
      <c r="R8">
        <v>2808</v>
      </c>
      <c r="S8">
        <v>26184</v>
      </c>
      <c r="T8">
        <v>41753</v>
      </c>
      <c r="V8">
        <v>24691</v>
      </c>
      <c r="X8">
        <v>65418</v>
      </c>
      <c r="Y8">
        <v>60640</v>
      </c>
      <c r="Z8">
        <v>9952</v>
      </c>
      <c r="AA8">
        <v>53095</v>
      </c>
      <c r="AC8">
        <v>42925</v>
      </c>
      <c r="AD8">
        <v>18922</v>
      </c>
      <c r="AF8">
        <v>67214</v>
      </c>
      <c r="AG8">
        <v>56720</v>
      </c>
      <c r="AH8">
        <v>36958</v>
      </c>
      <c r="AI8">
        <v>11750</v>
      </c>
      <c r="AJ8">
        <v>43281</v>
      </c>
      <c r="AK8">
        <v>19013</v>
      </c>
      <c r="AN8">
        <v>28258</v>
      </c>
      <c r="AO8">
        <v>31817</v>
      </c>
      <c r="AP8">
        <v>42540</v>
      </c>
      <c r="AS8">
        <v>3416</v>
      </c>
      <c r="AU8">
        <v>31818</v>
      </c>
      <c r="AY8">
        <v>893</v>
      </c>
      <c r="BA8">
        <v>30680</v>
      </c>
      <c r="BD8">
        <v>58152</v>
      </c>
      <c r="BE8">
        <v>45480</v>
      </c>
      <c r="BF8">
        <v>35832</v>
      </c>
      <c r="BG8">
        <v>5349</v>
      </c>
      <c r="BH8">
        <v>5561</v>
      </c>
      <c r="BI8">
        <v>31687</v>
      </c>
      <c r="BJ8">
        <v>1040</v>
      </c>
      <c r="BM8">
        <v>948472</v>
      </c>
      <c r="BP8">
        <v>58488</v>
      </c>
      <c r="BQ8">
        <v>37570</v>
      </c>
      <c r="BS8">
        <v>773568</v>
      </c>
      <c r="BT8">
        <v>7009</v>
      </c>
      <c r="BV8">
        <v>21043</v>
      </c>
      <c r="BW8">
        <v>15110</v>
      </c>
      <c r="BX8">
        <v>8546</v>
      </c>
      <c r="BY8">
        <v>62521</v>
      </c>
      <c r="BZ8">
        <v>42077</v>
      </c>
      <c r="CB8">
        <v>48194</v>
      </c>
      <c r="CC8">
        <v>40208</v>
      </c>
      <c r="CD8">
        <v>54172</v>
      </c>
      <c r="CG8">
        <v>13850</v>
      </c>
      <c r="CJ8">
        <v>34159</v>
      </c>
      <c r="CK8">
        <v>65790</v>
      </c>
      <c r="CN8">
        <v>8734</v>
      </c>
      <c r="CO8">
        <v>55430</v>
      </c>
      <c r="CQ8">
        <v>43993</v>
      </c>
      <c r="CR8">
        <v>13023</v>
      </c>
      <c r="CS8">
        <v>30585</v>
      </c>
      <c r="CV8">
        <v>5354</v>
      </c>
      <c r="CW8">
        <v>22273</v>
      </c>
      <c r="CY8">
        <v>31535</v>
      </c>
      <c r="CZ8">
        <v>43260</v>
      </c>
      <c r="DE8">
        <v>61929</v>
      </c>
      <c r="DG8">
        <v>18167</v>
      </c>
      <c r="DH8">
        <v>4782</v>
      </c>
      <c r="DI8">
        <v>21002</v>
      </c>
      <c r="DJ8">
        <v>42546</v>
      </c>
      <c r="DK8">
        <v>12050</v>
      </c>
      <c r="DL8">
        <v>126733</v>
      </c>
      <c r="DN8">
        <v>59426</v>
      </c>
      <c r="DP8">
        <v>50765</v>
      </c>
      <c r="DQ8">
        <v>31523</v>
      </c>
      <c r="DS8">
        <v>54267</v>
      </c>
      <c r="DV8">
        <v>32502</v>
      </c>
      <c r="DX8">
        <v>29337</v>
      </c>
      <c r="DY8">
        <v>46987</v>
      </c>
      <c r="DZ8">
        <v>7962</v>
      </c>
      <c r="EA8">
        <v>52787</v>
      </c>
      <c r="EB8">
        <v>34738</v>
      </c>
      <c r="ED8">
        <v>3229</v>
      </c>
      <c r="EE8">
        <v>1415</v>
      </c>
      <c r="EF8">
        <v>11113</v>
      </c>
      <c r="EH8">
        <v>12142</v>
      </c>
      <c r="EJ8">
        <v>60374</v>
      </c>
      <c r="EK8">
        <v>9849</v>
      </c>
      <c r="EN8">
        <v>41131</v>
      </c>
      <c r="EO8">
        <v>30879</v>
      </c>
      <c r="EQ8">
        <v>54296</v>
      </c>
      <c r="ER8">
        <v>17874</v>
      </c>
      <c r="ES8">
        <v>24593</v>
      </c>
      <c r="ET8">
        <v>40834</v>
      </c>
      <c r="EU8">
        <v>26793</v>
      </c>
      <c r="EV8">
        <v>59016</v>
      </c>
      <c r="EX8">
        <v>21220</v>
      </c>
      <c r="FA8">
        <v>31311</v>
      </c>
      <c r="FB8">
        <v>6502</v>
      </c>
      <c r="FD8">
        <v>366948</v>
      </c>
      <c r="FE8">
        <v>1503</v>
      </c>
      <c r="FF8">
        <v>46525</v>
      </c>
      <c r="FH8">
        <v>26048</v>
      </c>
      <c r="FI8">
        <v>8336</v>
      </c>
      <c r="FK8">
        <v>24910</v>
      </c>
      <c r="FM8">
        <v>62938</v>
      </c>
      <c r="FN8">
        <v>21572</v>
      </c>
      <c r="FP8">
        <v>30694</v>
      </c>
      <c r="FQ8">
        <v>66871</v>
      </c>
      <c r="FR8">
        <v>15214</v>
      </c>
      <c r="FS8">
        <v>21285</v>
      </c>
      <c r="FU8">
        <v>50142</v>
      </c>
      <c r="FX8">
        <v>6697</v>
      </c>
      <c r="FY8">
        <v>44853</v>
      </c>
      <c r="GA8">
        <v>17819</v>
      </c>
      <c r="GC8">
        <v>8673</v>
      </c>
      <c r="GE8">
        <v>51402</v>
      </c>
      <c r="GF8">
        <v>56443</v>
      </c>
    </row>
    <row r="9" spans="1:191" x14ac:dyDescent="0.25">
      <c r="B9">
        <v>28401</v>
      </c>
      <c r="F9">
        <v>68208</v>
      </c>
      <c r="G9">
        <v>50862</v>
      </c>
      <c r="I9">
        <v>10648</v>
      </c>
      <c r="J9">
        <v>15095</v>
      </c>
      <c r="K9">
        <v>1123</v>
      </c>
      <c r="L9">
        <v>6487</v>
      </c>
      <c r="M9">
        <v>67850</v>
      </c>
      <c r="O9">
        <v>3657</v>
      </c>
      <c r="P9">
        <v>27999</v>
      </c>
      <c r="Q9">
        <v>6263</v>
      </c>
      <c r="R9">
        <v>3451</v>
      </c>
      <c r="S9">
        <v>28469</v>
      </c>
      <c r="T9">
        <v>42070</v>
      </c>
      <c r="V9">
        <v>30152</v>
      </c>
      <c r="X9">
        <v>65419</v>
      </c>
      <c r="Z9">
        <v>12670</v>
      </c>
      <c r="AA9">
        <v>53097</v>
      </c>
      <c r="AC9">
        <v>44472</v>
      </c>
      <c r="AG9">
        <v>56723</v>
      </c>
      <c r="AH9">
        <v>37586</v>
      </c>
      <c r="AI9">
        <v>12314</v>
      </c>
      <c r="AJ9">
        <v>45730</v>
      </c>
      <c r="AK9">
        <v>30192</v>
      </c>
      <c r="AN9">
        <v>29187</v>
      </c>
      <c r="AO9">
        <v>32552</v>
      </c>
      <c r="AP9">
        <v>46549</v>
      </c>
      <c r="AS9">
        <v>4187</v>
      </c>
      <c r="AU9">
        <v>33537</v>
      </c>
      <c r="AY9">
        <v>992</v>
      </c>
      <c r="BA9">
        <v>43289</v>
      </c>
      <c r="BD9">
        <v>58510</v>
      </c>
      <c r="BE9">
        <v>52338</v>
      </c>
      <c r="BF9">
        <v>35834</v>
      </c>
      <c r="BG9">
        <v>7571</v>
      </c>
      <c r="BH9">
        <v>8397</v>
      </c>
      <c r="BI9">
        <v>34382</v>
      </c>
      <c r="BJ9">
        <v>1099</v>
      </c>
      <c r="BP9">
        <v>65507</v>
      </c>
      <c r="BQ9">
        <v>37571</v>
      </c>
      <c r="BT9">
        <v>13820</v>
      </c>
      <c r="BV9">
        <v>21941</v>
      </c>
      <c r="BW9">
        <v>15697</v>
      </c>
      <c r="BX9">
        <v>8775</v>
      </c>
      <c r="BY9">
        <v>62522</v>
      </c>
      <c r="BZ9">
        <v>45155</v>
      </c>
      <c r="CB9">
        <v>48725</v>
      </c>
      <c r="CC9">
        <v>40307</v>
      </c>
      <c r="CG9">
        <v>15764</v>
      </c>
      <c r="CJ9">
        <v>34441</v>
      </c>
      <c r="CK9">
        <v>68024</v>
      </c>
      <c r="CN9">
        <v>15094</v>
      </c>
      <c r="CO9">
        <v>55436</v>
      </c>
      <c r="CQ9">
        <v>45341</v>
      </c>
      <c r="CR9">
        <v>17132</v>
      </c>
      <c r="CS9">
        <v>31821</v>
      </c>
      <c r="CV9">
        <v>7428</v>
      </c>
      <c r="CW9">
        <v>22832</v>
      </c>
      <c r="CY9">
        <v>32013</v>
      </c>
      <c r="CZ9">
        <v>44819</v>
      </c>
      <c r="DG9">
        <v>20174</v>
      </c>
      <c r="DH9">
        <v>5617</v>
      </c>
      <c r="DI9">
        <v>21968</v>
      </c>
      <c r="DJ9">
        <v>42547</v>
      </c>
      <c r="DK9">
        <v>12323</v>
      </c>
      <c r="DN9">
        <v>60149</v>
      </c>
      <c r="DP9">
        <v>50987</v>
      </c>
      <c r="DQ9">
        <v>32894</v>
      </c>
      <c r="DS9">
        <v>54268</v>
      </c>
      <c r="DV9">
        <v>32851</v>
      </c>
      <c r="DX9">
        <v>32014</v>
      </c>
      <c r="DY9">
        <v>48789</v>
      </c>
      <c r="DZ9">
        <v>9898</v>
      </c>
      <c r="EA9">
        <v>52789</v>
      </c>
      <c r="EB9">
        <v>48402</v>
      </c>
      <c r="ED9">
        <v>3558</v>
      </c>
      <c r="EE9">
        <v>1416</v>
      </c>
      <c r="EF9">
        <v>11433</v>
      </c>
      <c r="EH9">
        <v>12143</v>
      </c>
      <c r="EJ9">
        <v>68309</v>
      </c>
      <c r="EK9">
        <v>17097</v>
      </c>
      <c r="EN9">
        <v>70938</v>
      </c>
      <c r="EO9">
        <v>43379</v>
      </c>
      <c r="EQ9">
        <v>58876</v>
      </c>
      <c r="ER9">
        <v>19044</v>
      </c>
      <c r="ES9">
        <v>24684</v>
      </c>
      <c r="ET9">
        <v>44718</v>
      </c>
      <c r="EU9">
        <v>29790</v>
      </c>
      <c r="EV9">
        <v>59077</v>
      </c>
      <c r="EX9">
        <v>21359</v>
      </c>
      <c r="FA9">
        <v>31906</v>
      </c>
      <c r="FB9">
        <v>7539</v>
      </c>
      <c r="FD9">
        <v>369686</v>
      </c>
      <c r="FE9">
        <v>2485</v>
      </c>
      <c r="FF9">
        <v>46545</v>
      </c>
      <c r="FH9">
        <v>26101</v>
      </c>
      <c r="FI9">
        <v>9711</v>
      </c>
      <c r="FK9">
        <v>27283</v>
      </c>
      <c r="FM9">
        <v>65563</v>
      </c>
      <c r="FN9">
        <v>23995</v>
      </c>
      <c r="FP9">
        <v>30863</v>
      </c>
      <c r="FQ9">
        <v>66872</v>
      </c>
      <c r="FR9">
        <v>17092</v>
      </c>
      <c r="FS9">
        <v>21287</v>
      </c>
      <c r="FU9">
        <v>50149</v>
      </c>
      <c r="FX9">
        <v>6703</v>
      </c>
      <c r="FY9">
        <v>46905</v>
      </c>
      <c r="GA9">
        <v>18649</v>
      </c>
      <c r="GC9">
        <v>11429</v>
      </c>
      <c r="GE9">
        <v>51403</v>
      </c>
      <c r="GF9">
        <v>56818</v>
      </c>
    </row>
    <row r="10" spans="1:191" x14ac:dyDescent="0.25">
      <c r="B10">
        <v>29030</v>
      </c>
      <c r="F10">
        <v>68211</v>
      </c>
      <c r="G10">
        <v>52482</v>
      </c>
      <c r="I10">
        <v>11931</v>
      </c>
      <c r="J10">
        <v>15951</v>
      </c>
      <c r="K10">
        <v>2303</v>
      </c>
      <c r="L10">
        <v>7907</v>
      </c>
      <c r="M10">
        <v>70551</v>
      </c>
      <c r="O10">
        <v>3757</v>
      </c>
      <c r="P10">
        <v>35584</v>
      </c>
      <c r="Q10">
        <v>6710</v>
      </c>
      <c r="R10">
        <v>3713</v>
      </c>
      <c r="S10">
        <v>31861</v>
      </c>
      <c r="T10">
        <v>42071</v>
      </c>
      <c r="V10">
        <v>32112</v>
      </c>
      <c r="X10">
        <v>65420</v>
      </c>
      <c r="Z10">
        <v>12838</v>
      </c>
      <c r="AA10">
        <v>53098</v>
      </c>
      <c r="AC10">
        <v>45040</v>
      </c>
      <c r="AG10">
        <v>56726</v>
      </c>
      <c r="AH10">
        <v>37587</v>
      </c>
      <c r="AI10">
        <v>12535</v>
      </c>
      <c r="AJ10">
        <v>46110</v>
      </c>
      <c r="AK10">
        <v>43604</v>
      </c>
      <c r="AN10">
        <v>30212</v>
      </c>
      <c r="AO10">
        <v>32955</v>
      </c>
      <c r="AP10">
        <v>54059</v>
      </c>
      <c r="AS10">
        <v>4866</v>
      </c>
      <c r="AU10">
        <v>37581</v>
      </c>
      <c r="AY10">
        <v>1222</v>
      </c>
      <c r="BA10">
        <v>59346</v>
      </c>
      <c r="BD10">
        <v>65753</v>
      </c>
      <c r="BE10">
        <v>57319</v>
      </c>
      <c r="BF10">
        <v>39107</v>
      </c>
      <c r="BG10">
        <v>8157</v>
      </c>
      <c r="BH10">
        <v>9125</v>
      </c>
      <c r="BI10">
        <v>34384</v>
      </c>
      <c r="BJ10">
        <v>1487</v>
      </c>
      <c r="BP10">
        <v>67768</v>
      </c>
      <c r="BT10">
        <v>15218</v>
      </c>
      <c r="BV10">
        <v>21942</v>
      </c>
      <c r="BW10">
        <v>17908</v>
      </c>
      <c r="BX10">
        <v>9505</v>
      </c>
      <c r="BY10">
        <v>62523</v>
      </c>
      <c r="BZ10">
        <v>46178</v>
      </c>
      <c r="CB10">
        <v>52315</v>
      </c>
      <c r="CC10">
        <v>41991</v>
      </c>
      <c r="CG10">
        <v>16212</v>
      </c>
      <c r="CJ10">
        <v>37141</v>
      </c>
      <c r="CK10">
        <v>68025</v>
      </c>
      <c r="CN10">
        <v>15976</v>
      </c>
      <c r="CO10">
        <v>55445</v>
      </c>
      <c r="CQ10">
        <v>47268</v>
      </c>
      <c r="CR10">
        <v>17753</v>
      </c>
      <c r="CS10">
        <v>32440</v>
      </c>
      <c r="CV10">
        <v>8388</v>
      </c>
      <c r="CW10">
        <v>28666</v>
      </c>
      <c r="CY10">
        <v>32896</v>
      </c>
      <c r="CZ10">
        <v>45052</v>
      </c>
      <c r="DG10">
        <v>22422</v>
      </c>
      <c r="DH10">
        <v>5682</v>
      </c>
      <c r="DI10">
        <v>23231</v>
      </c>
      <c r="DJ10">
        <v>42568</v>
      </c>
      <c r="DK10">
        <v>12578</v>
      </c>
      <c r="DN10">
        <v>62041</v>
      </c>
      <c r="DP10">
        <v>50991</v>
      </c>
      <c r="DQ10">
        <v>32895</v>
      </c>
      <c r="DS10">
        <v>54319</v>
      </c>
      <c r="DV10">
        <v>33225</v>
      </c>
      <c r="DX10">
        <v>34132</v>
      </c>
      <c r="DY10">
        <v>54835</v>
      </c>
      <c r="DZ10">
        <v>9899</v>
      </c>
      <c r="EA10">
        <v>52804</v>
      </c>
      <c r="EB10">
        <v>48429</v>
      </c>
      <c r="ED10">
        <v>4749</v>
      </c>
      <c r="EE10">
        <v>2253</v>
      </c>
      <c r="EF10">
        <v>12238</v>
      </c>
      <c r="EH10">
        <v>12368</v>
      </c>
      <c r="EK10">
        <v>17564</v>
      </c>
      <c r="EO10">
        <v>54745</v>
      </c>
      <c r="EQ10">
        <v>58880</v>
      </c>
      <c r="ER10">
        <v>20330</v>
      </c>
      <c r="ES10">
        <v>26739</v>
      </c>
      <c r="ET10">
        <v>46975</v>
      </c>
      <c r="EU10">
        <v>31268</v>
      </c>
      <c r="EV10">
        <v>59078</v>
      </c>
      <c r="EX10">
        <v>22145</v>
      </c>
      <c r="FA10">
        <v>33194</v>
      </c>
      <c r="FB10">
        <v>8803</v>
      </c>
      <c r="FE10">
        <v>3012</v>
      </c>
      <c r="FF10">
        <v>46546</v>
      </c>
      <c r="FH10">
        <v>26438</v>
      </c>
      <c r="FI10">
        <v>11310</v>
      </c>
      <c r="FK10">
        <v>28582</v>
      </c>
      <c r="FM10">
        <v>65566</v>
      </c>
      <c r="FN10">
        <v>25278</v>
      </c>
      <c r="FP10">
        <v>30867</v>
      </c>
      <c r="FQ10">
        <v>69791</v>
      </c>
      <c r="FR10">
        <v>22061</v>
      </c>
      <c r="FS10">
        <v>22957</v>
      </c>
      <c r="FU10">
        <v>68121</v>
      </c>
      <c r="FX10">
        <v>6854</v>
      </c>
      <c r="FY10">
        <v>48199</v>
      </c>
      <c r="GA10">
        <v>19844</v>
      </c>
      <c r="GC10">
        <v>11434</v>
      </c>
      <c r="GE10">
        <v>51404</v>
      </c>
      <c r="GF10">
        <v>58794</v>
      </c>
    </row>
    <row r="11" spans="1:191" x14ac:dyDescent="0.25">
      <c r="B11">
        <v>29139</v>
      </c>
      <c r="F11">
        <v>68847</v>
      </c>
      <c r="G11">
        <v>52486</v>
      </c>
      <c r="I11">
        <v>12729</v>
      </c>
      <c r="J11">
        <v>16245</v>
      </c>
      <c r="K11">
        <v>2387</v>
      </c>
      <c r="L11">
        <v>9405</v>
      </c>
      <c r="M11">
        <v>70594</v>
      </c>
      <c r="O11">
        <v>4382</v>
      </c>
      <c r="P11">
        <v>49875</v>
      </c>
      <c r="Q11">
        <v>8272</v>
      </c>
      <c r="R11">
        <v>4102</v>
      </c>
      <c r="S11">
        <v>33738</v>
      </c>
      <c r="T11">
        <v>42073</v>
      </c>
      <c r="V11">
        <v>42790</v>
      </c>
      <c r="X11">
        <v>65422</v>
      </c>
      <c r="Z11">
        <v>14435</v>
      </c>
      <c r="AA11">
        <v>53116</v>
      </c>
      <c r="AC11">
        <v>45042</v>
      </c>
      <c r="AG11">
        <v>56730</v>
      </c>
      <c r="AH11">
        <v>37588</v>
      </c>
      <c r="AI11">
        <v>12660</v>
      </c>
      <c r="AJ11">
        <v>46183</v>
      </c>
      <c r="AK11">
        <v>43662</v>
      </c>
      <c r="AN11">
        <v>36832</v>
      </c>
      <c r="AO11">
        <v>35422</v>
      </c>
      <c r="AP11">
        <v>441063</v>
      </c>
      <c r="AS11">
        <v>6095</v>
      </c>
      <c r="AU11">
        <v>57771</v>
      </c>
      <c r="AY11">
        <v>1292</v>
      </c>
      <c r="BA11">
        <v>66811</v>
      </c>
      <c r="BD11">
        <v>66151</v>
      </c>
      <c r="BE11">
        <v>58574</v>
      </c>
      <c r="BF11">
        <v>39111</v>
      </c>
      <c r="BG11">
        <v>9888</v>
      </c>
      <c r="BH11">
        <v>9374</v>
      </c>
      <c r="BI11">
        <v>34385</v>
      </c>
      <c r="BJ11">
        <v>1565</v>
      </c>
      <c r="BP11">
        <v>67931</v>
      </c>
      <c r="BT11">
        <v>15901</v>
      </c>
      <c r="BV11">
        <v>22683</v>
      </c>
      <c r="BW11">
        <v>28818</v>
      </c>
      <c r="BX11">
        <v>9506</v>
      </c>
      <c r="BY11">
        <v>62524</v>
      </c>
      <c r="BZ11">
        <v>66787</v>
      </c>
      <c r="CB11">
        <v>52785</v>
      </c>
      <c r="CC11">
        <v>43368</v>
      </c>
      <c r="CG11">
        <v>17021</v>
      </c>
      <c r="CJ11">
        <v>39703</v>
      </c>
      <c r="CK11">
        <v>68026</v>
      </c>
      <c r="CN11">
        <v>18098</v>
      </c>
      <c r="CO11">
        <v>55446</v>
      </c>
      <c r="CQ11">
        <v>52340</v>
      </c>
      <c r="CR11">
        <v>19643</v>
      </c>
      <c r="CS11">
        <v>34690</v>
      </c>
      <c r="CV11">
        <v>9209</v>
      </c>
      <c r="CW11">
        <v>28668</v>
      </c>
      <c r="CY11">
        <v>33794</v>
      </c>
      <c r="CZ11">
        <v>45073</v>
      </c>
      <c r="DG11">
        <v>22424</v>
      </c>
      <c r="DH11">
        <v>6524</v>
      </c>
      <c r="DI11">
        <v>24404</v>
      </c>
      <c r="DJ11">
        <v>43020</v>
      </c>
      <c r="DK11">
        <v>12816</v>
      </c>
      <c r="DN11">
        <v>70288</v>
      </c>
      <c r="DP11">
        <v>50998</v>
      </c>
      <c r="DQ11">
        <v>34032</v>
      </c>
      <c r="DS11">
        <v>54321</v>
      </c>
      <c r="DV11">
        <v>33227</v>
      </c>
      <c r="DX11">
        <v>35540</v>
      </c>
      <c r="DY11">
        <v>59699</v>
      </c>
      <c r="DZ11">
        <v>12772</v>
      </c>
      <c r="EA11">
        <v>65072</v>
      </c>
      <c r="EB11">
        <v>59472</v>
      </c>
      <c r="ED11">
        <v>5363</v>
      </c>
      <c r="EE11">
        <v>2279</v>
      </c>
      <c r="EF11">
        <v>12878</v>
      </c>
      <c r="EH11">
        <v>13802</v>
      </c>
      <c r="EK11">
        <v>18785</v>
      </c>
      <c r="EO11">
        <v>57378</v>
      </c>
      <c r="EQ11">
        <v>58885</v>
      </c>
      <c r="ER11">
        <v>28291</v>
      </c>
      <c r="ES11">
        <v>28868</v>
      </c>
      <c r="ET11">
        <v>47998</v>
      </c>
      <c r="EU11">
        <v>32002</v>
      </c>
      <c r="EV11">
        <v>59110</v>
      </c>
      <c r="EX11">
        <v>24641</v>
      </c>
      <c r="FA11">
        <v>33422</v>
      </c>
      <c r="FB11">
        <v>8888</v>
      </c>
      <c r="FE11">
        <v>4465</v>
      </c>
      <c r="FF11">
        <v>46547</v>
      </c>
      <c r="FH11">
        <v>28636</v>
      </c>
      <c r="FI11">
        <v>11311</v>
      </c>
      <c r="FK11">
        <v>28583</v>
      </c>
      <c r="FM11">
        <v>65726</v>
      </c>
      <c r="FN11">
        <v>26659</v>
      </c>
      <c r="FP11">
        <v>30873</v>
      </c>
      <c r="FQ11">
        <v>69949</v>
      </c>
      <c r="FR11">
        <v>22938</v>
      </c>
      <c r="FS11">
        <v>22959</v>
      </c>
      <c r="FU11">
        <v>68125</v>
      </c>
      <c r="FX11">
        <v>9431</v>
      </c>
      <c r="FY11">
        <v>49319</v>
      </c>
      <c r="GA11">
        <v>21870</v>
      </c>
      <c r="GC11">
        <v>12083</v>
      </c>
      <c r="GE11">
        <v>61711</v>
      </c>
      <c r="GF11">
        <v>58799</v>
      </c>
    </row>
    <row r="12" spans="1:191" x14ac:dyDescent="0.25">
      <c r="B12">
        <v>29512</v>
      </c>
      <c r="G12">
        <v>52496</v>
      </c>
      <c r="I12">
        <v>13350</v>
      </c>
      <c r="J12">
        <v>18118</v>
      </c>
      <c r="K12">
        <v>2389</v>
      </c>
      <c r="L12">
        <v>10624</v>
      </c>
      <c r="O12">
        <v>4762</v>
      </c>
      <c r="P12">
        <v>49876</v>
      </c>
      <c r="Q12">
        <v>9610</v>
      </c>
      <c r="R12">
        <v>4113</v>
      </c>
      <c r="S12">
        <v>36507</v>
      </c>
      <c r="T12">
        <v>42314</v>
      </c>
      <c r="V12">
        <v>44007</v>
      </c>
      <c r="X12">
        <v>65423</v>
      </c>
      <c r="Z12">
        <v>14741</v>
      </c>
      <c r="AA12">
        <v>53117</v>
      </c>
      <c r="AC12">
        <v>47023</v>
      </c>
      <c r="AG12">
        <v>58816</v>
      </c>
      <c r="AH12">
        <v>37589</v>
      </c>
      <c r="AI12">
        <v>13237</v>
      </c>
      <c r="AJ12">
        <v>46252</v>
      </c>
      <c r="AK12">
        <v>43680</v>
      </c>
      <c r="AN12">
        <v>39408</v>
      </c>
      <c r="AO12">
        <v>36602</v>
      </c>
      <c r="AP12">
        <v>479634</v>
      </c>
      <c r="AS12">
        <v>8284</v>
      </c>
      <c r="AU12">
        <v>58617</v>
      </c>
      <c r="AY12">
        <v>1610</v>
      </c>
      <c r="BA12">
        <v>70228</v>
      </c>
      <c r="BD12">
        <v>68353</v>
      </c>
      <c r="BE12">
        <v>64191</v>
      </c>
      <c r="BF12">
        <v>39112</v>
      </c>
      <c r="BG12">
        <v>12016</v>
      </c>
      <c r="BH12">
        <v>9465</v>
      </c>
      <c r="BI12">
        <v>36811</v>
      </c>
      <c r="BJ12">
        <v>1566</v>
      </c>
      <c r="BP12">
        <v>68459</v>
      </c>
      <c r="BT12">
        <v>16012</v>
      </c>
      <c r="BV12">
        <v>24835</v>
      </c>
      <c r="BW12">
        <v>29801</v>
      </c>
      <c r="BX12">
        <v>9902</v>
      </c>
      <c r="BY12">
        <v>63299</v>
      </c>
      <c r="CB12">
        <v>58263</v>
      </c>
      <c r="CC12">
        <v>47324</v>
      </c>
      <c r="CG12">
        <v>20418</v>
      </c>
      <c r="CJ12">
        <v>41602</v>
      </c>
      <c r="CK12">
        <v>69495</v>
      </c>
      <c r="CN12">
        <v>19701</v>
      </c>
      <c r="CO12">
        <v>63199</v>
      </c>
      <c r="CQ12">
        <v>57364</v>
      </c>
      <c r="CR12">
        <v>22740</v>
      </c>
      <c r="CS12">
        <v>34903</v>
      </c>
      <c r="CV12">
        <v>10569</v>
      </c>
      <c r="CW12">
        <v>28669</v>
      </c>
      <c r="CY12">
        <v>38094</v>
      </c>
      <c r="CZ12">
        <v>45074</v>
      </c>
      <c r="DG12">
        <v>25131</v>
      </c>
      <c r="DH12">
        <v>6729</v>
      </c>
      <c r="DI12">
        <v>25673</v>
      </c>
      <c r="DJ12">
        <v>43021</v>
      </c>
      <c r="DK12">
        <v>13970</v>
      </c>
      <c r="DP12">
        <v>51023</v>
      </c>
      <c r="DQ12">
        <v>34922</v>
      </c>
      <c r="DS12">
        <v>54325</v>
      </c>
      <c r="DV12">
        <v>33228</v>
      </c>
      <c r="DX12">
        <v>37539</v>
      </c>
      <c r="DY12">
        <v>60691</v>
      </c>
      <c r="DZ12">
        <v>12802</v>
      </c>
      <c r="EA12">
        <v>65498</v>
      </c>
      <c r="EB12">
        <v>61202</v>
      </c>
      <c r="ED12">
        <v>6231</v>
      </c>
      <c r="EE12">
        <v>2391</v>
      </c>
      <c r="EF12">
        <v>12958</v>
      </c>
      <c r="EH12">
        <v>14421</v>
      </c>
      <c r="EK12">
        <v>19601</v>
      </c>
      <c r="EQ12">
        <v>59283</v>
      </c>
      <c r="ER12">
        <v>29750</v>
      </c>
      <c r="ES12">
        <v>29198</v>
      </c>
      <c r="ET12">
        <v>48000</v>
      </c>
      <c r="EU12">
        <v>36359</v>
      </c>
      <c r="EV12">
        <v>59429</v>
      </c>
      <c r="EX12">
        <v>29476</v>
      </c>
      <c r="FA12">
        <v>33424</v>
      </c>
      <c r="FB12">
        <v>9501</v>
      </c>
      <c r="FE12">
        <v>5404</v>
      </c>
      <c r="FH12">
        <v>30141</v>
      </c>
      <c r="FI12">
        <v>12053</v>
      </c>
      <c r="FK12">
        <v>31513</v>
      </c>
      <c r="FM12">
        <v>68453</v>
      </c>
      <c r="FN12">
        <v>29244</v>
      </c>
      <c r="FP12">
        <v>30875</v>
      </c>
      <c r="FR12">
        <v>24702</v>
      </c>
      <c r="FS12">
        <v>30762</v>
      </c>
      <c r="FX12">
        <v>10949</v>
      </c>
      <c r="FY12">
        <v>49345</v>
      </c>
      <c r="GA12">
        <v>21871</v>
      </c>
      <c r="GC12">
        <v>12598</v>
      </c>
      <c r="GF12">
        <v>58893</v>
      </c>
    </row>
    <row r="13" spans="1:191" x14ac:dyDescent="0.25">
      <c r="B13">
        <v>30001</v>
      </c>
      <c r="G13">
        <v>52500</v>
      </c>
      <c r="I13">
        <v>13942</v>
      </c>
      <c r="J13">
        <v>18921</v>
      </c>
      <c r="K13">
        <v>3271</v>
      </c>
      <c r="L13">
        <v>11860</v>
      </c>
      <c r="O13">
        <v>5025</v>
      </c>
      <c r="P13">
        <v>49877</v>
      </c>
      <c r="Q13">
        <v>9818</v>
      </c>
      <c r="R13">
        <v>4344</v>
      </c>
      <c r="S13">
        <v>36509</v>
      </c>
      <c r="T13">
        <v>56311</v>
      </c>
      <c r="V13">
        <v>46709</v>
      </c>
      <c r="X13">
        <v>65424</v>
      </c>
      <c r="Z13">
        <v>17090</v>
      </c>
      <c r="AA13">
        <v>53119</v>
      </c>
      <c r="AC13">
        <v>58832</v>
      </c>
      <c r="AG13">
        <v>60255</v>
      </c>
      <c r="AH13">
        <v>41039</v>
      </c>
      <c r="AI13">
        <v>13238</v>
      </c>
      <c r="AJ13">
        <v>50386</v>
      </c>
      <c r="AK13">
        <v>43683</v>
      </c>
      <c r="AN13">
        <v>39414</v>
      </c>
      <c r="AO13">
        <v>39019</v>
      </c>
      <c r="AP13">
        <v>479667</v>
      </c>
      <c r="AS13">
        <v>9092</v>
      </c>
      <c r="AU13">
        <v>58737</v>
      </c>
      <c r="AY13">
        <v>2063</v>
      </c>
      <c r="BD13">
        <v>68367</v>
      </c>
      <c r="BE13">
        <v>64928</v>
      </c>
      <c r="BF13">
        <v>39796</v>
      </c>
      <c r="BG13">
        <v>12018</v>
      </c>
      <c r="BH13">
        <v>11584</v>
      </c>
      <c r="BI13">
        <v>54353</v>
      </c>
      <c r="BJ13">
        <v>1567</v>
      </c>
      <c r="BP13">
        <v>69164</v>
      </c>
      <c r="BT13">
        <v>17437</v>
      </c>
      <c r="BV13">
        <v>24836</v>
      </c>
      <c r="BW13">
        <v>29979</v>
      </c>
      <c r="BX13">
        <v>11425</v>
      </c>
      <c r="BY13">
        <v>63506</v>
      </c>
      <c r="CB13">
        <v>58266</v>
      </c>
      <c r="CC13">
        <v>47329</v>
      </c>
      <c r="CG13">
        <v>20450</v>
      </c>
      <c r="CJ13">
        <v>42366</v>
      </c>
      <c r="CN13">
        <v>28926</v>
      </c>
      <c r="CO13">
        <v>65782</v>
      </c>
      <c r="CQ13">
        <v>62323</v>
      </c>
      <c r="CR13">
        <v>28246</v>
      </c>
      <c r="CS13">
        <v>34976</v>
      </c>
      <c r="CV13">
        <v>10570</v>
      </c>
      <c r="CW13">
        <v>31217</v>
      </c>
      <c r="CY13">
        <v>39347</v>
      </c>
      <c r="CZ13">
        <v>45813</v>
      </c>
      <c r="DG13">
        <v>25133</v>
      </c>
      <c r="DH13">
        <v>6730</v>
      </c>
      <c r="DI13">
        <v>25674</v>
      </c>
      <c r="DJ13">
        <v>43299</v>
      </c>
      <c r="DK13">
        <v>14711</v>
      </c>
      <c r="DP13">
        <v>52258</v>
      </c>
      <c r="DQ13">
        <v>35223</v>
      </c>
      <c r="DS13">
        <v>54328</v>
      </c>
      <c r="DV13">
        <v>33235</v>
      </c>
      <c r="DX13">
        <v>38073</v>
      </c>
      <c r="DY13">
        <v>62657</v>
      </c>
      <c r="DZ13">
        <v>12806</v>
      </c>
      <c r="EA13">
        <v>68126</v>
      </c>
      <c r="EB13">
        <v>62021</v>
      </c>
      <c r="ED13">
        <v>7033</v>
      </c>
      <c r="EE13">
        <v>3077</v>
      </c>
      <c r="EF13">
        <v>13760</v>
      </c>
      <c r="EH13">
        <v>14910</v>
      </c>
      <c r="EK13">
        <v>19604</v>
      </c>
      <c r="EQ13">
        <v>60242</v>
      </c>
      <c r="ER13">
        <v>38238</v>
      </c>
      <c r="ES13">
        <v>29826</v>
      </c>
      <c r="ET13">
        <v>48955</v>
      </c>
      <c r="EU13">
        <v>36379</v>
      </c>
      <c r="EV13">
        <v>63090</v>
      </c>
      <c r="EX13">
        <v>29694</v>
      </c>
      <c r="FA13">
        <v>34178</v>
      </c>
      <c r="FB13">
        <v>10249</v>
      </c>
      <c r="FE13">
        <v>5910</v>
      </c>
      <c r="FH13">
        <v>30648</v>
      </c>
      <c r="FI13">
        <v>12055</v>
      </c>
      <c r="FK13">
        <v>32915</v>
      </c>
      <c r="FM13">
        <v>68799</v>
      </c>
      <c r="FN13">
        <v>29685</v>
      </c>
      <c r="FP13">
        <v>31637</v>
      </c>
      <c r="FR13">
        <v>32040</v>
      </c>
      <c r="FS13">
        <v>31031</v>
      </c>
      <c r="FX13">
        <v>13780</v>
      </c>
      <c r="FY13">
        <v>49365</v>
      </c>
      <c r="GA13">
        <v>28644</v>
      </c>
      <c r="GC13">
        <v>12628</v>
      </c>
      <c r="GF13">
        <v>59697</v>
      </c>
    </row>
    <row r="14" spans="1:191" x14ac:dyDescent="0.25">
      <c r="B14">
        <v>40821</v>
      </c>
      <c r="G14">
        <v>52510</v>
      </c>
      <c r="I14">
        <v>14438</v>
      </c>
      <c r="J14">
        <v>19272</v>
      </c>
      <c r="K14">
        <v>3848</v>
      </c>
      <c r="L14">
        <v>11901</v>
      </c>
      <c r="O14">
        <v>6681</v>
      </c>
      <c r="P14">
        <v>49878</v>
      </c>
      <c r="Q14">
        <v>11178</v>
      </c>
      <c r="R14">
        <v>7150</v>
      </c>
      <c r="S14">
        <v>40101</v>
      </c>
      <c r="T14">
        <v>62165</v>
      </c>
      <c r="V14">
        <v>47272</v>
      </c>
      <c r="X14">
        <v>65426</v>
      </c>
      <c r="Z14">
        <v>17091</v>
      </c>
      <c r="AA14">
        <v>53121</v>
      </c>
      <c r="AC14">
        <v>59315</v>
      </c>
      <c r="AG14">
        <v>62264</v>
      </c>
      <c r="AH14">
        <v>53092</v>
      </c>
      <c r="AI14">
        <v>19966</v>
      </c>
      <c r="AJ14">
        <v>52189</v>
      </c>
      <c r="AK14">
        <v>43684</v>
      </c>
      <c r="AN14">
        <v>42480</v>
      </c>
      <c r="AO14">
        <v>40099</v>
      </c>
      <c r="AP14">
        <v>499293</v>
      </c>
      <c r="AS14">
        <v>9394</v>
      </c>
      <c r="AU14">
        <v>60196</v>
      </c>
      <c r="AY14">
        <v>2089</v>
      </c>
      <c r="BD14">
        <v>68779</v>
      </c>
      <c r="BE14">
        <v>66715</v>
      </c>
      <c r="BF14">
        <v>46181</v>
      </c>
      <c r="BG14">
        <v>12291</v>
      </c>
      <c r="BH14">
        <v>11585</v>
      </c>
      <c r="BI14">
        <v>56085</v>
      </c>
      <c r="BJ14">
        <v>1931</v>
      </c>
      <c r="BT14">
        <v>19393</v>
      </c>
      <c r="BV14">
        <v>25057</v>
      </c>
      <c r="BW14">
        <v>33828</v>
      </c>
      <c r="BX14">
        <v>11591</v>
      </c>
      <c r="BY14">
        <v>64176</v>
      </c>
      <c r="CB14">
        <v>58694</v>
      </c>
      <c r="CC14">
        <v>47340</v>
      </c>
      <c r="CG14">
        <v>20451</v>
      </c>
      <c r="CJ14">
        <v>42575</v>
      </c>
      <c r="CN14">
        <v>35520</v>
      </c>
      <c r="CO14">
        <v>65783</v>
      </c>
      <c r="CQ14">
        <v>65409</v>
      </c>
      <c r="CR14">
        <v>29320</v>
      </c>
      <c r="CS14">
        <v>35536</v>
      </c>
      <c r="CV14">
        <v>10953</v>
      </c>
      <c r="CW14">
        <v>34971</v>
      </c>
      <c r="CY14">
        <v>41715</v>
      </c>
      <c r="CZ14">
        <v>46198</v>
      </c>
      <c r="DG14">
        <v>29032</v>
      </c>
      <c r="DH14">
        <v>6988</v>
      </c>
      <c r="DI14">
        <v>32052</v>
      </c>
      <c r="DJ14">
        <v>43316</v>
      </c>
      <c r="DK14">
        <v>15485</v>
      </c>
      <c r="DP14">
        <v>52270</v>
      </c>
      <c r="DQ14">
        <v>35224</v>
      </c>
      <c r="DS14">
        <v>54357</v>
      </c>
      <c r="DV14">
        <v>33236</v>
      </c>
      <c r="DX14">
        <v>39738</v>
      </c>
      <c r="DY14">
        <v>62905</v>
      </c>
      <c r="DZ14">
        <v>22203</v>
      </c>
      <c r="EA14">
        <v>68133</v>
      </c>
      <c r="EB14">
        <v>64417</v>
      </c>
      <c r="ED14">
        <v>7537</v>
      </c>
      <c r="EE14">
        <v>3738</v>
      </c>
      <c r="EF14">
        <v>14555</v>
      </c>
      <c r="EH14">
        <v>15803</v>
      </c>
      <c r="EK14">
        <v>19859</v>
      </c>
      <c r="EQ14">
        <v>60243</v>
      </c>
      <c r="ER14">
        <v>39342</v>
      </c>
      <c r="ES14">
        <v>29827</v>
      </c>
      <c r="ET14">
        <v>49667</v>
      </c>
      <c r="EU14">
        <v>45493</v>
      </c>
      <c r="EV14">
        <v>592329</v>
      </c>
      <c r="EX14">
        <v>33602</v>
      </c>
      <c r="FA14">
        <v>34606</v>
      </c>
      <c r="FB14">
        <v>10322</v>
      </c>
      <c r="FE14">
        <v>6890</v>
      </c>
      <c r="FH14">
        <v>30740</v>
      </c>
      <c r="FI14">
        <v>12241</v>
      </c>
      <c r="FK14">
        <v>37207</v>
      </c>
      <c r="FM14">
        <v>69387</v>
      </c>
      <c r="FN14">
        <v>30000</v>
      </c>
      <c r="FP14">
        <v>31769</v>
      </c>
      <c r="FR14">
        <v>36951</v>
      </c>
      <c r="FS14">
        <v>34141</v>
      </c>
      <c r="FX14">
        <v>14147</v>
      </c>
      <c r="FY14">
        <v>49381</v>
      </c>
      <c r="GA14">
        <v>28647</v>
      </c>
      <c r="GC14">
        <v>13342</v>
      </c>
      <c r="GF14">
        <v>59826</v>
      </c>
    </row>
    <row r="15" spans="1:191" x14ac:dyDescent="0.25">
      <c r="B15">
        <v>44331</v>
      </c>
      <c r="G15">
        <v>52511</v>
      </c>
      <c r="I15">
        <v>14440</v>
      </c>
      <c r="J15">
        <v>19404</v>
      </c>
      <c r="K15">
        <v>5579</v>
      </c>
      <c r="L15">
        <v>12151</v>
      </c>
      <c r="O15">
        <v>6955</v>
      </c>
      <c r="P15">
        <v>50270</v>
      </c>
      <c r="Q15">
        <v>11727</v>
      </c>
      <c r="R15">
        <v>8302</v>
      </c>
      <c r="S15">
        <v>40292</v>
      </c>
      <c r="T15">
        <v>67632</v>
      </c>
      <c r="V15">
        <v>47276</v>
      </c>
      <c r="X15">
        <v>65427</v>
      </c>
      <c r="Z15">
        <v>17093</v>
      </c>
      <c r="AA15">
        <v>55938</v>
      </c>
      <c r="AC15">
        <v>59790</v>
      </c>
      <c r="AG15">
        <v>62792</v>
      </c>
      <c r="AH15">
        <v>54285</v>
      </c>
      <c r="AI15">
        <v>20167</v>
      </c>
      <c r="AJ15">
        <v>52194</v>
      </c>
      <c r="AK15">
        <v>43686</v>
      </c>
      <c r="AN15">
        <v>45633</v>
      </c>
      <c r="AO15">
        <v>40494</v>
      </c>
      <c r="AP15">
        <v>518274</v>
      </c>
      <c r="AS15">
        <v>10455</v>
      </c>
      <c r="AU15">
        <v>63354</v>
      </c>
      <c r="AY15">
        <v>2980</v>
      </c>
      <c r="BD15">
        <v>69882</v>
      </c>
      <c r="BE15">
        <v>69031</v>
      </c>
      <c r="BF15">
        <v>46186</v>
      </c>
      <c r="BG15">
        <v>12363</v>
      </c>
      <c r="BH15">
        <v>12912</v>
      </c>
      <c r="BI15">
        <v>57447</v>
      </c>
      <c r="BJ15">
        <v>1952</v>
      </c>
      <c r="BT15">
        <v>21895</v>
      </c>
      <c r="BV15">
        <v>28266</v>
      </c>
      <c r="BW15">
        <v>37501</v>
      </c>
      <c r="BX15">
        <v>11834</v>
      </c>
      <c r="BY15">
        <v>64386</v>
      </c>
      <c r="CB15">
        <v>61256</v>
      </c>
      <c r="CC15">
        <v>47593</v>
      </c>
      <c r="CG15">
        <v>20929</v>
      </c>
      <c r="CJ15">
        <v>44765</v>
      </c>
      <c r="CN15">
        <v>38145</v>
      </c>
      <c r="CQ15">
        <v>65428</v>
      </c>
      <c r="CR15">
        <v>29321</v>
      </c>
      <c r="CS15">
        <v>35537</v>
      </c>
      <c r="CV15">
        <v>11065</v>
      </c>
      <c r="CW15">
        <v>34979</v>
      </c>
      <c r="CY15">
        <v>44333</v>
      </c>
      <c r="CZ15">
        <v>46354</v>
      </c>
      <c r="DG15">
        <v>33023</v>
      </c>
      <c r="DH15">
        <v>7083</v>
      </c>
      <c r="DI15">
        <v>33457</v>
      </c>
      <c r="DJ15">
        <v>43326</v>
      </c>
      <c r="DK15">
        <v>17992</v>
      </c>
      <c r="DP15">
        <v>55932</v>
      </c>
      <c r="DQ15">
        <v>35625</v>
      </c>
      <c r="DS15">
        <v>54616</v>
      </c>
      <c r="DV15">
        <v>33242</v>
      </c>
      <c r="DX15">
        <v>40000</v>
      </c>
      <c r="DY15">
        <v>65448</v>
      </c>
      <c r="DZ15">
        <v>22804</v>
      </c>
      <c r="EA15">
        <v>69012</v>
      </c>
      <c r="EB15">
        <v>64418</v>
      </c>
      <c r="ED15">
        <v>7842</v>
      </c>
      <c r="EE15">
        <v>3832</v>
      </c>
      <c r="EF15">
        <v>14556</v>
      </c>
      <c r="EH15">
        <v>16689</v>
      </c>
      <c r="EK15">
        <v>20363</v>
      </c>
      <c r="EQ15">
        <v>61737</v>
      </c>
      <c r="ER15">
        <v>43681</v>
      </c>
      <c r="ES15">
        <v>29828</v>
      </c>
      <c r="ET15">
        <v>51311</v>
      </c>
      <c r="EU15">
        <v>52646</v>
      </c>
      <c r="EV15">
        <v>744271</v>
      </c>
      <c r="EX15">
        <v>34022</v>
      </c>
      <c r="FA15">
        <v>34946</v>
      </c>
      <c r="FB15">
        <v>12952</v>
      </c>
      <c r="FE15">
        <v>7352</v>
      </c>
      <c r="FH15">
        <v>31576</v>
      </c>
      <c r="FI15">
        <v>12269</v>
      </c>
      <c r="FK15">
        <v>41294</v>
      </c>
      <c r="FN15">
        <v>31615</v>
      </c>
      <c r="FP15">
        <v>31802</v>
      </c>
      <c r="FR15">
        <v>42572</v>
      </c>
      <c r="FS15">
        <v>34267</v>
      </c>
      <c r="FX15">
        <v>17233</v>
      </c>
      <c r="FY15">
        <v>67411</v>
      </c>
      <c r="GA15">
        <v>28648</v>
      </c>
      <c r="GC15">
        <v>13482</v>
      </c>
      <c r="GF15">
        <v>59827</v>
      </c>
    </row>
    <row r="16" spans="1:191" x14ac:dyDescent="0.25">
      <c r="B16">
        <v>52489</v>
      </c>
      <c r="G16">
        <v>52512</v>
      </c>
      <c r="I16">
        <v>15966</v>
      </c>
      <c r="J16">
        <v>19405</v>
      </c>
      <c r="K16">
        <v>6262</v>
      </c>
      <c r="L16">
        <v>12796</v>
      </c>
      <c r="O16">
        <v>10889</v>
      </c>
      <c r="P16">
        <v>50271</v>
      </c>
      <c r="Q16">
        <v>14158</v>
      </c>
      <c r="R16">
        <v>9675</v>
      </c>
      <c r="S16">
        <v>40678</v>
      </c>
      <c r="V16">
        <v>48946</v>
      </c>
      <c r="X16">
        <v>70876</v>
      </c>
      <c r="Z16">
        <v>17413</v>
      </c>
      <c r="AA16">
        <v>55992</v>
      </c>
      <c r="AC16">
        <v>66672</v>
      </c>
      <c r="AG16">
        <v>62797</v>
      </c>
      <c r="AH16">
        <v>55845</v>
      </c>
      <c r="AI16">
        <v>34168</v>
      </c>
      <c r="AJ16">
        <v>52661</v>
      </c>
      <c r="AK16">
        <v>43687</v>
      </c>
      <c r="AN16">
        <v>45983</v>
      </c>
      <c r="AO16">
        <v>41198</v>
      </c>
      <c r="AP16">
        <v>719400</v>
      </c>
      <c r="AS16">
        <v>10794</v>
      </c>
      <c r="AU16">
        <v>63763</v>
      </c>
      <c r="AY16">
        <v>3688</v>
      </c>
      <c r="BD16">
        <v>70209</v>
      </c>
      <c r="BE16">
        <v>70788</v>
      </c>
      <c r="BF16">
        <v>47089</v>
      </c>
      <c r="BG16">
        <v>13557</v>
      </c>
      <c r="BH16">
        <v>13300</v>
      </c>
      <c r="BI16">
        <v>57500</v>
      </c>
      <c r="BJ16">
        <v>2196</v>
      </c>
      <c r="BT16">
        <v>21896</v>
      </c>
      <c r="BV16">
        <v>28267</v>
      </c>
      <c r="BW16">
        <v>40293</v>
      </c>
      <c r="BX16">
        <v>11835</v>
      </c>
      <c r="BY16">
        <v>65628</v>
      </c>
      <c r="CB16">
        <v>62031</v>
      </c>
      <c r="CC16">
        <v>47595</v>
      </c>
      <c r="CG16">
        <v>24782</v>
      </c>
      <c r="CJ16">
        <v>46295</v>
      </c>
      <c r="CN16">
        <v>39361</v>
      </c>
      <c r="CR16">
        <v>29325</v>
      </c>
      <c r="CS16">
        <v>37077</v>
      </c>
      <c r="CV16">
        <v>11521</v>
      </c>
      <c r="CW16">
        <v>38669</v>
      </c>
      <c r="CY16">
        <v>44335</v>
      </c>
      <c r="CZ16">
        <v>46363</v>
      </c>
      <c r="DG16">
        <v>33027</v>
      </c>
      <c r="DH16">
        <v>7531</v>
      </c>
      <c r="DI16">
        <v>34117</v>
      </c>
      <c r="DJ16">
        <v>43327</v>
      </c>
      <c r="DK16">
        <v>17993</v>
      </c>
      <c r="DP16">
        <v>56638</v>
      </c>
      <c r="DQ16">
        <v>35626</v>
      </c>
      <c r="DS16">
        <v>55182</v>
      </c>
      <c r="DV16">
        <v>33262</v>
      </c>
      <c r="DX16">
        <v>40229</v>
      </c>
      <c r="DY16">
        <v>67387</v>
      </c>
      <c r="DZ16">
        <v>45995</v>
      </c>
      <c r="EB16">
        <v>64786</v>
      </c>
      <c r="ED16">
        <v>8159</v>
      </c>
      <c r="EE16">
        <v>3947</v>
      </c>
      <c r="EF16">
        <v>14674</v>
      </c>
      <c r="EH16">
        <v>17950</v>
      </c>
      <c r="EK16">
        <v>21156</v>
      </c>
      <c r="EQ16">
        <v>62459</v>
      </c>
      <c r="ER16">
        <v>43698</v>
      </c>
      <c r="ES16">
        <v>29829</v>
      </c>
      <c r="ET16">
        <v>51780</v>
      </c>
      <c r="EU16">
        <v>53281</v>
      </c>
      <c r="EV16">
        <v>756776</v>
      </c>
      <c r="EX16">
        <v>34219</v>
      </c>
      <c r="FA16">
        <v>34961</v>
      </c>
      <c r="FB16">
        <v>12960</v>
      </c>
      <c r="FE16">
        <v>7579</v>
      </c>
      <c r="FH16">
        <v>32006</v>
      </c>
      <c r="FI16">
        <v>12270</v>
      </c>
      <c r="FK16">
        <v>41296</v>
      </c>
      <c r="FN16">
        <v>40527</v>
      </c>
      <c r="FP16">
        <v>31803</v>
      </c>
      <c r="FR16">
        <v>43266</v>
      </c>
      <c r="FS16">
        <v>34290</v>
      </c>
      <c r="FX16">
        <v>17416</v>
      </c>
      <c r="FY16">
        <v>67461</v>
      </c>
      <c r="GA16">
        <v>28649</v>
      </c>
      <c r="GC16">
        <v>13485</v>
      </c>
      <c r="GF16">
        <v>59828</v>
      </c>
    </row>
    <row r="17" spans="2:188" x14ac:dyDescent="0.25">
      <c r="B17">
        <v>62470</v>
      </c>
      <c r="G17">
        <v>56510</v>
      </c>
      <c r="I17">
        <v>15967</v>
      </c>
      <c r="J17">
        <v>19777</v>
      </c>
      <c r="K17">
        <v>7047</v>
      </c>
      <c r="L17">
        <v>12798</v>
      </c>
      <c r="O17">
        <v>12349</v>
      </c>
      <c r="P17">
        <v>50273</v>
      </c>
      <c r="Q17">
        <v>15928</v>
      </c>
      <c r="R17">
        <v>10381</v>
      </c>
      <c r="S17">
        <v>40871</v>
      </c>
      <c r="V17">
        <v>54019</v>
      </c>
      <c r="X17">
        <v>70890</v>
      </c>
      <c r="Z17">
        <v>19213</v>
      </c>
      <c r="AA17">
        <v>56022</v>
      </c>
      <c r="AC17">
        <v>66966</v>
      </c>
      <c r="AG17">
        <v>62799</v>
      </c>
      <c r="AH17">
        <v>59756</v>
      </c>
      <c r="AI17">
        <v>35914</v>
      </c>
      <c r="AJ17">
        <v>53161</v>
      </c>
      <c r="AK17">
        <v>44358</v>
      </c>
      <c r="AN17">
        <v>46176</v>
      </c>
      <c r="AO17">
        <v>41309</v>
      </c>
      <c r="AP17">
        <v>735398</v>
      </c>
      <c r="AS17">
        <v>11190</v>
      </c>
      <c r="AU17">
        <v>66325</v>
      </c>
      <c r="AY17">
        <v>4390</v>
      </c>
      <c r="BF17">
        <v>50695</v>
      </c>
      <c r="BG17">
        <v>13771</v>
      </c>
      <c r="BH17">
        <v>13302</v>
      </c>
      <c r="BI17">
        <v>62414</v>
      </c>
      <c r="BJ17">
        <v>2360</v>
      </c>
      <c r="BT17">
        <v>22847</v>
      </c>
      <c r="BV17">
        <v>29265</v>
      </c>
      <c r="BW17">
        <v>40952</v>
      </c>
      <c r="BX17">
        <v>12171</v>
      </c>
      <c r="BY17">
        <v>65633</v>
      </c>
      <c r="CB17">
        <v>66113</v>
      </c>
      <c r="CC17">
        <v>47662</v>
      </c>
      <c r="CG17">
        <v>26856</v>
      </c>
      <c r="CJ17">
        <v>46299</v>
      </c>
      <c r="CN17">
        <v>43858</v>
      </c>
      <c r="CR17">
        <v>33894</v>
      </c>
      <c r="CS17">
        <v>37352</v>
      </c>
      <c r="CV17">
        <v>11582</v>
      </c>
      <c r="CW17">
        <v>40138</v>
      </c>
      <c r="CY17">
        <v>44436</v>
      </c>
      <c r="CZ17">
        <v>46366</v>
      </c>
      <c r="DG17">
        <v>33028</v>
      </c>
      <c r="DH17">
        <v>8158</v>
      </c>
      <c r="DI17">
        <v>35760</v>
      </c>
      <c r="DJ17">
        <v>43531</v>
      </c>
      <c r="DK17">
        <v>18582</v>
      </c>
      <c r="DP17">
        <v>58560</v>
      </c>
      <c r="DQ17">
        <v>36390</v>
      </c>
      <c r="DS17">
        <v>55184</v>
      </c>
      <c r="DV17">
        <v>33275</v>
      </c>
      <c r="DX17">
        <v>40645</v>
      </c>
      <c r="DZ17">
        <v>45999</v>
      </c>
      <c r="EB17">
        <v>66541</v>
      </c>
      <c r="ED17">
        <v>8199</v>
      </c>
      <c r="EE17">
        <v>4176</v>
      </c>
      <c r="EF17">
        <v>15760</v>
      </c>
      <c r="EH17">
        <v>18003</v>
      </c>
      <c r="EK17">
        <v>22561</v>
      </c>
      <c r="EQ17">
        <v>68092</v>
      </c>
      <c r="ER17">
        <v>46763</v>
      </c>
      <c r="ES17">
        <v>29897</v>
      </c>
      <c r="ET17">
        <v>52247</v>
      </c>
      <c r="EU17">
        <v>59825</v>
      </c>
      <c r="EV17">
        <v>763946</v>
      </c>
      <c r="EX17">
        <v>37002</v>
      </c>
      <c r="FA17">
        <v>35575</v>
      </c>
      <c r="FB17">
        <v>13209</v>
      </c>
      <c r="FE17">
        <v>7941</v>
      </c>
      <c r="FH17">
        <v>33008</v>
      </c>
      <c r="FI17">
        <v>12898</v>
      </c>
      <c r="FK17">
        <v>41297</v>
      </c>
      <c r="FN17">
        <v>40651</v>
      </c>
      <c r="FP17">
        <v>31806</v>
      </c>
      <c r="FR17">
        <v>43721</v>
      </c>
      <c r="FS17">
        <v>34292</v>
      </c>
      <c r="FX17">
        <v>17815</v>
      </c>
      <c r="FY17">
        <v>67463</v>
      </c>
      <c r="GA17">
        <v>30216</v>
      </c>
      <c r="GC17">
        <v>13534</v>
      </c>
      <c r="GF17">
        <v>59829</v>
      </c>
    </row>
    <row r="18" spans="2:188" x14ac:dyDescent="0.25">
      <c r="B18">
        <v>62473</v>
      </c>
      <c r="G18">
        <v>56707</v>
      </c>
      <c r="I18">
        <v>16061</v>
      </c>
      <c r="J18">
        <v>19867</v>
      </c>
      <c r="K18">
        <v>7470</v>
      </c>
      <c r="L18">
        <v>16753</v>
      </c>
      <c r="O18">
        <v>12988</v>
      </c>
      <c r="P18">
        <v>54927</v>
      </c>
      <c r="Q18">
        <v>18146</v>
      </c>
      <c r="R18">
        <v>10740</v>
      </c>
      <c r="S18">
        <v>40956</v>
      </c>
      <c r="V18">
        <v>54020</v>
      </c>
      <c r="Z18">
        <v>20149</v>
      </c>
      <c r="AA18">
        <v>56026</v>
      </c>
      <c r="AC18">
        <v>66969</v>
      </c>
      <c r="AG18">
        <v>62804</v>
      </c>
      <c r="AH18">
        <v>59771</v>
      </c>
      <c r="AI18">
        <v>40222</v>
      </c>
      <c r="AJ18">
        <v>53164</v>
      </c>
      <c r="AK18">
        <v>47826</v>
      </c>
      <c r="AN18">
        <v>46261</v>
      </c>
      <c r="AO18">
        <v>45008</v>
      </c>
      <c r="AP18">
        <v>735400</v>
      </c>
      <c r="AS18">
        <v>11377</v>
      </c>
      <c r="AU18">
        <v>67019</v>
      </c>
      <c r="AY18">
        <v>5041</v>
      </c>
      <c r="BF18">
        <v>53651</v>
      </c>
      <c r="BG18">
        <v>13904</v>
      </c>
      <c r="BH18">
        <v>13947</v>
      </c>
      <c r="BI18">
        <v>63021</v>
      </c>
      <c r="BJ18">
        <v>2691</v>
      </c>
      <c r="BT18">
        <v>24731</v>
      </c>
      <c r="BV18">
        <v>29692</v>
      </c>
      <c r="BW18">
        <v>43624</v>
      </c>
      <c r="BX18">
        <v>12195</v>
      </c>
      <c r="BY18">
        <v>67207</v>
      </c>
      <c r="CB18">
        <v>66388</v>
      </c>
      <c r="CC18">
        <v>51750</v>
      </c>
      <c r="CG18">
        <v>33684</v>
      </c>
      <c r="CJ18">
        <v>51262</v>
      </c>
      <c r="CN18">
        <v>44628</v>
      </c>
      <c r="CR18">
        <v>35851</v>
      </c>
      <c r="CS18">
        <v>37634</v>
      </c>
      <c r="CV18">
        <v>11583</v>
      </c>
      <c r="CW18">
        <v>42304</v>
      </c>
      <c r="CY18">
        <v>46146</v>
      </c>
      <c r="CZ18">
        <v>46525</v>
      </c>
      <c r="DG18">
        <v>33029</v>
      </c>
      <c r="DH18">
        <v>9118</v>
      </c>
      <c r="DI18">
        <v>37671</v>
      </c>
      <c r="DJ18">
        <v>43977</v>
      </c>
      <c r="DK18">
        <v>18583</v>
      </c>
      <c r="DP18">
        <v>58569</v>
      </c>
      <c r="DQ18">
        <v>36838</v>
      </c>
      <c r="DS18">
        <v>56168</v>
      </c>
      <c r="DV18">
        <v>33288</v>
      </c>
      <c r="DX18">
        <v>40734</v>
      </c>
      <c r="DZ18">
        <v>46946</v>
      </c>
      <c r="EB18">
        <v>67184</v>
      </c>
      <c r="ED18">
        <v>8733</v>
      </c>
      <c r="EE18">
        <v>4740</v>
      </c>
      <c r="EF18">
        <v>17418</v>
      </c>
      <c r="EH18">
        <v>18676</v>
      </c>
      <c r="EK18">
        <v>26429</v>
      </c>
      <c r="ER18">
        <v>47189</v>
      </c>
      <c r="ES18">
        <v>32553</v>
      </c>
      <c r="ET18">
        <v>52249</v>
      </c>
      <c r="EU18">
        <v>64284</v>
      </c>
      <c r="EX18">
        <v>37488</v>
      </c>
      <c r="FA18">
        <v>35579</v>
      </c>
      <c r="FB18">
        <v>14815</v>
      </c>
      <c r="FE18">
        <v>10321</v>
      </c>
      <c r="FH18">
        <v>33759</v>
      </c>
      <c r="FI18">
        <v>13212</v>
      </c>
      <c r="FK18">
        <v>43886</v>
      </c>
      <c r="FN18">
        <v>42062</v>
      </c>
      <c r="FP18">
        <v>31807</v>
      </c>
      <c r="FR18">
        <v>49287</v>
      </c>
      <c r="FS18">
        <v>34294</v>
      </c>
      <c r="FX18">
        <v>17961</v>
      </c>
      <c r="FY18">
        <v>67465</v>
      </c>
      <c r="GA18">
        <v>31395</v>
      </c>
      <c r="GC18">
        <v>14143</v>
      </c>
      <c r="GF18">
        <v>60535</v>
      </c>
    </row>
    <row r="19" spans="2:188" x14ac:dyDescent="0.25">
      <c r="B19">
        <v>64852</v>
      </c>
      <c r="G19">
        <v>56709</v>
      </c>
      <c r="I19">
        <v>16227</v>
      </c>
      <c r="J19">
        <v>20881</v>
      </c>
      <c r="K19">
        <v>7691</v>
      </c>
      <c r="L19">
        <v>17399</v>
      </c>
      <c r="O19">
        <v>12992</v>
      </c>
      <c r="P19">
        <v>54931</v>
      </c>
      <c r="Q19">
        <v>23420</v>
      </c>
      <c r="R19">
        <v>10984</v>
      </c>
      <c r="S19">
        <v>45767</v>
      </c>
      <c r="V19">
        <v>60219</v>
      </c>
      <c r="Z19">
        <v>21858</v>
      </c>
      <c r="AA19">
        <v>56046</v>
      </c>
      <c r="AC19">
        <v>67798</v>
      </c>
      <c r="AG19">
        <v>65490</v>
      </c>
      <c r="AH19">
        <v>62007</v>
      </c>
      <c r="AI19">
        <v>41150</v>
      </c>
      <c r="AJ19">
        <v>53204</v>
      </c>
      <c r="AK19">
        <v>52140</v>
      </c>
      <c r="AN19">
        <v>47187</v>
      </c>
      <c r="AO19">
        <v>45009</v>
      </c>
      <c r="AP19">
        <v>755204</v>
      </c>
      <c r="AS19">
        <v>11378</v>
      </c>
      <c r="AU19">
        <v>68454</v>
      </c>
      <c r="AY19">
        <v>5215</v>
      </c>
      <c r="BF19">
        <v>53652</v>
      </c>
      <c r="BG19">
        <v>14708</v>
      </c>
      <c r="BH19">
        <v>14731</v>
      </c>
      <c r="BI19">
        <v>63032</v>
      </c>
      <c r="BJ19">
        <v>3110</v>
      </c>
      <c r="BT19">
        <v>25994</v>
      </c>
      <c r="BV19">
        <v>32262</v>
      </c>
      <c r="BW19">
        <v>43625</v>
      </c>
      <c r="BX19">
        <v>12919</v>
      </c>
      <c r="BY19">
        <v>67357</v>
      </c>
      <c r="CB19">
        <v>68422</v>
      </c>
      <c r="CC19">
        <v>53320</v>
      </c>
      <c r="CG19">
        <v>35693</v>
      </c>
      <c r="CJ19">
        <v>59340</v>
      </c>
      <c r="CN19">
        <v>47802</v>
      </c>
      <c r="CR19">
        <v>38710</v>
      </c>
      <c r="CS19">
        <v>39049</v>
      </c>
      <c r="CV19">
        <v>11988</v>
      </c>
      <c r="CW19">
        <v>44667</v>
      </c>
      <c r="CY19">
        <v>46754</v>
      </c>
      <c r="CZ19">
        <v>46545</v>
      </c>
      <c r="DG19">
        <v>33030</v>
      </c>
      <c r="DH19">
        <v>9404</v>
      </c>
      <c r="DI19">
        <v>37725</v>
      </c>
      <c r="DJ19">
        <v>44192</v>
      </c>
      <c r="DK19">
        <v>18584</v>
      </c>
      <c r="DP19">
        <v>58570</v>
      </c>
      <c r="DQ19">
        <v>37256</v>
      </c>
      <c r="DS19">
        <v>56169</v>
      </c>
      <c r="DV19">
        <v>33372</v>
      </c>
      <c r="DX19">
        <v>41566</v>
      </c>
      <c r="DZ19">
        <v>47545</v>
      </c>
      <c r="EB19">
        <v>67188</v>
      </c>
      <c r="ED19">
        <v>8966</v>
      </c>
      <c r="EE19">
        <v>5144</v>
      </c>
      <c r="EF19">
        <v>22117</v>
      </c>
      <c r="EH19">
        <v>19974</v>
      </c>
      <c r="EK19">
        <v>26908</v>
      </c>
      <c r="ER19">
        <v>57306</v>
      </c>
      <c r="ES19">
        <v>34915</v>
      </c>
      <c r="ET19">
        <v>52250</v>
      </c>
      <c r="EU19">
        <v>64301</v>
      </c>
      <c r="EX19">
        <v>43725</v>
      </c>
      <c r="FA19">
        <v>36371</v>
      </c>
      <c r="FB19">
        <v>15009</v>
      </c>
      <c r="FE19">
        <v>11466</v>
      </c>
      <c r="FH19">
        <v>33773</v>
      </c>
      <c r="FI19">
        <v>13285</v>
      </c>
      <c r="FK19">
        <v>43896</v>
      </c>
      <c r="FN19">
        <v>42672</v>
      </c>
      <c r="FP19">
        <v>33701</v>
      </c>
      <c r="FR19">
        <v>52975</v>
      </c>
      <c r="FS19">
        <v>36544</v>
      </c>
      <c r="FX19">
        <v>19063</v>
      </c>
      <c r="FY19">
        <v>67468</v>
      </c>
      <c r="GA19">
        <v>31435</v>
      </c>
      <c r="GC19">
        <v>14783</v>
      </c>
      <c r="GF19">
        <v>61913</v>
      </c>
    </row>
    <row r="20" spans="2:188" x14ac:dyDescent="0.25">
      <c r="B20">
        <v>64857</v>
      </c>
      <c r="G20">
        <v>56736</v>
      </c>
      <c r="I20">
        <v>16456</v>
      </c>
      <c r="J20">
        <v>22121</v>
      </c>
      <c r="K20">
        <v>7694</v>
      </c>
      <c r="L20">
        <v>18961</v>
      </c>
      <c r="O20">
        <v>13590</v>
      </c>
      <c r="P20">
        <v>55010</v>
      </c>
      <c r="Q20">
        <v>23784</v>
      </c>
      <c r="R20">
        <v>11137</v>
      </c>
      <c r="S20">
        <v>46550</v>
      </c>
      <c r="V20">
        <v>60455</v>
      </c>
      <c r="Z20">
        <v>27287</v>
      </c>
      <c r="AA20">
        <v>56319</v>
      </c>
      <c r="AC20">
        <v>69505</v>
      </c>
      <c r="AG20">
        <v>65899</v>
      </c>
      <c r="AH20">
        <v>62403</v>
      </c>
      <c r="AI20">
        <v>41384</v>
      </c>
      <c r="AJ20">
        <v>53642</v>
      </c>
      <c r="AK20">
        <v>52348</v>
      </c>
      <c r="AN20">
        <v>56165</v>
      </c>
      <c r="AO20">
        <v>46191</v>
      </c>
      <c r="AP20">
        <v>876201</v>
      </c>
      <c r="AS20">
        <v>12040</v>
      </c>
      <c r="AU20">
        <v>69384</v>
      </c>
      <c r="AY20">
        <v>6340</v>
      </c>
      <c r="BF20">
        <v>53657</v>
      </c>
      <c r="BG20">
        <v>15101</v>
      </c>
      <c r="BH20">
        <v>14842</v>
      </c>
      <c r="BI20">
        <v>65009</v>
      </c>
      <c r="BJ20">
        <v>3467</v>
      </c>
      <c r="BT20">
        <v>29880</v>
      </c>
      <c r="BV20">
        <v>32263</v>
      </c>
      <c r="BW20">
        <v>44311</v>
      </c>
      <c r="BX20">
        <v>14131</v>
      </c>
      <c r="BY20">
        <v>68222</v>
      </c>
      <c r="CC20">
        <v>53327</v>
      </c>
      <c r="CG20">
        <v>35695</v>
      </c>
      <c r="CN20">
        <v>54112</v>
      </c>
      <c r="CR20">
        <v>39311</v>
      </c>
      <c r="CS20">
        <v>39724</v>
      </c>
      <c r="CV20">
        <v>13346</v>
      </c>
      <c r="CW20">
        <v>44936</v>
      </c>
      <c r="CY20">
        <v>50922</v>
      </c>
      <c r="CZ20">
        <v>46546</v>
      </c>
      <c r="DG20">
        <v>37651</v>
      </c>
      <c r="DH20">
        <v>9412</v>
      </c>
      <c r="DI20">
        <v>39612</v>
      </c>
      <c r="DJ20">
        <v>45479</v>
      </c>
      <c r="DK20">
        <v>18669</v>
      </c>
      <c r="DP20">
        <v>58752</v>
      </c>
      <c r="DQ20">
        <v>38500</v>
      </c>
      <c r="DS20">
        <v>56170</v>
      </c>
      <c r="DV20">
        <v>33377</v>
      </c>
      <c r="DX20">
        <v>41826</v>
      </c>
      <c r="DZ20">
        <v>48200</v>
      </c>
      <c r="EB20">
        <v>69095</v>
      </c>
      <c r="ED20">
        <v>9844</v>
      </c>
      <c r="EE20">
        <v>5322</v>
      </c>
      <c r="EF20">
        <v>22281</v>
      </c>
      <c r="EH20">
        <v>20017</v>
      </c>
      <c r="EK20">
        <v>27975</v>
      </c>
      <c r="ER20">
        <v>57671</v>
      </c>
      <c r="ES20">
        <v>34918</v>
      </c>
      <c r="ET20">
        <v>52251</v>
      </c>
      <c r="EU20">
        <v>65729</v>
      </c>
      <c r="EX20">
        <v>43806</v>
      </c>
      <c r="FA20">
        <v>36804</v>
      </c>
      <c r="FB20">
        <v>16116</v>
      </c>
      <c r="FE20">
        <v>11924</v>
      </c>
      <c r="FH20">
        <v>34980</v>
      </c>
      <c r="FI20">
        <v>13289</v>
      </c>
      <c r="FK20">
        <v>50009</v>
      </c>
      <c r="FN20">
        <v>42853</v>
      </c>
      <c r="FP20">
        <v>35059</v>
      </c>
      <c r="FR20">
        <v>53149</v>
      </c>
      <c r="FS20">
        <v>41473</v>
      </c>
      <c r="FX20">
        <v>20610</v>
      </c>
      <c r="FY20">
        <v>67475</v>
      </c>
      <c r="GA20">
        <v>32272</v>
      </c>
      <c r="GC20">
        <v>16877</v>
      </c>
      <c r="GF20">
        <v>63882</v>
      </c>
    </row>
    <row r="21" spans="2:188" x14ac:dyDescent="0.25">
      <c r="B21">
        <v>65154</v>
      </c>
      <c r="G21">
        <v>56743</v>
      </c>
      <c r="I21">
        <v>18142</v>
      </c>
      <c r="J21">
        <v>22244</v>
      </c>
      <c r="K21">
        <v>8738</v>
      </c>
      <c r="L21">
        <v>19618</v>
      </c>
      <c r="O21">
        <v>13591</v>
      </c>
      <c r="P21">
        <v>59957</v>
      </c>
      <c r="Q21">
        <v>24673</v>
      </c>
      <c r="R21">
        <v>12052</v>
      </c>
      <c r="S21">
        <v>52751</v>
      </c>
      <c r="V21">
        <v>62247</v>
      </c>
      <c r="Z21">
        <v>28892</v>
      </c>
      <c r="AA21">
        <v>57737</v>
      </c>
      <c r="AC21">
        <v>70036</v>
      </c>
      <c r="AG21">
        <v>67382</v>
      </c>
      <c r="AH21">
        <v>62668</v>
      </c>
      <c r="AI21">
        <v>42542</v>
      </c>
      <c r="AJ21">
        <v>63341</v>
      </c>
      <c r="AK21">
        <v>53015</v>
      </c>
      <c r="AN21">
        <v>62385</v>
      </c>
      <c r="AO21">
        <v>46192</v>
      </c>
      <c r="AS21">
        <v>14569</v>
      </c>
      <c r="AU21">
        <v>70146</v>
      </c>
      <c r="AY21">
        <v>6932</v>
      </c>
      <c r="BF21">
        <v>54759</v>
      </c>
      <c r="BG21">
        <v>15262</v>
      </c>
      <c r="BH21">
        <v>15100</v>
      </c>
      <c r="BI21">
        <v>67534</v>
      </c>
      <c r="BJ21">
        <v>3841</v>
      </c>
      <c r="BT21">
        <v>32080</v>
      </c>
      <c r="BV21">
        <v>32434</v>
      </c>
      <c r="BW21">
        <v>45002</v>
      </c>
      <c r="BX21">
        <v>15014</v>
      </c>
      <c r="BY21">
        <v>68224</v>
      </c>
      <c r="CC21">
        <v>53939</v>
      </c>
      <c r="CG21">
        <v>40335</v>
      </c>
      <c r="CN21">
        <v>54127</v>
      </c>
      <c r="CR21">
        <v>40185</v>
      </c>
      <c r="CS21">
        <v>40631</v>
      </c>
      <c r="CV21">
        <v>13347</v>
      </c>
      <c r="CW21">
        <v>44942</v>
      </c>
      <c r="CY21">
        <v>50923</v>
      </c>
      <c r="CZ21">
        <v>46547</v>
      </c>
      <c r="DG21">
        <v>37666</v>
      </c>
      <c r="DH21">
        <v>9663</v>
      </c>
      <c r="DI21">
        <v>49745</v>
      </c>
      <c r="DJ21">
        <v>47867</v>
      </c>
      <c r="DK21">
        <v>18762</v>
      </c>
      <c r="DP21">
        <v>63286</v>
      </c>
      <c r="DQ21">
        <v>39184</v>
      </c>
      <c r="DS21">
        <v>56472</v>
      </c>
      <c r="DV21">
        <v>33381</v>
      </c>
      <c r="DX21">
        <v>41848</v>
      </c>
      <c r="DZ21">
        <v>53091</v>
      </c>
      <c r="ED21">
        <v>10088</v>
      </c>
      <c r="EE21">
        <v>5403</v>
      </c>
      <c r="EF21">
        <v>23205</v>
      </c>
      <c r="EH21">
        <v>20622</v>
      </c>
      <c r="EK21">
        <v>28013</v>
      </c>
      <c r="ER21">
        <v>60689</v>
      </c>
      <c r="ES21">
        <v>35631</v>
      </c>
      <c r="ET21">
        <v>53023</v>
      </c>
      <c r="EX21">
        <v>44315</v>
      </c>
      <c r="FA21">
        <v>37834</v>
      </c>
      <c r="FB21">
        <v>16194</v>
      </c>
      <c r="FE21">
        <v>12066</v>
      </c>
      <c r="FH21">
        <v>35590</v>
      </c>
      <c r="FI21">
        <v>14597</v>
      </c>
      <c r="FK21">
        <v>53146</v>
      </c>
      <c r="FN21">
        <v>43626</v>
      </c>
      <c r="FP21">
        <v>38349</v>
      </c>
      <c r="FR21">
        <v>54026</v>
      </c>
      <c r="FS21">
        <v>43262</v>
      </c>
      <c r="FX21">
        <v>20631</v>
      </c>
      <c r="FY21">
        <v>67477</v>
      </c>
      <c r="GA21">
        <v>40176</v>
      </c>
      <c r="GC21">
        <v>17913</v>
      </c>
      <c r="GF21">
        <v>64257</v>
      </c>
    </row>
    <row r="22" spans="2:188" x14ac:dyDescent="0.25">
      <c r="B22">
        <v>66289</v>
      </c>
      <c r="G22">
        <v>56948</v>
      </c>
      <c r="I22">
        <v>18559</v>
      </c>
      <c r="J22">
        <v>23095</v>
      </c>
      <c r="K22">
        <v>9156</v>
      </c>
      <c r="L22">
        <v>19649</v>
      </c>
      <c r="O22">
        <v>14238</v>
      </c>
      <c r="P22">
        <v>61504</v>
      </c>
      <c r="Q22">
        <v>24694</v>
      </c>
      <c r="R22">
        <v>12141</v>
      </c>
      <c r="S22">
        <v>52781</v>
      </c>
      <c r="V22">
        <v>62253</v>
      </c>
      <c r="Z22">
        <v>28894</v>
      </c>
      <c r="AA22">
        <v>57740</v>
      </c>
      <c r="AG22">
        <v>67696</v>
      </c>
      <c r="AH22">
        <v>64930</v>
      </c>
      <c r="AI22">
        <v>46021</v>
      </c>
      <c r="AJ22">
        <v>65425</v>
      </c>
      <c r="AK22">
        <v>53055</v>
      </c>
      <c r="AN22">
        <v>64726</v>
      </c>
      <c r="AO22">
        <v>47825</v>
      </c>
      <c r="AS22">
        <v>14977</v>
      </c>
      <c r="AU22">
        <v>70189</v>
      </c>
      <c r="AY22">
        <v>7617</v>
      </c>
      <c r="BF22">
        <v>55933</v>
      </c>
      <c r="BG22">
        <v>16222</v>
      </c>
      <c r="BH22">
        <v>16381</v>
      </c>
      <c r="BI22">
        <v>68091</v>
      </c>
      <c r="BJ22">
        <v>3842</v>
      </c>
      <c r="BT22">
        <v>35342</v>
      </c>
      <c r="BV22">
        <v>32736</v>
      </c>
      <c r="BW22">
        <v>46771</v>
      </c>
      <c r="BX22">
        <v>15015</v>
      </c>
      <c r="BY22">
        <v>68226</v>
      </c>
      <c r="CC22">
        <v>54252</v>
      </c>
      <c r="CG22">
        <v>53610</v>
      </c>
      <c r="CN22">
        <v>54129</v>
      </c>
      <c r="CR22">
        <v>46223</v>
      </c>
      <c r="CS22">
        <v>42856</v>
      </c>
      <c r="CV22">
        <v>14387</v>
      </c>
      <c r="CW22">
        <v>48818</v>
      </c>
      <c r="CY22">
        <v>51661</v>
      </c>
      <c r="CZ22">
        <v>47541</v>
      </c>
      <c r="DG22">
        <v>40351</v>
      </c>
      <c r="DH22">
        <v>9922</v>
      </c>
      <c r="DI22">
        <v>55978</v>
      </c>
      <c r="DJ22">
        <v>48281</v>
      </c>
      <c r="DK22">
        <v>19216</v>
      </c>
      <c r="DP22">
        <v>63290</v>
      </c>
      <c r="DQ22">
        <v>39916</v>
      </c>
      <c r="DS22">
        <v>58424</v>
      </c>
      <c r="DV22">
        <v>33382</v>
      </c>
      <c r="DX22">
        <v>41995</v>
      </c>
      <c r="DZ22">
        <v>62892</v>
      </c>
      <c r="ED22">
        <v>10512</v>
      </c>
      <c r="EE22">
        <v>5435</v>
      </c>
      <c r="EF22">
        <v>25256</v>
      </c>
      <c r="EH22">
        <v>22425</v>
      </c>
      <c r="EK22">
        <v>29073</v>
      </c>
      <c r="ER22">
        <v>62591</v>
      </c>
      <c r="ES22">
        <v>37521</v>
      </c>
      <c r="ET22">
        <v>53206</v>
      </c>
      <c r="EX22">
        <v>53504</v>
      </c>
      <c r="FA22">
        <v>37876</v>
      </c>
      <c r="FB22">
        <v>16797</v>
      </c>
      <c r="FE22">
        <v>12164</v>
      </c>
      <c r="FH22">
        <v>37071</v>
      </c>
      <c r="FI22">
        <v>14802</v>
      </c>
      <c r="FK22">
        <v>53147</v>
      </c>
      <c r="FN22">
        <v>43816</v>
      </c>
      <c r="FP22">
        <v>40794</v>
      </c>
      <c r="FR22">
        <v>58138</v>
      </c>
      <c r="FX22">
        <v>21969</v>
      </c>
      <c r="FY22">
        <v>67480</v>
      </c>
      <c r="GA22">
        <v>43439</v>
      </c>
      <c r="GC22">
        <v>18153</v>
      </c>
      <c r="GF22">
        <v>64262</v>
      </c>
    </row>
    <row r="23" spans="2:188" x14ac:dyDescent="0.25">
      <c r="B23">
        <v>67335</v>
      </c>
      <c r="G23">
        <v>56971</v>
      </c>
      <c r="I23">
        <v>20004</v>
      </c>
      <c r="J23">
        <v>23273</v>
      </c>
      <c r="K23">
        <v>9964</v>
      </c>
      <c r="L23">
        <v>19879</v>
      </c>
      <c r="O23">
        <v>15251</v>
      </c>
      <c r="P23">
        <v>61507</v>
      </c>
      <c r="Q23">
        <v>26757</v>
      </c>
      <c r="R23">
        <v>12294</v>
      </c>
      <c r="S23">
        <v>53156</v>
      </c>
      <c r="V23">
        <v>63859</v>
      </c>
      <c r="Z23">
        <v>37615</v>
      </c>
      <c r="AA23">
        <v>57741</v>
      </c>
      <c r="AG23">
        <v>67697</v>
      </c>
      <c r="AH23">
        <v>68290</v>
      </c>
      <c r="AI23">
        <v>47848</v>
      </c>
      <c r="AJ23">
        <v>65429</v>
      </c>
      <c r="AK23">
        <v>53139</v>
      </c>
      <c r="AN23">
        <v>64731</v>
      </c>
      <c r="AO23">
        <v>47944</v>
      </c>
      <c r="AS23">
        <v>15405</v>
      </c>
      <c r="AU23">
        <v>73501</v>
      </c>
      <c r="AY23">
        <v>8458</v>
      </c>
      <c r="BF23">
        <v>58037</v>
      </c>
      <c r="BG23">
        <v>16765</v>
      </c>
      <c r="BH23">
        <v>16573</v>
      </c>
      <c r="BI23">
        <v>70719</v>
      </c>
      <c r="BJ23">
        <v>4085</v>
      </c>
      <c r="BT23">
        <v>44760</v>
      </c>
      <c r="BV23">
        <v>32738</v>
      </c>
      <c r="BW23">
        <v>48420</v>
      </c>
      <c r="BX23">
        <v>15331</v>
      </c>
      <c r="BY23">
        <v>69343</v>
      </c>
      <c r="CC23">
        <v>54253</v>
      </c>
      <c r="CG23">
        <v>56601</v>
      </c>
      <c r="CN23">
        <v>55256</v>
      </c>
      <c r="CR23">
        <v>46227</v>
      </c>
      <c r="CS23">
        <v>45639</v>
      </c>
      <c r="CV23">
        <v>14960</v>
      </c>
      <c r="CW23">
        <v>49170</v>
      </c>
      <c r="CY23">
        <v>54289</v>
      </c>
      <c r="CZ23">
        <v>47548</v>
      </c>
      <c r="DG23">
        <v>42986</v>
      </c>
      <c r="DH23">
        <v>10334</v>
      </c>
      <c r="DI23">
        <v>60447</v>
      </c>
      <c r="DJ23">
        <v>48284</v>
      </c>
      <c r="DK23">
        <v>19820</v>
      </c>
      <c r="DP23">
        <v>64414</v>
      </c>
      <c r="DQ23">
        <v>39988</v>
      </c>
      <c r="DS23">
        <v>58425</v>
      </c>
      <c r="DV23">
        <v>33384</v>
      </c>
      <c r="DX23">
        <v>41997</v>
      </c>
      <c r="DZ23">
        <v>62933</v>
      </c>
      <c r="ED23">
        <v>10966</v>
      </c>
      <c r="EE23">
        <v>5568</v>
      </c>
      <c r="EF23">
        <v>28454</v>
      </c>
      <c r="EH23">
        <v>27657</v>
      </c>
      <c r="EK23">
        <v>30723</v>
      </c>
      <c r="ER23">
        <v>63767</v>
      </c>
      <c r="ES23">
        <v>39355</v>
      </c>
      <c r="ET23">
        <v>53783</v>
      </c>
      <c r="EX23">
        <v>55206</v>
      </c>
      <c r="FA23">
        <v>43723</v>
      </c>
      <c r="FB23">
        <v>17101</v>
      </c>
      <c r="FE23">
        <v>12165</v>
      </c>
      <c r="FH23">
        <v>38889</v>
      </c>
      <c r="FI23">
        <v>16426</v>
      </c>
      <c r="FK23">
        <v>56348</v>
      </c>
      <c r="FN23">
        <v>44329</v>
      </c>
      <c r="FP23">
        <v>41778</v>
      </c>
      <c r="FR23">
        <v>60338</v>
      </c>
      <c r="FX23">
        <v>22736</v>
      </c>
      <c r="FY23">
        <v>67481</v>
      </c>
      <c r="GA23">
        <v>43636</v>
      </c>
      <c r="GC23">
        <v>18230</v>
      </c>
      <c r="GF23">
        <v>64269</v>
      </c>
    </row>
    <row r="24" spans="2:188" x14ac:dyDescent="0.25">
      <c r="B24">
        <v>70689</v>
      </c>
      <c r="G24">
        <v>57076</v>
      </c>
      <c r="I24">
        <v>20006</v>
      </c>
      <c r="J24">
        <v>23274</v>
      </c>
      <c r="K24">
        <v>11159</v>
      </c>
      <c r="L24">
        <v>21862</v>
      </c>
      <c r="O24">
        <v>15252</v>
      </c>
      <c r="P24">
        <v>64153</v>
      </c>
      <c r="Q24">
        <v>26758</v>
      </c>
      <c r="R24">
        <v>12335</v>
      </c>
      <c r="S24">
        <v>53439</v>
      </c>
      <c r="V24">
        <v>64609</v>
      </c>
      <c r="Z24">
        <v>37619</v>
      </c>
      <c r="AA24">
        <v>57745</v>
      </c>
      <c r="AG24">
        <v>68887</v>
      </c>
      <c r="AI24">
        <v>47852</v>
      </c>
      <c r="AJ24">
        <v>65439</v>
      </c>
      <c r="AK24">
        <v>53691</v>
      </c>
      <c r="AN24">
        <v>65503</v>
      </c>
      <c r="AO24">
        <v>47952</v>
      </c>
      <c r="AS24">
        <v>16557</v>
      </c>
      <c r="AU24">
        <v>121368</v>
      </c>
      <c r="AY24">
        <v>9271</v>
      </c>
      <c r="BF24">
        <v>59870</v>
      </c>
      <c r="BG24">
        <v>17327</v>
      </c>
      <c r="BH24">
        <v>16574</v>
      </c>
      <c r="BJ24">
        <v>4486</v>
      </c>
      <c r="BT24">
        <v>44761</v>
      </c>
      <c r="BV24">
        <v>33409</v>
      </c>
      <c r="BW24">
        <v>49721</v>
      </c>
      <c r="BX24">
        <v>16839</v>
      </c>
      <c r="BY24">
        <v>69830</v>
      </c>
      <c r="CC24">
        <v>54254</v>
      </c>
      <c r="CG24">
        <v>61897</v>
      </c>
      <c r="CN24">
        <v>57744</v>
      </c>
      <c r="CR24">
        <v>48238</v>
      </c>
      <c r="CS24">
        <v>45777</v>
      </c>
      <c r="CV24">
        <v>17305</v>
      </c>
      <c r="CW24">
        <v>49908</v>
      </c>
      <c r="CY24">
        <v>54318</v>
      </c>
      <c r="CZ24">
        <v>47557</v>
      </c>
      <c r="DG24">
        <v>44223</v>
      </c>
      <c r="DH24">
        <v>11261</v>
      </c>
      <c r="DI24">
        <v>63508</v>
      </c>
      <c r="DJ24">
        <v>48286</v>
      </c>
      <c r="DK24">
        <v>19945</v>
      </c>
      <c r="DP24">
        <v>68298</v>
      </c>
      <c r="DQ24">
        <v>40082</v>
      </c>
      <c r="DS24">
        <v>58486</v>
      </c>
      <c r="DV24">
        <v>33385</v>
      </c>
      <c r="DX24">
        <v>42102</v>
      </c>
      <c r="DZ24">
        <v>67847</v>
      </c>
      <c r="ED24">
        <v>11053</v>
      </c>
      <c r="EE24">
        <v>6585</v>
      </c>
      <c r="EF24">
        <v>28471</v>
      </c>
      <c r="EH24">
        <v>30013</v>
      </c>
      <c r="EK24">
        <v>30877</v>
      </c>
      <c r="ER24">
        <v>64101</v>
      </c>
      <c r="ES24">
        <v>39780</v>
      </c>
      <c r="ET24">
        <v>54219</v>
      </c>
      <c r="EX24">
        <v>57048</v>
      </c>
      <c r="FA24">
        <v>44208</v>
      </c>
      <c r="FB24">
        <v>17118</v>
      </c>
      <c r="FE24">
        <v>12175</v>
      </c>
      <c r="FH24">
        <v>39934</v>
      </c>
      <c r="FI24">
        <v>16865</v>
      </c>
      <c r="FK24">
        <v>56691</v>
      </c>
      <c r="FN24">
        <v>44908</v>
      </c>
      <c r="FP24">
        <v>44447</v>
      </c>
      <c r="FR24">
        <v>63149</v>
      </c>
      <c r="FX24">
        <v>25270</v>
      </c>
      <c r="FY24">
        <v>67482</v>
      </c>
      <c r="GA24">
        <v>43776</v>
      </c>
      <c r="GC24">
        <v>18380</v>
      </c>
      <c r="GF24">
        <v>64275</v>
      </c>
    </row>
    <row r="25" spans="2:188" x14ac:dyDescent="0.25">
      <c r="B25">
        <v>70714</v>
      </c>
      <c r="G25">
        <v>57383</v>
      </c>
      <c r="I25">
        <v>20866</v>
      </c>
      <c r="J25">
        <v>31410</v>
      </c>
      <c r="K25">
        <v>13358</v>
      </c>
      <c r="L25">
        <v>22155</v>
      </c>
      <c r="O25">
        <v>15726</v>
      </c>
      <c r="P25">
        <v>388900</v>
      </c>
      <c r="Q25">
        <v>28739</v>
      </c>
      <c r="R25">
        <v>12417</v>
      </c>
      <c r="S25">
        <v>53751</v>
      </c>
      <c r="V25">
        <v>66874</v>
      </c>
      <c r="Z25">
        <v>39371</v>
      </c>
      <c r="AA25">
        <v>57781</v>
      </c>
      <c r="AG25">
        <v>68888</v>
      </c>
      <c r="AI25">
        <v>47854</v>
      </c>
      <c r="AJ25">
        <v>69385</v>
      </c>
      <c r="AK25">
        <v>53730</v>
      </c>
      <c r="AN25">
        <v>65823</v>
      </c>
      <c r="AO25">
        <v>47975</v>
      </c>
      <c r="AS25">
        <v>16674</v>
      </c>
      <c r="AU25">
        <v>414292</v>
      </c>
      <c r="AY25">
        <v>9522</v>
      </c>
      <c r="BF25">
        <v>60826</v>
      </c>
      <c r="BG25">
        <v>17725</v>
      </c>
      <c r="BH25">
        <v>16869</v>
      </c>
      <c r="BJ25">
        <v>5114</v>
      </c>
      <c r="BT25">
        <v>45943</v>
      </c>
      <c r="BV25">
        <v>33411</v>
      </c>
      <c r="BW25">
        <v>50261</v>
      </c>
      <c r="BX25">
        <v>16842</v>
      </c>
      <c r="BY25">
        <v>70287</v>
      </c>
      <c r="CC25">
        <v>54282</v>
      </c>
      <c r="CG25">
        <v>63762</v>
      </c>
      <c r="CN25">
        <v>60873</v>
      </c>
      <c r="CR25">
        <v>53241</v>
      </c>
      <c r="CS25">
        <v>47910</v>
      </c>
      <c r="CV25">
        <v>17329</v>
      </c>
      <c r="CW25">
        <v>50107</v>
      </c>
      <c r="CY25">
        <v>54491</v>
      </c>
      <c r="CZ25">
        <v>47667</v>
      </c>
      <c r="DG25">
        <v>44433</v>
      </c>
      <c r="DH25">
        <v>11410</v>
      </c>
      <c r="DI25">
        <v>68186</v>
      </c>
      <c r="DJ25">
        <v>49075</v>
      </c>
      <c r="DK25">
        <v>19947</v>
      </c>
      <c r="DP25">
        <v>68343</v>
      </c>
      <c r="DQ25">
        <v>42894</v>
      </c>
      <c r="DS25">
        <v>60251</v>
      </c>
      <c r="DV25">
        <v>33388</v>
      </c>
      <c r="DX25">
        <v>42136</v>
      </c>
      <c r="DZ25">
        <v>68176</v>
      </c>
      <c r="ED25">
        <v>11497</v>
      </c>
      <c r="EE25">
        <v>6704</v>
      </c>
      <c r="EF25">
        <v>28475</v>
      </c>
      <c r="EH25">
        <v>30014</v>
      </c>
      <c r="EK25">
        <v>32927</v>
      </c>
      <c r="ER25">
        <v>65200</v>
      </c>
      <c r="ES25">
        <v>48153</v>
      </c>
      <c r="ET25">
        <v>55935</v>
      </c>
      <c r="EX25">
        <v>57302</v>
      </c>
      <c r="FA25">
        <v>46197</v>
      </c>
      <c r="FB25">
        <v>17157</v>
      </c>
      <c r="FE25">
        <v>13034</v>
      </c>
      <c r="FH25">
        <v>40880</v>
      </c>
      <c r="FI25">
        <v>17018</v>
      </c>
      <c r="FK25">
        <v>60254</v>
      </c>
      <c r="FN25">
        <v>45149</v>
      </c>
      <c r="FP25">
        <v>44451</v>
      </c>
      <c r="FR25">
        <v>63745</v>
      </c>
      <c r="FX25">
        <v>26522</v>
      </c>
      <c r="FY25">
        <v>67483</v>
      </c>
      <c r="GA25">
        <v>44595</v>
      </c>
      <c r="GC25">
        <v>19560</v>
      </c>
      <c r="GF25">
        <v>64853</v>
      </c>
    </row>
    <row r="26" spans="2:188" x14ac:dyDescent="0.25">
      <c r="B26">
        <v>820380</v>
      </c>
      <c r="G26">
        <v>62186</v>
      </c>
      <c r="I26">
        <v>21146</v>
      </c>
      <c r="J26">
        <v>31474</v>
      </c>
      <c r="K26">
        <v>13448</v>
      </c>
      <c r="L26">
        <v>22169</v>
      </c>
      <c r="O26">
        <v>15727</v>
      </c>
      <c r="P26">
        <v>407205</v>
      </c>
      <c r="Q26">
        <v>29329</v>
      </c>
      <c r="R26">
        <v>12549</v>
      </c>
      <c r="S26">
        <v>55699</v>
      </c>
      <c r="V26">
        <v>66905</v>
      </c>
      <c r="Z26">
        <v>39373</v>
      </c>
      <c r="AA26">
        <v>57782</v>
      </c>
      <c r="AG26">
        <v>70694</v>
      </c>
      <c r="AI26">
        <v>57054</v>
      </c>
      <c r="AJ26">
        <v>70615</v>
      </c>
      <c r="AK26">
        <v>55581</v>
      </c>
      <c r="AN26">
        <v>66214</v>
      </c>
      <c r="AO26">
        <v>48178</v>
      </c>
      <c r="AS26">
        <v>17372</v>
      </c>
      <c r="AU26">
        <v>736892</v>
      </c>
      <c r="AY26">
        <v>10139</v>
      </c>
      <c r="BF26">
        <v>62172</v>
      </c>
      <c r="BG26">
        <v>18094</v>
      </c>
      <c r="BH26">
        <v>16965</v>
      </c>
      <c r="BJ26">
        <v>5261</v>
      </c>
      <c r="BT26">
        <v>50200</v>
      </c>
      <c r="BV26">
        <v>33418</v>
      </c>
      <c r="BW26">
        <v>50262</v>
      </c>
      <c r="BX26">
        <v>17108</v>
      </c>
      <c r="CC26">
        <v>55453</v>
      </c>
      <c r="CG26">
        <v>63764</v>
      </c>
      <c r="CN26">
        <v>66775</v>
      </c>
      <c r="CR26">
        <v>54036</v>
      </c>
      <c r="CS26">
        <v>47927</v>
      </c>
      <c r="CV26">
        <v>17330</v>
      </c>
      <c r="CW26">
        <v>50123</v>
      </c>
      <c r="CY26">
        <v>54777</v>
      </c>
      <c r="CZ26">
        <v>48674</v>
      </c>
      <c r="DG26">
        <v>45036</v>
      </c>
      <c r="DH26">
        <v>11411</v>
      </c>
      <c r="DI26">
        <v>69409</v>
      </c>
      <c r="DJ26">
        <v>49079</v>
      </c>
      <c r="DK26">
        <v>20403</v>
      </c>
      <c r="DP26">
        <v>68345</v>
      </c>
      <c r="DQ26">
        <v>43380</v>
      </c>
      <c r="DS26">
        <v>60697</v>
      </c>
      <c r="DV26">
        <v>33390</v>
      </c>
      <c r="DX26">
        <v>42314</v>
      </c>
      <c r="DZ26">
        <v>68177</v>
      </c>
      <c r="ED26">
        <v>12011</v>
      </c>
      <c r="EE26">
        <v>6958</v>
      </c>
      <c r="EF26">
        <v>32202</v>
      </c>
      <c r="EH26">
        <v>34018</v>
      </c>
      <c r="EK26">
        <v>38677</v>
      </c>
      <c r="ER26">
        <v>65295</v>
      </c>
      <c r="ES26">
        <v>48499</v>
      </c>
      <c r="ET26">
        <v>56688</v>
      </c>
      <c r="EX26">
        <v>61825</v>
      </c>
      <c r="FA26">
        <v>47249</v>
      </c>
      <c r="FB26">
        <v>17189</v>
      </c>
      <c r="FE26">
        <v>13376</v>
      </c>
      <c r="FH26">
        <v>44871</v>
      </c>
      <c r="FI26">
        <v>18064</v>
      </c>
      <c r="FK26">
        <v>60968</v>
      </c>
      <c r="FN26">
        <v>45409</v>
      </c>
      <c r="FP26">
        <v>44452</v>
      </c>
      <c r="FR26">
        <v>64135</v>
      </c>
      <c r="FX26">
        <v>26626</v>
      </c>
      <c r="FY26">
        <v>67489</v>
      </c>
      <c r="GA26">
        <v>44655</v>
      </c>
      <c r="GC26">
        <v>19609</v>
      </c>
      <c r="GF26">
        <v>64941</v>
      </c>
    </row>
    <row r="27" spans="2:188" x14ac:dyDescent="0.25">
      <c r="G27">
        <v>62788</v>
      </c>
      <c r="I27">
        <v>21591</v>
      </c>
      <c r="J27">
        <v>31823</v>
      </c>
      <c r="K27">
        <v>14142</v>
      </c>
      <c r="L27">
        <v>22499</v>
      </c>
      <c r="O27">
        <v>16690</v>
      </c>
      <c r="P27">
        <v>572313</v>
      </c>
      <c r="Q27">
        <v>31345</v>
      </c>
      <c r="R27">
        <v>12810</v>
      </c>
      <c r="S27">
        <v>57445</v>
      </c>
      <c r="V27">
        <v>67118</v>
      </c>
      <c r="Z27">
        <v>39996</v>
      </c>
      <c r="AA27">
        <v>57784</v>
      </c>
      <c r="AG27">
        <v>70944</v>
      </c>
      <c r="AI27">
        <v>57529</v>
      </c>
      <c r="AJ27">
        <v>70625</v>
      </c>
      <c r="AK27">
        <v>55834</v>
      </c>
      <c r="AN27">
        <v>66221</v>
      </c>
      <c r="AO27">
        <v>53170</v>
      </c>
      <c r="AS27">
        <v>19447</v>
      </c>
      <c r="AU27">
        <v>740369</v>
      </c>
      <c r="AY27">
        <v>10157</v>
      </c>
      <c r="BF27">
        <v>65217</v>
      </c>
      <c r="BG27">
        <v>19367</v>
      </c>
      <c r="BH27">
        <v>18818</v>
      </c>
      <c r="BJ27">
        <v>5959</v>
      </c>
      <c r="BT27">
        <v>52869</v>
      </c>
      <c r="BV27">
        <v>33440</v>
      </c>
      <c r="BW27">
        <v>50528</v>
      </c>
      <c r="BX27">
        <v>17110</v>
      </c>
      <c r="CC27">
        <v>61198</v>
      </c>
      <c r="CG27">
        <v>63765</v>
      </c>
      <c r="CN27">
        <v>67112</v>
      </c>
      <c r="CR27">
        <v>58222</v>
      </c>
      <c r="CS27">
        <v>49689</v>
      </c>
      <c r="CV27">
        <v>17545</v>
      </c>
      <c r="CW27">
        <v>53476</v>
      </c>
      <c r="CY27">
        <v>54778</v>
      </c>
      <c r="CZ27">
        <v>49328</v>
      </c>
      <c r="DG27">
        <v>48186</v>
      </c>
      <c r="DH27">
        <v>11710</v>
      </c>
      <c r="DI27">
        <v>69920</v>
      </c>
      <c r="DJ27">
        <v>49202</v>
      </c>
      <c r="DK27">
        <v>20406</v>
      </c>
      <c r="DP27">
        <v>68351</v>
      </c>
      <c r="DQ27">
        <v>43381</v>
      </c>
      <c r="DS27">
        <v>60952</v>
      </c>
      <c r="DV27">
        <v>33392</v>
      </c>
      <c r="DX27">
        <v>42862</v>
      </c>
      <c r="DZ27">
        <v>69654</v>
      </c>
      <c r="ED27">
        <v>12012</v>
      </c>
      <c r="EE27">
        <v>7187</v>
      </c>
      <c r="EF27">
        <v>32993</v>
      </c>
      <c r="EH27">
        <v>34839</v>
      </c>
      <c r="EK27">
        <v>39976</v>
      </c>
      <c r="ER27">
        <v>65377</v>
      </c>
      <c r="ES27">
        <v>49905</v>
      </c>
      <c r="ET27">
        <v>58188</v>
      </c>
      <c r="EX27">
        <v>62999</v>
      </c>
      <c r="FA27">
        <v>47262</v>
      </c>
      <c r="FB27">
        <v>17994</v>
      </c>
      <c r="FE27">
        <v>13380</v>
      </c>
      <c r="FH27">
        <v>44874</v>
      </c>
      <c r="FI27">
        <v>18405</v>
      </c>
      <c r="FK27">
        <v>62525</v>
      </c>
      <c r="FN27">
        <v>45480</v>
      </c>
      <c r="FP27">
        <v>44620</v>
      </c>
      <c r="FR27">
        <v>66049</v>
      </c>
      <c r="FX27">
        <v>26698</v>
      </c>
      <c r="FY27">
        <v>67589</v>
      </c>
      <c r="GA27">
        <v>45226</v>
      </c>
      <c r="GC27">
        <v>19613</v>
      </c>
      <c r="GF27">
        <v>66804</v>
      </c>
    </row>
    <row r="28" spans="2:188" x14ac:dyDescent="0.25">
      <c r="G28">
        <v>63103</v>
      </c>
      <c r="I28">
        <v>23860</v>
      </c>
      <c r="J28">
        <v>33318</v>
      </c>
      <c r="K28">
        <v>14461</v>
      </c>
      <c r="L28">
        <v>22500</v>
      </c>
      <c r="O28">
        <v>16888</v>
      </c>
      <c r="Q28">
        <v>34800</v>
      </c>
      <c r="R28">
        <v>13009</v>
      </c>
      <c r="S28">
        <v>58413</v>
      </c>
      <c r="V28">
        <v>68084</v>
      </c>
      <c r="Z28">
        <v>39999</v>
      </c>
      <c r="AA28">
        <v>62806</v>
      </c>
      <c r="AI28">
        <v>59573</v>
      </c>
      <c r="AJ28">
        <v>366690</v>
      </c>
      <c r="AK28">
        <v>57468</v>
      </c>
      <c r="AN28">
        <v>66332</v>
      </c>
      <c r="AO28">
        <v>53798</v>
      </c>
      <c r="AS28">
        <v>19570</v>
      </c>
      <c r="AU28">
        <v>765188</v>
      </c>
      <c r="AY28">
        <v>10869</v>
      </c>
      <c r="BF28">
        <v>66299</v>
      </c>
      <c r="BG28">
        <v>20104</v>
      </c>
      <c r="BH28">
        <v>19528</v>
      </c>
      <c r="BJ28">
        <v>7110</v>
      </c>
      <c r="BT28">
        <v>54250</v>
      </c>
      <c r="BV28">
        <v>33506</v>
      </c>
      <c r="BW28">
        <v>50531</v>
      </c>
      <c r="BX28">
        <v>18224</v>
      </c>
      <c r="CC28">
        <v>61206</v>
      </c>
      <c r="CG28">
        <v>64204</v>
      </c>
      <c r="CN28">
        <v>69676</v>
      </c>
      <c r="CR28">
        <v>59343</v>
      </c>
      <c r="CS28">
        <v>50116</v>
      </c>
      <c r="CV28">
        <v>17546</v>
      </c>
      <c r="CW28">
        <v>57297</v>
      </c>
      <c r="CY28">
        <v>56246</v>
      </c>
      <c r="CZ28">
        <v>50086</v>
      </c>
      <c r="DG28">
        <v>48187</v>
      </c>
      <c r="DH28">
        <v>12286</v>
      </c>
      <c r="DI28">
        <v>70281</v>
      </c>
      <c r="DJ28">
        <v>55828</v>
      </c>
      <c r="DK28">
        <v>21041</v>
      </c>
      <c r="DP28">
        <v>68636</v>
      </c>
      <c r="DQ28">
        <v>44326</v>
      </c>
      <c r="DS28">
        <v>61424</v>
      </c>
      <c r="DV28">
        <v>34025</v>
      </c>
      <c r="DX28">
        <v>43243</v>
      </c>
      <c r="DZ28">
        <v>69655</v>
      </c>
      <c r="ED28">
        <v>12385</v>
      </c>
      <c r="EE28">
        <v>8008</v>
      </c>
      <c r="EF28">
        <v>34197</v>
      </c>
      <c r="EH28">
        <v>36163</v>
      </c>
      <c r="EK28">
        <v>40197</v>
      </c>
      <c r="ER28">
        <v>68670</v>
      </c>
      <c r="ES28">
        <v>50264</v>
      </c>
      <c r="ET28">
        <v>58788</v>
      </c>
      <c r="EX28">
        <v>63015</v>
      </c>
      <c r="FA28">
        <v>47266</v>
      </c>
      <c r="FB28">
        <v>18511</v>
      </c>
      <c r="FE28">
        <v>15403</v>
      </c>
      <c r="FH28">
        <v>45134</v>
      </c>
      <c r="FI28">
        <v>18828</v>
      </c>
      <c r="FK28">
        <v>63198</v>
      </c>
      <c r="FN28">
        <v>46592</v>
      </c>
      <c r="FP28">
        <v>45240</v>
      </c>
      <c r="FR28">
        <v>66170</v>
      </c>
      <c r="FX28">
        <v>28409</v>
      </c>
      <c r="FY28">
        <v>67590</v>
      </c>
      <c r="GA28">
        <v>46487</v>
      </c>
      <c r="GC28">
        <v>20127</v>
      </c>
      <c r="GF28">
        <v>66807</v>
      </c>
    </row>
    <row r="29" spans="2:188" x14ac:dyDescent="0.25">
      <c r="G29">
        <v>63104</v>
      </c>
      <c r="I29">
        <v>25313</v>
      </c>
      <c r="J29">
        <v>33320</v>
      </c>
      <c r="K29">
        <v>15271</v>
      </c>
      <c r="L29">
        <v>22594</v>
      </c>
      <c r="O29">
        <v>17213</v>
      </c>
      <c r="Q29">
        <v>35156</v>
      </c>
      <c r="R29">
        <v>13061</v>
      </c>
      <c r="S29">
        <v>58596</v>
      </c>
      <c r="V29">
        <v>68147</v>
      </c>
      <c r="Z29">
        <v>40001</v>
      </c>
      <c r="AA29">
        <v>62807</v>
      </c>
      <c r="AI29">
        <v>61904</v>
      </c>
      <c r="AJ29">
        <v>812589</v>
      </c>
      <c r="AK29">
        <v>57841</v>
      </c>
      <c r="AN29">
        <v>66515</v>
      </c>
      <c r="AO29">
        <v>57694</v>
      </c>
      <c r="AS29">
        <v>20319</v>
      </c>
      <c r="AU29">
        <v>765190</v>
      </c>
      <c r="AY29">
        <v>10962</v>
      </c>
      <c r="BF29">
        <v>67098</v>
      </c>
      <c r="BG29">
        <v>20189</v>
      </c>
      <c r="BH29">
        <v>19799</v>
      </c>
      <c r="BJ29">
        <v>7477</v>
      </c>
      <c r="BT29">
        <v>62177</v>
      </c>
      <c r="BV29">
        <v>33511</v>
      </c>
      <c r="BW29">
        <v>56734</v>
      </c>
      <c r="BX29">
        <v>18860</v>
      </c>
      <c r="CC29">
        <v>61207</v>
      </c>
      <c r="CG29">
        <v>64931</v>
      </c>
      <c r="CN29">
        <v>69761</v>
      </c>
      <c r="CR29">
        <v>59890</v>
      </c>
      <c r="CS29">
        <v>50274</v>
      </c>
      <c r="CV29">
        <v>18419</v>
      </c>
      <c r="CW29">
        <v>57520</v>
      </c>
      <c r="CY29">
        <v>56254</v>
      </c>
      <c r="CZ29">
        <v>50765</v>
      </c>
      <c r="DG29">
        <v>48418</v>
      </c>
      <c r="DH29">
        <v>12356</v>
      </c>
      <c r="DI29">
        <v>70716</v>
      </c>
      <c r="DJ29">
        <v>56423</v>
      </c>
      <c r="DK29">
        <v>21080</v>
      </c>
      <c r="DP29">
        <v>68809</v>
      </c>
      <c r="DQ29">
        <v>44845</v>
      </c>
      <c r="DS29">
        <v>61428</v>
      </c>
      <c r="DV29">
        <v>34113</v>
      </c>
      <c r="DX29">
        <v>43244</v>
      </c>
      <c r="DZ29">
        <v>69902</v>
      </c>
      <c r="ED29">
        <v>12674</v>
      </c>
      <c r="EE29">
        <v>8365</v>
      </c>
      <c r="EF29">
        <v>37561</v>
      </c>
      <c r="EH29">
        <v>37776</v>
      </c>
      <c r="EK29">
        <v>48396</v>
      </c>
      <c r="ER29">
        <v>68990</v>
      </c>
      <c r="ES29">
        <v>51032</v>
      </c>
      <c r="ET29">
        <v>58818</v>
      </c>
      <c r="EX29">
        <v>63110</v>
      </c>
      <c r="FA29">
        <v>47688</v>
      </c>
      <c r="FB29">
        <v>19870</v>
      </c>
      <c r="FE29">
        <v>16306</v>
      </c>
      <c r="FH29">
        <v>45135</v>
      </c>
      <c r="FI29">
        <v>21846</v>
      </c>
      <c r="FK29">
        <v>63448</v>
      </c>
      <c r="FN29">
        <v>48340</v>
      </c>
      <c r="FP29">
        <v>47351</v>
      </c>
      <c r="FR29">
        <v>68289</v>
      </c>
      <c r="FX29">
        <v>33706</v>
      </c>
      <c r="FY29">
        <v>67592</v>
      </c>
      <c r="GA29">
        <v>48995</v>
      </c>
      <c r="GC29">
        <v>20187</v>
      </c>
      <c r="GF29">
        <v>66813</v>
      </c>
    </row>
    <row r="30" spans="2:188" x14ac:dyDescent="0.25">
      <c r="G30">
        <v>63105</v>
      </c>
      <c r="I30">
        <v>26570</v>
      </c>
      <c r="J30">
        <v>34721</v>
      </c>
      <c r="K30">
        <v>15596</v>
      </c>
      <c r="L30">
        <v>22597</v>
      </c>
      <c r="O30">
        <v>17214</v>
      </c>
      <c r="Q30">
        <v>37422</v>
      </c>
      <c r="R30">
        <v>13428</v>
      </c>
      <c r="S30">
        <v>59417</v>
      </c>
      <c r="V30">
        <v>68301</v>
      </c>
      <c r="Z30">
        <v>65742</v>
      </c>
      <c r="AA30">
        <v>62808</v>
      </c>
      <c r="AI30">
        <v>62334</v>
      </c>
      <c r="AJ30">
        <v>812640</v>
      </c>
      <c r="AK30">
        <v>58805</v>
      </c>
      <c r="AN30">
        <v>66518</v>
      </c>
      <c r="AO30">
        <v>59830</v>
      </c>
      <c r="AS30">
        <v>20611</v>
      </c>
      <c r="AU30">
        <v>767374</v>
      </c>
      <c r="AY30">
        <v>10963</v>
      </c>
      <c r="BF30">
        <v>70769</v>
      </c>
      <c r="BG30">
        <v>22122</v>
      </c>
      <c r="BH30">
        <v>22668</v>
      </c>
      <c r="BJ30">
        <v>7880</v>
      </c>
      <c r="BT30">
        <v>66790</v>
      </c>
      <c r="BV30">
        <v>37304</v>
      </c>
      <c r="BW30">
        <v>57036</v>
      </c>
      <c r="BX30">
        <v>19014</v>
      </c>
      <c r="CC30">
        <v>61208</v>
      </c>
      <c r="CG30">
        <v>913244</v>
      </c>
      <c r="CN30">
        <v>119529</v>
      </c>
      <c r="CR30">
        <v>64314</v>
      </c>
      <c r="CS30">
        <v>50286</v>
      </c>
      <c r="CV30">
        <v>18617</v>
      </c>
      <c r="CW30">
        <v>57521</v>
      </c>
      <c r="CY30">
        <v>56278</v>
      </c>
      <c r="CZ30">
        <v>50926</v>
      </c>
      <c r="DG30">
        <v>48421</v>
      </c>
      <c r="DH30">
        <v>12525</v>
      </c>
      <c r="DI30">
        <v>468181</v>
      </c>
      <c r="DJ30">
        <v>56788</v>
      </c>
      <c r="DK30">
        <v>21505</v>
      </c>
      <c r="DP30">
        <v>69064</v>
      </c>
      <c r="DQ30">
        <v>44868</v>
      </c>
      <c r="DS30">
        <v>61431</v>
      </c>
      <c r="DV30">
        <v>34114</v>
      </c>
      <c r="DX30">
        <v>43569</v>
      </c>
      <c r="DZ30">
        <v>121749</v>
      </c>
      <c r="ED30">
        <v>12969</v>
      </c>
      <c r="EE30">
        <v>8366</v>
      </c>
      <c r="EF30">
        <v>42915</v>
      </c>
      <c r="EH30">
        <v>38789</v>
      </c>
      <c r="EK30">
        <v>49298</v>
      </c>
      <c r="ER30">
        <v>69660</v>
      </c>
      <c r="ES30">
        <v>51537</v>
      </c>
      <c r="ET30">
        <v>59377</v>
      </c>
      <c r="EX30">
        <v>64218</v>
      </c>
      <c r="FA30">
        <v>50874</v>
      </c>
      <c r="FB30">
        <v>20109</v>
      </c>
      <c r="FE30">
        <v>16675</v>
      </c>
      <c r="FH30">
        <v>45139</v>
      </c>
      <c r="FI30">
        <v>22067</v>
      </c>
      <c r="FK30">
        <v>63457</v>
      </c>
      <c r="FN30">
        <v>48966</v>
      </c>
      <c r="FP30">
        <v>47401</v>
      </c>
      <c r="FR30">
        <v>70170</v>
      </c>
      <c r="FX30">
        <v>35204</v>
      </c>
      <c r="FY30">
        <v>67594</v>
      </c>
      <c r="GA30">
        <v>52236</v>
      </c>
      <c r="GC30">
        <v>20604</v>
      </c>
      <c r="GF30">
        <v>66815</v>
      </c>
    </row>
    <row r="31" spans="2:188" x14ac:dyDescent="0.25">
      <c r="G31">
        <v>63206</v>
      </c>
      <c r="I31">
        <v>28361</v>
      </c>
      <c r="J31">
        <v>34801</v>
      </c>
      <c r="K31">
        <v>15759</v>
      </c>
      <c r="L31">
        <v>22860</v>
      </c>
      <c r="O31">
        <v>17215</v>
      </c>
      <c r="Q31">
        <v>38163</v>
      </c>
      <c r="R31">
        <v>15588</v>
      </c>
      <c r="S31">
        <v>60721</v>
      </c>
      <c r="V31">
        <v>69686</v>
      </c>
      <c r="Z31">
        <v>66107</v>
      </c>
      <c r="AA31">
        <v>62831</v>
      </c>
      <c r="AI31">
        <v>63415</v>
      </c>
      <c r="AJ31">
        <v>893479</v>
      </c>
      <c r="AK31">
        <v>59014</v>
      </c>
      <c r="AN31">
        <v>66612</v>
      </c>
      <c r="AO31">
        <v>62005</v>
      </c>
      <c r="AS31">
        <v>20693</v>
      </c>
      <c r="AU31">
        <v>768570</v>
      </c>
      <c r="AY31">
        <v>10964</v>
      </c>
      <c r="BG31">
        <v>23242</v>
      </c>
      <c r="BH31">
        <v>22669</v>
      </c>
      <c r="BJ31">
        <v>8487</v>
      </c>
      <c r="BT31">
        <v>66967</v>
      </c>
      <c r="BV31">
        <v>40235</v>
      </c>
      <c r="BW31">
        <v>58580</v>
      </c>
      <c r="BX31">
        <v>19070</v>
      </c>
      <c r="CC31">
        <v>62221</v>
      </c>
      <c r="CN31">
        <v>164582</v>
      </c>
      <c r="CR31">
        <v>66860</v>
      </c>
      <c r="CS31">
        <v>50442</v>
      </c>
      <c r="CV31">
        <v>18656</v>
      </c>
      <c r="CW31">
        <v>58427</v>
      </c>
      <c r="CY31">
        <v>57438</v>
      </c>
      <c r="CZ31">
        <v>50965</v>
      </c>
      <c r="DG31">
        <v>49193</v>
      </c>
      <c r="DH31">
        <v>12764</v>
      </c>
      <c r="DI31">
        <v>714842</v>
      </c>
      <c r="DJ31">
        <v>61236</v>
      </c>
      <c r="DK31">
        <v>24367</v>
      </c>
      <c r="DP31">
        <v>69067</v>
      </c>
      <c r="DQ31">
        <v>45213</v>
      </c>
      <c r="DS31">
        <v>62641</v>
      </c>
      <c r="DV31">
        <v>34116</v>
      </c>
      <c r="DX31">
        <v>43855</v>
      </c>
      <c r="DZ31">
        <v>149047</v>
      </c>
      <c r="ED31">
        <v>13217</v>
      </c>
      <c r="EE31">
        <v>8768</v>
      </c>
      <c r="EF31">
        <v>43550</v>
      </c>
      <c r="EH31">
        <v>39563</v>
      </c>
      <c r="EK31">
        <v>50655</v>
      </c>
      <c r="ER31">
        <v>69711</v>
      </c>
      <c r="ES31">
        <v>52614</v>
      </c>
      <c r="ET31">
        <v>61212</v>
      </c>
      <c r="EX31">
        <v>64877</v>
      </c>
      <c r="FA31">
        <v>54824</v>
      </c>
      <c r="FB31">
        <v>20279</v>
      </c>
      <c r="FE31">
        <v>17104</v>
      </c>
      <c r="FH31">
        <v>45142</v>
      </c>
      <c r="FI31">
        <v>22889</v>
      </c>
      <c r="FK31">
        <v>63462</v>
      </c>
      <c r="FN31">
        <v>49048</v>
      </c>
      <c r="FP31">
        <v>48770</v>
      </c>
      <c r="FR31">
        <v>113249</v>
      </c>
      <c r="FX31">
        <v>37086</v>
      </c>
      <c r="FY31">
        <v>67595</v>
      </c>
      <c r="GA31">
        <v>52886</v>
      </c>
      <c r="GC31">
        <v>20656</v>
      </c>
      <c r="GF31">
        <v>67383</v>
      </c>
    </row>
    <row r="32" spans="2:188" x14ac:dyDescent="0.25">
      <c r="G32">
        <v>63209</v>
      </c>
      <c r="I32">
        <v>28374</v>
      </c>
      <c r="J32">
        <v>35635</v>
      </c>
      <c r="K32">
        <v>16223</v>
      </c>
      <c r="L32">
        <v>22862</v>
      </c>
      <c r="O32">
        <v>17218</v>
      </c>
      <c r="Q32">
        <v>43320</v>
      </c>
      <c r="R32">
        <v>15748</v>
      </c>
      <c r="S32">
        <v>60724</v>
      </c>
      <c r="V32">
        <v>69693</v>
      </c>
      <c r="Z32">
        <v>66744</v>
      </c>
      <c r="AA32">
        <v>67255</v>
      </c>
      <c r="AI32">
        <v>63418</v>
      </c>
      <c r="AJ32">
        <v>893560</v>
      </c>
      <c r="AK32">
        <v>60281</v>
      </c>
      <c r="AN32">
        <v>68594</v>
      </c>
      <c r="AO32">
        <v>62020</v>
      </c>
      <c r="AS32">
        <v>21859</v>
      </c>
      <c r="AU32">
        <v>834846</v>
      </c>
      <c r="AY32">
        <v>10965</v>
      </c>
      <c r="BG32">
        <v>29545</v>
      </c>
      <c r="BH32">
        <v>25779</v>
      </c>
      <c r="BJ32">
        <v>8892</v>
      </c>
      <c r="BT32">
        <v>68161</v>
      </c>
      <c r="BV32">
        <v>41215</v>
      </c>
      <c r="BW32">
        <v>58604</v>
      </c>
      <c r="BX32">
        <v>20148</v>
      </c>
      <c r="CC32">
        <v>62226</v>
      </c>
      <c r="CN32">
        <v>218644</v>
      </c>
      <c r="CR32">
        <v>67414</v>
      </c>
      <c r="CS32">
        <v>51518</v>
      </c>
      <c r="CV32">
        <v>18903</v>
      </c>
      <c r="CW32">
        <v>60116</v>
      </c>
      <c r="CY32">
        <v>60293</v>
      </c>
      <c r="CZ32">
        <v>50972</v>
      </c>
      <c r="DG32">
        <v>49207</v>
      </c>
      <c r="DH32">
        <v>12957</v>
      </c>
      <c r="DI32">
        <v>741637</v>
      </c>
      <c r="DJ32">
        <v>61263</v>
      </c>
      <c r="DK32">
        <v>24368</v>
      </c>
      <c r="DQ32">
        <v>48118</v>
      </c>
      <c r="DS32">
        <v>62937</v>
      </c>
      <c r="DV32">
        <v>34299</v>
      </c>
      <c r="DX32">
        <v>43993</v>
      </c>
      <c r="DZ32">
        <v>271585</v>
      </c>
      <c r="ED32">
        <v>13783</v>
      </c>
      <c r="EE32">
        <v>8944</v>
      </c>
      <c r="EF32">
        <v>43558</v>
      </c>
      <c r="EH32">
        <v>39812</v>
      </c>
      <c r="EK32">
        <v>50699</v>
      </c>
      <c r="ER32">
        <v>69755</v>
      </c>
      <c r="ES32">
        <v>55526</v>
      </c>
      <c r="ET32">
        <v>61351</v>
      </c>
      <c r="EX32">
        <v>65111</v>
      </c>
      <c r="FA32">
        <v>55484</v>
      </c>
      <c r="FB32">
        <v>20887</v>
      </c>
      <c r="FE32">
        <v>17174</v>
      </c>
      <c r="FH32">
        <v>45144</v>
      </c>
      <c r="FI32">
        <v>22993</v>
      </c>
      <c r="FK32">
        <v>63539</v>
      </c>
      <c r="FN32">
        <v>51964</v>
      </c>
      <c r="FP32">
        <v>51536</v>
      </c>
      <c r="FR32">
        <v>427849</v>
      </c>
      <c r="FX32">
        <v>40521</v>
      </c>
      <c r="FY32">
        <v>68938</v>
      </c>
      <c r="GA32">
        <v>52905</v>
      </c>
      <c r="GC32">
        <v>22096</v>
      </c>
    </row>
    <row r="33" spans="7:185" x14ac:dyDescent="0.25">
      <c r="G33">
        <v>63274</v>
      </c>
      <c r="I33">
        <v>28395</v>
      </c>
      <c r="J33">
        <v>35784</v>
      </c>
      <c r="K33">
        <v>16224</v>
      </c>
      <c r="L33">
        <v>24616</v>
      </c>
      <c r="O33">
        <v>17219</v>
      </c>
      <c r="Q33">
        <v>43702</v>
      </c>
      <c r="R33">
        <v>15794</v>
      </c>
      <c r="S33">
        <v>60728</v>
      </c>
      <c r="V33">
        <v>69717</v>
      </c>
      <c r="Z33">
        <v>70278</v>
      </c>
      <c r="AA33">
        <v>67256</v>
      </c>
      <c r="AI33">
        <v>119743</v>
      </c>
      <c r="AJ33">
        <v>893834</v>
      </c>
      <c r="AK33">
        <v>60448</v>
      </c>
      <c r="AO33">
        <v>62030</v>
      </c>
      <c r="AS33">
        <v>23366</v>
      </c>
      <c r="AY33">
        <v>10967</v>
      </c>
      <c r="BG33">
        <v>29625</v>
      </c>
      <c r="BH33">
        <v>25781</v>
      </c>
      <c r="BJ33">
        <v>9043</v>
      </c>
      <c r="BT33">
        <v>70901</v>
      </c>
      <c r="BV33">
        <v>41217</v>
      </c>
      <c r="BW33">
        <v>59035</v>
      </c>
      <c r="BX33">
        <v>21177</v>
      </c>
      <c r="CC33">
        <v>62530</v>
      </c>
      <c r="CN33">
        <v>275586</v>
      </c>
      <c r="CR33">
        <v>67857</v>
      </c>
      <c r="CS33">
        <v>51784</v>
      </c>
      <c r="CV33">
        <v>19828</v>
      </c>
      <c r="CW33">
        <v>60119</v>
      </c>
      <c r="CY33">
        <v>60878</v>
      </c>
      <c r="CZ33">
        <v>50987</v>
      </c>
      <c r="DG33">
        <v>49346</v>
      </c>
      <c r="DH33">
        <v>14060</v>
      </c>
      <c r="DI33">
        <v>768423</v>
      </c>
      <c r="DJ33">
        <v>61661</v>
      </c>
      <c r="DK33">
        <v>24369</v>
      </c>
      <c r="DQ33">
        <v>48571</v>
      </c>
      <c r="DS33">
        <v>63111</v>
      </c>
      <c r="DV33">
        <v>34807</v>
      </c>
      <c r="DX33">
        <v>44504</v>
      </c>
      <c r="DZ33">
        <v>540252</v>
      </c>
      <c r="ED33">
        <v>14752</v>
      </c>
      <c r="EE33">
        <v>9682</v>
      </c>
      <c r="EF33">
        <v>46844</v>
      </c>
      <c r="EH33">
        <v>40930</v>
      </c>
      <c r="EK33">
        <v>50743</v>
      </c>
      <c r="ER33">
        <v>70943</v>
      </c>
      <c r="ES33">
        <v>55529</v>
      </c>
      <c r="ET33">
        <v>61721</v>
      </c>
      <c r="EX33">
        <v>65839</v>
      </c>
      <c r="FA33">
        <v>55607</v>
      </c>
      <c r="FB33">
        <v>21167</v>
      </c>
      <c r="FE33">
        <v>17393</v>
      </c>
      <c r="FH33">
        <v>45337</v>
      </c>
      <c r="FI33">
        <v>24789</v>
      </c>
      <c r="FK33">
        <v>64393</v>
      </c>
      <c r="FN33">
        <v>51990</v>
      </c>
      <c r="FP33">
        <v>51555</v>
      </c>
      <c r="FR33">
        <v>427856</v>
      </c>
      <c r="FX33">
        <v>40568</v>
      </c>
      <c r="FY33">
        <v>68940</v>
      </c>
      <c r="GA33">
        <v>54117</v>
      </c>
      <c r="GC33">
        <v>23451</v>
      </c>
    </row>
    <row r="34" spans="7:185" x14ac:dyDescent="0.25">
      <c r="G34">
        <v>63743</v>
      </c>
      <c r="I34">
        <v>28489</v>
      </c>
      <c r="J34">
        <v>36142</v>
      </c>
      <c r="K34">
        <v>16225</v>
      </c>
      <c r="L34">
        <v>24645</v>
      </c>
      <c r="O34">
        <v>17220</v>
      </c>
      <c r="Q34">
        <v>47646</v>
      </c>
      <c r="R34">
        <v>17947</v>
      </c>
      <c r="S34">
        <v>60779</v>
      </c>
      <c r="V34">
        <v>69950</v>
      </c>
      <c r="Z34">
        <v>70279</v>
      </c>
      <c r="AA34">
        <v>69195</v>
      </c>
      <c r="AI34">
        <v>377994</v>
      </c>
      <c r="AK34">
        <v>60450</v>
      </c>
      <c r="AO34">
        <v>493759</v>
      </c>
      <c r="AS34">
        <v>24708</v>
      </c>
      <c r="AY34">
        <v>10968</v>
      </c>
      <c r="BG34">
        <v>30746</v>
      </c>
      <c r="BH34">
        <v>25785</v>
      </c>
      <c r="BJ34">
        <v>9279</v>
      </c>
      <c r="BT34">
        <v>278416</v>
      </c>
      <c r="BV34">
        <v>41218</v>
      </c>
      <c r="BW34">
        <v>63617</v>
      </c>
      <c r="BX34">
        <v>21381</v>
      </c>
      <c r="CC34">
        <v>62638</v>
      </c>
      <c r="CN34">
        <v>312801</v>
      </c>
      <c r="CR34">
        <v>69003</v>
      </c>
      <c r="CS34">
        <v>52088</v>
      </c>
      <c r="CV34">
        <v>20629</v>
      </c>
      <c r="CW34">
        <v>60122</v>
      </c>
      <c r="CY34">
        <v>60938</v>
      </c>
      <c r="CZ34">
        <v>50991</v>
      </c>
      <c r="DG34">
        <v>52605</v>
      </c>
      <c r="DH34">
        <v>14288</v>
      </c>
      <c r="DI34">
        <v>815819</v>
      </c>
      <c r="DJ34">
        <v>61671</v>
      </c>
      <c r="DK34">
        <v>24370</v>
      </c>
      <c r="DQ34">
        <v>48574</v>
      </c>
      <c r="DS34">
        <v>63112</v>
      </c>
      <c r="DV34">
        <v>34809</v>
      </c>
      <c r="DX34">
        <v>44924</v>
      </c>
      <c r="ED34">
        <v>14912</v>
      </c>
      <c r="EE34">
        <v>9683</v>
      </c>
      <c r="EF34">
        <v>46845</v>
      </c>
      <c r="EH34">
        <v>43764</v>
      </c>
      <c r="EK34">
        <v>53104</v>
      </c>
      <c r="ER34">
        <v>70947</v>
      </c>
      <c r="ES34">
        <v>55531</v>
      </c>
      <c r="ET34">
        <v>63776</v>
      </c>
      <c r="EX34">
        <v>66402</v>
      </c>
      <c r="FA34">
        <v>56679</v>
      </c>
      <c r="FB34">
        <v>22093</v>
      </c>
      <c r="FE34">
        <v>18507</v>
      </c>
      <c r="FH34">
        <v>45773</v>
      </c>
      <c r="FI34">
        <v>25062</v>
      </c>
      <c r="FK34">
        <v>64394</v>
      </c>
      <c r="FN34">
        <v>52322</v>
      </c>
      <c r="FP34">
        <v>52556</v>
      </c>
      <c r="FR34">
        <v>478727</v>
      </c>
      <c r="FX34">
        <v>40856</v>
      </c>
      <c r="FY34">
        <v>68945</v>
      </c>
      <c r="GA34">
        <v>54120</v>
      </c>
      <c r="GC34">
        <v>24834</v>
      </c>
    </row>
    <row r="35" spans="7:185" x14ac:dyDescent="0.25">
      <c r="G35">
        <v>69194</v>
      </c>
      <c r="I35">
        <v>31227</v>
      </c>
      <c r="J35">
        <v>37155</v>
      </c>
      <c r="K35">
        <v>16229</v>
      </c>
      <c r="L35">
        <v>24700</v>
      </c>
      <c r="O35">
        <v>17485</v>
      </c>
      <c r="Q35">
        <v>47648</v>
      </c>
      <c r="R35">
        <v>17948</v>
      </c>
      <c r="S35">
        <v>60781</v>
      </c>
      <c r="V35">
        <v>69975</v>
      </c>
      <c r="AA35">
        <v>69320</v>
      </c>
      <c r="AI35">
        <v>452615</v>
      </c>
      <c r="AK35">
        <v>61083</v>
      </c>
      <c r="AO35">
        <v>493791</v>
      </c>
      <c r="AS35">
        <v>25020</v>
      </c>
      <c r="AY35">
        <v>11700</v>
      </c>
      <c r="BG35">
        <v>31315</v>
      </c>
      <c r="BH35">
        <v>25787</v>
      </c>
      <c r="BJ35">
        <v>9502</v>
      </c>
      <c r="BT35">
        <v>284893</v>
      </c>
      <c r="BV35">
        <v>42040</v>
      </c>
      <c r="BW35">
        <v>64083</v>
      </c>
      <c r="BX35">
        <v>21703</v>
      </c>
      <c r="CC35">
        <v>63285</v>
      </c>
      <c r="CN35">
        <v>322586</v>
      </c>
      <c r="CR35">
        <v>69662</v>
      </c>
      <c r="CS35">
        <v>52478</v>
      </c>
      <c r="CV35">
        <v>20921</v>
      </c>
      <c r="CW35">
        <v>62877</v>
      </c>
      <c r="CY35">
        <v>61191</v>
      </c>
      <c r="CZ35">
        <v>50998</v>
      </c>
      <c r="DG35">
        <v>52677</v>
      </c>
      <c r="DH35">
        <v>14316</v>
      </c>
      <c r="DI35">
        <v>815820</v>
      </c>
      <c r="DJ35">
        <v>62687</v>
      </c>
      <c r="DK35">
        <v>24372</v>
      </c>
      <c r="DQ35">
        <v>48689</v>
      </c>
      <c r="DS35">
        <v>65221</v>
      </c>
      <c r="DV35">
        <v>39995</v>
      </c>
      <c r="DX35">
        <v>45341</v>
      </c>
      <c r="ED35">
        <v>15956</v>
      </c>
      <c r="EE35">
        <v>9939</v>
      </c>
      <c r="EF35">
        <v>46847</v>
      </c>
      <c r="EH35">
        <v>44966</v>
      </c>
      <c r="EK35">
        <v>53144</v>
      </c>
      <c r="ER35">
        <v>145433</v>
      </c>
      <c r="ES35">
        <v>55807</v>
      </c>
      <c r="ET35">
        <v>64293</v>
      </c>
      <c r="EX35">
        <v>68308</v>
      </c>
      <c r="FA35">
        <v>57377</v>
      </c>
      <c r="FB35">
        <v>22298</v>
      </c>
      <c r="FE35">
        <v>18641</v>
      </c>
      <c r="FH35">
        <v>47356</v>
      </c>
      <c r="FI35">
        <v>25275</v>
      </c>
      <c r="FK35">
        <v>64534</v>
      </c>
      <c r="FN35">
        <v>52338</v>
      </c>
      <c r="FP35">
        <v>54149</v>
      </c>
      <c r="FX35">
        <v>41104</v>
      </c>
      <c r="FY35">
        <v>69769</v>
      </c>
      <c r="GA35">
        <v>55265</v>
      </c>
      <c r="GC35">
        <v>25184</v>
      </c>
    </row>
    <row r="36" spans="7:185" x14ac:dyDescent="0.25">
      <c r="G36">
        <v>69203</v>
      </c>
      <c r="I36">
        <v>31228</v>
      </c>
      <c r="J36">
        <v>37528</v>
      </c>
      <c r="K36">
        <v>16502</v>
      </c>
      <c r="L36">
        <v>24718</v>
      </c>
      <c r="O36">
        <v>17522</v>
      </c>
      <c r="Q36">
        <v>48408</v>
      </c>
      <c r="R36">
        <v>17949</v>
      </c>
      <c r="S36">
        <v>61332</v>
      </c>
      <c r="V36">
        <v>69976</v>
      </c>
      <c r="AA36">
        <v>69324</v>
      </c>
      <c r="AI36">
        <v>460378</v>
      </c>
      <c r="AK36">
        <v>62184</v>
      </c>
      <c r="AO36">
        <v>867085</v>
      </c>
      <c r="AS36">
        <v>25711</v>
      </c>
      <c r="AY36">
        <v>11702</v>
      </c>
      <c r="BG36">
        <v>34512</v>
      </c>
      <c r="BH36">
        <v>26927</v>
      </c>
      <c r="BJ36">
        <v>9503</v>
      </c>
      <c r="BT36">
        <v>286187</v>
      </c>
      <c r="BV36">
        <v>42332</v>
      </c>
      <c r="BW36">
        <v>64582</v>
      </c>
      <c r="BX36">
        <v>21865</v>
      </c>
      <c r="CC36">
        <v>63388</v>
      </c>
      <c r="CN36">
        <v>487132</v>
      </c>
      <c r="CR36">
        <v>79046</v>
      </c>
      <c r="CS36">
        <v>52931</v>
      </c>
      <c r="CV36">
        <v>21210</v>
      </c>
      <c r="CW36">
        <v>63279</v>
      </c>
      <c r="CY36">
        <v>63416</v>
      </c>
      <c r="CZ36">
        <v>51023</v>
      </c>
      <c r="DG36">
        <v>52680</v>
      </c>
      <c r="DH36">
        <v>15401</v>
      </c>
      <c r="DI36">
        <v>815821</v>
      </c>
      <c r="DJ36">
        <v>63014</v>
      </c>
      <c r="DK36">
        <v>25961</v>
      </c>
      <c r="DQ36">
        <v>48691</v>
      </c>
      <c r="DS36">
        <v>65751</v>
      </c>
      <c r="DV36">
        <v>41220</v>
      </c>
      <c r="DX36">
        <v>45635</v>
      </c>
      <c r="ED36">
        <v>16290</v>
      </c>
      <c r="EE36">
        <v>10173</v>
      </c>
      <c r="EF36">
        <v>49140</v>
      </c>
      <c r="EH36">
        <v>46803</v>
      </c>
      <c r="EK36">
        <v>55239</v>
      </c>
      <c r="ER36">
        <v>235663</v>
      </c>
      <c r="ES36">
        <v>56290</v>
      </c>
      <c r="ET36">
        <v>64297</v>
      </c>
      <c r="EX36">
        <v>68310</v>
      </c>
      <c r="FA36">
        <v>57379</v>
      </c>
      <c r="FB36">
        <v>22846</v>
      </c>
      <c r="FE36">
        <v>19046</v>
      </c>
      <c r="FH36">
        <v>47588</v>
      </c>
      <c r="FI36">
        <v>26324</v>
      </c>
      <c r="FK36">
        <v>64615</v>
      </c>
      <c r="FN36">
        <v>53168</v>
      </c>
      <c r="FP36">
        <v>54304</v>
      </c>
      <c r="FX36">
        <v>43545</v>
      </c>
      <c r="GA36">
        <v>57716</v>
      </c>
      <c r="GC36">
        <v>25417</v>
      </c>
    </row>
    <row r="37" spans="7:185" x14ac:dyDescent="0.25">
      <c r="G37">
        <v>69204</v>
      </c>
      <c r="I37">
        <v>31229</v>
      </c>
      <c r="J37">
        <v>37843</v>
      </c>
      <c r="K37">
        <v>17027</v>
      </c>
      <c r="L37">
        <v>25706</v>
      </c>
      <c r="O37">
        <v>18060</v>
      </c>
      <c r="Q37">
        <v>52809</v>
      </c>
      <c r="R37">
        <v>18181</v>
      </c>
      <c r="S37">
        <v>64483</v>
      </c>
      <c r="V37">
        <v>70269</v>
      </c>
      <c r="AA37">
        <v>69389</v>
      </c>
      <c r="AI37">
        <v>480616</v>
      </c>
      <c r="AK37">
        <v>62974</v>
      </c>
      <c r="AS37">
        <v>26832</v>
      </c>
      <c r="AY37">
        <v>11715</v>
      </c>
      <c r="BG37">
        <v>39894</v>
      </c>
      <c r="BH37">
        <v>31995</v>
      </c>
      <c r="BJ37">
        <v>9504</v>
      </c>
      <c r="BT37">
        <v>337238</v>
      </c>
      <c r="BV37">
        <v>42333</v>
      </c>
      <c r="BW37">
        <v>65639</v>
      </c>
      <c r="BX37">
        <v>22315</v>
      </c>
      <c r="CC37">
        <v>63392</v>
      </c>
      <c r="CN37">
        <v>603530</v>
      </c>
      <c r="CR37">
        <v>127027</v>
      </c>
      <c r="CS37">
        <v>53021</v>
      </c>
      <c r="CV37">
        <v>21296</v>
      </c>
      <c r="CW37">
        <v>63431</v>
      </c>
      <c r="CY37">
        <v>64478</v>
      </c>
      <c r="CZ37">
        <v>51304</v>
      </c>
      <c r="DG37">
        <v>53637</v>
      </c>
      <c r="DH37">
        <v>15451</v>
      </c>
      <c r="DI37">
        <v>815823</v>
      </c>
      <c r="DJ37">
        <v>63016</v>
      </c>
      <c r="DK37">
        <v>26081</v>
      </c>
      <c r="DQ37">
        <v>49779</v>
      </c>
      <c r="DS37">
        <v>65771</v>
      </c>
      <c r="DV37">
        <v>46790</v>
      </c>
      <c r="DX37">
        <v>46288</v>
      </c>
      <c r="ED37">
        <v>16292</v>
      </c>
      <c r="EE37">
        <v>10506</v>
      </c>
      <c r="EF37">
        <v>50906</v>
      </c>
      <c r="EH37">
        <v>49006</v>
      </c>
      <c r="EK37">
        <v>59804</v>
      </c>
      <c r="ER37">
        <v>262337</v>
      </c>
      <c r="ES37">
        <v>57674</v>
      </c>
      <c r="ET37">
        <v>64992</v>
      </c>
      <c r="EX37">
        <v>69826</v>
      </c>
      <c r="FA37">
        <v>57796</v>
      </c>
      <c r="FB37">
        <v>23132</v>
      </c>
      <c r="FE37">
        <v>19500</v>
      </c>
      <c r="FH37">
        <v>50943</v>
      </c>
      <c r="FI37">
        <v>26462</v>
      </c>
      <c r="FK37">
        <v>64665</v>
      </c>
      <c r="FN37">
        <v>53177</v>
      </c>
      <c r="FP37">
        <v>55043</v>
      </c>
      <c r="FX37">
        <v>44145</v>
      </c>
      <c r="GA37">
        <v>58507</v>
      </c>
      <c r="GC37">
        <v>25805</v>
      </c>
    </row>
    <row r="38" spans="7:185" x14ac:dyDescent="0.25">
      <c r="G38">
        <v>69207</v>
      </c>
      <c r="I38">
        <v>31233</v>
      </c>
      <c r="J38">
        <v>43323</v>
      </c>
      <c r="K38">
        <v>17493</v>
      </c>
      <c r="L38">
        <v>26693</v>
      </c>
      <c r="O38">
        <v>18097</v>
      </c>
      <c r="Q38">
        <v>52856</v>
      </c>
      <c r="R38">
        <v>18744</v>
      </c>
      <c r="S38">
        <v>64590</v>
      </c>
      <c r="V38">
        <v>70270</v>
      </c>
      <c r="AA38">
        <v>69688</v>
      </c>
      <c r="AI38">
        <v>480624</v>
      </c>
      <c r="AK38">
        <v>62977</v>
      </c>
      <c r="AS38">
        <v>26889</v>
      </c>
      <c r="AY38">
        <v>11716</v>
      </c>
      <c r="BG38">
        <v>39895</v>
      </c>
      <c r="BH38">
        <v>32009</v>
      </c>
      <c r="BJ38">
        <v>10801</v>
      </c>
      <c r="BT38">
        <v>342428</v>
      </c>
      <c r="BV38">
        <v>42341</v>
      </c>
      <c r="BW38">
        <v>68118</v>
      </c>
      <c r="BX38">
        <v>23891</v>
      </c>
      <c r="CC38">
        <v>63400</v>
      </c>
      <c r="CN38">
        <v>807115</v>
      </c>
      <c r="CR38">
        <v>153882</v>
      </c>
      <c r="CS38">
        <v>53127</v>
      </c>
      <c r="CV38">
        <v>22792</v>
      </c>
      <c r="CW38">
        <v>63463</v>
      </c>
      <c r="CY38">
        <v>64989</v>
      </c>
      <c r="CZ38">
        <v>51307</v>
      </c>
      <c r="DG38">
        <v>56396</v>
      </c>
      <c r="DH38">
        <v>16095</v>
      </c>
      <c r="DJ38">
        <v>63018</v>
      </c>
      <c r="DK38">
        <v>26137</v>
      </c>
      <c r="DQ38">
        <v>50568</v>
      </c>
      <c r="DS38">
        <v>65773</v>
      </c>
      <c r="DV38">
        <v>48256</v>
      </c>
      <c r="DX38">
        <v>46574</v>
      </c>
      <c r="ED38">
        <v>17280</v>
      </c>
      <c r="EE38">
        <v>10825</v>
      </c>
      <c r="EF38">
        <v>51003</v>
      </c>
      <c r="EH38">
        <v>49536</v>
      </c>
      <c r="EK38">
        <v>63168</v>
      </c>
      <c r="ER38">
        <v>270363</v>
      </c>
      <c r="ES38">
        <v>57676</v>
      </c>
      <c r="ET38">
        <v>65533</v>
      </c>
      <c r="EX38">
        <v>70579</v>
      </c>
      <c r="FA38">
        <v>57797</v>
      </c>
      <c r="FB38">
        <v>23440</v>
      </c>
      <c r="FE38">
        <v>21008</v>
      </c>
      <c r="FH38">
        <v>51014</v>
      </c>
      <c r="FI38">
        <v>27659</v>
      </c>
      <c r="FK38">
        <v>65611</v>
      </c>
      <c r="FN38">
        <v>53494</v>
      </c>
      <c r="FP38">
        <v>55846</v>
      </c>
      <c r="FX38">
        <v>44986</v>
      </c>
      <c r="GA38">
        <v>58727</v>
      </c>
      <c r="GC38">
        <v>25896</v>
      </c>
    </row>
    <row r="39" spans="7:185" x14ac:dyDescent="0.25">
      <c r="G39">
        <v>69212</v>
      </c>
      <c r="I39">
        <v>31240</v>
      </c>
      <c r="J39">
        <v>43713</v>
      </c>
      <c r="K39">
        <v>18802</v>
      </c>
      <c r="L39">
        <v>26863</v>
      </c>
      <c r="O39">
        <v>18326</v>
      </c>
      <c r="Q39">
        <v>53943</v>
      </c>
      <c r="R39">
        <v>19960</v>
      </c>
      <c r="S39">
        <v>66663</v>
      </c>
      <c r="V39">
        <v>70474</v>
      </c>
      <c r="AA39">
        <v>69691</v>
      </c>
      <c r="AI39">
        <v>517383</v>
      </c>
      <c r="AK39">
        <v>63093</v>
      </c>
      <c r="AS39">
        <v>27428</v>
      </c>
      <c r="AY39">
        <v>11717</v>
      </c>
      <c r="BG39">
        <v>43343</v>
      </c>
      <c r="BH39">
        <v>32177</v>
      </c>
      <c r="BJ39">
        <v>11094</v>
      </c>
      <c r="BT39">
        <v>350843</v>
      </c>
      <c r="BV39">
        <v>42342</v>
      </c>
      <c r="BW39">
        <v>68385</v>
      </c>
      <c r="BX39">
        <v>25487</v>
      </c>
      <c r="CC39">
        <v>64840</v>
      </c>
      <c r="CN39">
        <v>870949</v>
      </c>
      <c r="CR39">
        <v>175430</v>
      </c>
      <c r="CS39">
        <v>53429</v>
      </c>
      <c r="CV39">
        <v>23068</v>
      </c>
      <c r="CW39">
        <v>64041</v>
      </c>
      <c r="CY39">
        <v>65283</v>
      </c>
      <c r="CZ39">
        <v>51309</v>
      </c>
      <c r="DG39">
        <v>56453</v>
      </c>
      <c r="DH39">
        <v>16761</v>
      </c>
      <c r="DJ39">
        <v>63108</v>
      </c>
      <c r="DK39">
        <v>26194</v>
      </c>
      <c r="DQ39">
        <v>50571</v>
      </c>
      <c r="DS39">
        <v>66391</v>
      </c>
      <c r="DV39">
        <v>55976</v>
      </c>
      <c r="DX39">
        <v>46987</v>
      </c>
      <c r="ED39">
        <v>18953</v>
      </c>
      <c r="EE39">
        <v>11055</v>
      </c>
      <c r="EF39">
        <v>51982</v>
      </c>
      <c r="EH39">
        <v>50072</v>
      </c>
      <c r="EK39">
        <v>64259</v>
      </c>
      <c r="ER39">
        <v>283853</v>
      </c>
      <c r="ES39">
        <v>57938</v>
      </c>
      <c r="ET39">
        <v>65540</v>
      </c>
      <c r="EX39">
        <v>70715</v>
      </c>
      <c r="FA39">
        <v>57799</v>
      </c>
      <c r="FB39">
        <v>23441</v>
      </c>
      <c r="FE39">
        <v>21378</v>
      </c>
      <c r="FH39">
        <v>51186</v>
      </c>
      <c r="FI39">
        <v>27716</v>
      </c>
      <c r="FK39">
        <v>65687</v>
      </c>
      <c r="FN39">
        <v>55853</v>
      </c>
      <c r="FP39">
        <v>56909</v>
      </c>
      <c r="FX39">
        <v>44996</v>
      </c>
      <c r="GA39">
        <v>59852</v>
      </c>
      <c r="GC39">
        <v>26265</v>
      </c>
    </row>
    <row r="40" spans="7:185" x14ac:dyDescent="0.25">
      <c r="G40">
        <v>69308</v>
      </c>
      <c r="I40">
        <v>31242</v>
      </c>
      <c r="J40">
        <v>43876</v>
      </c>
      <c r="K40">
        <v>18803</v>
      </c>
      <c r="L40">
        <v>28504</v>
      </c>
      <c r="O40">
        <v>19370</v>
      </c>
      <c r="Q40">
        <v>61630</v>
      </c>
      <c r="R40">
        <v>20367</v>
      </c>
      <c r="S40">
        <v>66706</v>
      </c>
      <c r="V40">
        <v>70548</v>
      </c>
      <c r="AA40">
        <v>69695</v>
      </c>
      <c r="AI40">
        <v>529156</v>
      </c>
      <c r="AK40">
        <v>63095</v>
      </c>
      <c r="AS40">
        <v>27455</v>
      </c>
      <c r="AY40">
        <v>13036</v>
      </c>
      <c r="BG40">
        <v>44493</v>
      </c>
      <c r="BH40">
        <v>34202</v>
      </c>
      <c r="BJ40">
        <v>11313</v>
      </c>
      <c r="BT40">
        <v>395129</v>
      </c>
      <c r="BV40">
        <v>42344</v>
      </c>
      <c r="BW40">
        <v>69462</v>
      </c>
      <c r="BX40">
        <v>26459</v>
      </c>
      <c r="CC40">
        <v>64841</v>
      </c>
      <c r="CN40">
        <v>985812</v>
      </c>
      <c r="CR40">
        <v>288670</v>
      </c>
      <c r="CS40">
        <v>53598</v>
      </c>
      <c r="CV40">
        <v>24923</v>
      </c>
      <c r="CW40">
        <v>65285</v>
      </c>
      <c r="CY40">
        <v>65754</v>
      </c>
      <c r="CZ40">
        <v>52630</v>
      </c>
      <c r="DG40">
        <v>57071</v>
      </c>
      <c r="DH40">
        <v>17452</v>
      </c>
      <c r="DJ40">
        <v>63120</v>
      </c>
      <c r="DK40">
        <v>29330</v>
      </c>
      <c r="DQ40">
        <v>52375</v>
      </c>
      <c r="DS40">
        <v>69070</v>
      </c>
      <c r="DV40">
        <v>56687</v>
      </c>
      <c r="DX40">
        <v>47268</v>
      </c>
      <c r="ED40">
        <v>20362</v>
      </c>
      <c r="EE40">
        <v>11244</v>
      </c>
      <c r="EF40">
        <v>54200</v>
      </c>
      <c r="EH40">
        <v>50664</v>
      </c>
      <c r="EK40">
        <v>64535</v>
      </c>
      <c r="ER40">
        <v>439166</v>
      </c>
      <c r="ES40">
        <v>57939</v>
      </c>
      <c r="ET40">
        <v>65760</v>
      </c>
      <c r="EX40">
        <v>207431</v>
      </c>
      <c r="FA40">
        <v>57999</v>
      </c>
      <c r="FB40">
        <v>23958</v>
      </c>
      <c r="FE40">
        <v>21800</v>
      </c>
      <c r="FH40">
        <v>51193</v>
      </c>
      <c r="FI40">
        <v>28937</v>
      </c>
      <c r="FK40">
        <v>65692</v>
      </c>
      <c r="FN40">
        <v>56082</v>
      </c>
      <c r="FP40">
        <v>56910</v>
      </c>
      <c r="FX40">
        <v>45330</v>
      </c>
      <c r="GA40">
        <v>60079</v>
      </c>
      <c r="GC40">
        <v>26364</v>
      </c>
    </row>
    <row r="41" spans="7:185" x14ac:dyDescent="0.25">
      <c r="G41">
        <v>69345</v>
      </c>
      <c r="I41">
        <v>31247</v>
      </c>
      <c r="J41">
        <v>43880</v>
      </c>
      <c r="K41">
        <v>18805</v>
      </c>
      <c r="L41">
        <v>28687</v>
      </c>
      <c r="O41">
        <v>19792</v>
      </c>
      <c r="Q41">
        <v>68377</v>
      </c>
      <c r="R41">
        <v>20749</v>
      </c>
      <c r="S41">
        <v>67215</v>
      </c>
      <c r="V41">
        <v>77693</v>
      </c>
      <c r="AA41">
        <v>70459</v>
      </c>
      <c r="AI41">
        <v>890657</v>
      </c>
      <c r="AK41">
        <v>64152</v>
      </c>
      <c r="AS41">
        <v>28286</v>
      </c>
      <c r="AY41">
        <v>13264</v>
      </c>
      <c r="BG41">
        <v>44495</v>
      </c>
      <c r="BH41">
        <v>37758</v>
      </c>
      <c r="BJ41">
        <v>11319</v>
      </c>
      <c r="BT41">
        <v>427088</v>
      </c>
      <c r="BV41">
        <v>42381</v>
      </c>
      <c r="BW41">
        <v>70463</v>
      </c>
      <c r="BX41">
        <v>27337</v>
      </c>
      <c r="CC41">
        <v>64842</v>
      </c>
      <c r="CR41">
        <v>301507</v>
      </c>
      <c r="CS41">
        <v>54269</v>
      </c>
      <c r="CV41">
        <v>25697</v>
      </c>
      <c r="CW41">
        <v>66040</v>
      </c>
      <c r="CY41">
        <v>65755</v>
      </c>
      <c r="CZ41">
        <v>52631</v>
      </c>
      <c r="DG41">
        <v>58813</v>
      </c>
      <c r="DH41">
        <v>17978</v>
      </c>
      <c r="DJ41">
        <v>63122</v>
      </c>
      <c r="DK41">
        <v>29930</v>
      </c>
      <c r="DQ41">
        <v>53623</v>
      </c>
      <c r="DS41">
        <v>69371</v>
      </c>
      <c r="DV41">
        <v>57689</v>
      </c>
      <c r="DX41">
        <v>47843</v>
      </c>
      <c r="ED41">
        <v>20484</v>
      </c>
      <c r="EE41">
        <v>11418</v>
      </c>
      <c r="EF41">
        <v>54838</v>
      </c>
      <c r="EH41">
        <v>52567</v>
      </c>
      <c r="EK41">
        <v>65578</v>
      </c>
      <c r="ER41">
        <v>549642</v>
      </c>
      <c r="ES41">
        <v>57944</v>
      </c>
      <c r="ET41">
        <v>65761</v>
      </c>
      <c r="EX41">
        <v>224501</v>
      </c>
      <c r="FA41">
        <v>59184</v>
      </c>
      <c r="FB41">
        <v>25489</v>
      </c>
      <c r="FE41">
        <v>22558</v>
      </c>
      <c r="FH41">
        <v>51510</v>
      </c>
      <c r="FI41">
        <v>28938</v>
      </c>
      <c r="FK41">
        <v>65997</v>
      </c>
      <c r="FN41">
        <v>57319</v>
      </c>
      <c r="FP41">
        <v>57405</v>
      </c>
      <c r="FX41">
        <v>45342</v>
      </c>
      <c r="GA41">
        <v>60106</v>
      </c>
      <c r="GC41">
        <v>27649</v>
      </c>
    </row>
    <row r="42" spans="7:185" x14ac:dyDescent="0.25">
      <c r="G42">
        <v>69347</v>
      </c>
      <c r="I42">
        <v>35867</v>
      </c>
      <c r="J42">
        <v>44751</v>
      </c>
      <c r="K42">
        <v>18806</v>
      </c>
      <c r="L42">
        <v>33065</v>
      </c>
      <c r="O42">
        <v>19887</v>
      </c>
      <c r="Q42">
        <v>102439</v>
      </c>
      <c r="R42">
        <v>22301</v>
      </c>
      <c r="S42">
        <v>67218</v>
      </c>
      <c r="V42">
        <v>583062</v>
      </c>
      <c r="AK42">
        <v>64625</v>
      </c>
      <c r="AS42">
        <v>28683</v>
      </c>
      <c r="AY42">
        <v>13790</v>
      </c>
      <c r="BG42">
        <v>44719</v>
      </c>
      <c r="BH42">
        <v>40499</v>
      </c>
      <c r="BJ42">
        <v>11323</v>
      </c>
      <c r="BT42">
        <v>465849</v>
      </c>
      <c r="BV42">
        <v>42438</v>
      </c>
      <c r="BW42">
        <v>70812</v>
      </c>
      <c r="BX42">
        <v>28190</v>
      </c>
      <c r="CC42">
        <v>64845</v>
      </c>
      <c r="CR42">
        <v>341875</v>
      </c>
      <c r="CS42">
        <v>54270</v>
      </c>
      <c r="CV42">
        <v>25751</v>
      </c>
      <c r="CW42">
        <v>67064</v>
      </c>
      <c r="CY42">
        <v>66217</v>
      </c>
      <c r="CZ42">
        <v>52633</v>
      </c>
      <c r="DG42">
        <v>58815</v>
      </c>
      <c r="DH42">
        <v>18084</v>
      </c>
      <c r="DJ42">
        <v>63126</v>
      </c>
      <c r="DK42">
        <v>29931</v>
      </c>
      <c r="DQ42">
        <v>55084</v>
      </c>
      <c r="DS42">
        <v>70893</v>
      </c>
      <c r="DV42">
        <v>57987</v>
      </c>
      <c r="DX42">
        <v>47844</v>
      </c>
      <c r="ED42">
        <v>22989</v>
      </c>
      <c r="EE42">
        <v>11469</v>
      </c>
      <c r="EF42">
        <v>55519</v>
      </c>
      <c r="EH42">
        <v>52577</v>
      </c>
      <c r="EK42">
        <v>68028</v>
      </c>
      <c r="ER42">
        <v>603837</v>
      </c>
      <c r="ES42">
        <v>58606</v>
      </c>
      <c r="ET42">
        <v>65795</v>
      </c>
      <c r="EX42">
        <v>546127</v>
      </c>
      <c r="FA42">
        <v>59188</v>
      </c>
      <c r="FB42">
        <v>26376</v>
      </c>
      <c r="FE42">
        <v>22735</v>
      </c>
      <c r="FH42">
        <v>52343</v>
      </c>
      <c r="FI42">
        <v>29373</v>
      </c>
      <c r="FK42">
        <v>67350</v>
      </c>
      <c r="FN42">
        <v>58954</v>
      </c>
      <c r="FP42">
        <v>58637</v>
      </c>
      <c r="FX42">
        <v>49730</v>
      </c>
      <c r="GA42">
        <v>60108</v>
      </c>
      <c r="GC42">
        <v>29614</v>
      </c>
    </row>
    <row r="43" spans="7:185" x14ac:dyDescent="0.25">
      <c r="G43">
        <v>69810</v>
      </c>
      <c r="I43">
        <v>35868</v>
      </c>
      <c r="J43">
        <v>44780</v>
      </c>
      <c r="K43">
        <v>18807</v>
      </c>
      <c r="L43">
        <v>33775</v>
      </c>
      <c r="O43">
        <v>19893</v>
      </c>
      <c r="Q43">
        <v>155051</v>
      </c>
      <c r="R43">
        <v>23899</v>
      </c>
      <c r="S43">
        <v>68089</v>
      </c>
      <c r="V43">
        <v>790007</v>
      </c>
      <c r="AK43">
        <v>65201</v>
      </c>
      <c r="AS43">
        <v>29034</v>
      </c>
      <c r="AY43">
        <v>13791</v>
      </c>
      <c r="BG43">
        <v>44906</v>
      </c>
      <c r="BH43">
        <v>40500</v>
      </c>
      <c r="BJ43">
        <v>11328</v>
      </c>
      <c r="BT43">
        <v>465856</v>
      </c>
      <c r="BV43">
        <v>42449</v>
      </c>
      <c r="BW43">
        <v>70827</v>
      </c>
      <c r="BX43">
        <v>30919</v>
      </c>
      <c r="CC43">
        <v>64846</v>
      </c>
      <c r="CR43">
        <v>403220</v>
      </c>
      <c r="CS43">
        <v>54278</v>
      </c>
      <c r="CV43">
        <v>25960</v>
      </c>
      <c r="CY43">
        <v>67660</v>
      </c>
      <c r="CZ43">
        <v>52638</v>
      </c>
      <c r="DG43">
        <v>59841</v>
      </c>
      <c r="DH43">
        <v>19632</v>
      </c>
      <c r="DJ43">
        <v>63128</v>
      </c>
      <c r="DK43">
        <v>30251</v>
      </c>
      <c r="DQ43">
        <v>55860</v>
      </c>
      <c r="DV43">
        <v>58508</v>
      </c>
      <c r="DX43">
        <v>48194</v>
      </c>
      <c r="ED43">
        <v>23626</v>
      </c>
      <c r="EE43">
        <v>11500</v>
      </c>
      <c r="EF43">
        <v>55530</v>
      </c>
      <c r="EH43">
        <v>54106</v>
      </c>
      <c r="EK43">
        <v>68844</v>
      </c>
      <c r="ER43">
        <v>631291</v>
      </c>
      <c r="ES43">
        <v>59149</v>
      </c>
      <c r="ET43">
        <v>65941</v>
      </c>
      <c r="EX43">
        <v>606269</v>
      </c>
      <c r="FA43">
        <v>59189</v>
      </c>
      <c r="FB43">
        <v>27655</v>
      </c>
      <c r="FE43">
        <v>22924</v>
      </c>
      <c r="FH43">
        <v>52346</v>
      </c>
      <c r="FI43">
        <v>29375</v>
      </c>
      <c r="FK43">
        <v>68537</v>
      </c>
      <c r="FN43">
        <v>59426</v>
      </c>
      <c r="FP43">
        <v>59452</v>
      </c>
      <c r="FX43">
        <v>50025</v>
      </c>
      <c r="GA43">
        <v>61449</v>
      </c>
      <c r="GC43">
        <v>30608</v>
      </c>
    </row>
    <row r="44" spans="7:185" x14ac:dyDescent="0.25">
      <c r="G44">
        <v>69811</v>
      </c>
      <c r="I44">
        <v>35870</v>
      </c>
      <c r="J44">
        <v>45227</v>
      </c>
      <c r="K44">
        <v>18808</v>
      </c>
      <c r="L44">
        <v>34030</v>
      </c>
      <c r="O44">
        <v>19896</v>
      </c>
      <c r="Q44">
        <v>157586</v>
      </c>
      <c r="R44">
        <v>23906</v>
      </c>
      <c r="S44">
        <v>68095</v>
      </c>
      <c r="V44">
        <v>887976</v>
      </c>
      <c r="AK44">
        <v>65281</v>
      </c>
      <c r="AS44">
        <v>29574</v>
      </c>
      <c r="AY44">
        <v>13888</v>
      </c>
      <c r="BG44">
        <v>47362</v>
      </c>
      <c r="BH44">
        <v>41155</v>
      </c>
      <c r="BJ44">
        <v>12179</v>
      </c>
      <c r="BT44">
        <v>562892</v>
      </c>
      <c r="BV44">
        <v>43851</v>
      </c>
      <c r="BW44">
        <v>70828</v>
      </c>
      <c r="BX44">
        <v>33233</v>
      </c>
      <c r="CC44">
        <v>64856</v>
      </c>
      <c r="CR44">
        <v>414680</v>
      </c>
      <c r="CS44">
        <v>54281</v>
      </c>
      <c r="CV44">
        <v>29066</v>
      </c>
      <c r="CY44">
        <v>67946</v>
      </c>
      <c r="CZ44">
        <v>52639</v>
      </c>
      <c r="DG44">
        <v>59842</v>
      </c>
      <c r="DH44">
        <v>20797</v>
      </c>
      <c r="DJ44">
        <v>63132</v>
      </c>
      <c r="DK44">
        <v>30253</v>
      </c>
      <c r="DQ44">
        <v>58301</v>
      </c>
      <c r="DV44">
        <v>59356</v>
      </c>
      <c r="DX44">
        <v>48725</v>
      </c>
      <c r="ED44">
        <v>24248</v>
      </c>
      <c r="EE44">
        <v>11502</v>
      </c>
      <c r="EF44">
        <v>55781</v>
      </c>
      <c r="EH44">
        <v>56704</v>
      </c>
      <c r="EK44">
        <v>70756</v>
      </c>
      <c r="ER44">
        <v>715032</v>
      </c>
      <c r="ES44">
        <v>59160</v>
      </c>
      <c r="ET44">
        <v>66394</v>
      </c>
      <c r="EX44">
        <v>606285</v>
      </c>
      <c r="FA44">
        <v>59902</v>
      </c>
      <c r="FB44">
        <v>28536</v>
      </c>
      <c r="FE44">
        <v>23295</v>
      </c>
      <c r="FH44">
        <v>52378</v>
      </c>
      <c r="FI44">
        <v>30452</v>
      </c>
      <c r="FK44">
        <v>69187</v>
      </c>
      <c r="FN44">
        <v>59640</v>
      </c>
      <c r="FP44">
        <v>60306</v>
      </c>
      <c r="FX44">
        <v>57614</v>
      </c>
      <c r="GA44">
        <v>62090</v>
      </c>
      <c r="GC44">
        <v>31380</v>
      </c>
    </row>
    <row r="45" spans="7:185" x14ac:dyDescent="0.25">
      <c r="G45">
        <v>69814</v>
      </c>
      <c r="I45">
        <v>35893</v>
      </c>
      <c r="J45">
        <v>45261</v>
      </c>
      <c r="K45">
        <v>19380</v>
      </c>
      <c r="L45">
        <v>34772</v>
      </c>
      <c r="O45">
        <v>20348</v>
      </c>
      <c r="Q45">
        <v>257170</v>
      </c>
      <c r="R45">
        <v>23913</v>
      </c>
      <c r="S45">
        <v>68361</v>
      </c>
      <c r="AK45">
        <v>66086</v>
      </c>
      <c r="AS45">
        <v>29815</v>
      </c>
      <c r="AY45">
        <v>14156</v>
      </c>
      <c r="BG45">
        <v>50857</v>
      </c>
      <c r="BH45">
        <v>43857</v>
      </c>
      <c r="BJ45">
        <v>12180</v>
      </c>
      <c r="BT45">
        <v>578641</v>
      </c>
      <c r="BV45">
        <v>44608</v>
      </c>
      <c r="BW45">
        <v>70869</v>
      </c>
      <c r="BX45">
        <v>33464</v>
      </c>
      <c r="CC45">
        <v>64932</v>
      </c>
      <c r="CR45">
        <v>469924</v>
      </c>
      <c r="CS45">
        <v>55797</v>
      </c>
      <c r="CV45">
        <v>29069</v>
      </c>
      <c r="CY45">
        <v>68271</v>
      </c>
      <c r="CZ45">
        <v>52640</v>
      </c>
      <c r="DG45">
        <v>59844</v>
      </c>
      <c r="DH45">
        <v>21809</v>
      </c>
      <c r="DJ45">
        <v>63141</v>
      </c>
      <c r="DK45">
        <v>31548</v>
      </c>
      <c r="DQ45">
        <v>58453</v>
      </c>
      <c r="DV45">
        <v>59695</v>
      </c>
      <c r="DX45">
        <v>48789</v>
      </c>
      <c r="ED45">
        <v>25476</v>
      </c>
      <c r="EE45">
        <v>11777</v>
      </c>
      <c r="EF45">
        <v>58939</v>
      </c>
      <c r="EH45">
        <v>57570</v>
      </c>
      <c r="EK45">
        <v>145169</v>
      </c>
      <c r="ER45">
        <v>724260</v>
      </c>
      <c r="ES45">
        <v>61606</v>
      </c>
      <c r="ET45">
        <v>66726</v>
      </c>
      <c r="EX45">
        <v>681403</v>
      </c>
      <c r="FA45">
        <v>60152</v>
      </c>
      <c r="FB45">
        <v>28538</v>
      </c>
      <c r="FE45">
        <v>23637</v>
      </c>
      <c r="FH45">
        <v>52379</v>
      </c>
      <c r="FI45">
        <v>30568</v>
      </c>
      <c r="FK45">
        <v>69740</v>
      </c>
      <c r="FN45">
        <v>59657</v>
      </c>
      <c r="FP45">
        <v>60696</v>
      </c>
      <c r="FX45">
        <v>58170</v>
      </c>
      <c r="GA45">
        <v>62550</v>
      </c>
      <c r="GC45">
        <v>31419</v>
      </c>
    </row>
    <row r="46" spans="7:185" x14ac:dyDescent="0.25">
      <c r="G46">
        <v>70663</v>
      </c>
      <c r="I46">
        <v>35918</v>
      </c>
      <c r="J46">
        <v>45278</v>
      </c>
      <c r="K46">
        <v>20978</v>
      </c>
      <c r="L46">
        <v>38593</v>
      </c>
      <c r="O46">
        <v>20648</v>
      </c>
      <c r="Q46">
        <v>285585</v>
      </c>
      <c r="R46">
        <v>24223</v>
      </c>
      <c r="S46">
        <v>68836</v>
      </c>
      <c r="AK46">
        <v>66281</v>
      </c>
      <c r="AS46">
        <v>30353</v>
      </c>
      <c r="AY46">
        <v>14244</v>
      </c>
      <c r="BG46">
        <v>51876</v>
      </c>
      <c r="BH46">
        <v>44757</v>
      </c>
      <c r="BJ46">
        <v>12181</v>
      </c>
      <c r="BV46">
        <v>44697</v>
      </c>
      <c r="BW46">
        <v>70871</v>
      </c>
      <c r="BX46">
        <v>34318</v>
      </c>
      <c r="CC46">
        <v>64933</v>
      </c>
      <c r="CR46">
        <v>490284</v>
      </c>
      <c r="CS46">
        <v>58183</v>
      </c>
      <c r="CV46">
        <v>29332</v>
      </c>
      <c r="CY46">
        <v>68295</v>
      </c>
      <c r="CZ46">
        <v>52932</v>
      </c>
      <c r="DG46">
        <v>59846</v>
      </c>
      <c r="DH46">
        <v>21882</v>
      </c>
      <c r="DJ46">
        <v>63143</v>
      </c>
      <c r="DK46">
        <v>31838</v>
      </c>
      <c r="DQ46">
        <v>60211</v>
      </c>
      <c r="DV46">
        <v>59758</v>
      </c>
      <c r="DX46">
        <v>51430</v>
      </c>
      <c r="ED46">
        <v>26083</v>
      </c>
      <c r="EE46">
        <v>12184</v>
      </c>
      <c r="EF46">
        <v>59320</v>
      </c>
      <c r="EH46">
        <v>61374</v>
      </c>
      <c r="EK46">
        <v>172403</v>
      </c>
      <c r="ER46">
        <v>857227</v>
      </c>
      <c r="ES46">
        <v>61607</v>
      </c>
      <c r="ET46">
        <v>66743</v>
      </c>
      <c r="EX46">
        <v>681411</v>
      </c>
      <c r="FA46">
        <v>60456</v>
      </c>
      <c r="FB46">
        <v>28539</v>
      </c>
      <c r="FE46">
        <v>24302</v>
      </c>
      <c r="FH46">
        <v>52392</v>
      </c>
      <c r="FI46">
        <v>31835</v>
      </c>
      <c r="FK46">
        <v>69751</v>
      </c>
      <c r="FN46">
        <v>59660</v>
      </c>
      <c r="FP46">
        <v>60923</v>
      </c>
      <c r="FX46">
        <v>58509</v>
      </c>
      <c r="GA46">
        <v>62579</v>
      </c>
      <c r="GC46">
        <v>31784</v>
      </c>
    </row>
    <row r="47" spans="7:185" x14ac:dyDescent="0.25">
      <c r="I47">
        <v>35920</v>
      </c>
      <c r="J47">
        <v>47003</v>
      </c>
      <c r="K47">
        <v>23809</v>
      </c>
      <c r="L47">
        <v>39031</v>
      </c>
      <c r="O47">
        <v>20650</v>
      </c>
      <c r="Q47">
        <v>317057</v>
      </c>
      <c r="R47">
        <v>25102</v>
      </c>
      <c r="S47">
        <v>69344</v>
      </c>
      <c r="AK47">
        <v>68015</v>
      </c>
      <c r="AS47">
        <v>32957</v>
      </c>
      <c r="AY47">
        <v>14407</v>
      </c>
      <c r="BG47">
        <v>53852</v>
      </c>
      <c r="BH47">
        <v>44779</v>
      </c>
      <c r="BJ47">
        <v>12182</v>
      </c>
      <c r="BV47">
        <v>44745</v>
      </c>
      <c r="BW47">
        <v>861443</v>
      </c>
      <c r="BX47">
        <v>35570</v>
      </c>
      <c r="CC47">
        <v>64934</v>
      </c>
      <c r="CR47">
        <v>494393</v>
      </c>
      <c r="CS47">
        <v>58186</v>
      </c>
      <c r="CV47">
        <v>29740</v>
      </c>
      <c r="CY47">
        <v>69142</v>
      </c>
      <c r="CZ47">
        <v>55861</v>
      </c>
      <c r="DG47">
        <v>59848</v>
      </c>
      <c r="DH47">
        <v>23433</v>
      </c>
      <c r="DJ47">
        <v>63147</v>
      </c>
      <c r="DK47">
        <v>32868</v>
      </c>
      <c r="DQ47">
        <v>60777</v>
      </c>
      <c r="DV47">
        <v>60150</v>
      </c>
      <c r="DX47">
        <v>52315</v>
      </c>
      <c r="ED47">
        <v>26328</v>
      </c>
      <c r="EE47">
        <v>12418</v>
      </c>
      <c r="EF47">
        <v>60094</v>
      </c>
      <c r="EH47">
        <v>63196</v>
      </c>
      <c r="EK47">
        <v>230367</v>
      </c>
      <c r="ER47">
        <v>886846</v>
      </c>
      <c r="ES47">
        <v>62387</v>
      </c>
      <c r="ET47">
        <v>66745</v>
      </c>
      <c r="EX47">
        <v>740723</v>
      </c>
      <c r="FA47">
        <v>61034</v>
      </c>
      <c r="FB47">
        <v>29689</v>
      </c>
      <c r="FE47">
        <v>24431</v>
      </c>
      <c r="FH47">
        <v>52394</v>
      </c>
      <c r="FI47">
        <v>31865</v>
      </c>
      <c r="FK47">
        <v>69875</v>
      </c>
      <c r="FN47">
        <v>59988</v>
      </c>
      <c r="FP47">
        <v>63452</v>
      </c>
      <c r="FX47">
        <v>61211</v>
      </c>
      <c r="GA47">
        <v>62590</v>
      </c>
      <c r="GC47">
        <v>32897</v>
      </c>
    </row>
    <row r="48" spans="7:185" x14ac:dyDescent="0.25">
      <c r="I48">
        <v>41967</v>
      </c>
      <c r="J48">
        <v>48519</v>
      </c>
      <c r="K48">
        <v>24483</v>
      </c>
      <c r="L48">
        <v>39126</v>
      </c>
      <c r="O48">
        <v>21421</v>
      </c>
      <c r="Q48">
        <v>341602</v>
      </c>
      <c r="R48">
        <v>26727</v>
      </c>
      <c r="S48">
        <v>69687</v>
      </c>
      <c r="AK48">
        <v>69697</v>
      </c>
      <c r="AS48">
        <v>33819</v>
      </c>
      <c r="AY48">
        <v>14564</v>
      </c>
      <c r="BG48">
        <v>58607</v>
      </c>
      <c r="BH48">
        <v>44944</v>
      </c>
      <c r="BJ48">
        <v>12183</v>
      </c>
      <c r="BV48">
        <v>45498</v>
      </c>
      <c r="BX48">
        <v>36322</v>
      </c>
      <c r="CC48">
        <v>65026</v>
      </c>
      <c r="CR48">
        <v>540021</v>
      </c>
      <c r="CS48">
        <v>58487</v>
      </c>
      <c r="CV48">
        <v>30284</v>
      </c>
      <c r="CY48">
        <v>70672</v>
      </c>
      <c r="CZ48">
        <v>55864</v>
      </c>
      <c r="DG48">
        <v>59849</v>
      </c>
      <c r="DH48">
        <v>23434</v>
      </c>
      <c r="DJ48">
        <v>63152</v>
      </c>
      <c r="DK48">
        <v>32872</v>
      </c>
      <c r="DQ48">
        <v>62284</v>
      </c>
      <c r="DV48">
        <v>60154</v>
      </c>
      <c r="DX48">
        <v>52340</v>
      </c>
      <c r="ED48">
        <v>30390</v>
      </c>
      <c r="EE48">
        <v>12616</v>
      </c>
      <c r="EF48">
        <v>60135</v>
      </c>
      <c r="EH48">
        <v>63345</v>
      </c>
      <c r="EK48">
        <v>258699</v>
      </c>
      <c r="ES48">
        <v>62391</v>
      </c>
      <c r="ET48">
        <v>66973</v>
      </c>
      <c r="EX48">
        <v>742971</v>
      </c>
      <c r="FA48">
        <v>61826</v>
      </c>
      <c r="FB48">
        <v>29693</v>
      </c>
      <c r="FE48">
        <v>24576</v>
      </c>
      <c r="FH48">
        <v>52397</v>
      </c>
      <c r="FI48">
        <v>32776</v>
      </c>
      <c r="FK48">
        <v>70490</v>
      </c>
      <c r="FN48">
        <v>60149</v>
      </c>
      <c r="FP48">
        <v>63454</v>
      </c>
      <c r="FX48">
        <v>61511</v>
      </c>
      <c r="GA48">
        <v>63079</v>
      </c>
      <c r="GC48">
        <v>33072</v>
      </c>
    </row>
    <row r="49" spans="9:185" x14ac:dyDescent="0.25">
      <c r="I49">
        <v>41968</v>
      </c>
      <c r="J49">
        <v>50218</v>
      </c>
      <c r="K49">
        <v>25346</v>
      </c>
      <c r="L49">
        <v>39865</v>
      </c>
      <c r="O49">
        <v>23049</v>
      </c>
      <c r="Q49">
        <v>376848</v>
      </c>
      <c r="R49">
        <v>27632</v>
      </c>
      <c r="S49">
        <v>69692</v>
      </c>
      <c r="AK49">
        <v>70693</v>
      </c>
      <c r="AS49">
        <v>34044</v>
      </c>
      <c r="AY49">
        <v>14999</v>
      </c>
      <c r="BG49">
        <v>58773</v>
      </c>
      <c r="BH49">
        <v>45256</v>
      </c>
      <c r="BJ49">
        <v>12185</v>
      </c>
      <c r="BV49">
        <v>45637</v>
      </c>
      <c r="BX49">
        <v>39045</v>
      </c>
      <c r="CC49">
        <v>65027</v>
      </c>
      <c r="CR49">
        <v>566844</v>
      </c>
      <c r="CS49">
        <v>58581</v>
      </c>
      <c r="CV49">
        <v>30575</v>
      </c>
      <c r="CY49">
        <v>70918</v>
      </c>
      <c r="CZ49">
        <v>55932</v>
      </c>
      <c r="DG49">
        <v>59851</v>
      </c>
      <c r="DH49">
        <v>23438</v>
      </c>
      <c r="DJ49">
        <v>63159</v>
      </c>
      <c r="DK49">
        <v>32873</v>
      </c>
      <c r="DQ49">
        <v>65241</v>
      </c>
      <c r="DV49">
        <v>60198</v>
      </c>
      <c r="DX49">
        <v>52676</v>
      </c>
      <c r="ED49">
        <v>31112</v>
      </c>
      <c r="EE49">
        <v>12935</v>
      </c>
      <c r="EF49">
        <v>60236</v>
      </c>
      <c r="EH49">
        <v>64404</v>
      </c>
      <c r="EK49">
        <v>298117</v>
      </c>
      <c r="ES49">
        <v>62981</v>
      </c>
      <c r="ET49">
        <v>66987</v>
      </c>
      <c r="EX49">
        <v>800565</v>
      </c>
      <c r="FA49">
        <v>62010</v>
      </c>
      <c r="FB49">
        <v>29695</v>
      </c>
      <c r="FE49">
        <v>25569</v>
      </c>
      <c r="FH49">
        <v>52402</v>
      </c>
      <c r="FI49">
        <v>33261</v>
      </c>
      <c r="FK49">
        <v>70494</v>
      </c>
      <c r="FN49">
        <v>60252</v>
      </c>
      <c r="FP49">
        <v>64714</v>
      </c>
      <c r="FX49">
        <v>62042</v>
      </c>
      <c r="GA49">
        <v>66014</v>
      </c>
      <c r="GC49">
        <v>33078</v>
      </c>
    </row>
    <row r="50" spans="9:185" x14ac:dyDescent="0.25">
      <c r="I50">
        <v>41970</v>
      </c>
      <c r="J50">
        <v>50521</v>
      </c>
      <c r="K50">
        <v>26446</v>
      </c>
      <c r="L50">
        <v>40226</v>
      </c>
      <c r="O50">
        <v>23050</v>
      </c>
      <c r="Q50">
        <v>376855</v>
      </c>
      <c r="R50">
        <v>30542</v>
      </c>
      <c r="S50">
        <v>69849</v>
      </c>
      <c r="AK50">
        <v>70696</v>
      </c>
      <c r="AS50">
        <v>34073</v>
      </c>
      <c r="AY50">
        <v>15164</v>
      </c>
      <c r="BG50">
        <v>58817</v>
      </c>
      <c r="BH50">
        <v>47341</v>
      </c>
      <c r="BJ50">
        <v>12324</v>
      </c>
      <c r="BV50">
        <v>45638</v>
      </c>
      <c r="BX50">
        <v>40546</v>
      </c>
      <c r="CC50">
        <v>65030</v>
      </c>
      <c r="CR50">
        <v>569434</v>
      </c>
      <c r="CS50">
        <v>58916</v>
      </c>
      <c r="CV50">
        <v>31676</v>
      </c>
      <c r="CY50">
        <v>70922</v>
      </c>
      <c r="CZ50">
        <v>56077</v>
      </c>
      <c r="DG50">
        <v>59856</v>
      </c>
      <c r="DH50">
        <v>23439</v>
      </c>
      <c r="DJ50">
        <v>63160</v>
      </c>
      <c r="DK50">
        <v>33444</v>
      </c>
      <c r="DQ50">
        <v>65430</v>
      </c>
      <c r="DV50">
        <v>60214</v>
      </c>
      <c r="DX50">
        <v>52785</v>
      </c>
      <c r="ED50">
        <v>31540</v>
      </c>
      <c r="EE50">
        <v>12953</v>
      </c>
      <c r="EF50">
        <v>60412</v>
      </c>
      <c r="EH50">
        <v>64422</v>
      </c>
      <c r="EK50">
        <v>299404</v>
      </c>
      <c r="ES50">
        <v>63012</v>
      </c>
      <c r="ET50">
        <v>66988</v>
      </c>
      <c r="FA50">
        <v>62015</v>
      </c>
      <c r="FB50">
        <v>29759</v>
      </c>
      <c r="FE50">
        <v>25780</v>
      </c>
      <c r="FH50">
        <v>52405</v>
      </c>
      <c r="FI50">
        <v>34445</v>
      </c>
      <c r="FK50">
        <v>340346</v>
      </c>
      <c r="FN50">
        <v>62041</v>
      </c>
      <c r="FP50">
        <v>64716</v>
      </c>
      <c r="FX50">
        <v>63446</v>
      </c>
      <c r="GA50">
        <v>66609</v>
      </c>
      <c r="GC50">
        <v>33401</v>
      </c>
    </row>
    <row r="51" spans="9:185" x14ac:dyDescent="0.25">
      <c r="I51">
        <v>41971</v>
      </c>
      <c r="J51">
        <v>50656</v>
      </c>
      <c r="K51">
        <v>28091</v>
      </c>
      <c r="L51">
        <v>42797</v>
      </c>
      <c r="O51">
        <v>23149</v>
      </c>
      <c r="Q51">
        <v>392845</v>
      </c>
      <c r="R51">
        <v>31460</v>
      </c>
      <c r="S51">
        <v>69851</v>
      </c>
      <c r="AK51">
        <v>70697</v>
      </c>
      <c r="AS51">
        <v>34520</v>
      </c>
      <c r="AY51">
        <v>15198</v>
      </c>
      <c r="BG51">
        <v>58868</v>
      </c>
      <c r="BH51">
        <v>49274</v>
      </c>
      <c r="BJ51">
        <v>12357</v>
      </c>
      <c r="BV51">
        <v>45968</v>
      </c>
      <c r="BX51">
        <v>40911</v>
      </c>
      <c r="CC51">
        <v>65239</v>
      </c>
      <c r="CR51">
        <v>721783</v>
      </c>
      <c r="CS51">
        <v>58918</v>
      </c>
      <c r="CV51">
        <v>33463</v>
      </c>
      <c r="CY51">
        <v>70925</v>
      </c>
      <c r="CZ51">
        <v>56079</v>
      </c>
      <c r="DG51">
        <v>59857</v>
      </c>
      <c r="DH51">
        <v>24851</v>
      </c>
      <c r="DJ51">
        <v>63162</v>
      </c>
      <c r="DK51">
        <v>33594</v>
      </c>
      <c r="DQ51">
        <v>65445</v>
      </c>
      <c r="DV51">
        <v>60546</v>
      </c>
      <c r="DX51">
        <v>54172</v>
      </c>
      <c r="ED51">
        <v>35391</v>
      </c>
      <c r="EE51">
        <v>13060</v>
      </c>
      <c r="EF51">
        <v>61192</v>
      </c>
      <c r="EH51">
        <v>66810</v>
      </c>
      <c r="EK51">
        <v>313825</v>
      </c>
      <c r="ES51">
        <v>65535</v>
      </c>
      <c r="ET51">
        <v>69311</v>
      </c>
      <c r="FA51">
        <v>62462</v>
      </c>
      <c r="FB51">
        <v>29972</v>
      </c>
      <c r="FE51">
        <v>26134</v>
      </c>
      <c r="FH51">
        <v>52406</v>
      </c>
      <c r="FI51">
        <v>34448</v>
      </c>
      <c r="FK51">
        <v>536508</v>
      </c>
      <c r="FN51">
        <v>62505</v>
      </c>
      <c r="FP51">
        <v>64717</v>
      </c>
      <c r="FX51">
        <v>63510</v>
      </c>
      <c r="GA51">
        <v>67095</v>
      </c>
      <c r="GC51">
        <v>33428</v>
      </c>
    </row>
    <row r="52" spans="9:185" x14ac:dyDescent="0.25">
      <c r="I52">
        <v>41972</v>
      </c>
      <c r="J52">
        <v>50791</v>
      </c>
      <c r="K52">
        <v>28111</v>
      </c>
      <c r="L52">
        <v>43631</v>
      </c>
      <c r="O52">
        <v>23575</v>
      </c>
      <c r="Q52">
        <v>533026</v>
      </c>
      <c r="R52">
        <v>33068</v>
      </c>
      <c r="S52">
        <v>70492</v>
      </c>
      <c r="AK52">
        <v>70699</v>
      </c>
      <c r="AS52">
        <v>35830</v>
      </c>
      <c r="AY52">
        <v>15244</v>
      </c>
      <c r="BG52">
        <v>58942</v>
      </c>
      <c r="BH52">
        <v>53674</v>
      </c>
      <c r="BJ52">
        <v>12358</v>
      </c>
      <c r="BV52">
        <v>46643</v>
      </c>
      <c r="BX52">
        <v>42663</v>
      </c>
      <c r="CC52">
        <v>65892</v>
      </c>
      <c r="CR52">
        <v>745967</v>
      </c>
      <c r="CS52">
        <v>59909</v>
      </c>
      <c r="CV52">
        <v>33851</v>
      </c>
      <c r="CY52">
        <v>70926</v>
      </c>
      <c r="CZ52">
        <v>56638</v>
      </c>
      <c r="DG52">
        <v>59888</v>
      </c>
      <c r="DH52">
        <v>25047</v>
      </c>
      <c r="DJ52">
        <v>63163</v>
      </c>
      <c r="DK52">
        <v>33597</v>
      </c>
      <c r="DQ52">
        <v>66119</v>
      </c>
      <c r="DV52">
        <v>60628</v>
      </c>
      <c r="DX52">
        <v>54835</v>
      </c>
      <c r="ED52">
        <v>41136</v>
      </c>
      <c r="EE52">
        <v>13082</v>
      </c>
      <c r="EF52">
        <v>62008</v>
      </c>
      <c r="EH52">
        <v>69193</v>
      </c>
      <c r="EK52">
        <v>384529</v>
      </c>
      <c r="ES52">
        <v>65647</v>
      </c>
      <c r="ET52">
        <v>69529</v>
      </c>
      <c r="FA52">
        <v>62528</v>
      </c>
      <c r="FB52">
        <v>30225</v>
      </c>
      <c r="FE52">
        <v>26439</v>
      </c>
      <c r="FH52">
        <v>52467</v>
      </c>
      <c r="FI52">
        <v>36883</v>
      </c>
      <c r="FK52">
        <v>842740</v>
      </c>
      <c r="FN52">
        <v>62509</v>
      </c>
      <c r="FP52">
        <v>64854</v>
      </c>
      <c r="FX52">
        <v>63642</v>
      </c>
      <c r="GA52">
        <v>68113</v>
      </c>
      <c r="GC52">
        <v>33458</v>
      </c>
    </row>
    <row r="53" spans="9:185" x14ac:dyDescent="0.25">
      <c r="I53">
        <v>41973</v>
      </c>
      <c r="J53">
        <v>50901</v>
      </c>
      <c r="K53">
        <v>28112</v>
      </c>
      <c r="L53">
        <v>43875</v>
      </c>
      <c r="O53">
        <v>24573</v>
      </c>
      <c r="Q53">
        <v>541003</v>
      </c>
      <c r="R53">
        <v>34020</v>
      </c>
      <c r="AK53">
        <v>70700</v>
      </c>
      <c r="AS53">
        <v>35835</v>
      </c>
      <c r="AY53">
        <v>15508</v>
      </c>
      <c r="BG53">
        <v>58953</v>
      </c>
      <c r="BH53">
        <v>54247</v>
      </c>
      <c r="BJ53">
        <v>12534</v>
      </c>
      <c r="BV53">
        <v>46644</v>
      </c>
      <c r="BX53">
        <v>44872</v>
      </c>
      <c r="CC53">
        <v>66551</v>
      </c>
      <c r="CR53">
        <v>803361</v>
      </c>
      <c r="CS53">
        <v>60228</v>
      </c>
      <c r="CV53">
        <v>33980</v>
      </c>
      <c r="CZ53">
        <v>58560</v>
      </c>
      <c r="DG53">
        <v>59891</v>
      </c>
      <c r="DH53">
        <v>26803</v>
      </c>
      <c r="DJ53">
        <v>63164</v>
      </c>
      <c r="DK53">
        <v>33720</v>
      </c>
      <c r="DQ53">
        <v>66834</v>
      </c>
      <c r="DV53">
        <v>60865</v>
      </c>
      <c r="DX53">
        <v>55856</v>
      </c>
      <c r="ED53">
        <v>42793</v>
      </c>
      <c r="EE53">
        <v>13334</v>
      </c>
      <c r="EF53">
        <v>62022</v>
      </c>
      <c r="EH53">
        <v>69296</v>
      </c>
      <c r="EK53">
        <v>444190</v>
      </c>
      <c r="ES53">
        <v>65654</v>
      </c>
      <c r="ET53">
        <v>69756</v>
      </c>
      <c r="FA53">
        <v>63485</v>
      </c>
      <c r="FB53">
        <v>30716</v>
      </c>
      <c r="FE53">
        <v>26812</v>
      </c>
      <c r="FH53">
        <v>52485</v>
      </c>
      <c r="FI53">
        <v>36884</v>
      </c>
      <c r="FN53">
        <v>62640</v>
      </c>
      <c r="FP53">
        <v>65286</v>
      </c>
      <c r="FX53">
        <v>63643</v>
      </c>
      <c r="GA53">
        <v>68823</v>
      </c>
      <c r="GC53">
        <v>33460</v>
      </c>
    </row>
    <row r="54" spans="9:185" x14ac:dyDescent="0.25">
      <c r="I54">
        <v>41983</v>
      </c>
      <c r="J54">
        <v>52818</v>
      </c>
      <c r="K54">
        <v>28312</v>
      </c>
      <c r="L54">
        <v>43951</v>
      </c>
      <c r="O54">
        <v>24574</v>
      </c>
      <c r="Q54">
        <v>564674</v>
      </c>
      <c r="R54">
        <v>35860</v>
      </c>
      <c r="AK54">
        <v>70739</v>
      </c>
      <c r="AS54">
        <v>35875</v>
      </c>
      <c r="AY54">
        <v>15693</v>
      </c>
      <c r="BG54">
        <v>58983</v>
      </c>
      <c r="BH54">
        <v>54322</v>
      </c>
      <c r="BJ54">
        <v>12872</v>
      </c>
      <c r="BV54">
        <v>47751</v>
      </c>
      <c r="BX54">
        <v>53839</v>
      </c>
      <c r="CC54">
        <v>67088</v>
      </c>
      <c r="CR54">
        <v>867077</v>
      </c>
      <c r="CS54">
        <v>60240</v>
      </c>
      <c r="CV54">
        <v>34273</v>
      </c>
      <c r="CZ54">
        <v>58569</v>
      </c>
      <c r="DG54">
        <v>60308</v>
      </c>
      <c r="DH54">
        <v>27517</v>
      </c>
      <c r="DJ54">
        <v>63165</v>
      </c>
      <c r="DK54">
        <v>34062</v>
      </c>
      <c r="DQ54">
        <v>67576</v>
      </c>
      <c r="DV54">
        <v>60867</v>
      </c>
      <c r="DX54">
        <v>56582</v>
      </c>
      <c r="ED54">
        <v>44056</v>
      </c>
      <c r="EE54">
        <v>13565</v>
      </c>
      <c r="EF54">
        <v>63099</v>
      </c>
      <c r="EH54">
        <v>69297</v>
      </c>
      <c r="EK54">
        <v>550327</v>
      </c>
      <c r="ES54">
        <v>65776</v>
      </c>
      <c r="ET54">
        <v>70265</v>
      </c>
      <c r="FA54">
        <v>63818</v>
      </c>
      <c r="FB54">
        <v>31696</v>
      </c>
      <c r="FE54">
        <v>27235</v>
      </c>
      <c r="FH54">
        <v>52499</v>
      </c>
      <c r="FI54">
        <v>36885</v>
      </c>
      <c r="FN54">
        <v>63472</v>
      </c>
      <c r="FP54">
        <v>65299</v>
      </c>
      <c r="FX54">
        <v>63650</v>
      </c>
      <c r="GA54">
        <v>69666</v>
      </c>
      <c r="GC54">
        <v>34263</v>
      </c>
    </row>
    <row r="55" spans="9:185" x14ac:dyDescent="0.25">
      <c r="I55">
        <v>41984</v>
      </c>
      <c r="J55">
        <v>53165</v>
      </c>
      <c r="K55">
        <v>29627</v>
      </c>
      <c r="L55">
        <v>43958</v>
      </c>
      <c r="O55">
        <v>24946</v>
      </c>
      <c r="Q55">
        <v>566836</v>
      </c>
      <c r="R55">
        <v>37590</v>
      </c>
      <c r="AK55">
        <v>70740</v>
      </c>
      <c r="AS55">
        <v>37744</v>
      </c>
      <c r="AY55">
        <v>15982</v>
      </c>
      <c r="BG55">
        <v>60331</v>
      </c>
      <c r="BH55">
        <v>54333</v>
      </c>
      <c r="BJ55">
        <v>13365</v>
      </c>
      <c r="BV55">
        <v>47836</v>
      </c>
      <c r="BX55">
        <v>58722</v>
      </c>
      <c r="CC55">
        <v>67636</v>
      </c>
      <c r="CR55">
        <v>956896</v>
      </c>
      <c r="CS55">
        <v>61430</v>
      </c>
      <c r="CV55">
        <v>34275</v>
      </c>
      <c r="CZ55">
        <v>58570</v>
      </c>
      <c r="DG55">
        <v>60310</v>
      </c>
      <c r="DH55">
        <v>27594</v>
      </c>
      <c r="DJ55">
        <v>63166</v>
      </c>
      <c r="DK55">
        <v>34726</v>
      </c>
      <c r="DQ55">
        <v>67588</v>
      </c>
      <c r="DV55">
        <v>60970</v>
      </c>
      <c r="DX55">
        <v>56585</v>
      </c>
      <c r="ED55">
        <v>44670</v>
      </c>
      <c r="EE55">
        <v>13583</v>
      </c>
      <c r="EF55">
        <v>63106</v>
      </c>
      <c r="EH55">
        <v>69298</v>
      </c>
      <c r="EK55">
        <v>722757</v>
      </c>
      <c r="ES55">
        <v>65778</v>
      </c>
      <c r="ET55">
        <v>70545</v>
      </c>
      <c r="FA55">
        <v>64203</v>
      </c>
      <c r="FB55">
        <v>32064</v>
      </c>
      <c r="FE55">
        <v>28618</v>
      </c>
      <c r="FH55">
        <v>52504</v>
      </c>
      <c r="FI55">
        <v>36886</v>
      </c>
      <c r="FN55">
        <v>64121</v>
      </c>
      <c r="FP55">
        <v>67221</v>
      </c>
      <c r="FX55">
        <v>64372</v>
      </c>
      <c r="GA55">
        <v>69891</v>
      </c>
      <c r="GC55">
        <v>34617</v>
      </c>
    </row>
    <row r="56" spans="9:185" x14ac:dyDescent="0.25">
      <c r="I56">
        <v>41985</v>
      </c>
      <c r="J56">
        <v>53265</v>
      </c>
      <c r="K56">
        <v>29647</v>
      </c>
      <c r="L56">
        <v>43959</v>
      </c>
      <c r="O56">
        <v>25205</v>
      </c>
      <c r="Q56">
        <v>713110</v>
      </c>
      <c r="R56">
        <v>37599</v>
      </c>
      <c r="AK56">
        <v>70750</v>
      </c>
      <c r="AS56">
        <v>39970</v>
      </c>
      <c r="AY56">
        <v>16015</v>
      </c>
      <c r="BG56">
        <v>60335</v>
      </c>
      <c r="BH56">
        <v>56497</v>
      </c>
      <c r="BJ56">
        <v>13758</v>
      </c>
      <c r="BV56">
        <v>48919</v>
      </c>
      <c r="BX56">
        <v>60520</v>
      </c>
      <c r="CC56">
        <v>68209</v>
      </c>
      <c r="CR56">
        <v>994616</v>
      </c>
      <c r="CS56">
        <v>61916</v>
      </c>
      <c r="CV56">
        <v>34281</v>
      </c>
      <c r="CZ56">
        <v>58752</v>
      </c>
      <c r="DG56">
        <v>61851</v>
      </c>
      <c r="DH56">
        <v>27926</v>
      </c>
      <c r="DJ56">
        <v>63176</v>
      </c>
      <c r="DK56">
        <v>34919</v>
      </c>
      <c r="DQ56">
        <v>70493</v>
      </c>
      <c r="DV56">
        <v>60973</v>
      </c>
      <c r="DX56">
        <v>56587</v>
      </c>
      <c r="ED56">
        <v>45145</v>
      </c>
      <c r="EE56">
        <v>13874</v>
      </c>
      <c r="EF56">
        <v>63450</v>
      </c>
      <c r="EH56">
        <v>69299</v>
      </c>
      <c r="EK56">
        <v>741407</v>
      </c>
      <c r="ES56">
        <v>68116</v>
      </c>
      <c r="ET56">
        <v>70549</v>
      </c>
      <c r="FA56">
        <v>64207</v>
      </c>
      <c r="FB56">
        <v>32066</v>
      </c>
      <c r="FE56">
        <v>28628</v>
      </c>
      <c r="FH56">
        <v>52505</v>
      </c>
      <c r="FI56">
        <v>36962</v>
      </c>
      <c r="FN56">
        <v>64191</v>
      </c>
      <c r="FP56">
        <v>68023</v>
      </c>
      <c r="FX56">
        <v>64374</v>
      </c>
      <c r="GA56">
        <v>509018</v>
      </c>
      <c r="GC56">
        <v>34618</v>
      </c>
    </row>
    <row r="57" spans="9:185" x14ac:dyDescent="0.25">
      <c r="I57">
        <v>41988</v>
      </c>
      <c r="J57">
        <v>58930</v>
      </c>
      <c r="K57">
        <v>30106</v>
      </c>
      <c r="L57">
        <v>48922</v>
      </c>
      <c r="O57">
        <v>25208</v>
      </c>
      <c r="Q57">
        <v>764068</v>
      </c>
      <c r="R57">
        <v>38527</v>
      </c>
      <c r="AK57">
        <v>268011</v>
      </c>
      <c r="AS57">
        <v>40196</v>
      </c>
      <c r="AY57">
        <v>16117</v>
      </c>
      <c r="BG57">
        <v>61288</v>
      </c>
      <c r="BH57">
        <v>56831</v>
      </c>
      <c r="BJ57">
        <v>13759</v>
      </c>
      <c r="BV57">
        <v>48953</v>
      </c>
      <c r="BX57">
        <v>65593</v>
      </c>
      <c r="CC57">
        <v>69162</v>
      </c>
      <c r="CS57">
        <v>62741</v>
      </c>
      <c r="CV57">
        <v>34287</v>
      </c>
      <c r="CZ57">
        <v>58899</v>
      </c>
      <c r="DG57">
        <v>61856</v>
      </c>
      <c r="DH57">
        <v>28859</v>
      </c>
      <c r="DJ57">
        <v>63184</v>
      </c>
      <c r="DK57">
        <v>34938</v>
      </c>
      <c r="DQ57">
        <v>70709</v>
      </c>
      <c r="DV57">
        <v>61353</v>
      </c>
      <c r="DX57">
        <v>56719</v>
      </c>
      <c r="ED57">
        <v>47895</v>
      </c>
      <c r="EE57">
        <v>13877</v>
      </c>
      <c r="EF57">
        <v>65226</v>
      </c>
      <c r="EH57">
        <v>69300</v>
      </c>
      <c r="EK57">
        <v>761030</v>
      </c>
      <c r="ES57">
        <v>69532</v>
      </c>
      <c r="ET57">
        <v>486779</v>
      </c>
      <c r="FA57">
        <v>64209</v>
      </c>
      <c r="FB57">
        <v>32216</v>
      </c>
      <c r="FE57">
        <v>29617</v>
      </c>
      <c r="FH57">
        <v>52721</v>
      </c>
      <c r="FI57">
        <v>36966</v>
      </c>
      <c r="FN57">
        <v>64719</v>
      </c>
      <c r="FP57">
        <v>68134</v>
      </c>
      <c r="FX57">
        <v>64785</v>
      </c>
      <c r="GA57">
        <v>537597</v>
      </c>
      <c r="GC57">
        <v>35235</v>
      </c>
    </row>
    <row r="58" spans="9:185" x14ac:dyDescent="0.25">
      <c r="I58">
        <v>42010</v>
      </c>
      <c r="J58">
        <v>59632</v>
      </c>
      <c r="K58">
        <v>31884</v>
      </c>
      <c r="L58">
        <v>49303</v>
      </c>
      <c r="O58">
        <v>25550</v>
      </c>
      <c r="Q58">
        <v>768113</v>
      </c>
      <c r="R58">
        <v>41113</v>
      </c>
      <c r="AK58">
        <v>394536</v>
      </c>
      <c r="AS58">
        <v>40496</v>
      </c>
      <c r="AY58">
        <v>16394</v>
      </c>
      <c r="BG58">
        <v>62929</v>
      </c>
      <c r="BH58">
        <v>56935</v>
      </c>
      <c r="BJ58">
        <v>13789</v>
      </c>
      <c r="BV58">
        <v>49937</v>
      </c>
      <c r="BX58">
        <v>69229</v>
      </c>
      <c r="CC58">
        <v>69165</v>
      </c>
      <c r="CS58">
        <v>62750</v>
      </c>
      <c r="CV58">
        <v>35523</v>
      </c>
      <c r="CZ58">
        <v>59358</v>
      </c>
      <c r="DG58">
        <v>63327</v>
      </c>
      <c r="DH58">
        <v>29598</v>
      </c>
      <c r="DJ58">
        <v>63185</v>
      </c>
      <c r="DK58">
        <v>35478</v>
      </c>
      <c r="DV58">
        <v>61470</v>
      </c>
      <c r="DX58">
        <v>56720</v>
      </c>
      <c r="ED58">
        <v>49844</v>
      </c>
      <c r="EE58">
        <v>14169</v>
      </c>
      <c r="EF58">
        <v>65500</v>
      </c>
      <c r="EH58">
        <v>69934</v>
      </c>
      <c r="EK58">
        <v>766362</v>
      </c>
      <c r="ES58">
        <v>69533</v>
      </c>
      <c r="ET58">
        <v>558999</v>
      </c>
      <c r="FA58">
        <v>64720</v>
      </c>
      <c r="FB58">
        <v>32279</v>
      </c>
      <c r="FE58">
        <v>31827</v>
      </c>
      <c r="FH58">
        <v>52955</v>
      </c>
      <c r="FI58">
        <v>36968</v>
      </c>
      <c r="FN58">
        <v>65528</v>
      </c>
      <c r="FP58">
        <v>68625</v>
      </c>
      <c r="FX58">
        <v>64788</v>
      </c>
      <c r="GA58">
        <v>764706</v>
      </c>
      <c r="GC58">
        <v>35370</v>
      </c>
    </row>
    <row r="59" spans="9:185" x14ac:dyDescent="0.25">
      <c r="I59">
        <v>42022</v>
      </c>
      <c r="J59">
        <v>63515</v>
      </c>
      <c r="K59">
        <v>34215</v>
      </c>
      <c r="L59">
        <v>49687</v>
      </c>
      <c r="O59">
        <v>25631</v>
      </c>
      <c r="R59">
        <v>41197</v>
      </c>
      <c r="AK59">
        <v>468173</v>
      </c>
      <c r="AS59">
        <v>40519</v>
      </c>
      <c r="AY59">
        <v>16545</v>
      </c>
      <c r="BG59">
        <v>62930</v>
      </c>
      <c r="BH59">
        <v>56936</v>
      </c>
      <c r="BJ59">
        <v>13872</v>
      </c>
      <c r="BV59">
        <v>51383</v>
      </c>
      <c r="BX59">
        <v>108704</v>
      </c>
      <c r="CC59">
        <v>69611</v>
      </c>
      <c r="CS59">
        <v>63420</v>
      </c>
      <c r="CV59">
        <v>37003</v>
      </c>
      <c r="CZ59">
        <v>59421</v>
      </c>
      <c r="DG59">
        <v>63434</v>
      </c>
      <c r="DH59">
        <v>30816</v>
      </c>
      <c r="DJ59">
        <v>63187</v>
      </c>
      <c r="DK59">
        <v>35482</v>
      </c>
      <c r="DV59">
        <v>61495</v>
      </c>
      <c r="DX59">
        <v>56723</v>
      </c>
      <c r="ED59">
        <v>52050</v>
      </c>
      <c r="EE59">
        <v>14170</v>
      </c>
      <c r="EF59">
        <v>65502</v>
      </c>
      <c r="EH59">
        <v>111419</v>
      </c>
      <c r="EK59">
        <v>767743</v>
      </c>
      <c r="ES59">
        <v>69534</v>
      </c>
      <c r="FA59">
        <v>65410</v>
      </c>
      <c r="FB59">
        <v>34160</v>
      </c>
      <c r="FE59">
        <v>33869</v>
      </c>
      <c r="FH59">
        <v>52957</v>
      </c>
      <c r="FI59">
        <v>38171</v>
      </c>
      <c r="FN59">
        <v>66553</v>
      </c>
      <c r="FP59">
        <v>68840</v>
      </c>
      <c r="FX59">
        <v>64790</v>
      </c>
      <c r="GA59">
        <v>776695</v>
      </c>
      <c r="GC59">
        <v>35371</v>
      </c>
    </row>
    <row r="60" spans="9:185" x14ac:dyDescent="0.25">
      <c r="I60">
        <v>42024</v>
      </c>
      <c r="J60">
        <v>63738</v>
      </c>
      <c r="K60">
        <v>35295</v>
      </c>
      <c r="L60">
        <v>49690</v>
      </c>
      <c r="O60">
        <v>25757</v>
      </c>
      <c r="R60">
        <v>41317</v>
      </c>
      <c r="AK60">
        <v>563601</v>
      </c>
      <c r="AS60">
        <v>40828</v>
      </c>
      <c r="AY60">
        <v>16759</v>
      </c>
      <c r="BG60">
        <v>62931</v>
      </c>
      <c r="BH60">
        <v>57755</v>
      </c>
      <c r="BJ60">
        <v>14135</v>
      </c>
      <c r="BV60">
        <v>52722</v>
      </c>
      <c r="BX60">
        <v>123133</v>
      </c>
      <c r="CC60">
        <v>69895</v>
      </c>
      <c r="CS60">
        <v>63870</v>
      </c>
      <c r="CV60">
        <v>37074</v>
      </c>
      <c r="CZ60">
        <v>59596</v>
      </c>
      <c r="DG60">
        <v>63435</v>
      </c>
      <c r="DH60">
        <v>31777</v>
      </c>
      <c r="DJ60">
        <v>63188</v>
      </c>
      <c r="DK60">
        <v>35614</v>
      </c>
      <c r="DV60">
        <v>61660</v>
      </c>
      <c r="DX60">
        <v>56726</v>
      </c>
      <c r="ED60">
        <v>55281</v>
      </c>
      <c r="EE60">
        <v>14171</v>
      </c>
      <c r="EF60">
        <v>67613</v>
      </c>
      <c r="EH60">
        <v>131870</v>
      </c>
      <c r="EK60">
        <v>870568</v>
      </c>
      <c r="ES60">
        <v>69541</v>
      </c>
      <c r="FA60">
        <v>65524</v>
      </c>
      <c r="FB60">
        <v>34161</v>
      </c>
      <c r="FE60">
        <v>34234</v>
      </c>
      <c r="FH60">
        <v>54585</v>
      </c>
      <c r="FI60">
        <v>38178</v>
      </c>
      <c r="FN60">
        <v>66558</v>
      </c>
      <c r="FP60">
        <v>68959</v>
      </c>
      <c r="FX60">
        <v>64791</v>
      </c>
      <c r="GA60">
        <v>791563</v>
      </c>
      <c r="GC60">
        <v>35572</v>
      </c>
    </row>
    <row r="61" spans="9:185" x14ac:dyDescent="0.25">
      <c r="I61">
        <v>42025</v>
      </c>
      <c r="J61">
        <v>66417</v>
      </c>
      <c r="K61">
        <v>35345</v>
      </c>
      <c r="L61">
        <v>50220</v>
      </c>
      <c r="O61">
        <v>27544</v>
      </c>
      <c r="R61">
        <v>42813</v>
      </c>
      <c r="AK61">
        <v>591230</v>
      </c>
      <c r="AS61">
        <v>40829</v>
      </c>
      <c r="AY61">
        <v>18490</v>
      </c>
      <c r="BG61">
        <v>62932</v>
      </c>
      <c r="BH61">
        <v>57842</v>
      </c>
      <c r="BJ61">
        <v>14865</v>
      </c>
      <c r="BV61">
        <v>53499</v>
      </c>
      <c r="BX61">
        <v>177808</v>
      </c>
      <c r="CS61">
        <v>63879</v>
      </c>
      <c r="CV61">
        <v>37078</v>
      </c>
      <c r="CZ61">
        <v>59737</v>
      </c>
      <c r="DG61">
        <v>63619</v>
      </c>
      <c r="DH61">
        <v>31796</v>
      </c>
      <c r="DJ61">
        <v>63190</v>
      </c>
      <c r="DK61">
        <v>36330</v>
      </c>
      <c r="DV61">
        <v>62409</v>
      </c>
      <c r="DX61">
        <v>56730</v>
      </c>
      <c r="ED61">
        <v>61408</v>
      </c>
      <c r="EE61">
        <v>14172</v>
      </c>
      <c r="EF61">
        <v>68706</v>
      </c>
      <c r="EH61">
        <v>451153</v>
      </c>
      <c r="EK61">
        <v>896237</v>
      </c>
      <c r="ES61">
        <v>69824</v>
      </c>
      <c r="FA61">
        <v>66229</v>
      </c>
      <c r="FB61">
        <v>34206</v>
      </c>
      <c r="FE61">
        <v>34235</v>
      </c>
      <c r="FH61">
        <v>55337</v>
      </c>
      <c r="FI61">
        <v>39436</v>
      </c>
      <c r="FN61">
        <v>66560</v>
      </c>
      <c r="FP61">
        <v>69171</v>
      </c>
      <c r="FX61">
        <v>65228</v>
      </c>
      <c r="GC61">
        <v>36108</v>
      </c>
    </row>
    <row r="62" spans="9:185" x14ac:dyDescent="0.25">
      <c r="I62">
        <v>42026</v>
      </c>
      <c r="J62">
        <v>103887</v>
      </c>
      <c r="K62">
        <v>35553</v>
      </c>
      <c r="L62">
        <v>50239</v>
      </c>
      <c r="O62">
        <v>27547</v>
      </c>
      <c r="R62">
        <v>42914</v>
      </c>
      <c r="AK62">
        <v>812873</v>
      </c>
      <c r="AS62">
        <v>40858</v>
      </c>
      <c r="AY62">
        <v>18590</v>
      </c>
      <c r="BG62">
        <v>63287</v>
      </c>
      <c r="BH62">
        <v>58567</v>
      </c>
      <c r="BJ62">
        <v>14868</v>
      </c>
      <c r="BV62">
        <v>53500</v>
      </c>
      <c r="BX62">
        <v>195651</v>
      </c>
      <c r="CS62">
        <v>64208</v>
      </c>
      <c r="CV62">
        <v>37079</v>
      </c>
      <c r="CZ62">
        <v>59738</v>
      </c>
      <c r="DG62">
        <v>63742</v>
      </c>
      <c r="DH62">
        <v>34374</v>
      </c>
      <c r="DJ62">
        <v>63201</v>
      </c>
      <c r="DK62">
        <v>37349</v>
      </c>
      <c r="DV62">
        <v>62453</v>
      </c>
      <c r="DX62">
        <v>57364</v>
      </c>
      <c r="ED62">
        <v>62858</v>
      </c>
      <c r="EE62">
        <v>14310</v>
      </c>
      <c r="EF62">
        <v>68848</v>
      </c>
      <c r="EH62">
        <v>451161</v>
      </c>
      <c r="EK62">
        <v>953953</v>
      </c>
      <c r="ES62">
        <v>70874</v>
      </c>
      <c r="FA62">
        <v>67970</v>
      </c>
      <c r="FB62">
        <v>34416</v>
      </c>
      <c r="FE62">
        <v>34238</v>
      </c>
      <c r="FH62">
        <v>57395</v>
      </c>
      <c r="FI62">
        <v>39437</v>
      </c>
      <c r="FN62">
        <v>66715</v>
      </c>
      <c r="FP62">
        <v>70558</v>
      </c>
      <c r="FX62">
        <v>65300</v>
      </c>
      <c r="GC62">
        <v>36339</v>
      </c>
    </row>
    <row r="63" spans="9:185" x14ac:dyDescent="0.25">
      <c r="I63">
        <v>42029</v>
      </c>
      <c r="J63">
        <v>110114</v>
      </c>
      <c r="K63">
        <v>35828</v>
      </c>
      <c r="L63">
        <v>53936</v>
      </c>
      <c r="O63">
        <v>27598</v>
      </c>
      <c r="R63">
        <v>45898</v>
      </c>
      <c r="AK63">
        <v>887395</v>
      </c>
      <c r="AS63">
        <v>41298</v>
      </c>
      <c r="AY63">
        <v>18644</v>
      </c>
      <c r="BG63">
        <v>63292</v>
      </c>
      <c r="BH63">
        <v>60423</v>
      </c>
      <c r="BJ63">
        <v>15136</v>
      </c>
      <c r="BV63">
        <v>53502</v>
      </c>
      <c r="BX63">
        <v>277954</v>
      </c>
      <c r="CS63">
        <v>64448</v>
      </c>
      <c r="CV63">
        <v>37114</v>
      </c>
      <c r="CZ63">
        <v>60536</v>
      </c>
      <c r="DG63">
        <v>65440</v>
      </c>
      <c r="DH63">
        <v>34513</v>
      </c>
      <c r="DJ63">
        <v>63214</v>
      </c>
      <c r="DK63">
        <v>37432</v>
      </c>
      <c r="DV63">
        <v>63383</v>
      </c>
      <c r="DX63">
        <v>58266</v>
      </c>
      <c r="ED63">
        <v>68433</v>
      </c>
      <c r="EE63">
        <v>14473</v>
      </c>
      <c r="EF63">
        <v>69392</v>
      </c>
      <c r="EH63">
        <v>709279</v>
      </c>
      <c r="EK63">
        <v>953958</v>
      </c>
      <c r="ES63">
        <v>70875</v>
      </c>
      <c r="FA63">
        <v>68227</v>
      </c>
      <c r="FB63">
        <v>34432</v>
      </c>
      <c r="FE63">
        <v>34637</v>
      </c>
      <c r="FH63">
        <v>57427</v>
      </c>
      <c r="FI63">
        <v>42537</v>
      </c>
      <c r="FN63">
        <v>68120</v>
      </c>
      <c r="FP63">
        <v>70563</v>
      </c>
      <c r="FX63">
        <v>65798</v>
      </c>
      <c r="GC63">
        <v>36340</v>
      </c>
    </row>
    <row r="64" spans="9:185" x14ac:dyDescent="0.25">
      <c r="I64">
        <v>42031</v>
      </c>
      <c r="J64">
        <v>130153</v>
      </c>
      <c r="K64">
        <v>35854</v>
      </c>
      <c r="L64">
        <v>53971</v>
      </c>
      <c r="O64">
        <v>28137</v>
      </c>
      <c r="R64">
        <v>48138</v>
      </c>
      <c r="AK64">
        <v>887397</v>
      </c>
      <c r="AS64">
        <v>41726</v>
      </c>
      <c r="AY64">
        <v>18917</v>
      </c>
      <c r="BG64">
        <v>63942</v>
      </c>
      <c r="BH64">
        <v>62099</v>
      </c>
      <c r="BJ64">
        <v>15141</v>
      </c>
      <c r="BV64">
        <v>53503</v>
      </c>
      <c r="BX64">
        <v>326223</v>
      </c>
      <c r="CS64">
        <v>64451</v>
      </c>
      <c r="CV64">
        <v>37115</v>
      </c>
      <c r="CZ64">
        <v>60538</v>
      </c>
      <c r="DG64">
        <v>66237</v>
      </c>
      <c r="DH64">
        <v>34942</v>
      </c>
      <c r="DJ64">
        <v>63218</v>
      </c>
      <c r="DK64">
        <v>37542</v>
      </c>
      <c r="DV64">
        <v>63594</v>
      </c>
      <c r="DX64">
        <v>58574</v>
      </c>
      <c r="ED64">
        <v>69898</v>
      </c>
      <c r="EE64">
        <v>14474</v>
      </c>
      <c r="EF64">
        <v>70991</v>
      </c>
      <c r="EH64">
        <v>732124</v>
      </c>
      <c r="ES64">
        <v>710707</v>
      </c>
      <c r="FA64">
        <v>68233</v>
      </c>
      <c r="FB64">
        <v>34552</v>
      </c>
      <c r="FE64">
        <v>34771</v>
      </c>
      <c r="FH64">
        <v>57503</v>
      </c>
      <c r="FI64">
        <v>43248</v>
      </c>
      <c r="FN64">
        <v>69367</v>
      </c>
      <c r="FP64">
        <v>70566</v>
      </c>
      <c r="FX64">
        <v>65800</v>
      </c>
      <c r="GC64">
        <v>36431</v>
      </c>
    </row>
    <row r="65" spans="9:185" x14ac:dyDescent="0.25">
      <c r="I65">
        <v>44691</v>
      </c>
      <c r="J65">
        <v>192518</v>
      </c>
      <c r="K65">
        <v>37657</v>
      </c>
      <c r="L65">
        <v>54716</v>
      </c>
      <c r="O65">
        <v>30710</v>
      </c>
      <c r="R65">
        <v>48943</v>
      </c>
      <c r="AS65">
        <v>41727</v>
      </c>
      <c r="AY65">
        <v>19727</v>
      </c>
      <c r="BG65">
        <v>65454</v>
      </c>
      <c r="BH65">
        <v>62124</v>
      </c>
      <c r="BJ65">
        <v>15147</v>
      </c>
      <c r="BV65">
        <v>55241</v>
      </c>
      <c r="BX65">
        <v>410310</v>
      </c>
      <c r="CS65">
        <v>64611</v>
      </c>
      <c r="CV65">
        <v>38114</v>
      </c>
      <c r="CZ65">
        <v>60539</v>
      </c>
      <c r="DG65">
        <v>66259</v>
      </c>
      <c r="DH65">
        <v>34943</v>
      </c>
      <c r="DJ65">
        <v>63376</v>
      </c>
      <c r="DK65">
        <v>37635</v>
      </c>
      <c r="DV65">
        <v>63812</v>
      </c>
      <c r="DX65">
        <v>58694</v>
      </c>
      <c r="ED65">
        <v>70290</v>
      </c>
      <c r="EE65">
        <v>14540</v>
      </c>
      <c r="EF65">
        <v>236992</v>
      </c>
      <c r="EH65">
        <v>732126</v>
      </c>
      <c r="ES65">
        <v>722573</v>
      </c>
      <c r="FA65">
        <v>68862</v>
      </c>
      <c r="FB65">
        <v>34561</v>
      </c>
      <c r="FE65">
        <v>34773</v>
      </c>
      <c r="FH65">
        <v>57506</v>
      </c>
      <c r="FI65">
        <v>43965</v>
      </c>
      <c r="FN65">
        <v>69595</v>
      </c>
      <c r="FP65">
        <v>70671</v>
      </c>
      <c r="FX65">
        <v>66400</v>
      </c>
      <c r="GC65">
        <v>38102</v>
      </c>
    </row>
    <row r="66" spans="9:185" x14ac:dyDescent="0.25">
      <c r="I66">
        <v>48541</v>
      </c>
      <c r="J66">
        <v>300673</v>
      </c>
      <c r="K66">
        <v>37915</v>
      </c>
      <c r="L66">
        <v>56333</v>
      </c>
      <c r="O66">
        <v>31343</v>
      </c>
      <c r="R66">
        <v>49111</v>
      </c>
      <c r="AS66">
        <v>42327</v>
      </c>
      <c r="AY66">
        <v>20347</v>
      </c>
      <c r="BG66">
        <v>65621</v>
      </c>
      <c r="BH66">
        <v>63075</v>
      </c>
      <c r="BJ66">
        <v>15529</v>
      </c>
      <c r="BV66">
        <v>55278</v>
      </c>
      <c r="BX66">
        <v>410415</v>
      </c>
      <c r="CS66">
        <v>64809</v>
      </c>
      <c r="CV66">
        <v>38115</v>
      </c>
      <c r="CZ66">
        <v>60541</v>
      </c>
      <c r="DG66">
        <v>66263</v>
      </c>
      <c r="DH66">
        <v>34959</v>
      </c>
      <c r="DJ66">
        <v>63459</v>
      </c>
      <c r="DK66">
        <v>37636</v>
      </c>
      <c r="DV66">
        <v>64190</v>
      </c>
      <c r="DX66">
        <v>58816</v>
      </c>
      <c r="ED66">
        <v>70295</v>
      </c>
      <c r="EE66">
        <v>14565</v>
      </c>
      <c r="EF66">
        <v>447904</v>
      </c>
      <c r="EH66">
        <v>748811</v>
      </c>
      <c r="ES66">
        <v>732510</v>
      </c>
      <c r="FA66">
        <v>68880</v>
      </c>
      <c r="FB66">
        <v>34722</v>
      </c>
      <c r="FE66">
        <v>35911</v>
      </c>
      <c r="FH66">
        <v>57509</v>
      </c>
      <c r="FI66">
        <v>44715</v>
      </c>
      <c r="FN66">
        <v>70288</v>
      </c>
      <c r="FP66">
        <v>70678</v>
      </c>
      <c r="FX66">
        <v>66990</v>
      </c>
      <c r="GC66">
        <v>38103</v>
      </c>
    </row>
    <row r="67" spans="9:185" x14ac:dyDescent="0.25">
      <c r="I67">
        <v>49640</v>
      </c>
      <c r="J67">
        <v>337675</v>
      </c>
      <c r="K67">
        <v>37917</v>
      </c>
      <c r="L67">
        <v>57632</v>
      </c>
      <c r="O67">
        <v>31347</v>
      </c>
      <c r="R67">
        <v>50224</v>
      </c>
      <c r="AS67">
        <v>43703</v>
      </c>
      <c r="AY67">
        <v>20619</v>
      </c>
      <c r="BG67">
        <v>67001</v>
      </c>
      <c r="BH67">
        <v>63077</v>
      </c>
      <c r="BJ67">
        <v>16002</v>
      </c>
      <c r="BV67">
        <v>56158</v>
      </c>
      <c r="BX67">
        <v>524082</v>
      </c>
      <c r="CS67">
        <v>64851</v>
      </c>
      <c r="CV67">
        <v>39660</v>
      </c>
      <c r="CZ67">
        <v>60542</v>
      </c>
      <c r="DG67">
        <v>66264</v>
      </c>
      <c r="DH67">
        <v>34962</v>
      </c>
      <c r="DJ67">
        <v>63612</v>
      </c>
      <c r="DK67">
        <v>37637</v>
      </c>
      <c r="DV67">
        <v>64718</v>
      </c>
      <c r="DX67">
        <v>58835</v>
      </c>
      <c r="ED67">
        <v>70299</v>
      </c>
      <c r="EE67">
        <v>14653</v>
      </c>
      <c r="EF67">
        <v>478065</v>
      </c>
      <c r="EH67">
        <v>755777</v>
      </c>
      <c r="FA67">
        <v>68889</v>
      </c>
      <c r="FB67">
        <v>34723</v>
      </c>
      <c r="FE67">
        <v>36079</v>
      </c>
      <c r="FH67">
        <v>57511</v>
      </c>
      <c r="FI67">
        <v>47184</v>
      </c>
      <c r="FX67">
        <v>66994</v>
      </c>
      <c r="GC67">
        <v>38164</v>
      </c>
    </row>
    <row r="68" spans="9:185" x14ac:dyDescent="0.25">
      <c r="I68">
        <v>49644</v>
      </c>
      <c r="J68">
        <v>340810</v>
      </c>
      <c r="K68">
        <v>37974</v>
      </c>
      <c r="L68">
        <v>58032</v>
      </c>
      <c r="O68">
        <v>31352</v>
      </c>
      <c r="R68">
        <v>50276</v>
      </c>
      <c r="AS68">
        <v>44675</v>
      </c>
      <c r="AY68">
        <v>20722</v>
      </c>
      <c r="BG68">
        <v>68418</v>
      </c>
      <c r="BH68">
        <v>63078</v>
      </c>
      <c r="BJ68">
        <v>16115</v>
      </c>
      <c r="BV68">
        <v>56159</v>
      </c>
      <c r="BX68">
        <v>524090</v>
      </c>
      <c r="CS68">
        <v>65288</v>
      </c>
      <c r="CV68">
        <v>40529</v>
      </c>
      <c r="CZ68">
        <v>61053</v>
      </c>
      <c r="DG68">
        <v>67329</v>
      </c>
      <c r="DH68">
        <v>34963</v>
      </c>
      <c r="DJ68">
        <v>63614</v>
      </c>
      <c r="DK68">
        <v>40404</v>
      </c>
      <c r="DV68">
        <v>65441</v>
      </c>
      <c r="DX68">
        <v>58907</v>
      </c>
      <c r="ED68">
        <v>70649</v>
      </c>
      <c r="EE68">
        <v>15490</v>
      </c>
      <c r="EH68">
        <v>808887</v>
      </c>
      <c r="FA68">
        <v>69001</v>
      </c>
      <c r="FB68">
        <v>34907</v>
      </c>
      <c r="FE68">
        <v>36758</v>
      </c>
      <c r="FH68">
        <v>57512</v>
      </c>
      <c r="FI68">
        <v>48243</v>
      </c>
      <c r="FX68">
        <v>67186</v>
      </c>
      <c r="GC68">
        <v>38165</v>
      </c>
    </row>
    <row r="69" spans="9:185" x14ac:dyDescent="0.25">
      <c r="I69">
        <v>49648</v>
      </c>
      <c r="J69">
        <v>360552</v>
      </c>
      <c r="K69">
        <v>38110</v>
      </c>
      <c r="L69">
        <v>59859</v>
      </c>
      <c r="O69">
        <v>32779</v>
      </c>
      <c r="R69">
        <v>51033</v>
      </c>
      <c r="AS69">
        <v>44736</v>
      </c>
      <c r="AY69">
        <v>20723</v>
      </c>
      <c r="BG69">
        <v>68845</v>
      </c>
      <c r="BH69">
        <v>63720</v>
      </c>
      <c r="BJ69">
        <v>16124</v>
      </c>
      <c r="BV69">
        <v>56160</v>
      </c>
      <c r="BX69">
        <v>524108</v>
      </c>
      <c r="CS69">
        <v>65452</v>
      </c>
      <c r="CV69">
        <v>42502</v>
      </c>
      <c r="CZ69">
        <v>61912</v>
      </c>
      <c r="DG69">
        <v>67332</v>
      </c>
      <c r="DH69">
        <v>34966</v>
      </c>
      <c r="DJ69">
        <v>63616</v>
      </c>
      <c r="DK69">
        <v>42037</v>
      </c>
      <c r="DV69">
        <v>65744</v>
      </c>
      <c r="DX69">
        <v>59372</v>
      </c>
      <c r="ED69">
        <v>70652</v>
      </c>
      <c r="EE69">
        <v>15939</v>
      </c>
      <c r="FA69">
        <v>69084</v>
      </c>
      <c r="FB69">
        <v>35842</v>
      </c>
      <c r="FE69">
        <v>37331</v>
      </c>
      <c r="FH69">
        <v>57513</v>
      </c>
      <c r="FI69">
        <v>50066</v>
      </c>
      <c r="FX69">
        <v>67375</v>
      </c>
      <c r="GC69">
        <v>38774</v>
      </c>
    </row>
    <row r="70" spans="9:185" x14ac:dyDescent="0.25">
      <c r="I70">
        <v>49649</v>
      </c>
      <c r="J70">
        <v>438119</v>
      </c>
      <c r="K70">
        <v>38923</v>
      </c>
      <c r="L70">
        <v>60534</v>
      </c>
      <c r="O70">
        <v>32853</v>
      </c>
      <c r="R70">
        <v>52915</v>
      </c>
      <c r="AS70">
        <v>46273</v>
      </c>
      <c r="AY70">
        <v>20960</v>
      </c>
      <c r="BG70">
        <v>69399</v>
      </c>
      <c r="BH70">
        <v>63739</v>
      </c>
      <c r="BJ70">
        <v>16125</v>
      </c>
      <c r="BV70">
        <v>56296</v>
      </c>
      <c r="BX70">
        <v>550715</v>
      </c>
      <c r="CS70">
        <v>65541</v>
      </c>
      <c r="CV70">
        <v>42503</v>
      </c>
      <c r="CZ70">
        <v>62312</v>
      </c>
      <c r="DG70">
        <v>69155</v>
      </c>
      <c r="DH70">
        <v>34982</v>
      </c>
      <c r="DJ70">
        <v>63756</v>
      </c>
      <c r="DK70">
        <v>42041</v>
      </c>
      <c r="DV70">
        <v>65790</v>
      </c>
      <c r="DX70">
        <v>59699</v>
      </c>
      <c r="ED70">
        <v>70657</v>
      </c>
      <c r="EE70">
        <v>16102</v>
      </c>
      <c r="FA70">
        <v>69383</v>
      </c>
      <c r="FB70">
        <v>36097</v>
      </c>
      <c r="FE70">
        <v>37644</v>
      </c>
      <c r="FH70">
        <v>57514</v>
      </c>
      <c r="FI70">
        <v>51733</v>
      </c>
      <c r="FX70">
        <v>67398</v>
      </c>
      <c r="GC70">
        <v>39064</v>
      </c>
    </row>
    <row r="71" spans="9:185" x14ac:dyDescent="0.25">
      <c r="I71">
        <v>49650</v>
      </c>
      <c r="J71">
        <v>580977</v>
      </c>
      <c r="K71">
        <v>39129</v>
      </c>
      <c r="L71">
        <v>60579</v>
      </c>
      <c r="O71">
        <v>34325</v>
      </c>
      <c r="R71">
        <v>53546</v>
      </c>
      <c r="AS71">
        <v>46283</v>
      </c>
      <c r="AY71">
        <v>21097</v>
      </c>
      <c r="BG71">
        <v>69421</v>
      </c>
      <c r="BH71">
        <v>63768</v>
      </c>
      <c r="BJ71">
        <v>16356</v>
      </c>
      <c r="BV71">
        <v>58030</v>
      </c>
      <c r="BX71">
        <v>741000</v>
      </c>
      <c r="CS71">
        <v>65544</v>
      </c>
      <c r="CV71">
        <v>43609</v>
      </c>
      <c r="CZ71">
        <v>63286</v>
      </c>
      <c r="DG71">
        <v>69301</v>
      </c>
      <c r="DH71">
        <v>34983</v>
      </c>
      <c r="DJ71">
        <v>63866</v>
      </c>
      <c r="DK71">
        <v>42871</v>
      </c>
      <c r="DV71">
        <v>65827</v>
      </c>
      <c r="DX71">
        <v>60255</v>
      </c>
      <c r="ED71">
        <v>71746</v>
      </c>
      <c r="EE71">
        <v>16205</v>
      </c>
      <c r="FA71">
        <v>70612</v>
      </c>
      <c r="FB71">
        <v>36148</v>
      </c>
      <c r="FE71">
        <v>37733</v>
      </c>
      <c r="FH71">
        <v>57704</v>
      </c>
      <c r="FI71">
        <v>51739</v>
      </c>
      <c r="FX71">
        <v>67410</v>
      </c>
      <c r="GC71">
        <v>39065</v>
      </c>
    </row>
    <row r="72" spans="9:185" x14ac:dyDescent="0.25">
      <c r="I72">
        <v>49654</v>
      </c>
      <c r="J72">
        <v>710681</v>
      </c>
      <c r="K72">
        <v>39942</v>
      </c>
      <c r="L72">
        <v>60611</v>
      </c>
      <c r="O72">
        <v>34330</v>
      </c>
      <c r="R72">
        <v>53835</v>
      </c>
      <c r="AS72">
        <v>46727</v>
      </c>
      <c r="AY72">
        <v>21229</v>
      </c>
      <c r="BG72">
        <v>270926</v>
      </c>
      <c r="BH72">
        <v>64134</v>
      </c>
      <c r="BJ72">
        <v>16791</v>
      </c>
      <c r="BV72">
        <v>58073</v>
      </c>
      <c r="BX72">
        <v>745991</v>
      </c>
      <c r="CS72">
        <v>65587</v>
      </c>
      <c r="CV72">
        <v>43612</v>
      </c>
      <c r="CZ72">
        <v>63290</v>
      </c>
      <c r="DG72">
        <v>69312</v>
      </c>
      <c r="DH72">
        <v>34985</v>
      </c>
      <c r="DJ72">
        <v>64039</v>
      </c>
      <c r="DK72">
        <v>42886</v>
      </c>
      <c r="DV72">
        <v>66234</v>
      </c>
      <c r="DX72">
        <v>60691</v>
      </c>
      <c r="ED72">
        <v>111526</v>
      </c>
      <c r="EE72">
        <v>16579</v>
      </c>
      <c r="FB72">
        <v>36485</v>
      </c>
      <c r="FE72">
        <v>38829</v>
      </c>
      <c r="FH72">
        <v>57803</v>
      </c>
      <c r="FI72">
        <v>52720</v>
      </c>
      <c r="FX72">
        <v>67452</v>
      </c>
      <c r="GC72">
        <v>39187</v>
      </c>
    </row>
    <row r="73" spans="9:185" x14ac:dyDescent="0.25">
      <c r="I73">
        <v>49655</v>
      </c>
      <c r="J73">
        <v>758118</v>
      </c>
      <c r="K73">
        <v>40488</v>
      </c>
      <c r="L73">
        <v>60629</v>
      </c>
      <c r="O73">
        <v>34964</v>
      </c>
      <c r="R73">
        <v>53851</v>
      </c>
      <c r="AS73">
        <v>47543</v>
      </c>
      <c r="AY73">
        <v>21303</v>
      </c>
      <c r="BG73">
        <v>316570</v>
      </c>
      <c r="BH73">
        <v>66013</v>
      </c>
      <c r="BJ73">
        <v>16988</v>
      </c>
      <c r="BV73">
        <v>58201</v>
      </c>
      <c r="CS73">
        <v>66292</v>
      </c>
      <c r="CV73">
        <v>43803</v>
      </c>
      <c r="CZ73">
        <v>64368</v>
      </c>
      <c r="DG73">
        <v>69774</v>
      </c>
      <c r="DH73">
        <v>35567</v>
      </c>
      <c r="DJ73">
        <v>64376</v>
      </c>
      <c r="DK73">
        <v>43205</v>
      </c>
      <c r="DV73">
        <v>66835</v>
      </c>
      <c r="DX73">
        <v>61235</v>
      </c>
      <c r="ED73">
        <v>144493</v>
      </c>
      <c r="EE73">
        <v>16769</v>
      </c>
      <c r="FB73">
        <v>36822</v>
      </c>
      <c r="FE73">
        <v>39641</v>
      </c>
      <c r="FH73">
        <v>57804</v>
      </c>
      <c r="FI73">
        <v>52909</v>
      </c>
      <c r="FX73">
        <v>69088</v>
      </c>
      <c r="GC73">
        <v>39239</v>
      </c>
    </row>
    <row r="74" spans="9:185" x14ac:dyDescent="0.25">
      <c r="I74">
        <v>49686</v>
      </c>
      <c r="J74">
        <v>807610</v>
      </c>
      <c r="K74">
        <v>41305</v>
      </c>
      <c r="L74">
        <v>62555</v>
      </c>
      <c r="O74">
        <v>34977</v>
      </c>
      <c r="R74">
        <v>54718</v>
      </c>
      <c r="AS74">
        <v>48139</v>
      </c>
      <c r="AY74">
        <v>21357</v>
      </c>
      <c r="BG74">
        <v>326728</v>
      </c>
      <c r="BH74">
        <v>69857</v>
      </c>
      <c r="BJ74">
        <v>16991</v>
      </c>
      <c r="BV74">
        <v>58641</v>
      </c>
      <c r="CS74">
        <v>66572</v>
      </c>
      <c r="CV74">
        <v>46080</v>
      </c>
      <c r="CZ74">
        <v>64369</v>
      </c>
      <c r="DG74">
        <v>69903</v>
      </c>
      <c r="DH74">
        <v>35871</v>
      </c>
      <c r="DJ74">
        <v>65352</v>
      </c>
      <c r="DK74">
        <v>43269</v>
      </c>
      <c r="DV74">
        <v>67217</v>
      </c>
      <c r="DX74">
        <v>61256</v>
      </c>
      <c r="ED74">
        <v>189217</v>
      </c>
      <c r="EE74">
        <v>16840</v>
      </c>
      <c r="FB74">
        <v>37279</v>
      </c>
      <c r="FE74">
        <v>39979</v>
      </c>
      <c r="FH74">
        <v>57805</v>
      </c>
      <c r="FI74">
        <v>56968</v>
      </c>
      <c r="FX74">
        <v>69215</v>
      </c>
      <c r="GC74">
        <v>39255</v>
      </c>
    </row>
    <row r="75" spans="9:185" x14ac:dyDescent="0.25">
      <c r="I75">
        <v>49705</v>
      </c>
      <c r="J75">
        <v>817791</v>
      </c>
      <c r="K75">
        <v>42367</v>
      </c>
      <c r="L75">
        <v>62642</v>
      </c>
      <c r="O75">
        <v>34978</v>
      </c>
      <c r="R75">
        <v>56015</v>
      </c>
      <c r="AS75">
        <v>48141</v>
      </c>
      <c r="AY75">
        <v>21361</v>
      </c>
      <c r="BG75">
        <v>377770</v>
      </c>
      <c r="BH75">
        <v>69877</v>
      </c>
      <c r="BJ75">
        <v>17860</v>
      </c>
      <c r="BV75">
        <v>58910</v>
      </c>
      <c r="CS75">
        <v>67127</v>
      </c>
      <c r="CV75">
        <v>47866</v>
      </c>
      <c r="CZ75">
        <v>64470</v>
      </c>
      <c r="DG75">
        <v>69910</v>
      </c>
      <c r="DH75">
        <v>36787</v>
      </c>
      <c r="DJ75">
        <v>68068</v>
      </c>
      <c r="DK75">
        <v>43270</v>
      </c>
      <c r="DV75">
        <v>67313</v>
      </c>
      <c r="DX75">
        <v>62031</v>
      </c>
      <c r="ED75">
        <v>200741</v>
      </c>
      <c r="EE75">
        <v>17098</v>
      </c>
      <c r="FB75">
        <v>37543</v>
      </c>
      <c r="FE75">
        <v>41186</v>
      </c>
      <c r="FH75">
        <v>57807</v>
      </c>
      <c r="FI75">
        <v>58924</v>
      </c>
      <c r="FX75">
        <v>69218</v>
      </c>
      <c r="GC75">
        <v>39348</v>
      </c>
    </row>
    <row r="76" spans="9:185" x14ac:dyDescent="0.25">
      <c r="I76">
        <v>49708</v>
      </c>
      <c r="J76">
        <v>870337</v>
      </c>
      <c r="K76">
        <v>42371</v>
      </c>
      <c r="L76">
        <v>63161</v>
      </c>
      <c r="O76">
        <v>35299</v>
      </c>
      <c r="R76">
        <v>57767</v>
      </c>
      <c r="AS76">
        <v>54109</v>
      </c>
      <c r="AY76">
        <v>21379</v>
      </c>
      <c r="BG76">
        <v>391854</v>
      </c>
      <c r="BH76">
        <v>69892</v>
      </c>
      <c r="BJ76">
        <v>17919</v>
      </c>
      <c r="BV76">
        <v>58912</v>
      </c>
      <c r="CS76">
        <v>67132</v>
      </c>
      <c r="CV76">
        <v>48514</v>
      </c>
      <c r="CZ76">
        <v>64474</v>
      </c>
      <c r="DG76">
        <v>69915</v>
      </c>
      <c r="DH76">
        <v>36879</v>
      </c>
      <c r="DJ76">
        <v>68217</v>
      </c>
      <c r="DK76">
        <v>43272</v>
      </c>
      <c r="DV76">
        <v>68024</v>
      </c>
      <c r="DX76">
        <v>62264</v>
      </c>
      <c r="ED76">
        <v>214809</v>
      </c>
      <c r="EE76">
        <v>17278</v>
      </c>
      <c r="FB76">
        <v>37760</v>
      </c>
      <c r="FE76">
        <v>41624</v>
      </c>
      <c r="FH76">
        <v>58012</v>
      </c>
      <c r="FI76">
        <v>59050</v>
      </c>
      <c r="FX76">
        <v>69685</v>
      </c>
      <c r="GC76">
        <v>39358</v>
      </c>
    </row>
    <row r="77" spans="9:185" x14ac:dyDescent="0.25">
      <c r="I77">
        <v>49709</v>
      </c>
      <c r="K77">
        <v>44753</v>
      </c>
      <c r="L77">
        <v>63729</v>
      </c>
      <c r="O77">
        <v>35309</v>
      </c>
      <c r="R77">
        <v>57894</v>
      </c>
      <c r="AS77">
        <v>54130</v>
      </c>
      <c r="AY77">
        <v>21414</v>
      </c>
      <c r="BG77">
        <v>395897</v>
      </c>
      <c r="BH77">
        <v>69893</v>
      </c>
      <c r="BJ77">
        <v>17965</v>
      </c>
      <c r="BV77">
        <v>58914</v>
      </c>
      <c r="CS77">
        <v>67858</v>
      </c>
      <c r="CV77">
        <v>48679</v>
      </c>
      <c r="CZ77">
        <v>64480</v>
      </c>
      <c r="DG77">
        <v>69946</v>
      </c>
      <c r="DH77">
        <v>36963</v>
      </c>
      <c r="DJ77">
        <v>69732</v>
      </c>
      <c r="DK77">
        <v>43273</v>
      </c>
      <c r="DV77">
        <v>68025</v>
      </c>
      <c r="DX77">
        <v>62273</v>
      </c>
      <c r="ED77">
        <v>215038</v>
      </c>
      <c r="EE77">
        <v>17279</v>
      </c>
      <c r="FB77">
        <v>37762</v>
      </c>
      <c r="FE77">
        <v>41829</v>
      </c>
      <c r="FH77">
        <v>58014</v>
      </c>
      <c r="FI77">
        <v>61411</v>
      </c>
      <c r="FX77">
        <v>69710</v>
      </c>
      <c r="GC77">
        <v>39359</v>
      </c>
    </row>
    <row r="78" spans="9:185" x14ac:dyDescent="0.25">
      <c r="I78">
        <v>49710</v>
      </c>
      <c r="K78">
        <v>44929</v>
      </c>
      <c r="L78">
        <v>63850</v>
      </c>
      <c r="O78">
        <v>35353</v>
      </c>
      <c r="R78">
        <v>58221</v>
      </c>
      <c r="AS78">
        <v>54133</v>
      </c>
      <c r="AY78">
        <v>21539</v>
      </c>
      <c r="BG78">
        <v>409758</v>
      </c>
      <c r="BH78">
        <v>69894</v>
      </c>
      <c r="BJ78">
        <v>18023</v>
      </c>
      <c r="BV78">
        <v>59630</v>
      </c>
      <c r="CS78">
        <v>67860</v>
      </c>
      <c r="CV78">
        <v>48781</v>
      </c>
      <c r="CZ78">
        <v>65482</v>
      </c>
      <c r="DG78">
        <v>70108</v>
      </c>
      <c r="DH78">
        <v>37754</v>
      </c>
      <c r="DJ78">
        <v>69733</v>
      </c>
      <c r="DK78">
        <v>43274</v>
      </c>
      <c r="DV78">
        <v>68026</v>
      </c>
      <c r="DX78">
        <v>62323</v>
      </c>
      <c r="ED78">
        <v>247056</v>
      </c>
      <c r="EE78">
        <v>17354</v>
      </c>
      <c r="FB78">
        <v>38533</v>
      </c>
      <c r="FE78">
        <v>42488</v>
      </c>
      <c r="FH78">
        <v>58024</v>
      </c>
      <c r="FI78">
        <v>63402</v>
      </c>
      <c r="FX78">
        <v>69734</v>
      </c>
      <c r="GC78">
        <v>39360</v>
      </c>
    </row>
    <row r="79" spans="9:185" x14ac:dyDescent="0.25">
      <c r="I79">
        <v>49719</v>
      </c>
      <c r="K79">
        <v>46089</v>
      </c>
      <c r="L79">
        <v>64820</v>
      </c>
      <c r="O79">
        <v>35826</v>
      </c>
      <c r="R79">
        <v>58668</v>
      </c>
      <c r="AS79">
        <v>55434</v>
      </c>
      <c r="AY79">
        <v>21701</v>
      </c>
      <c r="BG79">
        <v>430546</v>
      </c>
      <c r="BH79">
        <v>70813</v>
      </c>
      <c r="BJ79">
        <v>19000</v>
      </c>
      <c r="BV79">
        <v>59807</v>
      </c>
      <c r="CS79">
        <v>68560</v>
      </c>
      <c r="CV79">
        <v>53467</v>
      </c>
      <c r="CZ79">
        <v>66399</v>
      </c>
      <c r="DG79">
        <v>70811</v>
      </c>
      <c r="DH79">
        <v>38191</v>
      </c>
      <c r="DJ79">
        <v>69743</v>
      </c>
      <c r="DK79">
        <v>43532</v>
      </c>
      <c r="DV79">
        <v>68269</v>
      </c>
      <c r="DX79">
        <v>62657</v>
      </c>
      <c r="ED79">
        <v>252312</v>
      </c>
      <c r="EE79">
        <v>17395</v>
      </c>
      <c r="FB79">
        <v>38541</v>
      </c>
      <c r="FE79">
        <v>46098</v>
      </c>
      <c r="FH79">
        <v>58028</v>
      </c>
      <c r="FI79">
        <v>70144</v>
      </c>
      <c r="FX79">
        <v>69735</v>
      </c>
      <c r="GC79">
        <v>39362</v>
      </c>
    </row>
    <row r="80" spans="9:185" x14ac:dyDescent="0.25">
      <c r="I80">
        <v>49725</v>
      </c>
      <c r="K80">
        <v>46092</v>
      </c>
      <c r="L80">
        <v>64828</v>
      </c>
      <c r="O80">
        <v>36781</v>
      </c>
      <c r="R80">
        <v>60366</v>
      </c>
      <c r="AS80">
        <v>55437</v>
      </c>
      <c r="AY80">
        <v>22300</v>
      </c>
      <c r="BG80">
        <v>430561</v>
      </c>
      <c r="BH80">
        <v>72041</v>
      </c>
      <c r="BJ80">
        <v>19110</v>
      </c>
      <c r="BV80">
        <v>59809</v>
      </c>
      <c r="CS80">
        <v>68561</v>
      </c>
      <c r="CV80">
        <v>54218</v>
      </c>
      <c r="CZ80">
        <v>66416</v>
      </c>
      <c r="DG80">
        <v>70815</v>
      </c>
      <c r="DH80">
        <v>38308</v>
      </c>
      <c r="DJ80">
        <v>69745</v>
      </c>
      <c r="DK80">
        <v>43592</v>
      </c>
      <c r="DV80">
        <v>68479</v>
      </c>
      <c r="DX80">
        <v>62792</v>
      </c>
      <c r="ED80">
        <v>253302</v>
      </c>
      <c r="EE80">
        <v>17572</v>
      </c>
      <c r="FB80">
        <v>39071</v>
      </c>
      <c r="FE80">
        <v>46315</v>
      </c>
      <c r="FH80">
        <v>58087</v>
      </c>
      <c r="FI80">
        <v>156042</v>
      </c>
      <c r="FX80">
        <v>69736</v>
      </c>
      <c r="GC80">
        <v>39609</v>
      </c>
    </row>
    <row r="81" spans="9:185" x14ac:dyDescent="0.25">
      <c r="I81">
        <v>49729</v>
      </c>
      <c r="K81">
        <v>46096</v>
      </c>
      <c r="L81">
        <v>65568</v>
      </c>
      <c r="O81">
        <v>36782</v>
      </c>
      <c r="R81">
        <v>61869</v>
      </c>
      <c r="AS81">
        <v>56318</v>
      </c>
      <c r="AY81">
        <v>22580</v>
      </c>
      <c r="BG81">
        <v>504241</v>
      </c>
      <c r="BH81">
        <v>96065</v>
      </c>
      <c r="BJ81">
        <v>19455</v>
      </c>
      <c r="BV81">
        <v>59868</v>
      </c>
      <c r="CS81">
        <v>68958</v>
      </c>
      <c r="CV81">
        <v>54494</v>
      </c>
      <c r="CZ81">
        <v>67872</v>
      </c>
      <c r="DG81">
        <v>70849</v>
      </c>
      <c r="DH81">
        <v>38430</v>
      </c>
      <c r="DJ81">
        <v>69750</v>
      </c>
      <c r="DK81">
        <v>44316</v>
      </c>
      <c r="DV81">
        <v>68502</v>
      </c>
      <c r="DX81">
        <v>62797</v>
      </c>
      <c r="ED81">
        <v>329714</v>
      </c>
      <c r="EE81">
        <v>17756</v>
      </c>
      <c r="FB81">
        <v>39167</v>
      </c>
      <c r="FE81">
        <v>47251</v>
      </c>
      <c r="FH81">
        <v>58088</v>
      </c>
      <c r="FI81">
        <v>167791</v>
      </c>
      <c r="FX81">
        <v>69737</v>
      </c>
      <c r="GC81">
        <v>40244</v>
      </c>
    </row>
    <row r="82" spans="9:185" x14ac:dyDescent="0.25">
      <c r="I82">
        <v>49731</v>
      </c>
      <c r="K82">
        <v>46097</v>
      </c>
      <c r="L82">
        <v>65862</v>
      </c>
      <c r="O82">
        <v>37322</v>
      </c>
      <c r="R82">
        <v>61930</v>
      </c>
      <c r="AS82">
        <v>56591</v>
      </c>
      <c r="AY82">
        <v>22609</v>
      </c>
      <c r="BG82">
        <v>585760</v>
      </c>
      <c r="BH82">
        <v>99218</v>
      </c>
      <c r="BJ82">
        <v>19938</v>
      </c>
      <c r="BV82">
        <v>61458</v>
      </c>
      <c r="CS82">
        <v>69314</v>
      </c>
      <c r="CV82">
        <v>56913</v>
      </c>
      <c r="CZ82">
        <v>67882</v>
      </c>
      <c r="DG82">
        <v>70862</v>
      </c>
      <c r="DH82">
        <v>38437</v>
      </c>
      <c r="DJ82">
        <v>69778</v>
      </c>
      <c r="DK82">
        <v>44318</v>
      </c>
      <c r="DV82">
        <v>69495</v>
      </c>
      <c r="DX82">
        <v>62799</v>
      </c>
      <c r="ED82">
        <v>338418</v>
      </c>
      <c r="EE82">
        <v>17761</v>
      </c>
      <c r="FB82">
        <v>39168</v>
      </c>
      <c r="FE82">
        <v>47309</v>
      </c>
      <c r="FH82">
        <v>58195</v>
      </c>
      <c r="FI82">
        <v>180588</v>
      </c>
      <c r="FX82">
        <v>69781</v>
      </c>
      <c r="GC82">
        <v>40378</v>
      </c>
    </row>
    <row r="83" spans="9:185" x14ac:dyDescent="0.25">
      <c r="I83">
        <v>49771</v>
      </c>
      <c r="K83">
        <v>46312</v>
      </c>
      <c r="L83">
        <v>66008</v>
      </c>
      <c r="O83">
        <v>37768</v>
      </c>
      <c r="R83">
        <v>63284</v>
      </c>
      <c r="AS83">
        <v>56828</v>
      </c>
      <c r="AY83">
        <v>22739</v>
      </c>
      <c r="BG83">
        <v>598128</v>
      </c>
      <c r="BH83">
        <v>115774</v>
      </c>
      <c r="BJ83">
        <v>20038</v>
      </c>
      <c r="BV83">
        <v>61468</v>
      </c>
      <c r="CS83">
        <v>69771</v>
      </c>
      <c r="CV83">
        <v>57331</v>
      </c>
      <c r="CZ83">
        <v>68266</v>
      </c>
      <c r="DG83">
        <v>70864</v>
      </c>
      <c r="DH83">
        <v>39033</v>
      </c>
      <c r="DJ83">
        <v>69853</v>
      </c>
      <c r="DK83">
        <v>44319</v>
      </c>
      <c r="DV83">
        <v>70552</v>
      </c>
      <c r="DX83">
        <v>62804</v>
      </c>
      <c r="ED83">
        <v>340380</v>
      </c>
      <c r="EE83">
        <v>17790</v>
      </c>
      <c r="FB83">
        <v>39305</v>
      </c>
      <c r="FE83">
        <v>48989</v>
      </c>
      <c r="FH83">
        <v>58298</v>
      </c>
      <c r="FI83">
        <v>195818</v>
      </c>
      <c r="FX83">
        <v>70483</v>
      </c>
      <c r="GC83">
        <v>40593</v>
      </c>
    </row>
    <row r="84" spans="9:185" x14ac:dyDescent="0.25">
      <c r="I84">
        <v>49772</v>
      </c>
      <c r="K84">
        <v>46336</v>
      </c>
      <c r="L84">
        <v>66024</v>
      </c>
      <c r="O84">
        <v>38348</v>
      </c>
      <c r="R84">
        <v>63370</v>
      </c>
      <c r="AS84">
        <v>57815</v>
      </c>
      <c r="AY84">
        <v>23187</v>
      </c>
      <c r="BG84">
        <v>639625</v>
      </c>
      <c r="BH84">
        <v>223552</v>
      </c>
      <c r="BJ84">
        <v>20039</v>
      </c>
      <c r="BV84">
        <v>61469</v>
      </c>
      <c r="CS84">
        <v>70585</v>
      </c>
      <c r="CV84">
        <v>57437</v>
      </c>
      <c r="CZ84">
        <v>68298</v>
      </c>
      <c r="DG84">
        <v>70867</v>
      </c>
      <c r="DH84">
        <v>39604</v>
      </c>
      <c r="DJ84">
        <v>69854</v>
      </c>
      <c r="DK84">
        <v>45442</v>
      </c>
      <c r="DX84">
        <v>62905</v>
      </c>
      <c r="ED84">
        <v>340398</v>
      </c>
      <c r="EE84">
        <v>17791</v>
      </c>
      <c r="FB84">
        <v>39564</v>
      </c>
      <c r="FE84">
        <v>49050</v>
      </c>
      <c r="FH84">
        <v>58575</v>
      </c>
      <c r="FI84">
        <v>214817</v>
      </c>
      <c r="FX84">
        <v>95331</v>
      </c>
      <c r="GC84">
        <v>41994</v>
      </c>
    </row>
    <row r="85" spans="9:185" x14ac:dyDescent="0.25">
      <c r="I85">
        <v>50372</v>
      </c>
      <c r="K85">
        <v>46351</v>
      </c>
      <c r="L85">
        <v>66045</v>
      </c>
      <c r="O85">
        <v>39885</v>
      </c>
      <c r="R85">
        <v>68045</v>
      </c>
      <c r="AS85">
        <v>60181</v>
      </c>
      <c r="AY85">
        <v>23706</v>
      </c>
      <c r="BG85">
        <v>639658</v>
      </c>
      <c r="BH85">
        <v>280644</v>
      </c>
      <c r="BJ85">
        <v>20044</v>
      </c>
      <c r="BV85">
        <v>64084</v>
      </c>
      <c r="CS85">
        <v>70589</v>
      </c>
      <c r="CV85">
        <v>57635</v>
      </c>
      <c r="CZ85">
        <v>68343</v>
      </c>
      <c r="DG85">
        <v>70982</v>
      </c>
      <c r="DH85">
        <v>39618</v>
      </c>
      <c r="DJ85">
        <v>69907</v>
      </c>
      <c r="DK85">
        <v>45446</v>
      </c>
      <c r="DX85">
        <v>64216</v>
      </c>
      <c r="ED85">
        <v>342246</v>
      </c>
      <c r="EE85">
        <v>17922</v>
      </c>
      <c r="FB85">
        <v>39649</v>
      </c>
      <c r="FE85">
        <v>49052</v>
      </c>
      <c r="FH85">
        <v>58723</v>
      </c>
      <c r="FI85">
        <v>259721</v>
      </c>
      <c r="FX85">
        <v>103861</v>
      </c>
      <c r="GC85">
        <v>42475</v>
      </c>
    </row>
    <row r="86" spans="9:185" x14ac:dyDescent="0.25">
      <c r="I86">
        <v>50404</v>
      </c>
      <c r="K86">
        <v>46358</v>
      </c>
      <c r="L86">
        <v>66109</v>
      </c>
      <c r="O86">
        <v>40256</v>
      </c>
      <c r="R86">
        <v>68155</v>
      </c>
      <c r="AS86">
        <v>60239</v>
      </c>
      <c r="AY86">
        <v>23802</v>
      </c>
      <c r="BG86">
        <v>713434</v>
      </c>
      <c r="BH86">
        <v>285767</v>
      </c>
      <c r="BJ86">
        <v>20539</v>
      </c>
      <c r="BV86">
        <v>64090</v>
      </c>
      <c r="CS86">
        <v>70610</v>
      </c>
      <c r="CV86">
        <v>57636</v>
      </c>
      <c r="CZ86">
        <v>68345</v>
      </c>
      <c r="DH86">
        <v>40105</v>
      </c>
      <c r="DJ86">
        <v>69911</v>
      </c>
      <c r="DK86">
        <v>45631</v>
      </c>
      <c r="DX86">
        <v>64928</v>
      </c>
      <c r="ED86">
        <v>346106</v>
      </c>
      <c r="EE86">
        <v>17963</v>
      </c>
      <c r="FB86">
        <v>40622</v>
      </c>
      <c r="FE86">
        <v>49053</v>
      </c>
      <c r="FH86">
        <v>58730</v>
      </c>
      <c r="FI86">
        <v>280982</v>
      </c>
      <c r="FX86">
        <v>130187</v>
      </c>
      <c r="GC86">
        <v>43018</v>
      </c>
    </row>
    <row r="87" spans="9:185" x14ac:dyDescent="0.25">
      <c r="I87">
        <v>50405</v>
      </c>
      <c r="K87">
        <v>46607</v>
      </c>
      <c r="L87">
        <v>67037</v>
      </c>
      <c r="O87">
        <v>40846</v>
      </c>
      <c r="R87">
        <v>69951</v>
      </c>
      <c r="AS87">
        <v>60548</v>
      </c>
      <c r="AY87">
        <v>23897</v>
      </c>
      <c r="BG87">
        <v>715714</v>
      </c>
      <c r="BH87">
        <v>308460</v>
      </c>
      <c r="BJ87">
        <v>21225</v>
      </c>
      <c r="BV87">
        <v>64095</v>
      </c>
      <c r="CS87">
        <v>70845</v>
      </c>
      <c r="CV87">
        <v>57850</v>
      </c>
      <c r="CZ87">
        <v>68351</v>
      </c>
      <c r="DH87">
        <v>40402</v>
      </c>
      <c r="DJ87">
        <v>69913</v>
      </c>
      <c r="DK87">
        <v>46686</v>
      </c>
      <c r="DX87">
        <v>65409</v>
      </c>
      <c r="ED87">
        <v>367672</v>
      </c>
      <c r="EE87">
        <v>18123</v>
      </c>
      <c r="FB87">
        <v>41095</v>
      </c>
      <c r="FE87">
        <v>49495</v>
      </c>
      <c r="FH87">
        <v>58731</v>
      </c>
      <c r="FI87">
        <v>340075</v>
      </c>
      <c r="FX87">
        <v>138479</v>
      </c>
      <c r="GC87">
        <v>43165</v>
      </c>
    </row>
    <row r="88" spans="9:185" x14ac:dyDescent="0.25">
      <c r="I88">
        <v>50433</v>
      </c>
      <c r="K88">
        <v>46772</v>
      </c>
      <c r="L88">
        <v>67044</v>
      </c>
      <c r="O88">
        <v>42326</v>
      </c>
      <c r="R88">
        <v>70073</v>
      </c>
      <c r="AS88">
        <v>60569</v>
      </c>
      <c r="AY88">
        <v>24558</v>
      </c>
      <c r="BG88">
        <v>897801</v>
      </c>
      <c r="BH88">
        <v>318667</v>
      </c>
      <c r="BJ88">
        <v>21380</v>
      </c>
      <c r="BV88">
        <v>65203</v>
      </c>
      <c r="CS88">
        <v>70847</v>
      </c>
      <c r="CV88">
        <v>58884</v>
      </c>
      <c r="CZ88">
        <v>68636</v>
      </c>
      <c r="DH88">
        <v>41183</v>
      </c>
      <c r="DJ88">
        <v>70107</v>
      </c>
      <c r="DK88">
        <v>46687</v>
      </c>
      <c r="DX88">
        <v>65428</v>
      </c>
      <c r="ED88">
        <v>387316</v>
      </c>
      <c r="EE88">
        <v>18144</v>
      </c>
      <c r="FB88">
        <v>41100</v>
      </c>
      <c r="FE88">
        <v>50042</v>
      </c>
      <c r="FH88">
        <v>58746</v>
      </c>
      <c r="FI88">
        <v>349498</v>
      </c>
      <c r="FX88">
        <v>182501</v>
      </c>
      <c r="GC88">
        <v>43204</v>
      </c>
    </row>
    <row r="89" spans="9:185" x14ac:dyDescent="0.25">
      <c r="I89">
        <v>53900</v>
      </c>
      <c r="K89">
        <v>47072</v>
      </c>
      <c r="L89">
        <v>68175</v>
      </c>
      <c r="O89">
        <v>42330</v>
      </c>
      <c r="R89">
        <v>70236</v>
      </c>
      <c r="AS89">
        <v>60765</v>
      </c>
      <c r="AY89">
        <v>24783</v>
      </c>
      <c r="BH89">
        <v>321158</v>
      </c>
      <c r="BJ89">
        <v>22420</v>
      </c>
      <c r="BV89">
        <v>65204</v>
      </c>
      <c r="CS89">
        <v>70848</v>
      </c>
      <c r="CV89">
        <v>58897</v>
      </c>
      <c r="CZ89">
        <v>68809</v>
      </c>
      <c r="DH89">
        <v>41194</v>
      </c>
      <c r="DJ89">
        <v>70266</v>
      </c>
      <c r="DK89">
        <v>46689</v>
      </c>
      <c r="DX89">
        <v>65448</v>
      </c>
      <c r="ED89">
        <v>413062</v>
      </c>
      <c r="EE89">
        <v>18200</v>
      </c>
      <c r="FB89">
        <v>42245</v>
      </c>
      <c r="FE89">
        <v>51516</v>
      </c>
      <c r="FH89">
        <v>59085</v>
      </c>
      <c r="FI89">
        <v>358341</v>
      </c>
      <c r="FX89">
        <v>187724</v>
      </c>
      <c r="GC89">
        <v>43264</v>
      </c>
    </row>
    <row r="90" spans="9:185" x14ac:dyDescent="0.25">
      <c r="I90">
        <v>54070</v>
      </c>
      <c r="K90">
        <v>47074</v>
      </c>
      <c r="L90">
        <v>69765</v>
      </c>
      <c r="O90">
        <v>42501</v>
      </c>
      <c r="R90">
        <v>70245</v>
      </c>
      <c r="AS90">
        <v>61122</v>
      </c>
      <c r="AY90">
        <v>24785</v>
      </c>
      <c r="BH90">
        <v>324459</v>
      </c>
      <c r="BJ90">
        <v>22421</v>
      </c>
      <c r="BV90">
        <v>65205</v>
      </c>
      <c r="CS90">
        <v>70852</v>
      </c>
      <c r="CV90">
        <v>60367</v>
      </c>
      <c r="CZ90">
        <v>69064</v>
      </c>
      <c r="DH90">
        <v>43265</v>
      </c>
      <c r="DJ90">
        <v>70271</v>
      </c>
      <c r="DK90">
        <v>46705</v>
      </c>
      <c r="DX90">
        <v>65490</v>
      </c>
      <c r="ED90">
        <v>413070</v>
      </c>
      <c r="EE90">
        <v>18337</v>
      </c>
      <c r="FB90">
        <v>42865</v>
      </c>
      <c r="FE90">
        <v>52749</v>
      </c>
      <c r="FH90">
        <v>59090</v>
      </c>
      <c r="FI90">
        <v>455022</v>
      </c>
      <c r="FX90">
        <v>200782</v>
      </c>
      <c r="GC90">
        <v>43575</v>
      </c>
    </row>
    <row r="91" spans="9:185" x14ac:dyDescent="0.25">
      <c r="I91">
        <v>54101</v>
      </c>
      <c r="K91">
        <v>50283</v>
      </c>
      <c r="L91">
        <v>70122</v>
      </c>
      <c r="O91">
        <v>43731</v>
      </c>
      <c r="R91">
        <v>72009</v>
      </c>
      <c r="AS91">
        <v>61995</v>
      </c>
      <c r="AY91">
        <v>24890</v>
      </c>
      <c r="BH91">
        <v>359257</v>
      </c>
      <c r="BJ91">
        <v>22640</v>
      </c>
      <c r="BV91">
        <v>65208</v>
      </c>
      <c r="CV91">
        <v>60369</v>
      </c>
      <c r="CZ91">
        <v>69067</v>
      </c>
      <c r="DH91">
        <v>43472</v>
      </c>
      <c r="DJ91">
        <v>70272</v>
      </c>
      <c r="DK91">
        <v>46721</v>
      </c>
      <c r="DX91">
        <v>65899</v>
      </c>
      <c r="ED91">
        <v>469114</v>
      </c>
      <c r="EE91">
        <v>18541</v>
      </c>
      <c r="FB91">
        <v>43083</v>
      </c>
      <c r="FE91">
        <v>53082</v>
      </c>
      <c r="FH91">
        <v>59360</v>
      </c>
      <c r="FI91">
        <v>507319</v>
      </c>
      <c r="FX91">
        <v>216770</v>
      </c>
      <c r="GC91">
        <v>43674</v>
      </c>
    </row>
    <row r="92" spans="9:185" x14ac:dyDescent="0.25">
      <c r="I92">
        <v>54717</v>
      </c>
      <c r="K92">
        <v>50289</v>
      </c>
      <c r="L92">
        <v>70274</v>
      </c>
      <c r="O92">
        <v>43815</v>
      </c>
      <c r="R92">
        <v>84202</v>
      </c>
      <c r="AS92">
        <v>62645</v>
      </c>
      <c r="AY92">
        <v>25327</v>
      </c>
      <c r="BH92">
        <v>396234</v>
      </c>
      <c r="BJ92">
        <v>23300</v>
      </c>
      <c r="BV92">
        <v>65209</v>
      </c>
      <c r="CV92">
        <v>63044</v>
      </c>
      <c r="DH92">
        <v>44262</v>
      </c>
      <c r="DJ92">
        <v>70273</v>
      </c>
      <c r="DK92">
        <v>46760</v>
      </c>
      <c r="DX92">
        <v>66113</v>
      </c>
      <c r="ED92">
        <v>488122</v>
      </c>
      <c r="EE92">
        <v>18546</v>
      </c>
      <c r="FB92">
        <v>43252</v>
      </c>
      <c r="FE92">
        <v>53466</v>
      </c>
      <c r="FH92">
        <v>59634</v>
      </c>
      <c r="FI92">
        <v>566174</v>
      </c>
      <c r="FX92">
        <v>242669</v>
      </c>
      <c r="GC92">
        <v>44601</v>
      </c>
    </row>
    <row r="93" spans="9:185" x14ac:dyDescent="0.25">
      <c r="I93">
        <v>54725</v>
      </c>
      <c r="K93">
        <v>50814</v>
      </c>
      <c r="L93">
        <v>70435</v>
      </c>
      <c r="O93">
        <v>44654</v>
      </c>
      <c r="R93">
        <v>85811</v>
      </c>
      <c r="AS93">
        <v>63094</v>
      </c>
      <c r="AY93">
        <v>26527</v>
      </c>
      <c r="BH93">
        <v>419317</v>
      </c>
      <c r="BJ93">
        <v>23499</v>
      </c>
      <c r="BV93">
        <v>65212</v>
      </c>
      <c r="CV93">
        <v>63276</v>
      </c>
      <c r="DH93">
        <v>44756</v>
      </c>
      <c r="DJ93">
        <v>70276</v>
      </c>
      <c r="DK93">
        <v>47331</v>
      </c>
      <c r="DX93">
        <v>66388</v>
      </c>
      <c r="ED93">
        <v>605923</v>
      </c>
      <c r="EE93">
        <v>18664</v>
      </c>
      <c r="FB93">
        <v>43877</v>
      </c>
      <c r="FE93">
        <v>53505</v>
      </c>
      <c r="FH93">
        <v>60195</v>
      </c>
      <c r="FI93">
        <v>624478</v>
      </c>
      <c r="FX93">
        <v>305987</v>
      </c>
      <c r="GC93">
        <v>44648</v>
      </c>
    </row>
    <row r="94" spans="9:185" x14ac:dyDescent="0.25">
      <c r="I94">
        <v>54728</v>
      </c>
      <c r="K94">
        <v>52554</v>
      </c>
      <c r="L94">
        <v>70473</v>
      </c>
      <c r="O94">
        <v>44686</v>
      </c>
      <c r="R94">
        <v>112433</v>
      </c>
      <c r="AS94">
        <v>63153</v>
      </c>
      <c r="AY94">
        <v>28107</v>
      </c>
      <c r="BH94">
        <v>467944</v>
      </c>
      <c r="BJ94">
        <v>23889</v>
      </c>
      <c r="BV94">
        <v>65213</v>
      </c>
      <c r="CV94">
        <v>63281</v>
      </c>
      <c r="DH94">
        <v>45399</v>
      </c>
      <c r="DJ94">
        <v>70282</v>
      </c>
      <c r="DK94">
        <v>48661</v>
      </c>
      <c r="DX94">
        <v>67382</v>
      </c>
      <c r="ED94">
        <v>637504</v>
      </c>
      <c r="EE94">
        <v>18834</v>
      </c>
      <c r="FB94">
        <v>44313</v>
      </c>
      <c r="FE94">
        <v>53834</v>
      </c>
      <c r="FH94">
        <v>60238</v>
      </c>
      <c r="FI94">
        <v>723874</v>
      </c>
      <c r="FX94">
        <v>358671</v>
      </c>
      <c r="GC94">
        <v>44754</v>
      </c>
    </row>
    <row r="95" spans="9:185" x14ac:dyDescent="0.25">
      <c r="I95">
        <v>54738</v>
      </c>
      <c r="K95">
        <v>52910</v>
      </c>
      <c r="L95">
        <v>70859</v>
      </c>
      <c r="O95">
        <v>45400</v>
      </c>
      <c r="R95">
        <v>113241</v>
      </c>
      <c r="AS95">
        <v>63771</v>
      </c>
      <c r="AY95">
        <v>29442</v>
      </c>
      <c r="BH95">
        <v>467951</v>
      </c>
      <c r="BJ95">
        <v>23898</v>
      </c>
      <c r="BV95">
        <v>65547</v>
      </c>
      <c r="CV95">
        <v>63282</v>
      </c>
      <c r="DH95">
        <v>47070</v>
      </c>
      <c r="DJ95">
        <v>70449</v>
      </c>
      <c r="DK95">
        <v>48663</v>
      </c>
      <c r="DX95">
        <v>67387</v>
      </c>
      <c r="ED95">
        <v>802108</v>
      </c>
      <c r="EE95">
        <v>19026</v>
      </c>
      <c r="FB95">
        <v>44759</v>
      </c>
      <c r="FE95">
        <v>54213</v>
      </c>
      <c r="FH95">
        <v>60312</v>
      </c>
      <c r="FI95">
        <v>737215</v>
      </c>
      <c r="FX95">
        <v>478776</v>
      </c>
      <c r="GC95">
        <v>45203</v>
      </c>
    </row>
    <row r="96" spans="9:185" x14ac:dyDescent="0.25">
      <c r="I96">
        <v>54744</v>
      </c>
      <c r="K96">
        <v>53245</v>
      </c>
      <c r="L96">
        <v>70861</v>
      </c>
      <c r="O96">
        <v>45454</v>
      </c>
      <c r="R96">
        <v>153379</v>
      </c>
      <c r="AS96">
        <v>64803</v>
      </c>
      <c r="AY96">
        <v>30012</v>
      </c>
      <c r="BH96">
        <v>467969</v>
      </c>
      <c r="BJ96">
        <v>23909</v>
      </c>
      <c r="BV96">
        <v>65834</v>
      </c>
      <c r="CV96">
        <v>63283</v>
      </c>
      <c r="DH96">
        <v>47080</v>
      </c>
      <c r="DJ96">
        <v>70452</v>
      </c>
      <c r="DK96">
        <v>48666</v>
      </c>
      <c r="DX96">
        <v>67696</v>
      </c>
      <c r="ED96">
        <v>852921</v>
      </c>
      <c r="EE96">
        <v>19592</v>
      </c>
      <c r="FB96">
        <v>45033</v>
      </c>
      <c r="FE96">
        <v>56829</v>
      </c>
      <c r="FH96">
        <v>60526</v>
      </c>
      <c r="FI96">
        <v>846766</v>
      </c>
      <c r="FX96">
        <v>812233</v>
      </c>
      <c r="GC96">
        <v>45251</v>
      </c>
    </row>
    <row r="97" spans="9:185" x14ac:dyDescent="0.25">
      <c r="I97">
        <v>54747</v>
      </c>
      <c r="K97">
        <v>53246</v>
      </c>
      <c r="L97">
        <v>86124</v>
      </c>
      <c r="O97">
        <v>49912</v>
      </c>
      <c r="R97">
        <v>179283</v>
      </c>
      <c r="AS97">
        <v>65461</v>
      </c>
      <c r="AY97">
        <v>30207</v>
      </c>
      <c r="BH97">
        <v>506725</v>
      </c>
      <c r="BJ97">
        <v>23910</v>
      </c>
      <c r="BV97">
        <v>66000</v>
      </c>
      <c r="CV97">
        <v>63752</v>
      </c>
      <c r="DH97">
        <v>47152</v>
      </c>
      <c r="DJ97">
        <v>70454</v>
      </c>
      <c r="DK97">
        <v>48668</v>
      </c>
      <c r="DX97">
        <v>67697</v>
      </c>
      <c r="ED97">
        <v>887083</v>
      </c>
      <c r="EE97">
        <v>19616</v>
      </c>
      <c r="FB97">
        <v>45396</v>
      </c>
      <c r="FE97">
        <v>57838</v>
      </c>
      <c r="FH97">
        <v>60531</v>
      </c>
      <c r="FI97">
        <v>848705</v>
      </c>
      <c r="FX97">
        <v>897892</v>
      </c>
      <c r="GC97">
        <v>46079</v>
      </c>
    </row>
    <row r="98" spans="9:185" x14ac:dyDescent="0.25">
      <c r="I98">
        <v>54748</v>
      </c>
      <c r="K98">
        <v>54001</v>
      </c>
      <c r="L98">
        <v>95711</v>
      </c>
      <c r="O98">
        <v>50244</v>
      </c>
      <c r="R98">
        <v>200295</v>
      </c>
      <c r="AS98">
        <v>65514</v>
      </c>
      <c r="AY98">
        <v>30208</v>
      </c>
      <c r="BH98">
        <v>512970</v>
      </c>
      <c r="BJ98">
        <v>23911</v>
      </c>
      <c r="BV98">
        <v>66004</v>
      </c>
      <c r="CV98">
        <v>63886</v>
      </c>
      <c r="DH98">
        <v>47185</v>
      </c>
      <c r="DJ98">
        <v>70455</v>
      </c>
      <c r="DK98">
        <v>48669</v>
      </c>
      <c r="DX98">
        <v>68422</v>
      </c>
      <c r="EE98">
        <v>19788</v>
      </c>
      <c r="FB98">
        <v>46365</v>
      </c>
      <c r="FE98">
        <v>58454</v>
      </c>
      <c r="FH98">
        <v>60825</v>
      </c>
      <c r="FI98">
        <v>853038</v>
      </c>
      <c r="GC98">
        <v>47014</v>
      </c>
    </row>
    <row r="99" spans="9:185" x14ac:dyDescent="0.25">
      <c r="I99">
        <v>54749</v>
      </c>
      <c r="K99">
        <v>55765</v>
      </c>
      <c r="L99">
        <v>223669</v>
      </c>
      <c r="O99">
        <v>50247</v>
      </c>
      <c r="R99">
        <v>271338</v>
      </c>
      <c r="AS99">
        <v>65520</v>
      </c>
      <c r="AY99">
        <v>30210</v>
      </c>
      <c r="BH99">
        <v>512988</v>
      </c>
      <c r="BJ99">
        <v>23912</v>
      </c>
      <c r="BV99">
        <v>66007</v>
      </c>
      <c r="CV99">
        <v>63913</v>
      </c>
      <c r="DH99">
        <v>47204</v>
      </c>
      <c r="DJ99">
        <v>70626</v>
      </c>
      <c r="DK99">
        <v>48672</v>
      </c>
      <c r="DX99">
        <v>68887</v>
      </c>
      <c r="EE99">
        <v>20214</v>
      </c>
      <c r="FB99">
        <v>47320</v>
      </c>
      <c r="FE99">
        <v>60278</v>
      </c>
      <c r="FH99">
        <v>60870</v>
      </c>
      <c r="GC99">
        <v>47370</v>
      </c>
    </row>
    <row r="100" spans="9:185" x14ac:dyDescent="0.25">
      <c r="I100">
        <v>54750</v>
      </c>
      <c r="K100">
        <v>55767</v>
      </c>
      <c r="L100">
        <v>295287</v>
      </c>
      <c r="O100">
        <v>51795</v>
      </c>
      <c r="R100">
        <v>316844</v>
      </c>
      <c r="AS100">
        <v>67334</v>
      </c>
      <c r="AY100">
        <v>31987</v>
      </c>
      <c r="BH100">
        <v>549337</v>
      </c>
      <c r="BJ100">
        <v>25069</v>
      </c>
      <c r="BV100">
        <v>68273</v>
      </c>
      <c r="CV100">
        <v>63914</v>
      </c>
      <c r="DH100">
        <v>48934</v>
      </c>
      <c r="DJ100">
        <v>70691</v>
      </c>
      <c r="DK100">
        <v>49162</v>
      </c>
      <c r="DX100">
        <v>68888</v>
      </c>
      <c r="EE100">
        <v>20379</v>
      </c>
      <c r="FB100">
        <v>47346</v>
      </c>
      <c r="FE100">
        <v>60381</v>
      </c>
      <c r="FH100">
        <v>61057</v>
      </c>
      <c r="GC100">
        <v>47647</v>
      </c>
    </row>
    <row r="101" spans="9:185" x14ac:dyDescent="0.25">
      <c r="I101">
        <v>54751</v>
      </c>
      <c r="K101">
        <v>55768</v>
      </c>
      <c r="L101">
        <v>351643</v>
      </c>
      <c r="O101">
        <v>52452</v>
      </c>
      <c r="R101">
        <v>357087</v>
      </c>
      <c r="AS101">
        <v>68114</v>
      </c>
      <c r="AY101">
        <v>32148</v>
      </c>
      <c r="BH101">
        <v>549469</v>
      </c>
      <c r="BJ101">
        <v>25126</v>
      </c>
      <c r="BV101">
        <v>69158</v>
      </c>
      <c r="CV101">
        <v>63916</v>
      </c>
      <c r="DH101">
        <v>49243</v>
      </c>
      <c r="DJ101">
        <v>70692</v>
      </c>
      <c r="DK101">
        <v>49372</v>
      </c>
      <c r="DX101">
        <v>69031</v>
      </c>
      <c r="EE101">
        <v>20380</v>
      </c>
      <c r="FB101">
        <v>48100</v>
      </c>
      <c r="FE101">
        <v>61026</v>
      </c>
      <c r="FH101">
        <v>61113</v>
      </c>
      <c r="GC101">
        <v>49656</v>
      </c>
    </row>
    <row r="102" spans="9:185" x14ac:dyDescent="0.25">
      <c r="I102">
        <v>54753</v>
      </c>
      <c r="K102">
        <v>55769</v>
      </c>
      <c r="L102">
        <v>487975</v>
      </c>
      <c r="O102">
        <v>52819</v>
      </c>
      <c r="R102">
        <v>398552</v>
      </c>
      <c r="AS102">
        <v>68115</v>
      </c>
      <c r="AY102">
        <v>33928</v>
      </c>
      <c r="BH102">
        <v>577080</v>
      </c>
      <c r="BJ102">
        <v>25139</v>
      </c>
      <c r="BV102">
        <v>69230</v>
      </c>
      <c r="CV102">
        <v>64106</v>
      </c>
      <c r="DH102">
        <v>49250</v>
      </c>
      <c r="DJ102">
        <v>381947</v>
      </c>
      <c r="DK102">
        <v>49724</v>
      </c>
      <c r="DX102">
        <v>70439</v>
      </c>
      <c r="EE102">
        <v>21001</v>
      </c>
      <c r="FB102">
        <v>48785</v>
      </c>
      <c r="FE102">
        <v>61704</v>
      </c>
      <c r="FH102">
        <v>61510</v>
      </c>
      <c r="GC102">
        <v>49829</v>
      </c>
    </row>
    <row r="103" spans="9:185" x14ac:dyDescent="0.25">
      <c r="I103">
        <v>54755</v>
      </c>
      <c r="K103">
        <v>55952</v>
      </c>
      <c r="L103">
        <v>497206</v>
      </c>
      <c r="O103">
        <v>52840</v>
      </c>
      <c r="R103">
        <v>459131</v>
      </c>
      <c r="AS103">
        <v>68341</v>
      </c>
      <c r="AY103">
        <v>34139</v>
      </c>
      <c r="BH103">
        <v>716890</v>
      </c>
      <c r="BJ103">
        <v>25614</v>
      </c>
      <c r="BV103">
        <v>69232</v>
      </c>
      <c r="CV103">
        <v>64219</v>
      </c>
      <c r="DH103">
        <v>49578</v>
      </c>
      <c r="DJ103">
        <v>397984</v>
      </c>
      <c r="DK103">
        <v>49732</v>
      </c>
      <c r="DX103">
        <v>70788</v>
      </c>
      <c r="EE103">
        <v>21023</v>
      </c>
      <c r="FB103">
        <v>48990</v>
      </c>
      <c r="FE103">
        <v>61706</v>
      </c>
      <c r="FH103">
        <v>61603</v>
      </c>
      <c r="GC103">
        <v>50258</v>
      </c>
    </row>
    <row r="104" spans="9:185" x14ac:dyDescent="0.25">
      <c r="I104">
        <v>54757</v>
      </c>
      <c r="K104">
        <v>55960</v>
      </c>
      <c r="L104">
        <v>499061</v>
      </c>
      <c r="O104">
        <v>53688</v>
      </c>
      <c r="R104">
        <v>488544</v>
      </c>
      <c r="AS104">
        <v>70014</v>
      </c>
      <c r="AY104">
        <v>34140</v>
      </c>
      <c r="BH104">
        <v>734471</v>
      </c>
      <c r="BJ104">
        <v>26281</v>
      </c>
      <c r="BV104">
        <v>69429</v>
      </c>
      <c r="CV104">
        <v>64230</v>
      </c>
      <c r="DH104">
        <v>50624</v>
      </c>
      <c r="DJ104">
        <v>668947</v>
      </c>
      <c r="DK104">
        <v>49973</v>
      </c>
      <c r="EE104">
        <v>21330</v>
      </c>
      <c r="FB104">
        <v>49100</v>
      </c>
      <c r="FE104">
        <v>61932</v>
      </c>
      <c r="FH104">
        <v>61604</v>
      </c>
      <c r="GC104">
        <v>50260</v>
      </c>
    </row>
    <row r="105" spans="9:185" x14ac:dyDescent="0.25">
      <c r="I105">
        <v>54760</v>
      </c>
      <c r="K105">
        <v>55994</v>
      </c>
      <c r="L105">
        <v>580993</v>
      </c>
      <c r="O105">
        <v>59324</v>
      </c>
      <c r="R105">
        <v>492520</v>
      </c>
      <c r="AS105">
        <v>121160</v>
      </c>
      <c r="AY105">
        <v>34393</v>
      </c>
      <c r="BH105">
        <v>734472</v>
      </c>
      <c r="BJ105">
        <v>26792</v>
      </c>
      <c r="BV105">
        <v>69431</v>
      </c>
      <c r="CV105">
        <v>64453</v>
      </c>
      <c r="DH105">
        <v>51734</v>
      </c>
      <c r="DK105">
        <v>49980</v>
      </c>
      <c r="EE105">
        <v>21332</v>
      </c>
      <c r="FB105">
        <v>49327</v>
      </c>
      <c r="FE105">
        <v>63361</v>
      </c>
      <c r="FH105">
        <v>61651</v>
      </c>
      <c r="GC105">
        <v>50508</v>
      </c>
    </row>
    <row r="106" spans="9:185" x14ac:dyDescent="0.25">
      <c r="I106">
        <v>54761</v>
      </c>
      <c r="K106">
        <v>55997</v>
      </c>
      <c r="L106">
        <v>663187</v>
      </c>
      <c r="O106">
        <v>60798</v>
      </c>
      <c r="R106">
        <v>517896</v>
      </c>
      <c r="AS106">
        <v>144899</v>
      </c>
      <c r="AY106">
        <v>34908</v>
      </c>
      <c r="BH106">
        <v>734878</v>
      </c>
      <c r="BJ106">
        <v>27781</v>
      </c>
      <c r="BV106">
        <v>69779</v>
      </c>
      <c r="CV106">
        <v>65643</v>
      </c>
      <c r="DH106">
        <v>52308</v>
      </c>
      <c r="DK106">
        <v>50071</v>
      </c>
      <c r="EE106">
        <v>21338</v>
      </c>
      <c r="FB106">
        <v>49581</v>
      </c>
      <c r="FE106">
        <v>63458</v>
      </c>
      <c r="FH106">
        <v>61654</v>
      </c>
      <c r="GC106">
        <v>50978</v>
      </c>
    </row>
    <row r="107" spans="9:185" x14ac:dyDescent="0.25">
      <c r="I107">
        <v>54762</v>
      </c>
      <c r="K107">
        <v>56613</v>
      </c>
      <c r="L107">
        <v>714884</v>
      </c>
      <c r="O107">
        <v>63644</v>
      </c>
      <c r="R107">
        <v>517904</v>
      </c>
      <c r="AS107">
        <v>160077</v>
      </c>
      <c r="AY107">
        <v>35303</v>
      </c>
      <c r="BH107">
        <v>734879</v>
      </c>
      <c r="BJ107">
        <v>28588</v>
      </c>
      <c r="BV107">
        <v>69780</v>
      </c>
      <c r="CV107">
        <v>66917</v>
      </c>
      <c r="DH107">
        <v>53088</v>
      </c>
      <c r="DK107">
        <v>50933</v>
      </c>
      <c r="EE107">
        <v>21752</v>
      </c>
      <c r="FB107">
        <v>49741</v>
      </c>
      <c r="FE107">
        <v>63467</v>
      </c>
      <c r="FH107">
        <v>61659</v>
      </c>
      <c r="GC107">
        <v>51027</v>
      </c>
    </row>
    <row r="108" spans="9:185" x14ac:dyDescent="0.25">
      <c r="I108">
        <v>54764</v>
      </c>
      <c r="K108">
        <v>56614</v>
      </c>
      <c r="L108">
        <v>801209</v>
      </c>
      <c r="O108">
        <v>63647</v>
      </c>
      <c r="R108">
        <v>567859</v>
      </c>
      <c r="AS108">
        <v>201459</v>
      </c>
      <c r="AY108">
        <v>37160</v>
      </c>
      <c r="BH108">
        <v>739242</v>
      </c>
      <c r="BJ108">
        <v>28600</v>
      </c>
      <c r="BV108">
        <v>70686</v>
      </c>
      <c r="CV108">
        <v>68259</v>
      </c>
      <c r="DH108">
        <v>53163</v>
      </c>
      <c r="DK108">
        <v>53248</v>
      </c>
      <c r="EE108">
        <v>21900</v>
      </c>
      <c r="FB108">
        <v>50077</v>
      </c>
      <c r="FE108">
        <v>63470</v>
      </c>
      <c r="FH108">
        <v>62017</v>
      </c>
      <c r="GC108">
        <v>51528</v>
      </c>
    </row>
    <row r="109" spans="9:185" x14ac:dyDescent="0.25">
      <c r="I109">
        <v>54766</v>
      </c>
      <c r="K109">
        <v>57565</v>
      </c>
      <c r="L109">
        <v>878702</v>
      </c>
      <c r="O109">
        <v>65302</v>
      </c>
      <c r="R109">
        <v>574152</v>
      </c>
      <c r="AS109">
        <v>263640</v>
      </c>
      <c r="AY109">
        <v>37163</v>
      </c>
      <c r="BH109">
        <v>744269</v>
      </c>
      <c r="BJ109">
        <v>28704</v>
      </c>
      <c r="BV109">
        <v>70687</v>
      </c>
      <c r="CV109">
        <v>68791</v>
      </c>
      <c r="DH109">
        <v>53876</v>
      </c>
      <c r="DK109">
        <v>53619</v>
      </c>
      <c r="EE109">
        <v>21903</v>
      </c>
      <c r="FB109">
        <v>50788</v>
      </c>
      <c r="FE109">
        <v>63471</v>
      </c>
      <c r="FH109">
        <v>62428</v>
      </c>
      <c r="GC109">
        <v>51531</v>
      </c>
    </row>
    <row r="110" spans="9:185" x14ac:dyDescent="0.25">
      <c r="I110">
        <v>54768</v>
      </c>
      <c r="K110">
        <v>57637</v>
      </c>
      <c r="L110">
        <v>889584</v>
      </c>
      <c r="O110">
        <v>65305</v>
      </c>
      <c r="R110">
        <v>582973</v>
      </c>
      <c r="AS110">
        <v>271445</v>
      </c>
      <c r="AY110">
        <v>37268</v>
      </c>
      <c r="BH110">
        <v>747556</v>
      </c>
      <c r="BJ110">
        <v>28916</v>
      </c>
      <c r="BV110">
        <v>70688</v>
      </c>
      <c r="CV110">
        <v>69159</v>
      </c>
      <c r="DH110">
        <v>54024</v>
      </c>
      <c r="DK110">
        <v>53778</v>
      </c>
      <c r="EE110">
        <v>22675</v>
      </c>
      <c r="FB110">
        <v>50907</v>
      </c>
      <c r="FE110">
        <v>64385</v>
      </c>
      <c r="FH110">
        <v>62429</v>
      </c>
      <c r="GC110">
        <v>51533</v>
      </c>
    </row>
    <row r="111" spans="9:185" x14ac:dyDescent="0.25">
      <c r="I111">
        <v>56631</v>
      </c>
      <c r="K111">
        <v>57752</v>
      </c>
      <c r="L111">
        <v>889766</v>
      </c>
      <c r="O111">
        <v>65309</v>
      </c>
      <c r="R111">
        <v>637058</v>
      </c>
      <c r="AS111">
        <v>275925</v>
      </c>
      <c r="AY111">
        <v>38157</v>
      </c>
      <c r="BH111">
        <v>752376</v>
      </c>
      <c r="BJ111">
        <v>29142</v>
      </c>
      <c r="CV111">
        <v>69160</v>
      </c>
      <c r="DH111">
        <v>55408</v>
      </c>
      <c r="DK111">
        <v>55532</v>
      </c>
      <c r="EE111">
        <v>22751</v>
      </c>
      <c r="FB111">
        <v>50939</v>
      </c>
      <c r="FE111">
        <v>66121</v>
      </c>
      <c r="FH111">
        <v>62661</v>
      </c>
      <c r="GC111">
        <v>51596</v>
      </c>
    </row>
    <row r="112" spans="9:185" x14ac:dyDescent="0.25">
      <c r="I112">
        <v>56632</v>
      </c>
      <c r="K112">
        <v>57794</v>
      </c>
      <c r="O112">
        <v>65559</v>
      </c>
      <c r="R112">
        <v>710311</v>
      </c>
      <c r="AS112">
        <v>280461</v>
      </c>
      <c r="AY112">
        <v>40570</v>
      </c>
      <c r="BH112">
        <v>760593</v>
      </c>
      <c r="BJ112">
        <v>29377</v>
      </c>
      <c r="CV112">
        <v>69315</v>
      </c>
      <c r="DH112">
        <v>55411</v>
      </c>
      <c r="DK112">
        <v>55917</v>
      </c>
      <c r="EE112">
        <v>23945</v>
      </c>
      <c r="FB112">
        <v>50986</v>
      </c>
      <c r="FE112">
        <v>66128</v>
      </c>
      <c r="FH112">
        <v>64380</v>
      </c>
      <c r="GC112">
        <v>52545</v>
      </c>
    </row>
    <row r="113" spans="9:185" x14ac:dyDescent="0.25">
      <c r="I113">
        <v>60813</v>
      </c>
      <c r="K113">
        <v>58351</v>
      </c>
      <c r="O113">
        <v>65560</v>
      </c>
      <c r="R113">
        <v>772285</v>
      </c>
      <c r="AS113">
        <v>298505</v>
      </c>
      <c r="AY113">
        <v>40577</v>
      </c>
      <c r="BH113">
        <v>761574</v>
      </c>
      <c r="BJ113">
        <v>29688</v>
      </c>
      <c r="CV113">
        <v>70577</v>
      </c>
      <c r="DH113">
        <v>55414</v>
      </c>
      <c r="DK113">
        <v>55918</v>
      </c>
      <c r="EE113">
        <v>24172</v>
      </c>
      <c r="FB113">
        <v>51221</v>
      </c>
      <c r="FE113">
        <v>66129</v>
      </c>
      <c r="FH113">
        <v>64471</v>
      </c>
      <c r="GC113">
        <v>53054</v>
      </c>
    </row>
    <row r="114" spans="9:185" x14ac:dyDescent="0.25">
      <c r="I114">
        <v>60930</v>
      </c>
      <c r="K114">
        <v>58352</v>
      </c>
      <c r="O114">
        <v>65579</v>
      </c>
      <c r="R114">
        <v>772475</v>
      </c>
      <c r="AS114">
        <v>304469</v>
      </c>
      <c r="AY114">
        <v>40606</v>
      </c>
      <c r="BH114">
        <v>761576</v>
      </c>
      <c r="BJ114">
        <v>30024</v>
      </c>
      <c r="CV114">
        <v>70661</v>
      </c>
      <c r="DH114">
        <v>55606</v>
      </c>
      <c r="DK114">
        <v>55919</v>
      </c>
      <c r="EE114">
        <v>24561</v>
      </c>
      <c r="FB114">
        <v>51444</v>
      </c>
      <c r="FE114">
        <v>66132</v>
      </c>
      <c r="FH114">
        <v>64473</v>
      </c>
      <c r="GC114">
        <v>53075</v>
      </c>
    </row>
    <row r="115" spans="9:185" x14ac:dyDescent="0.25">
      <c r="I115">
        <v>60931</v>
      </c>
      <c r="K115">
        <v>58355</v>
      </c>
      <c r="O115">
        <v>65583</v>
      </c>
      <c r="R115">
        <v>802843</v>
      </c>
      <c r="AS115">
        <v>331496</v>
      </c>
      <c r="AY115">
        <v>40641</v>
      </c>
      <c r="BH115">
        <v>767874</v>
      </c>
      <c r="BJ115">
        <v>30453</v>
      </c>
      <c r="CV115">
        <v>70684</v>
      </c>
      <c r="DH115">
        <v>55610</v>
      </c>
      <c r="DK115">
        <v>55921</v>
      </c>
      <c r="EE115">
        <v>24563</v>
      </c>
      <c r="FB115">
        <v>51722</v>
      </c>
      <c r="FE115">
        <v>66387</v>
      </c>
      <c r="FH115">
        <v>64476</v>
      </c>
      <c r="GC115">
        <v>53232</v>
      </c>
    </row>
    <row r="116" spans="9:185" x14ac:dyDescent="0.25">
      <c r="I116">
        <v>60932</v>
      </c>
      <c r="K116">
        <v>58356</v>
      </c>
      <c r="O116">
        <v>65586</v>
      </c>
      <c r="R116">
        <v>802934</v>
      </c>
      <c r="AS116">
        <v>339358</v>
      </c>
      <c r="AY116">
        <v>41601</v>
      </c>
      <c r="BH116">
        <v>770296</v>
      </c>
      <c r="BJ116">
        <v>32425</v>
      </c>
      <c r="CV116">
        <v>70685</v>
      </c>
      <c r="DH116">
        <v>56101</v>
      </c>
      <c r="DK116">
        <v>56521</v>
      </c>
      <c r="EE116">
        <v>24671</v>
      </c>
      <c r="FB116">
        <v>51893</v>
      </c>
      <c r="FE116">
        <v>66593</v>
      </c>
      <c r="FH116">
        <v>64641</v>
      </c>
      <c r="GC116">
        <v>53633</v>
      </c>
    </row>
    <row r="117" spans="9:185" x14ac:dyDescent="0.25">
      <c r="I117">
        <v>60934</v>
      </c>
      <c r="K117">
        <v>58766</v>
      </c>
      <c r="O117">
        <v>65591</v>
      </c>
      <c r="R117">
        <v>829473</v>
      </c>
      <c r="AS117">
        <v>363457</v>
      </c>
      <c r="AY117">
        <v>42489</v>
      </c>
      <c r="BH117">
        <v>775155</v>
      </c>
      <c r="BJ117">
        <v>32632</v>
      </c>
      <c r="CV117">
        <v>70753</v>
      </c>
      <c r="DH117">
        <v>56445</v>
      </c>
      <c r="DK117">
        <v>56541</v>
      </c>
      <c r="EE117">
        <v>24886</v>
      </c>
      <c r="FB117">
        <v>51979</v>
      </c>
      <c r="FE117">
        <v>67558</v>
      </c>
      <c r="FH117">
        <v>64644</v>
      </c>
      <c r="GC117">
        <v>53978</v>
      </c>
    </row>
    <row r="118" spans="9:185" x14ac:dyDescent="0.25">
      <c r="I118">
        <v>60935</v>
      </c>
      <c r="K118">
        <v>59357</v>
      </c>
      <c r="O118">
        <v>65592</v>
      </c>
      <c r="R118">
        <v>869768</v>
      </c>
      <c r="AS118">
        <v>387209</v>
      </c>
      <c r="AY118">
        <v>42590</v>
      </c>
      <c r="BH118">
        <v>775808</v>
      </c>
      <c r="BJ118">
        <v>33340</v>
      </c>
      <c r="CV118">
        <v>186510</v>
      </c>
      <c r="DH118">
        <v>56633</v>
      </c>
      <c r="DK118">
        <v>56639</v>
      </c>
      <c r="EE118">
        <v>25116</v>
      </c>
      <c r="FB118">
        <v>52442</v>
      </c>
      <c r="FE118">
        <v>67630</v>
      </c>
      <c r="FH118">
        <v>64645</v>
      </c>
      <c r="GC118">
        <v>53991</v>
      </c>
    </row>
    <row r="119" spans="9:185" x14ac:dyDescent="0.25">
      <c r="I119">
        <v>60936</v>
      </c>
      <c r="K119">
        <v>59359</v>
      </c>
      <c r="O119">
        <v>66968</v>
      </c>
      <c r="R119">
        <v>873927</v>
      </c>
      <c r="AS119">
        <v>389056</v>
      </c>
      <c r="AY119">
        <v>42604</v>
      </c>
      <c r="BH119">
        <v>775809</v>
      </c>
      <c r="BJ119">
        <v>33343</v>
      </c>
      <c r="CV119">
        <v>262626</v>
      </c>
      <c r="DH119">
        <v>56806</v>
      </c>
      <c r="DK119">
        <v>56640</v>
      </c>
      <c r="EE119">
        <v>25249</v>
      </c>
      <c r="FB119">
        <v>52555</v>
      </c>
      <c r="FE119">
        <v>68160</v>
      </c>
      <c r="FH119">
        <v>64646</v>
      </c>
      <c r="GC119">
        <v>55403</v>
      </c>
    </row>
    <row r="120" spans="9:185" x14ac:dyDescent="0.25">
      <c r="I120">
        <v>60939</v>
      </c>
      <c r="K120">
        <v>59365</v>
      </c>
      <c r="O120">
        <v>69641</v>
      </c>
      <c r="R120">
        <v>887968</v>
      </c>
      <c r="AS120">
        <v>437772</v>
      </c>
      <c r="AY120">
        <v>43108</v>
      </c>
      <c r="BH120">
        <v>776470</v>
      </c>
      <c r="BJ120">
        <v>34124</v>
      </c>
      <c r="CV120">
        <v>452854</v>
      </c>
      <c r="DH120">
        <v>59312</v>
      </c>
      <c r="DK120">
        <v>56647</v>
      </c>
      <c r="EE120">
        <v>25285</v>
      </c>
      <c r="FB120">
        <v>53333</v>
      </c>
      <c r="FE120">
        <v>68199</v>
      </c>
      <c r="FH120">
        <v>64843</v>
      </c>
      <c r="GC120">
        <v>55464</v>
      </c>
    </row>
    <row r="121" spans="9:185" x14ac:dyDescent="0.25">
      <c r="I121">
        <v>60940</v>
      </c>
      <c r="K121">
        <v>59955</v>
      </c>
      <c r="O121">
        <v>70017</v>
      </c>
      <c r="R121">
        <v>893032</v>
      </c>
      <c r="AS121">
        <v>453084</v>
      </c>
      <c r="AY121">
        <v>43207</v>
      </c>
      <c r="BH121">
        <v>786825</v>
      </c>
      <c r="BJ121">
        <v>34182</v>
      </c>
      <c r="CV121">
        <v>487223</v>
      </c>
      <c r="DH121">
        <v>59404</v>
      </c>
      <c r="DK121">
        <v>56664</v>
      </c>
      <c r="EE121">
        <v>25311</v>
      </c>
      <c r="FB121">
        <v>53942</v>
      </c>
      <c r="FE121">
        <v>68698</v>
      </c>
      <c r="FH121">
        <v>64844</v>
      </c>
      <c r="GC121">
        <v>55707</v>
      </c>
    </row>
    <row r="122" spans="9:185" x14ac:dyDescent="0.25">
      <c r="I122">
        <v>60941</v>
      </c>
      <c r="K122">
        <v>60035</v>
      </c>
      <c r="O122">
        <v>100594</v>
      </c>
      <c r="AS122">
        <v>459107</v>
      </c>
      <c r="AY122">
        <v>43227</v>
      </c>
      <c r="BH122">
        <v>788039</v>
      </c>
      <c r="BJ122">
        <v>34192</v>
      </c>
      <c r="CV122">
        <v>487256</v>
      </c>
      <c r="DH122">
        <v>60113</v>
      </c>
      <c r="DK122">
        <v>56665</v>
      </c>
      <c r="EE122">
        <v>25508</v>
      </c>
      <c r="FB122">
        <v>54039</v>
      </c>
      <c r="FE122">
        <v>69316</v>
      </c>
      <c r="FH122">
        <v>65074</v>
      </c>
      <c r="GC122">
        <v>55742</v>
      </c>
    </row>
    <row r="123" spans="9:185" x14ac:dyDescent="0.25">
      <c r="I123">
        <v>60942</v>
      </c>
      <c r="K123">
        <v>60179</v>
      </c>
      <c r="O123">
        <v>101717</v>
      </c>
      <c r="AS123">
        <v>495291</v>
      </c>
      <c r="AY123">
        <v>43241</v>
      </c>
      <c r="BH123">
        <v>788564</v>
      </c>
      <c r="BJ123">
        <v>35312</v>
      </c>
      <c r="CV123">
        <v>515643</v>
      </c>
      <c r="DH123">
        <v>60217</v>
      </c>
      <c r="DK123">
        <v>56684</v>
      </c>
      <c r="EE123">
        <v>25744</v>
      </c>
      <c r="FB123">
        <v>54063</v>
      </c>
      <c r="FE123">
        <v>69386</v>
      </c>
      <c r="FH123">
        <v>65107</v>
      </c>
      <c r="GC123">
        <v>56482</v>
      </c>
    </row>
    <row r="124" spans="9:185" x14ac:dyDescent="0.25">
      <c r="I124">
        <v>60943</v>
      </c>
      <c r="K124">
        <v>60199</v>
      </c>
      <c r="O124">
        <v>105002</v>
      </c>
      <c r="AS124">
        <v>509695</v>
      </c>
      <c r="AY124">
        <v>43850</v>
      </c>
      <c r="BH124">
        <v>789884</v>
      </c>
      <c r="BJ124">
        <v>35562</v>
      </c>
      <c r="CV124">
        <v>550764</v>
      </c>
      <c r="DH124">
        <v>61908</v>
      </c>
      <c r="DK124">
        <v>56735</v>
      </c>
      <c r="EE124">
        <v>25775</v>
      </c>
      <c r="FB124">
        <v>56005</v>
      </c>
      <c r="FE124">
        <v>69574</v>
      </c>
      <c r="FH124">
        <v>65269</v>
      </c>
      <c r="GC124">
        <v>56486</v>
      </c>
    </row>
    <row r="125" spans="9:185" x14ac:dyDescent="0.25">
      <c r="I125">
        <v>60944</v>
      </c>
      <c r="K125">
        <v>60545</v>
      </c>
      <c r="O125">
        <v>128843</v>
      </c>
      <c r="AS125">
        <v>557256</v>
      </c>
      <c r="AY125">
        <v>44022</v>
      </c>
      <c r="BH125">
        <v>883140</v>
      </c>
      <c r="BJ125">
        <v>36080</v>
      </c>
      <c r="CV125">
        <v>615674</v>
      </c>
      <c r="DH125">
        <v>62054</v>
      </c>
      <c r="DK125">
        <v>56986</v>
      </c>
      <c r="EE125">
        <v>26268</v>
      </c>
      <c r="FB125">
        <v>56103</v>
      </c>
      <c r="FE125">
        <v>69901</v>
      </c>
      <c r="FH125">
        <v>65270</v>
      </c>
      <c r="GC125">
        <v>56636</v>
      </c>
    </row>
    <row r="126" spans="9:185" x14ac:dyDescent="0.25">
      <c r="I126">
        <v>60946</v>
      </c>
      <c r="K126">
        <v>60882</v>
      </c>
      <c r="O126">
        <v>142893</v>
      </c>
      <c r="AS126">
        <v>560474</v>
      </c>
      <c r="AY126">
        <v>44259</v>
      </c>
      <c r="BH126">
        <v>883322</v>
      </c>
      <c r="BJ126">
        <v>37353</v>
      </c>
      <c r="CV126">
        <v>617720</v>
      </c>
      <c r="DH126">
        <v>63180</v>
      </c>
      <c r="DK126">
        <v>57393</v>
      </c>
      <c r="EE126">
        <v>26277</v>
      </c>
      <c r="FB126">
        <v>56271</v>
      </c>
      <c r="FE126">
        <v>69924</v>
      </c>
      <c r="FH126">
        <v>65272</v>
      </c>
      <c r="GC126">
        <v>57436</v>
      </c>
    </row>
    <row r="127" spans="9:185" x14ac:dyDescent="0.25">
      <c r="I127">
        <v>60947</v>
      </c>
      <c r="K127">
        <v>61338</v>
      </c>
      <c r="O127">
        <v>142992</v>
      </c>
      <c r="AS127">
        <v>563338</v>
      </c>
      <c r="AY127">
        <v>45266</v>
      </c>
      <c r="BH127">
        <v>883504</v>
      </c>
      <c r="BJ127">
        <v>37397</v>
      </c>
      <c r="CV127">
        <v>682930</v>
      </c>
      <c r="DH127">
        <v>64307</v>
      </c>
      <c r="DK127">
        <v>57507</v>
      </c>
      <c r="EE127">
        <v>26278</v>
      </c>
      <c r="FB127">
        <v>56272</v>
      </c>
      <c r="FE127">
        <v>70588</v>
      </c>
      <c r="FH127">
        <v>65274</v>
      </c>
      <c r="GC127">
        <v>57440</v>
      </c>
    </row>
    <row r="128" spans="9:185" x14ac:dyDescent="0.25">
      <c r="I128">
        <v>60948</v>
      </c>
      <c r="K128">
        <v>61566</v>
      </c>
      <c r="O128">
        <v>190884</v>
      </c>
      <c r="AS128">
        <v>582023</v>
      </c>
      <c r="AY128">
        <v>47166</v>
      </c>
      <c r="BH128">
        <v>924134</v>
      </c>
      <c r="BJ128">
        <v>37595</v>
      </c>
      <c r="CV128">
        <v>683847</v>
      </c>
      <c r="DH128">
        <v>64349</v>
      </c>
      <c r="DK128">
        <v>57510</v>
      </c>
      <c r="EE128">
        <v>27252</v>
      </c>
      <c r="FB128">
        <v>56274</v>
      </c>
      <c r="FE128">
        <v>103747</v>
      </c>
      <c r="FH128">
        <v>65276</v>
      </c>
      <c r="GC128">
        <v>57470</v>
      </c>
    </row>
    <row r="129" spans="9:185" x14ac:dyDescent="0.25">
      <c r="I129">
        <v>60949</v>
      </c>
      <c r="K129">
        <v>61627</v>
      </c>
      <c r="O129">
        <v>192153</v>
      </c>
      <c r="AS129">
        <v>632919</v>
      </c>
      <c r="AY129">
        <v>47199</v>
      </c>
      <c r="BJ129">
        <v>38138</v>
      </c>
      <c r="CV129">
        <v>687251</v>
      </c>
      <c r="DH129">
        <v>64750</v>
      </c>
      <c r="DK129">
        <v>57536</v>
      </c>
      <c r="EE129">
        <v>27774</v>
      </c>
      <c r="FB129">
        <v>56322</v>
      </c>
      <c r="FE129">
        <v>126466</v>
      </c>
      <c r="FH129">
        <v>65277</v>
      </c>
      <c r="GC129">
        <v>57499</v>
      </c>
    </row>
    <row r="130" spans="9:185" x14ac:dyDescent="0.25">
      <c r="I130">
        <v>60951</v>
      </c>
      <c r="K130">
        <v>62176</v>
      </c>
      <c r="O130">
        <v>207852</v>
      </c>
      <c r="AS130">
        <v>655613</v>
      </c>
      <c r="AY130">
        <v>48341</v>
      </c>
      <c r="BJ130">
        <v>38382</v>
      </c>
      <c r="CV130">
        <v>694257</v>
      </c>
      <c r="DH130">
        <v>65523</v>
      </c>
      <c r="DK130">
        <v>57611</v>
      </c>
      <c r="EE130">
        <v>28747</v>
      </c>
      <c r="FB130">
        <v>56356</v>
      </c>
      <c r="FE130">
        <v>135210</v>
      </c>
      <c r="FH130">
        <v>65279</v>
      </c>
      <c r="GC130">
        <v>57699</v>
      </c>
    </row>
    <row r="131" spans="9:185" x14ac:dyDescent="0.25">
      <c r="I131">
        <v>60953</v>
      </c>
      <c r="K131">
        <v>62179</v>
      </c>
      <c r="O131">
        <v>207860</v>
      </c>
      <c r="AS131">
        <v>733615</v>
      </c>
      <c r="AY131">
        <v>49232</v>
      </c>
      <c r="BJ131">
        <v>38505</v>
      </c>
      <c r="CV131">
        <v>694323</v>
      </c>
      <c r="DH131">
        <v>65526</v>
      </c>
      <c r="DK131">
        <v>57612</v>
      </c>
      <c r="EE131">
        <v>29004</v>
      </c>
      <c r="FB131">
        <v>56374</v>
      </c>
      <c r="FE131">
        <v>143040</v>
      </c>
      <c r="FH131">
        <v>65282</v>
      </c>
      <c r="GC131">
        <v>57785</v>
      </c>
    </row>
    <row r="132" spans="9:185" x14ac:dyDescent="0.25">
      <c r="I132">
        <v>60956</v>
      </c>
      <c r="K132">
        <v>62188</v>
      </c>
      <c r="O132">
        <v>241919</v>
      </c>
      <c r="AS132">
        <v>740342</v>
      </c>
      <c r="AY132">
        <v>50019</v>
      </c>
      <c r="BJ132">
        <v>39566</v>
      </c>
      <c r="CV132">
        <v>694588</v>
      </c>
      <c r="DH132">
        <v>65603</v>
      </c>
      <c r="DK132">
        <v>57709</v>
      </c>
      <c r="EE132">
        <v>29420</v>
      </c>
      <c r="FB132">
        <v>56375</v>
      </c>
      <c r="FE132">
        <v>204560</v>
      </c>
      <c r="FH132">
        <v>65318</v>
      </c>
      <c r="GC132">
        <v>57840</v>
      </c>
    </row>
    <row r="133" spans="9:185" x14ac:dyDescent="0.25">
      <c r="I133">
        <v>61459</v>
      </c>
      <c r="K133">
        <v>62190</v>
      </c>
      <c r="O133">
        <v>248153</v>
      </c>
      <c r="AS133">
        <v>755637</v>
      </c>
      <c r="AY133">
        <v>50494</v>
      </c>
      <c r="BJ133">
        <v>39596</v>
      </c>
      <c r="CV133">
        <v>736339</v>
      </c>
      <c r="DH133">
        <v>66582</v>
      </c>
      <c r="DK133">
        <v>58387</v>
      </c>
      <c r="EE133">
        <v>30540</v>
      </c>
      <c r="FB133">
        <v>56634</v>
      </c>
      <c r="FE133">
        <v>288563</v>
      </c>
      <c r="FH133">
        <v>65321</v>
      </c>
      <c r="GC133">
        <v>57909</v>
      </c>
    </row>
    <row r="134" spans="9:185" x14ac:dyDescent="0.25">
      <c r="I134">
        <v>63010</v>
      </c>
      <c r="K134">
        <v>62410</v>
      </c>
      <c r="O134">
        <v>261099</v>
      </c>
      <c r="AS134">
        <v>807273</v>
      </c>
      <c r="AY134">
        <v>51766</v>
      </c>
      <c r="BJ134">
        <v>39707</v>
      </c>
      <c r="CV134">
        <v>739125</v>
      </c>
      <c r="DH134">
        <v>66589</v>
      </c>
      <c r="DK134">
        <v>58390</v>
      </c>
      <c r="EE134">
        <v>30661</v>
      </c>
      <c r="FB134">
        <v>56635</v>
      </c>
      <c r="FE134">
        <v>326009</v>
      </c>
      <c r="FH134">
        <v>65324</v>
      </c>
      <c r="GC134">
        <v>57941</v>
      </c>
    </row>
    <row r="135" spans="9:185" x14ac:dyDescent="0.25">
      <c r="I135">
        <v>64428</v>
      </c>
      <c r="K135">
        <v>62415</v>
      </c>
      <c r="O135">
        <v>307371</v>
      </c>
      <c r="AS135">
        <v>887307</v>
      </c>
      <c r="AY135">
        <v>52520</v>
      </c>
      <c r="BJ135">
        <v>39711</v>
      </c>
      <c r="CV135">
        <v>739162</v>
      </c>
      <c r="DH135">
        <v>66592</v>
      </c>
      <c r="DK135">
        <v>59796</v>
      </c>
      <c r="EE135">
        <v>30822</v>
      </c>
      <c r="FB135">
        <v>57769</v>
      </c>
      <c r="FE135">
        <v>342071</v>
      </c>
      <c r="FH135">
        <v>65333</v>
      </c>
      <c r="GC135">
        <v>58200</v>
      </c>
    </row>
    <row r="136" spans="9:185" x14ac:dyDescent="0.25">
      <c r="I136">
        <v>64629</v>
      </c>
      <c r="K136">
        <v>63031</v>
      </c>
      <c r="O136">
        <v>314906</v>
      </c>
      <c r="AY136">
        <v>52531</v>
      </c>
      <c r="BJ136">
        <v>40091</v>
      </c>
      <c r="CV136">
        <v>757715</v>
      </c>
      <c r="DH136">
        <v>66596</v>
      </c>
      <c r="DK136">
        <v>61849</v>
      </c>
      <c r="EE136">
        <v>31283</v>
      </c>
      <c r="FB136">
        <v>57798</v>
      </c>
      <c r="FE136">
        <v>342089</v>
      </c>
      <c r="FH136">
        <v>65339</v>
      </c>
      <c r="GC136">
        <v>58293</v>
      </c>
    </row>
    <row r="137" spans="9:185" x14ac:dyDescent="0.25">
      <c r="I137">
        <v>65576</v>
      </c>
      <c r="K137">
        <v>63038</v>
      </c>
      <c r="O137">
        <v>323444</v>
      </c>
      <c r="AY137">
        <v>52532</v>
      </c>
      <c r="BJ137">
        <v>40113</v>
      </c>
      <c r="CV137">
        <v>767062</v>
      </c>
      <c r="DH137">
        <v>66600</v>
      </c>
      <c r="DK137">
        <v>61871</v>
      </c>
      <c r="EE137">
        <v>31485</v>
      </c>
      <c r="FB137">
        <v>57816</v>
      </c>
      <c r="FE137">
        <v>350397</v>
      </c>
      <c r="FH137">
        <v>65346</v>
      </c>
      <c r="GC137">
        <v>58294</v>
      </c>
    </row>
    <row r="138" spans="9:185" x14ac:dyDescent="0.25">
      <c r="I138">
        <v>65702</v>
      </c>
      <c r="K138">
        <v>64962</v>
      </c>
      <c r="O138">
        <v>328518</v>
      </c>
      <c r="AY138">
        <v>52659</v>
      </c>
      <c r="BJ138">
        <v>40291</v>
      </c>
      <c r="CV138">
        <v>767065</v>
      </c>
      <c r="DH138">
        <v>66601</v>
      </c>
      <c r="DK138">
        <v>61874</v>
      </c>
      <c r="EE138">
        <v>31768</v>
      </c>
      <c r="FB138">
        <v>58695</v>
      </c>
      <c r="FE138">
        <v>436436</v>
      </c>
      <c r="FH138">
        <v>65347</v>
      </c>
      <c r="GC138">
        <v>58557</v>
      </c>
    </row>
    <row r="139" spans="9:185" x14ac:dyDescent="0.25">
      <c r="I139">
        <v>66025</v>
      </c>
      <c r="K139">
        <v>65069</v>
      </c>
      <c r="O139">
        <v>328534</v>
      </c>
      <c r="AY139">
        <v>52988</v>
      </c>
      <c r="BJ139">
        <v>40637</v>
      </c>
      <c r="CV139">
        <v>900035</v>
      </c>
      <c r="DH139">
        <v>66615</v>
      </c>
      <c r="DK139">
        <v>61876</v>
      </c>
      <c r="EE139">
        <v>31864</v>
      </c>
      <c r="FB139">
        <v>59619</v>
      </c>
      <c r="FE139">
        <v>447920</v>
      </c>
      <c r="FH139">
        <v>65458</v>
      </c>
      <c r="GC139">
        <v>58762</v>
      </c>
    </row>
    <row r="140" spans="9:185" x14ac:dyDescent="0.25">
      <c r="I140">
        <v>66386</v>
      </c>
      <c r="K140">
        <v>65207</v>
      </c>
      <c r="O140">
        <v>340364</v>
      </c>
      <c r="AY140">
        <v>53140</v>
      </c>
      <c r="BJ140">
        <v>41532</v>
      </c>
      <c r="CV140">
        <v>900100</v>
      </c>
      <c r="DH140">
        <v>67034</v>
      </c>
      <c r="DK140">
        <v>62239</v>
      </c>
      <c r="EE140">
        <v>31915</v>
      </c>
      <c r="FB140">
        <v>59633</v>
      </c>
      <c r="FE140">
        <v>454462</v>
      </c>
      <c r="FH140">
        <v>65462</v>
      </c>
      <c r="GC140">
        <v>59066</v>
      </c>
    </row>
    <row r="141" spans="9:185" x14ac:dyDescent="0.25">
      <c r="I141">
        <v>66392</v>
      </c>
      <c r="K141">
        <v>65215</v>
      </c>
      <c r="O141">
        <v>344119</v>
      </c>
      <c r="AY141">
        <v>53669</v>
      </c>
      <c r="BJ141">
        <v>41599</v>
      </c>
      <c r="CV141">
        <v>900159</v>
      </c>
      <c r="DH141">
        <v>68632</v>
      </c>
      <c r="DK141">
        <v>62245</v>
      </c>
      <c r="EE141">
        <v>31922</v>
      </c>
      <c r="FB141">
        <v>60202</v>
      </c>
      <c r="FE141">
        <v>481796</v>
      </c>
      <c r="FH141">
        <v>65513</v>
      </c>
      <c r="GC141">
        <v>59741</v>
      </c>
    </row>
    <row r="142" spans="9:185" x14ac:dyDescent="0.25">
      <c r="I142">
        <v>67640</v>
      </c>
      <c r="K142">
        <v>65444</v>
      </c>
      <c r="O142">
        <v>358028</v>
      </c>
      <c r="AY142">
        <v>53836</v>
      </c>
      <c r="BJ142">
        <v>41920</v>
      </c>
      <c r="CV142">
        <v>900308</v>
      </c>
      <c r="DH142">
        <v>68637</v>
      </c>
      <c r="DK142">
        <v>62526</v>
      </c>
      <c r="EE142">
        <v>31930</v>
      </c>
      <c r="FB142">
        <v>60377</v>
      </c>
      <c r="FE142">
        <v>500231</v>
      </c>
      <c r="FH142">
        <v>65539</v>
      </c>
      <c r="GC142">
        <v>59920</v>
      </c>
    </row>
    <row r="143" spans="9:185" x14ac:dyDescent="0.25">
      <c r="I143">
        <v>67667</v>
      </c>
      <c r="K143">
        <v>65449</v>
      </c>
      <c r="O143">
        <v>383711</v>
      </c>
      <c r="AY143">
        <v>54004</v>
      </c>
      <c r="BJ143">
        <v>42169</v>
      </c>
      <c r="CV143">
        <v>900480</v>
      </c>
      <c r="DH143">
        <v>68668</v>
      </c>
      <c r="DK143">
        <v>62527</v>
      </c>
      <c r="EE143">
        <v>32036</v>
      </c>
      <c r="FB143">
        <v>61611</v>
      </c>
      <c r="FE143">
        <v>503649</v>
      </c>
      <c r="FH143">
        <v>65546</v>
      </c>
      <c r="GC143">
        <v>60089</v>
      </c>
    </row>
    <row r="144" spans="9:185" x14ac:dyDescent="0.25">
      <c r="I144">
        <v>67853</v>
      </c>
      <c r="K144">
        <v>65497</v>
      </c>
      <c r="O144">
        <v>399410</v>
      </c>
      <c r="AY144">
        <v>54841</v>
      </c>
      <c r="BJ144">
        <v>43292</v>
      </c>
      <c r="CV144">
        <v>902619</v>
      </c>
      <c r="DH144">
        <v>68863</v>
      </c>
      <c r="DK144">
        <v>62677</v>
      </c>
      <c r="EE144">
        <v>32933</v>
      </c>
      <c r="FB144">
        <v>61717</v>
      </c>
      <c r="FE144">
        <v>714113</v>
      </c>
      <c r="FH144">
        <v>65665</v>
      </c>
      <c r="GC144">
        <v>60247</v>
      </c>
    </row>
    <row r="145" spans="9:185" x14ac:dyDescent="0.25">
      <c r="I145">
        <v>68666</v>
      </c>
      <c r="K145">
        <v>65517</v>
      </c>
      <c r="O145">
        <v>430827</v>
      </c>
      <c r="AY145">
        <v>56084</v>
      </c>
      <c r="BJ145">
        <v>43334</v>
      </c>
      <c r="CV145">
        <v>902627</v>
      </c>
      <c r="DH145">
        <v>69234</v>
      </c>
      <c r="DK145">
        <v>62682</v>
      </c>
      <c r="EE145">
        <v>33398</v>
      </c>
      <c r="FB145">
        <v>61875</v>
      </c>
      <c r="FE145">
        <v>892380</v>
      </c>
      <c r="FH145">
        <v>65668</v>
      </c>
      <c r="GC145">
        <v>60303</v>
      </c>
    </row>
    <row r="146" spans="9:185" x14ac:dyDescent="0.25">
      <c r="I146">
        <v>68782</v>
      </c>
      <c r="K146">
        <v>65605</v>
      </c>
      <c r="O146">
        <v>430835</v>
      </c>
      <c r="AY146">
        <v>56440</v>
      </c>
      <c r="BJ146">
        <v>44516</v>
      </c>
      <c r="CV146">
        <v>902635</v>
      </c>
      <c r="DH146">
        <v>69237</v>
      </c>
      <c r="DK146">
        <v>62986</v>
      </c>
      <c r="EE146">
        <v>34243</v>
      </c>
      <c r="FB146">
        <v>61883</v>
      </c>
      <c r="FE146">
        <v>893750</v>
      </c>
      <c r="FH146">
        <v>65752</v>
      </c>
      <c r="GC146">
        <v>60358</v>
      </c>
    </row>
    <row r="147" spans="9:185" x14ac:dyDescent="0.25">
      <c r="I147">
        <v>69845</v>
      </c>
      <c r="K147">
        <v>65612</v>
      </c>
      <c r="O147">
        <v>462606</v>
      </c>
      <c r="AY147">
        <v>56446</v>
      </c>
      <c r="BJ147">
        <v>45032</v>
      </c>
      <c r="CV147">
        <v>903187</v>
      </c>
      <c r="DH147">
        <v>69242</v>
      </c>
      <c r="DK147">
        <v>62995</v>
      </c>
      <c r="EE147">
        <v>34245</v>
      </c>
      <c r="FB147">
        <v>61905</v>
      </c>
      <c r="FE147">
        <v>893842</v>
      </c>
      <c r="FH147">
        <v>65854</v>
      </c>
      <c r="GC147">
        <v>60371</v>
      </c>
    </row>
    <row r="148" spans="9:185" x14ac:dyDescent="0.25">
      <c r="I148">
        <v>70080</v>
      </c>
      <c r="K148">
        <v>65616</v>
      </c>
      <c r="O148">
        <v>492314</v>
      </c>
      <c r="AY148">
        <v>56622</v>
      </c>
      <c r="BJ148">
        <v>45447</v>
      </c>
      <c r="CV148">
        <v>904334</v>
      </c>
      <c r="DH148">
        <v>69250</v>
      </c>
      <c r="DK148">
        <v>62997</v>
      </c>
      <c r="EE148">
        <v>34321</v>
      </c>
      <c r="FB148">
        <v>62071</v>
      </c>
      <c r="FE148">
        <v>897603</v>
      </c>
      <c r="FH148">
        <v>65858</v>
      </c>
      <c r="GC148">
        <v>60378</v>
      </c>
    </row>
    <row r="149" spans="9:185" x14ac:dyDescent="0.25">
      <c r="I149">
        <v>70372</v>
      </c>
      <c r="K149">
        <v>65617</v>
      </c>
      <c r="O149">
        <v>543876</v>
      </c>
      <c r="AY149">
        <v>56789</v>
      </c>
      <c r="BJ149">
        <v>47278</v>
      </c>
      <c r="CV149">
        <v>906313</v>
      </c>
      <c r="DH149">
        <v>69253</v>
      </c>
      <c r="DK149">
        <v>63275</v>
      </c>
      <c r="EE149">
        <v>34450</v>
      </c>
      <c r="FB149">
        <v>62626</v>
      </c>
      <c r="FE149">
        <v>898411</v>
      </c>
      <c r="FH149">
        <v>65909</v>
      </c>
      <c r="GC149">
        <v>60646</v>
      </c>
    </row>
    <row r="150" spans="9:185" x14ac:dyDescent="0.25">
      <c r="I150">
        <v>70376</v>
      </c>
      <c r="K150">
        <v>65775</v>
      </c>
      <c r="O150">
        <v>543884</v>
      </c>
      <c r="AY150">
        <v>56793</v>
      </c>
      <c r="BJ150">
        <v>48565</v>
      </c>
      <c r="CV150">
        <v>906339</v>
      </c>
      <c r="DH150">
        <v>69260</v>
      </c>
      <c r="DK150">
        <v>63378</v>
      </c>
      <c r="EE150">
        <v>34701</v>
      </c>
      <c r="FB150">
        <v>62869</v>
      </c>
      <c r="FH150">
        <v>65929</v>
      </c>
      <c r="GC150">
        <v>61266</v>
      </c>
    </row>
    <row r="151" spans="9:185" x14ac:dyDescent="0.25">
      <c r="I151">
        <v>70377</v>
      </c>
      <c r="K151">
        <v>66629</v>
      </c>
      <c r="O151">
        <v>551085</v>
      </c>
      <c r="AY151">
        <v>56799</v>
      </c>
      <c r="BJ151">
        <v>48713</v>
      </c>
      <c r="CV151">
        <v>906354</v>
      </c>
      <c r="DH151">
        <v>69261</v>
      </c>
      <c r="DK151">
        <v>64468</v>
      </c>
      <c r="EE151">
        <v>34710</v>
      </c>
      <c r="FB151">
        <v>63013</v>
      </c>
      <c r="FH151">
        <v>66114</v>
      </c>
      <c r="GC151">
        <v>61269</v>
      </c>
    </row>
    <row r="152" spans="9:185" x14ac:dyDescent="0.25">
      <c r="I152">
        <v>70378</v>
      </c>
      <c r="K152">
        <v>66637</v>
      </c>
      <c r="O152">
        <v>558452</v>
      </c>
      <c r="AY152">
        <v>56884</v>
      </c>
      <c r="BJ152">
        <v>48978</v>
      </c>
      <c r="CV152">
        <v>908616</v>
      </c>
      <c r="DH152">
        <v>69265</v>
      </c>
      <c r="DK152">
        <v>64469</v>
      </c>
      <c r="EE152">
        <v>34711</v>
      </c>
      <c r="FB152">
        <v>63344</v>
      </c>
      <c r="FH152">
        <v>66115</v>
      </c>
      <c r="GC152">
        <v>61270</v>
      </c>
    </row>
    <row r="153" spans="9:185" x14ac:dyDescent="0.25">
      <c r="I153">
        <v>70380</v>
      </c>
      <c r="K153">
        <v>66782</v>
      </c>
      <c r="O153">
        <v>559302</v>
      </c>
      <c r="AY153">
        <v>56914</v>
      </c>
      <c r="BJ153">
        <v>49386</v>
      </c>
      <c r="CV153">
        <v>908624</v>
      </c>
      <c r="DH153">
        <v>69267</v>
      </c>
      <c r="DK153">
        <v>64732</v>
      </c>
      <c r="EE153">
        <v>34774</v>
      </c>
      <c r="FB153">
        <v>63360</v>
      </c>
      <c r="FH153">
        <v>66116</v>
      </c>
      <c r="GC153">
        <v>61354</v>
      </c>
    </row>
    <row r="154" spans="9:185" x14ac:dyDescent="0.25">
      <c r="I154">
        <v>70381</v>
      </c>
      <c r="K154">
        <v>67260</v>
      </c>
      <c r="O154">
        <v>589101</v>
      </c>
      <c r="AY154">
        <v>57110</v>
      </c>
      <c r="BJ154">
        <v>49521</v>
      </c>
      <c r="CV154">
        <v>909523</v>
      </c>
      <c r="DH154">
        <v>70119</v>
      </c>
      <c r="DK154">
        <v>66580</v>
      </c>
      <c r="EE154">
        <v>35388</v>
      </c>
      <c r="FB154">
        <v>63397</v>
      </c>
      <c r="FH154">
        <v>66117</v>
      </c>
      <c r="GC154">
        <v>61396</v>
      </c>
    </row>
    <row r="155" spans="9:185" x14ac:dyDescent="0.25">
      <c r="I155">
        <v>70383</v>
      </c>
      <c r="K155">
        <v>67309</v>
      </c>
      <c r="O155">
        <v>614354</v>
      </c>
      <c r="AY155">
        <v>57541</v>
      </c>
      <c r="BJ155">
        <v>49523</v>
      </c>
      <c r="CV155">
        <v>913541</v>
      </c>
      <c r="DH155">
        <v>76521</v>
      </c>
      <c r="DK155">
        <v>67554</v>
      </c>
      <c r="EE155">
        <v>35494</v>
      </c>
      <c r="FB155">
        <v>63523</v>
      </c>
      <c r="FH155">
        <v>66118</v>
      </c>
      <c r="GC155">
        <v>62399</v>
      </c>
    </row>
    <row r="156" spans="9:185" x14ac:dyDescent="0.25">
      <c r="I156">
        <v>70386</v>
      </c>
      <c r="K156">
        <v>67310</v>
      </c>
      <c r="O156">
        <v>803569</v>
      </c>
      <c r="AY156">
        <v>57608</v>
      </c>
      <c r="BJ156">
        <v>49837</v>
      </c>
      <c r="CV156">
        <v>919373</v>
      </c>
      <c r="DH156">
        <v>82636</v>
      </c>
      <c r="DK156">
        <v>67855</v>
      </c>
      <c r="EE156">
        <v>35576</v>
      </c>
      <c r="FB156">
        <v>63600</v>
      </c>
      <c r="FH156">
        <v>66120</v>
      </c>
      <c r="GC156">
        <v>62401</v>
      </c>
    </row>
    <row r="157" spans="9:185" x14ac:dyDescent="0.25">
      <c r="I157">
        <v>70387</v>
      </c>
      <c r="K157">
        <v>67370</v>
      </c>
      <c r="O157">
        <v>893214</v>
      </c>
      <c r="AY157">
        <v>57777</v>
      </c>
      <c r="BJ157">
        <v>50616</v>
      </c>
      <c r="CV157">
        <v>925222</v>
      </c>
      <c r="DH157">
        <v>93823</v>
      </c>
      <c r="DK157">
        <v>67969</v>
      </c>
      <c r="EE157">
        <v>35822</v>
      </c>
      <c r="FB157">
        <v>63626</v>
      </c>
      <c r="FH157">
        <v>66577</v>
      </c>
      <c r="GC157">
        <v>62561</v>
      </c>
    </row>
    <row r="158" spans="9:185" x14ac:dyDescent="0.25">
      <c r="I158">
        <v>70388</v>
      </c>
      <c r="K158">
        <v>67979</v>
      </c>
      <c r="O158">
        <v>893305</v>
      </c>
      <c r="AY158">
        <v>57779</v>
      </c>
      <c r="BJ158">
        <v>53496</v>
      </c>
      <c r="CV158">
        <v>928721</v>
      </c>
      <c r="DH158">
        <v>119628</v>
      </c>
      <c r="DK158">
        <v>68780</v>
      </c>
      <c r="EE158">
        <v>35884</v>
      </c>
      <c r="FB158">
        <v>63948</v>
      </c>
      <c r="FH158">
        <v>66723</v>
      </c>
      <c r="GC158">
        <v>62814</v>
      </c>
    </row>
    <row r="159" spans="9:185" x14ac:dyDescent="0.25">
      <c r="I159">
        <v>70389</v>
      </c>
      <c r="K159">
        <v>68085</v>
      </c>
      <c r="O159">
        <v>981837</v>
      </c>
      <c r="AY159">
        <v>57893</v>
      </c>
      <c r="BJ159">
        <v>53886</v>
      </c>
      <c r="CV159">
        <v>935155</v>
      </c>
      <c r="DH159">
        <v>122689</v>
      </c>
      <c r="DK159">
        <v>68812</v>
      </c>
      <c r="EE159">
        <v>36338</v>
      </c>
      <c r="FB159">
        <v>64100</v>
      </c>
      <c r="FH159">
        <v>67100</v>
      </c>
      <c r="GC159">
        <v>62815</v>
      </c>
    </row>
    <row r="160" spans="9:185" x14ac:dyDescent="0.25">
      <c r="I160">
        <v>70393</v>
      </c>
      <c r="K160">
        <v>68131</v>
      </c>
      <c r="O160">
        <v>981845</v>
      </c>
      <c r="AY160">
        <v>58605</v>
      </c>
      <c r="BJ160">
        <v>54593</v>
      </c>
      <c r="CV160">
        <v>945543</v>
      </c>
      <c r="DH160">
        <v>142117</v>
      </c>
      <c r="DK160">
        <v>68935</v>
      </c>
      <c r="EE160">
        <v>36474</v>
      </c>
      <c r="FB160">
        <v>64192</v>
      </c>
      <c r="FH160">
        <v>67274</v>
      </c>
      <c r="GC160">
        <v>62817</v>
      </c>
    </row>
    <row r="161" spans="9:185" x14ac:dyDescent="0.25">
      <c r="I161">
        <v>70397</v>
      </c>
      <c r="K161">
        <v>68132</v>
      </c>
      <c r="O161">
        <v>983932</v>
      </c>
      <c r="AY161">
        <v>60568</v>
      </c>
      <c r="BJ161">
        <v>55116</v>
      </c>
      <c r="DH161">
        <v>145367</v>
      </c>
      <c r="DK161">
        <v>68973</v>
      </c>
      <c r="EE161">
        <v>36805</v>
      </c>
      <c r="FB161">
        <v>64215</v>
      </c>
      <c r="FH161">
        <v>67402</v>
      </c>
      <c r="GC161">
        <v>63019</v>
      </c>
    </row>
    <row r="162" spans="9:185" x14ac:dyDescent="0.25">
      <c r="I162">
        <v>70399</v>
      </c>
      <c r="K162">
        <v>68846</v>
      </c>
      <c r="O162">
        <v>983957</v>
      </c>
      <c r="AY162">
        <v>61438</v>
      </c>
      <c r="BJ162">
        <v>56930</v>
      </c>
      <c r="DH162">
        <v>161711</v>
      </c>
      <c r="DK162">
        <v>68976</v>
      </c>
      <c r="EE162">
        <v>37157</v>
      </c>
      <c r="FB162">
        <v>64801</v>
      </c>
      <c r="FH162">
        <v>67473</v>
      </c>
      <c r="GC162">
        <v>63091</v>
      </c>
    </row>
    <row r="163" spans="9:185" x14ac:dyDescent="0.25">
      <c r="I163">
        <v>70403</v>
      </c>
      <c r="K163">
        <v>69633</v>
      </c>
      <c r="O163">
        <v>983965</v>
      </c>
      <c r="AY163">
        <v>61564</v>
      </c>
      <c r="BJ163">
        <v>56932</v>
      </c>
      <c r="DH163">
        <v>171074</v>
      </c>
      <c r="DK163">
        <v>69161</v>
      </c>
      <c r="EE163">
        <v>37343</v>
      </c>
      <c r="FB163">
        <v>64802</v>
      </c>
      <c r="FH163">
        <v>67486</v>
      </c>
      <c r="GC163">
        <v>63092</v>
      </c>
    </row>
    <row r="164" spans="9:185" x14ac:dyDescent="0.25">
      <c r="I164">
        <v>70405</v>
      </c>
      <c r="K164">
        <v>69694</v>
      </c>
      <c r="O164">
        <v>986927</v>
      </c>
      <c r="AY164">
        <v>62615</v>
      </c>
      <c r="BJ164">
        <v>56938</v>
      </c>
      <c r="DH164">
        <v>181388</v>
      </c>
      <c r="DK164">
        <v>69233</v>
      </c>
      <c r="EE164">
        <v>37540</v>
      </c>
      <c r="FB164">
        <v>65527</v>
      </c>
      <c r="FH164">
        <v>67494</v>
      </c>
      <c r="GC164">
        <v>63107</v>
      </c>
    </row>
    <row r="165" spans="9:185" x14ac:dyDescent="0.25">
      <c r="I165">
        <v>70407</v>
      </c>
      <c r="K165">
        <v>69738</v>
      </c>
      <c r="O165">
        <v>986935</v>
      </c>
      <c r="AY165">
        <v>62813</v>
      </c>
      <c r="BJ165">
        <v>57519</v>
      </c>
      <c r="DH165">
        <v>182964</v>
      </c>
      <c r="DK165">
        <v>69235</v>
      </c>
      <c r="EE165">
        <v>37775</v>
      </c>
      <c r="FB165">
        <v>65917</v>
      </c>
      <c r="FH165">
        <v>67529</v>
      </c>
      <c r="GC165">
        <v>63460</v>
      </c>
    </row>
    <row r="166" spans="9:185" x14ac:dyDescent="0.25">
      <c r="I166">
        <v>70408</v>
      </c>
      <c r="K166">
        <v>69763</v>
      </c>
      <c r="O166">
        <v>988265</v>
      </c>
      <c r="AY166">
        <v>62826</v>
      </c>
      <c r="BJ166">
        <v>57739</v>
      </c>
      <c r="DH166">
        <v>191239</v>
      </c>
      <c r="DK166">
        <v>69240</v>
      </c>
      <c r="EE166">
        <v>38327</v>
      </c>
      <c r="FB166">
        <v>66776</v>
      </c>
      <c r="FH166">
        <v>67532</v>
      </c>
      <c r="GC166">
        <v>64749</v>
      </c>
    </row>
    <row r="167" spans="9:185" x14ac:dyDescent="0.25">
      <c r="I167">
        <v>70409</v>
      </c>
      <c r="K167">
        <v>69767</v>
      </c>
      <c r="O167">
        <v>988266</v>
      </c>
      <c r="AY167">
        <v>62949</v>
      </c>
      <c r="BJ167">
        <v>57765</v>
      </c>
      <c r="DH167">
        <v>201251</v>
      </c>
      <c r="DK167">
        <v>69244</v>
      </c>
      <c r="EE167">
        <v>38405</v>
      </c>
      <c r="FB167">
        <v>66803</v>
      </c>
      <c r="FH167">
        <v>67544</v>
      </c>
      <c r="GC167">
        <v>65049</v>
      </c>
    </row>
    <row r="168" spans="9:185" x14ac:dyDescent="0.25">
      <c r="I168">
        <v>70410</v>
      </c>
      <c r="K168">
        <v>70085</v>
      </c>
      <c r="O168">
        <v>989665</v>
      </c>
      <c r="AY168">
        <v>63101</v>
      </c>
      <c r="BJ168">
        <v>57791</v>
      </c>
      <c r="DH168">
        <v>208405</v>
      </c>
      <c r="DK168">
        <v>69248</v>
      </c>
      <c r="EE168">
        <v>38407</v>
      </c>
      <c r="FB168">
        <v>66826</v>
      </c>
      <c r="FH168">
        <v>67639</v>
      </c>
      <c r="GC168">
        <v>65499</v>
      </c>
    </row>
    <row r="169" spans="9:185" x14ac:dyDescent="0.25">
      <c r="I169">
        <v>70412</v>
      </c>
      <c r="K169">
        <v>70446</v>
      </c>
      <c r="O169">
        <v>989921</v>
      </c>
      <c r="AY169">
        <v>63156</v>
      </c>
      <c r="BJ169">
        <v>58782</v>
      </c>
      <c r="DH169">
        <v>215483</v>
      </c>
      <c r="DK169">
        <v>69255</v>
      </c>
      <c r="EE169">
        <v>38408</v>
      </c>
      <c r="FB169">
        <v>67016</v>
      </c>
      <c r="FH169">
        <v>67643</v>
      </c>
      <c r="GC169">
        <v>65506</v>
      </c>
    </row>
    <row r="170" spans="9:185" x14ac:dyDescent="0.25">
      <c r="I170">
        <v>70413</v>
      </c>
      <c r="K170">
        <v>70479</v>
      </c>
      <c r="AY170">
        <v>63212</v>
      </c>
      <c r="BJ170">
        <v>58808</v>
      </c>
      <c r="DH170">
        <v>215525</v>
      </c>
      <c r="DK170">
        <v>69917</v>
      </c>
      <c r="EE170">
        <v>38416</v>
      </c>
      <c r="FB170">
        <v>67181</v>
      </c>
      <c r="FH170">
        <v>67645</v>
      </c>
      <c r="GC170">
        <v>65581</v>
      </c>
    </row>
    <row r="171" spans="9:185" x14ac:dyDescent="0.25">
      <c r="I171">
        <v>70414</v>
      </c>
      <c r="K171">
        <v>70572</v>
      </c>
      <c r="AY171">
        <v>63273</v>
      </c>
      <c r="BJ171">
        <v>59562</v>
      </c>
      <c r="DH171">
        <v>215590</v>
      </c>
      <c r="DK171">
        <v>69919</v>
      </c>
      <c r="EE171">
        <v>38786</v>
      </c>
      <c r="FB171">
        <v>67232</v>
      </c>
      <c r="FH171">
        <v>67647</v>
      </c>
      <c r="GC171">
        <v>65584</v>
      </c>
    </row>
    <row r="172" spans="9:185" x14ac:dyDescent="0.25">
      <c r="I172">
        <v>70415</v>
      </c>
      <c r="K172">
        <v>70573</v>
      </c>
      <c r="AY172">
        <v>63753</v>
      </c>
      <c r="BJ172">
        <v>59572</v>
      </c>
      <c r="DH172">
        <v>220459</v>
      </c>
      <c r="DK172">
        <v>71126</v>
      </c>
      <c r="EE172">
        <v>39323</v>
      </c>
      <c r="FB172">
        <v>67721</v>
      </c>
      <c r="FH172">
        <v>67648</v>
      </c>
      <c r="GC172">
        <v>65585</v>
      </c>
    </row>
    <row r="173" spans="9:185" x14ac:dyDescent="0.25">
      <c r="I173">
        <v>70416</v>
      </c>
      <c r="K173">
        <v>70575</v>
      </c>
      <c r="AY173">
        <v>64165</v>
      </c>
      <c r="BJ173">
        <v>60698</v>
      </c>
      <c r="DH173">
        <v>226860</v>
      </c>
      <c r="DK173">
        <v>156174</v>
      </c>
      <c r="EE173">
        <v>39741</v>
      </c>
      <c r="FB173">
        <v>68119</v>
      </c>
      <c r="FH173">
        <v>67651</v>
      </c>
      <c r="GC173">
        <v>65594</v>
      </c>
    </row>
    <row r="174" spans="9:185" x14ac:dyDescent="0.25">
      <c r="I174">
        <v>70417</v>
      </c>
      <c r="K174">
        <v>70578</v>
      </c>
      <c r="AY174">
        <v>64689</v>
      </c>
      <c r="BJ174">
        <v>60729</v>
      </c>
      <c r="DH174">
        <v>239756</v>
      </c>
      <c r="DK174">
        <v>304931</v>
      </c>
      <c r="EE174">
        <v>40187</v>
      </c>
      <c r="FB174">
        <v>68258</v>
      </c>
      <c r="FH174">
        <v>67959</v>
      </c>
      <c r="GC174">
        <v>66770</v>
      </c>
    </row>
    <row r="175" spans="9:185" x14ac:dyDescent="0.25">
      <c r="I175">
        <v>70418</v>
      </c>
      <c r="K175">
        <v>70880</v>
      </c>
      <c r="AY175">
        <v>66191</v>
      </c>
      <c r="BJ175">
        <v>63311</v>
      </c>
      <c r="DH175">
        <v>251876</v>
      </c>
      <c r="DK175">
        <v>337949</v>
      </c>
      <c r="EE175">
        <v>40324</v>
      </c>
      <c r="FB175">
        <v>68307</v>
      </c>
      <c r="FH175">
        <v>68000</v>
      </c>
      <c r="GC175">
        <v>67073</v>
      </c>
    </row>
    <row r="176" spans="9:185" x14ac:dyDescent="0.25">
      <c r="I176">
        <v>70420</v>
      </c>
      <c r="K176">
        <v>78493</v>
      </c>
      <c r="AY176">
        <v>66225</v>
      </c>
      <c r="BJ176">
        <v>63319</v>
      </c>
      <c r="DH176">
        <v>251884</v>
      </c>
      <c r="DK176">
        <v>415661</v>
      </c>
      <c r="EE176">
        <v>40515</v>
      </c>
      <c r="FB176">
        <v>68352</v>
      </c>
      <c r="FH176">
        <v>68248</v>
      </c>
      <c r="GC176">
        <v>67079</v>
      </c>
    </row>
    <row r="177" spans="9:185" x14ac:dyDescent="0.25">
      <c r="I177">
        <v>70426</v>
      </c>
      <c r="K177">
        <v>80788</v>
      </c>
      <c r="AY177">
        <v>66831</v>
      </c>
      <c r="BJ177">
        <v>63321</v>
      </c>
      <c r="DH177">
        <v>271353</v>
      </c>
      <c r="DK177">
        <v>523720</v>
      </c>
      <c r="EE177">
        <v>40528</v>
      </c>
      <c r="FB177">
        <v>68843</v>
      </c>
      <c r="FH177">
        <v>68250</v>
      </c>
      <c r="GC177">
        <v>67084</v>
      </c>
    </row>
    <row r="178" spans="9:185" x14ac:dyDescent="0.25">
      <c r="I178">
        <v>70456</v>
      </c>
      <c r="K178">
        <v>105385</v>
      </c>
      <c r="AY178">
        <v>66833</v>
      </c>
      <c r="BJ178">
        <v>63438</v>
      </c>
      <c r="DH178">
        <v>285544</v>
      </c>
      <c r="DK178">
        <v>531392</v>
      </c>
      <c r="EE178">
        <v>40873</v>
      </c>
      <c r="FB178">
        <v>69117</v>
      </c>
      <c r="FH178">
        <v>68262</v>
      </c>
      <c r="GC178">
        <v>67086</v>
      </c>
    </row>
    <row r="179" spans="9:185" x14ac:dyDescent="0.25">
      <c r="I179">
        <v>70636</v>
      </c>
      <c r="K179">
        <v>106179</v>
      </c>
      <c r="AY179">
        <v>66971</v>
      </c>
      <c r="BJ179">
        <v>63442</v>
      </c>
      <c r="DH179">
        <v>286807</v>
      </c>
      <c r="DK179">
        <v>552554</v>
      </c>
      <c r="EE179">
        <v>42329</v>
      </c>
      <c r="FB179">
        <v>69170</v>
      </c>
      <c r="FH179">
        <v>68272</v>
      </c>
      <c r="GC179">
        <v>67096</v>
      </c>
    </row>
    <row r="180" spans="9:185" x14ac:dyDescent="0.25">
      <c r="I180">
        <v>70698</v>
      </c>
      <c r="K180">
        <v>106765</v>
      </c>
      <c r="AY180">
        <v>67355</v>
      </c>
      <c r="BJ180">
        <v>63444</v>
      </c>
      <c r="DH180">
        <v>302349</v>
      </c>
      <c r="DK180">
        <v>681155</v>
      </c>
      <c r="EE180">
        <v>43245</v>
      </c>
      <c r="FB180">
        <v>69175</v>
      </c>
      <c r="FH180">
        <v>68277</v>
      </c>
      <c r="GC180">
        <v>67190</v>
      </c>
    </row>
    <row r="181" spans="9:185" x14ac:dyDescent="0.25">
      <c r="I181">
        <v>568576</v>
      </c>
      <c r="K181">
        <v>107070</v>
      </c>
      <c r="AY181">
        <v>67391</v>
      </c>
      <c r="BJ181">
        <v>64268</v>
      </c>
      <c r="DH181">
        <v>311795</v>
      </c>
      <c r="DK181">
        <v>693093</v>
      </c>
      <c r="EE181">
        <v>43246</v>
      </c>
      <c r="FB181">
        <v>69178</v>
      </c>
      <c r="FH181">
        <v>68280</v>
      </c>
      <c r="GC181">
        <v>67449</v>
      </c>
    </row>
    <row r="182" spans="9:185" x14ac:dyDescent="0.25">
      <c r="I182">
        <v>675207</v>
      </c>
      <c r="K182">
        <v>108295</v>
      </c>
      <c r="AY182">
        <v>68129</v>
      </c>
      <c r="BJ182">
        <v>66343</v>
      </c>
      <c r="DH182">
        <v>314575</v>
      </c>
      <c r="DK182">
        <v>694554</v>
      </c>
      <c r="EE182">
        <v>43594</v>
      </c>
      <c r="FB182">
        <v>69179</v>
      </c>
      <c r="FH182">
        <v>68281</v>
      </c>
      <c r="GC182">
        <v>67609</v>
      </c>
    </row>
    <row r="183" spans="9:185" x14ac:dyDescent="0.25">
      <c r="I183">
        <v>736714</v>
      </c>
      <c r="K183">
        <v>108688</v>
      </c>
      <c r="AY183">
        <v>69098</v>
      </c>
      <c r="BJ183">
        <v>66406</v>
      </c>
      <c r="DH183">
        <v>337402</v>
      </c>
      <c r="DK183">
        <v>695106</v>
      </c>
      <c r="EE183">
        <v>44737</v>
      </c>
      <c r="FB183">
        <v>69191</v>
      </c>
      <c r="FH183">
        <v>68282</v>
      </c>
      <c r="GC183">
        <v>67948</v>
      </c>
    </row>
    <row r="184" spans="9:185" x14ac:dyDescent="0.25">
      <c r="I184">
        <v>775066</v>
      </c>
      <c r="K184">
        <v>137687</v>
      </c>
      <c r="AY184">
        <v>69201</v>
      </c>
      <c r="BJ184">
        <v>66718</v>
      </c>
      <c r="DH184">
        <v>348342</v>
      </c>
      <c r="DK184">
        <v>697888</v>
      </c>
      <c r="EE184">
        <v>45283</v>
      </c>
      <c r="FB184">
        <v>69202</v>
      </c>
      <c r="FH184">
        <v>68417</v>
      </c>
      <c r="GC184">
        <v>67952</v>
      </c>
    </row>
    <row r="185" spans="9:185" x14ac:dyDescent="0.25">
      <c r="I185">
        <v>790255</v>
      </c>
      <c r="K185">
        <v>164368</v>
      </c>
      <c r="AY185">
        <v>69322</v>
      </c>
      <c r="BJ185">
        <v>67700</v>
      </c>
      <c r="DH185">
        <v>352583</v>
      </c>
      <c r="DK185">
        <v>698100</v>
      </c>
      <c r="EE185">
        <v>45288</v>
      </c>
      <c r="FB185">
        <v>69205</v>
      </c>
      <c r="FH185">
        <v>68419</v>
      </c>
      <c r="GC185">
        <v>68241</v>
      </c>
    </row>
    <row r="186" spans="9:185" x14ac:dyDescent="0.25">
      <c r="K186">
        <v>164616</v>
      </c>
      <c r="AY186">
        <v>69323</v>
      </c>
      <c r="BJ186">
        <v>68942</v>
      </c>
      <c r="DH186">
        <v>368555</v>
      </c>
      <c r="DK186">
        <v>702754</v>
      </c>
      <c r="EE186">
        <v>45312</v>
      </c>
      <c r="FB186">
        <v>70451</v>
      </c>
      <c r="FH186">
        <v>68810</v>
      </c>
      <c r="GC186">
        <v>68243</v>
      </c>
    </row>
    <row r="187" spans="9:185" x14ac:dyDescent="0.25">
      <c r="K187">
        <v>188292</v>
      </c>
      <c r="AY187">
        <v>69550</v>
      </c>
      <c r="BJ187">
        <v>69008</v>
      </c>
      <c r="DH187">
        <v>378638</v>
      </c>
      <c r="DK187">
        <v>900134</v>
      </c>
      <c r="EE187">
        <v>47075</v>
      </c>
      <c r="FB187">
        <v>70690</v>
      </c>
      <c r="FH187">
        <v>68811</v>
      </c>
      <c r="GC187">
        <v>68340</v>
      </c>
    </row>
    <row r="188" spans="9:185" x14ac:dyDescent="0.25">
      <c r="K188">
        <v>199927</v>
      </c>
      <c r="AY188">
        <v>69813</v>
      </c>
      <c r="BJ188">
        <v>69009</v>
      </c>
      <c r="DH188">
        <v>394890</v>
      </c>
      <c r="DK188">
        <v>900621</v>
      </c>
      <c r="EE188">
        <v>47664</v>
      </c>
      <c r="FB188">
        <v>108357</v>
      </c>
      <c r="FH188">
        <v>68821</v>
      </c>
      <c r="GC188">
        <v>68370</v>
      </c>
    </row>
    <row r="189" spans="9:185" x14ac:dyDescent="0.25">
      <c r="K189">
        <v>244087</v>
      </c>
      <c r="AY189">
        <v>70268</v>
      </c>
      <c r="BJ189">
        <v>69459</v>
      </c>
      <c r="DH189">
        <v>409367</v>
      </c>
      <c r="DK189">
        <v>900779</v>
      </c>
      <c r="EE189">
        <v>47794</v>
      </c>
      <c r="FB189">
        <v>110221</v>
      </c>
      <c r="FH189">
        <v>68822</v>
      </c>
      <c r="GC189">
        <v>69213</v>
      </c>
    </row>
    <row r="190" spans="9:185" x14ac:dyDescent="0.25">
      <c r="K190">
        <v>251835</v>
      </c>
      <c r="AY190">
        <v>70275</v>
      </c>
      <c r="BJ190">
        <v>69583</v>
      </c>
      <c r="DH190">
        <v>421644</v>
      </c>
      <c r="DK190">
        <v>903393</v>
      </c>
      <c r="EE190">
        <v>48195</v>
      </c>
      <c r="FB190">
        <v>116038</v>
      </c>
      <c r="FH190">
        <v>68834</v>
      </c>
      <c r="GC190">
        <v>69216</v>
      </c>
    </row>
    <row r="191" spans="9:185" x14ac:dyDescent="0.25">
      <c r="K191">
        <v>303800</v>
      </c>
      <c r="AY191">
        <v>87015</v>
      </c>
      <c r="BJ191">
        <v>69584</v>
      </c>
      <c r="DH191">
        <v>441428</v>
      </c>
      <c r="DK191">
        <v>905844</v>
      </c>
      <c r="EE191">
        <v>48251</v>
      </c>
      <c r="FB191">
        <v>290403</v>
      </c>
      <c r="FH191">
        <v>68835</v>
      </c>
      <c r="GC191">
        <v>69219</v>
      </c>
    </row>
    <row r="192" spans="9:185" x14ac:dyDescent="0.25">
      <c r="K192">
        <v>321588</v>
      </c>
      <c r="AY192">
        <v>93401</v>
      </c>
      <c r="BJ192">
        <v>69605</v>
      </c>
      <c r="DH192">
        <v>458679</v>
      </c>
      <c r="DK192">
        <v>906560</v>
      </c>
      <c r="EE192">
        <v>48349</v>
      </c>
      <c r="FB192">
        <v>309088</v>
      </c>
      <c r="FH192">
        <v>68895</v>
      </c>
      <c r="GC192">
        <v>69551</v>
      </c>
    </row>
    <row r="193" spans="11:185" x14ac:dyDescent="0.25">
      <c r="K193">
        <v>321646</v>
      </c>
      <c r="AY193">
        <v>106377</v>
      </c>
      <c r="BJ193">
        <v>69647</v>
      </c>
      <c r="DH193">
        <v>501791</v>
      </c>
      <c r="DK193">
        <v>906586</v>
      </c>
      <c r="EE193">
        <v>48354</v>
      </c>
      <c r="FB193">
        <v>322537</v>
      </c>
      <c r="FH193">
        <v>68896</v>
      </c>
      <c r="GC193">
        <v>69608</v>
      </c>
    </row>
    <row r="194" spans="11:185" x14ac:dyDescent="0.25">
      <c r="K194">
        <v>343111</v>
      </c>
      <c r="AY194">
        <v>110056</v>
      </c>
      <c r="BJ194">
        <v>69652</v>
      </c>
      <c r="DH194">
        <v>506691</v>
      </c>
      <c r="DK194">
        <v>906644</v>
      </c>
      <c r="EE194">
        <v>48493</v>
      </c>
      <c r="FB194">
        <v>337030</v>
      </c>
      <c r="FH194">
        <v>68897</v>
      </c>
      <c r="GC194">
        <v>70041</v>
      </c>
    </row>
    <row r="195" spans="11:185" x14ac:dyDescent="0.25">
      <c r="K195">
        <v>361022</v>
      </c>
      <c r="AY195">
        <v>110486</v>
      </c>
      <c r="BJ195">
        <v>70627</v>
      </c>
      <c r="DH195">
        <v>534230</v>
      </c>
      <c r="DK195">
        <v>912253</v>
      </c>
      <c r="EE195">
        <v>48495</v>
      </c>
      <c r="FB195">
        <v>364877</v>
      </c>
      <c r="FH195">
        <v>68937</v>
      </c>
      <c r="GC195">
        <v>70074</v>
      </c>
    </row>
    <row r="196" spans="11:185" x14ac:dyDescent="0.25">
      <c r="K196">
        <v>361105</v>
      </c>
      <c r="AY196">
        <v>112672</v>
      </c>
      <c r="BJ196">
        <v>70635</v>
      </c>
      <c r="DH196">
        <v>534263</v>
      </c>
      <c r="DK196">
        <v>923318</v>
      </c>
      <c r="EE196">
        <v>48538</v>
      </c>
      <c r="FB196">
        <v>518670</v>
      </c>
      <c r="FH196">
        <v>68947</v>
      </c>
      <c r="GC196">
        <v>70242</v>
      </c>
    </row>
    <row r="197" spans="11:185" x14ac:dyDescent="0.25">
      <c r="K197">
        <v>365551</v>
      </c>
      <c r="AY197">
        <v>135566</v>
      </c>
      <c r="BJ197">
        <v>70639</v>
      </c>
      <c r="DH197">
        <v>538637</v>
      </c>
      <c r="DK197">
        <v>927236</v>
      </c>
      <c r="EE197">
        <v>49161</v>
      </c>
      <c r="FB197">
        <v>518688</v>
      </c>
      <c r="FH197">
        <v>68948</v>
      </c>
      <c r="GC197">
        <v>70553</v>
      </c>
    </row>
    <row r="198" spans="11:185" x14ac:dyDescent="0.25">
      <c r="K198">
        <v>385443</v>
      </c>
      <c r="AY198">
        <v>147929</v>
      </c>
      <c r="BJ198">
        <v>70717</v>
      </c>
      <c r="DH198">
        <v>545004</v>
      </c>
      <c r="DK198">
        <v>929620</v>
      </c>
      <c r="EE198">
        <v>49350</v>
      </c>
      <c r="FB198">
        <v>520700</v>
      </c>
      <c r="FH198">
        <v>69422</v>
      </c>
      <c r="GC198">
        <v>70557</v>
      </c>
    </row>
    <row r="199" spans="11:185" x14ac:dyDescent="0.25">
      <c r="K199">
        <v>426528</v>
      </c>
      <c r="AY199">
        <v>183251</v>
      </c>
      <c r="BJ199">
        <v>70752</v>
      </c>
      <c r="DH199">
        <v>545772</v>
      </c>
      <c r="DK199">
        <v>929653</v>
      </c>
      <c r="EE199">
        <v>49484</v>
      </c>
      <c r="FB199">
        <v>520718</v>
      </c>
      <c r="FH199">
        <v>69928</v>
      </c>
      <c r="GC199">
        <v>135939</v>
      </c>
    </row>
    <row r="200" spans="11:185" x14ac:dyDescent="0.25">
      <c r="K200">
        <v>436352</v>
      </c>
      <c r="AY200">
        <v>189415</v>
      </c>
      <c r="BJ200">
        <v>74393</v>
      </c>
      <c r="DH200">
        <v>558825</v>
      </c>
      <c r="DK200">
        <v>929661</v>
      </c>
      <c r="EE200">
        <v>49525</v>
      </c>
      <c r="FB200">
        <v>557108</v>
      </c>
      <c r="FH200">
        <v>69947</v>
      </c>
      <c r="GC200">
        <v>136010</v>
      </c>
    </row>
    <row r="201" spans="11:185" x14ac:dyDescent="0.25">
      <c r="K201">
        <v>436360</v>
      </c>
      <c r="AY201">
        <v>206474</v>
      </c>
      <c r="BJ201">
        <v>87379</v>
      </c>
      <c r="DH201">
        <v>598102</v>
      </c>
      <c r="DK201">
        <v>929687</v>
      </c>
      <c r="EE201">
        <v>49726</v>
      </c>
      <c r="FB201">
        <v>583468</v>
      </c>
      <c r="FH201">
        <v>69948</v>
      </c>
      <c r="GC201">
        <v>145417</v>
      </c>
    </row>
    <row r="202" spans="11:185" x14ac:dyDescent="0.25">
      <c r="K202">
        <v>508135</v>
      </c>
      <c r="AY202">
        <v>209205</v>
      </c>
      <c r="BJ202">
        <v>96263</v>
      </c>
      <c r="DH202">
        <v>601484</v>
      </c>
      <c r="EE202">
        <v>50023</v>
      </c>
      <c r="FB202">
        <v>584730</v>
      </c>
      <c r="FH202">
        <v>70039</v>
      </c>
      <c r="GC202">
        <v>145441</v>
      </c>
    </row>
    <row r="203" spans="11:185" x14ac:dyDescent="0.25">
      <c r="K203">
        <v>530725</v>
      </c>
      <c r="AY203">
        <v>230987</v>
      </c>
      <c r="BJ203">
        <v>111021</v>
      </c>
      <c r="DH203">
        <v>643866</v>
      </c>
      <c r="EE203">
        <v>50440</v>
      </c>
      <c r="FB203">
        <v>623678</v>
      </c>
      <c r="FH203">
        <v>70060</v>
      </c>
      <c r="GC203">
        <v>163253</v>
      </c>
    </row>
    <row r="204" spans="11:185" x14ac:dyDescent="0.25">
      <c r="K204">
        <v>541193</v>
      </c>
      <c r="AY204">
        <v>257238</v>
      </c>
      <c r="BJ204">
        <v>114694</v>
      </c>
      <c r="DH204">
        <v>710323</v>
      </c>
      <c r="EE204">
        <v>50447</v>
      </c>
      <c r="FB204">
        <v>770906</v>
      </c>
      <c r="FH204">
        <v>70105</v>
      </c>
      <c r="GC204">
        <v>352948</v>
      </c>
    </row>
    <row r="205" spans="11:185" x14ac:dyDescent="0.25">
      <c r="K205">
        <v>567537</v>
      </c>
      <c r="AY205">
        <v>265199</v>
      </c>
      <c r="BJ205">
        <v>133439</v>
      </c>
      <c r="DH205">
        <v>710324</v>
      </c>
      <c r="EE205">
        <v>50891</v>
      </c>
      <c r="FB205">
        <v>770907</v>
      </c>
      <c r="FH205">
        <v>70118</v>
      </c>
      <c r="GC205">
        <v>414946</v>
      </c>
    </row>
    <row r="206" spans="11:185" x14ac:dyDescent="0.25">
      <c r="K206">
        <v>576751</v>
      </c>
      <c r="AY206">
        <v>293043</v>
      </c>
      <c r="BJ206">
        <v>144600</v>
      </c>
      <c r="DH206">
        <v>730326</v>
      </c>
      <c r="EE206">
        <v>50894</v>
      </c>
      <c r="FB206">
        <v>785555</v>
      </c>
      <c r="FH206">
        <v>755213</v>
      </c>
      <c r="GC206">
        <v>433714</v>
      </c>
    </row>
    <row r="207" spans="11:185" x14ac:dyDescent="0.25">
      <c r="K207">
        <v>590844</v>
      </c>
      <c r="AY207">
        <v>308056</v>
      </c>
      <c r="BJ207">
        <v>183582</v>
      </c>
      <c r="DH207">
        <v>736561</v>
      </c>
      <c r="EE207">
        <v>51405</v>
      </c>
      <c r="FB207">
        <v>790265</v>
      </c>
      <c r="FH207">
        <v>822947</v>
      </c>
      <c r="GC207">
        <v>650390</v>
      </c>
    </row>
    <row r="208" spans="11:185" x14ac:dyDescent="0.25">
      <c r="K208">
        <v>617670</v>
      </c>
      <c r="AY208">
        <v>323972</v>
      </c>
      <c r="BJ208">
        <v>193490</v>
      </c>
      <c r="DH208">
        <v>779001</v>
      </c>
      <c r="EE208">
        <v>51781</v>
      </c>
      <c r="FB208">
        <v>799950</v>
      </c>
      <c r="GC208">
        <v>676395</v>
      </c>
    </row>
    <row r="209" spans="11:185" x14ac:dyDescent="0.25">
      <c r="K209">
        <v>617688</v>
      </c>
      <c r="AY209">
        <v>342154</v>
      </c>
      <c r="BJ209">
        <v>207126</v>
      </c>
      <c r="DH209">
        <v>848234</v>
      </c>
      <c r="EE209">
        <v>52604</v>
      </c>
      <c r="FB209">
        <v>814573</v>
      </c>
      <c r="GC209">
        <v>676551</v>
      </c>
    </row>
    <row r="210" spans="11:185" x14ac:dyDescent="0.25">
      <c r="K210">
        <v>617696</v>
      </c>
      <c r="AY210">
        <v>436550</v>
      </c>
      <c r="BJ210">
        <v>238097</v>
      </c>
      <c r="EE210">
        <v>52874</v>
      </c>
      <c r="FB210">
        <v>888412</v>
      </c>
      <c r="GC210">
        <v>681767</v>
      </c>
    </row>
    <row r="211" spans="11:185" x14ac:dyDescent="0.25">
      <c r="K211">
        <v>634873</v>
      </c>
      <c r="AY211">
        <v>436584</v>
      </c>
      <c r="BJ211">
        <v>243824</v>
      </c>
      <c r="EE211">
        <v>52883</v>
      </c>
      <c r="FB211">
        <v>888503</v>
      </c>
      <c r="GC211">
        <v>783706</v>
      </c>
    </row>
    <row r="212" spans="11:185" x14ac:dyDescent="0.25">
      <c r="K212">
        <v>708073</v>
      </c>
      <c r="AY212">
        <v>436642</v>
      </c>
      <c r="BJ212">
        <v>249680</v>
      </c>
      <c r="EE212">
        <v>53606</v>
      </c>
      <c r="FB212">
        <v>895300</v>
      </c>
      <c r="GC212">
        <v>783707</v>
      </c>
    </row>
    <row r="213" spans="11:185" x14ac:dyDescent="0.25">
      <c r="K213">
        <v>722810</v>
      </c>
      <c r="AY213">
        <v>436675</v>
      </c>
      <c r="BJ213">
        <v>271965</v>
      </c>
      <c r="EE213">
        <v>53608</v>
      </c>
      <c r="FB213">
        <v>896811</v>
      </c>
      <c r="GC213">
        <v>803304</v>
      </c>
    </row>
    <row r="214" spans="11:185" x14ac:dyDescent="0.25">
      <c r="K214">
        <v>789982</v>
      </c>
      <c r="AY214">
        <v>477836</v>
      </c>
      <c r="BJ214">
        <v>282277</v>
      </c>
      <c r="EE214">
        <v>53668</v>
      </c>
      <c r="GC214">
        <v>803395</v>
      </c>
    </row>
    <row r="215" spans="11:185" x14ac:dyDescent="0.25">
      <c r="K215">
        <v>842252</v>
      </c>
      <c r="AY215">
        <v>477844</v>
      </c>
      <c r="BJ215">
        <v>321208</v>
      </c>
      <c r="EE215">
        <v>53677</v>
      </c>
      <c r="GC215">
        <v>863472</v>
      </c>
    </row>
    <row r="216" spans="11:185" x14ac:dyDescent="0.25">
      <c r="K216">
        <v>845909</v>
      </c>
      <c r="AY216">
        <v>477885</v>
      </c>
      <c r="BJ216">
        <v>328625</v>
      </c>
      <c r="EE216">
        <v>53682</v>
      </c>
      <c r="GC216">
        <v>911404</v>
      </c>
    </row>
    <row r="217" spans="11:185" x14ac:dyDescent="0.25">
      <c r="K217">
        <v>864913</v>
      </c>
      <c r="AY217">
        <v>477893</v>
      </c>
      <c r="BJ217">
        <v>343863</v>
      </c>
      <c r="EE217">
        <v>54002</v>
      </c>
      <c r="GC217">
        <v>911412</v>
      </c>
    </row>
    <row r="218" spans="11:185" x14ac:dyDescent="0.25">
      <c r="K218">
        <v>892315</v>
      </c>
      <c r="AY218">
        <v>582205</v>
      </c>
      <c r="BJ218">
        <v>344580</v>
      </c>
      <c r="EE218">
        <v>54047</v>
      </c>
    </row>
    <row r="219" spans="11:185" x14ac:dyDescent="0.25">
      <c r="K219">
        <v>892851</v>
      </c>
      <c r="AY219">
        <v>631226</v>
      </c>
      <c r="BJ219">
        <v>347278</v>
      </c>
      <c r="EE219">
        <v>54051</v>
      </c>
    </row>
    <row r="220" spans="11:185" x14ac:dyDescent="0.25">
      <c r="K220">
        <v>892943</v>
      </c>
      <c r="AY220">
        <v>631390</v>
      </c>
      <c r="BJ220">
        <v>348623</v>
      </c>
      <c r="EE220">
        <v>54058</v>
      </c>
    </row>
    <row r="221" spans="11:185" x14ac:dyDescent="0.25">
      <c r="K221">
        <v>893289</v>
      </c>
      <c r="AY221">
        <v>631457</v>
      </c>
      <c r="BJ221">
        <v>348896</v>
      </c>
      <c r="EE221">
        <v>54125</v>
      </c>
    </row>
    <row r="222" spans="11:185" x14ac:dyDescent="0.25">
      <c r="K222">
        <v>893487</v>
      </c>
      <c r="AY222">
        <v>637322</v>
      </c>
      <c r="BJ222">
        <v>351734</v>
      </c>
      <c r="EE222">
        <v>56102</v>
      </c>
    </row>
    <row r="223" spans="11:185" x14ac:dyDescent="0.25">
      <c r="K223">
        <v>893578</v>
      </c>
      <c r="AY223">
        <v>656579</v>
      </c>
      <c r="BJ223">
        <v>384255</v>
      </c>
      <c r="EE223">
        <v>56104</v>
      </c>
    </row>
    <row r="224" spans="11:185" x14ac:dyDescent="0.25">
      <c r="K224">
        <v>893669</v>
      </c>
      <c r="AY224">
        <v>778115</v>
      </c>
      <c r="BJ224">
        <v>385120</v>
      </c>
      <c r="EE224">
        <v>56105</v>
      </c>
    </row>
    <row r="225" spans="11:135" x14ac:dyDescent="0.25">
      <c r="K225">
        <v>894204</v>
      </c>
      <c r="AY225">
        <v>778150</v>
      </c>
      <c r="BJ225">
        <v>393678</v>
      </c>
      <c r="EE225">
        <v>56106</v>
      </c>
    </row>
    <row r="226" spans="11:135" x14ac:dyDescent="0.25">
      <c r="K226">
        <v>894295</v>
      </c>
      <c r="AY226">
        <v>894725</v>
      </c>
      <c r="BJ226">
        <v>395202</v>
      </c>
      <c r="EE226">
        <v>56109</v>
      </c>
    </row>
    <row r="227" spans="11:135" x14ac:dyDescent="0.25">
      <c r="K227">
        <v>894386</v>
      </c>
      <c r="AY227">
        <v>898601</v>
      </c>
      <c r="BJ227">
        <v>453645</v>
      </c>
      <c r="EE227">
        <v>56552</v>
      </c>
    </row>
    <row r="228" spans="11:135" x14ac:dyDescent="0.25">
      <c r="K228">
        <v>895177</v>
      </c>
      <c r="AY228">
        <v>898791</v>
      </c>
      <c r="BJ228">
        <v>456095</v>
      </c>
      <c r="EE228">
        <v>56953</v>
      </c>
    </row>
    <row r="229" spans="11:135" x14ac:dyDescent="0.25">
      <c r="K229">
        <v>896845</v>
      </c>
      <c r="AY229">
        <v>937227</v>
      </c>
      <c r="BJ229">
        <v>458703</v>
      </c>
      <c r="EE229">
        <v>57056</v>
      </c>
    </row>
    <row r="230" spans="11:135" x14ac:dyDescent="0.25">
      <c r="K230">
        <v>898833</v>
      </c>
      <c r="BJ230">
        <v>500496</v>
      </c>
      <c r="EE230">
        <v>57240</v>
      </c>
    </row>
    <row r="231" spans="11:135" x14ac:dyDescent="0.25">
      <c r="K231">
        <v>898924</v>
      </c>
      <c r="BJ231">
        <v>500504</v>
      </c>
      <c r="EE231">
        <v>57241</v>
      </c>
    </row>
    <row r="232" spans="11:135" x14ac:dyDescent="0.25">
      <c r="K232">
        <v>899013</v>
      </c>
      <c r="BJ232">
        <v>500512</v>
      </c>
      <c r="EE232">
        <v>57294</v>
      </c>
    </row>
    <row r="233" spans="11:135" x14ac:dyDescent="0.25">
      <c r="K233">
        <v>899104</v>
      </c>
      <c r="BJ233">
        <v>500546</v>
      </c>
      <c r="EE233">
        <v>57634</v>
      </c>
    </row>
    <row r="234" spans="11:135" x14ac:dyDescent="0.25">
      <c r="K234">
        <v>899195</v>
      </c>
      <c r="BJ234">
        <v>503060</v>
      </c>
      <c r="EE234">
        <v>57662</v>
      </c>
    </row>
    <row r="235" spans="11:135" x14ac:dyDescent="0.25">
      <c r="K235">
        <v>899286</v>
      </c>
      <c r="BJ235">
        <v>503078</v>
      </c>
      <c r="EE235">
        <v>57730</v>
      </c>
    </row>
    <row r="236" spans="11:135" x14ac:dyDescent="0.25">
      <c r="K236">
        <v>899377</v>
      </c>
      <c r="BJ236">
        <v>505453</v>
      </c>
      <c r="EE236">
        <v>58404</v>
      </c>
    </row>
    <row r="237" spans="11:135" x14ac:dyDescent="0.25">
      <c r="K237">
        <v>899468</v>
      </c>
      <c r="BJ237">
        <v>529826</v>
      </c>
      <c r="EE237">
        <v>58643</v>
      </c>
    </row>
    <row r="238" spans="11:135" x14ac:dyDescent="0.25">
      <c r="K238">
        <v>899559</v>
      </c>
      <c r="BJ238">
        <v>554469</v>
      </c>
      <c r="EE238">
        <v>58646</v>
      </c>
    </row>
    <row r="239" spans="11:135" x14ac:dyDescent="0.25">
      <c r="K239">
        <v>899641</v>
      </c>
      <c r="BJ239">
        <v>566182</v>
      </c>
      <c r="EE239">
        <v>58648</v>
      </c>
    </row>
    <row r="240" spans="11:135" x14ac:dyDescent="0.25">
      <c r="K240">
        <v>899732</v>
      </c>
      <c r="BJ240">
        <v>600163</v>
      </c>
      <c r="EE240">
        <v>58663</v>
      </c>
    </row>
    <row r="241" spans="11:135" x14ac:dyDescent="0.25">
      <c r="K241">
        <v>899823</v>
      </c>
      <c r="BJ241">
        <v>609925</v>
      </c>
      <c r="EE241">
        <v>59307</v>
      </c>
    </row>
    <row r="242" spans="11:135" x14ac:dyDescent="0.25">
      <c r="K242">
        <v>982082</v>
      </c>
      <c r="BJ242">
        <v>625756</v>
      </c>
      <c r="EE242">
        <v>59371</v>
      </c>
    </row>
    <row r="243" spans="11:135" x14ac:dyDescent="0.25">
      <c r="BJ243">
        <v>630467</v>
      </c>
      <c r="EE243">
        <v>59375</v>
      </c>
    </row>
    <row r="244" spans="11:135" x14ac:dyDescent="0.25">
      <c r="BJ244">
        <v>643585</v>
      </c>
      <c r="EE244">
        <v>59860</v>
      </c>
    </row>
    <row r="245" spans="11:135" x14ac:dyDescent="0.25">
      <c r="BJ245">
        <v>697236</v>
      </c>
      <c r="EE245">
        <v>60180</v>
      </c>
    </row>
    <row r="246" spans="11:135" x14ac:dyDescent="0.25">
      <c r="BJ246">
        <v>710649</v>
      </c>
      <c r="EE246">
        <v>61011</v>
      </c>
    </row>
    <row r="247" spans="11:135" x14ac:dyDescent="0.25">
      <c r="BJ247">
        <v>712072</v>
      </c>
      <c r="EE247">
        <v>61038</v>
      </c>
    </row>
    <row r="248" spans="11:135" x14ac:dyDescent="0.25">
      <c r="BJ248">
        <v>712160</v>
      </c>
      <c r="EE248">
        <v>61210</v>
      </c>
    </row>
    <row r="249" spans="11:135" x14ac:dyDescent="0.25">
      <c r="BJ249">
        <v>714199</v>
      </c>
      <c r="EE249">
        <v>61433</v>
      </c>
    </row>
    <row r="250" spans="11:135" x14ac:dyDescent="0.25">
      <c r="BJ250">
        <v>721344</v>
      </c>
      <c r="EE250">
        <v>61911</v>
      </c>
    </row>
    <row r="251" spans="11:135" x14ac:dyDescent="0.25">
      <c r="BJ251">
        <v>730907</v>
      </c>
      <c r="EE251">
        <v>62067</v>
      </c>
    </row>
    <row r="252" spans="11:135" x14ac:dyDescent="0.25">
      <c r="BJ252">
        <v>730909</v>
      </c>
      <c r="EE252">
        <v>62069</v>
      </c>
    </row>
    <row r="253" spans="11:135" x14ac:dyDescent="0.25">
      <c r="BJ253">
        <v>751988</v>
      </c>
      <c r="EE253">
        <v>62267</v>
      </c>
    </row>
    <row r="254" spans="11:135" x14ac:dyDescent="0.25">
      <c r="BJ254">
        <v>802496</v>
      </c>
      <c r="EE254">
        <v>62520</v>
      </c>
    </row>
    <row r="255" spans="11:135" x14ac:dyDescent="0.25">
      <c r="BJ255">
        <v>802751</v>
      </c>
      <c r="EE255">
        <v>63312</v>
      </c>
    </row>
    <row r="256" spans="11:135" x14ac:dyDescent="0.25">
      <c r="BJ256">
        <v>871996</v>
      </c>
      <c r="EE256">
        <v>63357</v>
      </c>
    </row>
    <row r="257" spans="135:135" x14ac:dyDescent="0.25">
      <c r="EE257">
        <v>63358</v>
      </c>
    </row>
    <row r="258" spans="135:135" x14ac:dyDescent="0.25">
      <c r="EE258">
        <v>63387</v>
      </c>
    </row>
    <row r="259" spans="135:135" x14ac:dyDescent="0.25">
      <c r="EE259">
        <v>63394</v>
      </c>
    </row>
    <row r="260" spans="135:135" x14ac:dyDescent="0.25">
      <c r="EE260">
        <v>63456</v>
      </c>
    </row>
    <row r="261" spans="135:135" x14ac:dyDescent="0.25">
      <c r="EE261">
        <v>63563</v>
      </c>
    </row>
    <row r="262" spans="135:135" x14ac:dyDescent="0.25">
      <c r="EE262">
        <v>63587</v>
      </c>
    </row>
    <row r="263" spans="135:135" x14ac:dyDescent="0.25">
      <c r="EE263">
        <v>63611</v>
      </c>
    </row>
    <row r="264" spans="135:135" x14ac:dyDescent="0.25">
      <c r="EE264">
        <v>63615</v>
      </c>
    </row>
    <row r="265" spans="135:135" x14ac:dyDescent="0.25">
      <c r="EE265">
        <v>63649</v>
      </c>
    </row>
    <row r="266" spans="135:135" x14ac:dyDescent="0.25">
      <c r="EE266">
        <v>64155</v>
      </c>
    </row>
    <row r="267" spans="135:135" x14ac:dyDescent="0.25">
      <c r="EE267">
        <v>64436</v>
      </c>
    </row>
    <row r="268" spans="135:135" x14ac:dyDescent="0.25">
      <c r="EE268">
        <v>64446</v>
      </c>
    </row>
    <row r="269" spans="135:135" x14ac:dyDescent="0.25">
      <c r="EE269">
        <v>64505</v>
      </c>
    </row>
    <row r="270" spans="135:135" x14ac:dyDescent="0.25">
      <c r="EE270">
        <v>64545</v>
      </c>
    </row>
    <row r="271" spans="135:135" x14ac:dyDescent="0.25">
      <c r="EE271">
        <v>64556</v>
      </c>
    </row>
    <row r="272" spans="135:135" x14ac:dyDescent="0.25">
      <c r="EE272">
        <v>64630</v>
      </c>
    </row>
    <row r="273" spans="135:135" x14ac:dyDescent="0.25">
      <c r="EE273">
        <v>64632</v>
      </c>
    </row>
    <row r="274" spans="135:135" x14ac:dyDescent="0.25">
      <c r="EE274">
        <v>65392</v>
      </c>
    </row>
    <row r="275" spans="135:135" x14ac:dyDescent="0.25">
      <c r="EE275">
        <v>65395</v>
      </c>
    </row>
    <row r="276" spans="135:135" x14ac:dyDescent="0.25">
      <c r="EE276">
        <v>65432</v>
      </c>
    </row>
    <row r="277" spans="135:135" x14ac:dyDescent="0.25">
      <c r="EE277">
        <v>65604</v>
      </c>
    </row>
    <row r="278" spans="135:135" x14ac:dyDescent="0.25">
      <c r="EE278">
        <v>65789</v>
      </c>
    </row>
    <row r="279" spans="135:135" x14ac:dyDescent="0.25">
      <c r="EE279">
        <v>65817</v>
      </c>
    </row>
    <row r="280" spans="135:135" x14ac:dyDescent="0.25">
      <c r="EE280">
        <v>65829</v>
      </c>
    </row>
    <row r="281" spans="135:135" x14ac:dyDescent="0.25">
      <c r="EE281">
        <v>66044</v>
      </c>
    </row>
    <row r="282" spans="135:135" x14ac:dyDescent="0.25">
      <c r="EE282">
        <v>66207</v>
      </c>
    </row>
    <row r="283" spans="135:135" x14ac:dyDescent="0.25">
      <c r="EE283">
        <v>66272</v>
      </c>
    </row>
    <row r="284" spans="135:135" x14ac:dyDescent="0.25">
      <c r="EE284">
        <v>66464</v>
      </c>
    </row>
    <row r="285" spans="135:135" x14ac:dyDescent="0.25">
      <c r="EE285">
        <v>66856</v>
      </c>
    </row>
    <row r="286" spans="135:135" x14ac:dyDescent="0.25">
      <c r="EE286">
        <v>67010</v>
      </c>
    </row>
    <row r="287" spans="135:135" x14ac:dyDescent="0.25">
      <c r="EE287">
        <v>67065</v>
      </c>
    </row>
    <row r="288" spans="135:135" x14ac:dyDescent="0.25">
      <c r="EE288">
        <v>67068</v>
      </c>
    </row>
    <row r="289" spans="135:135" x14ac:dyDescent="0.25">
      <c r="EE289">
        <v>67072</v>
      </c>
    </row>
    <row r="290" spans="135:135" x14ac:dyDescent="0.25">
      <c r="EE290">
        <v>67511</v>
      </c>
    </row>
    <row r="291" spans="135:135" x14ac:dyDescent="0.25">
      <c r="EE291">
        <v>68379</v>
      </c>
    </row>
    <row r="292" spans="135:135" x14ac:dyDescent="0.25">
      <c r="EE292">
        <v>68421</v>
      </c>
    </row>
    <row r="293" spans="135:135" x14ac:dyDescent="0.25">
      <c r="EE293">
        <v>68778</v>
      </c>
    </row>
    <row r="294" spans="135:135" x14ac:dyDescent="0.25">
      <c r="EE294">
        <v>68781</v>
      </c>
    </row>
    <row r="295" spans="135:135" x14ac:dyDescent="0.25">
      <c r="EE295">
        <v>69310</v>
      </c>
    </row>
    <row r="296" spans="135:135" x14ac:dyDescent="0.25">
      <c r="EE296">
        <v>69313</v>
      </c>
    </row>
    <row r="297" spans="135:135" x14ac:dyDescent="0.25">
      <c r="EE297">
        <v>69318</v>
      </c>
    </row>
    <row r="298" spans="135:135" x14ac:dyDescent="0.25">
      <c r="EE298">
        <v>69425</v>
      </c>
    </row>
    <row r="299" spans="135:135" x14ac:dyDescent="0.25">
      <c r="EE299">
        <v>69570</v>
      </c>
    </row>
    <row r="300" spans="135:135" x14ac:dyDescent="0.25">
      <c r="EE300">
        <v>69571</v>
      </c>
    </row>
    <row r="301" spans="135:135" x14ac:dyDescent="0.25">
      <c r="EE301">
        <v>69572</v>
      </c>
    </row>
    <row r="302" spans="135:135" x14ac:dyDescent="0.25">
      <c r="EE302">
        <v>69639</v>
      </c>
    </row>
    <row r="303" spans="135:135" x14ac:dyDescent="0.25">
      <c r="EE303">
        <v>69700</v>
      </c>
    </row>
    <row r="304" spans="135:135" x14ac:dyDescent="0.25">
      <c r="EE304">
        <v>69741</v>
      </c>
    </row>
    <row r="305" spans="135:135" x14ac:dyDescent="0.25">
      <c r="EE305">
        <v>69744</v>
      </c>
    </row>
    <row r="306" spans="135:135" x14ac:dyDescent="0.25">
      <c r="EE306">
        <v>70115</v>
      </c>
    </row>
    <row r="307" spans="135:135" x14ac:dyDescent="0.25">
      <c r="EE307">
        <v>70138</v>
      </c>
    </row>
    <row r="308" spans="135:135" x14ac:dyDescent="0.25">
      <c r="EE308">
        <v>70489</v>
      </c>
    </row>
    <row r="309" spans="135:135" x14ac:dyDescent="0.25">
      <c r="EE309">
        <v>70496</v>
      </c>
    </row>
    <row r="310" spans="135:135" x14ac:dyDescent="0.25">
      <c r="EE310">
        <v>70720</v>
      </c>
    </row>
    <row r="311" spans="135:135" x14ac:dyDescent="0.25">
      <c r="EE311">
        <v>70839</v>
      </c>
    </row>
    <row r="312" spans="135:135" x14ac:dyDescent="0.25">
      <c r="EE312">
        <v>70855</v>
      </c>
    </row>
    <row r="313" spans="135:135" x14ac:dyDescent="0.25">
      <c r="EE313">
        <v>70856</v>
      </c>
    </row>
    <row r="314" spans="135:135" x14ac:dyDescent="0.25">
      <c r="EE314">
        <v>70868</v>
      </c>
    </row>
    <row r="315" spans="135:135" x14ac:dyDescent="0.25">
      <c r="EE315">
        <v>70873</v>
      </c>
    </row>
    <row r="316" spans="135:135" x14ac:dyDescent="0.25">
      <c r="EE316">
        <v>70958</v>
      </c>
    </row>
    <row r="317" spans="135:135" x14ac:dyDescent="0.25">
      <c r="EE317">
        <v>105601</v>
      </c>
    </row>
    <row r="318" spans="135:135" x14ac:dyDescent="0.25">
      <c r="EE318">
        <v>106450</v>
      </c>
    </row>
    <row r="319" spans="135:135" x14ac:dyDescent="0.25">
      <c r="EE319">
        <v>107052</v>
      </c>
    </row>
    <row r="320" spans="135:135" x14ac:dyDescent="0.25">
      <c r="EE320">
        <v>107276</v>
      </c>
    </row>
    <row r="321" spans="135:135" x14ac:dyDescent="0.25">
      <c r="EE321">
        <v>123042</v>
      </c>
    </row>
    <row r="322" spans="135:135" x14ac:dyDescent="0.25">
      <c r="EE322">
        <v>146811</v>
      </c>
    </row>
    <row r="323" spans="135:135" x14ac:dyDescent="0.25">
      <c r="EE323">
        <v>165316</v>
      </c>
    </row>
    <row r="324" spans="135:135" x14ac:dyDescent="0.25">
      <c r="EE324">
        <v>188193</v>
      </c>
    </row>
    <row r="325" spans="135:135" x14ac:dyDescent="0.25">
      <c r="EE325">
        <v>191593</v>
      </c>
    </row>
    <row r="326" spans="135:135" x14ac:dyDescent="0.25">
      <c r="EE326">
        <v>200261</v>
      </c>
    </row>
    <row r="327" spans="135:135" x14ac:dyDescent="0.25">
      <c r="EE327">
        <v>219048</v>
      </c>
    </row>
    <row r="328" spans="135:135" x14ac:dyDescent="0.25">
      <c r="EE328">
        <v>223495</v>
      </c>
    </row>
    <row r="329" spans="135:135" x14ac:dyDescent="0.25">
      <c r="EE329">
        <v>229112</v>
      </c>
    </row>
    <row r="330" spans="135:135" x14ac:dyDescent="0.25">
      <c r="EE330">
        <v>229542</v>
      </c>
    </row>
    <row r="331" spans="135:135" x14ac:dyDescent="0.25">
      <c r="EE331">
        <v>231571</v>
      </c>
    </row>
    <row r="332" spans="135:135" x14ac:dyDescent="0.25">
      <c r="EE332">
        <v>232793</v>
      </c>
    </row>
    <row r="333" spans="135:135" x14ac:dyDescent="0.25">
      <c r="EE333">
        <v>255810</v>
      </c>
    </row>
    <row r="334" spans="135:135" x14ac:dyDescent="0.25">
      <c r="EE334">
        <v>257105</v>
      </c>
    </row>
    <row r="335" spans="135:135" x14ac:dyDescent="0.25">
      <c r="EE335">
        <v>262717</v>
      </c>
    </row>
    <row r="336" spans="135:135" x14ac:dyDescent="0.25">
      <c r="EE336">
        <v>264986</v>
      </c>
    </row>
    <row r="337" spans="135:135" x14ac:dyDescent="0.25">
      <c r="EE337">
        <v>284133</v>
      </c>
    </row>
    <row r="338" spans="135:135" x14ac:dyDescent="0.25">
      <c r="EE338">
        <v>287805</v>
      </c>
    </row>
    <row r="339" spans="135:135" x14ac:dyDescent="0.25">
      <c r="EE339">
        <v>288944</v>
      </c>
    </row>
    <row r="340" spans="135:135" x14ac:dyDescent="0.25">
      <c r="EE340">
        <v>293068</v>
      </c>
    </row>
    <row r="341" spans="135:135" x14ac:dyDescent="0.25">
      <c r="EE341">
        <v>294199</v>
      </c>
    </row>
    <row r="342" spans="135:135" x14ac:dyDescent="0.25">
      <c r="EE342">
        <v>303644</v>
      </c>
    </row>
    <row r="343" spans="135:135" x14ac:dyDescent="0.25">
      <c r="EE343">
        <v>328559</v>
      </c>
    </row>
    <row r="344" spans="135:135" x14ac:dyDescent="0.25">
      <c r="EE344">
        <v>328567</v>
      </c>
    </row>
    <row r="345" spans="135:135" x14ac:dyDescent="0.25">
      <c r="EE345">
        <v>336503</v>
      </c>
    </row>
    <row r="346" spans="135:135" x14ac:dyDescent="0.25">
      <c r="EE346">
        <v>338343</v>
      </c>
    </row>
    <row r="347" spans="135:135" x14ac:dyDescent="0.25">
      <c r="EE347">
        <v>343145</v>
      </c>
    </row>
    <row r="348" spans="135:135" x14ac:dyDescent="0.25">
      <c r="EE348">
        <v>343327</v>
      </c>
    </row>
    <row r="349" spans="135:135" x14ac:dyDescent="0.25">
      <c r="EE349">
        <v>343335</v>
      </c>
    </row>
    <row r="350" spans="135:135" x14ac:dyDescent="0.25">
      <c r="EE350">
        <v>344606</v>
      </c>
    </row>
    <row r="351" spans="135:135" x14ac:dyDescent="0.25">
      <c r="EE351">
        <v>345173</v>
      </c>
    </row>
    <row r="352" spans="135:135" x14ac:dyDescent="0.25">
      <c r="EE352">
        <v>347286</v>
      </c>
    </row>
    <row r="353" spans="135:135" x14ac:dyDescent="0.25">
      <c r="EE353">
        <v>361626</v>
      </c>
    </row>
    <row r="354" spans="135:135" x14ac:dyDescent="0.25">
      <c r="EE354">
        <v>363622</v>
      </c>
    </row>
    <row r="355" spans="135:135" x14ac:dyDescent="0.25">
      <c r="EE355">
        <v>374686</v>
      </c>
    </row>
    <row r="356" spans="135:135" x14ac:dyDescent="0.25">
      <c r="EE356">
        <v>408864</v>
      </c>
    </row>
    <row r="357" spans="135:135" x14ac:dyDescent="0.25">
      <c r="EE357">
        <v>436133</v>
      </c>
    </row>
    <row r="358" spans="135:135" x14ac:dyDescent="0.25">
      <c r="EE358">
        <v>437467</v>
      </c>
    </row>
    <row r="359" spans="135:135" x14ac:dyDescent="0.25">
      <c r="EE359">
        <v>442392</v>
      </c>
    </row>
    <row r="360" spans="135:135" x14ac:dyDescent="0.25">
      <c r="EE360">
        <v>447540</v>
      </c>
    </row>
    <row r="361" spans="135:135" x14ac:dyDescent="0.25">
      <c r="EE361">
        <v>447953</v>
      </c>
    </row>
    <row r="362" spans="135:135" x14ac:dyDescent="0.25">
      <c r="EE362">
        <v>447961</v>
      </c>
    </row>
    <row r="363" spans="135:135" x14ac:dyDescent="0.25">
      <c r="EE363">
        <v>481838</v>
      </c>
    </row>
    <row r="364" spans="135:135" x14ac:dyDescent="0.25">
      <c r="EE364">
        <v>501080</v>
      </c>
    </row>
    <row r="365" spans="135:135" x14ac:dyDescent="0.25">
      <c r="EE365">
        <v>535393</v>
      </c>
    </row>
    <row r="366" spans="135:135" x14ac:dyDescent="0.25">
      <c r="EE366">
        <v>545319</v>
      </c>
    </row>
    <row r="367" spans="135:135" x14ac:dyDescent="0.25">
      <c r="EE367">
        <v>572875</v>
      </c>
    </row>
    <row r="368" spans="135:135" x14ac:dyDescent="0.25">
      <c r="EE368">
        <v>605063</v>
      </c>
    </row>
    <row r="369" spans="135:135" x14ac:dyDescent="0.25">
      <c r="EE369">
        <v>611400</v>
      </c>
    </row>
    <row r="370" spans="135:135" x14ac:dyDescent="0.25">
      <c r="EE370">
        <v>622571</v>
      </c>
    </row>
    <row r="371" spans="135:135" x14ac:dyDescent="0.25">
      <c r="EE371">
        <v>624544</v>
      </c>
    </row>
    <row r="372" spans="135:135" x14ac:dyDescent="0.25">
      <c r="EE372">
        <v>627802</v>
      </c>
    </row>
    <row r="373" spans="135:135" x14ac:dyDescent="0.25">
      <c r="EE373">
        <v>630913</v>
      </c>
    </row>
    <row r="374" spans="135:135" x14ac:dyDescent="0.25">
      <c r="EE374">
        <v>662841</v>
      </c>
    </row>
    <row r="375" spans="135:135" x14ac:dyDescent="0.25">
      <c r="EE375">
        <v>711733</v>
      </c>
    </row>
    <row r="376" spans="135:135" x14ac:dyDescent="0.25">
      <c r="EE376">
        <v>721449</v>
      </c>
    </row>
    <row r="377" spans="135:135" x14ac:dyDescent="0.25">
      <c r="EE377">
        <v>725770</v>
      </c>
    </row>
    <row r="378" spans="135:135" x14ac:dyDescent="0.25">
      <c r="EE378">
        <v>725788</v>
      </c>
    </row>
    <row r="379" spans="135:135" x14ac:dyDescent="0.25">
      <c r="EE379">
        <v>737070</v>
      </c>
    </row>
    <row r="380" spans="135:135" x14ac:dyDescent="0.25">
      <c r="EE380">
        <v>800755</v>
      </c>
    </row>
    <row r="381" spans="135:135" x14ac:dyDescent="0.25">
      <c r="EE381">
        <v>822296</v>
      </c>
    </row>
    <row r="382" spans="135:135" x14ac:dyDescent="0.25">
      <c r="EE382">
        <v>868307</v>
      </c>
    </row>
    <row r="383" spans="135:135" x14ac:dyDescent="0.25">
      <c r="EE383">
        <v>881466</v>
      </c>
    </row>
    <row r="384" spans="135:135" x14ac:dyDescent="0.25">
      <c r="EE384">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M10238"/>
  <sheetViews>
    <sheetView zoomScale="70" zoomScaleNormal="70" workbookViewId="0">
      <selection sqref="A1:J1048576"/>
    </sheetView>
  </sheetViews>
  <sheetFormatPr defaultColWidth="9.140625" defaultRowHeight="15" x14ac:dyDescent="0.25"/>
  <cols>
    <col min="1" max="1" width="13.28515625" customWidth="1"/>
    <col min="2" max="2" width="36.7109375" style="58" customWidth="1"/>
    <col min="3" max="3" width="26.42578125" style="58" customWidth="1"/>
    <col min="4" max="4" width="27.28515625" style="58" customWidth="1"/>
    <col min="5" max="5" width="8.5703125" style="58" customWidth="1"/>
    <col min="6" max="6" width="8.7109375" style="58" customWidth="1"/>
    <col min="7" max="7" width="6.28515625" style="59" customWidth="1"/>
    <col min="8" max="8" width="43.42578125" style="58" customWidth="1"/>
    <col min="9" max="9" width="9.7109375" style="59" customWidth="1"/>
    <col min="10" max="10" width="13.7109375" customWidth="1"/>
    <col min="11" max="11" width="19.42578125" style="191" customWidth="1"/>
    <col min="12" max="13" width="9.140625" style="191"/>
    <col min="14" max="16384" width="9.140625" style="96"/>
  </cols>
  <sheetData>
    <row r="1" spans="1:13" s="95" customFormat="1" x14ac:dyDescent="0.25">
      <c r="A1" s="184" t="s">
        <v>397</v>
      </c>
      <c r="B1" s="184" t="s">
        <v>398</v>
      </c>
      <c r="C1" s="184" t="s">
        <v>399</v>
      </c>
      <c r="D1" s="184" t="s">
        <v>400</v>
      </c>
      <c r="E1" s="184" t="s">
        <v>401</v>
      </c>
      <c r="F1" s="184" t="s">
        <v>402</v>
      </c>
      <c r="G1" s="184" t="s">
        <v>403</v>
      </c>
      <c r="H1" s="184" t="s">
        <v>404</v>
      </c>
      <c r="I1" s="184" t="s">
        <v>405</v>
      </c>
      <c r="J1" s="184" t="s">
        <v>406</v>
      </c>
      <c r="K1" s="190" t="s">
        <v>110</v>
      </c>
      <c r="L1" s="190" t="s">
        <v>407</v>
      </c>
      <c r="M1" s="190" t="s">
        <v>408</v>
      </c>
    </row>
    <row r="2" spans="1:13" x14ac:dyDescent="0.25">
      <c r="A2">
        <v>18</v>
      </c>
      <c r="B2" s="58" t="s">
        <v>409</v>
      </c>
      <c r="C2" s="58" t="s">
        <v>410</v>
      </c>
      <c r="D2" s="58" t="s">
        <v>411</v>
      </c>
      <c r="E2" s="58">
        <v>330</v>
      </c>
      <c r="F2" s="58">
        <v>24</v>
      </c>
      <c r="G2" s="59">
        <v>5</v>
      </c>
      <c r="H2" s="58" t="s">
        <v>412</v>
      </c>
      <c r="I2" s="59">
        <v>3.19</v>
      </c>
      <c r="J2">
        <v>1</v>
      </c>
      <c r="K2" s="191"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1.29</v>
      </c>
      <c r="L2" s="192" t="str">
        <f>(_xlfn.CONCAT(C2,E2))</f>
        <v>Beer330</v>
      </c>
      <c r="M2" s="191">
        <f>VLOOKUP(L2,'Slope %'!C:D,2,0)</f>
        <v>0.12</v>
      </c>
    </row>
    <row r="3" spans="1:13" x14ac:dyDescent="0.25">
      <c r="A3">
        <v>18</v>
      </c>
      <c r="B3" s="58" t="s">
        <v>409</v>
      </c>
      <c r="C3" s="58" t="s">
        <v>410</v>
      </c>
      <c r="D3" s="58" t="s">
        <v>411</v>
      </c>
      <c r="E3" s="58">
        <v>330</v>
      </c>
      <c r="F3" s="58">
        <v>24</v>
      </c>
      <c r="G3" s="59">
        <v>5</v>
      </c>
      <c r="H3" s="58" t="s">
        <v>412</v>
      </c>
      <c r="I3" s="59">
        <v>3.19</v>
      </c>
      <c r="J3">
        <v>1</v>
      </c>
      <c r="K3" s="191"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1.29</v>
      </c>
      <c r="L3" s="192" t="str">
        <f t="shared" ref="L3:L66" si="0">(_xlfn.CONCAT(C3,E3))</f>
        <v>Beer330</v>
      </c>
      <c r="M3" s="191">
        <f>VLOOKUP(L3,'Slope %'!C:D,2,0)</f>
        <v>0.12</v>
      </c>
    </row>
    <row r="4" spans="1:13" x14ac:dyDescent="0.25">
      <c r="A4">
        <v>42</v>
      </c>
      <c r="B4" s="58" t="s">
        <v>413</v>
      </c>
      <c r="C4" s="58" t="s">
        <v>414</v>
      </c>
      <c r="D4" s="58" t="s">
        <v>415</v>
      </c>
      <c r="E4" s="58">
        <v>750</v>
      </c>
      <c r="F4" s="58">
        <v>12</v>
      </c>
      <c r="G4" s="59">
        <v>40</v>
      </c>
      <c r="H4" s="58" t="s">
        <v>416</v>
      </c>
      <c r="I4" s="59">
        <v>25.99</v>
      </c>
      <c r="J4">
        <v>1</v>
      </c>
      <c r="K4" s="191"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23.42</v>
      </c>
      <c r="L4" s="192" t="str">
        <f t="shared" si="0"/>
        <v>Spirits750</v>
      </c>
      <c r="M4" s="191">
        <f>VLOOKUP(L4,'Slope %'!C:D,2,0)</f>
        <v>7.0000000000000007E-2</v>
      </c>
    </row>
    <row r="5" spans="1:13" x14ac:dyDescent="0.25">
      <c r="A5">
        <v>67</v>
      </c>
      <c r="B5" s="58" t="s">
        <v>417</v>
      </c>
      <c r="C5" s="58" t="s">
        <v>414</v>
      </c>
      <c r="D5" s="58" t="s">
        <v>418</v>
      </c>
      <c r="E5" s="58">
        <v>750</v>
      </c>
      <c r="F5" s="58">
        <v>12</v>
      </c>
      <c r="G5" s="59">
        <v>40</v>
      </c>
      <c r="H5" s="58" t="s">
        <v>419</v>
      </c>
      <c r="I5" s="59">
        <v>27.99</v>
      </c>
      <c r="J5">
        <v>1</v>
      </c>
      <c r="K5" s="191"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23.42</v>
      </c>
      <c r="L5" s="192" t="str">
        <f t="shared" si="0"/>
        <v>Spirits750</v>
      </c>
      <c r="M5" s="191">
        <f>VLOOKUP(L5,'Slope %'!C:D,2,0)</f>
        <v>7.0000000000000007E-2</v>
      </c>
    </row>
    <row r="6" spans="1:13" x14ac:dyDescent="0.25">
      <c r="A6">
        <v>83</v>
      </c>
      <c r="B6" s="58" t="s">
        <v>420</v>
      </c>
      <c r="C6" s="58" t="s">
        <v>414</v>
      </c>
      <c r="D6" s="58" t="s">
        <v>415</v>
      </c>
      <c r="E6" s="58">
        <v>750</v>
      </c>
      <c r="F6" s="58">
        <v>12</v>
      </c>
      <c r="G6" s="59">
        <v>40</v>
      </c>
      <c r="H6" s="58" t="s">
        <v>421</v>
      </c>
      <c r="I6" s="59">
        <v>23.99</v>
      </c>
      <c r="J6">
        <v>1</v>
      </c>
      <c r="K6" s="191"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23.42</v>
      </c>
      <c r="L6" s="192" t="str">
        <f t="shared" si="0"/>
        <v>Spirits750</v>
      </c>
      <c r="M6" s="191">
        <f>VLOOKUP(L6,'Slope %'!C:D,2,0)</f>
        <v>7.0000000000000007E-2</v>
      </c>
    </row>
    <row r="7" spans="1:13" x14ac:dyDescent="0.25">
      <c r="A7">
        <v>91</v>
      </c>
      <c r="B7" s="58" t="s">
        <v>422</v>
      </c>
      <c r="C7" s="58" t="s">
        <v>423</v>
      </c>
      <c r="D7" s="58" t="s">
        <v>424</v>
      </c>
      <c r="E7" s="58">
        <v>750</v>
      </c>
      <c r="F7" s="58">
        <v>12</v>
      </c>
      <c r="G7" s="59">
        <v>7</v>
      </c>
      <c r="H7" s="58" t="s">
        <v>425</v>
      </c>
      <c r="I7" s="59">
        <v>10.99</v>
      </c>
      <c r="J7">
        <v>1</v>
      </c>
      <c r="K7" s="191"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4.0999999999999996</v>
      </c>
      <c r="L7" s="192" t="str">
        <f t="shared" si="0"/>
        <v>Wine750</v>
      </c>
      <c r="M7" s="191">
        <f>VLOOKUP(L7,'Slope %'!C:D,2,0)</f>
        <v>0.1</v>
      </c>
    </row>
    <row r="8" spans="1:13" x14ac:dyDescent="0.25">
      <c r="A8">
        <v>117</v>
      </c>
      <c r="B8" s="58" t="s">
        <v>426</v>
      </c>
      <c r="C8" s="58" t="s">
        <v>414</v>
      </c>
      <c r="D8" s="58" t="s">
        <v>427</v>
      </c>
      <c r="E8" s="58">
        <v>750</v>
      </c>
      <c r="F8" s="58">
        <v>12</v>
      </c>
      <c r="G8" s="59">
        <v>40</v>
      </c>
      <c r="H8" s="58" t="s">
        <v>428</v>
      </c>
      <c r="I8" s="59">
        <v>27.99</v>
      </c>
      <c r="J8">
        <v>1</v>
      </c>
      <c r="K8" s="191"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23.42</v>
      </c>
      <c r="L8" s="192" t="str">
        <f t="shared" si="0"/>
        <v>Spirits750</v>
      </c>
      <c r="M8" s="191">
        <f>VLOOKUP(L8,'Slope %'!C:D,2,0)</f>
        <v>7.0000000000000007E-2</v>
      </c>
    </row>
    <row r="9" spans="1:13" x14ac:dyDescent="0.25">
      <c r="A9">
        <v>128</v>
      </c>
      <c r="B9" s="58" t="s">
        <v>429</v>
      </c>
      <c r="C9" s="58" t="s">
        <v>423</v>
      </c>
      <c r="D9" s="58" t="s">
        <v>430</v>
      </c>
      <c r="E9" s="58">
        <v>750</v>
      </c>
      <c r="F9" s="58">
        <v>12</v>
      </c>
      <c r="G9" s="59">
        <v>13.5</v>
      </c>
      <c r="H9" s="58" t="s">
        <v>431</v>
      </c>
      <c r="I9" s="59">
        <v>15.99</v>
      </c>
      <c r="J9">
        <v>1</v>
      </c>
      <c r="K9" s="191"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7.9</v>
      </c>
      <c r="L9" s="192" t="str">
        <f t="shared" si="0"/>
        <v>Wine750</v>
      </c>
      <c r="M9" s="191">
        <f>VLOOKUP(L9,'Slope %'!C:D,2,0)</f>
        <v>0.1</v>
      </c>
    </row>
    <row r="10" spans="1:13" x14ac:dyDescent="0.25">
      <c r="A10">
        <v>160</v>
      </c>
      <c r="B10" s="58" t="s">
        <v>432</v>
      </c>
      <c r="C10" s="58" t="s">
        <v>423</v>
      </c>
      <c r="D10" s="58" t="s">
        <v>433</v>
      </c>
      <c r="E10" s="58">
        <v>750</v>
      </c>
      <c r="F10" s="58">
        <v>12</v>
      </c>
      <c r="G10" s="59">
        <v>13.5</v>
      </c>
      <c r="H10" s="58" t="s">
        <v>434</v>
      </c>
      <c r="I10" s="59">
        <v>42.99</v>
      </c>
      <c r="J10">
        <v>1</v>
      </c>
      <c r="K10" s="191"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7.9</v>
      </c>
      <c r="L10" s="192" t="str">
        <f t="shared" si="0"/>
        <v>Wine750</v>
      </c>
      <c r="M10" s="191">
        <f>VLOOKUP(L10,'Slope %'!C:D,2,0)</f>
        <v>0.1</v>
      </c>
    </row>
    <row r="11" spans="1:13" x14ac:dyDescent="0.25">
      <c r="A11">
        <v>166</v>
      </c>
      <c r="B11" s="58" t="s">
        <v>435</v>
      </c>
      <c r="C11" s="58" t="s">
        <v>423</v>
      </c>
      <c r="D11" s="58" t="s">
        <v>436</v>
      </c>
      <c r="E11" s="58">
        <v>750</v>
      </c>
      <c r="F11" s="58">
        <v>12</v>
      </c>
      <c r="G11" s="59">
        <v>11</v>
      </c>
      <c r="H11" s="58" t="s">
        <v>437</v>
      </c>
      <c r="I11" s="59">
        <v>12.99</v>
      </c>
      <c r="J11">
        <v>1</v>
      </c>
      <c r="K11" s="191"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6.44</v>
      </c>
      <c r="L11" s="192" t="str">
        <f t="shared" si="0"/>
        <v>Wine750</v>
      </c>
      <c r="M11" s="191">
        <f>VLOOKUP(L11,'Slope %'!C:D,2,0)</f>
        <v>0.1</v>
      </c>
    </row>
    <row r="12" spans="1:13" x14ac:dyDescent="0.25">
      <c r="A12">
        <v>171</v>
      </c>
      <c r="B12" s="58" t="s">
        <v>438</v>
      </c>
      <c r="C12" s="58" t="s">
        <v>439</v>
      </c>
      <c r="D12" s="58" t="s">
        <v>440</v>
      </c>
      <c r="E12" s="58">
        <v>0</v>
      </c>
      <c r="F12" s="58">
        <v>300</v>
      </c>
      <c r="H12" s="58" t="s">
        <v>441</v>
      </c>
      <c r="I12" s="59">
        <v>0</v>
      </c>
      <c r="K12" s="191"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0</v>
      </c>
      <c r="L12" s="192" t="str">
        <f t="shared" si="0"/>
        <v>Non Liquor Merchandise0</v>
      </c>
      <c r="M12" s="191" t="e">
        <f>VLOOKUP(L12,'Slope %'!C:D,2,0)</f>
        <v>#N/A</v>
      </c>
    </row>
    <row r="13" spans="1:13" x14ac:dyDescent="0.25">
      <c r="A13">
        <v>240</v>
      </c>
      <c r="B13" s="58" t="s">
        <v>442</v>
      </c>
      <c r="C13" s="58" t="s">
        <v>414</v>
      </c>
      <c r="D13" s="58" t="s">
        <v>418</v>
      </c>
      <c r="E13" s="58">
        <v>375</v>
      </c>
      <c r="F13" s="58">
        <v>24</v>
      </c>
      <c r="G13" s="59">
        <v>40</v>
      </c>
      <c r="H13" s="58" t="s">
        <v>419</v>
      </c>
      <c r="I13" s="59">
        <v>16.79</v>
      </c>
      <c r="J13">
        <v>1</v>
      </c>
      <c r="K13" s="191"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13.3</v>
      </c>
      <c r="L13" s="192" t="str">
        <f t="shared" si="0"/>
        <v>Spirits375</v>
      </c>
      <c r="M13" s="191">
        <f>VLOOKUP(L13,'Slope %'!C:D,2,0)</f>
        <v>0.1</v>
      </c>
    </row>
    <row r="14" spans="1:13" x14ac:dyDescent="0.25">
      <c r="A14">
        <v>257</v>
      </c>
      <c r="B14" s="58" t="s">
        <v>420</v>
      </c>
      <c r="C14" s="58" t="s">
        <v>414</v>
      </c>
      <c r="D14" s="58" t="s">
        <v>415</v>
      </c>
      <c r="E14" s="58">
        <v>1140</v>
      </c>
      <c r="F14" s="58">
        <v>12</v>
      </c>
      <c r="G14" s="59">
        <v>40</v>
      </c>
      <c r="H14" s="58" t="s">
        <v>421</v>
      </c>
      <c r="I14" s="59">
        <v>35.6</v>
      </c>
      <c r="J14">
        <v>1</v>
      </c>
      <c r="K14" s="191"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35.6</v>
      </c>
      <c r="L14" s="192" t="str">
        <f t="shared" si="0"/>
        <v>Spirits1140</v>
      </c>
      <c r="M14" s="191">
        <f>VLOOKUP(L14,'Slope %'!C:D,2,0)</f>
        <v>0.05</v>
      </c>
    </row>
    <row r="15" spans="1:13" x14ac:dyDescent="0.25">
      <c r="A15">
        <v>356</v>
      </c>
      <c r="B15" s="58" t="s">
        <v>443</v>
      </c>
      <c r="C15" s="58" t="s">
        <v>423</v>
      </c>
      <c r="D15" s="58" t="s">
        <v>444</v>
      </c>
      <c r="E15" s="58">
        <v>750</v>
      </c>
      <c r="F15" s="58">
        <v>12</v>
      </c>
      <c r="G15" s="59">
        <v>14.8</v>
      </c>
      <c r="H15" s="58" t="s">
        <v>445</v>
      </c>
      <c r="I15" s="59">
        <v>21.29</v>
      </c>
      <c r="J15">
        <v>1</v>
      </c>
      <c r="K15" s="191"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8.67</v>
      </c>
      <c r="L15" s="192" t="str">
        <f t="shared" si="0"/>
        <v>Wine750</v>
      </c>
      <c r="M15" s="191">
        <f>VLOOKUP(L15,'Slope %'!C:D,2,0)</f>
        <v>0.1</v>
      </c>
    </row>
    <row r="16" spans="1:13" x14ac:dyDescent="0.25">
      <c r="A16">
        <v>397</v>
      </c>
      <c r="B16" s="58" t="s">
        <v>446</v>
      </c>
      <c r="C16" s="58" t="s">
        <v>414</v>
      </c>
      <c r="D16" s="58" t="s">
        <v>447</v>
      </c>
      <c r="E16" s="58">
        <v>750</v>
      </c>
      <c r="F16" s="58">
        <v>12</v>
      </c>
      <c r="G16" s="59">
        <v>20</v>
      </c>
      <c r="H16" s="58" t="s">
        <v>448</v>
      </c>
      <c r="I16" s="59">
        <v>26.98</v>
      </c>
      <c r="J16">
        <v>1</v>
      </c>
      <c r="K16" s="191"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11.71</v>
      </c>
      <c r="L16" s="192" t="str">
        <f t="shared" si="0"/>
        <v>Spirits750</v>
      </c>
      <c r="M16" s="191">
        <f>VLOOKUP(L16,'Slope %'!C:D,2,0)</f>
        <v>7.0000000000000007E-2</v>
      </c>
    </row>
    <row r="17" spans="1:13" x14ac:dyDescent="0.25">
      <c r="A17">
        <v>400</v>
      </c>
      <c r="B17" s="58" t="s">
        <v>446</v>
      </c>
      <c r="C17" s="58" t="s">
        <v>414</v>
      </c>
      <c r="D17" s="58" t="s">
        <v>447</v>
      </c>
      <c r="E17" s="58">
        <v>1750</v>
      </c>
      <c r="F17" s="58">
        <v>6</v>
      </c>
      <c r="G17" s="59">
        <v>20</v>
      </c>
      <c r="H17" s="58" t="s">
        <v>448</v>
      </c>
      <c r="I17" s="59">
        <v>56.22</v>
      </c>
      <c r="J17">
        <v>1</v>
      </c>
      <c r="K17" s="191"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27.32</v>
      </c>
      <c r="L17" s="192" t="str">
        <f t="shared" si="0"/>
        <v>Spirits1750</v>
      </c>
      <c r="M17" s="191">
        <f>VLOOKUP(L17,'Slope %'!C:D,2,0)</f>
        <v>0.03</v>
      </c>
    </row>
    <row r="18" spans="1:13" x14ac:dyDescent="0.25">
      <c r="A18">
        <v>402</v>
      </c>
      <c r="B18" s="58" t="s">
        <v>449</v>
      </c>
      <c r="C18" s="58" t="s">
        <v>423</v>
      </c>
      <c r="D18" s="58" t="s">
        <v>450</v>
      </c>
      <c r="E18" s="58">
        <v>750</v>
      </c>
      <c r="F18" s="58">
        <v>12</v>
      </c>
      <c r="G18" s="59">
        <v>14</v>
      </c>
      <c r="H18" s="58" t="s">
        <v>451</v>
      </c>
      <c r="I18" s="59">
        <v>14.99</v>
      </c>
      <c r="J18">
        <v>1</v>
      </c>
      <c r="K18" s="191"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8.1999999999999993</v>
      </c>
      <c r="L18" s="192" t="str">
        <f t="shared" si="0"/>
        <v>Wine750</v>
      </c>
      <c r="M18" s="191">
        <f>VLOOKUP(L18,'Slope %'!C:D,2,0)</f>
        <v>0.1</v>
      </c>
    </row>
    <row r="19" spans="1:13" x14ac:dyDescent="0.25">
      <c r="A19">
        <v>430</v>
      </c>
      <c r="B19" s="58" t="s">
        <v>452</v>
      </c>
      <c r="C19" s="58" t="s">
        <v>414</v>
      </c>
      <c r="D19" s="58" t="s">
        <v>415</v>
      </c>
      <c r="E19" s="58">
        <v>1140</v>
      </c>
      <c r="F19" s="58">
        <v>12</v>
      </c>
      <c r="G19" s="59">
        <v>40</v>
      </c>
      <c r="H19" s="58" t="s">
        <v>445</v>
      </c>
      <c r="I19" s="59">
        <v>40.49</v>
      </c>
      <c r="J19">
        <v>1</v>
      </c>
      <c r="K19" s="191"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35.6</v>
      </c>
      <c r="L19" s="192" t="str">
        <f t="shared" si="0"/>
        <v>Spirits1140</v>
      </c>
      <c r="M19" s="191">
        <f>VLOOKUP(L19,'Slope %'!C:D,2,0)</f>
        <v>0.05</v>
      </c>
    </row>
    <row r="20" spans="1:13" x14ac:dyDescent="0.25">
      <c r="A20">
        <v>463</v>
      </c>
      <c r="B20" s="58" t="s">
        <v>453</v>
      </c>
      <c r="C20" s="58" t="s">
        <v>414</v>
      </c>
      <c r="D20" s="58" t="s">
        <v>415</v>
      </c>
      <c r="E20" s="58">
        <v>375</v>
      </c>
      <c r="F20" s="58">
        <v>24</v>
      </c>
      <c r="G20" s="59">
        <v>40</v>
      </c>
      <c r="H20" s="58" t="s">
        <v>416</v>
      </c>
      <c r="I20" s="59">
        <v>13.99</v>
      </c>
      <c r="J20">
        <v>1</v>
      </c>
      <c r="K20" s="191"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13.3</v>
      </c>
      <c r="L20" s="192" t="str">
        <f t="shared" si="0"/>
        <v>Spirits375</v>
      </c>
      <c r="M20" s="191">
        <f>VLOOKUP(L20,'Slope %'!C:D,2,0)</f>
        <v>0.1</v>
      </c>
    </row>
    <row r="21" spans="1:13" x14ac:dyDescent="0.25">
      <c r="A21">
        <v>476</v>
      </c>
      <c r="B21" s="58" t="s">
        <v>454</v>
      </c>
      <c r="C21" s="58" t="s">
        <v>423</v>
      </c>
      <c r="D21" s="58" t="s">
        <v>455</v>
      </c>
      <c r="E21" s="58">
        <v>750</v>
      </c>
      <c r="F21" s="58">
        <v>6</v>
      </c>
      <c r="G21" s="59">
        <v>11</v>
      </c>
      <c r="H21" s="58" t="s">
        <v>456</v>
      </c>
      <c r="I21" s="59">
        <v>19.989999999999998</v>
      </c>
      <c r="J21">
        <v>1</v>
      </c>
      <c r="K21" s="191"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6.44</v>
      </c>
      <c r="L21" s="192" t="str">
        <f t="shared" si="0"/>
        <v>Wine750</v>
      </c>
      <c r="M21" s="191">
        <f>VLOOKUP(L21,'Slope %'!C:D,2,0)</f>
        <v>0.1</v>
      </c>
    </row>
    <row r="22" spans="1:13" x14ac:dyDescent="0.25">
      <c r="A22">
        <v>519</v>
      </c>
      <c r="B22" s="58" t="s">
        <v>457</v>
      </c>
      <c r="C22" s="58" t="s">
        <v>414</v>
      </c>
      <c r="D22" s="58" t="s">
        <v>458</v>
      </c>
      <c r="E22" s="58">
        <v>750</v>
      </c>
      <c r="F22" s="58">
        <v>12</v>
      </c>
      <c r="G22" s="59">
        <v>21</v>
      </c>
      <c r="H22" s="58" t="s">
        <v>445</v>
      </c>
      <c r="I22" s="59">
        <v>29.29</v>
      </c>
      <c r="J22">
        <v>1</v>
      </c>
      <c r="K22" s="191"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12.3</v>
      </c>
      <c r="L22" s="192" t="str">
        <f t="shared" si="0"/>
        <v>Spirits750</v>
      </c>
      <c r="M22" s="191">
        <f>VLOOKUP(L22,'Slope %'!C:D,2,0)</f>
        <v>7.0000000000000007E-2</v>
      </c>
    </row>
    <row r="23" spans="1:13" x14ac:dyDescent="0.25">
      <c r="A23">
        <v>570</v>
      </c>
      <c r="B23" s="58" t="s">
        <v>459</v>
      </c>
      <c r="C23" s="58" t="s">
        <v>414</v>
      </c>
      <c r="D23" s="58" t="s">
        <v>460</v>
      </c>
      <c r="E23" s="58">
        <v>750</v>
      </c>
      <c r="F23" s="58">
        <v>12</v>
      </c>
      <c r="G23" s="59">
        <v>40</v>
      </c>
      <c r="H23" s="58" t="s">
        <v>445</v>
      </c>
      <c r="I23" s="59">
        <v>29.99</v>
      </c>
      <c r="J23">
        <v>1</v>
      </c>
      <c r="K23" s="191"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23.42</v>
      </c>
      <c r="L23" s="192" t="str">
        <f t="shared" si="0"/>
        <v>Spirits750</v>
      </c>
      <c r="M23" s="191">
        <f>VLOOKUP(L23,'Slope %'!C:D,2,0)</f>
        <v>7.0000000000000007E-2</v>
      </c>
    </row>
    <row r="24" spans="1:13" x14ac:dyDescent="0.25">
      <c r="A24">
        <v>596</v>
      </c>
      <c r="B24" s="58" t="s">
        <v>461</v>
      </c>
      <c r="C24" s="58" t="s">
        <v>414</v>
      </c>
      <c r="D24" s="58" t="s">
        <v>427</v>
      </c>
      <c r="E24" s="58">
        <v>375</v>
      </c>
      <c r="F24" s="58">
        <v>24</v>
      </c>
      <c r="G24" s="59">
        <v>40</v>
      </c>
      <c r="H24" s="58" t="s">
        <v>428</v>
      </c>
      <c r="I24" s="59">
        <v>15.99</v>
      </c>
      <c r="J24">
        <v>1</v>
      </c>
      <c r="K24" s="191"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13.3</v>
      </c>
      <c r="L24" s="192" t="str">
        <f t="shared" si="0"/>
        <v>Spirits375</v>
      </c>
      <c r="M24" s="191">
        <f>VLOOKUP(L24,'Slope %'!C:D,2,0)</f>
        <v>0.1</v>
      </c>
    </row>
    <row r="25" spans="1:13" x14ac:dyDescent="0.25">
      <c r="A25">
        <v>615</v>
      </c>
      <c r="B25" s="58" t="s">
        <v>462</v>
      </c>
      <c r="C25" s="58" t="s">
        <v>414</v>
      </c>
      <c r="D25" s="58" t="s">
        <v>463</v>
      </c>
      <c r="E25" s="58">
        <v>750</v>
      </c>
      <c r="F25" s="58">
        <v>6</v>
      </c>
      <c r="G25" s="59">
        <v>40</v>
      </c>
      <c r="H25" s="58" t="s">
        <v>416</v>
      </c>
      <c r="I25" s="59">
        <v>69.989999999999995</v>
      </c>
      <c r="J25">
        <v>1</v>
      </c>
      <c r="K25" s="191"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23.42</v>
      </c>
      <c r="L25" s="192" t="str">
        <f t="shared" si="0"/>
        <v>Spirits750</v>
      </c>
      <c r="M25" s="191">
        <f>VLOOKUP(L25,'Slope %'!C:D,2,0)</f>
        <v>7.0000000000000007E-2</v>
      </c>
    </row>
    <row r="26" spans="1:13" x14ac:dyDescent="0.25">
      <c r="A26">
        <v>667</v>
      </c>
      <c r="B26" s="58" t="s">
        <v>464</v>
      </c>
      <c r="C26" s="58" t="s">
        <v>423</v>
      </c>
      <c r="D26" s="58" t="s">
        <v>465</v>
      </c>
      <c r="E26" s="58">
        <v>750</v>
      </c>
      <c r="F26" s="58">
        <v>12</v>
      </c>
      <c r="G26" s="59">
        <v>12</v>
      </c>
      <c r="H26" s="58" t="s">
        <v>425</v>
      </c>
      <c r="I26" s="59">
        <v>10.99</v>
      </c>
      <c r="J26">
        <v>1</v>
      </c>
      <c r="K26" s="191"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7.03</v>
      </c>
      <c r="L26" s="192" t="str">
        <f t="shared" si="0"/>
        <v>Wine750</v>
      </c>
      <c r="M26" s="191">
        <f>VLOOKUP(L26,'Slope %'!C:D,2,0)</f>
        <v>0.1</v>
      </c>
    </row>
    <row r="27" spans="1:13" x14ac:dyDescent="0.25">
      <c r="A27">
        <v>668</v>
      </c>
      <c r="B27" s="58" t="s">
        <v>466</v>
      </c>
      <c r="C27" s="58" t="s">
        <v>423</v>
      </c>
      <c r="D27" s="58" t="s">
        <v>467</v>
      </c>
      <c r="E27" s="58">
        <v>4000</v>
      </c>
      <c r="F27" s="58">
        <v>4</v>
      </c>
      <c r="G27" s="59">
        <v>12</v>
      </c>
      <c r="H27" s="58" t="s">
        <v>425</v>
      </c>
      <c r="I27" s="59">
        <v>41.99</v>
      </c>
      <c r="J27">
        <v>1</v>
      </c>
      <c r="K27" s="191"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31.2</v>
      </c>
      <c r="L27" s="192" t="str">
        <f t="shared" si="0"/>
        <v>Wine4000</v>
      </c>
      <c r="M27" s="191">
        <f>VLOOKUP(L27,'Slope %'!C:D,2,0)</f>
        <v>0.05</v>
      </c>
    </row>
    <row r="28" spans="1:13" x14ac:dyDescent="0.25">
      <c r="A28">
        <v>669</v>
      </c>
      <c r="B28" s="58" t="s">
        <v>468</v>
      </c>
      <c r="C28" s="58" t="s">
        <v>423</v>
      </c>
      <c r="D28" s="58" t="s">
        <v>467</v>
      </c>
      <c r="E28" s="58">
        <v>4000</v>
      </c>
      <c r="F28" s="58">
        <v>4</v>
      </c>
      <c r="G28" s="59">
        <v>11.5</v>
      </c>
      <c r="H28" s="58" t="s">
        <v>425</v>
      </c>
      <c r="I28" s="59">
        <v>41.99</v>
      </c>
      <c r="J28">
        <v>1</v>
      </c>
      <c r="K28" s="191"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29.9</v>
      </c>
      <c r="L28" s="192" t="str">
        <f t="shared" si="0"/>
        <v>Wine4000</v>
      </c>
      <c r="M28" s="191">
        <f>VLOOKUP(L28,'Slope %'!C:D,2,0)</f>
        <v>0.05</v>
      </c>
    </row>
    <row r="29" spans="1:13" x14ac:dyDescent="0.25">
      <c r="A29">
        <v>675</v>
      </c>
      <c r="B29" s="58" t="s">
        <v>469</v>
      </c>
      <c r="C29" s="58" t="s">
        <v>423</v>
      </c>
      <c r="D29" s="58" t="s">
        <v>465</v>
      </c>
      <c r="E29" s="58">
        <v>4000</v>
      </c>
      <c r="F29" s="58">
        <v>4</v>
      </c>
      <c r="G29" s="59">
        <v>12.5</v>
      </c>
      <c r="H29" s="58" t="s">
        <v>425</v>
      </c>
      <c r="I29" s="59">
        <v>44.99</v>
      </c>
      <c r="J29">
        <v>1</v>
      </c>
      <c r="K29" s="191"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32.51</v>
      </c>
      <c r="L29" s="192" t="str">
        <f t="shared" si="0"/>
        <v>Wine4000</v>
      </c>
      <c r="M29" s="191">
        <f>VLOOKUP(L29,'Slope %'!C:D,2,0)</f>
        <v>0.05</v>
      </c>
    </row>
    <row r="30" spans="1:13" x14ac:dyDescent="0.25">
      <c r="A30">
        <v>729</v>
      </c>
      <c r="B30" s="58" t="s">
        <v>470</v>
      </c>
      <c r="C30" s="58" t="s">
        <v>423</v>
      </c>
      <c r="D30" s="58" t="s">
        <v>467</v>
      </c>
      <c r="E30" s="58">
        <v>750</v>
      </c>
      <c r="F30" s="58">
        <v>12</v>
      </c>
      <c r="G30" s="59">
        <v>9.5</v>
      </c>
      <c r="H30" s="58" t="s">
        <v>471</v>
      </c>
      <c r="I30" s="59">
        <v>14.29</v>
      </c>
      <c r="J30">
        <v>1</v>
      </c>
      <c r="K30" s="191"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5.56</v>
      </c>
      <c r="L30" s="192" t="str">
        <f t="shared" si="0"/>
        <v>Wine750</v>
      </c>
      <c r="M30" s="191">
        <f>VLOOKUP(L30,'Slope %'!C:D,2,0)</f>
        <v>0.1</v>
      </c>
    </row>
    <row r="31" spans="1:13" x14ac:dyDescent="0.25">
      <c r="A31">
        <v>808</v>
      </c>
      <c r="B31" s="58" t="s">
        <v>472</v>
      </c>
      <c r="C31" s="58" t="s">
        <v>423</v>
      </c>
      <c r="D31" s="58" t="s">
        <v>473</v>
      </c>
      <c r="E31" s="58">
        <v>1500</v>
      </c>
      <c r="F31" s="58">
        <v>6</v>
      </c>
      <c r="G31" s="59">
        <v>12.5</v>
      </c>
      <c r="H31" s="58" t="s">
        <v>474</v>
      </c>
      <c r="I31" s="59">
        <v>14.83</v>
      </c>
      <c r="J31">
        <v>1</v>
      </c>
      <c r="K31" s="191"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14.64</v>
      </c>
      <c r="L31" s="192" t="str">
        <f t="shared" si="0"/>
        <v>Wine1500</v>
      </c>
      <c r="M31" s="191">
        <f>VLOOKUP(L31,'Slope %'!C:D,2,0)</f>
        <v>7.0000000000000007E-2</v>
      </c>
    </row>
    <row r="32" spans="1:13" x14ac:dyDescent="0.25">
      <c r="A32">
        <v>809</v>
      </c>
      <c r="B32" s="58" t="s">
        <v>475</v>
      </c>
      <c r="C32" s="58" t="s">
        <v>423</v>
      </c>
      <c r="D32" s="58" t="s">
        <v>476</v>
      </c>
      <c r="E32" s="58">
        <v>1500</v>
      </c>
      <c r="F32" s="58">
        <v>6</v>
      </c>
      <c r="G32" s="59">
        <v>11.5</v>
      </c>
      <c r="H32" s="58" t="s">
        <v>474</v>
      </c>
      <c r="I32" s="59">
        <v>15.08</v>
      </c>
      <c r="J32">
        <v>1</v>
      </c>
      <c r="K32" s="191"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13.47</v>
      </c>
      <c r="L32" s="192" t="str">
        <f t="shared" si="0"/>
        <v>Wine1500</v>
      </c>
      <c r="M32" s="191">
        <f>VLOOKUP(L32,'Slope %'!C:D,2,0)</f>
        <v>7.0000000000000007E-2</v>
      </c>
    </row>
    <row r="33" spans="1:13" x14ac:dyDescent="0.25">
      <c r="A33">
        <v>810</v>
      </c>
      <c r="B33" s="58" t="s">
        <v>477</v>
      </c>
      <c r="C33" s="58" t="s">
        <v>414</v>
      </c>
      <c r="D33" s="58" t="s">
        <v>415</v>
      </c>
      <c r="E33" s="58">
        <v>1750</v>
      </c>
      <c r="F33" s="58">
        <v>6</v>
      </c>
      <c r="G33" s="59">
        <v>40</v>
      </c>
      <c r="H33" s="58" t="s">
        <v>419</v>
      </c>
      <c r="I33" s="59">
        <v>57.47</v>
      </c>
      <c r="J33">
        <v>1</v>
      </c>
      <c r="K33" s="191"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54.65</v>
      </c>
      <c r="L33" s="192" t="str">
        <f t="shared" si="0"/>
        <v>Spirits1750</v>
      </c>
      <c r="M33" s="191">
        <f>VLOOKUP(L33,'Slope %'!C:D,2,0)</f>
        <v>0.03</v>
      </c>
    </row>
    <row r="34" spans="1:13" x14ac:dyDescent="0.25">
      <c r="A34">
        <v>828</v>
      </c>
      <c r="B34" s="58" t="s">
        <v>478</v>
      </c>
      <c r="C34" s="58" t="s">
        <v>423</v>
      </c>
      <c r="D34" s="58" t="s">
        <v>436</v>
      </c>
      <c r="E34" s="58">
        <v>750</v>
      </c>
      <c r="F34" s="58">
        <v>12</v>
      </c>
      <c r="G34" s="59">
        <v>12.5</v>
      </c>
      <c r="H34" s="58" t="s">
        <v>421</v>
      </c>
      <c r="I34" s="59">
        <v>17.989999999999998</v>
      </c>
      <c r="J34">
        <v>1</v>
      </c>
      <c r="K34" s="191"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7.32</v>
      </c>
      <c r="L34" s="192" t="str">
        <f t="shared" si="0"/>
        <v>Wine750</v>
      </c>
      <c r="M34" s="191">
        <f>VLOOKUP(L34,'Slope %'!C:D,2,0)</f>
        <v>0.1</v>
      </c>
    </row>
    <row r="35" spans="1:13" x14ac:dyDescent="0.25">
      <c r="A35">
        <v>843</v>
      </c>
      <c r="B35" s="58" t="s">
        <v>479</v>
      </c>
      <c r="C35" s="58" t="s">
        <v>414</v>
      </c>
      <c r="D35" s="58" t="s">
        <v>418</v>
      </c>
      <c r="E35" s="58">
        <v>750</v>
      </c>
      <c r="F35" s="58">
        <v>12</v>
      </c>
      <c r="G35" s="59">
        <v>40</v>
      </c>
      <c r="H35" s="58" t="s">
        <v>480</v>
      </c>
      <c r="I35" s="59">
        <v>25.49</v>
      </c>
      <c r="J35">
        <v>1</v>
      </c>
      <c r="K35" s="191"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23.42</v>
      </c>
      <c r="L35" s="192" t="str">
        <f t="shared" si="0"/>
        <v>Spirits750</v>
      </c>
      <c r="M35" s="191">
        <f>VLOOKUP(L35,'Slope %'!C:D,2,0)</f>
        <v>7.0000000000000007E-2</v>
      </c>
    </row>
    <row r="36" spans="1:13" x14ac:dyDescent="0.25">
      <c r="A36">
        <v>893</v>
      </c>
      <c r="B36" s="58" t="s">
        <v>481</v>
      </c>
      <c r="C36" s="58" t="s">
        <v>414</v>
      </c>
      <c r="D36" s="58" t="s">
        <v>415</v>
      </c>
      <c r="E36" s="58">
        <v>750</v>
      </c>
      <c r="F36" s="58">
        <v>12</v>
      </c>
      <c r="G36" s="59">
        <v>40</v>
      </c>
      <c r="H36" s="58" t="s">
        <v>445</v>
      </c>
      <c r="I36" s="59">
        <v>31.49</v>
      </c>
      <c r="J36">
        <v>1</v>
      </c>
      <c r="K36" s="191"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23.42</v>
      </c>
      <c r="L36" s="192" t="str">
        <f t="shared" si="0"/>
        <v>Spirits750</v>
      </c>
      <c r="M36" s="191">
        <f>VLOOKUP(L36,'Slope %'!C:D,2,0)</f>
        <v>7.0000000000000007E-2</v>
      </c>
    </row>
    <row r="37" spans="1:13" x14ac:dyDescent="0.25">
      <c r="A37">
        <v>921</v>
      </c>
      <c r="B37" s="58" t="s">
        <v>482</v>
      </c>
      <c r="C37" s="58" t="s">
        <v>423</v>
      </c>
      <c r="D37" s="58" t="s">
        <v>436</v>
      </c>
      <c r="E37" s="58">
        <v>750</v>
      </c>
      <c r="F37" s="58">
        <v>12</v>
      </c>
      <c r="G37" s="59">
        <v>12.5</v>
      </c>
      <c r="H37" s="58" t="s">
        <v>483</v>
      </c>
      <c r="I37" s="59">
        <v>16.989999999999998</v>
      </c>
      <c r="J37">
        <v>1</v>
      </c>
      <c r="K37" s="191"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7.32</v>
      </c>
      <c r="L37" s="192" t="str">
        <f t="shared" si="0"/>
        <v>Wine750</v>
      </c>
      <c r="M37" s="191">
        <f>VLOOKUP(L37,'Slope %'!C:D,2,0)</f>
        <v>0.1</v>
      </c>
    </row>
    <row r="38" spans="1:13" x14ac:dyDescent="0.25">
      <c r="A38">
        <v>935</v>
      </c>
      <c r="B38" s="58" t="s">
        <v>484</v>
      </c>
      <c r="C38" s="58" t="s">
        <v>414</v>
      </c>
      <c r="D38" s="58" t="s">
        <v>427</v>
      </c>
      <c r="E38" s="58">
        <v>750</v>
      </c>
      <c r="F38" s="58">
        <v>12</v>
      </c>
      <c r="G38" s="59">
        <v>40</v>
      </c>
      <c r="H38" s="58" t="s">
        <v>419</v>
      </c>
      <c r="I38" s="59">
        <v>26.99</v>
      </c>
      <c r="J38">
        <v>1</v>
      </c>
      <c r="K38" s="191"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23.42</v>
      </c>
      <c r="L38" s="192" t="str">
        <f t="shared" si="0"/>
        <v>Spirits750</v>
      </c>
      <c r="M38" s="191">
        <f>VLOOKUP(L38,'Slope %'!C:D,2,0)</f>
        <v>7.0000000000000007E-2</v>
      </c>
    </row>
    <row r="39" spans="1:13" x14ac:dyDescent="0.25">
      <c r="A39">
        <v>943</v>
      </c>
      <c r="B39" s="58" t="s">
        <v>485</v>
      </c>
      <c r="C39" s="58" t="s">
        <v>423</v>
      </c>
      <c r="D39" s="58" t="s">
        <v>436</v>
      </c>
      <c r="E39" s="58">
        <v>750</v>
      </c>
      <c r="F39" s="58">
        <v>12</v>
      </c>
      <c r="G39" s="59">
        <v>13.5</v>
      </c>
      <c r="H39" s="58" t="s">
        <v>437</v>
      </c>
      <c r="I39" s="59">
        <v>19.989999999999998</v>
      </c>
      <c r="J39">
        <v>1</v>
      </c>
      <c r="K39" s="191"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7.9</v>
      </c>
      <c r="L39" s="192" t="str">
        <f t="shared" si="0"/>
        <v>Wine750</v>
      </c>
      <c r="M39" s="191">
        <f>VLOOKUP(L39,'Slope %'!C:D,2,0)</f>
        <v>0.1</v>
      </c>
    </row>
    <row r="40" spans="1:13" x14ac:dyDescent="0.25">
      <c r="A40">
        <v>981</v>
      </c>
      <c r="B40" s="58" t="s">
        <v>486</v>
      </c>
      <c r="C40" s="58" t="s">
        <v>423</v>
      </c>
      <c r="D40" s="58" t="s">
        <v>476</v>
      </c>
      <c r="E40" s="58">
        <v>750</v>
      </c>
      <c r="F40" s="58">
        <v>12</v>
      </c>
      <c r="G40" s="59">
        <v>14</v>
      </c>
      <c r="H40" s="58" t="s">
        <v>471</v>
      </c>
      <c r="I40" s="59">
        <v>19.989999999999998</v>
      </c>
      <c r="J40">
        <v>1</v>
      </c>
      <c r="K40" s="191"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8.1999999999999993</v>
      </c>
      <c r="L40" s="192" t="str">
        <f t="shared" si="0"/>
        <v>Wine750</v>
      </c>
      <c r="M40" s="191">
        <f>VLOOKUP(L40,'Slope %'!C:D,2,0)</f>
        <v>0.1</v>
      </c>
    </row>
    <row r="41" spans="1:13" x14ac:dyDescent="0.25">
      <c r="A41">
        <v>984</v>
      </c>
      <c r="B41" s="58" t="s">
        <v>487</v>
      </c>
      <c r="C41" s="58" t="s">
        <v>414</v>
      </c>
      <c r="D41" s="58" t="s">
        <v>488</v>
      </c>
      <c r="E41" s="58">
        <v>750</v>
      </c>
      <c r="F41" s="58">
        <v>12</v>
      </c>
      <c r="G41" s="59">
        <v>40</v>
      </c>
      <c r="H41" s="58" t="s">
        <v>416</v>
      </c>
      <c r="I41" s="59">
        <v>24.99</v>
      </c>
      <c r="J41">
        <v>1</v>
      </c>
      <c r="K41" s="191"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23.42</v>
      </c>
      <c r="L41" s="192" t="str">
        <f t="shared" si="0"/>
        <v>Spirits750</v>
      </c>
      <c r="M41" s="191">
        <f>VLOOKUP(L41,'Slope %'!C:D,2,0)</f>
        <v>7.0000000000000007E-2</v>
      </c>
    </row>
    <row r="42" spans="1:13" x14ac:dyDescent="0.25">
      <c r="A42">
        <v>992</v>
      </c>
      <c r="B42" s="58" t="s">
        <v>489</v>
      </c>
      <c r="C42" s="58" t="s">
        <v>414</v>
      </c>
      <c r="D42" s="58" t="s">
        <v>415</v>
      </c>
      <c r="E42" s="58">
        <v>1140</v>
      </c>
      <c r="F42" s="58">
        <v>12</v>
      </c>
      <c r="G42" s="59">
        <v>40</v>
      </c>
      <c r="H42" s="58" t="s">
        <v>445</v>
      </c>
      <c r="I42" s="59">
        <v>40.99</v>
      </c>
      <c r="J42">
        <v>1</v>
      </c>
      <c r="K42" s="191"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35.6</v>
      </c>
      <c r="L42" s="192" t="str">
        <f t="shared" si="0"/>
        <v>Spirits1140</v>
      </c>
      <c r="M42" s="191">
        <f>VLOOKUP(L42,'Slope %'!C:D,2,0)</f>
        <v>0.05</v>
      </c>
    </row>
    <row r="43" spans="1:13" x14ac:dyDescent="0.25">
      <c r="A43">
        <v>1040</v>
      </c>
      <c r="B43" s="58" t="s">
        <v>490</v>
      </c>
      <c r="C43" s="58" t="s">
        <v>414</v>
      </c>
      <c r="D43" s="58" t="s">
        <v>460</v>
      </c>
      <c r="E43" s="58">
        <v>750</v>
      </c>
      <c r="F43" s="58">
        <v>12</v>
      </c>
      <c r="G43" s="59">
        <v>40</v>
      </c>
      <c r="H43" s="58" t="s">
        <v>419</v>
      </c>
      <c r="I43" s="59">
        <v>27.99</v>
      </c>
      <c r="J43">
        <v>1</v>
      </c>
      <c r="K43" s="191"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23.42</v>
      </c>
      <c r="L43" s="192" t="str">
        <f t="shared" si="0"/>
        <v>Spirits750</v>
      </c>
      <c r="M43" s="191">
        <f>VLOOKUP(L43,'Slope %'!C:D,2,0)</f>
        <v>7.0000000000000007E-2</v>
      </c>
    </row>
    <row r="44" spans="1:13" x14ac:dyDescent="0.25">
      <c r="A44">
        <v>1099</v>
      </c>
      <c r="B44" s="58" t="s">
        <v>491</v>
      </c>
      <c r="C44" s="58" t="s">
        <v>414</v>
      </c>
      <c r="D44" s="58" t="s">
        <v>492</v>
      </c>
      <c r="E44" s="58">
        <v>750</v>
      </c>
      <c r="F44" s="58">
        <v>12</v>
      </c>
      <c r="G44" s="59">
        <v>40</v>
      </c>
      <c r="H44" s="58" t="s">
        <v>419</v>
      </c>
      <c r="I44" s="59">
        <v>33.49</v>
      </c>
      <c r="J44">
        <v>1</v>
      </c>
      <c r="K44" s="191"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23.42</v>
      </c>
      <c r="L44" s="192" t="str">
        <f t="shared" si="0"/>
        <v>Spirits750</v>
      </c>
      <c r="M44" s="191">
        <f>VLOOKUP(L44,'Slope %'!C:D,2,0)</f>
        <v>7.0000000000000007E-2</v>
      </c>
    </row>
    <row r="45" spans="1:13" x14ac:dyDescent="0.25">
      <c r="A45">
        <v>1123</v>
      </c>
      <c r="B45" s="58" t="s">
        <v>493</v>
      </c>
      <c r="C45" s="58" t="s">
        <v>423</v>
      </c>
      <c r="D45" s="58" t="s">
        <v>424</v>
      </c>
      <c r="E45" s="58">
        <v>1500</v>
      </c>
      <c r="F45" s="58">
        <v>6</v>
      </c>
      <c r="G45" s="59">
        <v>7</v>
      </c>
      <c r="H45" s="58" t="s">
        <v>425</v>
      </c>
      <c r="I45" s="59">
        <v>19.989999999999998</v>
      </c>
      <c r="J45">
        <v>1</v>
      </c>
      <c r="K45" s="191"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8.1999999999999993</v>
      </c>
      <c r="L45" s="192" t="str">
        <f t="shared" si="0"/>
        <v>Wine1500</v>
      </c>
      <c r="M45" s="191">
        <f>VLOOKUP(L45,'Slope %'!C:D,2,0)</f>
        <v>7.0000000000000007E-2</v>
      </c>
    </row>
    <row r="46" spans="1:13" x14ac:dyDescent="0.25">
      <c r="A46">
        <v>1145</v>
      </c>
      <c r="B46" s="58" t="s">
        <v>494</v>
      </c>
      <c r="C46" s="58" t="s">
        <v>423</v>
      </c>
      <c r="D46" s="58" t="s">
        <v>495</v>
      </c>
      <c r="E46" s="58">
        <v>750</v>
      </c>
      <c r="F46" s="58">
        <v>12</v>
      </c>
      <c r="G46" s="59">
        <v>13.5</v>
      </c>
      <c r="H46" s="58" t="s">
        <v>496</v>
      </c>
      <c r="I46" s="59">
        <v>17.989999999999998</v>
      </c>
      <c r="J46">
        <v>1</v>
      </c>
      <c r="K46" s="191"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7.9</v>
      </c>
      <c r="L46" s="192" t="str">
        <f t="shared" si="0"/>
        <v>Wine750</v>
      </c>
      <c r="M46" s="191">
        <f>VLOOKUP(L46,'Slope %'!C:D,2,0)</f>
        <v>0.1</v>
      </c>
    </row>
    <row r="47" spans="1:13" x14ac:dyDescent="0.25">
      <c r="A47">
        <v>1147</v>
      </c>
      <c r="B47" s="58" t="s">
        <v>497</v>
      </c>
      <c r="C47" s="58" t="s">
        <v>423</v>
      </c>
      <c r="D47" s="58" t="s">
        <v>465</v>
      </c>
      <c r="E47" s="58">
        <v>750</v>
      </c>
      <c r="F47" s="58">
        <v>12</v>
      </c>
      <c r="G47" s="59">
        <v>11.5</v>
      </c>
      <c r="H47" s="58" t="s">
        <v>496</v>
      </c>
      <c r="I47" s="59">
        <v>17.989999999999998</v>
      </c>
      <c r="J47">
        <v>1</v>
      </c>
      <c r="K47" s="191"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6.73</v>
      </c>
      <c r="L47" s="192" t="str">
        <f t="shared" si="0"/>
        <v>Wine750</v>
      </c>
      <c r="M47" s="191">
        <f>VLOOKUP(L47,'Slope %'!C:D,2,0)</f>
        <v>0.1</v>
      </c>
    </row>
    <row r="48" spans="1:13" x14ac:dyDescent="0.25">
      <c r="A48">
        <v>1168</v>
      </c>
      <c r="B48" s="58" t="s">
        <v>498</v>
      </c>
      <c r="C48" s="58" t="s">
        <v>423</v>
      </c>
      <c r="D48" s="58" t="s">
        <v>473</v>
      </c>
      <c r="E48" s="58">
        <v>750</v>
      </c>
      <c r="F48" s="58">
        <v>12</v>
      </c>
      <c r="G48" s="59">
        <v>13</v>
      </c>
      <c r="H48" s="58" t="s">
        <v>456</v>
      </c>
      <c r="I48" s="59">
        <v>50.99</v>
      </c>
      <c r="J48">
        <v>1</v>
      </c>
      <c r="K48" s="191"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7.61</v>
      </c>
      <c r="L48" s="192" t="str">
        <f t="shared" si="0"/>
        <v>Wine750</v>
      </c>
      <c r="M48" s="191">
        <f>VLOOKUP(L48,'Slope %'!C:D,2,0)</f>
        <v>0.1</v>
      </c>
    </row>
    <row r="49" spans="1:13" x14ac:dyDescent="0.25">
      <c r="A49">
        <v>1184</v>
      </c>
      <c r="B49" s="58" t="s">
        <v>499</v>
      </c>
      <c r="C49" s="58" t="s">
        <v>414</v>
      </c>
      <c r="D49" s="58" t="s">
        <v>500</v>
      </c>
      <c r="E49" s="58">
        <v>750</v>
      </c>
      <c r="F49" s="58">
        <v>3</v>
      </c>
      <c r="G49" s="59">
        <v>40</v>
      </c>
      <c r="H49" s="58" t="s">
        <v>501</v>
      </c>
      <c r="I49" s="59">
        <v>459.99</v>
      </c>
      <c r="J49">
        <v>1</v>
      </c>
      <c r="K49" s="191"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23.42</v>
      </c>
      <c r="L49" s="192" t="str">
        <f t="shared" si="0"/>
        <v>Spirits750</v>
      </c>
      <c r="M49" s="191">
        <f>VLOOKUP(L49,'Slope %'!C:D,2,0)</f>
        <v>7.0000000000000007E-2</v>
      </c>
    </row>
    <row r="50" spans="1:13" x14ac:dyDescent="0.25">
      <c r="A50">
        <v>1206</v>
      </c>
      <c r="B50" s="58" t="s">
        <v>502</v>
      </c>
      <c r="C50" s="58" t="s">
        <v>414</v>
      </c>
      <c r="D50" s="58" t="s">
        <v>503</v>
      </c>
      <c r="E50" s="58">
        <v>750</v>
      </c>
      <c r="F50" s="58">
        <v>12</v>
      </c>
      <c r="G50" s="59">
        <v>40</v>
      </c>
      <c r="H50" s="58" t="s">
        <v>428</v>
      </c>
      <c r="I50" s="59">
        <v>27.99</v>
      </c>
      <c r="J50">
        <v>1</v>
      </c>
      <c r="K50" s="191"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23.42</v>
      </c>
      <c r="L50" s="192" t="str">
        <f t="shared" si="0"/>
        <v>Spirits750</v>
      </c>
      <c r="M50" s="191">
        <f>VLOOKUP(L50,'Slope %'!C:D,2,0)</f>
        <v>7.0000000000000007E-2</v>
      </c>
    </row>
    <row r="51" spans="1:13" x14ac:dyDescent="0.25">
      <c r="A51">
        <v>1222</v>
      </c>
      <c r="B51" s="58" t="s">
        <v>504</v>
      </c>
      <c r="C51" s="58" t="s">
        <v>414</v>
      </c>
      <c r="D51" s="58" t="s">
        <v>415</v>
      </c>
      <c r="E51" s="58">
        <v>750</v>
      </c>
      <c r="F51" s="58">
        <v>12</v>
      </c>
      <c r="G51" s="59">
        <v>40</v>
      </c>
      <c r="H51" s="58" t="s">
        <v>445</v>
      </c>
      <c r="I51" s="59">
        <v>26.29</v>
      </c>
      <c r="J51">
        <v>1</v>
      </c>
      <c r="K51" s="191"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23.42</v>
      </c>
      <c r="L51" s="192" t="str">
        <f t="shared" si="0"/>
        <v>Spirits750</v>
      </c>
      <c r="M51" s="191">
        <f>VLOOKUP(L51,'Slope %'!C:D,2,0)</f>
        <v>7.0000000000000007E-2</v>
      </c>
    </row>
    <row r="52" spans="1:13" x14ac:dyDescent="0.25">
      <c r="A52">
        <v>1246</v>
      </c>
      <c r="B52" s="58" t="s">
        <v>505</v>
      </c>
      <c r="C52" s="58" t="s">
        <v>414</v>
      </c>
      <c r="D52" s="58" t="s">
        <v>503</v>
      </c>
      <c r="E52" s="58">
        <v>750</v>
      </c>
      <c r="F52" s="58">
        <v>12</v>
      </c>
      <c r="G52" s="59">
        <v>40</v>
      </c>
      <c r="H52" s="58" t="s">
        <v>434</v>
      </c>
      <c r="I52" s="59">
        <v>34.950000000000003</v>
      </c>
      <c r="J52">
        <v>1</v>
      </c>
      <c r="K52" s="191"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23.42</v>
      </c>
      <c r="L52" s="192" t="str">
        <f t="shared" si="0"/>
        <v>Spirits750</v>
      </c>
      <c r="M52" s="191">
        <f>VLOOKUP(L52,'Slope %'!C:D,2,0)</f>
        <v>7.0000000000000007E-2</v>
      </c>
    </row>
    <row r="53" spans="1:13" x14ac:dyDescent="0.25">
      <c r="A53">
        <v>1285</v>
      </c>
      <c r="B53" s="58" t="s">
        <v>506</v>
      </c>
      <c r="C53" s="58" t="s">
        <v>423</v>
      </c>
      <c r="D53" s="58" t="s">
        <v>440</v>
      </c>
      <c r="E53" s="58">
        <v>750</v>
      </c>
      <c r="F53" s="58">
        <v>6</v>
      </c>
      <c r="G53" s="59">
        <v>15.6</v>
      </c>
      <c r="H53" s="58" t="s">
        <v>507</v>
      </c>
      <c r="I53" s="59">
        <v>23.49</v>
      </c>
      <c r="J53">
        <v>1</v>
      </c>
      <c r="K53" s="191"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9.1300000000000008</v>
      </c>
      <c r="L53" s="192" t="str">
        <f t="shared" si="0"/>
        <v>Wine750</v>
      </c>
      <c r="M53" s="191">
        <f>VLOOKUP(L53,'Slope %'!C:D,2,0)</f>
        <v>0.1</v>
      </c>
    </row>
    <row r="54" spans="1:13" x14ac:dyDescent="0.25">
      <c r="A54">
        <v>1292</v>
      </c>
      <c r="B54" s="58" t="s">
        <v>508</v>
      </c>
      <c r="C54" s="58" t="s">
        <v>414</v>
      </c>
      <c r="D54" s="58" t="s">
        <v>500</v>
      </c>
      <c r="E54" s="58">
        <v>750</v>
      </c>
      <c r="F54" s="58">
        <v>6</v>
      </c>
      <c r="G54" s="59">
        <v>40</v>
      </c>
      <c r="H54" s="58" t="s">
        <v>445</v>
      </c>
      <c r="I54" s="59">
        <v>122.99</v>
      </c>
      <c r="J54">
        <v>1</v>
      </c>
      <c r="K54" s="191"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23.42</v>
      </c>
      <c r="L54" s="192" t="str">
        <f t="shared" si="0"/>
        <v>Spirits750</v>
      </c>
      <c r="M54" s="191">
        <f>VLOOKUP(L54,'Slope %'!C:D,2,0)</f>
        <v>7.0000000000000007E-2</v>
      </c>
    </row>
    <row r="55" spans="1:13" x14ac:dyDescent="0.25">
      <c r="A55">
        <v>1359</v>
      </c>
      <c r="B55" s="58" t="s">
        <v>509</v>
      </c>
      <c r="C55" s="58" t="s">
        <v>423</v>
      </c>
      <c r="D55" s="58" t="s">
        <v>510</v>
      </c>
      <c r="E55" s="58">
        <v>500</v>
      </c>
      <c r="F55" s="58">
        <v>12</v>
      </c>
      <c r="G55" s="59">
        <v>20</v>
      </c>
      <c r="H55" s="58" t="s">
        <v>511</v>
      </c>
      <c r="I55" s="59">
        <v>46.99</v>
      </c>
      <c r="J55">
        <v>1</v>
      </c>
      <c r="K55" s="191"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8.27</v>
      </c>
      <c r="L55" s="192" t="str">
        <f t="shared" si="0"/>
        <v>Wine500</v>
      </c>
      <c r="M55" s="191">
        <f>VLOOKUP(L55,'Slope %'!C:D,2,0)</f>
        <v>0.1</v>
      </c>
    </row>
    <row r="56" spans="1:13" x14ac:dyDescent="0.25">
      <c r="A56">
        <v>1370</v>
      </c>
      <c r="B56" s="58" t="s">
        <v>512</v>
      </c>
      <c r="C56" s="58" t="s">
        <v>414</v>
      </c>
      <c r="D56" s="58" t="s">
        <v>415</v>
      </c>
      <c r="E56" s="58">
        <v>375</v>
      </c>
      <c r="F56" s="58">
        <v>24</v>
      </c>
      <c r="G56" s="59">
        <v>40</v>
      </c>
      <c r="H56" s="58" t="s">
        <v>421</v>
      </c>
      <c r="I56" s="59">
        <v>13.99</v>
      </c>
      <c r="J56">
        <v>1</v>
      </c>
      <c r="K56" s="191"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13.3</v>
      </c>
      <c r="L56" s="192" t="str">
        <f t="shared" si="0"/>
        <v>Spirits375</v>
      </c>
      <c r="M56" s="191">
        <f>VLOOKUP(L56,'Slope %'!C:D,2,0)</f>
        <v>0.1</v>
      </c>
    </row>
    <row r="57" spans="1:13" x14ac:dyDescent="0.25">
      <c r="A57">
        <v>1415</v>
      </c>
      <c r="B57" s="58" t="s">
        <v>513</v>
      </c>
      <c r="C57" s="58" t="s">
        <v>423</v>
      </c>
      <c r="D57" s="58" t="s">
        <v>495</v>
      </c>
      <c r="E57" s="58">
        <v>750</v>
      </c>
      <c r="F57" s="58">
        <v>12</v>
      </c>
      <c r="G57" s="59">
        <v>13.5</v>
      </c>
      <c r="H57" s="58" t="s">
        <v>421</v>
      </c>
      <c r="I57" s="59">
        <v>14.99</v>
      </c>
      <c r="J57">
        <v>1</v>
      </c>
      <c r="K57" s="191"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7.9</v>
      </c>
      <c r="L57" s="192" t="str">
        <f t="shared" si="0"/>
        <v>Wine750</v>
      </c>
      <c r="M57" s="191">
        <f>VLOOKUP(L57,'Slope %'!C:D,2,0)</f>
        <v>0.1</v>
      </c>
    </row>
    <row r="58" spans="1:13" x14ac:dyDescent="0.25">
      <c r="A58">
        <v>1416</v>
      </c>
      <c r="B58" s="58" t="s">
        <v>514</v>
      </c>
      <c r="C58" s="58" t="s">
        <v>423</v>
      </c>
      <c r="D58" s="58" t="s">
        <v>476</v>
      </c>
      <c r="E58" s="58">
        <v>750</v>
      </c>
      <c r="F58" s="58">
        <v>12</v>
      </c>
      <c r="G58" s="59">
        <v>13.5</v>
      </c>
      <c r="H58" s="58" t="s">
        <v>421</v>
      </c>
      <c r="I58" s="59">
        <v>14.99</v>
      </c>
      <c r="J58">
        <v>1</v>
      </c>
      <c r="K58" s="191"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7.9</v>
      </c>
      <c r="L58" s="192" t="str">
        <f t="shared" si="0"/>
        <v>Wine750</v>
      </c>
      <c r="M58" s="191">
        <f>VLOOKUP(L58,'Slope %'!C:D,2,0)</f>
        <v>0.1</v>
      </c>
    </row>
    <row r="59" spans="1:13" x14ac:dyDescent="0.25">
      <c r="A59">
        <v>1463</v>
      </c>
      <c r="B59" s="58" t="s">
        <v>515</v>
      </c>
      <c r="C59" s="58" t="s">
        <v>410</v>
      </c>
      <c r="D59" s="58" t="s">
        <v>411</v>
      </c>
      <c r="E59" s="58">
        <v>207</v>
      </c>
      <c r="F59" s="58">
        <v>24</v>
      </c>
      <c r="G59" s="59">
        <v>4.5999999999999996</v>
      </c>
      <c r="H59" s="58" t="s">
        <v>516</v>
      </c>
      <c r="I59" s="59">
        <v>1.39</v>
      </c>
      <c r="J59">
        <v>1</v>
      </c>
      <c r="K59" s="191"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0.74</v>
      </c>
      <c r="L59" s="192" t="str">
        <f t="shared" si="0"/>
        <v>Beer207</v>
      </c>
      <c r="M59" s="191">
        <f>VLOOKUP(L59,'Slope %'!C:D,2,0)</f>
        <v>0.12</v>
      </c>
    </row>
    <row r="60" spans="1:13" x14ac:dyDescent="0.25">
      <c r="A60">
        <v>1463</v>
      </c>
      <c r="B60" s="58" t="s">
        <v>515</v>
      </c>
      <c r="C60" s="58" t="s">
        <v>410</v>
      </c>
      <c r="D60" s="58" t="s">
        <v>411</v>
      </c>
      <c r="E60" s="58">
        <v>207</v>
      </c>
      <c r="F60" s="58">
        <v>24</v>
      </c>
      <c r="G60" s="59">
        <v>4.5999999999999996</v>
      </c>
      <c r="H60" s="58" t="s">
        <v>516</v>
      </c>
      <c r="I60" s="59">
        <v>1.39</v>
      </c>
      <c r="J60">
        <v>1</v>
      </c>
      <c r="K60" s="191"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0.74</v>
      </c>
      <c r="L60" s="192" t="str">
        <f t="shared" si="0"/>
        <v>Beer207</v>
      </c>
      <c r="M60" s="191">
        <f>VLOOKUP(L60,'Slope %'!C:D,2,0)</f>
        <v>0.12</v>
      </c>
    </row>
    <row r="61" spans="1:13" x14ac:dyDescent="0.25">
      <c r="A61">
        <v>1487</v>
      </c>
      <c r="B61" s="58" t="s">
        <v>517</v>
      </c>
      <c r="C61" s="58" t="s">
        <v>414</v>
      </c>
      <c r="D61" s="58" t="s">
        <v>415</v>
      </c>
      <c r="E61" s="58">
        <v>750</v>
      </c>
      <c r="F61" s="58">
        <v>12</v>
      </c>
      <c r="G61" s="59">
        <v>40</v>
      </c>
      <c r="H61" s="58" t="s">
        <v>419</v>
      </c>
      <c r="I61" s="59">
        <v>32.99</v>
      </c>
      <c r="J61">
        <v>1</v>
      </c>
      <c r="K61" s="191"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23.42</v>
      </c>
      <c r="L61" s="192" t="str">
        <f t="shared" si="0"/>
        <v>Spirits750</v>
      </c>
      <c r="M61" s="191">
        <f>VLOOKUP(L61,'Slope %'!C:D,2,0)</f>
        <v>7.0000000000000007E-2</v>
      </c>
    </row>
    <row r="62" spans="1:13" x14ac:dyDescent="0.25">
      <c r="A62">
        <v>1503</v>
      </c>
      <c r="B62" s="58" t="s">
        <v>518</v>
      </c>
      <c r="C62" s="58" t="s">
        <v>414</v>
      </c>
      <c r="D62" s="58" t="s">
        <v>418</v>
      </c>
      <c r="E62" s="58">
        <v>375</v>
      </c>
      <c r="F62" s="58">
        <v>24</v>
      </c>
      <c r="G62" s="59">
        <v>40</v>
      </c>
      <c r="H62" s="58" t="s">
        <v>416</v>
      </c>
      <c r="I62" s="59">
        <v>13.39</v>
      </c>
      <c r="J62">
        <v>1</v>
      </c>
      <c r="K62" s="191"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13.3</v>
      </c>
      <c r="L62" s="192" t="str">
        <f t="shared" si="0"/>
        <v>Spirits375</v>
      </c>
      <c r="M62" s="191">
        <f>VLOOKUP(L62,'Slope %'!C:D,2,0)</f>
        <v>0.1</v>
      </c>
    </row>
    <row r="63" spans="1:13" x14ac:dyDescent="0.25">
      <c r="A63">
        <v>1563</v>
      </c>
      <c r="B63" s="58" t="s">
        <v>519</v>
      </c>
      <c r="C63" s="58" t="s">
        <v>423</v>
      </c>
      <c r="D63" s="58" t="s">
        <v>520</v>
      </c>
      <c r="E63" s="58">
        <v>750</v>
      </c>
      <c r="F63" s="58">
        <v>12</v>
      </c>
      <c r="G63" s="59">
        <v>8</v>
      </c>
      <c r="H63" s="58" t="s">
        <v>521</v>
      </c>
      <c r="I63" s="59">
        <v>19.989999999999998</v>
      </c>
      <c r="J63">
        <v>1</v>
      </c>
      <c r="K63" s="191"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4.68</v>
      </c>
      <c r="L63" s="192" t="str">
        <f t="shared" si="0"/>
        <v>Wine750</v>
      </c>
      <c r="M63" s="191">
        <f>VLOOKUP(L63,'Slope %'!C:D,2,0)</f>
        <v>0.1</v>
      </c>
    </row>
    <row r="64" spans="1:13" x14ac:dyDescent="0.25">
      <c r="A64">
        <v>1565</v>
      </c>
      <c r="B64" s="58" t="s">
        <v>522</v>
      </c>
      <c r="C64" s="58" t="s">
        <v>414</v>
      </c>
      <c r="D64" s="58" t="s">
        <v>492</v>
      </c>
      <c r="E64" s="58">
        <v>750</v>
      </c>
      <c r="F64" s="58">
        <v>6</v>
      </c>
      <c r="G64" s="59">
        <v>43</v>
      </c>
      <c r="H64" s="58" t="s">
        <v>419</v>
      </c>
      <c r="I64" s="59">
        <v>109.99</v>
      </c>
      <c r="J64">
        <v>1</v>
      </c>
      <c r="K64" s="191"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25.18</v>
      </c>
      <c r="L64" s="192" t="str">
        <f t="shared" si="0"/>
        <v>Spirits750</v>
      </c>
      <c r="M64" s="191">
        <f>VLOOKUP(L64,'Slope %'!C:D,2,0)</f>
        <v>7.0000000000000007E-2</v>
      </c>
    </row>
    <row r="65" spans="1:13" x14ac:dyDescent="0.25">
      <c r="A65">
        <v>1566</v>
      </c>
      <c r="B65" s="58" t="s">
        <v>523</v>
      </c>
      <c r="C65" s="58" t="s">
        <v>414</v>
      </c>
      <c r="D65" s="58" t="s">
        <v>524</v>
      </c>
      <c r="E65" s="58">
        <v>750</v>
      </c>
      <c r="F65" s="58">
        <v>6</v>
      </c>
      <c r="G65" s="59">
        <v>46</v>
      </c>
      <c r="H65" s="58" t="s">
        <v>419</v>
      </c>
      <c r="I65" s="59">
        <v>109.99</v>
      </c>
      <c r="J65">
        <v>1</v>
      </c>
      <c r="K65" s="191"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26.93</v>
      </c>
      <c r="L65" s="192" t="str">
        <f t="shared" si="0"/>
        <v>Spirits750</v>
      </c>
      <c r="M65" s="191">
        <f>VLOOKUP(L65,'Slope %'!C:D,2,0)</f>
        <v>7.0000000000000007E-2</v>
      </c>
    </row>
    <row r="66" spans="1:13" x14ac:dyDescent="0.25">
      <c r="A66">
        <v>1567</v>
      </c>
      <c r="B66" s="58" t="s">
        <v>525</v>
      </c>
      <c r="C66" s="58" t="s">
        <v>414</v>
      </c>
      <c r="D66" s="58" t="s">
        <v>463</v>
      </c>
      <c r="E66" s="58">
        <v>750</v>
      </c>
      <c r="F66" s="58">
        <v>6</v>
      </c>
      <c r="G66" s="59">
        <v>43</v>
      </c>
      <c r="H66" s="58" t="s">
        <v>419</v>
      </c>
      <c r="I66" s="59">
        <v>114.99</v>
      </c>
      <c r="J66">
        <v>1</v>
      </c>
      <c r="K66" s="191"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25.18</v>
      </c>
      <c r="L66" s="192" t="str">
        <f t="shared" si="0"/>
        <v>Spirits750</v>
      </c>
      <c r="M66" s="191">
        <f>VLOOKUP(L66,'Slope %'!C:D,2,0)</f>
        <v>7.0000000000000007E-2</v>
      </c>
    </row>
    <row r="67" spans="1:13" x14ac:dyDescent="0.25">
      <c r="A67">
        <v>1610</v>
      </c>
      <c r="B67" s="58" t="s">
        <v>526</v>
      </c>
      <c r="C67" s="58" t="s">
        <v>414</v>
      </c>
      <c r="D67" s="58" t="s">
        <v>492</v>
      </c>
      <c r="E67" s="58">
        <v>750</v>
      </c>
      <c r="F67" s="58">
        <v>12</v>
      </c>
      <c r="G67" s="59">
        <v>40</v>
      </c>
      <c r="H67" s="58" t="s">
        <v>445</v>
      </c>
      <c r="I67" s="59">
        <v>32.99</v>
      </c>
      <c r="J67">
        <v>1</v>
      </c>
      <c r="K67" s="191"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23.42</v>
      </c>
      <c r="L67" s="192" t="str">
        <f t="shared" ref="L67:L130" si="1">(_xlfn.CONCAT(C67,E67))</f>
        <v>Spirits750</v>
      </c>
      <c r="M67" s="191">
        <f>VLOOKUP(L67,'Slope %'!C:D,2,0)</f>
        <v>7.0000000000000007E-2</v>
      </c>
    </row>
    <row r="68" spans="1:13" x14ac:dyDescent="0.25">
      <c r="A68">
        <v>1615</v>
      </c>
      <c r="B68" s="58" t="s">
        <v>527</v>
      </c>
      <c r="C68" s="58" t="s">
        <v>423</v>
      </c>
      <c r="D68" s="58" t="s">
        <v>528</v>
      </c>
      <c r="E68" s="58">
        <v>750</v>
      </c>
      <c r="F68" s="58">
        <v>12</v>
      </c>
      <c r="G68" s="59">
        <v>13.5</v>
      </c>
      <c r="H68" s="58" t="s">
        <v>529</v>
      </c>
      <c r="I68" s="59">
        <v>35.630000000000003</v>
      </c>
      <c r="J68">
        <v>1</v>
      </c>
      <c r="K68" s="191"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7.9</v>
      </c>
      <c r="L68" s="192" t="str">
        <f t="shared" si="1"/>
        <v>Wine750</v>
      </c>
      <c r="M68" s="191">
        <f>VLOOKUP(L68,'Slope %'!C:D,2,0)</f>
        <v>0.1</v>
      </c>
    </row>
    <row r="69" spans="1:13" x14ac:dyDescent="0.25">
      <c r="A69">
        <v>1619</v>
      </c>
      <c r="B69" s="58" t="s">
        <v>530</v>
      </c>
      <c r="C69" s="58" t="s">
        <v>423</v>
      </c>
      <c r="D69" s="58" t="s">
        <v>465</v>
      </c>
      <c r="E69" s="58">
        <v>750</v>
      </c>
      <c r="F69" s="58">
        <v>12</v>
      </c>
      <c r="G69" s="59">
        <v>13.5</v>
      </c>
      <c r="H69" s="58" t="s">
        <v>434</v>
      </c>
      <c r="I69" s="59">
        <v>16.989999999999998</v>
      </c>
      <c r="J69">
        <v>1</v>
      </c>
      <c r="K69" s="191"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7.9</v>
      </c>
      <c r="L69" s="192" t="str">
        <f t="shared" si="1"/>
        <v>Wine750</v>
      </c>
      <c r="M69" s="191">
        <f>VLOOKUP(L69,'Slope %'!C:D,2,0)</f>
        <v>0.1</v>
      </c>
    </row>
    <row r="70" spans="1:13" x14ac:dyDescent="0.25">
      <c r="A70">
        <v>1662</v>
      </c>
      <c r="B70" s="58" t="s">
        <v>531</v>
      </c>
      <c r="C70" s="58" t="s">
        <v>423</v>
      </c>
      <c r="D70" s="58" t="s">
        <v>465</v>
      </c>
      <c r="E70" s="58">
        <v>750</v>
      </c>
      <c r="F70" s="58">
        <v>12</v>
      </c>
      <c r="G70" s="59">
        <v>12.5</v>
      </c>
      <c r="H70" s="58" t="s">
        <v>437</v>
      </c>
      <c r="I70" s="59">
        <v>14.99</v>
      </c>
      <c r="J70">
        <v>1</v>
      </c>
      <c r="K70" s="191"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7.32</v>
      </c>
      <c r="L70" s="192" t="str">
        <f t="shared" si="1"/>
        <v>Wine750</v>
      </c>
      <c r="M70" s="191">
        <f>VLOOKUP(L70,'Slope %'!C:D,2,0)</f>
        <v>0.1</v>
      </c>
    </row>
    <row r="71" spans="1:13" x14ac:dyDescent="0.25">
      <c r="A71">
        <v>1784</v>
      </c>
      <c r="B71" s="58" t="s">
        <v>532</v>
      </c>
      <c r="C71" s="58" t="s">
        <v>414</v>
      </c>
      <c r="D71" s="58" t="s">
        <v>533</v>
      </c>
      <c r="E71" s="58">
        <v>750</v>
      </c>
      <c r="F71" s="58">
        <v>12</v>
      </c>
      <c r="G71" s="59">
        <v>40</v>
      </c>
      <c r="H71" s="58" t="s">
        <v>534</v>
      </c>
      <c r="I71" s="59">
        <v>53.49</v>
      </c>
      <c r="J71">
        <v>1</v>
      </c>
      <c r="K71" s="191"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23.42</v>
      </c>
      <c r="L71" s="192" t="str">
        <f t="shared" si="1"/>
        <v>Spirits750</v>
      </c>
      <c r="M71" s="191">
        <f>VLOOKUP(L71,'Slope %'!C:D,2,0)</f>
        <v>7.0000000000000007E-2</v>
      </c>
    </row>
    <row r="72" spans="1:13" x14ac:dyDescent="0.25">
      <c r="A72">
        <v>1867</v>
      </c>
      <c r="B72" s="58" t="s">
        <v>535</v>
      </c>
      <c r="C72" s="58" t="s">
        <v>414</v>
      </c>
      <c r="D72" s="58" t="s">
        <v>536</v>
      </c>
      <c r="E72" s="58">
        <v>750</v>
      </c>
      <c r="F72" s="58">
        <v>12</v>
      </c>
      <c r="G72" s="59">
        <v>40</v>
      </c>
      <c r="H72" s="58" t="s">
        <v>501</v>
      </c>
      <c r="I72" s="59">
        <v>52.99</v>
      </c>
      <c r="J72">
        <v>1</v>
      </c>
      <c r="K72" s="191"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23.42</v>
      </c>
      <c r="L72" s="192" t="str">
        <f t="shared" si="1"/>
        <v>Spirits750</v>
      </c>
      <c r="M72" s="191">
        <f>VLOOKUP(L72,'Slope %'!C:D,2,0)</f>
        <v>7.0000000000000007E-2</v>
      </c>
    </row>
    <row r="73" spans="1:13" x14ac:dyDescent="0.25">
      <c r="A73">
        <v>1868</v>
      </c>
      <c r="B73" s="58" t="s">
        <v>537</v>
      </c>
      <c r="C73" s="58" t="s">
        <v>423</v>
      </c>
      <c r="D73" s="58" t="s">
        <v>538</v>
      </c>
      <c r="E73" s="58">
        <v>750</v>
      </c>
      <c r="F73" s="58">
        <v>12</v>
      </c>
      <c r="G73" s="59">
        <v>14.5</v>
      </c>
      <c r="H73" s="58" t="s">
        <v>539</v>
      </c>
      <c r="I73" s="59">
        <v>19.489999999999998</v>
      </c>
      <c r="J73">
        <v>1</v>
      </c>
      <c r="K73" s="191"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8.49</v>
      </c>
      <c r="L73" s="192" t="str">
        <f t="shared" si="1"/>
        <v>Wine750</v>
      </c>
      <c r="M73" s="191">
        <f>VLOOKUP(L73,'Slope %'!C:D,2,0)</f>
        <v>0.1</v>
      </c>
    </row>
    <row r="74" spans="1:13" x14ac:dyDescent="0.25">
      <c r="A74">
        <v>1895</v>
      </c>
      <c r="B74" s="58" t="s">
        <v>540</v>
      </c>
      <c r="C74" s="58" t="s">
        <v>423</v>
      </c>
      <c r="D74" s="58" t="s">
        <v>465</v>
      </c>
      <c r="E74" s="58">
        <v>750</v>
      </c>
      <c r="F74" s="58">
        <v>12</v>
      </c>
      <c r="G74" s="59">
        <v>13</v>
      </c>
      <c r="H74" s="58" t="s">
        <v>541</v>
      </c>
      <c r="I74" s="59">
        <v>22.99</v>
      </c>
      <c r="J74">
        <v>1</v>
      </c>
      <c r="K74" s="191"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7.61</v>
      </c>
      <c r="L74" s="192" t="str">
        <f t="shared" si="1"/>
        <v>Wine750</v>
      </c>
      <c r="M74" s="191">
        <f>VLOOKUP(L74,'Slope %'!C:D,2,0)</f>
        <v>0.1</v>
      </c>
    </row>
    <row r="75" spans="1:13" x14ac:dyDescent="0.25">
      <c r="A75">
        <v>1906</v>
      </c>
      <c r="B75" s="58" t="s">
        <v>542</v>
      </c>
      <c r="C75" s="58" t="s">
        <v>423</v>
      </c>
      <c r="D75" s="58" t="s">
        <v>424</v>
      </c>
      <c r="E75" s="58">
        <v>750</v>
      </c>
      <c r="F75" s="58">
        <v>12</v>
      </c>
      <c r="G75" s="59">
        <v>11</v>
      </c>
      <c r="H75" s="58" t="s">
        <v>539</v>
      </c>
      <c r="I75" s="59">
        <v>25.31</v>
      </c>
      <c r="J75">
        <v>1</v>
      </c>
      <c r="K75" s="191"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6.44</v>
      </c>
      <c r="L75" s="192" t="str">
        <f t="shared" si="1"/>
        <v>Wine750</v>
      </c>
      <c r="M75" s="191">
        <f>VLOOKUP(L75,'Slope %'!C:D,2,0)</f>
        <v>0.1</v>
      </c>
    </row>
    <row r="76" spans="1:13" x14ac:dyDescent="0.25">
      <c r="A76">
        <v>1922</v>
      </c>
      <c r="B76" s="58" t="s">
        <v>543</v>
      </c>
      <c r="C76" s="58" t="s">
        <v>410</v>
      </c>
      <c r="D76" s="58" t="s">
        <v>411</v>
      </c>
      <c r="E76" s="58">
        <v>6390</v>
      </c>
      <c r="F76" s="58">
        <v>1</v>
      </c>
      <c r="G76" s="59">
        <v>5</v>
      </c>
      <c r="H76" s="58" t="s">
        <v>516</v>
      </c>
      <c r="I76" s="59">
        <v>40.49</v>
      </c>
      <c r="J76">
        <v>18</v>
      </c>
      <c r="K76" s="191"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24.94</v>
      </c>
      <c r="L76" s="192" t="str">
        <f t="shared" si="1"/>
        <v>Beer6390</v>
      </c>
      <c r="M76" s="191">
        <f>VLOOKUP(L76,'Slope %'!C:D,2,0)</f>
        <v>0.05</v>
      </c>
    </row>
    <row r="77" spans="1:13" x14ac:dyDescent="0.25">
      <c r="A77">
        <v>1922</v>
      </c>
      <c r="B77" s="58" t="s">
        <v>543</v>
      </c>
      <c r="C77" s="58" t="s">
        <v>410</v>
      </c>
      <c r="D77" s="58" t="s">
        <v>411</v>
      </c>
      <c r="E77" s="58">
        <v>6390</v>
      </c>
      <c r="F77" s="58">
        <v>1</v>
      </c>
      <c r="G77" s="59">
        <v>5</v>
      </c>
      <c r="H77" s="58" t="s">
        <v>516</v>
      </c>
      <c r="I77" s="59">
        <v>40.49</v>
      </c>
      <c r="J77">
        <v>18</v>
      </c>
      <c r="K77" s="191"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24.94</v>
      </c>
      <c r="L77" s="192" t="str">
        <f t="shared" si="1"/>
        <v>Beer6390</v>
      </c>
      <c r="M77" s="191">
        <f>VLOOKUP(L77,'Slope %'!C:D,2,0)</f>
        <v>0.05</v>
      </c>
    </row>
    <row r="78" spans="1:13" x14ac:dyDescent="0.25">
      <c r="A78">
        <v>1925</v>
      </c>
      <c r="B78" s="58" t="s">
        <v>544</v>
      </c>
      <c r="C78" s="58" t="s">
        <v>414</v>
      </c>
      <c r="D78" s="58" t="s">
        <v>545</v>
      </c>
      <c r="E78" s="58">
        <v>750</v>
      </c>
      <c r="F78" s="58">
        <v>12</v>
      </c>
      <c r="G78" s="59">
        <v>40</v>
      </c>
      <c r="H78" s="58" t="s">
        <v>534</v>
      </c>
      <c r="I78" s="59">
        <v>69.989999999999995</v>
      </c>
      <c r="J78">
        <v>1</v>
      </c>
      <c r="K78" s="191"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23.42</v>
      </c>
      <c r="L78" s="192" t="str">
        <f t="shared" si="1"/>
        <v>Spirits750</v>
      </c>
      <c r="M78" s="191">
        <f>VLOOKUP(L78,'Slope %'!C:D,2,0)</f>
        <v>7.0000000000000007E-2</v>
      </c>
    </row>
    <row r="79" spans="1:13" x14ac:dyDescent="0.25">
      <c r="A79">
        <v>1931</v>
      </c>
      <c r="B79" s="58" t="s">
        <v>546</v>
      </c>
      <c r="C79" s="58" t="s">
        <v>414</v>
      </c>
      <c r="D79" s="58" t="s">
        <v>415</v>
      </c>
      <c r="E79" s="58">
        <v>375</v>
      </c>
      <c r="F79" s="58">
        <v>24</v>
      </c>
      <c r="G79" s="59">
        <v>40</v>
      </c>
      <c r="H79" s="58" t="s">
        <v>419</v>
      </c>
      <c r="I79" s="59">
        <v>14.28</v>
      </c>
      <c r="J79">
        <v>1</v>
      </c>
      <c r="K79" s="191"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13.3</v>
      </c>
      <c r="L79" s="192" t="str">
        <f t="shared" si="1"/>
        <v>Spirits375</v>
      </c>
      <c r="M79" s="191">
        <f>VLOOKUP(L79,'Slope %'!C:D,2,0)</f>
        <v>0.1</v>
      </c>
    </row>
    <row r="80" spans="1:13" x14ac:dyDescent="0.25">
      <c r="A80">
        <v>1942</v>
      </c>
      <c r="B80" s="58" t="s">
        <v>547</v>
      </c>
      <c r="C80" s="58" t="s">
        <v>423</v>
      </c>
      <c r="D80" s="58" t="s">
        <v>467</v>
      </c>
      <c r="E80" s="58">
        <v>1500</v>
      </c>
      <c r="F80" s="58">
        <v>6</v>
      </c>
      <c r="G80" s="59">
        <v>12</v>
      </c>
      <c r="H80" s="58" t="s">
        <v>451</v>
      </c>
      <c r="I80" s="59">
        <v>19.989999999999998</v>
      </c>
      <c r="J80">
        <v>1</v>
      </c>
      <c r="K80" s="191"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14.05</v>
      </c>
      <c r="L80" s="192" t="str">
        <f t="shared" si="1"/>
        <v>Wine1500</v>
      </c>
      <c r="M80" s="191">
        <f>VLOOKUP(L80,'Slope %'!C:D,2,0)</f>
        <v>7.0000000000000007E-2</v>
      </c>
    </row>
    <row r="81" spans="1:13" x14ac:dyDescent="0.25">
      <c r="A81">
        <v>1952</v>
      </c>
      <c r="B81" s="58" t="s">
        <v>548</v>
      </c>
      <c r="C81" s="58" t="s">
        <v>414</v>
      </c>
      <c r="D81" s="58" t="s">
        <v>549</v>
      </c>
      <c r="E81" s="58">
        <v>750</v>
      </c>
      <c r="F81" s="58">
        <v>12</v>
      </c>
      <c r="G81" s="59">
        <v>40</v>
      </c>
      <c r="H81" s="58" t="s">
        <v>419</v>
      </c>
      <c r="I81" s="59">
        <v>39.99</v>
      </c>
      <c r="J81">
        <v>1</v>
      </c>
      <c r="K81" s="191"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23.42</v>
      </c>
      <c r="L81" s="192" t="str">
        <f t="shared" si="1"/>
        <v>Spirits750</v>
      </c>
      <c r="M81" s="191">
        <f>VLOOKUP(L81,'Slope %'!C:D,2,0)</f>
        <v>7.0000000000000007E-2</v>
      </c>
    </row>
    <row r="82" spans="1:13" x14ac:dyDescent="0.25">
      <c r="A82">
        <v>1953</v>
      </c>
      <c r="B82" s="58" t="s">
        <v>550</v>
      </c>
      <c r="C82" s="58" t="s">
        <v>423</v>
      </c>
      <c r="D82" s="58" t="s">
        <v>436</v>
      </c>
      <c r="E82" s="58">
        <v>750</v>
      </c>
      <c r="F82" s="58">
        <v>12</v>
      </c>
      <c r="G82" s="59">
        <v>14.5</v>
      </c>
      <c r="H82" s="58" t="s">
        <v>483</v>
      </c>
      <c r="I82" s="59">
        <v>32.99</v>
      </c>
      <c r="J82">
        <v>1</v>
      </c>
      <c r="K82" s="191"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8.49</v>
      </c>
      <c r="L82" s="192" t="str">
        <f t="shared" si="1"/>
        <v>Wine750</v>
      </c>
      <c r="M82" s="191">
        <f>VLOOKUP(L82,'Slope %'!C:D,2,0)</f>
        <v>0.1</v>
      </c>
    </row>
    <row r="83" spans="1:13" x14ac:dyDescent="0.25">
      <c r="A83">
        <v>2015</v>
      </c>
      <c r="B83" s="58" t="s">
        <v>551</v>
      </c>
      <c r="C83" s="58" t="s">
        <v>414</v>
      </c>
      <c r="D83" s="58" t="s">
        <v>552</v>
      </c>
      <c r="E83" s="58">
        <v>120</v>
      </c>
      <c r="F83" s="58">
        <v>18</v>
      </c>
      <c r="G83" s="59">
        <v>20</v>
      </c>
      <c r="H83" s="58" t="s">
        <v>553</v>
      </c>
      <c r="I83" s="59">
        <v>11.99</v>
      </c>
      <c r="J83">
        <v>4</v>
      </c>
      <c r="K83" s="191"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2.5499999999999998</v>
      </c>
      <c r="L83" s="192" t="str">
        <f t="shared" si="1"/>
        <v>Spirits120</v>
      </c>
      <c r="M83" s="191">
        <f>VLOOKUP(L83,'Slope %'!C:D,2,0)</f>
        <v>0.1</v>
      </c>
    </row>
    <row r="84" spans="1:13" x14ac:dyDescent="0.25">
      <c r="A84">
        <v>2063</v>
      </c>
      <c r="B84" s="58" t="s">
        <v>554</v>
      </c>
      <c r="C84" s="58" t="s">
        <v>414</v>
      </c>
      <c r="D84" s="58" t="s">
        <v>555</v>
      </c>
      <c r="E84" s="58">
        <v>750</v>
      </c>
      <c r="F84" s="58">
        <v>12</v>
      </c>
      <c r="G84" s="59">
        <v>40</v>
      </c>
      <c r="H84" s="58" t="s">
        <v>445</v>
      </c>
      <c r="I84" s="59">
        <v>28.99</v>
      </c>
      <c r="J84">
        <v>1</v>
      </c>
      <c r="K84" s="191"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23.42</v>
      </c>
      <c r="L84" s="192" t="str">
        <f t="shared" si="1"/>
        <v>Spirits750</v>
      </c>
      <c r="M84" s="191">
        <f>VLOOKUP(L84,'Slope %'!C:D,2,0)</f>
        <v>7.0000000000000007E-2</v>
      </c>
    </row>
    <row r="85" spans="1:13" x14ac:dyDescent="0.25">
      <c r="A85">
        <v>2089</v>
      </c>
      <c r="B85" s="58" t="s">
        <v>556</v>
      </c>
      <c r="C85" s="58" t="s">
        <v>414</v>
      </c>
      <c r="D85" s="58" t="s">
        <v>503</v>
      </c>
      <c r="E85" s="58">
        <v>750</v>
      </c>
      <c r="F85" s="58">
        <v>12</v>
      </c>
      <c r="G85" s="59">
        <v>40</v>
      </c>
      <c r="H85" s="58" t="s">
        <v>445</v>
      </c>
      <c r="I85" s="59">
        <v>27.99</v>
      </c>
      <c r="J85">
        <v>1</v>
      </c>
      <c r="K85" s="191"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23.42</v>
      </c>
      <c r="L85" s="192" t="str">
        <f t="shared" si="1"/>
        <v>Spirits750</v>
      </c>
      <c r="M85" s="191">
        <f>VLOOKUP(L85,'Slope %'!C:D,2,0)</f>
        <v>7.0000000000000007E-2</v>
      </c>
    </row>
    <row r="86" spans="1:13" x14ac:dyDescent="0.25">
      <c r="A86">
        <v>2121</v>
      </c>
      <c r="B86" s="58" t="s">
        <v>557</v>
      </c>
      <c r="C86" s="58" t="s">
        <v>423</v>
      </c>
      <c r="D86" s="58" t="s">
        <v>558</v>
      </c>
      <c r="E86" s="58">
        <v>750</v>
      </c>
      <c r="F86" s="58">
        <v>12</v>
      </c>
      <c r="G86" s="59">
        <v>20</v>
      </c>
      <c r="H86" s="58" t="s">
        <v>474</v>
      </c>
      <c r="I86" s="59">
        <v>11.99</v>
      </c>
      <c r="J86">
        <v>1</v>
      </c>
      <c r="K86" s="191"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11.71</v>
      </c>
      <c r="L86" s="192" t="str">
        <f t="shared" si="1"/>
        <v>Wine750</v>
      </c>
      <c r="M86" s="191">
        <f>VLOOKUP(L86,'Slope %'!C:D,2,0)</f>
        <v>0.1</v>
      </c>
    </row>
    <row r="87" spans="1:13" x14ac:dyDescent="0.25">
      <c r="A87">
        <v>2159</v>
      </c>
      <c r="B87" s="58" t="s">
        <v>559</v>
      </c>
      <c r="C87" s="58" t="s">
        <v>423</v>
      </c>
      <c r="D87" s="58" t="s">
        <v>560</v>
      </c>
      <c r="E87" s="58">
        <v>750</v>
      </c>
      <c r="F87" s="58">
        <v>12</v>
      </c>
      <c r="G87" s="59">
        <v>14</v>
      </c>
      <c r="H87" s="58" t="s">
        <v>561</v>
      </c>
      <c r="I87" s="59">
        <v>22.99</v>
      </c>
      <c r="J87">
        <v>1</v>
      </c>
      <c r="K87" s="191"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8.1999999999999993</v>
      </c>
      <c r="L87" s="192" t="str">
        <f t="shared" si="1"/>
        <v>Wine750</v>
      </c>
      <c r="M87" s="191">
        <f>VLOOKUP(L87,'Slope %'!C:D,2,0)</f>
        <v>0.1</v>
      </c>
    </row>
    <row r="88" spans="1:13" x14ac:dyDescent="0.25">
      <c r="A88">
        <v>2176</v>
      </c>
      <c r="B88" s="58" t="s">
        <v>562</v>
      </c>
      <c r="C88" s="58" t="s">
        <v>410</v>
      </c>
      <c r="D88" s="58" t="s">
        <v>411</v>
      </c>
      <c r="E88" s="58">
        <v>500</v>
      </c>
      <c r="F88" s="58">
        <v>24</v>
      </c>
      <c r="G88" s="59">
        <v>4.4000000000000004</v>
      </c>
      <c r="H88" s="58" t="s">
        <v>563</v>
      </c>
      <c r="I88" s="59">
        <v>3.99</v>
      </c>
      <c r="J88">
        <v>1</v>
      </c>
      <c r="K88" s="191"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1.72</v>
      </c>
      <c r="L88" s="192" t="str">
        <f t="shared" si="1"/>
        <v>Beer500</v>
      </c>
      <c r="M88" s="191">
        <f>VLOOKUP(L88,'Slope %'!C:D,2,0)</f>
        <v>0.12</v>
      </c>
    </row>
    <row r="89" spans="1:13" x14ac:dyDescent="0.25">
      <c r="A89">
        <v>2176</v>
      </c>
      <c r="B89" s="58" t="s">
        <v>562</v>
      </c>
      <c r="C89" s="58" t="s">
        <v>410</v>
      </c>
      <c r="D89" s="58" t="s">
        <v>411</v>
      </c>
      <c r="E89" s="58">
        <v>500</v>
      </c>
      <c r="F89" s="58">
        <v>24</v>
      </c>
      <c r="G89" s="59">
        <v>4.4000000000000004</v>
      </c>
      <c r="H89" s="58" t="s">
        <v>563</v>
      </c>
      <c r="I89" s="59">
        <v>3.99</v>
      </c>
      <c r="J89">
        <v>1</v>
      </c>
      <c r="K89" s="191"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1.72</v>
      </c>
      <c r="L89" s="192" t="str">
        <f t="shared" si="1"/>
        <v>Beer500</v>
      </c>
      <c r="M89" s="191">
        <f>VLOOKUP(L89,'Slope %'!C:D,2,0)</f>
        <v>0.12</v>
      </c>
    </row>
    <row r="90" spans="1:13" x14ac:dyDescent="0.25">
      <c r="A90">
        <v>2196</v>
      </c>
      <c r="B90" s="58" t="s">
        <v>564</v>
      </c>
      <c r="C90" s="58" t="s">
        <v>414</v>
      </c>
      <c r="D90" s="58" t="s">
        <v>555</v>
      </c>
      <c r="E90" s="58">
        <v>750</v>
      </c>
      <c r="F90" s="58">
        <v>12</v>
      </c>
      <c r="G90" s="59">
        <v>40</v>
      </c>
      <c r="H90" s="58" t="s">
        <v>419</v>
      </c>
      <c r="I90" s="59">
        <v>26.99</v>
      </c>
      <c r="J90">
        <v>1</v>
      </c>
      <c r="K90" s="191"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23.42</v>
      </c>
      <c r="L90" s="192" t="str">
        <f t="shared" si="1"/>
        <v>Spirits750</v>
      </c>
      <c r="M90" s="191">
        <f>VLOOKUP(L90,'Slope %'!C:D,2,0)</f>
        <v>7.0000000000000007E-2</v>
      </c>
    </row>
    <row r="91" spans="1:13" x14ac:dyDescent="0.25">
      <c r="A91">
        <v>2252</v>
      </c>
      <c r="B91" s="58" t="s">
        <v>565</v>
      </c>
      <c r="C91" s="58" t="s">
        <v>414</v>
      </c>
      <c r="D91" s="58" t="s">
        <v>566</v>
      </c>
      <c r="E91" s="58">
        <v>750</v>
      </c>
      <c r="F91" s="58">
        <v>12</v>
      </c>
      <c r="G91" s="59">
        <v>17</v>
      </c>
      <c r="H91" s="58" t="s">
        <v>428</v>
      </c>
      <c r="I91" s="59">
        <v>26.18</v>
      </c>
      <c r="J91">
        <v>1</v>
      </c>
      <c r="K91" s="191"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9.9499999999999993</v>
      </c>
      <c r="L91" s="192" t="str">
        <f t="shared" si="1"/>
        <v>Spirits750</v>
      </c>
      <c r="M91" s="191">
        <f>VLOOKUP(L91,'Slope %'!C:D,2,0)</f>
        <v>7.0000000000000007E-2</v>
      </c>
    </row>
    <row r="92" spans="1:13" x14ac:dyDescent="0.25">
      <c r="A92">
        <v>2253</v>
      </c>
      <c r="B92" s="58" t="s">
        <v>567</v>
      </c>
      <c r="C92" s="58" t="s">
        <v>414</v>
      </c>
      <c r="D92" s="58" t="s">
        <v>568</v>
      </c>
      <c r="E92" s="58">
        <v>750</v>
      </c>
      <c r="F92" s="58">
        <v>12</v>
      </c>
      <c r="G92" s="59">
        <v>28</v>
      </c>
      <c r="H92" s="58" t="s">
        <v>421</v>
      </c>
      <c r="I92" s="59">
        <v>35.99</v>
      </c>
      <c r="J92">
        <v>1</v>
      </c>
      <c r="K92" s="191"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16.39</v>
      </c>
      <c r="L92" s="192" t="str">
        <f t="shared" si="1"/>
        <v>Spirits750</v>
      </c>
      <c r="M92" s="191">
        <f>VLOOKUP(L92,'Slope %'!C:D,2,0)</f>
        <v>7.0000000000000007E-2</v>
      </c>
    </row>
    <row r="93" spans="1:13" x14ac:dyDescent="0.25">
      <c r="A93">
        <v>2263</v>
      </c>
      <c r="B93" s="58" t="s">
        <v>569</v>
      </c>
      <c r="C93" s="58" t="s">
        <v>414</v>
      </c>
      <c r="D93" s="58" t="s">
        <v>503</v>
      </c>
      <c r="E93" s="58">
        <v>1750</v>
      </c>
      <c r="F93" s="58">
        <v>6</v>
      </c>
      <c r="G93" s="59">
        <v>40</v>
      </c>
      <c r="H93" s="58" t="s">
        <v>534</v>
      </c>
      <c r="I93" s="59">
        <v>58.99</v>
      </c>
      <c r="J93">
        <v>1</v>
      </c>
      <c r="K93" s="191"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54.65</v>
      </c>
      <c r="L93" s="192" t="str">
        <f t="shared" si="1"/>
        <v>Spirits1750</v>
      </c>
      <c r="M93" s="191">
        <f>VLOOKUP(L93,'Slope %'!C:D,2,0)</f>
        <v>0.03</v>
      </c>
    </row>
    <row r="94" spans="1:13" x14ac:dyDescent="0.25">
      <c r="A94">
        <v>2279</v>
      </c>
      <c r="B94" s="58" t="s">
        <v>570</v>
      </c>
      <c r="C94" s="58" t="s">
        <v>414</v>
      </c>
      <c r="D94" s="58" t="s">
        <v>415</v>
      </c>
      <c r="E94" s="58">
        <v>750</v>
      </c>
      <c r="F94" s="58">
        <v>12</v>
      </c>
      <c r="G94" s="59">
        <v>40</v>
      </c>
      <c r="H94" s="58" t="s">
        <v>421</v>
      </c>
      <c r="I94" s="59">
        <v>23.42</v>
      </c>
      <c r="J94">
        <v>1</v>
      </c>
      <c r="K94" s="191"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23.42</v>
      </c>
      <c r="L94" s="192" t="str">
        <f t="shared" si="1"/>
        <v>Spirits750</v>
      </c>
      <c r="M94" s="191">
        <f>VLOOKUP(L94,'Slope %'!C:D,2,0)</f>
        <v>7.0000000000000007E-2</v>
      </c>
    </row>
    <row r="95" spans="1:13" x14ac:dyDescent="0.25">
      <c r="A95">
        <v>2303</v>
      </c>
      <c r="B95" s="58" t="s">
        <v>571</v>
      </c>
      <c r="C95" s="58" t="s">
        <v>423</v>
      </c>
      <c r="D95" s="58" t="s">
        <v>436</v>
      </c>
      <c r="E95" s="58">
        <v>2000</v>
      </c>
      <c r="F95" s="58">
        <v>6</v>
      </c>
      <c r="G95" s="59">
        <v>14</v>
      </c>
      <c r="H95" s="58" t="s">
        <v>425</v>
      </c>
      <c r="I95" s="59">
        <v>21.99</v>
      </c>
      <c r="J95">
        <v>1</v>
      </c>
      <c r="K95" s="191"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21.86</v>
      </c>
      <c r="L95" s="192" t="str">
        <f t="shared" si="1"/>
        <v>Wine2000</v>
      </c>
      <c r="M95" s="191">
        <f>VLOOKUP(L95,'Slope %'!C:D,2,0)</f>
        <v>7.0000000000000007E-2</v>
      </c>
    </row>
    <row r="96" spans="1:13" x14ac:dyDescent="0.25">
      <c r="A96">
        <v>2304</v>
      </c>
      <c r="B96" s="58" t="s">
        <v>572</v>
      </c>
      <c r="C96" s="58" t="s">
        <v>414</v>
      </c>
      <c r="D96" s="58" t="s">
        <v>415</v>
      </c>
      <c r="E96" s="58">
        <v>1140</v>
      </c>
      <c r="F96" s="58">
        <v>8</v>
      </c>
      <c r="G96" s="59">
        <v>40</v>
      </c>
      <c r="H96" s="58" t="s">
        <v>501</v>
      </c>
      <c r="I96" s="59">
        <v>44.49</v>
      </c>
      <c r="J96">
        <v>1</v>
      </c>
      <c r="K96" s="191"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35.6</v>
      </c>
      <c r="L96" s="192" t="str">
        <f t="shared" si="1"/>
        <v>Spirits1140</v>
      </c>
      <c r="M96" s="191">
        <f>VLOOKUP(L96,'Slope %'!C:D,2,0)</f>
        <v>0.05</v>
      </c>
    </row>
    <row r="97" spans="1:13" x14ac:dyDescent="0.25">
      <c r="A97">
        <v>2360</v>
      </c>
      <c r="B97" s="58" t="s">
        <v>573</v>
      </c>
      <c r="C97" s="58" t="s">
        <v>414</v>
      </c>
      <c r="D97" s="58" t="s">
        <v>492</v>
      </c>
      <c r="E97" s="58">
        <v>750</v>
      </c>
      <c r="F97" s="58">
        <v>12</v>
      </c>
      <c r="G97" s="59">
        <v>40</v>
      </c>
      <c r="H97" s="58" t="s">
        <v>419</v>
      </c>
      <c r="I97" s="59">
        <v>30.49</v>
      </c>
      <c r="J97">
        <v>1</v>
      </c>
      <c r="K97" s="191"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23.42</v>
      </c>
      <c r="L97" s="192" t="str">
        <f t="shared" si="1"/>
        <v>Spirits750</v>
      </c>
      <c r="M97" s="191">
        <f>VLOOKUP(L97,'Slope %'!C:D,2,0)</f>
        <v>7.0000000000000007E-2</v>
      </c>
    </row>
    <row r="98" spans="1:13" x14ac:dyDescent="0.25">
      <c r="A98">
        <v>2387</v>
      </c>
      <c r="B98" s="58" t="s">
        <v>574</v>
      </c>
      <c r="C98" s="58" t="s">
        <v>423</v>
      </c>
      <c r="D98" s="58" t="s">
        <v>575</v>
      </c>
      <c r="E98" s="58">
        <v>750</v>
      </c>
      <c r="F98" s="58">
        <v>12</v>
      </c>
      <c r="G98" s="59">
        <v>12</v>
      </c>
      <c r="H98" s="58" t="s">
        <v>425</v>
      </c>
      <c r="I98" s="59">
        <v>10.99</v>
      </c>
      <c r="J98">
        <v>1</v>
      </c>
      <c r="K98" s="191"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7.03</v>
      </c>
      <c r="L98" s="192" t="str">
        <f t="shared" si="1"/>
        <v>Wine750</v>
      </c>
      <c r="M98" s="191">
        <f>VLOOKUP(L98,'Slope %'!C:D,2,0)</f>
        <v>0.1</v>
      </c>
    </row>
    <row r="99" spans="1:13" x14ac:dyDescent="0.25">
      <c r="A99">
        <v>2389</v>
      </c>
      <c r="B99" s="58" t="s">
        <v>576</v>
      </c>
      <c r="C99" s="58" t="s">
        <v>423</v>
      </c>
      <c r="D99" s="58" t="s">
        <v>538</v>
      </c>
      <c r="E99" s="58">
        <v>750</v>
      </c>
      <c r="F99" s="58">
        <v>12</v>
      </c>
      <c r="G99" s="59">
        <v>13</v>
      </c>
      <c r="H99" s="58" t="s">
        <v>425</v>
      </c>
      <c r="I99" s="59">
        <v>10.99</v>
      </c>
      <c r="J99">
        <v>1</v>
      </c>
      <c r="K99" s="191"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7.61</v>
      </c>
      <c r="L99" s="192" t="str">
        <f t="shared" si="1"/>
        <v>Wine750</v>
      </c>
      <c r="M99" s="191">
        <f>VLOOKUP(L99,'Slope %'!C:D,2,0)</f>
        <v>0.1</v>
      </c>
    </row>
    <row r="100" spans="1:13" x14ac:dyDescent="0.25">
      <c r="A100">
        <v>2391</v>
      </c>
      <c r="B100" s="58" t="s">
        <v>577</v>
      </c>
      <c r="C100" s="58" t="s">
        <v>414</v>
      </c>
      <c r="D100" s="58" t="s">
        <v>578</v>
      </c>
      <c r="E100" s="58">
        <v>750</v>
      </c>
      <c r="F100" s="58">
        <v>12</v>
      </c>
      <c r="G100" s="59">
        <v>21</v>
      </c>
      <c r="H100" s="58" t="s">
        <v>421</v>
      </c>
      <c r="I100" s="59">
        <v>23.42</v>
      </c>
      <c r="J100">
        <v>1</v>
      </c>
      <c r="K100" s="191"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12.3</v>
      </c>
      <c r="L100" s="192" t="str">
        <f t="shared" si="1"/>
        <v>Spirits750</v>
      </c>
      <c r="M100" s="191">
        <f>VLOOKUP(L100,'Slope %'!C:D,2,0)</f>
        <v>7.0000000000000007E-2</v>
      </c>
    </row>
    <row r="101" spans="1:13" x14ac:dyDescent="0.25">
      <c r="A101">
        <v>2482</v>
      </c>
      <c r="B101" s="58" t="s">
        <v>579</v>
      </c>
      <c r="C101" s="58" t="s">
        <v>414</v>
      </c>
      <c r="D101" s="58" t="s">
        <v>555</v>
      </c>
      <c r="E101" s="58">
        <v>750</v>
      </c>
      <c r="F101" s="58">
        <v>6</v>
      </c>
      <c r="G101" s="59">
        <v>40</v>
      </c>
      <c r="H101" s="58" t="s">
        <v>501</v>
      </c>
      <c r="I101" s="59">
        <v>98.36</v>
      </c>
      <c r="J101">
        <v>1</v>
      </c>
      <c r="K101" s="191"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23.42</v>
      </c>
      <c r="L101" s="192" t="str">
        <f t="shared" si="1"/>
        <v>Spirits750</v>
      </c>
      <c r="M101" s="191">
        <f>VLOOKUP(L101,'Slope %'!C:D,2,0)</f>
        <v>7.0000000000000007E-2</v>
      </c>
    </row>
    <row r="102" spans="1:13" x14ac:dyDescent="0.25">
      <c r="A102">
        <v>2485</v>
      </c>
      <c r="B102" s="58" t="s">
        <v>580</v>
      </c>
      <c r="C102" s="58" t="s">
        <v>414</v>
      </c>
      <c r="D102" s="58" t="s">
        <v>581</v>
      </c>
      <c r="E102" s="58">
        <v>750</v>
      </c>
      <c r="F102" s="58">
        <v>12</v>
      </c>
      <c r="G102" s="59">
        <v>40</v>
      </c>
      <c r="H102" s="58" t="s">
        <v>416</v>
      </c>
      <c r="I102" s="59">
        <v>33.49</v>
      </c>
      <c r="J102">
        <v>1</v>
      </c>
      <c r="K102" s="191"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23.42</v>
      </c>
      <c r="L102" s="192" t="str">
        <f t="shared" si="1"/>
        <v>Spirits750</v>
      </c>
      <c r="M102" s="191">
        <f>VLOOKUP(L102,'Slope %'!C:D,2,0)</f>
        <v>7.0000000000000007E-2</v>
      </c>
    </row>
    <row r="103" spans="1:13" x14ac:dyDescent="0.25">
      <c r="A103">
        <v>2527</v>
      </c>
      <c r="B103" s="58" t="s">
        <v>582</v>
      </c>
      <c r="C103" s="58" t="s">
        <v>423</v>
      </c>
      <c r="D103" s="58" t="s">
        <v>436</v>
      </c>
      <c r="E103" s="58">
        <v>750</v>
      </c>
      <c r="F103" s="58">
        <v>12</v>
      </c>
      <c r="G103" s="59">
        <v>12</v>
      </c>
      <c r="H103" s="58" t="s">
        <v>437</v>
      </c>
      <c r="I103" s="59">
        <v>18.989999999999998</v>
      </c>
      <c r="J103">
        <v>1</v>
      </c>
      <c r="K103" s="191"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7.03</v>
      </c>
      <c r="L103" s="192" t="str">
        <f t="shared" si="1"/>
        <v>Wine750</v>
      </c>
      <c r="M103" s="191">
        <f>VLOOKUP(L103,'Slope %'!C:D,2,0)</f>
        <v>0.1</v>
      </c>
    </row>
    <row r="104" spans="1:13" x14ac:dyDescent="0.25">
      <c r="A104">
        <v>2534</v>
      </c>
      <c r="B104" s="58" t="s">
        <v>583</v>
      </c>
      <c r="C104" s="58" t="s">
        <v>423</v>
      </c>
      <c r="D104" s="58" t="s">
        <v>436</v>
      </c>
      <c r="E104" s="58">
        <v>750</v>
      </c>
      <c r="F104" s="58">
        <v>6</v>
      </c>
      <c r="G104" s="59">
        <v>14.5</v>
      </c>
      <c r="H104" s="58" t="s">
        <v>456</v>
      </c>
      <c r="I104" s="59">
        <v>47.99</v>
      </c>
      <c r="J104">
        <v>1</v>
      </c>
      <c r="K104" s="191"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8.49</v>
      </c>
      <c r="L104" s="192" t="str">
        <f t="shared" si="1"/>
        <v>Wine750</v>
      </c>
      <c r="M104" s="191">
        <f>VLOOKUP(L104,'Slope %'!C:D,2,0)</f>
        <v>0.1</v>
      </c>
    </row>
    <row r="105" spans="1:13" x14ac:dyDescent="0.25">
      <c r="A105">
        <v>2691</v>
      </c>
      <c r="B105" s="58" t="s">
        <v>584</v>
      </c>
      <c r="C105" s="58" t="s">
        <v>414</v>
      </c>
      <c r="D105" s="58" t="s">
        <v>460</v>
      </c>
      <c r="E105" s="58">
        <v>750</v>
      </c>
      <c r="F105" s="58">
        <v>12</v>
      </c>
      <c r="G105" s="59">
        <v>40</v>
      </c>
      <c r="H105" s="58" t="s">
        <v>419</v>
      </c>
      <c r="I105" s="59">
        <v>30.49</v>
      </c>
      <c r="J105">
        <v>1</v>
      </c>
      <c r="K105" s="191"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23.42</v>
      </c>
      <c r="L105" s="192" t="str">
        <f t="shared" si="1"/>
        <v>Spirits750</v>
      </c>
      <c r="M105" s="191">
        <f>VLOOKUP(L105,'Slope %'!C:D,2,0)</f>
        <v>7.0000000000000007E-2</v>
      </c>
    </row>
    <row r="106" spans="1:13" x14ac:dyDescent="0.25">
      <c r="A106">
        <v>2721</v>
      </c>
      <c r="B106" s="58" t="s">
        <v>585</v>
      </c>
      <c r="C106" s="58" t="s">
        <v>423</v>
      </c>
      <c r="D106" s="58" t="s">
        <v>538</v>
      </c>
      <c r="E106" s="58">
        <v>750</v>
      </c>
      <c r="F106" s="58">
        <v>12</v>
      </c>
      <c r="G106" s="59">
        <v>14.5</v>
      </c>
      <c r="H106" s="58" t="s">
        <v>586</v>
      </c>
      <c r="I106" s="59">
        <v>42.99</v>
      </c>
      <c r="J106">
        <v>1</v>
      </c>
      <c r="K106" s="191"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8.49</v>
      </c>
      <c r="L106" s="192" t="str">
        <f t="shared" si="1"/>
        <v>Wine750</v>
      </c>
      <c r="M106" s="191">
        <f>VLOOKUP(L106,'Slope %'!C:D,2,0)</f>
        <v>0.1</v>
      </c>
    </row>
    <row r="107" spans="1:13" x14ac:dyDescent="0.25">
      <c r="A107">
        <v>2808</v>
      </c>
      <c r="B107" s="58" t="s">
        <v>587</v>
      </c>
      <c r="C107" s="58" t="s">
        <v>414</v>
      </c>
      <c r="D107" s="58" t="s">
        <v>503</v>
      </c>
      <c r="E107" s="58">
        <v>375</v>
      </c>
      <c r="F107" s="58">
        <v>24</v>
      </c>
      <c r="G107" s="59">
        <v>40</v>
      </c>
      <c r="H107" s="58" t="s">
        <v>428</v>
      </c>
      <c r="I107" s="59">
        <v>15.99</v>
      </c>
      <c r="J107">
        <v>1</v>
      </c>
      <c r="K107" s="191"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13.3</v>
      </c>
      <c r="L107" s="192" t="str">
        <f t="shared" si="1"/>
        <v>Spirits375</v>
      </c>
      <c r="M107" s="191">
        <f>VLOOKUP(L107,'Slope %'!C:D,2,0)</f>
        <v>0.1</v>
      </c>
    </row>
    <row r="108" spans="1:13" x14ac:dyDescent="0.25">
      <c r="A108">
        <v>2980</v>
      </c>
      <c r="B108" s="58" t="s">
        <v>588</v>
      </c>
      <c r="C108" s="58" t="s">
        <v>423</v>
      </c>
      <c r="D108" s="58" t="s">
        <v>436</v>
      </c>
      <c r="E108" s="58">
        <v>750</v>
      </c>
      <c r="F108" s="58">
        <v>12</v>
      </c>
      <c r="G108" s="59">
        <v>13.5</v>
      </c>
      <c r="H108" s="58" t="s">
        <v>445</v>
      </c>
      <c r="I108" s="59">
        <v>26.29</v>
      </c>
      <c r="J108">
        <v>1</v>
      </c>
      <c r="K108" s="191"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7.9</v>
      </c>
      <c r="L108" s="192" t="str">
        <f t="shared" si="1"/>
        <v>Wine750</v>
      </c>
      <c r="M108" s="191">
        <f>VLOOKUP(L108,'Slope %'!C:D,2,0)</f>
        <v>0.1</v>
      </c>
    </row>
    <row r="109" spans="1:13" x14ac:dyDescent="0.25">
      <c r="A109">
        <v>3012</v>
      </c>
      <c r="B109" s="58" t="s">
        <v>518</v>
      </c>
      <c r="C109" s="58" t="s">
        <v>414</v>
      </c>
      <c r="D109" s="58" t="s">
        <v>418</v>
      </c>
      <c r="E109" s="58">
        <v>1140</v>
      </c>
      <c r="F109" s="58">
        <v>12</v>
      </c>
      <c r="G109" s="59">
        <v>40</v>
      </c>
      <c r="H109" s="58" t="s">
        <v>416</v>
      </c>
      <c r="I109" s="59">
        <v>35.79</v>
      </c>
      <c r="J109">
        <v>1</v>
      </c>
      <c r="K109" s="191"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35.6</v>
      </c>
      <c r="L109" s="192" t="str">
        <f t="shared" si="1"/>
        <v>Spirits1140</v>
      </c>
      <c r="M109" s="191">
        <f>VLOOKUP(L109,'Slope %'!C:D,2,0)</f>
        <v>0.05</v>
      </c>
    </row>
    <row r="110" spans="1:13" x14ac:dyDescent="0.25">
      <c r="A110">
        <v>3077</v>
      </c>
      <c r="B110" s="58" t="s">
        <v>589</v>
      </c>
      <c r="C110" s="58" t="s">
        <v>423</v>
      </c>
      <c r="D110" s="58" t="s">
        <v>575</v>
      </c>
      <c r="E110" s="58">
        <v>1500</v>
      </c>
      <c r="F110" s="58">
        <v>6</v>
      </c>
      <c r="G110" s="59">
        <v>12</v>
      </c>
      <c r="H110" s="58" t="s">
        <v>421</v>
      </c>
      <c r="I110" s="59">
        <v>27.99</v>
      </c>
      <c r="J110">
        <v>1</v>
      </c>
      <c r="K110" s="191"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14.05</v>
      </c>
      <c r="L110" s="192" t="str">
        <f t="shared" si="1"/>
        <v>Wine1500</v>
      </c>
      <c r="M110" s="191">
        <f>VLOOKUP(L110,'Slope %'!C:D,2,0)</f>
        <v>7.0000000000000007E-2</v>
      </c>
    </row>
    <row r="111" spans="1:13" x14ac:dyDescent="0.25">
      <c r="A111">
        <v>3108</v>
      </c>
      <c r="B111" s="58" t="s">
        <v>590</v>
      </c>
      <c r="C111" s="58" t="s">
        <v>423</v>
      </c>
      <c r="D111" s="58" t="s">
        <v>436</v>
      </c>
      <c r="E111" s="58">
        <v>750</v>
      </c>
      <c r="F111" s="58">
        <v>6</v>
      </c>
      <c r="G111" s="59">
        <v>14</v>
      </c>
      <c r="H111" s="58" t="s">
        <v>591</v>
      </c>
      <c r="I111" s="59">
        <v>63.99</v>
      </c>
      <c r="J111">
        <v>1</v>
      </c>
      <c r="K111" s="191"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8.1999999999999993</v>
      </c>
      <c r="L111" s="192" t="str">
        <f t="shared" si="1"/>
        <v>Wine750</v>
      </c>
      <c r="M111" s="191">
        <f>VLOOKUP(L111,'Slope %'!C:D,2,0)</f>
        <v>0.1</v>
      </c>
    </row>
    <row r="112" spans="1:13" x14ac:dyDescent="0.25">
      <c r="A112">
        <v>3110</v>
      </c>
      <c r="B112" s="58" t="s">
        <v>592</v>
      </c>
      <c r="C112" s="58" t="s">
        <v>414</v>
      </c>
      <c r="D112" s="58" t="s">
        <v>549</v>
      </c>
      <c r="E112" s="58">
        <v>750</v>
      </c>
      <c r="F112" s="58">
        <v>12</v>
      </c>
      <c r="G112" s="59">
        <v>35</v>
      </c>
      <c r="H112" s="58" t="s">
        <v>419</v>
      </c>
      <c r="I112" s="59">
        <v>29.99</v>
      </c>
      <c r="J112">
        <v>1</v>
      </c>
      <c r="K112" s="191"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20.49</v>
      </c>
      <c r="L112" s="192" t="str">
        <f t="shared" si="1"/>
        <v>Spirits750</v>
      </c>
      <c r="M112" s="191">
        <f>VLOOKUP(L112,'Slope %'!C:D,2,0)</f>
        <v>7.0000000000000007E-2</v>
      </c>
    </row>
    <row r="113" spans="1:13" x14ac:dyDescent="0.25">
      <c r="A113">
        <v>3131</v>
      </c>
      <c r="B113" s="58" t="s">
        <v>593</v>
      </c>
      <c r="C113" s="58" t="s">
        <v>423</v>
      </c>
      <c r="D113" s="58" t="s">
        <v>450</v>
      </c>
      <c r="E113" s="58">
        <v>750</v>
      </c>
      <c r="F113" s="58">
        <v>12</v>
      </c>
      <c r="G113" s="59">
        <v>14.5</v>
      </c>
      <c r="H113" s="58" t="s">
        <v>474</v>
      </c>
      <c r="I113" s="59">
        <v>18.989999999999998</v>
      </c>
      <c r="J113">
        <v>1</v>
      </c>
      <c r="K113" s="191"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8.49</v>
      </c>
      <c r="L113" s="192" t="str">
        <f t="shared" si="1"/>
        <v>Wine750</v>
      </c>
      <c r="M113" s="191">
        <f>VLOOKUP(L113,'Slope %'!C:D,2,0)</f>
        <v>0.1</v>
      </c>
    </row>
    <row r="114" spans="1:13" x14ac:dyDescent="0.25">
      <c r="A114">
        <v>3173</v>
      </c>
      <c r="B114" s="58" t="s">
        <v>594</v>
      </c>
      <c r="C114" s="58" t="s">
        <v>423</v>
      </c>
      <c r="D114" s="58" t="s">
        <v>476</v>
      </c>
      <c r="E114" s="58">
        <v>750</v>
      </c>
      <c r="F114" s="58">
        <v>12</v>
      </c>
      <c r="G114" s="59">
        <v>14</v>
      </c>
      <c r="H114" s="58" t="s">
        <v>474</v>
      </c>
      <c r="I114" s="59">
        <v>21.99</v>
      </c>
      <c r="J114">
        <v>1</v>
      </c>
      <c r="K114" s="191"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8.1999999999999993</v>
      </c>
      <c r="L114" s="192" t="str">
        <f t="shared" si="1"/>
        <v>Wine750</v>
      </c>
      <c r="M114" s="191">
        <f>VLOOKUP(L114,'Slope %'!C:D,2,0)</f>
        <v>0.1</v>
      </c>
    </row>
    <row r="115" spans="1:13" x14ac:dyDescent="0.25">
      <c r="A115">
        <v>3224</v>
      </c>
      <c r="B115" s="58" t="s">
        <v>595</v>
      </c>
      <c r="C115" s="58" t="s">
        <v>423</v>
      </c>
      <c r="D115" s="58" t="s">
        <v>444</v>
      </c>
      <c r="E115" s="58">
        <v>750</v>
      </c>
      <c r="F115" s="58">
        <v>12</v>
      </c>
      <c r="G115" s="59">
        <v>22.9</v>
      </c>
      <c r="H115" s="58" t="s">
        <v>456</v>
      </c>
      <c r="I115" s="59">
        <v>23.69</v>
      </c>
      <c r="J115">
        <v>1</v>
      </c>
      <c r="K115" s="191"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13.41</v>
      </c>
      <c r="L115" s="192" t="str">
        <f t="shared" si="1"/>
        <v>Wine750</v>
      </c>
      <c r="M115" s="191">
        <f>VLOOKUP(L115,'Slope %'!C:D,2,0)</f>
        <v>0.1</v>
      </c>
    </row>
    <row r="116" spans="1:13" x14ac:dyDescent="0.25">
      <c r="A116">
        <v>3224</v>
      </c>
      <c r="B116" s="58" t="s">
        <v>595</v>
      </c>
      <c r="C116" s="58" t="s">
        <v>423</v>
      </c>
      <c r="D116" s="58" t="s">
        <v>444</v>
      </c>
      <c r="E116" s="58">
        <v>750</v>
      </c>
      <c r="F116" s="58">
        <v>12</v>
      </c>
      <c r="G116" s="59">
        <v>22.9</v>
      </c>
      <c r="H116" s="58" t="s">
        <v>456</v>
      </c>
      <c r="I116" s="59">
        <v>23.69</v>
      </c>
      <c r="J116">
        <v>1</v>
      </c>
      <c r="K116" s="191"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13.41</v>
      </c>
      <c r="L116" s="192" t="str">
        <f t="shared" si="1"/>
        <v>Wine750</v>
      </c>
      <c r="M116" s="191">
        <f>VLOOKUP(L116,'Slope %'!C:D,2,0)</f>
        <v>0.1</v>
      </c>
    </row>
    <row r="117" spans="1:13" x14ac:dyDescent="0.25">
      <c r="A117">
        <v>3229</v>
      </c>
      <c r="B117" s="58" t="s">
        <v>596</v>
      </c>
      <c r="C117" s="58" t="s">
        <v>423</v>
      </c>
      <c r="D117" s="58" t="s">
        <v>473</v>
      </c>
      <c r="E117" s="58">
        <v>750</v>
      </c>
      <c r="F117" s="58">
        <v>12</v>
      </c>
      <c r="G117" s="59">
        <v>12.5</v>
      </c>
      <c r="H117" s="58" t="s">
        <v>501</v>
      </c>
      <c r="I117" s="59">
        <v>13.99</v>
      </c>
      <c r="J117">
        <v>1</v>
      </c>
      <c r="K117" s="191"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7.32</v>
      </c>
      <c r="L117" s="192" t="str">
        <f t="shared" si="1"/>
        <v>Wine750</v>
      </c>
      <c r="M117" s="191">
        <f>VLOOKUP(L117,'Slope %'!C:D,2,0)</f>
        <v>0.1</v>
      </c>
    </row>
    <row r="118" spans="1:13" x14ac:dyDescent="0.25">
      <c r="A118">
        <v>3271</v>
      </c>
      <c r="B118" s="58" t="s">
        <v>597</v>
      </c>
      <c r="C118" s="58" t="s">
        <v>423</v>
      </c>
      <c r="D118" s="58" t="s">
        <v>598</v>
      </c>
      <c r="E118" s="58">
        <v>750</v>
      </c>
      <c r="F118" s="58">
        <v>12</v>
      </c>
      <c r="G118" s="59">
        <v>13.5</v>
      </c>
      <c r="H118" s="58" t="s">
        <v>425</v>
      </c>
      <c r="I118" s="59">
        <v>16.989999999999998</v>
      </c>
      <c r="J118">
        <v>1</v>
      </c>
      <c r="K118" s="191"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7.9</v>
      </c>
      <c r="L118" s="192" t="str">
        <f t="shared" si="1"/>
        <v>Wine750</v>
      </c>
      <c r="M118" s="191">
        <f>VLOOKUP(L118,'Slope %'!C:D,2,0)</f>
        <v>0.1</v>
      </c>
    </row>
    <row r="119" spans="1:13" x14ac:dyDescent="0.25">
      <c r="A119">
        <v>3307</v>
      </c>
      <c r="B119" s="58" t="s">
        <v>599</v>
      </c>
      <c r="C119" s="58" t="s">
        <v>410</v>
      </c>
      <c r="D119" s="58" t="s">
        <v>411</v>
      </c>
      <c r="E119" s="58">
        <v>473</v>
      </c>
      <c r="F119" s="58">
        <v>24</v>
      </c>
      <c r="G119" s="59">
        <v>5</v>
      </c>
      <c r="H119" s="58" t="s">
        <v>600</v>
      </c>
      <c r="I119" s="59">
        <v>3.69</v>
      </c>
      <c r="J119">
        <v>1</v>
      </c>
      <c r="K119" s="191"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1.85</v>
      </c>
      <c r="L119" s="192" t="str">
        <f t="shared" si="1"/>
        <v>Beer473</v>
      </c>
      <c r="M119" s="191">
        <f>VLOOKUP(L119,'Slope %'!C:D,2,0)</f>
        <v>0.12</v>
      </c>
    </row>
    <row r="120" spans="1:13" x14ac:dyDescent="0.25">
      <c r="A120">
        <v>3307</v>
      </c>
      <c r="B120" s="58" t="s">
        <v>599</v>
      </c>
      <c r="C120" s="58" t="s">
        <v>410</v>
      </c>
      <c r="D120" s="58" t="s">
        <v>411</v>
      </c>
      <c r="E120" s="58">
        <v>473</v>
      </c>
      <c r="F120" s="58">
        <v>24</v>
      </c>
      <c r="G120" s="59">
        <v>5</v>
      </c>
      <c r="H120" s="58" t="s">
        <v>600</v>
      </c>
      <c r="I120" s="59">
        <v>3.69</v>
      </c>
      <c r="J120">
        <v>1</v>
      </c>
      <c r="K120" s="191"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1.85</v>
      </c>
      <c r="L120" s="192" t="str">
        <f t="shared" si="1"/>
        <v>Beer473</v>
      </c>
      <c r="M120" s="191">
        <f>VLOOKUP(L120,'Slope %'!C:D,2,0)</f>
        <v>0.12</v>
      </c>
    </row>
    <row r="121" spans="1:13" x14ac:dyDescent="0.25">
      <c r="A121">
        <v>3320</v>
      </c>
      <c r="B121" s="58" t="s">
        <v>601</v>
      </c>
      <c r="C121" s="58" t="s">
        <v>423</v>
      </c>
      <c r="D121" s="58" t="s">
        <v>602</v>
      </c>
      <c r="E121" s="58">
        <v>750</v>
      </c>
      <c r="F121" s="58">
        <v>12</v>
      </c>
      <c r="G121" s="59">
        <v>15.1</v>
      </c>
      <c r="H121" s="58" t="s">
        <v>586</v>
      </c>
      <c r="I121" s="59">
        <v>60.99</v>
      </c>
      <c r="J121">
        <v>1</v>
      </c>
      <c r="K121" s="191"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8.84</v>
      </c>
      <c r="L121" s="192" t="str">
        <f t="shared" si="1"/>
        <v>Wine750</v>
      </c>
      <c r="M121" s="191">
        <f>VLOOKUP(L121,'Slope %'!C:D,2,0)</f>
        <v>0.1</v>
      </c>
    </row>
    <row r="122" spans="1:13" x14ac:dyDescent="0.25">
      <c r="A122">
        <v>3416</v>
      </c>
      <c r="B122" s="58" t="s">
        <v>603</v>
      </c>
      <c r="C122" s="58" t="s">
        <v>423</v>
      </c>
      <c r="D122" s="58" t="s">
        <v>436</v>
      </c>
      <c r="E122" s="58">
        <v>750</v>
      </c>
      <c r="F122" s="58">
        <v>12</v>
      </c>
      <c r="G122" s="59">
        <v>9</v>
      </c>
      <c r="H122" s="58" t="s">
        <v>437</v>
      </c>
      <c r="I122" s="59">
        <v>13.99</v>
      </c>
      <c r="J122">
        <v>1</v>
      </c>
      <c r="K122" s="191"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5.27</v>
      </c>
      <c r="L122" s="192" t="str">
        <f t="shared" si="1"/>
        <v>Wine750</v>
      </c>
      <c r="M122" s="191">
        <f>VLOOKUP(L122,'Slope %'!C:D,2,0)</f>
        <v>0.1</v>
      </c>
    </row>
    <row r="123" spans="1:13" x14ac:dyDescent="0.25">
      <c r="A123">
        <v>3429</v>
      </c>
      <c r="B123" s="58" t="s">
        <v>604</v>
      </c>
      <c r="C123" s="58" t="s">
        <v>423</v>
      </c>
      <c r="D123" s="58" t="s">
        <v>476</v>
      </c>
      <c r="E123" s="58">
        <v>3000</v>
      </c>
      <c r="F123" s="58">
        <v>4</v>
      </c>
      <c r="G123" s="59">
        <v>12</v>
      </c>
      <c r="H123" s="58" t="s">
        <v>431</v>
      </c>
      <c r="I123" s="59">
        <v>39.99</v>
      </c>
      <c r="J123">
        <v>1</v>
      </c>
      <c r="K123" s="191"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28.11</v>
      </c>
      <c r="L123" s="192" t="str">
        <f t="shared" si="1"/>
        <v>Wine3000</v>
      </c>
      <c r="M123" s="191">
        <f>VLOOKUP(L123,'Slope %'!C:D,2,0)</f>
        <v>0.05</v>
      </c>
    </row>
    <row r="124" spans="1:13" x14ac:dyDescent="0.25">
      <c r="A124">
        <v>3451</v>
      </c>
      <c r="B124" s="58" t="s">
        <v>605</v>
      </c>
      <c r="C124" s="58" t="s">
        <v>414</v>
      </c>
      <c r="D124" s="58" t="s">
        <v>606</v>
      </c>
      <c r="E124" s="58">
        <v>750</v>
      </c>
      <c r="F124" s="58">
        <v>12</v>
      </c>
      <c r="G124" s="59">
        <v>35</v>
      </c>
      <c r="H124" s="58" t="s">
        <v>428</v>
      </c>
      <c r="I124" s="59">
        <v>23.66</v>
      </c>
      <c r="J124">
        <v>1</v>
      </c>
      <c r="K124" s="191"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20.49</v>
      </c>
      <c r="L124" s="192" t="str">
        <f t="shared" si="1"/>
        <v>Spirits750</v>
      </c>
      <c r="M124" s="191">
        <f>VLOOKUP(L124,'Slope %'!C:D,2,0)</f>
        <v>7.0000000000000007E-2</v>
      </c>
    </row>
    <row r="125" spans="1:13" x14ac:dyDescent="0.25">
      <c r="A125">
        <v>3467</v>
      </c>
      <c r="B125" s="58" t="s">
        <v>491</v>
      </c>
      <c r="C125" s="58" t="s">
        <v>414</v>
      </c>
      <c r="D125" s="58" t="s">
        <v>492</v>
      </c>
      <c r="E125" s="58">
        <v>375</v>
      </c>
      <c r="F125" s="58">
        <v>24</v>
      </c>
      <c r="G125" s="59">
        <v>40</v>
      </c>
      <c r="H125" s="58" t="s">
        <v>419</v>
      </c>
      <c r="I125" s="59">
        <v>18.989999999999998</v>
      </c>
      <c r="J125">
        <v>1</v>
      </c>
      <c r="K125" s="191"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13.3</v>
      </c>
      <c r="L125" s="192" t="str">
        <f t="shared" si="1"/>
        <v>Spirits375</v>
      </c>
      <c r="M125" s="191">
        <f>VLOOKUP(L125,'Slope %'!C:D,2,0)</f>
        <v>0.1</v>
      </c>
    </row>
    <row r="126" spans="1:13" x14ac:dyDescent="0.25">
      <c r="A126">
        <v>3515</v>
      </c>
      <c r="B126" s="58" t="s">
        <v>607</v>
      </c>
      <c r="C126" s="58" t="s">
        <v>423</v>
      </c>
      <c r="D126" s="58" t="s">
        <v>467</v>
      </c>
      <c r="E126" s="58">
        <v>750</v>
      </c>
      <c r="F126" s="58">
        <v>12</v>
      </c>
      <c r="G126" s="59">
        <v>15</v>
      </c>
      <c r="H126" s="58" t="s">
        <v>608</v>
      </c>
      <c r="I126" s="59">
        <v>17.989999999999998</v>
      </c>
      <c r="J126">
        <v>1</v>
      </c>
      <c r="K126" s="191"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8.7799999999999994</v>
      </c>
      <c r="L126" s="192" t="str">
        <f t="shared" si="1"/>
        <v>Wine750</v>
      </c>
      <c r="M126" s="191">
        <f>VLOOKUP(L126,'Slope %'!C:D,2,0)</f>
        <v>0.1</v>
      </c>
    </row>
    <row r="127" spans="1:13" x14ac:dyDescent="0.25">
      <c r="A127">
        <v>3517</v>
      </c>
      <c r="B127" s="58" t="s">
        <v>609</v>
      </c>
      <c r="C127" s="58" t="s">
        <v>423</v>
      </c>
      <c r="D127" s="58" t="s">
        <v>436</v>
      </c>
      <c r="E127" s="58">
        <v>750</v>
      </c>
      <c r="F127" s="58">
        <v>12</v>
      </c>
      <c r="G127" s="59">
        <v>15.5</v>
      </c>
      <c r="H127" s="58" t="s">
        <v>608</v>
      </c>
      <c r="I127" s="59">
        <v>29.99</v>
      </c>
      <c r="J127">
        <v>1</v>
      </c>
      <c r="K127" s="191"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9.08</v>
      </c>
      <c r="L127" s="192" t="str">
        <f t="shared" si="1"/>
        <v>Wine750</v>
      </c>
      <c r="M127" s="191">
        <f>VLOOKUP(L127,'Slope %'!C:D,2,0)</f>
        <v>0.1</v>
      </c>
    </row>
    <row r="128" spans="1:13" x14ac:dyDescent="0.25">
      <c r="A128">
        <v>3558</v>
      </c>
      <c r="B128" s="58" t="s">
        <v>610</v>
      </c>
      <c r="C128" s="58" t="s">
        <v>414</v>
      </c>
      <c r="D128" s="58" t="s">
        <v>415</v>
      </c>
      <c r="E128" s="58">
        <v>750</v>
      </c>
      <c r="F128" s="58">
        <v>12</v>
      </c>
      <c r="G128" s="59">
        <v>40</v>
      </c>
      <c r="H128" s="58" t="s">
        <v>501</v>
      </c>
      <c r="I128" s="59">
        <v>37.49</v>
      </c>
      <c r="J128">
        <v>1</v>
      </c>
      <c r="K128" s="191"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23.42</v>
      </c>
      <c r="L128" s="192" t="str">
        <f t="shared" si="1"/>
        <v>Spirits750</v>
      </c>
      <c r="M128" s="191">
        <f>VLOOKUP(L128,'Slope %'!C:D,2,0)</f>
        <v>7.0000000000000007E-2</v>
      </c>
    </row>
    <row r="129" spans="1:13" x14ac:dyDescent="0.25">
      <c r="A129">
        <v>3657</v>
      </c>
      <c r="B129" s="58" t="s">
        <v>611</v>
      </c>
      <c r="C129" s="58" t="s">
        <v>423</v>
      </c>
      <c r="D129" s="58" t="s">
        <v>558</v>
      </c>
      <c r="E129" s="58">
        <v>750</v>
      </c>
      <c r="F129" s="58">
        <v>12</v>
      </c>
      <c r="G129" s="59">
        <v>20</v>
      </c>
      <c r="H129" s="58" t="s">
        <v>474</v>
      </c>
      <c r="I129" s="59">
        <v>11.71</v>
      </c>
      <c r="J129">
        <v>1</v>
      </c>
      <c r="K129" s="191"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11.71</v>
      </c>
      <c r="L129" s="192" t="str">
        <f t="shared" si="1"/>
        <v>Wine750</v>
      </c>
      <c r="M129" s="191">
        <f>VLOOKUP(L129,'Slope %'!C:D,2,0)</f>
        <v>0.1</v>
      </c>
    </row>
    <row r="130" spans="1:13" x14ac:dyDescent="0.25">
      <c r="A130">
        <v>3679</v>
      </c>
      <c r="B130" s="58" t="s">
        <v>612</v>
      </c>
      <c r="C130" s="58" t="s">
        <v>423</v>
      </c>
      <c r="D130" s="58" t="s">
        <v>538</v>
      </c>
      <c r="E130" s="58">
        <v>2000</v>
      </c>
      <c r="F130" s="58">
        <v>6</v>
      </c>
      <c r="G130" s="59">
        <v>13.5</v>
      </c>
      <c r="H130" s="58" t="s">
        <v>434</v>
      </c>
      <c r="I130" s="59">
        <v>24.99</v>
      </c>
      <c r="J130">
        <v>1</v>
      </c>
      <c r="K130" s="191"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21.08</v>
      </c>
      <c r="L130" s="192" t="str">
        <f t="shared" si="1"/>
        <v>Wine2000</v>
      </c>
      <c r="M130" s="191">
        <f>VLOOKUP(L130,'Slope %'!C:D,2,0)</f>
        <v>7.0000000000000007E-2</v>
      </c>
    </row>
    <row r="131" spans="1:13" x14ac:dyDescent="0.25">
      <c r="A131">
        <v>3688</v>
      </c>
      <c r="B131" s="58" t="s">
        <v>613</v>
      </c>
      <c r="C131" s="58" t="s">
        <v>414</v>
      </c>
      <c r="D131" s="58" t="s">
        <v>500</v>
      </c>
      <c r="E131" s="58">
        <v>750</v>
      </c>
      <c r="F131" s="58">
        <v>3</v>
      </c>
      <c r="G131" s="59">
        <v>43</v>
      </c>
      <c r="H131" s="58" t="s">
        <v>445</v>
      </c>
      <c r="I131" s="59">
        <v>409.99</v>
      </c>
      <c r="J131">
        <v>1</v>
      </c>
      <c r="K131" s="191"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25.18</v>
      </c>
      <c r="L131" s="192" t="str">
        <f t="shared" ref="L131:L194" si="2">(_xlfn.CONCAT(C131,E131))</f>
        <v>Spirits750</v>
      </c>
      <c r="M131" s="191">
        <f>VLOOKUP(L131,'Slope %'!C:D,2,0)</f>
        <v>7.0000000000000007E-2</v>
      </c>
    </row>
    <row r="132" spans="1:13" x14ac:dyDescent="0.25">
      <c r="A132">
        <v>3710</v>
      </c>
      <c r="B132" s="58" t="s">
        <v>614</v>
      </c>
      <c r="C132" s="58" t="s">
        <v>423</v>
      </c>
      <c r="D132" s="58" t="s">
        <v>476</v>
      </c>
      <c r="E132" s="58">
        <v>750</v>
      </c>
      <c r="F132" s="58">
        <v>12</v>
      </c>
      <c r="G132" s="59">
        <v>14</v>
      </c>
      <c r="H132" s="58" t="s">
        <v>561</v>
      </c>
      <c r="I132" s="59">
        <v>18.989999999999998</v>
      </c>
      <c r="J132">
        <v>1</v>
      </c>
      <c r="K132" s="191"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8.1999999999999993</v>
      </c>
      <c r="L132" s="192" t="str">
        <f t="shared" si="2"/>
        <v>Wine750</v>
      </c>
      <c r="M132" s="191">
        <f>VLOOKUP(L132,'Slope %'!C:D,2,0)</f>
        <v>0.1</v>
      </c>
    </row>
    <row r="133" spans="1:13" x14ac:dyDescent="0.25">
      <c r="A133">
        <v>3713</v>
      </c>
      <c r="B133" s="58" t="s">
        <v>615</v>
      </c>
      <c r="C133" s="58" t="s">
        <v>414</v>
      </c>
      <c r="D133" s="58" t="s">
        <v>606</v>
      </c>
      <c r="E133" s="58">
        <v>750</v>
      </c>
      <c r="F133" s="58">
        <v>12</v>
      </c>
      <c r="G133" s="59">
        <v>35</v>
      </c>
      <c r="H133" s="58" t="s">
        <v>428</v>
      </c>
      <c r="I133" s="59">
        <v>23.51</v>
      </c>
      <c r="J133">
        <v>1</v>
      </c>
      <c r="K133" s="191"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20.49</v>
      </c>
      <c r="L133" s="192" t="str">
        <f t="shared" si="2"/>
        <v>Spirits750</v>
      </c>
      <c r="M133" s="191">
        <f>VLOOKUP(L133,'Slope %'!C:D,2,0)</f>
        <v>7.0000000000000007E-2</v>
      </c>
    </row>
    <row r="134" spans="1:13" x14ac:dyDescent="0.25">
      <c r="A134">
        <v>3738</v>
      </c>
      <c r="B134" s="58" t="s">
        <v>567</v>
      </c>
      <c r="C134" s="58" t="s">
        <v>414</v>
      </c>
      <c r="D134" s="58" t="s">
        <v>568</v>
      </c>
      <c r="E134" s="58">
        <v>1140</v>
      </c>
      <c r="F134" s="58">
        <v>6</v>
      </c>
      <c r="G134" s="59">
        <v>28</v>
      </c>
      <c r="H134" s="58" t="s">
        <v>421</v>
      </c>
      <c r="I134" s="59">
        <v>48.99</v>
      </c>
      <c r="J134">
        <v>1</v>
      </c>
      <c r="K134" s="191"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24.92</v>
      </c>
      <c r="L134" s="192" t="str">
        <f t="shared" si="2"/>
        <v>Spirits1140</v>
      </c>
      <c r="M134" s="191">
        <f>VLOOKUP(L134,'Slope %'!C:D,2,0)</f>
        <v>0.05</v>
      </c>
    </row>
    <row r="135" spans="1:13" x14ac:dyDescent="0.25">
      <c r="A135">
        <v>3744</v>
      </c>
      <c r="B135" s="58" t="s">
        <v>616</v>
      </c>
      <c r="C135" s="58" t="s">
        <v>414</v>
      </c>
      <c r="D135" s="58" t="s">
        <v>552</v>
      </c>
      <c r="E135" s="58">
        <v>750</v>
      </c>
      <c r="F135" s="58">
        <v>12</v>
      </c>
      <c r="G135" s="59">
        <v>15</v>
      </c>
      <c r="H135" s="58" t="s">
        <v>448</v>
      </c>
      <c r="I135" s="59">
        <v>23.87</v>
      </c>
      <c r="J135">
        <v>1</v>
      </c>
      <c r="K135" s="191"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8.7799999999999994</v>
      </c>
      <c r="L135" s="192" t="str">
        <f t="shared" si="2"/>
        <v>Spirits750</v>
      </c>
      <c r="M135" s="191">
        <f>VLOOKUP(L135,'Slope %'!C:D,2,0)</f>
        <v>7.0000000000000007E-2</v>
      </c>
    </row>
    <row r="136" spans="1:13" x14ac:dyDescent="0.25">
      <c r="A136">
        <v>3757</v>
      </c>
      <c r="B136" s="58" t="s">
        <v>617</v>
      </c>
      <c r="C136" s="58" t="s">
        <v>423</v>
      </c>
      <c r="D136" s="58" t="s">
        <v>424</v>
      </c>
      <c r="E136" s="58">
        <v>750</v>
      </c>
      <c r="F136" s="58">
        <v>6</v>
      </c>
      <c r="G136" s="59">
        <v>12</v>
      </c>
      <c r="H136" s="58" t="s">
        <v>474</v>
      </c>
      <c r="I136" s="59">
        <v>27.99</v>
      </c>
      <c r="J136">
        <v>1</v>
      </c>
      <c r="K136" s="191"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7.03</v>
      </c>
      <c r="L136" s="192" t="str">
        <f t="shared" si="2"/>
        <v>Wine750</v>
      </c>
      <c r="M136" s="191">
        <f>VLOOKUP(L136,'Slope %'!C:D,2,0)</f>
        <v>0.1</v>
      </c>
    </row>
    <row r="137" spans="1:13" x14ac:dyDescent="0.25">
      <c r="A137">
        <v>3781</v>
      </c>
      <c r="B137" s="58" t="s">
        <v>618</v>
      </c>
      <c r="C137" s="58" t="s">
        <v>423</v>
      </c>
      <c r="D137" s="58" t="s">
        <v>476</v>
      </c>
      <c r="E137" s="58">
        <v>2000</v>
      </c>
      <c r="F137" s="58">
        <v>6</v>
      </c>
      <c r="G137" s="59">
        <v>13.5</v>
      </c>
      <c r="H137" s="58" t="s">
        <v>434</v>
      </c>
      <c r="I137" s="59">
        <v>24.99</v>
      </c>
      <c r="J137">
        <v>1</v>
      </c>
      <c r="K137" s="191"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21.08</v>
      </c>
      <c r="L137" s="192" t="str">
        <f t="shared" si="2"/>
        <v>Wine2000</v>
      </c>
      <c r="M137" s="191">
        <f>VLOOKUP(L137,'Slope %'!C:D,2,0)</f>
        <v>7.0000000000000007E-2</v>
      </c>
    </row>
    <row r="138" spans="1:13" x14ac:dyDescent="0.25">
      <c r="A138">
        <v>3832</v>
      </c>
      <c r="B138" s="58" t="s">
        <v>619</v>
      </c>
      <c r="C138" s="58" t="s">
        <v>414</v>
      </c>
      <c r="D138" s="58" t="s">
        <v>552</v>
      </c>
      <c r="E138" s="58">
        <v>750</v>
      </c>
      <c r="F138" s="58">
        <v>12</v>
      </c>
      <c r="G138" s="59">
        <v>24</v>
      </c>
      <c r="H138" s="58" t="s">
        <v>421</v>
      </c>
      <c r="I138" s="59">
        <v>20.75</v>
      </c>
      <c r="J138">
        <v>1</v>
      </c>
      <c r="K138" s="191"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14.05</v>
      </c>
      <c r="L138" s="192" t="str">
        <f t="shared" si="2"/>
        <v>Spirits750</v>
      </c>
      <c r="M138" s="191">
        <f>VLOOKUP(L138,'Slope %'!C:D,2,0)</f>
        <v>7.0000000000000007E-2</v>
      </c>
    </row>
    <row r="139" spans="1:13" x14ac:dyDescent="0.25">
      <c r="A139">
        <v>3836</v>
      </c>
      <c r="B139" s="58" t="s">
        <v>620</v>
      </c>
      <c r="C139" s="58" t="s">
        <v>410</v>
      </c>
      <c r="D139" s="58" t="s">
        <v>621</v>
      </c>
      <c r="E139" s="58">
        <v>8520</v>
      </c>
      <c r="F139" s="58">
        <v>1</v>
      </c>
      <c r="G139" s="59">
        <v>4</v>
      </c>
      <c r="H139" s="58" t="s">
        <v>516</v>
      </c>
      <c r="I139" s="59">
        <v>52.99</v>
      </c>
      <c r="J139">
        <v>24</v>
      </c>
      <c r="K139" s="191"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26.61</v>
      </c>
      <c r="L139" s="192" t="str">
        <f t="shared" si="2"/>
        <v>Beer8520</v>
      </c>
      <c r="M139" s="191">
        <f>VLOOKUP(L139,'Slope %'!C:D,2,0)</f>
        <v>0.05</v>
      </c>
    </row>
    <row r="140" spans="1:13" x14ac:dyDescent="0.25">
      <c r="A140">
        <v>3836</v>
      </c>
      <c r="B140" s="58" t="s">
        <v>620</v>
      </c>
      <c r="C140" s="58" t="s">
        <v>410</v>
      </c>
      <c r="D140" s="58" t="s">
        <v>621</v>
      </c>
      <c r="E140" s="58">
        <v>8520</v>
      </c>
      <c r="F140" s="58">
        <v>1</v>
      </c>
      <c r="G140" s="59">
        <v>4</v>
      </c>
      <c r="H140" s="58" t="s">
        <v>516</v>
      </c>
      <c r="I140" s="59">
        <v>52.99</v>
      </c>
      <c r="J140">
        <v>24</v>
      </c>
      <c r="K140" s="191"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26.61</v>
      </c>
      <c r="L140" s="192" t="str">
        <f t="shared" si="2"/>
        <v>Beer8520</v>
      </c>
      <c r="M140" s="191">
        <f>VLOOKUP(L140,'Slope %'!C:D,2,0)</f>
        <v>0.05</v>
      </c>
    </row>
    <row r="141" spans="1:13" x14ac:dyDescent="0.25">
      <c r="A141">
        <v>3841</v>
      </c>
      <c r="B141" s="58" t="s">
        <v>622</v>
      </c>
      <c r="C141" s="58" t="s">
        <v>414</v>
      </c>
      <c r="D141" s="58" t="s">
        <v>623</v>
      </c>
      <c r="E141" s="58">
        <v>750</v>
      </c>
      <c r="F141" s="58">
        <v>6</v>
      </c>
      <c r="G141" s="59">
        <v>40</v>
      </c>
      <c r="H141" s="58" t="s">
        <v>419</v>
      </c>
      <c r="I141" s="59">
        <v>99.99</v>
      </c>
      <c r="J141">
        <v>1</v>
      </c>
      <c r="K141" s="191"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23.42</v>
      </c>
      <c r="L141" s="192" t="str">
        <f t="shared" si="2"/>
        <v>Spirits750</v>
      </c>
      <c r="M141" s="191">
        <f>VLOOKUP(L141,'Slope %'!C:D,2,0)</f>
        <v>7.0000000000000007E-2</v>
      </c>
    </row>
    <row r="142" spans="1:13" x14ac:dyDescent="0.25">
      <c r="A142">
        <v>3842</v>
      </c>
      <c r="B142" s="58" t="s">
        <v>624</v>
      </c>
      <c r="C142" s="58" t="s">
        <v>414</v>
      </c>
      <c r="D142" s="58" t="s">
        <v>625</v>
      </c>
      <c r="E142" s="58">
        <v>750</v>
      </c>
      <c r="F142" s="58">
        <v>6</v>
      </c>
      <c r="G142" s="59">
        <v>40</v>
      </c>
      <c r="H142" s="58" t="s">
        <v>419</v>
      </c>
      <c r="I142" s="59">
        <v>299.99</v>
      </c>
      <c r="J142">
        <v>1</v>
      </c>
      <c r="K142" s="191"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23.42</v>
      </c>
      <c r="L142" s="192" t="str">
        <f t="shared" si="2"/>
        <v>Spirits750</v>
      </c>
      <c r="M142" s="191">
        <f>VLOOKUP(L142,'Slope %'!C:D,2,0)</f>
        <v>7.0000000000000007E-2</v>
      </c>
    </row>
    <row r="143" spans="1:13" x14ac:dyDescent="0.25">
      <c r="A143">
        <v>3848</v>
      </c>
      <c r="B143" s="58" t="s">
        <v>626</v>
      </c>
      <c r="C143" s="58" t="s">
        <v>423</v>
      </c>
      <c r="D143" s="58" t="s">
        <v>467</v>
      </c>
      <c r="E143" s="58">
        <v>2000</v>
      </c>
      <c r="F143" s="58">
        <v>6</v>
      </c>
      <c r="G143" s="59">
        <v>12.5</v>
      </c>
      <c r="H143" s="58" t="s">
        <v>425</v>
      </c>
      <c r="I143" s="59">
        <v>21.99</v>
      </c>
      <c r="J143">
        <v>1</v>
      </c>
      <c r="K143" s="191"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19.52</v>
      </c>
      <c r="L143" s="192" t="str">
        <f t="shared" si="2"/>
        <v>Wine2000</v>
      </c>
      <c r="M143" s="191">
        <f>VLOOKUP(L143,'Slope %'!C:D,2,0)</f>
        <v>7.0000000000000007E-2</v>
      </c>
    </row>
    <row r="144" spans="1:13" x14ac:dyDescent="0.25">
      <c r="A144">
        <v>3854</v>
      </c>
      <c r="B144" s="58" t="s">
        <v>627</v>
      </c>
      <c r="C144" s="58" t="s">
        <v>423</v>
      </c>
      <c r="D144" s="58" t="s">
        <v>465</v>
      </c>
      <c r="E144" s="58">
        <v>750</v>
      </c>
      <c r="F144" s="58">
        <v>12</v>
      </c>
      <c r="G144" s="59">
        <v>12</v>
      </c>
      <c r="H144" s="58" t="s">
        <v>628</v>
      </c>
      <c r="I144" s="59">
        <v>19.989999999999998</v>
      </c>
      <c r="J144">
        <v>1</v>
      </c>
      <c r="K144" s="191"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7.03</v>
      </c>
      <c r="L144" s="192" t="str">
        <f t="shared" si="2"/>
        <v>Wine750</v>
      </c>
      <c r="M144" s="191">
        <f>VLOOKUP(L144,'Slope %'!C:D,2,0)</f>
        <v>0.1</v>
      </c>
    </row>
    <row r="145" spans="1:13" x14ac:dyDescent="0.25">
      <c r="A145">
        <v>3855</v>
      </c>
      <c r="B145" s="58" t="s">
        <v>629</v>
      </c>
      <c r="C145" s="58" t="s">
        <v>423</v>
      </c>
      <c r="D145" s="58" t="s">
        <v>602</v>
      </c>
      <c r="E145" s="58">
        <v>750</v>
      </c>
      <c r="F145" s="58">
        <v>12</v>
      </c>
      <c r="G145" s="59">
        <v>12</v>
      </c>
      <c r="H145" s="58" t="s">
        <v>628</v>
      </c>
      <c r="I145" s="59">
        <v>19.989999999999998</v>
      </c>
      <c r="J145">
        <v>1</v>
      </c>
      <c r="K145" s="191"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7.03</v>
      </c>
      <c r="L145" s="192" t="str">
        <f t="shared" si="2"/>
        <v>Wine750</v>
      </c>
      <c r="M145" s="191">
        <f>VLOOKUP(L145,'Slope %'!C:D,2,0)</f>
        <v>0.1</v>
      </c>
    </row>
    <row r="146" spans="1:13" x14ac:dyDescent="0.25">
      <c r="A146">
        <v>3947</v>
      </c>
      <c r="B146" s="58" t="s">
        <v>570</v>
      </c>
      <c r="C146" s="58" t="s">
        <v>414</v>
      </c>
      <c r="D146" s="58" t="s">
        <v>415</v>
      </c>
      <c r="E146" s="58">
        <v>1140</v>
      </c>
      <c r="F146" s="58">
        <v>12</v>
      </c>
      <c r="G146" s="59">
        <v>40</v>
      </c>
      <c r="H146" s="58" t="s">
        <v>421</v>
      </c>
      <c r="I146" s="59">
        <v>35.6</v>
      </c>
      <c r="J146">
        <v>1</v>
      </c>
      <c r="K146" s="191"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35.6</v>
      </c>
      <c r="L146" s="192" t="str">
        <f t="shared" si="2"/>
        <v>Spirits1140</v>
      </c>
      <c r="M146" s="191">
        <f>VLOOKUP(L146,'Slope %'!C:D,2,0)</f>
        <v>0.05</v>
      </c>
    </row>
    <row r="147" spans="1:13" x14ac:dyDescent="0.25">
      <c r="A147">
        <v>4085</v>
      </c>
      <c r="B147" s="58" t="s">
        <v>630</v>
      </c>
      <c r="C147" s="58" t="s">
        <v>414</v>
      </c>
      <c r="D147" s="58" t="s">
        <v>566</v>
      </c>
      <c r="E147" s="58">
        <v>1140</v>
      </c>
      <c r="F147" s="58">
        <v>6</v>
      </c>
      <c r="G147" s="59">
        <v>17</v>
      </c>
      <c r="H147" s="58" t="s">
        <v>419</v>
      </c>
      <c r="I147" s="59">
        <v>45.99</v>
      </c>
      <c r="J147">
        <v>1</v>
      </c>
      <c r="K147" s="191"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15.13</v>
      </c>
      <c r="L147" s="192" t="str">
        <f t="shared" si="2"/>
        <v>Spirits1140</v>
      </c>
      <c r="M147" s="191">
        <f>VLOOKUP(L147,'Slope %'!C:D,2,0)</f>
        <v>0.05</v>
      </c>
    </row>
    <row r="148" spans="1:13" x14ac:dyDescent="0.25">
      <c r="A148">
        <v>4101</v>
      </c>
      <c r="B148" s="58" t="s">
        <v>631</v>
      </c>
      <c r="C148" s="58" t="s">
        <v>414</v>
      </c>
      <c r="D148" s="58" t="s">
        <v>545</v>
      </c>
      <c r="E148" s="58">
        <v>750</v>
      </c>
      <c r="F148" s="58">
        <v>12</v>
      </c>
      <c r="G148" s="59">
        <v>40</v>
      </c>
      <c r="H148" s="58" t="s">
        <v>448</v>
      </c>
      <c r="I148" s="59">
        <v>112.95</v>
      </c>
      <c r="J148">
        <v>1</v>
      </c>
      <c r="K148" s="191"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23.42</v>
      </c>
      <c r="L148" s="192" t="str">
        <f t="shared" si="2"/>
        <v>Spirits750</v>
      </c>
      <c r="M148" s="191">
        <f>VLOOKUP(L148,'Slope %'!C:D,2,0)</f>
        <v>7.0000000000000007E-2</v>
      </c>
    </row>
    <row r="149" spans="1:13" x14ac:dyDescent="0.25">
      <c r="A149">
        <v>4102</v>
      </c>
      <c r="B149" s="58" t="s">
        <v>632</v>
      </c>
      <c r="C149" s="58" t="s">
        <v>414</v>
      </c>
      <c r="D149" s="58" t="s">
        <v>625</v>
      </c>
      <c r="E149" s="58">
        <v>750</v>
      </c>
      <c r="F149" s="58">
        <v>6</v>
      </c>
      <c r="G149" s="59">
        <v>40</v>
      </c>
      <c r="H149" s="58" t="s">
        <v>428</v>
      </c>
      <c r="I149" s="59">
        <v>99.99</v>
      </c>
      <c r="J149">
        <v>1</v>
      </c>
      <c r="K149" s="191"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23.42</v>
      </c>
      <c r="L149" s="192" t="str">
        <f t="shared" si="2"/>
        <v>Spirits750</v>
      </c>
      <c r="M149" s="191">
        <f>VLOOKUP(L149,'Slope %'!C:D,2,0)</f>
        <v>7.0000000000000007E-2</v>
      </c>
    </row>
    <row r="150" spans="1:13" x14ac:dyDescent="0.25">
      <c r="A150">
        <v>4113</v>
      </c>
      <c r="B150" s="58" t="s">
        <v>633</v>
      </c>
      <c r="C150" s="58" t="s">
        <v>414</v>
      </c>
      <c r="D150" s="58" t="s">
        <v>634</v>
      </c>
      <c r="E150" s="58">
        <v>750</v>
      </c>
      <c r="F150" s="58">
        <v>6</v>
      </c>
      <c r="G150" s="59">
        <v>40</v>
      </c>
      <c r="H150" s="58" t="s">
        <v>428</v>
      </c>
      <c r="I150" s="59">
        <v>89.99</v>
      </c>
      <c r="J150">
        <v>1</v>
      </c>
      <c r="K150" s="191"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23.42</v>
      </c>
      <c r="L150" s="192" t="str">
        <f t="shared" si="2"/>
        <v>Spirits750</v>
      </c>
      <c r="M150" s="191">
        <f>VLOOKUP(L150,'Slope %'!C:D,2,0)</f>
        <v>7.0000000000000007E-2</v>
      </c>
    </row>
    <row r="151" spans="1:13" x14ac:dyDescent="0.25">
      <c r="A151">
        <v>4176</v>
      </c>
      <c r="B151" s="58" t="s">
        <v>635</v>
      </c>
      <c r="C151" s="58" t="s">
        <v>414</v>
      </c>
      <c r="D151" s="58" t="s">
        <v>636</v>
      </c>
      <c r="E151" s="58">
        <v>750</v>
      </c>
      <c r="F151" s="58">
        <v>12</v>
      </c>
      <c r="G151" s="59">
        <v>40</v>
      </c>
      <c r="H151" s="58" t="s">
        <v>421</v>
      </c>
      <c r="I151" s="59">
        <v>28.99</v>
      </c>
      <c r="J151">
        <v>1</v>
      </c>
      <c r="K151" s="191"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23.42</v>
      </c>
      <c r="L151" s="192" t="str">
        <f t="shared" si="2"/>
        <v>Spirits750</v>
      </c>
      <c r="M151" s="191">
        <f>VLOOKUP(L151,'Slope %'!C:D,2,0)</f>
        <v>7.0000000000000007E-2</v>
      </c>
    </row>
    <row r="152" spans="1:13" x14ac:dyDescent="0.25">
      <c r="A152">
        <v>4184</v>
      </c>
      <c r="B152" s="58" t="s">
        <v>637</v>
      </c>
      <c r="C152" s="58" t="s">
        <v>423</v>
      </c>
      <c r="D152" s="58" t="s">
        <v>476</v>
      </c>
      <c r="E152" s="58">
        <v>750</v>
      </c>
      <c r="F152" s="58">
        <v>12</v>
      </c>
      <c r="G152" s="59">
        <v>13.5</v>
      </c>
      <c r="H152" s="58" t="s">
        <v>496</v>
      </c>
      <c r="I152" s="59">
        <v>17.989999999999998</v>
      </c>
      <c r="J152">
        <v>1</v>
      </c>
      <c r="K152" s="191"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7.9</v>
      </c>
      <c r="L152" s="192" t="str">
        <f t="shared" si="2"/>
        <v>Wine750</v>
      </c>
      <c r="M152" s="191">
        <f>VLOOKUP(L152,'Slope %'!C:D,2,0)</f>
        <v>0.1</v>
      </c>
    </row>
    <row r="153" spans="1:13" x14ac:dyDescent="0.25">
      <c r="A153">
        <v>4187</v>
      </c>
      <c r="B153" s="58" t="s">
        <v>638</v>
      </c>
      <c r="C153" s="58" t="s">
        <v>423</v>
      </c>
      <c r="D153" s="58" t="s">
        <v>639</v>
      </c>
      <c r="E153" s="58">
        <v>750</v>
      </c>
      <c r="F153" s="58">
        <v>12</v>
      </c>
      <c r="G153" s="59">
        <v>12.5</v>
      </c>
      <c r="H153" s="58" t="s">
        <v>437</v>
      </c>
      <c r="I153" s="59">
        <v>16.989999999999998</v>
      </c>
      <c r="J153">
        <v>1</v>
      </c>
      <c r="K153" s="191"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7.32</v>
      </c>
      <c r="L153" s="192" t="str">
        <f t="shared" si="2"/>
        <v>Wine750</v>
      </c>
      <c r="M153" s="191">
        <f>VLOOKUP(L153,'Slope %'!C:D,2,0)</f>
        <v>0.1</v>
      </c>
    </row>
    <row r="154" spans="1:13" x14ac:dyDescent="0.25">
      <c r="A154">
        <v>4204</v>
      </c>
      <c r="B154" s="58" t="s">
        <v>640</v>
      </c>
      <c r="C154" s="58" t="s">
        <v>423</v>
      </c>
      <c r="D154" s="58" t="s">
        <v>467</v>
      </c>
      <c r="E154" s="58">
        <v>750</v>
      </c>
      <c r="F154" s="58">
        <v>12</v>
      </c>
      <c r="G154" s="59">
        <v>10.5</v>
      </c>
      <c r="H154" s="58" t="s">
        <v>553</v>
      </c>
      <c r="I154" s="59">
        <v>15.49</v>
      </c>
      <c r="J154">
        <v>1</v>
      </c>
      <c r="K154" s="191"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6.15</v>
      </c>
      <c r="L154" s="192" t="str">
        <f t="shared" si="2"/>
        <v>Wine750</v>
      </c>
      <c r="M154" s="191">
        <f>VLOOKUP(L154,'Slope %'!C:D,2,0)</f>
        <v>0.1</v>
      </c>
    </row>
    <row r="155" spans="1:13" x14ac:dyDescent="0.25">
      <c r="A155">
        <v>4206</v>
      </c>
      <c r="B155" s="58" t="s">
        <v>641</v>
      </c>
      <c r="C155" s="58" t="s">
        <v>423</v>
      </c>
      <c r="D155" s="58" t="s">
        <v>575</v>
      </c>
      <c r="E155" s="58">
        <v>750</v>
      </c>
      <c r="F155" s="58">
        <v>12</v>
      </c>
      <c r="G155" s="59">
        <v>12</v>
      </c>
      <c r="H155" s="58" t="s">
        <v>451</v>
      </c>
      <c r="I155" s="59">
        <v>12.99</v>
      </c>
      <c r="J155">
        <v>1</v>
      </c>
      <c r="K155" s="191"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7.03</v>
      </c>
      <c r="L155" s="192" t="str">
        <f t="shared" si="2"/>
        <v>Wine750</v>
      </c>
      <c r="M155" s="191">
        <f>VLOOKUP(L155,'Slope %'!C:D,2,0)</f>
        <v>0.1</v>
      </c>
    </row>
    <row r="156" spans="1:13" x14ac:dyDescent="0.25">
      <c r="A156">
        <v>4211</v>
      </c>
      <c r="B156" s="58" t="s">
        <v>642</v>
      </c>
      <c r="C156" s="58" t="s">
        <v>423</v>
      </c>
      <c r="D156" s="58" t="s">
        <v>602</v>
      </c>
      <c r="E156" s="58">
        <v>750</v>
      </c>
      <c r="F156" s="58">
        <v>12</v>
      </c>
      <c r="G156" s="59">
        <v>14.4</v>
      </c>
      <c r="H156" s="58" t="s">
        <v>586</v>
      </c>
      <c r="I156" s="59">
        <v>29.99</v>
      </c>
      <c r="J156">
        <v>1</v>
      </c>
      <c r="K156" s="191"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8.43</v>
      </c>
      <c r="L156" s="192" t="str">
        <f t="shared" si="2"/>
        <v>Wine750</v>
      </c>
      <c r="M156" s="191">
        <f>VLOOKUP(L156,'Slope %'!C:D,2,0)</f>
        <v>0.1</v>
      </c>
    </row>
    <row r="157" spans="1:13" x14ac:dyDescent="0.25">
      <c r="A157">
        <v>4344</v>
      </c>
      <c r="B157" s="58" t="s">
        <v>643</v>
      </c>
      <c r="C157" s="58" t="s">
        <v>414</v>
      </c>
      <c r="D157" s="58" t="s">
        <v>418</v>
      </c>
      <c r="E157" s="58">
        <v>1750</v>
      </c>
      <c r="F157" s="58">
        <v>6</v>
      </c>
      <c r="G157" s="59">
        <v>40</v>
      </c>
      <c r="H157" s="58" t="s">
        <v>428</v>
      </c>
      <c r="I157" s="59">
        <v>99.99</v>
      </c>
      <c r="J157">
        <v>1</v>
      </c>
      <c r="K157" s="191"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54.65</v>
      </c>
      <c r="L157" s="192" t="str">
        <f t="shared" si="2"/>
        <v>Spirits1750</v>
      </c>
      <c r="M157" s="191">
        <f>VLOOKUP(L157,'Slope %'!C:D,2,0)</f>
        <v>0.03</v>
      </c>
    </row>
    <row r="158" spans="1:13" x14ac:dyDescent="0.25">
      <c r="A158">
        <v>4382</v>
      </c>
      <c r="B158" s="58" t="s">
        <v>644</v>
      </c>
      <c r="C158" s="58" t="s">
        <v>423</v>
      </c>
      <c r="D158" s="58" t="s">
        <v>645</v>
      </c>
      <c r="E158" s="58">
        <v>750</v>
      </c>
      <c r="F158" s="58">
        <v>12</v>
      </c>
      <c r="G158" s="59">
        <v>20</v>
      </c>
      <c r="H158" s="58" t="s">
        <v>474</v>
      </c>
      <c r="I158" s="59">
        <v>11.99</v>
      </c>
      <c r="J158">
        <v>1</v>
      </c>
      <c r="K158" s="191"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11.71</v>
      </c>
      <c r="L158" s="192" t="str">
        <f t="shared" si="2"/>
        <v>Wine750</v>
      </c>
      <c r="M158" s="191">
        <f>VLOOKUP(L158,'Slope %'!C:D,2,0)</f>
        <v>0.1</v>
      </c>
    </row>
    <row r="159" spans="1:13" x14ac:dyDescent="0.25">
      <c r="A159">
        <v>4390</v>
      </c>
      <c r="B159" s="58" t="s">
        <v>646</v>
      </c>
      <c r="C159" s="58" t="s">
        <v>414</v>
      </c>
      <c r="D159" s="58" t="s">
        <v>503</v>
      </c>
      <c r="E159" s="58">
        <v>1140</v>
      </c>
      <c r="F159" s="58">
        <v>12</v>
      </c>
      <c r="G159" s="59">
        <v>40</v>
      </c>
      <c r="H159" s="58" t="s">
        <v>445</v>
      </c>
      <c r="I159" s="59">
        <v>39.99</v>
      </c>
      <c r="J159">
        <v>1</v>
      </c>
      <c r="K159" s="191"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35.6</v>
      </c>
      <c r="L159" s="192" t="str">
        <f t="shared" si="2"/>
        <v>Spirits1140</v>
      </c>
      <c r="M159" s="191">
        <f>VLOOKUP(L159,'Slope %'!C:D,2,0)</f>
        <v>0.05</v>
      </c>
    </row>
    <row r="160" spans="1:13" x14ac:dyDescent="0.25">
      <c r="A160">
        <v>4465</v>
      </c>
      <c r="B160" s="58" t="s">
        <v>647</v>
      </c>
      <c r="C160" s="58" t="s">
        <v>414</v>
      </c>
      <c r="D160" s="58" t="s">
        <v>492</v>
      </c>
      <c r="E160" s="58">
        <v>750</v>
      </c>
      <c r="F160" s="58">
        <v>12</v>
      </c>
      <c r="G160" s="59">
        <v>40</v>
      </c>
      <c r="H160" s="58" t="s">
        <v>416</v>
      </c>
      <c r="I160" s="59">
        <v>29.99</v>
      </c>
      <c r="J160">
        <v>1</v>
      </c>
      <c r="K160" s="191"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23.42</v>
      </c>
      <c r="L160" s="192" t="str">
        <f t="shared" si="2"/>
        <v>Spirits750</v>
      </c>
      <c r="M160" s="191">
        <f>VLOOKUP(L160,'Slope %'!C:D,2,0)</f>
        <v>7.0000000000000007E-2</v>
      </c>
    </row>
    <row r="161" spans="1:13" x14ac:dyDescent="0.25">
      <c r="A161">
        <v>4486</v>
      </c>
      <c r="B161" s="58" t="s">
        <v>648</v>
      </c>
      <c r="C161" s="58" t="s">
        <v>414</v>
      </c>
      <c r="D161" s="58" t="s">
        <v>649</v>
      </c>
      <c r="E161" s="58">
        <v>50</v>
      </c>
      <c r="F161" s="58">
        <v>120</v>
      </c>
      <c r="G161" s="59">
        <v>40</v>
      </c>
      <c r="H161" s="58" t="s">
        <v>419</v>
      </c>
      <c r="I161" s="59">
        <v>4.99</v>
      </c>
      <c r="J161">
        <v>1</v>
      </c>
      <c r="K161" s="191"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2.13</v>
      </c>
      <c r="L161" s="192" t="str">
        <f t="shared" si="2"/>
        <v>Spirits50</v>
      </c>
      <c r="M161" s="191">
        <f>VLOOKUP(L161,'Slope %'!C:D,2,0)</f>
        <v>0.1</v>
      </c>
    </row>
    <row r="162" spans="1:13" x14ac:dyDescent="0.25">
      <c r="A162">
        <v>4622</v>
      </c>
      <c r="B162" s="58" t="s">
        <v>650</v>
      </c>
      <c r="C162" s="58" t="s">
        <v>414</v>
      </c>
      <c r="D162" s="58" t="s">
        <v>555</v>
      </c>
      <c r="E162" s="58">
        <v>750</v>
      </c>
      <c r="F162" s="58">
        <v>12</v>
      </c>
      <c r="G162" s="59">
        <v>40</v>
      </c>
      <c r="H162" s="58" t="s">
        <v>483</v>
      </c>
      <c r="I162" s="59">
        <v>29.99</v>
      </c>
      <c r="J162">
        <v>1</v>
      </c>
      <c r="K162" s="191"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23.42</v>
      </c>
      <c r="L162" s="192" t="str">
        <f t="shared" si="2"/>
        <v>Spirits750</v>
      </c>
      <c r="M162" s="191">
        <f>VLOOKUP(L162,'Slope %'!C:D,2,0)</f>
        <v>7.0000000000000007E-2</v>
      </c>
    </row>
    <row r="163" spans="1:13" x14ac:dyDescent="0.25">
      <c r="A163">
        <v>4674</v>
      </c>
      <c r="B163" s="58" t="s">
        <v>651</v>
      </c>
      <c r="C163" s="58" t="s">
        <v>423</v>
      </c>
      <c r="D163" s="58" t="s">
        <v>639</v>
      </c>
      <c r="E163" s="58">
        <v>750</v>
      </c>
      <c r="F163" s="58">
        <v>12</v>
      </c>
      <c r="G163" s="59">
        <v>13.5</v>
      </c>
      <c r="H163" s="58" t="s">
        <v>586</v>
      </c>
      <c r="I163" s="59">
        <v>31.49</v>
      </c>
      <c r="J163">
        <v>1</v>
      </c>
      <c r="K163" s="191"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7.9</v>
      </c>
      <c r="L163" s="192" t="str">
        <f t="shared" si="2"/>
        <v>Wine750</v>
      </c>
      <c r="M163" s="191">
        <f>VLOOKUP(L163,'Slope %'!C:D,2,0)</f>
        <v>0.1</v>
      </c>
    </row>
    <row r="164" spans="1:13" x14ac:dyDescent="0.25">
      <c r="A164">
        <v>4733</v>
      </c>
      <c r="B164" s="58" t="s">
        <v>652</v>
      </c>
      <c r="C164" s="58" t="s">
        <v>423</v>
      </c>
      <c r="D164" s="58" t="s">
        <v>473</v>
      </c>
      <c r="E164" s="58">
        <v>750</v>
      </c>
      <c r="F164" s="58">
        <v>6</v>
      </c>
      <c r="G164" s="59">
        <v>13.5</v>
      </c>
      <c r="H164" s="58" t="s">
        <v>431</v>
      </c>
      <c r="I164" s="59">
        <v>69.989999999999995</v>
      </c>
      <c r="J164">
        <v>1</v>
      </c>
      <c r="K164" s="191"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7.9</v>
      </c>
      <c r="L164" s="192" t="str">
        <f t="shared" si="2"/>
        <v>Wine750</v>
      </c>
      <c r="M164" s="191">
        <f>VLOOKUP(L164,'Slope %'!C:D,2,0)</f>
        <v>0.1</v>
      </c>
    </row>
    <row r="165" spans="1:13" x14ac:dyDescent="0.25">
      <c r="A165">
        <v>4740</v>
      </c>
      <c r="B165" s="58" t="s">
        <v>653</v>
      </c>
      <c r="C165" s="58" t="s">
        <v>423</v>
      </c>
      <c r="D165" s="58" t="s">
        <v>424</v>
      </c>
      <c r="E165" s="58">
        <v>750</v>
      </c>
      <c r="F165" s="58">
        <v>12</v>
      </c>
      <c r="G165" s="59">
        <v>11.5</v>
      </c>
      <c r="H165" s="58" t="s">
        <v>421</v>
      </c>
      <c r="I165" s="59">
        <v>16.989999999999998</v>
      </c>
      <c r="J165">
        <v>1</v>
      </c>
      <c r="K165" s="191"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6.73</v>
      </c>
      <c r="L165" s="192" t="str">
        <f t="shared" si="2"/>
        <v>Wine750</v>
      </c>
      <c r="M165" s="191">
        <f>VLOOKUP(L165,'Slope %'!C:D,2,0)</f>
        <v>0.1</v>
      </c>
    </row>
    <row r="166" spans="1:13" x14ac:dyDescent="0.25">
      <c r="A166">
        <v>4749</v>
      </c>
      <c r="B166" s="58" t="s">
        <v>654</v>
      </c>
      <c r="C166" s="58" t="s">
        <v>414</v>
      </c>
      <c r="D166" s="58" t="s">
        <v>536</v>
      </c>
      <c r="E166" s="58">
        <v>1140</v>
      </c>
      <c r="F166" s="58">
        <v>6</v>
      </c>
      <c r="G166" s="59">
        <v>35</v>
      </c>
      <c r="H166" s="58" t="s">
        <v>501</v>
      </c>
      <c r="I166" s="59">
        <v>49.99</v>
      </c>
      <c r="J166">
        <v>1</v>
      </c>
      <c r="K166" s="191"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31.15</v>
      </c>
      <c r="L166" s="192" t="str">
        <f t="shared" si="2"/>
        <v>Spirits1140</v>
      </c>
      <c r="M166" s="191">
        <f>VLOOKUP(L166,'Slope %'!C:D,2,0)</f>
        <v>0.05</v>
      </c>
    </row>
    <row r="167" spans="1:13" x14ac:dyDescent="0.25">
      <c r="A167">
        <v>4762</v>
      </c>
      <c r="B167" s="58" t="s">
        <v>655</v>
      </c>
      <c r="C167" s="58" t="s">
        <v>423</v>
      </c>
      <c r="D167" s="58" t="s">
        <v>424</v>
      </c>
      <c r="E167" s="58">
        <v>1500</v>
      </c>
      <c r="F167" s="58">
        <v>6</v>
      </c>
      <c r="G167" s="59">
        <v>7</v>
      </c>
      <c r="H167" s="58" t="s">
        <v>474</v>
      </c>
      <c r="I167" s="59">
        <v>19.989999999999998</v>
      </c>
      <c r="J167">
        <v>1</v>
      </c>
      <c r="K167" s="191"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8.1999999999999993</v>
      </c>
      <c r="L167" s="192" t="str">
        <f t="shared" si="2"/>
        <v>Wine1500</v>
      </c>
      <c r="M167" s="191">
        <f>VLOOKUP(L167,'Slope %'!C:D,2,0)</f>
        <v>7.0000000000000007E-2</v>
      </c>
    </row>
    <row r="168" spans="1:13" x14ac:dyDescent="0.25">
      <c r="A168">
        <v>4782</v>
      </c>
      <c r="B168" s="58" t="s">
        <v>656</v>
      </c>
      <c r="C168" s="58" t="s">
        <v>423</v>
      </c>
      <c r="D168" s="58" t="s">
        <v>473</v>
      </c>
      <c r="E168" s="58">
        <v>750</v>
      </c>
      <c r="F168" s="58">
        <v>12</v>
      </c>
      <c r="G168" s="59">
        <v>13</v>
      </c>
      <c r="H168" s="58" t="s">
        <v>586</v>
      </c>
      <c r="I168" s="59">
        <v>39.99</v>
      </c>
      <c r="J168">
        <v>1</v>
      </c>
      <c r="K168" s="191"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7.61</v>
      </c>
      <c r="L168" s="192" t="str">
        <f t="shared" si="2"/>
        <v>Wine750</v>
      </c>
      <c r="M168" s="191">
        <f>VLOOKUP(L168,'Slope %'!C:D,2,0)</f>
        <v>0.1</v>
      </c>
    </row>
    <row r="169" spans="1:13" x14ac:dyDescent="0.25">
      <c r="A169">
        <v>4796</v>
      </c>
      <c r="B169" s="58" t="s">
        <v>657</v>
      </c>
      <c r="C169" s="58" t="s">
        <v>414</v>
      </c>
      <c r="D169" s="58" t="s">
        <v>500</v>
      </c>
      <c r="E169" s="58">
        <v>700</v>
      </c>
      <c r="F169" s="58">
        <v>6</v>
      </c>
      <c r="G169" s="59">
        <v>43</v>
      </c>
      <c r="H169" s="58" t="s">
        <v>561</v>
      </c>
      <c r="I169" s="59">
        <v>104.99</v>
      </c>
      <c r="J169">
        <v>1</v>
      </c>
      <c r="K169" s="191"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23.5</v>
      </c>
      <c r="L169" s="192" t="str">
        <f t="shared" si="2"/>
        <v>Spirits700</v>
      </c>
      <c r="M169" s="191">
        <f>VLOOKUP(L169,'Slope %'!C:D,2,0)</f>
        <v>7.0000000000000007E-2</v>
      </c>
    </row>
    <row r="170" spans="1:13" x14ac:dyDescent="0.25">
      <c r="A170">
        <v>4849</v>
      </c>
      <c r="B170" s="58" t="s">
        <v>658</v>
      </c>
      <c r="C170" s="58" t="s">
        <v>423</v>
      </c>
      <c r="D170" s="58" t="s">
        <v>659</v>
      </c>
      <c r="E170" s="58">
        <v>750</v>
      </c>
      <c r="F170" s="58">
        <v>6</v>
      </c>
      <c r="G170" s="59">
        <v>14</v>
      </c>
      <c r="H170" s="58" t="s">
        <v>608</v>
      </c>
      <c r="I170" s="59">
        <v>26.99</v>
      </c>
      <c r="J170">
        <v>1</v>
      </c>
      <c r="K170" s="191"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8.1999999999999993</v>
      </c>
      <c r="L170" s="192" t="str">
        <f t="shared" si="2"/>
        <v>Wine750</v>
      </c>
      <c r="M170" s="191">
        <f>VLOOKUP(L170,'Slope %'!C:D,2,0)</f>
        <v>0.1</v>
      </c>
    </row>
    <row r="171" spans="1:13" x14ac:dyDescent="0.25">
      <c r="A171">
        <v>4866</v>
      </c>
      <c r="B171" s="58" t="s">
        <v>660</v>
      </c>
      <c r="C171" s="58" t="s">
        <v>423</v>
      </c>
      <c r="D171" s="58" t="s">
        <v>510</v>
      </c>
      <c r="E171" s="58">
        <v>750</v>
      </c>
      <c r="F171" s="58">
        <v>6</v>
      </c>
      <c r="G171" s="59">
        <v>20</v>
      </c>
      <c r="H171" s="58" t="s">
        <v>437</v>
      </c>
      <c r="I171" s="59">
        <v>43.99</v>
      </c>
      <c r="J171">
        <v>1</v>
      </c>
      <c r="K171" s="191"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11.71</v>
      </c>
      <c r="L171" s="192" t="str">
        <f t="shared" si="2"/>
        <v>Wine750</v>
      </c>
      <c r="M171" s="191">
        <f>VLOOKUP(L171,'Slope %'!C:D,2,0)</f>
        <v>0.1</v>
      </c>
    </row>
    <row r="172" spans="1:13" x14ac:dyDescent="0.25">
      <c r="A172">
        <v>5025</v>
      </c>
      <c r="B172" s="58" t="s">
        <v>661</v>
      </c>
      <c r="C172" s="58" t="s">
        <v>423</v>
      </c>
      <c r="D172" s="58" t="s">
        <v>558</v>
      </c>
      <c r="E172" s="58">
        <v>750</v>
      </c>
      <c r="F172" s="58">
        <v>12</v>
      </c>
      <c r="G172" s="59">
        <v>20</v>
      </c>
      <c r="H172" s="58" t="s">
        <v>474</v>
      </c>
      <c r="I172" s="59">
        <v>11.71</v>
      </c>
      <c r="J172">
        <v>1</v>
      </c>
      <c r="K172" s="191"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11.71</v>
      </c>
      <c r="L172" s="192" t="str">
        <f t="shared" si="2"/>
        <v>Wine750</v>
      </c>
      <c r="M172" s="191">
        <f>VLOOKUP(L172,'Slope %'!C:D,2,0)</f>
        <v>0.1</v>
      </c>
    </row>
    <row r="173" spans="1:13" x14ac:dyDescent="0.25">
      <c r="A173">
        <v>5041</v>
      </c>
      <c r="B173" s="58" t="s">
        <v>526</v>
      </c>
      <c r="C173" s="58" t="s">
        <v>414</v>
      </c>
      <c r="D173" s="58" t="s">
        <v>492</v>
      </c>
      <c r="E173" s="58">
        <v>375</v>
      </c>
      <c r="F173" s="58">
        <v>24</v>
      </c>
      <c r="G173" s="59">
        <v>40</v>
      </c>
      <c r="H173" s="58" t="s">
        <v>445</v>
      </c>
      <c r="I173" s="59">
        <v>18.989999999999998</v>
      </c>
      <c r="J173">
        <v>1</v>
      </c>
      <c r="K173" s="191"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13.3</v>
      </c>
      <c r="L173" s="192" t="str">
        <f t="shared" si="2"/>
        <v>Spirits375</v>
      </c>
      <c r="M173" s="191">
        <f>VLOOKUP(L173,'Slope %'!C:D,2,0)</f>
        <v>0.1</v>
      </c>
    </row>
    <row r="174" spans="1:13" x14ac:dyDescent="0.25">
      <c r="A174">
        <v>5114</v>
      </c>
      <c r="B174" s="58" t="s">
        <v>662</v>
      </c>
      <c r="C174" s="58" t="s">
        <v>414</v>
      </c>
      <c r="D174" s="58" t="s">
        <v>663</v>
      </c>
      <c r="E174" s="58">
        <v>750</v>
      </c>
      <c r="F174" s="58">
        <v>12</v>
      </c>
      <c r="G174" s="59">
        <v>35</v>
      </c>
      <c r="H174" s="58" t="s">
        <v>419</v>
      </c>
      <c r="I174" s="59">
        <v>28.99</v>
      </c>
      <c r="J174">
        <v>1</v>
      </c>
      <c r="K174" s="191"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20.49</v>
      </c>
      <c r="L174" s="192" t="str">
        <f t="shared" si="2"/>
        <v>Spirits750</v>
      </c>
      <c r="M174" s="191">
        <f>VLOOKUP(L174,'Slope %'!C:D,2,0)</f>
        <v>7.0000000000000007E-2</v>
      </c>
    </row>
    <row r="175" spans="1:13" x14ac:dyDescent="0.25">
      <c r="A175">
        <v>5133</v>
      </c>
      <c r="B175" s="58" t="s">
        <v>664</v>
      </c>
      <c r="C175" s="58" t="s">
        <v>410</v>
      </c>
      <c r="D175" s="58" t="s">
        <v>411</v>
      </c>
      <c r="E175" s="58">
        <v>5325</v>
      </c>
      <c r="F175" s="58">
        <v>1</v>
      </c>
      <c r="G175" s="59">
        <v>4.7</v>
      </c>
      <c r="H175" s="58" t="s">
        <v>516</v>
      </c>
      <c r="I175" s="59">
        <v>30.49</v>
      </c>
      <c r="J175">
        <v>15</v>
      </c>
      <c r="K175" s="191"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19.54</v>
      </c>
      <c r="L175" s="192" t="str">
        <f t="shared" si="2"/>
        <v>Beer5325</v>
      </c>
      <c r="M175" s="191">
        <f>VLOOKUP(L175,'Slope %'!C:D,2,0)</f>
        <v>0.05</v>
      </c>
    </row>
    <row r="176" spans="1:13" x14ac:dyDescent="0.25">
      <c r="A176">
        <v>5133</v>
      </c>
      <c r="B176" s="58" t="s">
        <v>664</v>
      </c>
      <c r="C176" s="58" t="s">
        <v>410</v>
      </c>
      <c r="D176" s="58" t="s">
        <v>411</v>
      </c>
      <c r="E176" s="58">
        <v>5325</v>
      </c>
      <c r="F176" s="58">
        <v>1</v>
      </c>
      <c r="G176" s="59">
        <v>4.7</v>
      </c>
      <c r="H176" s="58" t="s">
        <v>516</v>
      </c>
      <c r="I176" s="59">
        <v>30.49</v>
      </c>
      <c r="J176">
        <v>15</v>
      </c>
      <c r="K176" s="191"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19.54</v>
      </c>
      <c r="L176" s="192" t="str">
        <f t="shared" si="2"/>
        <v>Beer5325</v>
      </c>
      <c r="M176" s="191">
        <f>VLOOKUP(L176,'Slope %'!C:D,2,0)</f>
        <v>0.05</v>
      </c>
    </row>
    <row r="177" spans="1:13" x14ac:dyDescent="0.25">
      <c r="A177">
        <v>5144</v>
      </c>
      <c r="B177" s="58" t="s">
        <v>665</v>
      </c>
      <c r="C177" s="58" t="s">
        <v>423</v>
      </c>
      <c r="D177" s="58" t="s">
        <v>436</v>
      </c>
      <c r="E177" s="58">
        <v>750</v>
      </c>
      <c r="F177" s="58">
        <v>12</v>
      </c>
      <c r="G177" s="59">
        <v>13.5</v>
      </c>
      <c r="H177" s="58" t="s">
        <v>421</v>
      </c>
      <c r="I177" s="59">
        <v>17.989999999999998</v>
      </c>
      <c r="J177">
        <v>1</v>
      </c>
      <c r="K177" s="191"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7.9</v>
      </c>
      <c r="L177" s="192" t="str">
        <f t="shared" si="2"/>
        <v>Wine750</v>
      </c>
      <c r="M177" s="191">
        <f>VLOOKUP(L177,'Slope %'!C:D,2,0)</f>
        <v>0.1</v>
      </c>
    </row>
    <row r="178" spans="1:13" x14ac:dyDescent="0.25">
      <c r="A178">
        <v>5210</v>
      </c>
      <c r="B178" s="58" t="s">
        <v>666</v>
      </c>
      <c r="C178" s="58" t="s">
        <v>423</v>
      </c>
      <c r="D178" s="58" t="s">
        <v>476</v>
      </c>
      <c r="E178" s="58">
        <v>750</v>
      </c>
      <c r="F178" s="58">
        <v>12</v>
      </c>
      <c r="G178" s="59">
        <v>14.5</v>
      </c>
      <c r="H178" s="58" t="s">
        <v>451</v>
      </c>
      <c r="I178" s="59">
        <v>29.99</v>
      </c>
      <c r="J178">
        <v>1</v>
      </c>
      <c r="K178" s="191"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8.49</v>
      </c>
      <c r="L178" s="192" t="str">
        <f t="shared" si="2"/>
        <v>Wine750</v>
      </c>
      <c r="M178" s="191">
        <f>VLOOKUP(L178,'Slope %'!C:D,2,0)</f>
        <v>0.1</v>
      </c>
    </row>
    <row r="179" spans="1:13" x14ac:dyDescent="0.25">
      <c r="A179">
        <v>5215</v>
      </c>
      <c r="B179" s="58" t="s">
        <v>667</v>
      </c>
      <c r="C179" s="58" t="s">
        <v>414</v>
      </c>
      <c r="D179" s="58" t="s">
        <v>533</v>
      </c>
      <c r="E179" s="58">
        <v>750</v>
      </c>
      <c r="F179" s="58">
        <v>12</v>
      </c>
      <c r="G179" s="59">
        <v>35</v>
      </c>
      <c r="H179" s="58" t="s">
        <v>445</v>
      </c>
      <c r="I179" s="59">
        <v>32.49</v>
      </c>
      <c r="J179">
        <v>1</v>
      </c>
      <c r="K179" s="191"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20.49</v>
      </c>
      <c r="L179" s="192" t="str">
        <f t="shared" si="2"/>
        <v>Spirits750</v>
      </c>
      <c r="M179" s="191">
        <f>VLOOKUP(L179,'Slope %'!C:D,2,0)</f>
        <v>7.0000000000000007E-2</v>
      </c>
    </row>
    <row r="180" spans="1:13" x14ac:dyDescent="0.25">
      <c r="A180">
        <v>5231</v>
      </c>
      <c r="B180" s="58" t="s">
        <v>668</v>
      </c>
      <c r="C180" s="58" t="s">
        <v>423</v>
      </c>
      <c r="D180" s="58" t="s">
        <v>602</v>
      </c>
      <c r="E180" s="58">
        <v>750</v>
      </c>
      <c r="F180" s="58">
        <v>12</v>
      </c>
      <c r="G180" s="59">
        <v>13.5</v>
      </c>
      <c r="H180" s="58" t="s">
        <v>591</v>
      </c>
      <c r="I180" s="59">
        <v>19.989999999999998</v>
      </c>
      <c r="J180">
        <v>1</v>
      </c>
      <c r="K180" s="191"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7.9</v>
      </c>
      <c r="L180" s="192" t="str">
        <f t="shared" si="2"/>
        <v>Wine750</v>
      </c>
      <c r="M180" s="191">
        <f>VLOOKUP(L180,'Slope %'!C:D,2,0)</f>
        <v>0.1</v>
      </c>
    </row>
    <row r="181" spans="1:13" x14ac:dyDescent="0.25">
      <c r="A181">
        <v>5246</v>
      </c>
      <c r="B181" s="58" t="s">
        <v>669</v>
      </c>
      <c r="C181" s="58" t="s">
        <v>414</v>
      </c>
      <c r="D181" s="58" t="s">
        <v>552</v>
      </c>
      <c r="E181" s="58">
        <v>120</v>
      </c>
      <c r="F181" s="58">
        <v>18</v>
      </c>
      <c r="G181" s="59">
        <v>20</v>
      </c>
      <c r="H181" s="58" t="s">
        <v>553</v>
      </c>
      <c r="I181" s="59">
        <v>11.99</v>
      </c>
      <c r="J181">
        <v>4</v>
      </c>
      <c r="K181" s="191"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2.5499999999999998</v>
      </c>
      <c r="L181" s="192" t="str">
        <f t="shared" si="2"/>
        <v>Spirits120</v>
      </c>
      <c r="M181" s="191">
        <f>VLOOKUP(L181,'Slope %'!C:D,2,0)</f>
        <v>0.1</v>
      </c>
    </row>
    <row r="182" spans="1:13" x14ac:dyDescent="0.25">
      <c r="A182">
        <v>5261</v>
      </c>
      <c r="B182" s="58" t="s">
        <v>670</v>
      </c>
      <c r="C182" s="58" t="s">
        <v>414</v>
      </c>
      <c r="D182" s="58" t="s">
        <v>555</v>
      </c>
      <c r="E182" s="58">
        <v>750</v>
      </c>
      <c r="F182" s="58">
        <v>6</v>
      </c>
      <c r="G182" s="59">
        <v>40</v>
      </c>
      <c r="H182" s="58" t="s">
        <v>419</v>
      </c>
      <c r="I182" s="59">
        <v>90.99</v>
      </c>
      <c r="J182">
        <v>1</v>
      </c>
      <c r="K182" s="191"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23.42</v>
      </c>
      <c r="L182" s="192" t="str">
        <f t="shared" si="2"/>
        <v>Spirits750</v>
      </c>
      <c r="M182" s="191">
        <f>VLOOKUP(L182,'Slope %'!C:D,2,0)</f>
        <v>7.0000000000000007E-2</v>
      </c>
    </row>
    <row r="183" spans="1:13" x14ac:dyDescent="0.25">
      <c r="A183">
        <v>5322</v>
      </c>
      <c r="B183" s="58" t="s">
        <v>671</v>
      </c>
      <c r="C183" s="58" t="s">
        <v>423</v>
      </c>
      <c r="D183" s="58" t="s">
        <v>436</v>
      </c>
      <c r="E183" s="58">
        <v>750</v>
      </c>
      <c r="F183" s="58">
        <v>12</v>
      </c>
      <c r="G183" s="59">
        <v>9.5</v>
      </c>
      <c r="H183" s="58" t="s">
        <v>421</v>
      </c>
      <c r="I183" s="59">
        <v>13.99</v>
      </c>
      <c r="J183">
        <v>1</v>
      </c>
      <c r="K183" s="191"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5.56</v>
      </c>
      <c r="L183" s="192" t="str">
        <f t="shared" si="2"/>
        <v>Wine750</v>
      </c>
      <c r="M183" s="191">
        <f>VLOOKUP(L183,'Slope %'!C:D,2,0)</f>
        <v>0.1</v>
      </c>
    </row>
    <row r="184" spans="1:13" x14ac:dyDescent="0.25">
      <c r="A184">
        <v>5348</v>
      </c>
      <c r="B184" s="58" t="s">
        <v>672</v>
      </c>
      <c r="C184" s="58" t="s">
        <v>673</v>
      </c>
      <c r="D184" s="58" t="s">
        <v>674</v>
      </c>
      <c r="E184" s="58">
        <v>270</v>
      </c>
      <c r="F184" s="58">
        <v>24</v>
      </c>
      <c r="G184" s="59">
        <v>5</v>
      </c>
      <c r="H184" s="58" t="s">
        <v>553</v>
      </c>
      <c r="I184" s="59">
        <v>4.49</v>
      </c>
      <c r="J184">
        <v>1</v>
      </c>
      <c r="K184" s="191"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1.2</v>
      </c>
      <c r="L184" s="192" t="str">
        <f t="shared" si="2"/>
        <v>Ready to Drink270</v>
      </c>
      <c r="M184" s="191">
        <f>VLOOKUP(L184,'Slope %'!C:D,2,0)</f>
        <v>0.12</v>
      </c>
    </row>
    <row r="185" spans="1:13" x14ac:dyDescent="0.25">
      <c r="A185">
        <v>5349</v>
      </c>
      <c r="B185" s="58" t="s">
        <v>675</v>
      </c>
      <c r="C185" s="58" t="s">
        <v>673</v>
      </c>
      <c r="D185" s="58" t="s">
        <v>674</v>
      </c>
      <c r="E185" s="58">
        <v>270</v>
      </c>
      <c r="F185" s="58">
        <v>24</v>
      </c>
      <c r="G185" s="59">
        <v>5</v>
      </c>
      <c r="H185" s="58" t="s">
        <v>553</v>
      </c>
      <c r="I185" s="59">
        <v>4.49</v>
      </c>
      <c r="J185">
        <v>1</v>
      </c>
      <c r="K185" s="191"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1.2</v>
      </c>
      <c r="L185" s="192" t="str">
        <f t="shared" si="2"/>
        <v>Ready to Drink270</v>
      </c>
      <c r="M185" s="191">
        <f>VLOOKUP(L185,'Slope %'!C:D,2,0)</f>
        <v>0.12</v>
      </c>
    </row>
    <row r="186" spans="1:13" x14ac:dyDescent="0.25">
      <c r="A186">
        <v>5354</v>
      </c>
      <c r="B186" s="58" t="s">
        <v>676</v>
      </c>
      <c r="C186" s="58" t="s">
        <v>410</v>
      </c>
      <c r="D186" s="58" t="s">
        <v>677</v>
      </c>
      <c r="E186" s="58">
        <v>5325</v>
      </c>
      <c r="F186" s="58">
        <v>1</v>
      </c>
      <c r="G186" s="59">
        <v>5</v>
      </c>
      <c r="H186" s="58" t="s">
        <v>516</v>
      </c>
      <c r="I186" s="59">
        <v>36.29</v>
      </c>
      <c r="J186">
        <v>15</v>
      </c>
      <c r="K186" s="191"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20.79</v>
      </c>
      <c r="L186" s="192" t="str">
        <f t="shared" si="2"/>
        <v>Beer5325</v>
      </c>
      <c r="M186" s="191">
        <f>VLOOKUP(L186,'Slope %'!C:D,2,0)</f>
        <v>0.05</v>
      </c>
    </row>
    <row r="187" spans="1:13" x14ac:dyDescent="0.25">
      <c r="A187">
        <v>5354</v>
      </c>
      <c r="B187" s="58" t="s">
        <v>676</v>
      </c>
      <c r="C187" s="58" t="s">
        <v>410</v>
      </c>
      <c r="D187" s="58" t="s">
        <v>677</v>
      </c>
      <c r="E187" s="58">
        <v>5325</v>
      </c>
      <c r="F187" s="58">
        <v>1</v>
      </c>
      <c r="G187" s="59">
        <v>5</v>
      </c>
      <c r="H187" s="58" t="s">
        <v>516</v>
      </c>
      <c r="I187" s="59">
        <v>36.29</v>
      </c>
      <c r="J187">
        <v>15</v>
      </c>
      <c r="K187" s="191"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20.79</v>
      </c>
      <c r="L187" s="192" t="str">
        <f t="shared" si="2"/>
        <v>Beer5325</v>
      </c>
      <c r="M187" s="191">
        <f>VLOOKUP(L187,'Slope %'!C:D,2,0)</f>
        <v>0.05</v>
      </c>
    </row>
    <row r="188" spans="1:13" x14ac:dyDescent="0.25">
      <c r="A188">
        <v>5363</v>
      </c>
      <c r="B188" s="58" t="s">
        <v>678</v>
      </c>
      <c r="C188" s="58" t="s">
        <v>414</v>
      </c>
      <c r="D188" s="58" t="s">
        <v>418</v>
      </c>
      <c r="E188" s="58">
        <v>750</v>
      </c>
      <c r="F188" s="58">
        <v>12</v>
      </c>
      <c r="G188" s="59">
        <v>40</v>
      </c>
      <c r="H188" s="58" t="s">
        <v>501</v>
      </c>
      <c r="I188" s="59">
        <v>29.99</v>
      </c>
      <c r="J188">
        <v>1</v>
      </c>
      <c r="K188" s="191"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23.42</v>
      </c>
      <c r="L188" s="192" t="str">
        <f t="shared" si="2"/>
        <v>Spirits750</v>
      </c>
      <c r="M188" s="191">
        <f>VLOOKUP(L188,'Slope %'!C:D,2,0)</f>
        <v>7.0000000000000007E-2</v>
      </c>
    </row>
    <row r="189" spans="1:13" x14ac:dyDescent="0.25">
      <c r="A189">
        <v>5403</v>
      </c>
      <c r="B189" s="58" t="s">
        <v>679</v>
      </c>
      <c r="C189" s="58" t="s">
        <v>414</v>
      </c>
      <c r="D189" s="58" t="s">
        <v>636</v>
      </c>
      <c r="E189" s="58">
        <v>750</v>
      </c>
      <c r="F189" s="58">
        <v>6</v>
      </c>
      <c r="G189" s="59">
        <v>40</v>
      </c>
      <c r="H189" s="58" t="s">
        <v>421</v>
      </c>
      <c r="I189" s="59">
        <v>180.99</v>
      </c>
      <c r="J189">
        <v>1</v>
      </c>
      <c r="K189" s="191"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23.42</v>
      </c>
      <c r="L189" s="192" t="str">
        <f t="shared" si="2"/>
        <v>Spirits750</v>
      </c>
      <c r="M189" s="191">
        <f>VLOOKUP(L189,'Slope %'!C:D,2,0)</f>
        <v>7.0000000000000007E-2</v>
      </c>
    </row>
    <row r="190" spans="1:13" x14ac:dyDescent="0.25">
      <c r="A190">
        <v>5404</v>
      </c>
      <c r="B190" s="58" t="s">
        <v>680</v>
      </c>
      <c r="C190" s="58" t="s">
        <v>414</v>
      </c>
      <c r="D190" s="58" t="s">
        <v>681</v>
      </c>
      <c r="E190" s="58">
        <v>750</v>
      </c>
      <c r="F190" s="58">
        <v>6</v>
      </c>
      <c r="G190" s="59">
        <v>43</v>
      </c>
      <c r="H190" s="58" t="s">
        <v>416</v>
      </c>
      <c r="I190" s="59">
        <v>62.99</v>
      </c>
      <c r="J190">
        <v>1</v>
      </c>
      <c r="K190" s="191"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25.18</v>
      </c>
      <c r="L190" s="192" t="str">
        <f t="shared" si="2"/>
        <v>Spirits750</v>
      </c>
      <c r="M190" s="191">
        <f>VLOOKUP(L190,'Slope %'!C:D,2,0)</f>
        <v>7.0000000000000007E-2</v>
      </c>
    </row>
    <row r="191" spans="1:13" x14ac:dyDescent="0.25">
      <c r="A191">
        <v>5435</v>
      </c>
      <c r="B191" s="58" t="s">
        <v>682</v>
      </c>
      <c r="C191" s="58" t="s">
        <v>423</v>
      </c>
      <c r="D191" s="58" t="s">
        <v>436</v>
      </c>
      <c r="E191" s="58">
        <v>750</v>
      </c>
      <c r="F191" s="58">
        <v>6</v>
      </c>
      <c r="G191" s="59">
        <v>14.5</v>
      </c>
      <c r="H191" s="58" t="s">
        <v>421</v>
      </c>
      <c r="I191" s="59">
        <v>55.99</v>
      </c>
      <c r="J191">
        <v>1</v>
      </c>
      <c r="K191" s="191"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8.49</v>
      </c>
      <c r="L191" s="192" t="str">
        <f t="shared" si="2"/>
        <v>Wine750</v>
      </c>
      <c r="M191" s="191">
        <f>VLOOKUP(L191,'Slope %'!C:D,2,0)</f>
        <v>0.1</v>
      </c>
    </row>
    <row r="192" spans="1:13" x14ac:dyDescent="0.25">
      <c r="A192">
        <v>5472</v>
      </c>
      <c r="B192" s="58" t="s">
        <v>683</v>
      </c>
      <c r="C192" s="58" t="s">
        <v>423</v>
      </c>
      <c r="D192" s="58" t="s">
        <v>440</v>
      </c>
      <c r="E192" s="58">
        <v>720</v>
      </c>
      <c r="F192" s="58">
        <v>12</v>
      </c>
      <c r="G192" s="59">
        <v>15</v>
      </c>
      <c r="H192" s="58" t="s">
        <v>684</v>
      </c>
      <c r="I192" s="59">
        <v>11.49</v>
      </c>
      <c r="J192">
        <v>1</v>
      </c>
      <c r="K192" s="191"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8.43</v>
      </c>
      <c r="L192" s="192" t="str">
        <f t="shared" si="2"/>
        <v>Wine720</v>
      </c>
      <c r="M192" s="191">
        <f>VLOOKUP(L192,'Slope %'!C:D,2,0)</f>
        <v>0.1</v>
      </c>
    </row>
    <row r="193" spans="1:13" x14ac:dyDescent="0.25">
      <c r="A193">
        <v>5473</v>
      </c>
      <c r="B193" s="58" t="s">
        <v>685</v>
      </c>
      <c r="C193" s="58" t="s">
        <v>423</v>
      </c>
      <c r="D193" s="58" t="s">
        <v>440</v>
      </c>
      <c r="E193" s="58">
        <v>300</v>
      </c>
      <c r="F193" s="58">
        <v>12</v>
      </c>
      <c r="G193" s="59">
        <v>12.5</v>
      </c>
      <c r="H193" s="58" t="s">
        <v>684</v>
      </c>
      <c r="I193" s="59">
        <v>9.69</v>
      </c>
      <c r="J193">
        <v>1</v>
      </c>
      <c r="K193" s="191"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4.21</v>
      </c>
      <c r="L193" s="192" t="str">
        <f t="shared" si="2"/>
        <v>Wine300</v>
      </c>
      <c r="M193" s="191">
        <f>VLOOKUP(L193,'Slope %'!C:D,2,0)</f>
        <v>0.12</v>
      </c>
    </row>
    <row r="194" spans="1:13" x14ac:dyDescent="0.25">
      <c r="A194">
        <v>5561</v>
      </c>
      <c r="B194" s="58" t="s">
        <v>686</v>
      </c>
      <c r="C194" s="58" t="s">
        <v>423</v>
      </c>
      <c r="D194" s="58" t="s">
        <v>444</v>
      </c>
      <c r="E194" s="58">
        <v>750</v>
      </c>
      <c r="F194" s="58">
        <v>12</v>
      </c>
      <c r="G194" s="59">
        <v>10.5</v>
      </c>
      <c r="H194" s="58" t="s">
        <v>451</v>
      </c>
      <c r="I194" s="59">
        <v>11.99</v>
      </c>
      <c r="J194">
        <v>1</v>
      </c>
      <c r="K194" s="191"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6.15</v>
      </c>
      <c r="L194" s="192" t="str">
        <f t="shared" si="2"/>
        <v>Wine750</v>
      </c>
      <c r="M194" s="191">
        <f>VLOOKUP(L194,'Slope %'!C:D,2,0)</f>
        <v>0.1</v>
      </c>
    </row>
    <row r="195" spans="1:13" x14ac:dyDescent="0.25">
      <c r="A195">
        <v>5568</v>
      </c>
      <c r="B195" s="58" t="s">
        <v>687</v>
      </c>
      <c r="C195" s="58" t="s">
        <v>423</v>
      </c>
      <c r="D195" s="58" t="s">
        <v>538</v>
      </c>
      <c r="E195" s="58">
        <v>1500</v>
      </c>
      <c r="F195" s="58">
        <v>6</v>
      </c>
      <c r="G195" s="59">
        <v>13.5</v>
      </c>
      <c r="H195" s="58" t="s">
        <v>421</v>
      </c>
      <c r="I195" s="59">
        <v>25.99</v>
      </c>
      <c r="J195">
        <v>1</v>
      </c>
      <c r="K195" s="191"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15.81</v>
      </c>
      <c r="L195" s="192" t="str">
        <f t="shared" ref="L195:L258" si="3">(_xlfn.CONCAT(C195,E195))</f>
        <v>Wine1500</v>
      </c>
      <c r="M195" s="191">
        <f>VLOOKUP(L195,'Slope %'!C:D,2,0)</f>
        <v>7.0000000000000007E-2</v>
      </c>
    </row>
    <row r="196" spans="1:13" x14ac:dyDescent="0.25">
      <c r="A196">
        <v>5579</v>
      </c>
      <c r="B196" s="58" t="s">
        <v>688</v>
      </c>
      <c r="C196" s="58" t="s">
        <v>423</v>
      </c>
      <c r="D196" s="58" t="s">
        <v>558</v>
      </c>
      <c r="E196" s="58">
        <v>750</v>
      </c>
      <c r="F196" s="58">
        <v>12</v>
      </c>
      <c r="G196" s="59">
        <v>18</v>
      </c>
      <c r="H196" s="58" t="s">
        <v>425</v>
      </c>
      <c r="I196" s="59">
        <v>11.49</v>
      </c>
      <c r="J196">
        <v>1</v>
      </c>
      <c r="K196" s="191"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10.54</v>
      </c>
      <c r="L196" s="192" t="str">
        <f t="shared" si="3"/>
        <v>Wine750</v>
      </c>
      <c r="M196" s="191">
        <f>VLOOKUP(L196,'Slope %'!C:D,2,0)</f>
        <v>0.1</v>
      </c>
    </row>
    <row r="197" spans="1:13" x14ac:dyDescent="0.25">
      <c r="A197">
        <v>5617</v>
      </c>
      <c r="B197" s="58" t="s">
        <v>689</v>
      </c>
      <c r="C197" s="58" t="s">
        <v>423</v>
      </c>
      <c r="D197" s="58" t="s">
        <v>467</v>
      </c>
      <c r="E197" s="58">
        <v>3000</v>
      </c>
      <c r="F197" s="58">
        <v>6</v>
      </c>
      <c r="G197" s="59">
        <v>9</v>
      </c>
      <c r="H197" s="58" t="s">
        <v>586</v>
      </c>
      <c r="I197" s="59">
        <v>35.99</v>
      </c>
      <c r="J197">
        <v>1</v>
      </c>
      <c r="K197" s="191"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21.08</v>
      </c>
      <c r="L197" s="192" t="str">
        <f t="shared" si="3"/>
        <v>Wine3000</v>
      </c>
      <c r="M197" s="191">
        <f>VLOOKUP(L197,'Slope %'!C:D,2,0)</f>
        <v>0.05</v>
      </c>
    </row>
    <row r="198" spans="1:13" x14ac:dyDescent="0.25">
      <c r="A198">
        <v>5660</v>
      </c>
      <c r="B198" s="58" t="s">
        <v>690</v>
      </c>
      <c r="C198" s="58" t="s">
        <v>423</v>
      </c>
      <c r="D198" s="58" t="s">
        <v>473</v>
      </c>
      <c r="E198" s="58">
        <v>750</v>
      </c>
      <c r="F198" s="58">
        <v>12</v>
      </c>
      <c r="G198" s="59">
        <v>13.5</v>
      </c>
      <c r="H198" s="58" t="s">
        <v>591</v>
      </c>
      <c r="I198" s="59">
        <v>24.99</v>
      </c>
      <c r="J198">
        <v>1</v>
      </c>
      <c r="K198" s="191"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7.9</v>
      </c>
      <c r="L198" s="192" t="str">
        <f t="shared" si="3"/>
        <v>Wine750</v>
      </c>
      <c r="M198" s="191">
        <f>VLOOKUP(L198,'Slope %'!C:D,2,0)</f>
        <v>0.1</v>
      </c>
    </row>
    <row r="199" spans="1:13" x14ac:dyDescent="0.25">
      <c r="A199">
        <v>5679</v>
      </c>
      <c r="B199" s="58" t="s">
        <v>691</v>
      </c>
      <c r="C199" s="58" t="s">
        <v>423</v>
      </c>
      <c r="D199" s="58" t="s">
        <v>602</v>
      </c>
      <c r="E199" s="58">
        <v>750</v>
      </c>
      <c r="F199" s="58">
        <v>12</v>
      </c>
      <c r="G199" s="59">
        <v>13</v>
      </c>
      <c r="H199" s="58" t="s">
        <v>692</v>
      </c>
      <c r="I199" s="59">
        <v>77.55</v>
      </c>
      <c r="J199">
        <v>1</v>
      </c>
      <c r="K199" s="191"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7.61</v>
      </c>
      <c r="L199" s="192" t="str">
        <f t="shared" si="3"/>
        <v>Wine750</v>
      </c>
      <c r="M199" s="191">
        <f>VLOOKUP(L199,'Slope %'!C:D,2,0)</f>
        <v>0.1</v>
      </c>
    </row>
    <row r="200" spans="1:13" x14ac:dyDescent="0.25">
      <c r="A200">
        <v>5682</v>
      </c>
      <c r="B200" s="58" t="s">
        <v>693</v>
      </c>
      <c r="C200" s="58" t="s">
        <v>423</v>
      </c>
      <c r="D200" s="58" t="s">
        <v>575</v>
      </c>
      <c r="E200" s="58">
        <v>750</v>
      </c>
      <c r="F200" s="58">
        <v>12</v>
      </c>
      <c r="G200" s="59">
        <v>13</v>
      </c>
      <c r="H200" s="58" t="s">
        <v>586</v>
      </c>
      <c r="I200" s="59">
        <v>25.99</v>
      </c>
      <c r="J200">
        <v>1</v>
      </c>
      <c r="K200" s="191"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7.61</v>
      </c>
      <c r="L200" s="192" t="str">
        <f t="shared" si="3"/>
        <v>Wine750</v>
      </c>
      <c r="M200" s="191">
        <f>VLOOKUP(L200,'Slope %'!C:D,2,0)</f>
        <v>0.1</v>
      </c>
    </row>
    <row r="201" spans="1:13" x14ac:dyDescent="0.25">
      <c r="A201">
        <v>5793</v>
      </c>
      <c r="B201" s="58" t="s">
        <v>694</v>
      </c>
      <c r="C201" s="58" t="s">
        <v>423</v>
      </c>
      <c r="D201" s="58" t="s">
        <v>430</v>
      </c>
      <c r="E201" s="58">
        <v>750</v>
      </c>
      <c r="F201" s="58">
        <v>12</v>
      </c>
      <c r="G201" s="59">
        <v>14.5</v>
      </c>
      <c r="H201" s="58" t="s">
        <v>561</v>
      </c>
      <c r="I201" s="59">
        <v>18.989999999999998</v>
      </c>
      <c r="J201">
        <v>1</v>
      </c>
      <c r="K201" s="191"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8.49</v>
      </c>
      <c r="L201" s="192" t="str">
        <f t="shared" si="3"/>
        <v>Wine750</v>
      </c>
      <c r="M201" s="191">
        <f>VLOOKUP(L201,'Slope %'!C:D,2,0)</f>
        <v>0.1</v>
      </c>
    </row>
    <row r="202" spans="1:13" x14ac:dyDescent="0.25">
      <c r="A202">
        <v>5841</v>
      </c>
      <c r="B202" s="58" t="s">
        <v>695</v>
      </c>
      <c r="C202" s="58" t="s">
        <v>423</v>
      </c>
      <c r="D202" s="58" t="s">
        <v>602</v>
      </c>
      <c r="E202" s="58">
        <v>1500</v>
      </c>
      <c r="F202" s="58">
        <v>6</v>
      </c>
      <c r="G202" s="59">
        <v>14.7</v>
      </c>
      <c r="H202" s="58" t="s">
        <v>471</v>
      </c>
      <c r="I202" s="59">
        <v>109.99</v>
      </c>
      <c r="J202">
        <v>1</v>
      </c>
      <c r="K202" s="191"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17.21</v>
      </c>
      <c r="L202" s="192" t="str">
        <f t="shared" si="3"/>
        <v>Wine1500</v>
      </c>
      <c r="M202" s="191">
        <f>VLOOKUP(L202,'Slope %'!C:D,2,0)</f>
        <v>7.0000000000000007E-2</v>
      </c>
    </row>
    <row r="203" spans="1:13" x14ac:dyDescent="0.25">
      <c r="A203">
        <v>5862</v>
      </c>
      <c r="B203" s="58" t="s">
        <v>696</v>
      </c>
      <c r="C203" s="58" t="s">
        <v>410</v>
      </c>
      <c r="D203" s="58" t="s">
        <v>677</v>
      </c>
      <c r="E203" s="58">
        <v>473</v>
      </c>
      <c r="F203" s="58">
        <v>24</v>
      </c>
      <c r="G203" s="59">
        <v>5</v>
      </c>
      <c r="H203" s="58" t="s">
        <v>697</v>
      </c>
      <c r="I203" s="59">
        <v>4.29</v>
      </c>
      <c r="J203">
        <v>1</v>
      </c>
      <c r="K203" s="191"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1.85</v>
      </c>
      <c r="L203" s="192" t="str">
        <f t="shared" si="3"/>
        <v>Beer473</v>
      </c>
      <c r="M203" s="191">
        <f>VLOOKUP(L203,'Slope %'!C:D,2,0)</f>
        <v>0.12</v>
      </c>
    </row>
    <row r="204" spans="1:13" x14ac:dyDescent="0.25">
      <c r="A204">
        <v>5862</v>
      </c>
      <c r="B204" s="58" t="s">
        <v>696</v>
      </c>
      <c r="C204" s="58" t="s">
        <v>410</v>
      </c>
      <c r="D204" s="58" t="s">
        <v>677</v>
      </c>
      <c r="E204" s="58">
        <v>473</v>
      </c>
      <c r="F204" s="58">
        <v>24</v>
      </c>
      <c r="G204" s="59">
        <v>5</v>
      </c>
      <c r="H204" s="58" t="s">
        <v>697</v>
      </c>
      <c r="I204" s="59">
        <v>4.29</v>
      </c>
      <c r="J204">
        <v>1</v>
      </c>
      <c r="K204" s="191"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1.85</v>
      </c>
      <c r="L204" s="192" t="str">
        <f t="shared" si="3"/>
        <v>Beer473</v>
      </c>
      <c r="M204" s="191">
        <f>VLOOKUP(L204,'Slope %'!C:D,2,0)</f>
        <v>0.12</v>
      </c>
    </row>
    <row r="205" spans="1:13" x14ac:dyDescent="0.25">
      <c r="A205">
        <v>5877</v>
      </c>
      <c r="B205" s="58" t="s">
        <v>698</v>
      </c>
      <c r="C205" s="58" t="s">
        <v>423</v>
      </c>
      <c r="D205" s="58" t="s">
        <v>450</v>
      </c>
      <c r="E205" s="58">
        <v>750</v>
      </c>
      <c r="F205" s="58">
        <v>12</v>
      </c>
      <c r="G205" s="59">
        <v>15.4</v>
      </c>
      <c r="H205" s="58" t="s">
        <v>699</v>
      </c>
      <c r="I205" s="59">
        <v>30.89</v>
      </c>
      <c r="J205">
        <v>1</v>
      </c>
      <c r="K205" s="191"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9.02</v>
      </c>
      <c r="L205" s="192" t="str">
        <f t="shared" si="3"/>
        <v>Wine750</v>
      </c>
      <c r="M205" s="191">
        <f>VLOOKUP(L205,'Slope %'!C:D,2,0)</f>
        <v>0.1</v>
      </c>
    </row>
    <row r="206" spans="1:13" x14ac:dyDescent="0.25">
      <c r="A206">
        <v>5885</v>
      </c>
      <c r="B206" s="58" t="s">
        <v>700</v>
      </c>
      <c r="C206" s="58" t="s">
        <v>423</v>
      </c>
      <c r="D206" s="58" t="s">
        <v>476</v>
      </c>
      <c r="E206" s="58">
        <v>1500</v>
      </c>
      <c r="F206" s="58">
        <v>6</v>
      </c>
      <c r="G206" s="59">
        <v>13.5</v>
      </c>
      <c r="H206" s="58" t="s">
        <v>431</v>
      </c>
      <c r="I206" s="59">
        <v>26.99</v>
      </c>
      <c r="J206">
        <v>1</v>
      </c>
      <c r="K206" s="191"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15.81</v>
      </c>
      <c r="L206" s="192" t="str">
        <f t="shared" si="3"/>
        <v>Wine1500</v>
      </c>
      <c r="M206" s="191">
        <f>VLOOKUP(L206,'Slope %'!C:D,2,0)</f>
        <v>7.0000000000000007E-2</v>
      </c>
    </row>
    <row r="207" spans="1:13" x14ac:dyDescent="0.25">
      <c r="A207">
        <v>5910</v>
      </c>
      <c r="B207" s="58" t="s">
        <v>701</v>
      </c>
      <c r="C207" s="58" t="s">
        <v>414</v>
      </c>
      <c r="D207" s="58" t="s">
        <v>418</v>
      </c>
      <c r="E207" s="58">
        <v>750</v>
      </c>
      <c r="F207" s="58">
        <v>12</v>
      </c>
      <c r="G207" s="59">
        <v>40</v>
      </c>
      <c r="H207" s="58" t="s">
        <v>416</v>
      </c>
      <c r="I207" s="59">
        <v>24.64</v>
      </c>
      <c r="J207">
        <v>1</v>
      </c>
      <c r="K207" s="191"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23.42</v>
      </c>
      <c r="L207" s="192" t="str">
        <f t="shared" si="3"/>
        <v>Spirits750</v>
      </c>
      <c r="M207" s="191">
        <f>VLOOKUP(L207,'Slope %'!C:D,2,0)</f>
        <v>7.0000000000000007E-2</v>
      </c>
    </row>
    <row r="208" spans="1:13" x14ac:dyDescent="0.25">
      <c r="A208">
        <v>5939</v>
      </c>
      <c r="B208" s="58" t="s">
        <v>702</v>
      </c>
      <c r="C208" s="58" t="s">
        <v>414</v>
      </c>
      <c r="D208" s="58" t="s">
        <v>545</v>
      </c>
      <c r="E208" s="58">
        <v>750</v>
      </c>
      <c r="F208" s="58">
        <v>12</v>
      </c>
      <c r="G208" s="59">
        <v>40</v>
      </c>
      <c r="H208" s="58" t="s">
        <v>591</v>
      </c>
      <c r="I208" s="59">
        <v>64.989999999999995</v>
      </c>
      <c r="J208">
        <v>1</v>
      </c>
      <c r="K208" s="191"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23.42</v>
      </c>
      <c r="L208" s="192" t="str">
        <f t="shared" si="3"/>
        <v>Spirits750</v>
      </c>
      <c r="M208" s="191">
        <f>VLOOKUP(L208,'Slope %'!C:D,2,0)</f>
        <v>7.0000000000000007E-2</v>
      </c>
    </row>
    <row r="209" spans="1:13" x14ac:dyDescent="0.25">
      <c r="A209">
        <v>5942</v>
      </c>
      <c r="B209" s="58" t="s">
        <v>703</v>
      </c>
      <c r="C209" s="58" t="s">
        <v>414</v>
      </c>
      <c r="D209" s="58" t="s">
        <v>545</v>
      </c>
      <c r="E209" s="58">
        <v>750</v>
      </c>
      <c r="F209" s="58">
        <v>6</v>
      </c>
      <c r="G209" s="59">
        <v>30</v>
      </c>
      <c r="H209" s="58" t="s">
        <v>704</v>
      </c>
      <c r="I209" s="59">
        <v>49.99</v>
      </c>
      <c r="J209">
        <v>1</v>
      </c>
      <c r="K209" s="191"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17.57</v>
      </c>
      <c r="L209" s="192" t="str">
        <f t="shared" si="3"/>
        <v>Spirits750</v>
      </c>
      <c r="M209" s="191">
        <f>VLOOKUP(L209,'Slope %'!C:D,2,0)</f>
        <v>7.0000000000000007E-2</v>
      </c>
    </row>
    <row r="210" spans="1:13" x14ac:dyDescent="0.25">
      <c r="A210">
        <v>5959</v>
      </c>
      <c r="B210" s="58" t="s">
        <v>630</v>
      </c>
      <c r="C210" s="58" t="s">
        <v>414</v>
      </c>
      <c r="D210" s="58" t="s">
        <v>566</v>
      </c>
      <c r="E210" s="58">
        <v>750</v>
      </c>
      <c r="F210" s="58">
        <v>12</v>
      </c>
      <c r="G210" s="59">
        <v>17</v>
      </c>
      <c r="H210" s="58" t="s">
        <v>419</v>
      </c>
      <c r="I210" s="59">
        <v>35.49</v>
      </c>
      <c r="J210">
        <v>1</v>
      </c>
      <c r="K210" s="191"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9.9499999999999993</v>
      </c>
      <c r="L210" s="192" t="str">
        <f t="shared" si="3"/>
        <v>Spirits750</v>
      </c>
      <c r="M210" s="191">
        <f>VLOOKUP(L210,'Slope %'!C:D,2,0)</f>
        <v>7.0000000000000007E-2</v>
      </c>
    </row>
    <row r="211" spans="1:13" x14ac:dyDescent="0.25">
      <c r="A211">
        <v>6095</v>
      </c>
      <c r="B211" s="58" t="s">
        <v>705</v>
      </c>
      <c r="C211" s="58" t="s">
        <v>423</v>
      </c>
      <c r="D211" s="58" t="s">
        <v>598</v>
      </c>
      <c r="E211" s="58">
        <v>750</v>
      </c>
      <c r="F211" s="58">
        <v>12</v>
      </c>
      <c r="G211" s="59">
        <v>14</v>
      </c>
      <c r="H211" s="58" t="s">
        <v>437</v>
      </c>
      <c r="I211" s="59">
        <v>24.99</v>
      </c>
      <c r="J211">
        <v>1</v>
      </c>
      <c r="K211" s="191"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8.1999999999999993</v>
      </c>
      <c r="L211" s="192" t="str">
        <f t="shared" si="3"/>
        <v>Wine750</v>
      </c>
      <c r="M211" s="191">
        <f>VLOOKUP(L211,'Slope %'!C:D,2,0)</f>
        <v>0.1</v>
      </c>
    </row>
    <row r="212" spans="1:13" x14ac:dyDescent="0.25">
      <c r="A212">
        <v>6111</v>
      </c>
      <c r="B212" s="58" t="s">
        <v>706</v>
      </c>
      <c r="C212" s="58" t="s">
        <v>423</v>
      </c>
      <c r="D212" s="58" t="s">
        <v>436</v>
      </c>
      <c r="E212" s="58">
        <v>750</v>
      </c>
      <c r="F212" s="58">
        <v>12</v>
      </c>
      <c r="G212" s="59">
        <v>14</v>
      </c>
      <c r="H212" s="58" t="s">
        <v>529</v>
      </c>
      <c r="I212" s="59">
        <v>16.649999999999999</v>
      </c>
      <c r="J212">
        <v>1</v>
      </c>
      <c r="K212" s="191"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8.1999999999999993</v>
      </c>
      <c r="L212" s="192" t="str">
        <f t="shared" si="3"/>
        <v>Wine750</v>
      </c>
      <c r="M212" s="191">
        <f>VLOOKUP(L212,'Slope %'!C:D,2,0)</f>
        <v>0.1</v>
      </c>
    </row>
    <row r="213" spans="1:13" x14ac:dyDescent="0.25">
      <c r="A213">
        <v>6231</v>
      </c>
      <c r="B213" s="58" t="s">
        <v>707</v>
      </c>
      <c r="C213" s="58" t="s">
        <v>414</v>
      </c>
      <c r="D213" s="58" t="s">
        <v>500</v>
      </c>
      <c r="E213" s="58">
        <v>750</v>
      </c>
      <c r="F213" s="58">
        <v>6</v>
      </c>
      <c r="G213" s="59">
        <v>40</v>
      </c>
      <c r="H213" s="58" t="s">
        <v>501</v>
      </c>
      <c r="I213" s="59">
        <v>119.99</v>
      </c>
      <c r="J213">
        <v>1</v>
      </c>
      <c r="K213" s="191"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23.42</v>
      </c>
      <c r="L213" s="192" t="str">
        <f t="shared" si="3"/>
        <v>Spirits750</v>
      </c>
      <c r="M213" s="191">
        <f>VLOOKUP(L213,'Slope %'!C:D,2,0)</f>
        <v>7.0000000000000007E-2</v>
      </c>
    </row>
    <row r="214" spans="1:13" x14ac:dyDescent="0.25">
      <c r="A214">
        <v>6237</v>
      </c>
      <c r="B214" s="58" t="s">
        <v>708</v>
      </c>
      <c r="C214" s="58" t="s">
        <v>423</v>
      </c>
      <c r="D214" s="58" t="s">
        <v>436</v>
      </c>
      <c r="E214" s="58">
        <v>3000</v>
      </c>
      <c r="F214" s="58">
        <v>4</v>
      </c>
      <c r="G214" s="59">
        <v>12</v>
      </c>
      <c r="H214" s="58" t="s">
        <v>483</v>
      </c>
      <c r="I214" s="59">
        <v>39.99</v>
      </c>
      <c r="J214">
        <v>1</v>
      </c>
      <c r="K214" s="191"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28.11</v>
      </c>
      <c r="L214" s="192" t="str">
        <f t="shared" si="3"/>
        <v>Wine3000</v>
      </c>
      <c r="M214" s="191">
        <f>VLOOKUP(L214,'Slope %'!C:D,2,0)</f>
        <v>0.05</v>
      </c>
    </row>
    <row r="215" spans="1:13" x14ac:dyDescent="0.25">
      <c r="A215">
        <v>6238</v>
      </c>
      <c r="B215" s="58" t="s">
        <v>709</v>
      </c>
      <c r="C215" s="58" t="s">
        <v>423</v>
      </c>
      <c r="D215" s="58" t="s">
        <v>473</v>
      </c>
      <c r="E215" s="58">
        <v>3000</v>
      </c>
      <c r="F215" s="58">
        <v>4</v>
      </c>
      <c r="G215" s="59">
        <v>12.5</v>
      </c>
      <c r="H215" s="58" t="s">
        <v>483</v>
      </c>
      <c r="I215" s="59">
        <v>39.99</v>
      </c>
      <c r="J215">
        <v>1</v>
      </c>
      <c r="K215" s="191"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29.28</v>
      </c>
      <c r="L215" s="192" t="str">
        <f t="shared" si="3"/>
        <v>Wine3000</v>
      </c>
      <c r="M215" s="191">
        <f>VLOOKUP(L215,'Slope %'!C:D,2,0)</f>
        <v>0.05</v>
      </c>
    </row>
    <row r="216" spans="1:13" x14ac:dyDescent="0.25">
      <c r="A216">
        <v>6262</v>
      </c>
      <c r="B216" s="58" t="s">
        <v>710</v>
      </c>
      <c r="C216" s="58" t="s">
        <v>423</v>
      </c>
      <c r="D216" s="58" t="s">
        <v>711</v>
      </c>
      <c r="E216" s="58">
        <v>750</v>
      </c>
      <c r="F216" s="58">
        <v>12</v>
      </c>
      <c r="G216" s="59">
        <v>11.5</v>
      </c>
      <c r="H216" s="58" t="s">
        <v>425</v>
      </c>
      <c r="I216" s="59">
        <v>16.989999999999998</v>
      </c>
      <c r="J216">
        <v>1</v>
      </c>
      <c r="K216" s="191"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6.73</v>
      </c>
      <c r="L216" s="192" t="str">
        <f t="shared" si="3"/>
        <v>Wine750</v>
      </c>
      <c r="M216" s="191">
        <f>VLOOKUP(L216,'Slope %'!C:D,2,0)</f>
        <v>0.1</v>
      </c>
    </row>
    <row r="217" spans="1:13" x14ac:dyDescent="0.25">
      <c r="A217">
        <v>6263</v>
      </c>
      <c r="B217" s="58" t="s">
        <v>712</v>
      </c>
      <c r="C217" s="58" t="s">
        <v>423</v>
      </c>
      <c r="D217" s="58" t="s">
        <v>436</v>
      </c>
      <c r="E217" s="58">
        <v>3000</v>
      </c>
      <c r="F217" s="58">
        <v>1</v>
      </c>
      <c r="G217" s="59">
        <v>13</v>
      </c>
      <c r="H217" s="58" t="s">
        <v>483</v>
      </c>
      <c r="I217" s="59">
        <v>159.99</v>
      </c>
      <c r="J217">
        <v>1</v>
      </c>
      <c r="K217" s="191"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30.45</v>
      </c>
      <c r="L217" s="192" t="str">
        <f t="shared" si="3"/>
        <v>Wine3000</v>
      </c>
      <c r="M217" s="191">
        <f>VLOOKUP(L217,'Slope %'!C:D,2,0)</f>
        <v>0.05</v>
      </c>
    </row>
    <row r="218" spans="1:13" x14ac:dyDescent="0.25">
      <c r="A218">
        <v>6306</v>
      </c>
      <c r="B218" s="58" t="s">
        <v>713</v>
      </c>
      <c r="C218" s="58" t="s">
        <v>423</v>
      </c>
      <c r="D218" s="58" t="s">
        <v>436</v>
      </c>
      <c r="E218" s="58">
        <v>750</v>
      </c>
      <c r="F218" s="58">
        <v>12</v>
      </c>
      <c r="G218" s="59">
        <v>12.5</v>
      </c>
      <c r="H218" s="58" t="s">
        <v>511</v>
      </c>
      <c r="I218" s="59">
        <v>11.24</v>
      </c>
      <c r="J218">
        <v>1</v>
      </c>
      <c r="K218" s="191"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7.32</v>
      </c>
      <c r="L218" s="192" t="str">
        <f t="shared" si="3"/>
        <v>Wine750</v>
      </c>
      <c r="M218" s="191">
        <f>VLOOKUP(L218,'Slope %'!C:D,2,0)</f>
        <v>0.1</v>
      </c>
    </row>
    <row r="219" spans="1:13" x14ac:dyDescent="0.25">
      <c r="A219">
        <v>6340</v>
      </c>
      <c r="B219" s="58" t="s">
        <v>714</v>
      </c>
      <c r="C219" s="58" t="s">
        <v>414</v>
      </c>
      <c r="D219" s="58" t="s">
        <v>715</v>
      </c>
      <c r="E219" s="58">
        <v>750</v>
      </c>
      <c r="F219" s="58">
        <v>12</v>
      </c>
      <c r="G219" s="59">
        <v>21</v>
      </c>
      <c r="H219" s="58" t="s">
        <v>445</v>
      </c>
      <c r="I219" s="59">
        <v>33.99</v>
      </c>
      <c r="J219">
        <v>1</v>
      </c>
      <c r="K219" s="191"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12.3</v>
      </c>
      <c r="L219" s="192" t="str">
        <f t="shared" si="3"/>
        <v>Spirits750</v>
      </c>
      <c r="M219" s="191">
        <f>VLOOKUP(L219,'Slope %'!C:D,2,0)</f>
        <v>7.0000000000000007E-2</v>
      </c>
    </row>
    <row r="220" spans="1:13" x14ac:dyDescent="0.25">
      <c r="A220">
        <v>6404</v>
      </c>
      <c r="B220" s="58" t="s">
        <v>716</v>
      </c>
      <c r="C220" s="58" t="s">
        <v>410</v>
      </c>
      <c r="D220" s="58" t="s">
        <v>717</v>
      </c>
      <c r="E220" s="58">
        <v>330</v>
      </c>
      <c r="F220" s="58">
        <v>24</v>
      </c>
      <c r="G220" s="59">
        <v>11.3</v>
      </c>
      <c r="H220" s="58" t="s">
        <v>718</v>
      </c>
      <c r="I220" s="59">
        <v>6.7</v>
      </c>
      <c r="J220">
        <v>1</v>
      </c>
      <c r="K220" s="191"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2.91</v>
      </c>
      <c r="L220" s="192" t="str">
        <f t="shared" si="3"/>
        <v>Beer330</v>
      </c>
      <c r="M220" s="191">
        <f>VLOOKUP(L220,'Slope %'!C:D,2,0)</f>
        <v>0.12</v>
      </c>
    </row>
    <row r="221" spans="1:13" x14ac:dyDescent="0.25">
      <c r="A221">
        <v>6424</v>
      </c>
      <c r="B221" s="58" t="s">
        <v>719</v>
      </c>
      <c r="C221" s="58" t="s">
        <v>423</v>
      </c>
      <c r="D221" s="58" t="s">
        <v>476</v>
      </c>
      <c r="E221" s="58">
        <v>750</v>
      </c>
      <c r="F221" s="58">
        <v>12</v>
      </c>
      <c r="G221" s="59">
        <v>15</v>
      </c>
      <c r="H221" s="58" t="s">
        <v>521</v>
      </c>
      <c r="I221" s="59">
        <v>26.99</v>
      </c>
      <c r="J221">
        <v>1</v>
      </c>
      <c r="K221" s="191"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8.7799999999999994</v>
      </c>
      <c r="L221" s="192" t="str">
        <f t="shared" si="3"/>
        <v>Wine750</v>
      </c>
      <c r="M221" s="191">
        <f>VLOOKUP(L221,'Slope %'!C:D,2,0)</f>
        <v>0.1</v>
      </c>
    </row>
    <row r="222" spans="1:13" x14ac:dyDescent="0.25">
      <c r="A222">
        <v>6487</v>
      </c>
      <c r="B222" s="58" t="s">
        <v>720</v>
      </c>
      <c r="C222" s="58" t="s">
        <v>423</v>
      </c>
      <c r="D222" s="58" t="s">
        <v>476</v>
      </c>
      <c r="E222" s="58">
        <v>750</v>
      </c>
      <c r="F222" s="58">
        <v>12</v>
      </c>
      <c r="G222" s="59">
        <v>14.5</v>
      </c>
      <c r="H222" s="58" t="s">
        <v>434</v>
      </c>
      <c r="I222" s="59">
        <v>22.99</v>
      </c>
      <c r="J222">
        <v>1</v>
      </c>
      <c r="K222" s="191"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8.49</v>
      </c>
      <c r="L222" s="192" t="str">
        <f t="shared" si="3"/>
        <v>Wine750</v>
      </c>
      <c r="M222" s="191">
        <f>VLOOKUP(L222,'Slope %'!C:D,2,0)</f>
        <v>0.1</v>
      </c>
    </row>
    <row r="223" spans="1:13" x14ac:dyDescent="0.25">
      <c r="A223">
        <v>6502</v>
      </c>
      <c r="B223" s="58" t="s">
        <v>721</v>
      </c>
      <c r="C223" s="58" t="s">
        <v>414</v>
      </c>
      <c r="D223" s="58" t="s">
        <v>533</v>
      </c>
      <c r="E223" s="58">
        <v>750</v>
      </c>
      <c r="F223" s="58">
        <v>12</v>
      </c>
      <c r="G223" s="59">
        <v>40</v>
      </c>
      <c r="H223" s="58" t="s">
        <v>448</v>
      </c>
      <c r="I223" s="59">
        <v>45.99</v>
      </c>
      <c r="J223">
        <v>1</v>
      </c>
      <c r="K223" s="191"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23.42</v>
      </c>
      <c r="L223" s="192" t="str">
        <f t="shared" si="3"/>
        <v>Spirits750</v>
      </c>
      <c r="M223" s="191">
        <f>VLOOKUP(L223,'Slope %'!C:D,2,0)</f>
        <v>7.0000000000000007E-2</v>
      </c>
    </row>
    <row r="224" spans="1:13" x14ac:dyDescent="0.25">
      <c r="A224">
        <v>6524</v>
      </c>
      <c r="B224" s="58" t="s">
        <v>722</v>
      </c>
      <c r="C224" s="58" t="s">
        <v>423</v>
      </c>
      <c r="D224" s="58" t="s">
        <v>575</v>
      </c>
      <c r="E224" s="58">
        <v>750</v>
      </c>
      <c r="F224" s="58">
        <v>12</v>
      </c>
      <c r="G224" s="59">
        <v>12.5</v>
      </c>
      <c r="H224" s="58" t="s">
        <v>586</v>
      </c>
      <c r="I224" s="59">
        <v>11.99</v>
      </c>
      <c r="J224">
        <v>1</v>
      </c>
      <c r="K224" s="191"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7.32</v>
      </c>
      <c r="L224" s="192" t="str">
        <f t="shared" si="3"/>
        <v>Wine750</v>
      </c>
      <c r="M224" s="191">
        <f>VLOOKUP(L224,'Slope %'!C:D,2,0)</f>
        <v>0.1</v>
      </c>
    </row>
    <row r="225" spans="1:13" x14ac:dyDescent="0.25">
      <c r="A225">
        <v>6585</v>
      </c>
      <c r="B225" s="58" t="s">
        <v>723</v>
      </c>
      <c r="C225" s="58" t="s">
        <v>423</v>
      </c>
      <c r="D225" s="58" t="s">
        <v>560</v>
      </c>
      <c r="E225" s="58">
        <v>750</v>
      </c>
      <c r="F225" s="58">
        <v>12</v>
      </c>
      <c r="G225" s="59">
        <v>13.5</v>
      </c>
      <c r="H225" s="58" t="s">
        <v>421</v>
      </c>
      <c r="I225" s="59">
        <v>16.5</v>
      </c>
      <c r="J225">
        <v>1</v>
      </c>
      <c r="K225" s="191"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7.9</v>
      </c>
      <c r="L225" s="192" t="str">
        <f t="shared" si="3"/>
        <v>Wine750</v>
      </c>
      <c r="M225" s="191">
        <f>VLOOKUP(L225,'Slope %'!C:D,2,0)</f>
        <v>0.1</v>
      </c>
    </row>
    <row r="226" spans="1:13" x14ac:dyDescent="0.25">
      <c r="A226">
        <v>6681</v>
      </c>
      <c r="B226" s="58" t="s">
        <v>724</v>
      </c>
      <c r="C226" s="58" t="s">
        <v>423</v>
      </c>
      <c r="D226" s="58" t="s">
        <v>476</v>
      </c>
      <c r="E226" s="58">
        <v>750</v>
      </c>
      <c r="F226" s="58">
        <v>12</v>
      </c>
      <c r="G226" s="59">
        <v>14.1</v>
      </c>
      <c r="H226" s="58" t="s">
        <v>474</v>
      </c>
      <c r="I226" s="59">
        <v>26.99</v>
      </c>
      <c r="J226">
        <v>1</v>
      </c>
      <c r="K226" s="191"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8.26</v>
      </c>
      <c r="L226" s="192" t="str">
        <f t="shared" si="3"/>
        <v>Wine750</v>
      </c>
      <c r="M226" s="191">
        <f>VLOOKUP(L226,'Slope %'!C:D,2,0)</f>
        <v>0.1</v>
      </c>
    </row>
    <row r="227" spans="1:13" x14ac:dyDescent="0.25">
      <c r="A227">
        <v>6697</v>
      </c>
      <c r="B227" s="58" t="s">
        <v>725</v>
      </c>
      <c r="C227" s="58" t="s">
        <v>423</v>
      </c>
      <c r="D227" s="58" t="s">
        <v>726</v>
      </c>
      <c r="E227" s="58">
        <v>750</v>
      </c>
      <c r="F227" s="58">
        <v>12</v>
      </c>
      <c r="G227" s="59">
        <v>13</v>
      </c>
      <c r="H227" s="58" t="s">
        <v>456</v>
      </c>
      <c r="I227" s="59">
        <v>16.489999999999998</v>
      </c>
      <c r="J227">
        <v>1</v>
      </c>
      <c r="K227" s="191"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7.61</v>
      </c>
      <c r="L227" s="192" t="str">
        <f t="shared" si="3"/>
        <v>Wine750</v>
      </c>
      <c r="M227" s="191">
        <f>VLOOKUP(L227,'Slope %'!C:D,2,0)</f>
        <v>0.1</v>
      </c>
    </row>
    <row r="228" spans="1:13" x14ac:dyDescent="0.25">
      <c r="A228">
        <v>6703</v>
      </c>
      <c r="B228" s="58" t="s">
        <v>727</v>
      </c>
      <c r="C228" s="58" t="s">
        <v>423</v>
      </c>
      <c r="D228" s="58" t="s">
        <v>598</v>
      </c>
      <c r="E228" s="58">
        <v>750</v>
      </c>
      <c r="F228" s="58">
        <v>12</v>
      </c>
      <c r="G228" s="59">
        <v>13.5</v>
      </c>
      <c r="H228" s="58" t="s">
        <v>456</v>
      </c>
      <c r="I228" s="59">
        <v>16.489999999999998</v>
      </c>
      <c r="J228">
        <v>1</v>
      </c>
      <c r="K228" s="191"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7.9</v>
      </c>
      <c r="L228" s="192" t="str">
        <f t="shared" si="3"/>
        <v>Wine750</v>
      </c>
      <c r="M228" s="191">
        <f>VLOOKUP(L228,'Slope %'!C:D,2,0)</f>
        <v>0.1</v>
      </c>
    </row>
    <row r="229" spans="1:13" x14ac:dyDescent="0.25">
      <c r="A229">
        <v>6704</v>
      </c>
      <c r="B229" s="58" t="s">
        <v>728</v>
      </c>
      <c r="C229" s="58" t="s">
        <v>423</v>
      </c>
      <c r="D229" s="58" t="s">
        <v>430</v>
      </c>
      <c r="E229" s="58">
        <v>750</v>
      </c>
      <c r="F229" s="58">
        <v>12</v>
      </c>
      <c r="G229" s="59">
        <v>13.5</v>
      </c>
      <c r="H229" s="58" t="s">
        <v>421</v>
      </c>
      <c r="I229" s="59">
        <v>16.989999999999998</v>
      </c>
      <c r="J229">
        <v>1</v>
      </c>
      <c r="K229" s="191"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7.9</v>
      </c>
      <c r="L229" s="192" t="str">
        <f t="shared" si="3"/>
        <v>Wine750</v>
      </c>
      <c r="M229" s="191">
        <f>VLOOKUP(L229,'Slope %'!C:D,2,0)</f>
        <v>0.1</v>
      </c>
    </row>
    <row r="230" spans="1:13" x14ac:dyDescent="0.25">
      <c r="A230">
        <v>6710</v>
      </c>
      <c r="B230" s="58" t="s">
        <v>729</v>
      </c>
      <c r="C230" s="58" t="s">
        <v>423</v>
      </c>
      <c r="D230" s="58" t="s">
        <v>473</v>
      </c>
      <c r="E230" s="58">
        <v>750</v>
      </c>
      <c r="F230" s="58">
        <v>12</v>
      </c>
      <c r="G230" s="59">
        <v>13</v>
      </c>
      <c r="H230" s="58" t="s">
        <v>483</v>
      </c>
      <c r="I230" s="59">
        <v>16.989999999999998</v>
      </c>
      <c r="J230">
        <v>1</v>
      </c>
      <c r="K230" s="191"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7.61</v>
      </c>
      <c r="L230" s="192" t="str">
        <f t="shared" si="3"/>
        <v>Wine750</v>
      </c>
      <c r="M230" s="191">
        <f>VLOOKUP(L230,'Slope %'!C:D,2,0)</f>
        <v>0.1</v>
      </c>
    </row>
    <row r="231" spans="1:13" x14ac:dyDescent="0.25">
      <c r="A231">
        <v>6729</v>
      </c>
      <c r="B231" s="58" t="s">
        <v>730</v>
      </c>
      <c r="C231" s="58" t="s">
        <v>423</v>
      </c>
      <c r="D231" s="58" t="s">
        <v>598</v>
      </c>
      <c r="E231" s="58">
        <v>750</v>
      </c>
      <c r="F231" s="58">
        <v>12</v>
      </c>
      <c r="G231" s="59">
        <v>14</v>
      </c>
      <c r="H231" s="58" t="s">
        <v>586</v>
      </c>
      <c r="I231" s="59">
        <v>15.99</v>
      </c>
      <c r="J231">
        <v>1</v>
      </c>
      <c r="K231" s="191"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8.1999999999999993</v>
      </c>
      <c r="L231" s="192" t="str">
        <f t="shared" si="3"/>
        <v>Wine750</v>
      </c>
      <c r="M231" s="191">
        <f>VLOOKUP(L231,'Slope %'!C:D,2,0)</f>
        <v>0.1</v>
      </c>
    </row>
    <row r="232" spans="1:13" x14ac:dyDescent="0.25">
      <c r="A232">
        <v>6730</v>
      </c>
      <c r="B232" s="58" t="s">
        <v>731</v>
      </c>
      <c r="C232" s="58" t="s">
        <v>423</v>
      </c>
      <c r="D232" s="58" t="s">
        <v>575</v>
      </c>
      <c r="E232" s="58">
        <v>750</v>
      </c>
      <c r="F232" s="58">
        <v>12</v>
      </c>
      <c r="G232" s="59">
        <v>13</v>
      </c>
      <c r="H232" s="58" t="s">
        <v>586</v>
      </c>
      <c r="I232" s="59">
        <v>15.99</v>
      </c>
      <c r="J232">
        <v>1</v>
      </c>
      <c r="K232" s="191"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7.61</v>
      </c>
      <c r="L232" s="192" t="str">
        <f t="shared" si="3"/>
        <v>Wine750</v>
      </c>
      <c r="M232" s="191">
        <f>VLOOKUP(L232,'Slope %'!C:D,2,0)</f>
        <v>0.1</v>
      </c>
    </row>
    <row r="233" spans="1:13" x14ac:dyDescent="0.25">
      <c r="A233">
        <v>6830</v>
      </c>
      <c r="B233" s="58" t="s">
        <v>732</v>
      </c>
      <c r="C233" s="58" t="s">
        <v>423</v>
      </c>
      <c r="D233" s="58" t="s">
        <v>436</v>
      </c>
      <c r="E233" s="58">
        <v>750</v>
      </c>
      <c r="F233" s="58">
        <v>12</v>
      </c>
      <c r="G233" s="59">
        <v>13.5</v>
      </c>
      <c r="H233" s="58" t="s">
        <v>600</v>
      </c>
      <c r="I233" s="59">
        <v>17.989999999999998</v>
      </c>
      <c r="J233">
        <v>1</v>
      </c>
      <c r="K233" s="191"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7.9</v>
      </c>
      <c r="L233" s="192" t="str">
        <f t="shared" si="3"/>
        <v>Wine750</v>
      </c>
      <c r="M233" s="191">
        <f>VLOOKUP(L233,'Slope %'!C:D,2,0)</f>
        <v>0.1</v>
      </c>
    </row>
    <row r="234" spans="1:13" x14ac:dyDescent="0.25">
      <c r="A234">
        <v>6854</v>
      </c>
      <c r="B234" s="58" t="s">
        <v>733</v>
      </c>
      <c r="C234" s="58" t="s">
        <v>423</v>
      </c>
      <c r="D234" s="58" t="s">
        <v>476</v>
      </c>
      <c r="E234" s="58">
        <v>750</v>
      </c>
      <c r="F234" s="58">
        <v>12</v>
      </c>
      <c r="G234" s="59">
        <v>13.5</v>
      </c>
      <c r="H234" s="58" t="s">
        <v>456</v>
      </c>
      <c r="I234" s="59">
        <v>12.49</v>
      </c>
      <c r="J234">
        <v>1</v>
      </c>
      <c r="K234" s="191"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7.9</v>
      </c>
      <c r="L234" s="192" t="str">
        <f t="shared" si="3"/>
        <v>Wine750</v>
      </c>
      <c r="M234" s="191">
        <f>VLOOKUP(L234,'Slope %'!C:D,2,0)</f>
        <v>0.1</v>
      </c>
    </row>
    <row r="235" spans="1:13" x14ac:dyDescent="0.25">
      <c r="A235">
        <v>6890</v>
      </c>
      <c r="B235" s="58" t="s">
        <v>734</v>
      </c>
      <c r="C235" s="58" t="s">
        <v>414</v>
      </c>
      <c r="D235" s="58" t="s">
        <v>463</v>
      </c>
      <c r="E235" s="58">
        <v>750</v>
      </c>
      <c r="F235" s="58">
        <v>6</v>
      </c>
      <c r="G235" s="59">
        <v>48</v>
      </c>
      <c r="H235" s="58" t="s">
        <v>416</v>
      </c>
      <c r="I235" s="59">
        <v>89.99</v>
      </c>
      <c r="J235">
        <v>1</v>
      </c>
      <c r="K235" s="191"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28.11</v>
      </c>
      <c r="L235" s="192" t="str">
        <f t="shared" si="3"/>
        <v>Spirits750</v>
      </c>
      <c r="M235" s="191">
        <f>VLOOKUP(L235,'Slope %'!C:D,2,0)</f>
        <v>7.0000000000000007E-2</v>
      </c>
    </row>
    <row r="236" spans="1:13" x14ac:dyDescent="0.25">
      <c r="A236">
        <v>6932</v>
      </c>
      <c r="B236" s="58" t="s">
        <v>735</v>
      </c>
      <c r="C236" s="58" t="s">
        <v>414</v>
      </c>
      <c r="D236" s="58" t="s">
        <v>427</v>
      </c>
      <c r="E236" s="58">
        <v>1140</v>
      </c>
      <c r="F236" s="58">
        <v>12</v>
      </c>
      <c r="G236" s="59">
        <v>40</v>
      </c>
      <c r="H236" s="58" t="s">
        <v>445</v>
      </c>
      <c r="I236" s="59">
        <v>38.49</v>
      </c>
      <c r="J236">
        <v>1</v>
      </c>
      <c r="K236" s="191"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35.6</v>
      </c>
      <c r="L236" s="192" t="str">
        <f t="shared" si="3"/>
        <v>Spirits1140</v>
      </c>
      <c r="M236" s="191">
        <f>VLOOKUP(L236,'Slope %'!C:D,2,0)</f>
        <v>0.05</v>
      </c>
    </row>
    <row r="237" spans="1:13" x14ac:dyDescent="0.25">
      <c r="A237">
        <v>6947</v>
      </c>
      <c r="B237" s="58" t="s">
        <v>736</v>
      </c>
      <c r="C237" s="58" t="s">
        <v>414</v>
      </c>
      <c r="D237" s="58" t="s">
        <v>415</v>
      </c>
      <c r="E237" s="58">
        <v>375</v>
      </c>
      <c r="F237" s="58">
        <v>24</v>
      </c>
      <c r="G237" s="59">
        <v>40</v>
      </c>
      <c r="H237" s="58" t="s">
        <v>534</v>
      </c>
      <c r="I237" s="59">
        <v>16.39</v>
      </c>
      <c r="J237">
        <v>1</v>
      </c>
      <c r="K237" s="191"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13.3</v>
      </c>
      <c r="L237" s="192" t="str">
        <f t="shared" si="3"/>
        <v>Spirits375</v>
      </c>
      <c r="M237" s="191">
        <f>VLOOKUP(L237,'Slope %'!C:D,2,0)</f>
        <v>0.1</v>
      </c>
    </row>
    <row r="238" spans="1:13" x14ac:dyDescent="0.25">
      <c r="A238">
        <v>6955</v>
      </c>
      <c r="B238" s="58" t="s">
        <v>737</v>
      </c>
      <c r="C238" s="58" t="s">
        <v>423</v>
      </c>
      <c r="D238" s="58" t="s">
        <v>476</v>
      </c>
      <c r="E238" s="58">
        <v>750</v>
      </c>
      <c r="F238" s="58">
        <v>6</v>
      </c>
      <c r="G238" s="59">
        <v>14.5</v>
      </c>
      <c r="H238" s="58" t="s">
        <v>474</v>
      </c>
      <c r="I238" s="59">
        <v>39.99</v>
      </c>
      <c r="J238">
        <v>1</v>
      </c>
      <c r="K238" s="191"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8.49</v>
      </c>
      <c r="L238" s="192" t="str">
        <f t="shared" si="3"/>
        <v>Wine750</v>
      </c>
      <c r="M238" s="191">
        <f>VLOOKUP(L238,'Slope %'!C:D,2,0)</f>
        <v>0.1</v>
      </c>
    </row>
    <row r="239" spans="1:13" x14ac:dyDescent="0.25">
      <c r="A239">
        <v>6958</v>
      </c>
      <c r="B239" s="58" t="s">
        <v>738</v>
      </c>
      <c r="C239" s="58" t="s">
        <v>423</v>
      </c>
      <c r="D239" s="58" t="s">
        <v>602</v>
      </c>
      <c r="E239" s="58">
        <v>750</v>
      </c>
      <c r="F239" s="58">
        <v>12</v>
      </c>
      <c r="G239" s="59">
        <v>13.5</v>
      </c>
      <c r="H239" s="58" t="s">
        <v>421</v>
      </c>
      <c r="I239" s="59">
        <v>19.989999999999998</v>
      </c>
      <c r="J239">
        <v>1</v>
      </c>
      <c r="K239" s="191"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7.9</v>
      </c>
      <c r="L239" s="192" t="str">
        <f t="shared" si="3"/>
        <v>Wine750</v>
      </c>
      <c r="M239" s="191">
        <f>VLOOKUP(L239,'Slope %'!C:D,2,0)</f>
        <v>0.1</v>
      </c>
    </row>
    <row r="240" spans="1:13" x14ac:dyDescent="0.25">
      <c r="A240">
        <v>6978</v>
      </c>
      <c r="B240" s="58" t="s">
        <v>739</v>
      </c>
      <c r="C240" s="58" t="s">
        <v>423</v>
      </c>
      <c r="D240" s="58" t="s">
        <v>467</v>
      </c>
      <c r="E240" s="58">
        <v>750</v>
      </c>
      <c r="F240" s="58">
        <v>6</v>
      </c>
      <c r="G240" s="59">
        <v>14</v>
      </c>
      <c r="H240" s="58" t="s">
        <v>740</v>
      </c>
      <c r="I240" s="59">
        <v>20.399999999999999</v>
      </c>
      <c r="J240">
        <v>1</v>
      </c>
      <c r="K240" s="191"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8.1999999999999993</v>
      </c>
      <c r="L240" s="192" t="str">
        <f t="shared" si="3"/>
        <v>Wine750</v>
      </c>
      <c r="M240" s="191">
        <f>VLOOKUP(L240,'Slope %'!C:D,2,0)</f>
        <v>0.1</v>
      </c>
    </row>
    <row r="241" spans="1:13" x14ac:dyDescent="0.25">
      <c r="A241">
        <v>6988</v>
      </c>
      <c r="B241" s="58" t="s">
        <v>741</v>
      </c>
      <c r="C241" s="58" t="s">
        <v>423</v>
      </c>
      <c r="D241" s="58" t="s">
        <v>495</v>
      </c>
      <c r="E241" s="58">
        <v>750</v>
      </c>
      <c r="F241" s="58">
        <v>12</v>
      </c>
      <c r="G241" s="59">
        <v>14.1</v>
      </c>
      <c r="H241" s="58" t="s">
        <v>586</v>
      </c>
      <c r="I241" s="59">
        <v>49.99</v>
      </c>
      <c r="J241">
        <v>1</v>
      </c>
      <c r="K241" s="191"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8.26</v>
      </c>
      <c r="L241" s="192" t="str">
        <f t="shared" si="3"/>
        <v>Wine750</v>
      </c>
      <c r="M241" s="191">
        <f>VLOOKUP(L241,'Slope %'!C:D,2,0)</f>
        <v>0.1</v>
      </c>
    </row>
    <row r="242" spans="1:13" x14ac:dyDescent="0.25">
      <c r="A242">
        <v>7009</v>
      </c>
      <c r="B242" s="58" t="s">
        <v>742</v>
      </c>
      <c r="C242" s="58" t="s">
        <v>423</v>
      </c>
      <c r="D242" s="58" t="s">
        <v>598</v>
      </c>
      <c r="E242" s="58">
        <v>750</v>
      </c>
      <c r="F242" s="58">
        <v>12</v>
      </c>
      <c r="G242" s="59">
        <v>13</v>
      </c>
      <c r="H242" s="58" t="s">
        <v>431</v>
      </c>
      <c r="I242" s="59">
        <v>14.99</v>
      </c>
      <c r="J242">
        <v>1</v>
      </c>
      <c r="K242" s="191"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7.61</v>
      </c>
      <c r="L242" s="192" t="str">
        <f t="shared" si="3"/>
        <v>Wine750</v>
      </c>
      <c r="M242" s="191">
        <f>VLOOKUP(L242,'Slope %'!C:D,2,0)</f>
        <v>0.1</v>
      </c>
    </row>
    <row r="243" spans="1:13" x14ac:dyDescent="0.25">
      <c r="A243">
        <v>7033</v>
      </c>
      <c r="B243" s="58" t="s">
        <v>743</v>
      </c>
      <c r="C243" s="58" t="s">
        <v>414</v>
      </c>
      <c r="D243" s="58" t="s">
        <v>492</v>
      </c>
      <c r="E243" s="58">
        <v>1140</v>
      </c>
      <c r="F243" s="58">
        <v>6</v>
      </c>
      <c r="G243" s="59">
        <v>40</v>
      </c>
      <c r="H243" s="58" t="s">
        <v>501</v>
      </c>
      <c r="I243" s="59">
        <v>45.99</v>
      </c>
      <c r="J243">
        <v>1</v>
      </c>
      <c r="K243" s="191"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35.6</v>
      </c>
      <c r="L243" s="192" t="str">
        <f t="shared" si="3"/>
        <v>Spirits1140</v>
      </c>
      <c r="M243" s="191">
        <f>VLOOKUP(L243,'Slope %'!C:D,2,0)</f>
        <v>0.05</v>
      </c>
    </row>
    <row r="244" spans="1:13" x14ac:dyDescent="0.25">
      <c r="A244">
        <v>7047</v>
      </c>
      <c r="B244" s="58" t="s">
        <v>744</v>
      </c>
      <c r="C244" s="58" t="s">
        <v>423</v>
      </c>
      <c r="D244" s="58" t="s">
        <v>424</v>
      </c>
      <c r="E244" s="58">
        <v>1500</v>
      </c>
      <c r="F244" s="58">
        <v>6</v>
      </c>
      <c r="G244" s="59">
        <v>7</v>
      </c>
      <c r="H244" s="58" t="s">
        <v>425</v>
      </c>
      <c r="I244" s="59">
        <v>19.989999999999998</v>
      </c>
      <c r="J244">
        <v>1</v>
      </c>
      <c r="K244" s="191"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8.1999999999999993</v>
      </c>
      <c r="L244" s="192" t="str">
        <f t="shared" si="3"/>
        <v>Wine1500</v>
      </c>
      <c r="M244" s="191">
        <f>VLOOKUP(L244,'Slope %'!C:D,2,0)</f>
        <v>7.0000000000000007E-2</v>
      </c>
    </row>
    <row r="245" spans="1:13" x14ac:dyDescent="0.25">
      <c r="A245">
        <v>7063</v>
      </c>
      <c r="B245" s="58" t="s">
        <v>745</v>
      </c>
      <c r="C245" s="58" t="s">
        <v>423</v>
      </c>
      <c r="D245" s="58" t="s">
        <v>598</v>
      </c>
      <c r="E245" s="58">
        <v>750</v>
      </c>
      <c r="F245" s="58">
        <v>12</v>
      </c>
      <c r="G245" s="59">
        <v>13</v>
      </c>
      <c r="H245" s="58" t="s">
        <v>746</v>
      </c>
      <c r="I245" s="59">
        <v>15.99</v>
      </c>
      <c r="J245">
        <v>1</v>
      </c>
      <c r="K245" s="191"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7.61</v>
      </c>
      <c r="L245" s="192" t="str">
        <f t="shared" si="3"/>
        <v>Wine750</v>
      </c>
      <c r="M245" s="191">
        <f>VLOOKUP(L245,'Slope %'!C:D,2,0)</f>
        <v>0.1</v>
      </c>
    </row>
    <row r="246" spans="1:13" x14ac:dyDescent="0.25">
      <c r="A246">
        <v>7083</v>
      </c>
      <c r="B246" s="58" t="s">
        <v>747</v>
      </c>
      <c r="C246" s="58" t="s">
        <v>423</v>
      </c>
      <c r="D246" s="58" t="s">
        <v>476</v>
      </c>
      <c r="E246" s="58">
        <v>750</v>
      </c>
      <c r="F246" s="58">
        <v>12</v>
      </c>
      <c r="G246" s="59">
        <v>14.5</v>
      </c>
      <c r="H246" s="58" t="s">
        <v>586</v>
      </c>
      <c r="I246" s="59">
        <v>65.989999999999995</v>
      </c>
      <c r="J246">
        <v>1</v>
      </c>
      <c r="K246" s="191"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8.49</v>
      </c>
      <c r="L246" s="192" t="str">
        <f t="shared" si="3"/>
        <v>Wine750</v>
      </c>
      <c r="M246" s="191">
        <f>VLOOKUP(L246,'Slope %'!C:D,2,0)</f>
        <v>0.1</v>
      </c>
    </row>
    <row r="247" spans="1:13" x14ac:dyDescent="0.25">
      <c r="A247">
        <v>7110</v>
      </c>
      <c r="B247" s="58" t="s">
        <v>748</v>
      </c>
      <c r="C247" s="58" t="s">
        <v>414</v>
      </c>
      <c r="D247" s="58" t="s">
        <v>663</v>
      </c>
      <c r="E247" s="58">
        <v>750</v>
      </c>
      <c r="F247" s="58">
        <v>12</v>
      </c>
      <c r="G247" s="59">
        <v>35</v>
      </c>
      <c r="H247" s="58" t="s">
        <v>419</v>
      </c>
      <c r="I247" s="59">
        <v>28.99</v>
      </c>
      <c r="J247">
        <v>1</v>
      </c>
      <c r="K247" s="191"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20.49</v>
      </c>
      <c r="L247" s="192" t="str">
        <f t="shared" si="3"/>
        <v>Spirits750</v>
      </c>
      <c r="M247" s="191">
        <f>VLOOKUP(L247,'Slope %'!C:D,2,0)</f>
        <v>7.0000000000000007E-2</v>
      </c>
    </row>
    <row r="248" spans="1:13" x14ac:dyDescent="0.25">
      <c r="A248">
        <v>7130</v>
      </c>
      <c r="B248" s="58" t="s">
        <v>749</v>
      </c>
      <c r="C248" s="58" t="s">
        <v>673</v>
      </c>
      <c r="D248" s="58" t="s">
        <v>750</v>
      </c>
      <c r="E248" s="58">
        <v>2046</v>
      </c>
      <c r="F248" s="58">
        <v>4</v>
      </c>
      <c r="G248" s="59">
        <v>5.5</v>
      </c>
      <c r="H248" s="58" t="s">
        <v>751</v>
      </c>
      <c r="I248" s="59">
        <v>18.489999999999998</v>
      </c>
      <c r="J248">
        <v>6</v>
      </c>
      <c r="K248" s="191"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8.7899999999999991</v>
      </c>
      <c r="L248" s="192" t="str">
        <f t="shared" si="3"/>
        <v>Ready to Drink2046</v>
      </c>
      <c r="M248" s="191">
        <f>VLOOKUP(L248,'Slope %'!C:D,2,0)</f>
        <v>0.1</v>
      </c>
    </row>
    <row r="249" spans="1:13" x14ac:dyDescent="0.25">
      <c r="A249">
        <v>7131</v>
      </c>
      <c r="B249" s="58" t="s">
        <v>752</v>
      </c>
      <c r="C249" s="58" t="s">
        <v>673</v>
      </c>
      <c r="D249" s="58" t="s">
        <v>750</v>
      </c>
      <c r="E249" s="58">
        <v>2046</v>
      </c>
      <c r="F249" s="58">
        <v>4</v>
      </c>
      <c r="G249" s="59">
        <v>5.5</v>
      </c>
      <c r="H249" s="58" t="s">
        <v>751</v>
      </c>
      <c r="I249" s="59">
        <v>18.489999999999998</v>
      </c>
      <c r="J249">
        <v>6</v>
      </c>
      <c r="K249" s="191"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8.7899999999999991</v>
      </c>
      <c r="L249" s="192" t="str">
        <f t="shared" si="3"/>
        <v>Ready to Drink2046</v>
      </c>
      <c r="M249" s="191">
        <f>VLOOKUP(L249,'Slope %'!C:D,2,0)</f>
        <v>0.1</v>
      </c>
    </row>
    <row r="250" spans="1:13" x14ac:dyDescent="0.25">
      <c r="A250">
        <v>7150</v>
      </c>
      <c r="B250" s="58" t="s">
        <v>753</v>
      </c>
      <c r="C250" s="58" t="s">
        <v>414</v>
      </c>
      <c r="D250" s="58" t="s">
        <v>447</v>
      </c>
      <c r="E250" s="58">
        <v>750</v>
      </c>
      <c r="F250" s="58">
        <v>6</v>
      </c>
      <c r="G250" s="59">
        <v>35</v>
      </c>
      <c r="H250" s="58" t="s">
        <v>428</v>
      </c>
      <c r="I250" s="59">
        <v>85.99</v>
      </c>
      <c r="J250">
        <v>1</v>
      </c>
      <c r="K250" s="191"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20.49</v>
      </c>
      <c r="L250" s="192" t="str">
        <f t="shared" si="3"/>
        <v>Spirits750</v>
      </c>
      <c r="M250" s="191">
        <f>VLOOKUP(L250,'Slope %'!C:D,2,0)</f>
        <v>7.0000000000000007E-2</v>
      </c>
    </row>
    <row r="251" spans="1:13" x14ac:dyDescent="0.25">
      <c r="A251">
        <v>7187</v>
      </c>
      <c r="B251" s="58" t="s">
        <v>754</v>
      </c>
      <c r="C251" s="58" t="s">
        <v>423</v>
      </c>
      <c r="D251" s="58" t="s">
        <v>436</v>
      </c>
      <c r="E251" s="58">
        <v>750</v>
      </c>
      <c r="F251" s="58">
        <v>12</v>
      </c>
      <c r="G251" s="59">
        <v>14</v>
      </c>
      <c r="H251" s="58" t="s">
        <v>421</v>
      </c>
      <c r="I251" s="59">
        <v>17.989999999999998</v>
      </c>
      <c r="J251">
        <v>1</v>
      </c>
      <c r="K251" s="191"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8.1999999999999993</v>
      </c>
      <c r="L251" s="192" t="str">
        <f t="shared" si="3"/>
        <v>Wine750</v>
      </c>
      <c r="M251" s="191">
        <f>VLOOKUP(L251,'Slope %'!C:D,2,0)</f>
        <v>0.1</v>
      </c>
    </row>
    <row r="252" spans="1:13" x14ac:dyDescent="0.25">
      <c r="A252">
        <v>7246</v>
      </c>
      <c r="B252" s="58" t="s">
        <v>755</v>
      </c>
      <c r="C252" s="58" t="s">
        <v>410</v>
      </c>
      <c r="D252" s="58" t="s">
        <v>411</v>
      </c>
      <c r="E252" s="58">
        <v>5325</v>
      </c>
      <c r="F252" s="58">
        <v>1</v>
      </c>
      <c r="G252" s="59">
        <v>5</v>
      </c>
      <c r="H252" s="58" t="s">
        <v>600</v>
      </c>
      <c r="I252" s="59">
        <v>32.79</v>
      </c>
      <c r="J252">
        <v>15</v>
      </c>
      <c r="K252" s="191"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20.79</v>
      </c>
      <c r="L252" s="192" t="str">
        <f t="shared" si="3"/>
        <v>Beer5325</v>
      </c>
      <c r="M252" s="191">
        <f>VLOOKUP(L252,'Slope %'!C:D,2,0)</f>
        <v>0.05</v>
      </c>
    </row>
    <row r="253" spans="1:13" x14ac:dyDescent="0.25">
      <c r="A253">
        <v>7246</v>
      </c>
      <c r="B253" s="58" t="s">
        <v>755</v>
      </c>
      <c r="C253" s="58" t="s">
        <v>410</v>
      </c>
      <c r="D253" s="58" t="s">
        <v>411</v>
      </c>
      <c r="E253" s="58">
        <v>5325</v>
      </c>
      <c r="F253" s="58">
        <v>1</v>
      </c>
      <c r="G253" s="59">
        <v>5</v>
      </c>
      <c r="H253" s="58" t="s">
        <v>600</v>
      </c>
      <c r="I253" s="59">
        <v>32.79</v>
      </c>
      <c r="J253">
        <v>15</v>
      </c>
      <c r="K253" s="191"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20.79</v>
      </c>
      <c r="L253" s="192" t="str">
        <f t="shared" si="3"/>
        <v>Beer5325</v>
      </c>
      <c r="M253" s="191">
        <f>VLOOKUP(L253,'Slope %'!C:D,2,0)</f>
        <v>0.05</v>
      </c>
    </row>
    <row r="254" spans="1:13" x14ac:dyDescent="0.25">
      <c r="A254">
        <v>7247</v>
      </c>
      <c r="B254" s="58" t="s">
        <v>756</v>
      </c>
      <c r="C254" s="58" t="s">
        <v>410</v>
      </c>
      <c r="D254" s="58" t="s">
        <v>621</v>
      </c>
      <c r="E254" s="58">
        <v>5325</v>
      </c>
      <c r="F254" s="58">
        <v>1</v>
      </c>
      <c r="G254" s="59">
        <v>4</v>
      </c>
      <c r="H254" s="58" t="s">
        <v>600</v>
      </c>
      <c r="I254" s="59">
        <v>29.99</v>
      </c>
      <c r="J254">
        <v>15</v>
      </c>
      <c r="K254" s="191"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16.63</v>
      </c>
      <c r="L254" s="192" t="str">
        <f t="shared" si="3"/>
        <v>Beer5325</v>
      </c>
      <c r="M254" s="191">
        <f>VLOOKUP(L254,'Slope %'!C:D,2,0)</f>
        <v>0.05</v>
      </c>
    </row>
    <row r="255" spans="1:13" x14ac:dyDescent="0.25">
      <c r="A255">
        <v>7247</v>
      </c>
      <c r="B255" s="58" t="s">
        <v>756</v>
      </c>
      <c r="C255" s="58" t="s">
        <v>410</v>
      </c>
      <c r="D255" s="58" t="s">
        <v>621</v>
      </c>
      <c r="E255" s="58">
        <v>5325</v>
      </c>
      <c r="F255" s="58">
        <v>1</v>
      </c>
      <c r="G255" s="59">
        <v>4</v>
      </c>
      <c r="H255" s="58" t="s">
        <v>600</v>
      </c>
      <c r="I255" s="59">
        <v>29.99</v>
      </c>
      <c r="J255">
        <v>15</v>
      </c>
      <c r="K255" s="191"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16.63</v>
      </c>
      <c r="L255" s="192" t="str">
        <f t="shared" si="3"/>
        <v>Beer5325</v>
      </c>
      <c r="M255" s="191">
        <f>VLOOKUP(L255,'Slope %'!C:D,2,0)</f>
        <v>0.05</v>
      </c>
    </row>
    <row r="256" spans="1:13" x14ac:dyDescent="0.25">
      <c r="A256">
        <v>7293</v>
      </c>
      <c r="B256" s="58" t="s">
        <v>757</v>
      </c>
      <c r="C256" s="58" t="s">
        <v>410</v>
      </c>
      <c r="D256" s="58" t="s">
        <v>677</v>
      </c>
      <c r="E256" s="58">
        <v>473</v>
      </c>
      <c r="F256" s="58">
        <v>24</v>
      </c>
      <c r="G256" s="59">
        <v>5</v>
      </c>
      <c r="H256" s="58" t="s">
        <v>697</v>
      </c>
      <c r="I256" s="59">
        <v>4.6900000000000004</v>
      </c>
      <c r="J256">
        <v>1</v>
      </c>
      <c r="K256" s="191"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1.85</v>
      </c>
      <c r="L256" s="192" t="str">
        <f t="shared" si="3"/>
        <v>Beer473</v>
      </c>
      <c r="M256" s="191">
        <f>VLOOKUP(L256,'Slope %'!C:D,2,0)</f>
        <v>0.12</v>
      </c>
    </row>
    <row r="257" spans="1:13" x14ac:dyDescent="0.25">
      <c r="A257">
        <v>7293</v>
      </c>
      <c r="B257" s="58" t="s">
        <v>757</v>
      </c>
      <c r="C257" s="58" t="s">
        <v>410</v>
      </c>
      <c r="D257" s="58" t="s">
        <v>677</v>
      </c>
      <c r="E257" s="58">
        <v>473</v>
      </c>
      <c r="F257" s="58">
        <v>24</v>
      </c>
      <c r="G257" s="59">
        <v>5</v>
      </c>
      <c r="H257" s="58" t="s">
        <v>697</v>
      </c>
      <c r="I257" s="59">
        <v>4.6900000000000004</v>
      </c>
      <c r="J257">
        <v>1</v>
      </c>
      <c r="K257" s="191"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1.85</v>
      </c>
      <c r="L257" s="192" t="str">
        <f t="shared" si="3"/>
        <v>Beer473</v>
      </c>
      <c r="M257" s="191">
        <f>VLOOKUP(L257,'Slope %'!C:D,2,0)</f>
        <v>0.12</v>
      </c>
    </row>
    <row r="258" spans="1:13" x14ac:dyDescent="0.25">
      <c r="A258">
        <v>7340</v>
      </c>
      <c r="B258" s="58" t="s">
        <v>758</v>
      </c>
      <c r="C258" s="58" t="s">
        <v>410</v>
      </c>
      <c r="D258" s="58" t="s">
        <v>677</v>
      </c>
      <c r="E258" s="58">
        <v>4260</v>
      </c>
      <c r="F258" s="58">
        <v>1</v>
      </c>
      <c r="G258" s="59">
        <v>5</v>
      </c>
      <c r="H258" s="58" t="s">
        <v>759</v>
      </c>
      <c r="I258" s="59">
        <v>27.99</v>
      </c>
      <c r="J258">
        <v>12</v>
      </c>
      <c r="K258" s="191"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16.63</v>
      </c>
      <c r="L258" s="192" t="str">
        <f t="shared" si="3"/>
        <v>Beer4260</v>
      </c>
      <c r="M258" s="191">
        <f>VLOOKUP(L258,'Slope %'!C:D,2,0)</f>
        <v>7.0000000000000007E-2</v>
      </c>
    </row>
    <row r="259" spans="1:13" x14ac:dyDescent="0.25">
      <c r="A259">
        <v>7340</v>
      </c>
      <c r="B259" s="58" t="s">
        <v>758</v>
      </c>
      <c r="C259" s="58" t="s">
        <v>410</v>
      </c>
      <c r="D259" s="58" t="s">
        <v>677</v>
      </c>
      <c r="E259" s="58">
        <v>4260</v>
      </c>
      <c r="F259" s="58">
        <v>1</v>
      </c>
      <c r="G259" s="59">
        <v>5</v>
      </c>
      <c r="H259" s="58" t="s">
        <v>759</v>
      </c>
      <c r="I259" s="59">
        <v>27.99</v>
      </c>
      <c r="J259">
        <v>12</v>
      </c>
      <c r="K259" s="191"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16.63</v>
      </c>
      <c r="L259" s="192" t="str">
        <f t="shared" ref="L259:L322" si="4">(_xlfn.CONCAT(C259,E259))</f>
        <v>Beer4260</v>
      </c>
      <c r="M259" s="191">
        <f>VLOOKUP(L259,'Slope %'!C:D,2,0)</f>
        <v>7.0000000000000007E-2</v>
      </c>
    </row>
    <row r="260" spans="1:13" x14ac:dyDescent="0.25">
      <c r="A260">
        <v>7352</v>
      </c>
      <c r="B260" s="58" t="s">
        <v>760</v>
      </c>
      <c r="C260" s="58" t="s">
        <v>414</v>
      </c>
      <c r="D260" s="58" t="s">
        <v>463</v>
      </c>
      <c r="E260" s="58">
        <v>750</v>
      </c>
      <c r="F260" s="58">
        <v>6</v>
      </c>
      <c r="G260" s="59">
        <v>43</v>
      </c>
      <c r="H260" s="58" t="s">
        <v>416</v>
      </c>
      <c r="I260" s="59">
        <v>184.99</v>
      </c>
      <c r="J260">
        <v>1</v>
      </c>
      <c r="K260" s="191"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25.18</v>
      </c>
      <c r="L260" s="192" t="str">
        <f t="shared" si="4"/>
        <v>Spirits750</v>
      </c>
      <c r="M260" s="191">
        <f>VLOOKUP(L260,'Slope %'!C:D,2,0)</f>
        <v>7.0000000000000007E-2</v>
      </c>
    </row>
    <row r="261" spans="1:13" x14ac:dyDescent="0.25">
      <c r="A261">
        <v>7428</v>
      </c>
      <c r="B261" s="58" t="s">
        <v>761</v>
      </c>
      <c r="C261" s="58" t="s">
        <v>410</v>
      </c>
      <c r="D261" s="58" t="s">
        <v>411</v>
      </c>
      <c r="E261" s="58">
        <v>7920</v>
      </c>
      <c r="F261" s="58">
        <v>1</v>
      </c>
      <c r="G261" s="59">
        <v>4.5999999999999996</v>
      </c>
      <c r="H261" s="58" t="s">
        <v>516</v>
      </c>
      <c r="I261" s="59">
        <v>59.99</v>
      </c>
      <c r="J261">
        <v>24</v>
      </c>
      <c r="K261" s="191"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28.44</v>
      </c>
      <c r="L261" s="192" t="str">
        <f t="shared" si="4"/>
        <v>Beer7920</v>
      </c>
      <c r="M261" s="191">
        <f>VLOOKUP(L261,'Slope %'!C:D,2,0)</f>
        <v>0.05</v>
      </c>
    </row>
    <row r="262" spans="1:13" x14ac:dyDescent="0.25">
      <c r="A262">
        <v>7428</v>
      </c>
      <c r="B262" s="58" t="s">
        <v>761</v>
      </c>
      <c r="C262" s="58" t="s">
        <v>410</v>
      </c>
      <c r="D262" s="58" t="s">
        <v>411</v>
      </c>
      <c r="E262" s="58">
        <v>7920</v>
      </c>
      <c r="F262" s="58">
        <v>1</v>
      </c>
      <c r="G262" s="59">
        <v>4.5999999999999996</v>
      </c>
      <c r="H262" s="58" t="s">
        <v>516</v>
      </c>
      <c r="I262" s="59">
        <v>59.99</v>
      </c>
      <c r="J262">
        <v>24</v>
      </c>
      <c r="K262" s="191"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28.44</v>
      </c>
      <c r="L262" s="192" t="str">
        <f t="shared" si="4"/>
        <v>Beer7920</v>
      </c>
      <c r="M262" s="191">
        <f>VLOOKUP(L262,'Slope %'!C:D,2,0)</f>
        <v>0.05</v>
      </c>
    </row>
    <row r="263" spans="1:13" x14ac:dyDescent="0.25">
      <c r="A263">
        <v>7456</v>
      </c>
      <c r="B263" s="58" t="s">
        <v>762</v>
      </c>
      <c r="C263" s="58" t="s">
        <v>423</v>
      </c>
      <c r="D263" s="58" t="s">
        <v>476</v>
      </c>
      <c r="E263" s="58">
        <v>750</v>
      </c>
      <c r="F263" s="58">
        <v>12</v>
      </c>
      <c r="G263" s="59">
        <v>14</v>
      </c>
      <c r="H263" s="58" t="s">
        <v>511</v>
      </c>
      <c r="I263" s="59">
        <v>19.989999999999998</v>
      </c>
      <c r="J263">
        <v>1</v>
      </c>
      <c r="K263" s="191"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8.1999999999999993</v>
      </c>
      <c r="L263" s="192" t="str">
        <f t="shared" si="4"/>
        <v>Wine750</v>
      </c>
      <c r="M263" s="191">
        <f>VLOOKUP(L263,'Slope %'!C:D,2,0)</f>
        <v>0.1</v>
      </c>
    </row>
    <row r="264" spans="1:13" x14ac:dyDescent="0.25">
      <c r="A264">
        <v>7470</v>
      </c>
      <c r="B264" s="58" t="s">
        <v>763</v>
      </c>
      <c r="C264" s="58" t="s">
        <v>423</v>
      </c>
      <c r="D264" s="58" t="s">
        <v>538</v>
      </c>
      <c r="E264" s="58">
        <v>750</v>
      </c>
      <c r="F264" s="58">
        <v>12</v>
      </c>
      <c r="G264" s="59">
        <v>13</v>
      </c>
      <c r="H264" s="58" t="s">
        <v>425</v>
      </c>
      <c r="I264" s="59">
        <v>11.99</v>
      </c>
      <c r="J264">
        <v>1</v>
      </c>
      <c r="K264" s="191"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7.61</v>
      </c>
      <c r="L264" s="192" t="str">
        <f t="shared" si="4"/>
        <v>Wine750</v>
      </c>
      <c r="M264" s="191">
        <f>VLOOKUP(L264,'Slope %'!C:D,2,0)</f>
        <v>0.1</v>
      </c>
    </row>
    <row r="265" spans="1:13" x14ac:dyDescent="0.25">
      <c r="A265">
        <v>7477</v>
      </c>
      <c r="B265" s="58" t="s">
        <v>764</v>
      </c>
      <c r="C265" s="58" t="s">
        <v>414</v>
      </c>
      <c r="D265" s="58" t="s">
        <v>566</v>
      </c>
      <c r="E265" s="58">
        <v>750</v>
      </c>
      <c r="F265" s="58">
        <v>6</v>
      </c>
      <c r="G265" s="59">
        <v>17</v>
      </c>
      <c r="H265" s="58" t="s">
        <v>419</v>
      </c>
      <c r="I265" s="59">
        <v>38.49</v>
      </c>
      <c r="J265">
        <v>1</v>
      </c>
      <c r="K265" s="191"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9.9499999999999993</v>
      </c>
      <c r="L265" s="192" t="str">
        <f t="shared" si="4"/>
        <v>Spirits750</v>
      </c>
      <c r="M265" s="191">
        <f>VLOOKUP(L265,'Slope %'!C:D,2,0)</f>
        <v>7.0000000000000007E-2</v>
      </c>
    </row>
    <row r="266" spans="1:13" x14ac:dyDescent="0.25">
      <c r="A266">
        <v>7531</v>
      </c>
      <c r="B266" s="58" t="s">
        <v>765</v>
      </c>
      <c r="C266" s="58" t="s">
        <v>423</v>
      </c>
      <c r="D266" s="58" t="s">
        <v>436</v>
      </c>
      <c r="E266" s="58">
        <v>750</v>
      </c>
      <c r="F266" s="58">
        <v>12</v>
      </c>
      <c r="G266" s="59">
        <v>14</v>
      </c>
      <c r="H266" s="58" t="s">
        <v>586</v>
      </c>
      <c r="I266" s="59">
        <v>44.99</v>
      </c>
      <c r="J266">
        <v>1</v>
      </c>
      <c r="K266" s="191"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8.1999999999999993</v>
      </c>
      <c r="L266" s="192" t="str">
        <f t="shared" si="4"/>
        <v>Wine750</v>
      </c>
      <c r="M266" s="191">
        <f>VLOOKUP(L266,'Slope %'!C:D,2,0)</f>
        <v>0.1</v>
      </c>
    </row>
    <row r="267" spans="1:13" x14ac:dyDescent="0.25">
      <c r="A267">
        <v>7537</v>
      </c>
      <c r="B267" s="58" t="s">
        <v>766</v>
      </c>
      <c r="C267" s="58" t="s">
        <v>423</v>
      </c>
      <c r="D267" s="58" t="s">
        <v>575</v>
      </c>
      <c r="E267" s="58">
        <v>750</v>
      </c>
      <c r="F267" s="58">
        <v>12</v>
      </c>
      <c r="G267" s="59">
        <v>13</v>
      </c>
      <c r="H267" s="58" t="s">
        <v>501</v>
      </c>
      <c r="I267" s="59">
        <v>15.99</v>
      </c>
      <c r="J267">
        <v>1</v>
      </c>
      <c r="K267" s="191"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7.61</v>
      </c>
      <c r="L267" s="192" t="str">
        <f t="shared" si="4"/>
        <v>Wine750</v>
      </c>
      <c r="M267" s="191">
        <f>VLOOKUP(L267,'Slope %'!C:D,2,0)</f>
        <v>0.1</v>
      </c>
    </row>
    <row r="268" spans="1:13" x14ac:dyDescent="0.25">
      <c r="A268">
        <v>7539</v>
      </c>
      <c r="B268" s="58" t="s">
        <v>767</v>
      </c>
      <c r="C268" s="58" t="s">
        <v>414</v>
      </c>
      <c r="D268" s="58" t="s">
        <v>552</v>
      </c>
      <c r="E268" s="58">
        <v>750</v>
      </c>
      <c r="F268" s="58">
        <v>6</v>
      </c>
      <c r="G268" s="59">
        <v>28</v>
      </c>
      <c r="H268" s="58" t="s">
        <v>448</v>
      </c>
      <c r="I268" s="59">
        <v>49.99</v>
      </c>
      <c r="J268">
        <v>1</v>
      </c>
      <c r="K268" s="191"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16.39</v>
      </c>
      <c r="L268" s="192" t="str">
        <f t="shared" si="4"/>
        <v>Spirits750</v>
      </c>
      <c r="M268" s="191">
        <f>VLOOKUP(L268,'Slope %'!C:D,2,0)</f>
        <v>7.0000000000000007E-2</v>
      </c>
    </row>
    <row r="269" spans="1:13" x14ac:dyDescent="0.25">
      <c r="A269">
        <v>7571</v>
      </c>
      <c r="B269" s="58" t="s">
        <v>768</v>
      </c>
      <c r="C269" s="58" t="s">
        <v>423</v>
      </c>
      <c r="D269" s="58" t="s">
        <v>467</v>
      </c>
      <c r="E269" s="58">
        <v>750</v>
      </c>
      <c r="F269" s="58">
        <v>12</v>
      </c>
      <c r="G269" s="59">
        <v>10.5</v>
      </c>
      <c r="H269" s="58" t="s">
        <v>553</v>
      </c>
      <c r="I269" s="59">
        <v>14.99</v>
      </c>
      <c r="J269">
        <v>1</v>
      </c>
      <c r="K269" s="191"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6.15</v>
      </c>
      <c r="L269" s="192" t="str">
        <f t="shared" si="4"/>
        <v>Wine750</v>
      </c>
      <c r="M269" s="191">
        <f>VLOOKUP(L269,'Slope %'!C:D,2,0)</f>
        <v>0.1</v>
      </c>
    </row>
    <row r="270" spans="1:13" x14ac:dyDescent="0.25">
      <c r="A270">
        <v>7579</v>
      </c>
      <c r="B270" s="58" t="s">
        <v>769</v>
      </c>
      <c r="C270" s="58" t="s">
        <v>414</v>
      </c>
      <c r="D270" s="58" t="s">
        <v>463</v>
      </c>
      <c r="E270" s="58">
        <v>750</v>
      </c>
      <c r="F270" s="58">
        <v>12</v>
      </c>
      <c r="G270" s="59">
        <v>40</v>
      </c>
      <c r="H270" s="58" t="s">
        <v>416</v>
      </c>
      <c r="I270" s="59">
        <v>44.99</v>
      </c>
      <c r="J270">
        <v>1</v>
      </c>
      <c r="K270" s="191"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23.42</v>
      </c>
      <c r="L270" s="192" t="str">
        <f t="shared" si="4"/>
        <v>Spirits750</v>
      </c>
      <c r="M270" s="191">
        <f>VLOOKUP(L270,'Slope %'!C:D,2,0)</f>
        <v>7.0000000000000007E-2</v>
      </c>
    </row>
    <row r="271" spans="1:13" x14ac:dyDescent="0.25">
      <c r="A271">
        <v>7617</v>
      </c>
      <c r="B271" s="58" t="s">
        <v>770</v>
      </c>
      <c r="C271" s="58" t="s">
        <v>414</v>
      </c>
      <c r="D271" s="58" t="s">
        <v>492</v>
      </c>
      <c r="E271" s="58">
        <v>750</v>
      </c>
      <c r="F271" s="58">
        <v>12</v>
      </c>
      <c r="G271" s="59">
        <v>40</v>
      </c>
      <c r="H271" s="58" t="s">
        <v>445</v>
      </c>
      <c r="I271" s="59">
        <v>64.989999999999995</v>
      </c>
      <c r="J271">
        <v>1</v>
      </c>
      <c r="K271" s="191"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23.42</v>
      </c>
      <c r="L271" s="192" t="str">
        <f t="shared" si="4"/>
        <v>Spirits750</v>
      </c>
      <c r="M271" s="191">
        <f>VLOOKUP(L271,'Slope %'!C:D,2,0)</f>
        <v>7.0000000000000007E-2</v>
      </c>
    </row>
    <row r="272" spans="1:13" x14ac:dyDescent="0.25">
      <c r="A272">
        <v>7691</v>
      </c>
      <c r="B272" s="58" t="s">
        <v>771</v>
      </c>
      <c r="C272" s="58" t="s">
        <v>423</v>
      </c>
      <c r="D272" s="58" t="s">
        <v>473</v>
      </c>
      <c r="E272" s="58">
        <v>750</v>
      </c>
      <c r="F272" s="58">
        <v>12</v>
      </c>
      <c r="G272" s="59">
        <v>13</v>
      </c>
      <c r="H272" s="58" t="s">
        <v>425</v>
      </c>
      <c r="I272" s="59">
        <v>19.989999999999998</v>
      </c>
      <c r="J272">
        <v>1</v>
      </c>
      <c r="K272" s="191"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7.61</v>
      </c>
      <c r="L272" s="192" t="str">
        <f t="shared" si="4"/>
        <v>Wine750</v>
      </c>
      <c r="M272" s="191">
        <f>VLOOKUP(L272,'Slope %'!C:D,2,0)</f>
        <v>0.1</v>
      </c>
    </row>
    <row r="273" spans="1:13" x14ac:dyDescent="0.25">
      <c r="A273">
        <v>7694</v>
      </c>
      <c r="B273" s="58" t="s">
        <v>772</v>
      </c>
      <c r="C273" s="58" t="s">
        <v>423</v>
      </c>
      <c r="D273" s="58" t="s">
        <v>436</v>
      </c>
      <c r="E273" s="58">
        <v>750</v>
      </c>
      <c r="F273" s="58">
        <v>12</v>
      </c>
      <c r="G273" s="59">
        <v>13</v>
      </c>
      <c r="H273" s="58" t="s">
        <v>425</v>
      </c>
      <c r="I273" s="59">
        <v>19.989999999999998</v>
      </c>
      <c r="J273">
        <v>1</v>
      </c>
      <c r="K273" s="191"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7.61</v>
      </c>
      <c r="L273" s="192" t="str">
        <f t="shared" si="4"/>
        <v>Wine750</v>
      </c>
      <c r="M273" s="191">
        <f>VLOOKUP(L273,'Slope %'!C:D,2,0)</f>
        <v>0.1</v>
      </c>
    </row>
    <row r="274" spans="1:13" x14ac:dyDescent="0.25">
      <c r="A274">
        <v>7710</v>
      </c>
      <c r="B274" s="58" t="s">
        <v>773</v>
      </c>
      <c r="C274" s="58" t="s">
        <v>423</v>
      </c>
      <c r="D274" s="58" t="s">
        <v>476</v>
      </c>
      <c r="E274" s="58">
        <v>750</v>
      </c>
      <c r="F274" s="58">
        <v>12</v>
      </c>
      <c r="G274" s="59">
        <v>13</v>
      </c>
      <c r="H274" s="58" t="s">
        <v>774</v>
      </c>
      <c r="I274" s="59">
        <v>13.99</v>
      </c>
      <c r="J274">
        <v>1</v>
      </c>
      <c r="K274" s="191"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7.61</v>
      </c>
      <c r="L274" s="192" t="str">
        <f t="shared" si="4"/>
        <v>Wine750</v>
      </c>
      <c r="M274" s="191">
        <f>VLOOKUP(L274,'Slope %'!C:D,2,0)</f>
        <v>0.1</v>
      </c>
    </row>
    <row r="275" spans="1:13" x14ac:dyDescent="0.25">
      <c r="A275">
        <v>7713</v>
      </c>
      <c r="B275" s="58" t="s">
        <v>775</v>
      </c>
      <c r="C275" s="58" t="s">
        <v>423</v>
      </c>
      <c r="D275" s="58" t="s">
        <v>465</v>
      </c>
      <c r="E275" s="58">
        <v>750</v>
      </c>
      <c r="F275" s="58">
        <v>12</v>
      </c>
      <c r="G275" s="59">
        <v>13</v>
      </c>
      <c r="H275" s="58" t="s">
        <v>774</v>
      </c>
      <c r="I275" s="59">
        <v>13.99</v>
      </c>
      <c r="J275">
        <v>1</v>
      </c>
      <c r="K275" s="191"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7.61</v>
      </c>
      <c r="L275" s="192" t="str">
        <f t="shared" si="4"/>
        <v>Wine750</v>
      </c>
      <c r="M275" s="191">
        <f>VLOOKUP(L275,'Slope %'!C:D,2,0)</f>
        <v>0.1</v>
      </c>
    </row>
    <row r="276" spans="1:13" x14ac:dyDescent="0.25">
      <c r="A276">
        <v>7775</v>
      </c>
      <c r="B276" s="58" t="s">
        <v>776</v>
      </c>
      <c r="C276" s="58" t="s">
        <v>423</v>
      </c>
      <c r="D276" s="58" t="s">
        <v>436</v>
      </c>
      <c r="E276" s="58">
        <v>750</v>
      </c>
      <c r="F276" s="58">
        <v>12</v>
      </c>
      <c r="G276" s="59">
        <v>13</v>
      </c>
      <c r="H276" s="58" t="s">
        <v>608</v>
      </c>
      <c r="I276" s="59">
        <v>12.99</v>
      </c>
      <c r="J276">
        <v>1</v>
      </c>
      <c r="K276" s="191"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7.61</v>
      </c>
      <c r="L276" s="192" t="str">
        <f t="shared" si="4"/>
        <v>Wine750</v>
      </c>
      <c r="M276" s="191">
        <f>VLOOKUP(L276,'Slope %'!C:D,2,0)</f>
        <v>0.1</v>
      </c>
    </row>
    <row r="277" spans="1:13" x14ac:dyDescent="0.25">
      <c r="A277">
        <v>7783</v>
      </c>
      <c r="B277" s="58" t="s">
        <v>777</v>
      </c>
      <c r="C277" s="58" t="s">
        <v>423</v>
      </c>
      <c r="D277" s="58" t="s">
        <v>436</v>
      </c>
      <c r="E277" s="58">
        <v>750</v>
      </c>
      <c r="F277" s="58">
        <v>12</v>
      </c>
      <c r="G277" s="59">
        <v>13</v>
      </c>
      <c r="H277" s="58" t="s">
        <v>759</v>
      </c>
      <c r="I277" s="59">
        <v>995</v>
      </c>
      <c r="J277">
        <v>1</v>
      </c>
      <c r="K277" s="191"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7.61</v>
      </c>
      <c r="L277" s="192" t="str">
        <f t="shared" si="4"/>
        <v>Wine750</v>
      </c>
      <c r="M277" s="191">
        <f>VLOOKUP(L277,'Slope %'!C:D,2,0)</f>
        <v>0.1</v>
      </c>
    </row>
    <row r="278" spans="1:13" x14ac:dyDescent="0.25">
      <c r="A278">
        <v>7842</v>
      </c>
      <c r="B278" s="58" t="s">
        <v>778</v>
      </c>
      <c r="C278" s="58" t="s">
        <v>410</v>
      </c>
      <c r="D278" s="58" t="s">
        <v>717</v>
      </c>
      <c r="E278" s="58">
        <v>330</v>
      </c>
      <c r="F278" s="58">
        <v>24</v>
      </c>
      <c r="G278" s="59">
        <v>6.8</v>
      </c>
      <c r="H278" s="58" t="s">
        <v>501</v>
      </c>
      <c r="I278" s="59">
        <v>3.99</v>
      </c>
      <c r="J278">
        <v>1</v>
      </c>
      <c r="K278" s="191"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1.75</v>
      </c>
      <c r="L278" s="192" t="str">
        <f t="shared" si="4"/>
        <v>Beer330</v>
      </c>
      <c r="M278" s="191">
        <f>VLOOKUP(L278,'Slope %'!C:D,2,0)</f>
        <v>0.12</v>
      </c>
    </row>
    <row r="279" spans="1:13" x14ac:dyDescent="0.25">
      <c r="A279">
        <v>7880</v>
      </c>
      <c r="B279" s="58" t="s">
        <v>779</v>
      </c>
      <c r="C279" s="58" t="s">
        <v>414</v>
      </c>
      <c r="D279" s="58" t="s">
        <v>492</v>
      </c>
      <c r="E279" s="58">
        <v>750</v>
      </c>
      <c r="F279" s="58">
        <v>12</v>
      </c>
      <c r="G279" s="59">
        <v>40</v>
      </c>
      <c r="H279" s="58" t="s">
        <v>419</v>
      </c>
      <c r="I279" s="59">
        <v>64.989999999999995</v>
      </c>
      <c r="J279">
        <v>1</v>
      </c>
      <c r="K279" s="191"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23.42</v>
      </c>
      <c r="L279" s="192" t="str">
        <f t="shared" si="4"/>
        <v>Spirits750</v>
      </c>
      <c r="M279" s="191">
        <f>VLOOKUP(L279,'Slope %'!C:D,2,0)</f>
        <v>7.0000000000000007E-2</v>
      </c>
    </row>
    <row r="280" spans="1:13" x14ac:dyDescent="0.25">
      <c r="A280">
        <v>7907</v>
      </c>
      <c r="B280" s="58" t="s">
        <v>780</v>
      </c>
      <c r="C280" s="58" t="s">
        <v>423</v>
      </c>
      <c r="D280" s="58" t="s">
        <v>476</v>
      </c>
      <c r="E280" s="58">
        <v>750</v>
      </c>
      <c r="F280" s="58">
        <v>12</v>
      </c>
      <c r="G280" s="59">
        <v>14.5</v>
      </c>
      <c r="H280" s="58" t="s">
        <v>434</v>
      </c>
      <c r="I280" s="59">
        <v>16.989999999999998</v>
      </c>
      <c r="J280">
        <v>1</v>
      </c>
      <c r="K280" s="191"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8.49</v>
      </c>
      <c r="L280" s="192" t="str">
        <f t="shared" si="4"/>
        <v>Wine750</v>
      </c>
      <c r="M280" s="191">
        <f>VLOOKUP(L280,'Slope %'!C:D,2,0)</f>
        <v>0.1</v>
      </c>
    </row>
    <row r="281" spans="1:13" x14ac:dyDescent="0.25">
      <c r="A281">
        <v>7941</v>
      </c>
      <c r="B281" s="58" t="s">
        <v>781</v>
      </c>
      <c r="C281" s="58" t="s">
        <v>414</v>
      </c>
      <c r="D281" s="58" t="s">
        <v>681</v>
      </c>
      <c r="E281" s="58">
        <v>750</v>
      </c>
      <c r="F281" s="58">
        <v>6</v>
      </c>
      <c r="G281" s="59">
        <v>40</v>
      </c>
      <c r="H281" s="58" t="s">
        <v>416</v>
      </c>
      <c r="I281" s="59">
        <v>57.99</v>
      </c>
      <c r="J281">
        <v>1</v>
      </c>
      <c r="K281" s="191"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23.42</v>
      </c>
      <c r="L281" s="192" t="str">
        <f t="shared" si="4"/>
        <v>Spirits750</v>
      </c>
      <c r="M281" s="191">
        <f>VLOOKUP(L281,'Slope %'!C:D,2,0)</f>
        <v>7.0000000000000007E-2</v>
      </c>
    </row>
    <row r="282" spans="1:13" x14ac:dyDescent="0.25">
      <c r="A282">
        <v>7953</v>
      </c>
      <c r="B282" s="58" t="s">
        <v>782</v>
      </c>
      <c r="C282" s="58" t="s">
        <v>414</v>
      </c>
      <c r="D282" s="58" t="s">
        <v>783</v>
      </c>
      <c r="E282" s="58">
        <v>1750</v>
      </c>
      <c r="F282" s="58">
        <v>6</v>
      </c>
      <c r="G282" s="59">
        <v>40</v>
      </c>
      <c r="H282" s="58" t="s">
        <v>784</v>
      </c>
      <c r="I282" s="59">
        <v>75.989999999999995</v>
      </c>
      <c r="J282">
        <v>1</v>
      </c>
      <c r="K282" s="191"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54.65</v>
      </c>
      <c r="L282" s="192" t="str">
        <f t="shared" si="4"/>
        <v>Spirits1750</v>
      </c>
      <c r="M282" s="191">
        <f>VLOOKUP(L282,'Slope %'!C:D,2,0)</f>
        <v>0.03</v>
      </c>
    </row>
    <row r="283" spans="1:13" x14ac:dyDescent="0.25">
      <c r="A283">
        <v>7962</v>
      </c>
      <c r="B283" s="58" t="s">
        <v>785</v>
      </c>
      <c r="C283" s="58" t="s">
        <v>423</v>
      </c>
      <c r="D283" s="58" t="s">
        <v>436</v>
      </c>
      <c r="E283" s="58">
        <v>750</v>
      </c>
      <c r="F283" s="58">
        <v>6</v>
      </c>
      <c r="G283" s="59">
        <v>14.5</v>
      </c>
      <c r="H283" s="58" t="s">
        <v>561</v>
      </c>
      <c r="I283" s="59">
        <v>27.99</v>
      </c>
      <c r="J283">
        <v>1</v>
      </c>
      <c r="K283" s="191"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8.49</v>
      </c>
      <c r="L283" s="192" t="str">
        <f t="shared" si="4"/>
        <v>Wine750</v>
      </c>
      <c r="M283" s="191">
        <f>VLOOKUP(L283,'Slope %'!C:D,2,0)</f>
        <v>0.1</v>
      </c>
    </row>
    <row r="284" spans="1:13" x14ac:dyDescent="0.25">
      <c r="A284">
        <v>8008</v>
      </c>
      <c r="B284" s="58" t="s">
        <v>786</v>
      </c>
      <c r="C284" s="58" t="s">
        <v>423</v>
      </c>
      <c r="D284" s="58" t="s">
        <v>787</v>
      </c>
      <c r="E284" s="58">
        <v>750</v>
      </c>
      <c r="F284" s="58">
        <v>6</v>
      </c>
      <c r="G284" s="59">
        <v>12</v>
      </c>
      <c r="H284" s="58" t="s">
        <v>421</v>
      </c>
      <c r="I284" s="59">
        <v>79.989999999999995</v>
      </c>
      <c r="J284">
        <v>1</v>
      </c>
      <c r="K284" s="191"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7.03</v>
      </c>
      <c r="L284" s="192" t="str">
        <f t="shared" si="4"/>
        <v>Wine750</v>
      </c>
      <c r="M284" s="191">
        <f>VLOOKUP(L284,'Slope %'!C:D,2,0)</f>
        <v>0.1</v>
      </c>
    </row>
    <row r="285" spans="1:13" x14ac:dyDescent="0.25">
      <c r="A285">
        <v>8036</v>
      </c>
      <c r="B285" s="58" t="s">
        <v>788</v>
      </c>
      <c r="C285" s="58" t="s">
        <v>423</v>
      </c>
      <c r="D285" s="58" t="s">
        <v>538</v>
      </c>
      <c r="E285" s="58">
        <v>750</v>
      </c>
      <c r="F285" s="58">
        <v>12</v>
      </c>
      <c r="G285" s="59">
        <v>14.7</v>
      </c>
      <c r="H285" s="58" t="s">
        <v>774</v>
      </c>
      <c r="I285" s="59">
        <v>35.99</v>
      </c>
      <c r="J285">
        <v>1</v>
      </c>
      <c r="K285" s="191"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8.61</v>
      </c>
      <c r="L285" s="192" t="str">
        <f t="shared" si="4"/>
        <v>Wine750</v>
      </c>
      <c r="M285" s="191">
        <f>VLOOKUP(L285,'Slope %'!C:D,2,0)</f>
        <v>0.1</v>
      </c>
    </row>
    <row r="286" spans="1:13" x14ac:dyDescent="0.25">
      <c r="A286">
        <v>8115</v>
      </c>
      <c r="B286" s="58" t="s">
        <v>789</v>
      </c>
      <c r="C286" s="58" t="s">
        <v>423</v>
      </c>
      <c r="D286" s="58" t="s">
        <v>430</v>
      </c>
      <c r="E286" s="58">
        <v>750</v>
      </c>
      <c r="F286" s="58">
        <v>12</v>
      </c>
      <c r="G286" s="59">
        <v>14</v>
      </c>
      <c r="H286" s="58" t="s">
        <v>521</v>
      </c>
      <c r="I286" s="59">
        <v>19.989999999999998</v>
      </c>
      <c r="J286">
        <v>1</v>
      </c>
      <c r="K286" s="191"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8.1999999999999993</v>
      </c>
      <c r="L286" s="192" t="str">
        <f t="shared" si="4"/>
        <v>Wine750</v>
      </c>
      <c r="M286" s="191">
        <f>VLOOKUP(L286,'Slope %'!C:D,2,0)</f>
        <v>0.1</v>
      </c>
    </row>
    <row r="287" spans="1:13" x14ac:dyDescent="0.25">
      <c r="A287">
        <v>8118</v>
      </c>
      <c r="B287" s="58" t="s">
        <v>790</v>
      </c>
      <c r="C287" s="58" t="s">
        <v>423</v>
      </c>
      <c r="D287" s="58" t="s">
        <v>444</v>
      </c>
      <c r="E287" s="58">
        <v>750</v>
      </c>
      <c r="F287" s="58">
        <v>12</v>
      </c>
      <c r="G287" s="59">
        <v>10</v>
      </c>
      <c r="H287" s="58" t="s">
        <v>791</v>
      </c>
      <c r="I287" s="59">
        <v>16.5</v>
      </c>
      <c r="J287">
        <v>1</v>
      </c>
      <c r="K287" s="191"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5.86</v>
      </c>
      <c r="L287" s="192" t="str">
        <f t="shared" si="4"/>
        <v>Wine750</v>
      </c>
      <c r="M287" s="191">
        <f>VLOOKUP(L287,'Slope %'!C:D,2,0)</f>
        <v>0.1</v>
      </c>
    </row>
    <row r="288" spans="1:13" x14ac:dyDescent="0.25">
      <c r="A288">
        <v>8157</v>
      </c>
      <c r="B288" s="58" t="s">
        <v>792</v>
      </c>
      <c r="C288" s="58" t="s">
        <v>414</v>
      </c>
      <c r="D288" s="58" t="s">
        <v>552</v>
      </c>
      <c r="E288" s="58">
        <v>120</v>
      </c>
      <c r="F288" s="58">
        <v>18</v>
      </c>
      <c r="G288" s="59">
        <v>20</v>
      </c>
      <c r="H288" s="58" t="s">
        <v>553</v>
      </c>
      <c r="I288" s="59">
        <v>11.99</v>
      </c>
      <c r="J288">
        <v>4</v>
      </c>
      <c r="K288" s="191"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2.5499999999999998</v>
      </c>
      <c r="L288" s="192" t="str">
        <f t="shared" si="4"/>
        <v>Spirits120</v>
      </c>
      <c r="M288" s="191">
        <f>VLOOKUP(L288,'Slope %'!C:D,2,0)</f>
        <v>0.1</v>
      </c>
    </row>
    <row r="289" spans="1:13" x14ac:dyDescent="0.25">
      <c r="A289">
        <v>8158</v>
      </c>
      <c r="B289" s="58" t="s">
        <v>793</v>
      </c>
      <c r="C289" s="58" t="s">
        <v>423</v>
      </c>
      <c r="D289" s="58" t="s">
        <v>476</v>
      </c>
      <c r="E289" s="58">
        <v>750</v>
      </c>
      <c r="F289" s="58">
        <v>12</v>
      </c>
      <c r="G289" s="59">
        <v>13.5</v>
      </c>
      <c r="H289" s="58" t="s">
        <v>586</v>
      </c>
      <c r="I289" s="59">
        <v>11.99</v>
      </c>
      <c r="J289">
        <v>1</v>
      </c>
      <c r="K289" s="191"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7.9</v>
      </c>
      <c r="L289" s="192" t="str">
        <f t="shared" si="4"/>
        <v>Wine750</v>
      </c>
      <c r="M289" s="191">
        <f>VLOOKUP(L289,'Slope %'!C:D,2,0)</f>
        <v>0.1</v>
      </c>
    </row>
    <row r="290" spans="1:13" x14ac:dyDescent="0.25">
      <c r="A290">
        <v>8159</v>
      </c>
      <c r="B290" s="58" t="s">
        <v>794</v>
      </c>
      <c r="C290" s="58" t="s">
        <v>414</v>
      </c>
      <c r="D290" s="58" t="s">
        <v>418</v>
      </c>
      <c r="E290" s="58">
        <v>750</v>
      </c>
      <c r="F290" s="58">
        <v>12</v>
      </c>
      <c r="G290" s="59">
        <v>40</v>
      </c>
      <c r="H290" s="58" t="s">
        <v>501</v>
      </c>
      <c r="I290" s="59">
        <v>36.99</v>
      </c>
      <c r="J290">
        <v>1</v>
      </c>
      <c r="K290" s="191"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23.42</v>
      </c>
      <c r="L290" s="192" t="str">
        <f t="shared" si="4"/>
        <v>Spirits750</v>
      </c>
      <c r="M290" s="191">
        <f>VLOOKUP(L290,'Slope %'!C:D,2,0)</f>
        <v>7.0000000000000007E-2</v>
      </c>
    </row>
    <row r="291" spans="1:13" x14ac:dyDescent="0.25">
      <c r="A291">
        <v>8199</v>
      </c>
      <c r="B291" s="58" t="s">
        <v>795</v>
      </c>
      <c r="C291" s="58" t="s">
        <v>414</v>
      </c>
      <c r="D291" s="58" t="s">
        <v>549</v>
      </c>
      <c r="E291" s="58">
        <v>750</v>
      </c>
      <c r="F291" s="58">
        <v>12</v>
      </c>
      <c r="G291" s="59">
        <v>46</v>
      </c>
      <c r="H291" s="58" t="s">
        <v>501</v>
      </c>
      <c r="I291" s="59">
        <v>31.99</v>
      </c>
      <c r="J291">
        <v>1</v>
      </c>
      <c r="K291" s="191"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26.93</v>
      </c>
      <c r="L291" s="192" t="str">
        <f t="shared" si="4"/>
        <v>Spirits750</v>
      </c>
      <c r="M291" s="191">
        <f>VLOOKUP(L291,'Slope %'!C:D,2,0)</f>
        <v>7.0000000000000007E-2</v>
      </c>
    </row>
    <row r="292" spans="1:13" x14ac:dyDescent="0.25">
      <c r="A292">
        <v>8272</v>
      </c>
      <c r="B292" s="58" t="s">
        <v>796</v>
      </c>
      <c r="C292" s="58" t="s">
        <v>423</v>
      </c>
      <c r="D292" s="58" t="s">
        <v>424</v>
      </c>
      <c r="E292" s="58">
        <v>750</v>
      </c>
      <c r="F292" s="58">
        <v>6</v>
      </c>
      <c r="G292" s="59">
        <v>12.5</v>
      </c>
      <c r="H292" s="58" t="s">
        <v>483</v>
      </c>
      <c r="I292" s="59">
        <v>19.989999999999998</v>
      </c>
      <c r="J292">
        <v>1</v>
      </c>
      <c r="K292" s="191"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7.32</v>
      </c>
      <c r="L292" s="192" t="str">
        <f t="shared" si="4"/>
        <v>Wine750</v>
      </c>
      <c r="M292" s="191">
        <f>VLOOKUP(L292,'Slope %'!C:D,2,0)</f>
        <v>0.1</v>
      </c>
    </row>
    <row r="293" spans="1:13" x14ac:dyDescent="0.25">
      <c r="A293">
        <v>8284</v>
      </c>
      <c r="B293" s="58" t="s">
        <v>797</v>
      </c>
      <c r="C293" s="58" t="s">
        <v>414</v>
      </c>
      <c r="D293" s="58" t="s">
        <v>545</v>
      </c>
      <c r="E293" s="58">
        <v>750</v>
      </c>
      <c r="F293" s="58">
        <v>12</v>
      </c>
      <c r="G293" s="59">
        <v>40</v>
      </c>
      <c r="H293" s="58" t="s">
        <v>437</v>
      </c>
      <c r="I293" s="59">
        <v>76.989999999999995</v>
      </c>
      <c r="J293">
        <v>1</v>
      </c>
      <c r="K293" s="191"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23.42</v>
      </c>
      <c r="L293" s="192" t="str">
        <f t="shared" si="4"/>
        <v>Spirits750</v>
      </c>
      <c r="M293" s="191">
        <f>VLOOKUP(L293,'Slope %'!C:D,2,0)</f>
        <v>7.0000000000000007E-2</v>
      </c>
    </row>
    <row r="294" spans="1:13" x14ac:dyDescent="0.25">
      <c r="A294">
        <v>8289</v>
      </c>
      <c r="B294" s="58" t="s">
        <v>798</v>
      </c>
      <c r="C294" s="58" t="s">
        <v>423</v>
      </c>
      <c r="D294" s="58" t="s">
        <v>436</v>
      </c>
      <c r="E294" s="58">
        <v>750</v>
      </c>
      <c r="F294" s="58">
        <v>6</v>
      </c>
      <c r="G294" s="59">
        <v>13.5</v>
      </c>
      <c r="H294" s="58" t="s">
        <v>799</v>
      </c>
      <c r="I294" s="59">
        <v>32.99</v>
      </c>
      <c r="J294">
        <v>1</v>
      </c>
      <c r="K294" s="191"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7.9</v>
      </c>
      <c r="L294" s="192" t="str">
        <f t="shared" si="4"/>
        <v>Wine750</v>
      </c>
      <c r="M294" s="191">
        <f>VLOOKUP(L294,'Slope %'!C:D,2,0)</f>
        <v>0.1</v>
      </c>
    </row>
    <row r="295" spans="1:13" x14ac:dyDescent="0.25">
      <c r="A295">
        <v>8302</v>
      </c>
      <c r="B295" s="58" t="s">
        <v>800</v>
      </c>
      <c r="C295" s="58" t="s">
        <v>414</v>
      </c>
      <c r="D295" s="58" t="s">
        <v>663</v>
      </c>
      <c r="E295" s="58">
        <v>750</v>
      </c>
      <c r="F295" s="58">
        <v>6</v>
      </c>
      <c r="G295" s="59">
        <v>40</v>
      </c>
      <c r="H295" s="58" t="s">
        <v>428</v>
      </c>
      <c r="I295" s="59">
        <v>49.99</v>
      </c>
      <c r="J295">
        <v>1</v>
      </c>
      <c r="K295" s="191"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23.42</v>
      </c>
      <c r="L295" s="192" t="str">
        <f t="shared" si="4"/>
        <v>Spirits750</v>
      </c>
      <c r="M295" s="191">
        <f>VLOOKUP(L295,'Slope %'!C:D,2,0)</f>
        <v>7.0000000000000007E-2</v>
      </c>
    </row>
    <row r="296" spans="1:13" x14ac:dyDescent="0.25">
      <c r="A296">
        <v>8332</v>
      </c>
      <c r="B296" s="58" t="s">
        <v>801</v>
      </c>
      <c r="C296" s="58" t="s">
        <v>423</v>
      </c>
      <c r="D296" s="58" t="s">
        <v>598</v>
      </c>
      <c r="E296" s="58">
        <v>750</v>
      </c>
      <c r="F296" s="58">
        <v>12</v>
      </c>
      <c r="G296" s="59">
        <v>13.5</v>
      </c>
      <c r="H296" s="58" t="s">
        <v>511</v>
      </c>
      <c r="I296" s="59">
        <v>18.989999999999998</v>
      </c>
      <c r="J296">
        <v>1</v>
      </c>
      <c r="K296" s="191"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7.9</v>
      </c>
      <c r="L296" s="192" t="str">
        <f t="shared" si="4"/>
        <v>Wine750</v>
      </c>
      <c r="M296" s="191">
        <f>VLOOKUP(L296,'Slope %'!C:D,2,0)</f>
        <v>0.1</v>
      </c>
    </row>
    <row r="297" spans="1:13" x14ac:dyDescent="0.25">
      <c r="A297">
        <v>8336</v>
      </c>
      <c r="B297" s="58" t="s">
        <v>802</v>
      </c>
      <c r="C297" s="58" t="s">
        <v>423</v>
      </c>
      <c r="D297" s="58" t="s">
        <v>803</v>
      </c>
      <c r="E297" s="58">
        <v>750</v>
      </c>
      <c r="F297" s="58">
        <v>12</v>
      </c>
      <c r="G297" s="59">
        <v>14.5</v>
      </c>
      <c r="H297" s="58" t="s">
        <v>511</v>
      </c>
      <c r="I297" s="59">
        <v>25.99</v>
      </c>
      <c r="J297">
        <v>1</v>
      </c>
      <c r="K297" s="191"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8.49</v>
      </c>
      <c r="L297" s="192" t="str">
        <f t="shared" si="4"/>
        <v>Wine750</v>
      </c>
      <c r="M297" s="191">
        <f>VLOOKUP(L297,'Slope %'!C:D,2,0)</f>
        <v>0.1</v>
      </c>
    </row>
    <row r="298" spans="1:13" x14ac:dyDescent="0.25">
      <c r="A298">
        <v>8365</v>
      </c>
      <c r="B298" s="58" t="s">
        <v>804</v>
      </c>
      <c r="C298" s="58" t="s">
        <v>423</v>
      </c>
      <c r="D298" s="58" t="s">
        <v>575</v>
      </c>
      <c r="E298" s="58">
        <v>750</v>
      </c>
      <c r="F298" s="58">
        <v>12</v>
      </c>
      <c r="G298" s="59">
        <v>11.5</v>
      </c>
      <c r="H298" s="58" t="s">
        <v>421</v>
      </c>
      <c r="I298" s="59">
        <v>14.99</v>
      </c>
      <c r="J298">
        <v>1</v>
      </c>
      <c r="K298" s="191"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6.73</v>
      </c>
      <c r="L298" s="192" t="str">
        <f t="shared" si="4"/>
        <v>Wine750</v>
      </c>
      <c r="M298" s="191">
        <f>VLOOKUP(L298,'Slope %'!C:D,2,0)</f>
        <v>0.1</v>
      </c>
    </row>
    <row r="299" spans="1:13" x14ac:dyDescent="0.25">
      <c r="A299">
        <v>8366</v>
      </c>
      <c r="B299" s="58" t="s">
        <v>805</v>
      </c>
      <c r="C299" s="58" t="s">
        <v>423</v>
      </c>
      <c r="D299" s="58" t="s">
        <v>424</v>
      </c>
      <c r="E299" s="58">
        <v>750</v>
      </c>
      <c r="F299" s="58">
        <v>12</v>
      </c>
      <c r="G299" s="59">
        <v>11.5</v>
      </c>
      <c r="H299" s="58" t="s">
        <v>421</v>
      </c>
      <c r="I299" s="59">
        <v>16.989999999999998</v>
      </c>
      <c r="J299">
        <v>1</v>
      </c>
      <c r="K299" s="191"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6.73</v>
      </c>
      <c r="L299" s="192" t="str">
        <f t="shared" si="4"/>
        <v>Wine750</v>
      </c>
      <c r="M299" s="191">
        <f>VLOOKUP(L299,'Slope %'!C:D,2,0)</f>
        <v>0.1</v>
      </c>
    </row>
    <row r="300" spans="1:13" x14ac:dyDescent="0.25">
      <c r="A300">
        <v>8388</v>
      </c>
      <c r="B300" s="58" t="s">
        <v>806</v>
      </c>
      <c r="C300" s="58" t="s">
        <v>410</v>
      </c>
      <c r="D300" s="58" t="s">
        <v>411</v>
      </c>
      <c r="E300" s="58">
        <v>500</v>
      </c>
      <c r="F300" s="58">
        <v>24</v>
      </c>
      <c r="G300" s="59">
        <v>5</v>
      </c>
      <c r="H300" s="58" t="s">
        <v>516</v>
      </c>
      <c r="I300" s="59">
        <v>4.29</v>
      </c>
      <c r="J300">
        <v>1</v>
      </c>
      <c r="K300" s="191"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1.95</v>
      </c>
      <c r="L300" s="192" t="str">
        <f t="shared" si="4"/>
        <v>Beer500</v>
      </c>
      <c r="M300" s="191">
        <f>VLOOKUP(L300,'Slope %'!C:D,2,0)</f>
        <v>0.12</v>
      </c>
    </row>
    <row r="301" spans="1:13" x14ac:dyDescent="0.25">
      <c r="A301">
        <v>8388</v>
      </c>
      <c r="B301" s="58" t="s">
        <v>806</v>
      </c>
      <c r="C301" s="58" t="s">
        <v>410</v>
      </c>
      <c r="D301" s="58" t="s">
        <v>411</v>
      </c>
      <c r="E301" s="58">
        <v>500</v>
      </c>
      <c r="F301" s="58">
        <v>24</v>
      </c>
      <c r="G301" s="59">
        <v>5</v>
      </c>
      <c r="H301" s="58" t="s">
        <v>516</v>
      </c>
      <c r="I301" s="59">
        <v>4.29</v>
      </c>
      <c r="J301">
        <v>1</v>
      </c>
      <c r="K301" s="191"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1.95</v>
      </c>
      <c r="L301" s="192" t="str">
        <f t="shared" si="4"/>
        <v>Beer500</v>
      </c>
      <c r="M301" s="191">
        <f>VLOOKUP(L301,'Slope %'!C:D,2,0)</f>
        <v>0.12</v>
      </c>
    </row>
    <row r="302" spans="1:13" x14ac:dyDescent="0.25">
      <c r="A302">
        <v>8397</v>
      </c>
      <c r="B302" s="58" t="s">
        <v>641</v>
      </c>
      <c r="C302" s="58" t="s">
        <v>423</v>
      </c>
      <c r="D302" s="58" t="s">
        <v>575</v>
      </c>
      <c r="E302" s="58">
        <v>1500</v>
      </c>
      <c r="F302" s="58">
        <v>6</v>
      </c>
      <c r="G302" s="59">
        <v>12</v>
      </c>
      <c r="H302" s="58" t="s">
        <v>451</v>
      </c>
      <c r="I302" s="59">
        <v>23.99</v>
      </c>
      <c r="J302">
        <v>1</v>
      </c>
      <c r="K302" s="191"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14.05</v>
      </c>
      <c r="L302" s="192" t="str">
        <f t="shared" si="4"/>
        <v>Wine1500</v>
      </c>
      <c r="M302" s="191">
        <f>VLOOKUP(L302,'Slope %'!C:D,2,0)</f>
        <v>7.0000000000000007E-2</v>
      </c>
    </row>
    <row r="303" spans="1:13" x14ac:dyDescent="0.25">
      <c r="A303">
        <v>8438</v>
      </c>
      <c r="B303" s="58" t="s">
        <v>807</v>
      </c>
      <c r="C303" s="58" t="s">
        <v>423</v>
      </c>
      <c r="D303" s="58" t="s">
        <v>598</v>
      </c>
      <c r="E303" s="58">
        <v>750</v>
      </c>
      <c r="F303" s="58">
        <v>12</v>
      </c>
      <c r="G303" s="59">
        <v>13.5</v>
      </c>
      <c r="H303" s="58" t="s">
        <v>746</v>
      </c>
      <c r="I303" s="59">
        <v>18.989999999999998</v>
      </c>
      <c r="J303">
        <v>1</v>
      </c>
      <c r="K303" s="191"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7.9</v>
      </c>
      <c r="L303" s="192" t="str">
        <f t="shared" si="4"/>
        <v>Wine750</v>
      </c>
      <c r="M303" s="191">
        <f>VLOOKUP(L303,'Slope %'!C:D,2,0)</f>
        <v>0.1</v>
      </c>
    </row>
    <row r="304" spans="1:13" x14ac:dyDescent="0.25">
      <c r="A304">
        <v>8458</v>
      </c>
      <c r="B304" s="58" t="s">
        <v>808</v>
      </c>
      <c r="C304" s="58" t="s">
        <v>414</v>
      </c>
      <c r="D304" s="58" t="s">
        <v>555</v>
      </c>
      <c r="E304" s="58">
        <v>1140</v>
      </c>
      <c r="F304" s="58">
        <v>12</v>
      </c>
      <c r="G304" s="59">
        <v>40</v>
      </c>
      <c r="H304" s="58" t="s">
        <v>445</v>
      </c>
      <c r="I304" s="59">
        <v>39.49</v>
      </c>
      <c r="J304">
        <v>1</v>
      </c>
      <c r="K304" s="191"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35.6</v>
      </c>
      <c r="L304" s="192" t="str">
        <f t="shared" si="4"/>
        <v>Spirits1140</v>
      </c>
      <c r="M304" s="191">
        <f>VLOOKUP(L304,'Slope %'!C:D,2,0)</f>
        <v>0.05</v>
      </c>
    </row>
    <row r="305" spans="1:13" x14ac:dyDescent="0.25">
      <c r="A305">
        <v>8487</v>
      </c>
      <c r="B305" s="58" t="s">
        <v>809</v>
      </c>
      <c r="C305" s="58" t="s">
        <v>414</v>
      </c>
      <c r="D305" s="58" t="s">
        <v>810</v>
      </c>
      <c r="E305" s="58">
        <v>750</v>
      </c>
      <c r="F305" s="58">
        <v>12</v>
      </c>
      <c r="G305" s="59">
        <v>45</v>
      </c>
      <c r="H305" s="58" t="s">
        <v>419</v>
      </c>
      <c r="I305" s="59">
        <v>45.49</v>
      </c>
      <c r="J305">
        <v>1</v>
      </c>
      <c r="K305" s="191"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26.35</v>
      </c>
      <c r="L305" s="192" t="str">
        <f t="shared" si="4"/>
        <v>Spirits750</v>
      </c>
      <c r="M305" s="191">
        <f>VLOOKUP(L305,'Slope %'!C:D,2,0)</f>
        <v>7.0000000000000007E-2</v>
      </c>
    </row>
    <row r="306" spans="1:13" x14ac:dyDescent="0.25">
      <c r="A306">
        <v>8546</v>
      </c>
      <c r="B306" s="58" t="s">
        <v>811</v>
      </c>
      <c r="C306" s="58" t="s">
        <v>414</v>
      </c>
      <c r="D306" s="58" t="s">
        <v>812</v>
      </c>
      <c r="E306" s="58">
        <v>750</v>
      </c>
      <c r="F306" s="58">
        <v>12</v>
      </c>
      <c r="G306" s="59">
        <v>20</v>
      </c>
      <c r="H306" s="58" t="s">
        <v>534</v>
      </c>
      <c r="I306" s="59">
        <v>29.99</v>
      </c>
      <c r="J306">
        <v>1</v>
      </c>
      <c r="K306" s="191"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11.71</v>
      </c>
      <c r="L306" s="192" t="str">
        <f t="shared" si="4"/>
        <v>Spirits750</v>
      </c>
      <c r="M306" s="191">
        <f>VLOOKUP(L306,'Slope %'!C:D,2,0)</f>
        <v>7.0000000000000007E-2</v>
      </c>
    </row>
    <row r="307" spans="1:13" x14ac:dyDescent="0.25">
      <c r="A307">
        <v>8566</v>
      </c>
      <c r="B307" s="58" t="s">
        <v>813</v>
      </c>
      <c r="C307" s="58" t="s">
        <v>423</v>
      </c>
      <c r="D307" s="58" t="s">
        <v>440</v>
      </c>
      <c r="E307" s="58">
        <v>300</v>
      </c>
      <c r="F307" s="58">
        <v>12</v>
      </c>
      <c r="G307" s="59">
        <v>14.5</v>
      </c>
      <c r="H307" s="58" t="s">
        <v>684</v>
      </c>
      <c r="I307" s="59">
        <v>10.69</v>
      </c>
      <c r="J307">
        <v>1</v>
      </c>
      <c r="K307" s="191"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4.88</v>
      </c>
      <c r="L307" s="192" t="str">
        <f t="shared" si="4"/>
        <v>Wine300</v>
      </c>
      <c r="M307" s="191">
        <f>VLOOKUP(L307,'Slope %'!C:D,2,0)</f>
        <v>0.12</v>
      </c>
    </row>
    <row r="308" spans="1:13" x14ac:dyDescent="0.25">
      <c r="A308">
        <v>8583</v>
      </c>
      <c r="B308" s="58" t="s">
        <v>814</v>
      </c>
      <c r="C308" s="58" t="s">
        <v>410</v>
      </c>
      <c r="D308" s="58" t="s">
        <v>411</v>
      </c>
      <c r="E308" s="58">
        <v>450</v>
      </c>
      <c r="F308" s="58">
        <v>24</v>
      </c>
      <c r="G308" s="59">
        <v>5</v>
      </c>
      <c r="H308" s="58" t="s">
        <v>563</v>
      </c>
      <c r="I308" s="59">
        <v>3.79</v>
      </c>
      <c r="J308">
        <v>1</v>
      </c>
      <c r="K308" s="191"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1.76</v>
      </c>
      <c r="L308" s="192" t="str">
        <f t="shared" si="4"/>
        <v>Beer450</v>
      </c>
      <c r="M308" s="191">
        <f>VLOOKUP(L308,'Slope %'!C:D,2,0)</f>
        <v>0.12</v>
      </c>
    </row>
    <row r="309" spans="1:13" x14ac:dyDescent="0.25">
      <c r="A309">
        <v>8583</v>
      </c>
      <c r="B309" s="58" t="s">
        <v>814</v>
      </c>
      <c r="C309" s="58" t="s">
        <v>410</v>
      </c>
      <c r="D309" s="58" t="s">
        <v>411</v>
      </c>
      <c r="E309" s="58">
        <v>450</v>
      </c>
      <c r="F309" s="58">
        <v>24</v>
      </c>
      <c r="G309" s="59">
        <v>5</v>
      </c>
      <c r="H309" s="58" t="s">
        <v>563</v>
      </c>
      <c r="I309" s="59">
        <v>3.79</v>
      </c>
      <c r="J309">
        <v>1</v>
      </c>
      <c r="K309" s="191"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1.76</v>
      </c>
      <c r="L309" s="192" t="str">
        <f t="shared" si="4"/>
        <v>Beer450</v>
      </c>
      <c r="M309" s="191">
        <f>VLOOKUP(L309,'Slope %'!C:D,2,0)</f>
        <v>0.12</v>
      </c>
    </row>
    <row r="310" spans="1:13" x14ac:dyDescent="0.25">
      <c r="A310">
        <v>8630</v>
      </c>
      <c r="B310" s="58" t="s">
        <v>815</v>
      </c>
      <c r="C310" s="58" t="s">
        <v>423</v>
      </c>
      <c r="D310" s="58" t="s">
        <v>424</v>
      </c>
      <c r="E310" s="58">
        <v>200</v>
      </c>
      <c r="F310" s="58">
        <v>24</v>
      </c>
      <c r="G310" s="59">
        <v>10.5</v>
      </c>
      <c r="H310" s="58" t="s">
        <v>816</v>
      </c>
      <c r="I310" s="59">
        <v>2.99</v>
      </c>
      <c r="J310">
        <v>1</v>
      </c>
      <c r="K310" s="191"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2.36</v>
      </c>
      <c r="L310" s="192" t="str">
        <f t="shared" si="4"/>
        <v>Wine200</v>
      </c>
      <c r="M310" s="191">
        <f>VLOOKUP(L310,'Slope %'!C:D,2,0)</f>
        <v>0.12</v>
      </c>
    </row>
    <row r="311" spans="1:13" x14ac:dyDescent="0.25">
      <c r="A311">
        <v>8673</v>
      </c>
      <c r="B311" s="58" t="s">
        <v>817</v>
      </c>
      <c r="C311" s="58" t="s">
        <v>423</v>
      </c>
      <c r="D311" s="58" t="s">
        <v>436</v>
      </c>
      <c r="E311" s="58">
        <v>750</v>
      </c>
      <c r="F311" s="58">
        <v>12</v>
      </c>
      <c r="G311" s="59">
        <v>13</v>
      </c>
      <c r="H311" s="58" t="s">
        <v>600</v>
      </c>
      <c r="I311" s="59">
        <v>31.99</v>
      </c>
      <c r="J311">
        <v>1</v>
      </c>
      <c r="K311" s="191"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7.61</v>
      </c>
      <c r="L311" s="192" t="str">
        <f t="shared" si="4"/>
        <v>Wine750</v>
      </c>
      <c r="M311" s="191">
        <f>VLOOKUP(L311,'Slope %'!C:D,2,0)</f>
        <v>0.1</v>
      </c>
    </row>
    <row r="312" spans="1:13" x14ac:dyDescent="0.25">
      <c r="A312">
        <v>8700</v>
      </c>
      <c r="B312" s="58" t="s">
        <v>818</v>
      </c>
      <c r="C312" s="58" t="s">
        <v>410</v>
      </c>
      <c r="D312" s="58" t="s">
        <v>411</v>
      </c>
      <c r="E312" s="58">
        <v>330</v>
      </c>
      <c r="F312" s="58">
        <v>24</v>
      </c>
      <c r="G312" s="59">
        <v>5.2</v>
      </c>
      <c r="H312" s="58" t="s">
        <v>563</v>
      </c>
      <c r="I312" s="59">
        <v>2.89</v>
      </c>
      <c r="J312">
        <v>1</v>
      </c>
      <c r="K312" s="191"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1.34</v>
      </c>
      <c r="L312" s="192" t="str">
        <f t="shared" si="4"/>
        <v>Beer330</v>
      </c>
      <c r="M312" s="191">
        <f>VLOOKUP(L312,'Slope %'!C:D,2,0)</f>
        <v>0.12</v>
      </c>
    </row>
    <row r="313" spans="1:13" x14ac:dyDescent="0.25">
      <c r="A313">
        <v>8700</v>
      </c>
      <c r="B313" s="58" t="s">
        <v>818</v>
      </c>
      <c r="C313" s="58" t="s">
        <v>410</v>
      </c>
      <c r="D313" s="58" t="s">
        <v>411</v>
      </c>
      <c r="E313" s="58">
        <v>330</v>
      </c>
      <c r="F313" s="58">
        <v>24</v>
      </c>
      <c r="G313" s="59">
        <v>5.2</v>
      </c>
      <c r="H313" s="58" t="s">
        <v>563</v>
      </c>
      <c r="I313" s="59">
        <v>2.89</v>
      </c>
      <c r="J313">
        <v>1</v>
      </c>
      <c r="K313" s="191"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1.34</v>
      </c>
      <c r="L313" s="192" t="str">
        <f t="shared" si="4"/>
        <v>Beer330</v>
      </c>
      <c r="M313" s="191">
        <f>VLOOKUP(L313,'Slope %'!C:D,2,0)</f>
        <v>0.12</v>
      </c>
    </row>
    <row r="314" spans="1:13" x14ac:dyDescent="0.25">
      <c r="A314">
        <v>8733</v>
      </c>
      <c r="B314" s="58" t="s">
        <v>610</v>
      </c>
      <c r="C314" s="58" t="s">
        <v>414</v>
      </c>
      <c r="D314" s="58" t="s">
        <v>415</v>
      </c>
      <c r="E314" s="58">
        <v>375</v>
      </c>
      <c r="F314" s="58">
        <v>12</v>
      </c>
      <c r="G314" s="59">
        <v>40</v>
      </c>
      <c r="H314" s="58" t="s">
        <v>501</v>
      </c>
      <c r="I314" s="59">
        <v>19.989999999999998</v>
      </c>
      <c r="J314">
        <v>1</v>
      </c>
      <c r="K314" s="191"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13.3</v>
      </c>
      <c r="L314" s="192" t="str">
        <f t="shared" si="4"/>
        <v>Spirits375</v>
      </c>
      <c r="M314" s="191">
        <f>VLOOKUP(L314,'Slope %'!C:D,2,0)</f>
        <v>0.1</v>
      </c>
    </row>
    <row r="315" spans="1:13" x14ac:dyDescent="0.25">
      <c r="A315">
        <v>8734</v>
      </c>
      <c r="B315" s="58" t="s">
        <v>819</v>
      </c>
      <c r="C315" s="58" t="s">
        <v>423</v>
      </c>
      <c r="D315" s="58" t="s">
        <v>528</v>
      </c>
      <c r="E315" s="58">
        <v>750</v>
      </c>
      <c r="F315" s="58">
        <v>6</v>
      </c>
      <c r="G315" s="59">
        <v>13.5</v>
      </c>
      <c r="H315" s="58" t="s">
        <v>591</v>
      </c>
      <c r="I315" s="59">
        <v>41.49</v>
      </c>
      <c r="J315">
        <v>1</v>
      </c>
      <c r="K315" s="191"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7.9</v>
      </c>
      <c r="L315" s="192" t="str">
        <f t="shared" si="4"/>
        <v>Wine750</v>
      </c>
      <c r="M315" s="191">
        <f>VLOOKUP(L315,'Slope %'!C:D,2,0)</f>
        <v>0.1</v>
      </c>
    </row>
    <row r="316" spans="1:13" x14ac:dyDescent="0.25">
      <c r="A316">
        <v>8738</v>
      </c>
      <c r="B316" s="58" t="s">
        <v>820</v>
      </c>
      <c r="C316" s="58" t="s">
        <v>423</v>
      </c>
      <c r="D316" s="58" t="s">
        <v>476</v>
      </c>
      <c r="E316" s="58">
        <v>750</v>
      </c>
      <c r="F316" s="58">
        <v>12</v>
      </c>
      <c r="G316" s="59">
        <v>14.5</v>
      </c>
      <c r="H316" s="58" t="s">
        <v>425</v>
      </c>
      <c r="I316" s="59">
        <v>22.99</v>
      </c>
      <c r="J316">
        <v>1</v>
      </c>
      <c r="K316" s="191"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8.49</v>
      </c>
      <c r="L316" s="192" t="str">
        <f t="shared" si="4"/>
        <v>Wine750</v>
      </c>
      <c r="M316" s="191">
        <f>VLOOKUP(L316,'Slope %'!C:D,2,0)</f>
        <v>0.1</v>
      </c>
    </row>
    <row r="317" spans="1:13" x14ac:dyDescent="0.25">
      <c r="A317">
        <v>8768</v>
      </c>
      <c r="B317" s="58" t="s">
        <v>821</v>
      </c>
      <c r="C317" s="58" t="s">
        <v>423</v>
      </c>
      <c r="D317" s="58" t="s">
        <v>476</v>
      </c>
      <c r="E317" s="58">
        <v>750</v>
      </c>
      <c r="F317" s="58">
        <v>12</v>
      </c>
      <c r="G317" s="59">
        <v>14.5</v>
      </c>
      <c r="H317" s="58" t="s">
        <v>421</v>
      </c>
      <c r="I317" s="59">
        <v>80.989999999999995</v>
      </c>
      <c r="J317">
        <v>1</v>
      </c>
      <c r="K317" s="191"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8.49</v>
      </c>
      <c r="L317" s="192" t="str">
        <f t="shared" si="4"/>
        <v>Wine750</v>
      </c>
      <c r="M317" s="191">
        <f>VLOOKUP(L317,'Slope %'!C:D,2,0)</f>
        <v>0.1</v>
      </c>
    </row>
    <row r="318" spans="1:13" x14ac:dyDescent="0.25">
      <c r="A318">
        <v>8775</v>
      </c>
      <c r="B318" s="58" t="s">
        <v>736</v>
      </c>
      <c r="C318" s="58" t="s">
        <v>414</v>
      </c>
      <c r="D318" s="58" t="s">
        <v>415</v>
      </c>
      <c r="E318" s="58">
        <v>1750</v>
      </c>
      <c r="F318" s="58">
        <v>6</v>
      </c>
      <c r="G318" s="59">
        <v>40</v>
      </c>
      <c r="H318" s="58" t="s">
        <v>534</v>
      </c>
      <c r="I318" s="59">
        <v>63.39</v>
      </c>
      <c r="J318">
        <v>1</v>
      </c>
      <c r="K318" s="191"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54.65</v>
      </c>
      <c r="L318" s="192" t="str">
        <f t="shared" si="4"/>
        <v>Spirits1750</v>
      </c>
      <c r="M318" s="191">
        <f>VLOOKUP(L318,'Slope %'!C:D,2,0)</f>
        <v>0.03</v>
      </c>
    </row>
    <row r="319" spans="1:13" x14ac:dyDescent="0.25">
      <c r="A319">
        <v>8803</v>
      </c>
      <c r="B319" s="58" t="s">
        <v>822</v>
      </c>
      <c r="C319" s="58" t="s">
        <v>414</v>
      </c>
      <c r="D319" s="58" t="s">
        <v>524</v>
      </c>
      <c r="E319" s="58">
        <v>750</v>
      </c>
      <c r="F319" s="58">
        <v>6</v>
      </c>
      <c r="G319" s="59">
        <v>43</v>
      </c>
      <c r="H319" s="58" t="s">
        <v>448</v>
      </c>
      <c r="I319" s="59">
        <v>89.99</v>
      </c>
      <c r="J319">
        <v>1</v>
      </c>
      <c r="K319" s="191"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25.18</v>
      </c>
      <c r="L319" s="192" t="str">
        <f t="shared" si="4"/>
        <v>Spirits750</v>
      </c>
      <c r="M319" s="191">
        <f>VLOOKUP(L319,'Slope %'!C:D,2,0)</f>
        <v>7.0000000000000007E-2</v>
      </c>
    </row>
    <row r="320" spans="1:13" x14ac:dyDescent="0.25">
      <c r="A320">
        <v>8835</v>
      </c>
      <c r="B320" s="58" t="s">
        <v>823</v>
      </c>
      <c r="C320" s="58" t="s">
        <v>423</v>
      </c>
      <c r="D320" s="58" t="s">
        <v>436</v>
      </c>
      <c r="E320" s="58">
        <v>750</v>
      </c>
      <c r="F320" s="58">
        <v>6</v>
      </c>
      <c r="G320" s="59">
        <v>15</v>
      </c>
      <c r="H320" s="58" t="s">
        <v>824</v>
      </c>
      <c r="I320" s="59">
        <v>28.99</v>
      </c>
      <c r="J320">
        <v>1</v>
      </c>
      <c r="K320" s="191"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8.7799999999999994</v>
      </c>
      <c r="L320" s="192" t="str">
        <f t="shared" si="4"/>
        <v>Wine750</v>
      </c>
      <c r="M320" s="191">
        <f>VLOOKUP(L320,'Slope %'!C:D,2,0)</f>
        <v>0.1</v>
      </c>
    </row>
    <row r="321" spans="1:13" x14ac:dyDescent="0.25">
      <c r="A321">
        <v>8841</v>
      </c>
      <c r="B321" s="58" t="s">
        <v>825</v>
      </c>
      <c r="C321" s="58" t="s">
        <v>414</v>
      </c>
      <c r="D321" s="58" t="s">
        <v>418</v>
      </c>
      <c r="E321" s="58">
        <v>750</v>
      </c>
      <c r="F321" s="58">
        <v>6</v>
      </c>
      <c r="G321" s="59">
        <v>40</v>
      </c>
      <c r="H321" s="58" t="s">
        <v>496</v>
      </c>
      <c r="I321" s="59">
        <v>50.99</v>
      </c>
      <c r="J321">
        <v>1</v>
      </c>
      <c r="K321" s="191"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23.42</v>
      </c>
      <c r="L321" s="192" t="str">
        <f t="shared" si="4"/>
        <v>Spirits750</v>
      </c>
      <c r="M321" s="191">
        <f>VLOOKUP(L321,'Slope %'!C:D,2,0)</f>
        <v>7.0000000000000007E-2</v>
      </c>
    </row>
    <row r="322" spans="1:13" x14ac:dyDescent="0.25">
      <c r="A322">
        <v>8849</v>
      </c>
      <c r="B322" s="58" t="s">
        <v>826</v>
      </c>
      <c r="C322" s="58" t="s">
        <v>414</v>
      </c>
      <c r="D322" s="58" t="s">
        <v>623</v>
      </c>
      <c r="E322" s="58">
        <v>750</v>
      </c>
      <c r="F322" s="58">
        <v>12</v>
      </c>
      <c r="G322" s="59">
        <v>40</v>
      </c>
      <c r="H322" s="58" t="s">
        <v>784</v>
      </c>
      <c r="I322" s="59">
        <v>42.99</v>
      </c>
      <c r="J322">
        <v>1</v>
      </c>
      <c r="K322" s="191"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23.42</v>
      </c>
      <c r="L322" s="192" t="str">
        <f t="shared" si="4"/>
        <v>Spirits750</v>
      </c>
      <c r="M322" s="191">
        <f>VLOOKUP(L322,'Slope %'!C:D,2,0)</f>
        <v>7.0000000000000007E-2</v>
      </c>
    </row>
    <row r="323" spans="1:13" x14ac:dyDescent="0.25">
      <c r="A323">
        <v>8888</v>
      </c>
      <c r="B323" s="58" t="s">
        <v>827</v>
      </c>
      <c r="C323" s="58" t="s">
        <v>414</v>
      </c>
      <c r="D323" s="58" t="s">
        <v>636</v>
      </c>
      <c r="E323" s="58">
        <v>750</v>
      </c>
      <c r="F323" s="58">
        <v>12</v>
      </c>
      <c r="G323" s="59">
        <v>40</v>
      </c>
      <c r="H323" s="58" t="s">
        <v>448</v>
      </c>
      <c r="I323" s="59">
        <v>31.49</v>
      </c>
      <c r="J323">
        <v>1</v>
      </c>
      <c r="K323" s="191"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23.42</v>
      </c>
      <c r="L323" s="192" t="str">
        <f t="shared" ref="L323:L386" si="5">(_xlfn.CONCAT(C323,E323))</f>
        <v>Spirits750</v>
      </c>
      <c r="M323" s="191">
        <f>VLOOKUP(L323,'Slope %'!C:D,2,0)</f>
        <v>7.0000000000000007E-2</v>
      </c>
    </row>
    <row r="324" spans="1:13" x14ac:dyDescent="0.25">
      <c r="A324">
        <v>8892</v>
      </c>
      <c r="B324" s="58" t="s">
        <v>828</v>
      </c>
      <c r="C324" s="58" t="s">
        <v>673</v>
      </c>
      <c r="D324" s="58" t="s">
        <v>674</v>
      </c>
      <c r="E324" s="58">
        <v>1000</v>
      </c>
      <c r="F324" s="58">
        <v>12</v>
      </c>
      <c r="G324" s="59">
        <v>5</v>
      </c>
      <c r="H324" s="58" t="s">
        <v>419</v>
      </c>
      <c r="I324" s="59">
        <v>10.99</v>
      </c>
      <c r="J324">
        <v>1</v>
      </c>
      <c r="K324" s="191"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3.9</v>
      </c>
      <c r="L324" s="192" t="str">
        <f t="shared" si="5"/>
        <v>Ready to Drink1000</v>
      </c>
      <c r="M324" s="191">
        <f>VLOOKUP(L324,'Slope %'!C:D,2,0)</f>
        <v>0.12</v>
      </c>
    </row>
    <row r="325" spans="1:13" x14ac:dyDescent="0.25">
      <c r="A325">
        <v>8939</v>
      </c>
      <c r="B325" s="58" t="s">
        <v>829</v>
      </c>
      <c r="C325" s="58" t="s">
        <v>410</v>
      </c>
      <c r="D325" s="58" t="s">
        <v>411</v>
      </c>
      <c r="E325" s="58">
        <v>330</v>
      </c>
      <c r="F325" s="58">
        <v>24</v>
      </c>
      <c r="G325" s="59">
        <v>4.5</v>
      </c>
      <c r="H325" s="58" t="s">
        <v>759</v>
      </c>
      <c r="I325" s="59">
        <v>3.25</v>
      </c>
      <c r="J325">
        <v>1</v>
      </c>
      <c r="K325" s="191"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1.1599999999999999</v>
      </c>
      <c r="L325" s="192" t="str">
        <f t="shared" si="5"/>
        <v>Beer330</v>
      </c>
      <c r="M325" s="191">
        <f>VLOOKUP(L325,'Slope %'!C:D,2,0)</f>
        <v>0.12</v>
      </c>
    </row>
    <row r="326" spans="1:13" x14ac:dyDescent="0.25">
      <c r="A326">
        <v>8939</v>
      </c>
      <c r="B326" s="58" t="s">
        <v>829</v>
      </c>
      <c r="C326" s="58" t="s">
        <v>410</v>
      </c>
      <c r="D326" s="58" t="s">
        <v>411</v>
      </c>
      <c r="E326" s="58">
        <v>330</v>
      </c>
      <c r="F326" s="58">
        <v>24</v>
      </c>
      <c r="G326" s="59">
        <v>4.5</v>
      </c>
      <c r="H326" s="58" t="s">
        <v>759</v>
      </c>
      <c r="I326" s="59">
        <v>3.25</v>
      </c>
      <c r="J326">
        <v>1</v>
      </c>
      <c r="K326" s="191"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1.1599999999999999</v>
      </c>
      <c r="L326" s="192" t="str">
        <f t="shared" si="5"/>
        <v>Beer330</v>
      </c>
      <c r="M326" s="191">
        <f>VLOOKUP(L326,'Slope %'!C:D,2,0)</f>
        <v>0.12</v>
      </c>
    </row>
    <row r="327" spans="1:13" x14ac:dyDescent="0.25">
      <c r="A327">
        <v>8944</v>
      </c>
      <c r="B327" s="58" t="s">
        <v>830</v>
      </c>
      <c r="C327" s="58" t="s">
        <v>423</v>
      </c>
      <c r="D327" s="58" t="s">
        <v>430</v>
      </c>
      <c r="E327" s="58">
        <v>750</v>
      </c>
      <c r="F327" s="58">
        <v>12</v>
      </c>
      <c r="G327" s="59">
        <v>13.5</v>
      </c>
      <c r="H327" s="58" t="s">
        <v>421</v>
      </c>
      <c r="I327" s="59">
        <v>21.99</v>
      </c>
      <c r="J327">
        <v>1</v>
      </c>
      <c r="K327" s="191"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7.9</v>
      </c>
      <c r="L327" s="192" t="str">
        <f t="shared" si="5"/>
        <v>Wine750</v>
      </c>
      <c r="M327" s="191">
        <f>VLOOKUP(L327,'Slope %'!C:D,2,0)</f>
        <v>0.1</v>
      </c>
    </row>
    <row r="328" spans="1:13" x14ac:dyDescent="0.25">
      <c r="A328">
        <v>8966</v>
      </c>
      <c r="B328" s="58" t="s">
        <v>831</v>
      </c>
      <c r="C328" s="58" t="s">
        <v>423</v>
      </c>
      <c r="D328" s="58" t="s">
        <v>436</v>
      </c>
      <c r="E328" s="58">
        <v>750</v>
      </c>
      <c r="F328" s="58">
        <v>12</v>
      </c>
      <c r="G328" s="59">
        <v>14.5</v>
      </c>
      <c r="H328" s="58" t="s">
        <v>501</v>
      </c>
      <c r="I328" s="59">
        <v>31.99</v>
      </c>
      <c r="J328">
        <v>1</v>
      </c>
      <c r="K328" s="191"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8.49</v>
      </c>
      <c r="L328" s="192" t="str">
        <f t="shared" si="5"/>
        <v>Wine750</v>
      </c>
      <c r="M328" s="191">
        <f>VLOOKUP(L328,'Slope %'!C:D,2,0)</f>
        <v>0.1</v>
      </c>
    </row>
    <row r="329" spans="1:13" x14ac:dyDescent="0.25">
      <c r="A329">
        <v>9041</v>
      </c>
      <c r="B329" s="58" t="s">
        <v>832</v>
      </c>
      <c r="C329" s="58" t="s">
        <v>410</v>
      </c>
      <c r="D329" s="58" t="s">
        <v>717</v>
      </c>
      <c r="E329" s="58">
        <v>4260</v>
      </c>
      <c r="F329" s="58">
        <v>1</v>
      </c>
      <c r="G329" s="59">
        <v>6.3</v>
      </c>
      <c r="H329" s="58" t="s">
        <v>833</v>
      </c>
      <c r="I329" s="59">
        <v>20.99</v>
      </c>
      <c r="J329">
        <v>12</v>
      </c>
      <c r="K329" s="191"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20.95</v>
      </c>
      <c r="L329" s="192" t="str">
        <f t="shared" si="5"/>
        <v>Beer4260</v>
      </c>
      <c r="M329" s="191">
        <f>VLOOKUP(L329,'Slope %'!C:D,2,0)</f>
        <v>7.0000000000000007E-2</v>
      </c>
    </row>
    <row r="330" spans="1:13" x14ac:dyDescent="0.25">
      <c r="A330">
        <v>9041</v>
      </c>
      <c r="B330" s="58" t="s">
        <v>832</v>
      </c>
      <c r="C330" s="58" t="s">
        <v>410</v>
      </c>
      <c r="D330" s="58" t="s">
        <v>717</v>
      </c>
      <c r="E330" s="58">
        <v>4260</v>
      </c>
      <c r="F330" s="58">
        <v>1</v>
      </c>
      <c r="G330" s="59">
        <v>6.3</v>
      </c>
      <c r="H330" s="58" t="s">
        <v>833</v>
      </c>
      <c r="I330" s="59">
        <v>20.99</v>
      </c>
      <c r="J330">
        <v>12</v>
      </c>
      <c r="K330" s="191"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20.95</v>
      </c>
      <c r="L330" s="192" t="str">
        <f t="shared" si="5"/>
        <v>Beer4260</v>
      </c>
      <c r="M330" s="191">
        <f>VLOOKUP(L330,'Slope %'!C:D,2,0)</f>
        <v>7.0000000000000007E-2</v>
      </c>
    </row>
    <row r="331" spans="1:13" x14ac:dyDescent="0.25">
      <c r="A331">
        <v>9043</v>
      </c>
      <c r="B331" s="58" t="s">
        <v>517</v>
      </c>
      <c r="C331" s="58" t="s">
        <v>414</v>
      </c>
      <c r="D331" s="58" t="s">
        <v>415</v>
      </c>
      <c r="E331" s="58">
        <v>375</v>
      </c>
      <c r="F331" s="58">
        <v>24</v>
      </c>
      <c r="G331" s="59">
        <v>40</v>
      </c>
      <c r="H331" s="58" t="s">
        <v>419</v>
      </c>
      <c r="I331" s="59">
        <v>18.489999999999998</v>
      </c>
      <c r="J331">
        <v>1</v>
      </c>
      <c r="K331" s="191"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13.3</v>
      </c>
      <c r="L331" s="192" t="str">
        <f t="shared" si="5"/>
        <v>Spirits375</v>
      </c>
      <c r="M331" s="191">
        <f>VLOOKUP(L331,'Slope %'!C:D,2,0)</f>
        <v>0.1</v>
      </c>
    </row>
    <row r="332" spans="1:13" x14ac:dyDescent="0.25">
      <c r="A332">
        <v>9092</v>
      </c>
      <c r="B332" s="58" t="s">
        <v>834</v>
      </c>
      <c r="C332" s="58" t="s">
        <v>414</v>
      </c>
      <c r="D332" s="58" t="s">
        <v>415</v>
      </c>
      <c r="E332" s="58">
        <v>1140</v>
      </c>
      <c r="F332" s="58">
        <v>12</v>
      </c>
      <c r="G332" s="59">
        <v>40</v>
      </c>
      <c r="H332" s="58" t="s">
        <v>437</v>
      </c>
      <c r="I332" s="59">
        <v>35.6</v>
      </c>
      <c r="J332">
        <v>1</v>
      </c>
      <c r="K332" s="191"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35.6</v>
      </c>
      <c r="L332" s="192" t="str">
        <f t="shared" si="5"/>
        <v>Spirits1140</v>
      </c>
      <c r="M332" s="191">
        <f>VLOOKUP(L332,'Slope %'!C:D,2,0)</f>
        <v>0.05</v>
      </c>
    </row>
    <row r="333" spans="1:13" x14ac:dyDescent="0.25">
      <c r="A333">
        <v>9118</v>
      </c>
      <c r="B333" s="58" t="s">
        <v>835</v>
      </c>
      <c r="C333" s="58" t="s">
        <v>423</v>
      </c>
      <c r="D333" s="58" t="s">
        <v>424</v>
      </c>
      <c r="E333" s="58">
        <v>600</v>
      </c>
      <c r="F333" s="58">
        <v>8</v>
      </c>
      <c r="G333" s="59">
        <v>11.5</v>
      </c>
      <c r="H333" s="58" t="s">
        <v>586</v>
      </c>
      <c r="I333" s="59">
        <v>15.99</v>
      </c>
      <c r="J333">
        <v>3</v>
      </c>
      <c r="K333" s="191"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5.71</v>
      </c>
      <c r="L333" s="192" t="str">
        <f t="shared" si="5"/>
        <v>Wine600</v>
      </c>
      <c r="M333" s="191">
        <f>VLOOKUP(L333,'Slope %'!C:D,2,0)</f>
        <v>0.1</v>
      </c>
    </row>
    <row r="334" spans="1:13" x14ac:dyDescent="0.25">
      <c r="A334">
        <v>9125</v>
      </c>
      <c r="B334" s="58" t="s">
        <v>836</v>
      </c>
      <c r="C334" s="58" t="s">
        <v>423</v>
      </c>
      <c r="D334" s="58" t="s">
        <v>602</v>
      </c>
      <c r="E334" s="58">
        <v>750</v>
      </c>
      <c r="F334" s="58">
        <v>12</v>
      </c>
      <c r="G334" s="59">
        <v>14.5</v>
      </c>
      <c r="H334" s="58" t="s">
        <v>451</v>
      </c>
      <c r="I334" s="59">
        <v>24.99</v>
      </c>
      <c r="J334">
        <v>1</v>
      </c>
      <c r="K334" s="191"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8.49</v>
      </c>
      <c r="L334" s="192" t="str">
        <f t="shared" si="5"/>
        <v>Wine750</v>
      </c>
      <c r="M334" s="191">
        <f>VLOOKUP(L334,'Slope %'!C:D,2,0)</f>
        <v>0.1</v>
      </c>
    </row>
    <row r="335" spans="1:13" x14ac:dyDescent="0.25">
      <c r="A335">
        <v>9156</v>
      </c>
      <c r="B335" s="58" t="s">
        <v>837</v>
      </c>
      <c r="C335" s="58" t="s">
        <v>423</v>
      </c>
      <c r="D335" s="58" t="s">
        <v>575</v>
      </c>
      <c r="E335" s="58">
        <v>750</v>
      </c>
      <c r="F335" s="58">
        <v>12</v>
      </c>
      <c r="G335" s="59">
        <v>12</v>
      </c>
      <c r="H335" s="58" t="s">
        <v>425</v>
      </c>
      <c r="I335" s="59">
        <v>14.99</v>
      </c>
      <c r="J335">
        <v>1</v>
      </c>
      <c r="K335" s="191"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7.03</v>
      </c>
      <c r="L335" s="192" t="str">
        <f t="shared" si="5"/>
        <v>Wine750</v>
      </c>
      <c r="M335" s="191">
        <f>VLOOKUP(L335,'Slope %'!C:D,2,0)</f>
        <v>0.1</v>
      </c>
    </row>
    <row r="336" spans="1:13" x14ac:dyDescent="0.25">
      <c r="A336">
        <v>9209</v>
      </c>
      <c r="B336" s="58" t="s">
        <v>838</v>
      </c>
      <c r="C336" s="58" t="s">
        <v>410</v>
      </c>
      <c r="D336" s="58" t="s">
        <v>411</v>
      </c>
      <c r="E336" s="58">
        <v>330</v>
      </c>
      <c r="F336" s="58">
        <v>24</v>
      </c>
      <c r="G336" s="59">
        <v>5</v>
      </c>
      <c r="H336" s="58" t="s">
        <v>516</v>
      </c>
      <c r="I336" s="59">
        <v>3.05</v>
      </c>
      <c r="J336">
        <v>1</v>
      </c>
      <c r="K336" s="191"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1.29</v>
      </c>
      <c r="L336" s="192" t="str">
        <f t="shared" si="5"/>
        <v>Beer330</v>
      </c>
      <c r="M336" s="191">
        <f>VLOOKUP(L336,'Slope %'!C:D,2,0)</f>
        <v>0.12</v>
      </c>
    </row>
    <row r="337" spans="1:13" x14ac:dyDescent="0.25">
      <c r="A337">
        <v>9209</v>
      </c>
      <c r="B337" s="58" t="s">
        <v>838</v>
      </c>
      <c r="C337" s="58" t="s">
        <v>410</v>
      </c>
      <c r="D337" s="58" t="s">
        <v>411</v>
      </c>
      <c r="E337" s="58">
        <v>330</v>
      </c>
      <c r="F337" s="58">
        <v>24</v>
      </c>
      <c r="G337" s="59">
        <v>5</v>
      </c>
      <c r="H337" s="58" t="s">
        <v>516</v>
      </c>
      <c r="I337" s="59">
        <v>3.05</v>
      </c>
      <c r="J337">
        <v>1</v>
      </c>
      <c r="K337" s="191"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1.29</v>
      </c>
      <c r="L337" s="192" t="str">
        <f t="shared" si="5"/>
        <v>Beer330</v>
      </c>
      <c r="M337" s="191">
        <f>VLOOKUP(L337,'Slope %'!C:D,2,0)</f>
        <v>0.12</v>
      </c>
    </row>
    <row r="338" spans="1:13" x14ac:dyDescent="0.25">
      <c r="A338">
        <v>9271</v>
      </c>
      <c r="B338" s="58" t="s">
        <v>839</v>
      </c>
      <c r="C338" s="58" t="s">
        <v>423</v>
      </c>
      <c r="D338" s="58" t="s">
        <v>575</v>
      </c>
      <c r="E338" s="58">
        <v>750</v>
      </c>
      <c r="F338" s="58">
        <v>12</v>
      </c>
      <c r="G338" s="59">
        <v>12</v>
      </c>
      <c r="H338" s="58" t="s">
        <v>445</v>
      </c>
      <c r="I338" s="59">
        <v>15.99</v>
      </c>
      <c r="J338">
        <v>1</v>
      </c>
      <c r="K338" s="191"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7.03</v>
      </c>
      <c r="L338" s="192" t="str">
        <f t="shared" si="5"/>
        <v>Wine750</v>
      </c>
      <c r="M338" s="191">
        <f>VLOOKUP(L338,'Slope %'!C:D,2,0)</f>
        <v>0.1</v>
      </c>
    </row>
    <row r="339" spans="1:13" x14ac:dyDescent="0.25">
      <c r="A339">
        <v>9277</v>
      </c>
      <c r="B339" s="58" t="s">
        <v>840</v>
      </c>
      <c r="C339" s="58" t="s">
        <v>423</v>
      </c>
      <c r="D339" s="58" t="s">
        <v>558</v>
      </c>
      <c r="E339" s="58">
        <v>750</v>
      </c>
      <c r="F339" s="58">
        <v>12</v>
      </c>
      <c r="G339" s="59">
        <v>20</v>
      </c>
      <c r="H339" s="58" t="s">
        <v>841</v>
      </c>
      <c r="I339" s="59">
        <v>11.71</v>
      </c>
      <c r="J339">
        <v>1</v>
      </c>
      <c r="K339" s="191"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11.71</v>
      </c>
      <c r="L339" s="192" t="str">
        <f t="shared" si="5"/>
        <v>Wine750</v>
      </c>
      <c r="M339" s="191">
        <f>VLOOKUP(L339,'Slope %'!C:D,2,0)</f>
        <v>0.1</v>
      </c>
    </row>
    <row r="340" spans="1:13" x14ac:dyDescent="0.25">
      <c r="A340">
        <v>9279</v>
      </c>
      <c r="B340" s="58" t="s">
        <v>842</v>
      </c>
      <c r="C340" s="58" t="s">
        <v>414</v>
      </c>
      <c r="D340" s="58" t="s">
        <v>549</v>
      </c>
      <c r="E340" s="58">
        <v>750</v>
      </c>
      <c r="F340" s="58">
        <v>12</v>
      </c>
      <c r="G340" s="59">
        <v>50</v>
      </c>
      <c r="H340" s="58" t="s">
        <v>419</v>
      </c>
      <c r="I340" s="59">
        <v>30.49</v>
      </c>
      <c r="J340">
        <v>1</v>
      </c>
      <c r="K340" s="191"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29.28</v>
      </c>
      <c r="L340" s="192" t="str">
        <f t="shared" si="5"/>
        <v>Spirits750</v>
      </c>
      <c r="M340" s="191">
        <f>VLOOKUP(L340,'Slope %'!C:D,2,0)</f>
        <v>7.0000000000000007E-2</v>
      </c>
    </row>
    <row r="341" spans="1:13" x14ac:dyDescent="0.25">
      <c r="A341">
        <v>9374</v>
      </c>
      <c r="B341" s="58" t="s">
        <v>843</v>
      </c>
      <c r="C341" s="58" t="s">
        <v>423</v>
      </c>
      <c r="D341" s="58" t="s">
        <v>476</v>
      </c>
      <c r="E341" s="58">
        <v>750</v>
      </c>
      <c r="F341" s="58">
        <v>12</v>
      </c>
      <c r="G341" s="59">
        <v>14.5</v>
      </c>
      <c r="H341" s="58" t="s">
        <v>451</v>
      </c>
      <c r="I341" s="59">
        <v>25.99</v>
      </c>
      <c r="J341">
        <v>1</v>
      </c>
      <c r="K341" s="191"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8.49</v>
      </c>
      <c r="L341" s="192" t="str">
        <f t="shared" si="5"/>
        <v>Wine750</v>
      </c>
      <c r="M341" s="191">
        <f>VLOOKUP(L341,'Slope %'!C:D,2,0)</f>
        <v>0.1</v>
      </c>
    </row>
    <row r="342" spans="1:13" x14ac:dyDescent="0.25">
      <c r="A342">
        <v>9394</v>
      </c>
      <c r="B342" s="58" t="s">
        <v>844</v>
      </c>
      <c r="C342" s="58" t="s">
        <v>423</v>
      </c>
      <c r="D342" s="58" t="s">
        <v>467</v>
      </c>
      <c r="E342" s="58">
        <v>750</v>
      </c>
      <c r="F342" s="58">
        <v>12</v>
      </c>
      <c r="G342" s="59">
        <v>9.5</v>
      </c>
      <c r="H342" s="58" t="s">
        <v>437</v>
      </c>
      <c r="I342" s="59">
        <v>12.99</v>
      </c>
      <c r="J342">
        <v>1</v>
      </c>
      <c r="K342" s="191"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5.56</v>
      </c>
      <c r="L342" s="192" t="str">
        <f t="shared" si="5"/>
        <v>Wine750</v>
      </c>
      <c r="M342" s="191">
        <f>VLOOKUP(L342,'Slope %'!C:D,2,0)</f>
        <v>0.1</v>
      </c>
    </row>
    <row r="343" spans="1:13" x14ac:dyDescent="0.25">
      <c r="A343">
        <v>9404</v>
      </c>
      <c r="B343" s="58" t="s">
        <v>845</v>
      </c>
      <c r="C343" s="58" t="s">
        <v>423</v>
      </c>
      <c r="D343" s="58" t="s">
        <v>467</v>
      </c>
      <c r="E343" s="58">
        <v>3000</v>
      </c>
      <c r="F343" s="58">
        <v>6</v>
      </c>
      <c r="G343" s="59">
        <v>9</v>
      </c>
      <c r="H343" s="58" t="s">
        <v>586</v>
      </c>
      <c r="I343" s="59">
        <v>35.99</v>
      </c>
      <c r="J343">
        <v>1</v>
      </c>
      <c r="K343" s="191"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21.08</v>
      </c>
      <c r="L343" s="192" t="str">
        <f t="shared" si="5"/>
        <v>Wine3000</v>
      </c>
      <c r="M343" s="191">
        <f>VLOOKUP(L343,'Slope %'!C:D,2,0)</f>
        <v>0.05</v>
      </c>
    </row>
    <row r="344" spans="1:13" x14ac:dyDescent="0.25">
      <c r="A344">
        <v>9405</v>
      </c>
      <c r="B344" s="58" t="s">
        <v>846</v>
      </c>
      <c r="C344" s="58" t="s">
        <v>423</v>
      </c>
      <c r="D344" s="58" t="s">
        <v>575</v>
      </c>
      <c r="E344" s="58">
        <v>2000</v>
      </c>
      <c r="F344" s="58">
        <v>6</v>
      </c>
      <c r="G344" s="59">
        <v>11.5</v>
      </c>
      <c r="H344" s="58" t="s">
        <v>434</v>
      </c>
      <c r="I344" s="59">
        <v>24.99</v>
      </c>
      <c r="J344">
        <v>1</v>
      </c>
      <c r="K344" s="191"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17.96</v>
      </c>
      <c r="L344" s="192" t="str">
        <f t="shared" si="5"/>
        <v>Wine2000</v>
      </c>
      <c r="M344" s="191">
        <f>VLOOKUP(L344,'Slope %'!C:D,2,0)</f>
        <v>7.0000000000000007E-2</v>
      </c>
    </row>
    <row r="345" spans="1:13" x14ac:dyDescent="0.25">
      <c r="A345">
        <v>9412</v>
      </c>
      <c r="B345" s="58" t="s">
        <v>847</v>
      </c>
      <c r="C345" s="58" t="s">
        <v>423</v>
      </c>
      <c r="D345" s="58" t="s">
        <v>510</v>
      </c>
      <c r="E345" s="58">
        <v>750</v>
      </c>
      <c r="F345" s="58">
        <v>6</v>
      </c>
      <c r="G345" s="59">
        <v>20</v>
      </c>
      <c r="H345" s="58" t="s">
        <v>586</v>
      </c>
      <c r="I345" s="59">
        <v>42.99</v>
      </c>
      <c r="J345">
        <v>1</v>
      </c>
      <c r="K345" s="191"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11.71</v>
      </c>
      <c r="L345" s="192" t="str">
        <f t="shared" si="5"/>
        <v>Wine750</v>
      </c>
      <c r="M345" s="191">
        <f>VLOOKUP(L345,'Slope %'!C:D,2,0)</f>
        <v>0.1</v>
      </c>
    </row>
    <row r="346" spans="1:13" x14ac:dyDescent="0.25">
      <c r="A346">
        <v>9431</v>
      </c>
      <c r="B346" s="58" t="s">
        <v>848</v>
      </c>
      <c r="C346" s="58" t="s">
        <v>423</v>
      </c>
      <c r="D346" s="58" t="s">
        <v>849</v>
      </c>
      <c r="E346" s="58">
        <v>750</v>
      </c>
      <c r="F346" s="58">
        <v>12</v>
      </c>
      <c r="G346" s="59">
        <v>12.5</v>
      </c>
      <c r="H346" s="58" t="s">
        <v>456</v>
      </c>
      <c r="I346" s="59">
        <v>19.989999999999998</v>
      </c>
      <c r="J346">
        <v>1</v>
      </c>
      <c r="K346" s="191"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7.32</v>
      </c>
      <c r="L346" s="192" t="str">
        <f t="shared" si="5"/>
        <v>Wine750</v>
      </c>
      <c r="M346" s="191">
        <f>VLOOKUP(L346,'Slope %'!C:D,2,0)</f>
        <v>0.1</v>
      </c>
    </row>
    <row r="347" spans="1:13" x14ac:dyDescent="0.25">
      <c r="A347">
        <v>9465</v>
      </c>
      <c r="B347" s="58" t="s">
        <v>850</v>
      </c>
      <c r="C347" s="58" t="s">
        <v>423</v>
      </c>
      <c r="D347" s="58" t="s">
        <v>851</v>
      </c>
      <c r="E347" s="58">
        <v>750</v>
      </c>
      <c r="F347" s="58">
        <v>12</v>
      </c>
      <c r="G347" s="59">
        <v>9</v>
      </c>
      <c r="H347" s="58" t="s">
        <v>451</v>
      </c>
      <c r="I347" s="59">
        <v>12.99</v>
      </c>
      <c r="J347">
        <v>1</v>
      </c>
      <c r="K347" s="191"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5.27</v>
      </c>
      <c r="L347" s="192" t="str">
        <f t="shared" si="5"/>
        <v>Wine750</v>
      </c>
      <c r="M347" s="191">
        <f>VLOOKUP(L347,'Slope %'!C:D,2,0)</f>
        <v>0.1</v>
      </c>
    </row>
    <row r="348" spans="1:13" x14ac:dyDescent="0.25">
      <c r="A348">
        <v>9501</v>
      </c>
      <c r="B348" s="58" t="s">
        <v>852</v>
      </c>
      <c r="C348" s="58" t="s">
        <v>414</v>
      </c>
      <c r="D348" s="58" t="s">
        <v>533</v>
      </c>
      <c r="E348" s="58">
        <v>750</v>
      </c>
      <c r="F348" s="58">
        <v>12</v>
      </c>
      <c r="G348" s="59">
        <v>40</v>
      </c>
      <c r="H348" s="58" t="s">
        <v>448</v>
      </c>
      <c r="I348" s="59">
        <v>33.729999999999997</v>
      </c>
      <c r="J348">
        <v>1</v>
      </c>
      <c r="K348" s="191"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23.42</v>
      </c>
      <c r="L348" s="192" t="str">
        <f t="shared" si="5"/>
        <v>Spirits750</v>
      </c>
      <c r="M348" s="191">
        <f>VLOOKUP(L348,'Slope %'!C:D,2,0)</f>
        <v>7.0000000000000007E-2</v>
      </c>
    </row>
    <row r="349" spans="1:13" x14ac:dyDescent="0.25">
      <c r="A349">
        <v>9502</v>
      </c>
      <c r="B349" s="58" t="s">
        <v>853</v>
      </c>
      <c r="C349" s="58" t="s">
        <v>414</v>
      </c>
      <c r="D349" s="58" t="s">
        <v>566</v>
      </c>
      <c r="E349" s="58">
        <v>750</v>
      </c>
      <c r="F349" s="58">
        <v>12</v>
      </c>
      <c r="G349" s="59">
        <v>17</v>
      </c>
      <c r="H349" s="58" t="s">
        <v>419</v>
      </c>
      <c r="I349" s="59">
        <v>31.52</v>
      </c>
      <c r="J349">
        <v>1</v>
      </c>
      <c r="K349" s="191"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9.9499999999999993</v>
      </c>
      <c r="L349" s="192" t="str">
        <f t="shared" si="5"/>
        <v>Spirits750</v>
      </c>
      <c r="M349" s="191">
        <f>VLOOKUP(L349,'Slope %'!C:D,2,0)</f>
        <v>7.0000000000000007E-2</v>
      </c>
    </row>
    <row r="350" spans="1:13" x14ac:dyDescent="0.25">
      <c r="A350">
        <v>9503</v>
      </c>
      <c r="B350" s="58" t="s">
        <v>854</v>
      </c>
      <c r="C350" s="58" t="s">
        <v>414</v>
      </c>
      <c r="D350" s="58" t="s">
        <v>566</v>
      </c>
      <c r="E350" s="58">
        <v>750</v>
      </c>
      <c r="F350" s="58">
        <v>12</v>
      </c>
      <c r="G350" s="59">
        <v>17</v>
      </c>
      <c r="H350" s="58" t="s">
        <v>419</v>
      </c>
      <c r="I350" s="59">
        <v>31.52</v>
      </c>
      <c r="J350">
        <v>1</v>
      </c>
      <c r="K350" s="191"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9.9499999999999993</v>
      </c>
      <c r="L350" s="192" t="str">
        <f t="shared" si="5"/>
        <v>Spirits750</v>
      </c>
      <c r="M350" s="191">
        <f>VLOOKUP(L350,'Slope %'!C:D,2,0)</f>
        <v>7.0000000000000007E-2</v>
      </c>
    </row>
    <row r="351" spans="1:13" x14ac:dyDescent="0.25">
      <c r="A351">
        <v>9504</v>
      </c>
      <c r="B351" s="58" t="s">
        <v>855</v>
      </c>
      <c r="C351" s="58" t="s">
        <v>414</v>
      </c>
      <c r="D351" s="58" t="s">
        <v>566</v>
      </c>
      <c r="E351" s="58">
        <v>750</v>
      </c>
      <c r="F351" s="58">
        <v>12</v>
      </c>
      <c r="G351" s="59">
        <v>17</v>
      </c>
      <c r="H351" s="58" t="s">
        <v>419</v>
      </c>
      <c r="I351" s="59">
        <v>31.52</v>
      </c>
      <c r="J351">
        <v>1</v>
      </c>
      <c r="K351" s="191"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9.9499999999999993</v>
      </c>
      <c r="L351" s="192" t="str">
        <f t="shared" si="5"/>
        <v>Spirits750</v>
      </c>
      <c r="M351" s="191">
        <f>VLOOKUP(L351,'Slope %'!C:D,2,0)</f>
        <v>7.0000000000000007E-2</v>
      </c>
    </row>
    <row r="352" spans="1:13" x14ac:dyDescent="0.25">
      <c r="A352">
        <v>9505</v>
      </c>
      <c r="B352" s="58" t="s">
        <v>856</v>
      </c>
      <c r="C352" s="58" t="s">
        <v>414</v>
      </c>
      <c r="D352" s="58" t="s">
        <v>503</v>
      </c>
      <c r="E352" s="58">
        <v>1140</v>
      </c>
      <c r="F352" s="58">
        <v>12</v>
      </c>
      <c r="G352" s="59">
        <v>40</v>
      </c>
      <c r="H352" s="58" t="s">
        <v>534</v>
      </c>
      <c r="I352" s="59">
        <v>36.01</v>
      </c>
      <c r="J352">
        <v>1</v>
      </c>
      <c r="K352" s="191"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35.6</v>
      </c>
      <c r="L352" s="192" t="str">
        <f t="shared" si="5"/>
        <v>Spirits1140</v>
      </c>
      <c r="M352" s="191">
        <f>VLOOKUP(L352,'Slope %'!C:D,2,0)</f>
        <v>0.05</v>
      </c>
    </row>
    <row r="353" spans="1:13" x14ac:dyDescent="0.25">
      <c r="A353">
        <v>9506</v>
      </c>
      <c r="B353" s="58" t="s">
        <v>857</v>
      </c>
      <c r="C353" s="58" t="s">
        <v>414</v>
      </c>
      <c r="D353" s="58" t="s">
        <v>503</v>
      </c>
      <c r="E353" s="58">
        <v>750</v>
      </c>
      <c r="F353" s="58">
        <v>12</v>
      </c>
      <c r="G353" s="59">
        <v>40</v>
      </c>
      <c r="H353" s="58" t="s">
        <v>534</v>
      </c>
      <c r="I353" s="59">
        <v>28.99</v>
      </c>
      <c r="J353">
        <v>1</v>
      </c>
      <c r="K353" s="191"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23.42</v>
      </c>
      <c r="L353" s="192" t="str">
        <f t="shared" si="5"/>
        <v>Spirits750</v>
      </c>
      <c r="M353" s="191">
        <f>VLOOKUP(L353,'Slope %'!C:D,2,0)</f>
        <v>7.0000000000000007E-2</v>
      </c>
    </row>
    <row r="354" spans="1:13" x14ac:dyDescent="0.25">
      <c r="A354">
        <v>9519</v>
      </c>
      <c r="B354" s="58" t="s">
        <v>858</v>
      </c>
      <c r="C354" s="58" t="s">
        <v>423</v>
      </c>
      <c r="D354" s="58" t="s">
        <v>598</v>
      </c>
      <c r="E354" s="58">
        <v>750</v>
      </c>
      <c r="F354" s="58">
        <v>12</v>
      </c>
      <c r="G354" s="59">
        <v>13</v>
      </c>
      <c r="H354" s="58" t="s">
        <v>541</v>
      </c>
      <c r="I354" s="59">
        <v>22.99</v>
      </c>
      <c r="J354">
        <v>1</v>
      </c>
      <c r="K354" s="191"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7.61</v>
      </c>
      <c r="L354" s="192" t="str">
        <f t="shared" si="5"/>
        <v>Wine750</v>
      </c>
      <c r="M354" s="191">
        <f>VLOOKUP(L354,'Slope %'!C:D,2,0)</f>
        <v>0.1</v>
      </c>
    </row>
    <row r="355" spans="1:13" x14ac:dyDescent="0.25">
      <c r="A355">
        <v>9520</v>
      </c>
      <c r="B355" s="58" t="s">
        <v>859</v>
      </c>
      <c r="C355" s="58" t="s">
        <v>423</v>
      </c>
      <c r="D355" s="58" t="s">
        <v>440</v>
      </c>
      <c r="E355" s="58">
        <v>750</v>
      </c>
      <c r="F355" s="58">
        <v>12</v>
      </c>
      <c r="G355" s="59">
        <v>13.5</v>
      </c>
      <c r="H355" s="58" t="s">
        <v>541</v>
      </c>
      <c r="I355" s="59">
        <v>22.99</v>
      </c>
      <c r="J355">
        <v>1</v>
      </c>
      <c r="K355" s="191"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7.9</v>
      </c>
      <c r="L355" s="192" t="str">
        <f t="shared" si="5"/>
        <v>Wine750</v>
      </c>
      <c r="M355" s="191">
        <f>VLOOKUP(L355,'Slope %'!C:D,2,0)</f>
        <v>0.1</v>
      </c>
    </row>
    <row r="356" spans="1:13" x14ac:dyDescent="0.25">
      <c r="A356">
        <v>9522</v>
      </c>
      <c r="B356" s="58" t="s">
        <v>481</v>
      </c>
      <c r="C356" s="58" t="s">
        <v>414</v>
      </c>
      <c r="D356" s="58" t="s">
        <v>415</v>
      </c>
      <c r="E356" s="58">
        <v>375</v>
      </c>
      <c r="F356" s="58">
        <v>24</v>
      </c>
      <c r="G356" s="59">
        <v>40</v>
      </c>
      <c r="H356" s="58" t="s">
        <v>445</v>
      </c>
      <c r="I356" s="59">
        <v>17.489999999999998</v>
      </c>
      <c r="J356">
        <v>1</v>
      </c>
      <c r="K356" s="191"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13.3</v>
      </c>
      <c r="L356" s="192" t="str">
        <f t="shared" si="5"/>
        <v>Spirits375</v>
      </c>
      <c r="M356" s="191">
        <f>VLOOKUP(L356,'Slope %'!C:D,2,0)</f>
        <v>0.1</v>
      </c>
    </row>
    <row r="357" spans="1:13" x14ac:dyDescent="0.25">
      <c r="A357">
        <v>9544</v>
      </c>
      <c r="B357" s="58" t="s">
        <v>860</v>
      </c>
      <c r="C357" s="58" t="s">
        <v>423</v>
      </c>
      <c r="D357" s="58" t="s">
        <v>520</v>
      </c>
      <c r="E357" s="58">
        <v>375</v>
      </c>
      <c r="F357" s="58">
        <v>12</v>
      </c>
      <c r="G357" s="59">
        <v>8.5</v>
      </c>
      <c r="H357" s="58" t="s">
        <v>692</v>
      </c>
      <c r="I357" s="59">
        <v>93.76</v>
      </c>
      <c r="J357">
        <v>1</v>
      </c>
      <c r="K357" s="191"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2.64</v>
      </c>
      <c r="L357" s="192" t="str">
        <f t="shared" si="5"/>
        <v>Wine375</v>
      </c>
      <c r="M357" s="191">
        <f>VLOOKUP(L357,'Slope %'!C:D,2,0)</f>
        <v>0.12</v>
      </c>
    </row>
    <row r="358" spans="1:13" x14ac:dyDescent="0.25">
      <c r="A358">
        <v>9550</v>
      </c>
      <c r="B358" s="58" t="s">
        <v>861</v>
      </c>
      <c r="C358" s="58" t="s">
        <v>410</v>
      </c>
      <c r="D358" s="58" t="s">
        <v>411</v>
      </c>
      <c r="E358" s="58">
        <v>710</v>
      </c>
      <c r="F358" s="58">
        <v>12</v>
      </c>
      <c r="G358" s="59">
        <v>5.5</v>
      </c>
      <c r="H358" s="58" t="s">
        <v>412</v>
      </c>
      <c r="I358" s="59">
        <v>4.09</v>
      </c>
      <c r="J358">
        <v>1</v>
      </c>
      <c r="K358" s="191"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3.05</v>
      </c>
      <c r="L358" s="192" t="str">
        <f t="shared" si="5"/>
        <v>Beer710</v>
      </c>
      <c r="M358" s="191">
        <f>VLOOKUP(L358,'Slope %'!C:D,2,0)</f>
        <v>0.12</v>
      </c>
    </row>
    <row r="359" spans="1:13" x14ac:dyDescent="0.25">
      <c r="A359">
        <v>9550</v>
      </c>
      <c r="B359" s="58" t="s">
        <v>861</v>
      </c>
      <c r="C359" s="58" t="s">
        <v>410</v>
      </c>
      <c r="D359" s="58" t="s">
        <v>411</v>
      </c>
      <c r="E359" s="58">
        <v>710</v>
      </c>
      <c r="F359" s="58">
        <v>12</v>
      </c>
      <c r="G359" s="59">
        <v>5.5</v>
      </c>
      <c r="H359" s="58" t="s">
        <v>412</v>
      </c>
      <c r="I359" s="59">
        <v>4.09</v>
      </c>
      <c r="J359">
        <v>1</v>
      </c>
      <c r="K359" s="191"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3.05</v>
      </c>
      <c r="L359" s="192" t="str">
        <f t="shared" si="5"/>
        <v>Beer710</v>
      </c>
      <c r="M359" s="191">
        <f>VLOOKUP(L359,'Slope %'!C:D,2,0)</f>
        <v>0.12</v>
      </c>
    </row>
    <row r="360" spans="1:13" x14ac:dyDescent="0.25">
      <c r="A360">
        <v>9610</v>
      </c>
      <c r="B360" s="58" t="s">
        <v>862</v>
      </c>
      <c r="C360" s="58" t="s">
        <v>423</v>
      </c>
      <c r="D360" s="58" t="s">
        <v>575</v>
      </c>
      <c r="E360" s="58">
        <v>750</v>
      </c>
      <c r="F360" s="58">
        <v>6</v>
      </c>
      <c r="G360" s="59">
        <v>12.5</v>
      </c>
      <c r="H360" s="58" t="s">
        <v>483</v>
      </c>
      <c r="I360" s="59">
        <v>31.99</v>
      </c>
      <c r="J360">
        <v>1</v>
      </c>
      <c r="K360" s="191"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7.32</v>
      </c>
      <c r="L360" s="192" t="str">
        <f t="shared" si="5"/>
        <v>Wine750</v>
      </c>
      <c r="M360" s="191">
        <f>VLOOKUP(L360,'Slope %'!C:D,2,0)</f>
        <v>0.1</v>
      </c>
    </row>
    <row r="361" spans="1:13" x14ac:dyDescent="0.25">
      <c r="A361">
        <v>9621</v>
      </c>
      <c r="B361" s="58" t="s">
        <v>863</v>
      </c>
      <c r="C361" s="58" t="s">
        <v>423</v>
      </c>
      <c r="D361" s="58" t="s">
        <v>520</v>
      </c>
      <c r="E361" s="58">
        <v>750</v>
      </c>
      <c r="F361" s="58">
        <v>12</v>
      </c>
      <c r="G361" s="59">
        <v>13.1</v>
      </c>
      <c r="H361" s="58" t="s">
        <v>864</v>
      </c>
      <c r="I361" s="59">
        <v>38.270000000000003</v>
      </c>
      <c r="J361">
        <v>1</v>
      </c>
      <c r="K361" s="191"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7.67</v>
      </c>
      <c r="L361" s="192" t="str">
        <f t="shared" si="5"/>
        <v>Wine750</v>
      </c>
      <c r="M361" s="191">
        <f>VLOOKUP(L361,'Slope %'!C:D,2,0)</f>
        <v>0.1</v>
      </c>
    </row>
    <row r="362" spans="1:13" x14ac:dyDescent="0.25">
      <c r="A362">
        <v>9663</v>
      </c>
      <c r="B362" s="58" t="s">
        <v>865</v>
      </c>
      <c r="C362" s="58" t="s">
        <v>423</v>
      </c>
      <c r="D362" s="58" t="s">
        <v>424</v>
      </c>
      <c r="E362" s="58">
        <v>750</v>
      </c>
      <c r="F362" s="58">
        <v>12</v>
      </c>
      <c r="G362" s="59">
        <v>12</v>
      </c>
      <c r="H362" s="58" t="s">
        <v>586</v>
      </c>
      <c r="I362" s="59">
        <v>17.989999999999998</v>
      </c>
      <c r="J362">
        <v>1</v>
      </c>
      <c r="K362" s="191"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7.03</v>
      </c>
      <c r="L362" s="192" t="str">
        <f t="shared" si="5"/>
        <v>Wine750</v>
      </c>
      <c r="M362" s="191">
        <f>VLOOKUP(L362,'Slope %'!C:D,2,0)</f>
        <v>0.1</v>
      </c>
    </row>
    <row r="363" spans="1:13" x14ac:dyDescent="0.25">
      <c r="A363">
        <v>9675</v>
      </c>
      <c r="B363" s="58" t="s">
        <v>866</v>
      </c>
      <c r="C363" s="58" t="s">
        <v>414</v>
      </c>
      <c r="D363" s="58" t="s">
        <v>623</v>
      </c>
      <c r="E363" s="58">
        <v>750</v>
      </c>
      <c r="F363" s="58">
        <v>12</v>
      </c>
      <c r="G363" s="59">
        <v>40</v>
      </c>
      <c r="H363" s="58" t="s">
        <v>428</v>
      </c>
      <c r="I363" s="59">
        <v>41.99</v>
      </c>
      <c r="J363">
        <v>1</v>
      </c>
      <c r="K363" s="191"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23.42</v>
      </c>
      <c r="L363" s="192" t="str">
        <f t="shared" si="5"/>
        <v>Spirits750</v>
      </c>
      <c r="M363" s="191">
        <f>VLOOKUP(L363,'Slope %'!C:D,2,0)</f>
        <v>7.0000000000000007E-2</v>
      </c>
    </row>
    <row r="364" spans="1:13" x14ac:dyDescent="0.25">
      <c r="A364">
        <v>9682</v>
      </c>
      <c r="B364" s="58" t="s">
        <v>867</v>
      </c>
      <c r="C364" s="58" t="s">
        <v>423</v>
      </c>
      <c r="D364" s="58" t="s">
        <v>436</v>
      </c>
      <c r="E364" s="58">
        <v>3000</v>
      </c>
      <c r="F364" s="58">
        <v>1</v>
      </c>
      <c r="G364" s="59">
        <v>13</v>
      </c>
      <c r="H364" s="58" t="s">
        <v>421</v>
      </c>
      <c r="I364" s="59">
        <v>109.99</v>
      </c>
      <c r="J364">
        <v>1</v>
      </c>
      <c r="K364" s="191"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30.45</v>
      </c>
      <c r="L364" s="192" t="str">
        <f t="shared" si="5"/>
        <v>Wine3000</v>
      </c>
      <c r="M364" s="191">
        <f>VLOOKUP(L364,'Slope %'!C:D,2,0)</f>
        <v>0.05</v>
      </c>
    </row>
    <row r="365" spans="1:13" x14ac:dyDescent="0.25">
      <c r="A365">
        <v>9683</v>
      </c>
      <c r="B365" s="58" t="s">
        <v>868</v>
      </c>
      <c r="C365" s="58" t="s">
        <v>423</v>
      </c>
      <c r="D365" s="58" t="s">
        <v>639</v>
      </c>
      <c r="E365" s="58">
        <v>3000</v>
      </c>
      <c r="F365" s="58">
        <v>1</v>
      </c>
      <c r="G365" s="59">
        <v>13</v>
      </c>
      <c r="H365" s="58" t="s">
        <v>421</v>
      </c>
      <c r="I365" s="59">
        <v>109.99</v>
      </c>
      <c r="J365">
        <v>1</v>
      </c>
      <c r="K365" s="191"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30.45</v>
      </c>
      <c r="L365" s="192" t="str">
        <f t="shared" si="5"/>
        <v>Wine3000</v>
      </c>
      <c r="M365" s="191">
        <f>VLOOKUP(L365,'Slope %'!C:D,2,0)</f>
        <v>0.05</v>
      </c>
    </row>
    <row r="366" spans="1:13" x14ac:dyDescent="0.25">
      <c r="A366">
        <v>9709</v>
      </c>
      <c r="B366" s="58" t="s">
        <v>869</v>
      </c>
      <c r="C366" s="58" t="s">
        <v>414</v>
      </c>
      <c r="D366" s="58" t="s">
        <v>870</v>
      </c>
      <c r="E366" s="58">
        <v>375</v>
      </c>
      <c r="F366" s="58">
        <v>12</v>
      </c>
      <c r="G366" s="59">
        <v>16.5</v>
      </c>
      <c r="H366" s="58" t="s">
        <v>784</v>
      </c>
      <c r="I366" s="59">
        <v>25.49</v>
      </c>
      <c r="J366">
        <v>1</v>
      </c>
      <c r="K366" s="191"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5.49</v>
      </c>
      <c r="L366" s="192" t="str">
        <f t="shared" si="5"/>
        <v>Spirits375</v>
      </c>
      <c r="M366" s="191">
        <f>VLOOKUP(L366,'Slope %'!C:D,2,0)</f>
        <v>0.1</v>
      </c>
    </row>
    <row r="367" spans="1:13" x14ac:dyDescent="0.25">
      <c r="A367">
        <v>9711</v>
      </c>
      <c r="B367" s="58" t="s">
        <v>871</v>
      </c>
      <c r="C367" s="58" t="s">
        <v>423</v>
      </c>
      <c r="D367" s="58" t="s">
        <v>711</v>
      </c>
      <c r="E367" s="58">
        <v>750</v>
      </c>
      <c r="F367" s="58">
        <v>6</v>
      </c>
      <c r="G367" s="59">
        <v>11.5</v>
      </c>
      <c r="H367" s="58" t="s">
        <v>511</v>
      </c>
      <c r="I367" s="59">
        <v>23.7</v>
      </c>
      <c r="J367">
        <v>1</v>
      </c>
      <c r="K367" s="191"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6.73</v>
      </c>
      <c r="L367" s="192" t="str">
        <f t="shared" si="5"/>
        <v>Wine750</v>
      </c>
      <c r="M367" s="191">
        <f>VLOOKUP(L367,'Slope %'!C:D,2,0)</f>
        <v>0.1</v>
      </c>
    </row>
    <row r="368" spans="1:13" x14ac:dyDescent="0.25">
      <c r="A368">
        <v>9771</v>
      </c>
      <c r="B368" s="58" t="s">
        <v>872</v>
      </c>
      <c r="C368" s="58" t="s">
        <v>423</v>
      </c>
      <c r="D368" s="58" t="s">
        <v>476</v>
      </c>
      <c r="E368" s="58">
        <v>750</v>
      </c>
      <c r="F368" s="58">
        <v>12</v>
      </c>
      <c r="G368" s="59">
        <v>14.5</v>
      </c>
      <c r="H368" s="58" t="s">
        <v>824</v>
      </c>
      <c r="I368" s="59">
        <v>39.42</v>
      </c>
      <c r="J368">
        <v>1</v>
      </c>
      <c r="K368" s="191"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8.49</v>
      </c>
      <c r="L368" s="192" t="str">
        <f t="shared" si="5"/>
        <v>Wine750</v>
      </c>
      <c r="M368" s="191">
        <f>VLOOKUP(L368,'Slope %'!C:D,2,0)</f>
        <v>0.1</v>
      </c>
    </row>
    <row r="369" spans="1:13" x14ac:dyDescent="0.25">
      <c r="A369">
        <v>9784</v>
      </c>
      <c r="B369" s="58" t="s">
        <v>873</v>
      </c>
      <c r="C369" s="58" t="s">
        <v>414</v>
      </c>
      <c r="D369" s="58" t="s">
        <v>503</v>
      </c>
      <c r="E369" s="58">
        <v>750</v>
      </c>
      <c r="F369" s="58">
        <v>6</v>
      </c>
      <c r="G369" s="59">
        <v>40</v>
      </c>
      <c r="H369" s="58" t="s">
        <v>799</v>
      </c>
      <c r="I369" s="59">
        <v>75.989999999999995</v>
      </c>
      <c r="J369">
        <v>1</v>
      </c>
      <c r="K369" s="191"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23.42</v>
      </c>
      <c r="L369" s="192" t="str">
        <f t="shared" si="5"/>
        <v>Spirits750</v>
      </c>
      <c r="M369" s="191">
        <f>VLOOKUP(L369,'Slope %'!C:D,2,0)</f>
        <v>7.0000000000000007E-2</v>
      </c>
    </row>
    <row r="370" spans="1:13" x14ac:dyDescent="0.25">
      <c r="A370">
        <v>9786</v>
      </c>
      <c r="B370" s="58" t="s">
        <v>874</v>
      </c>
      <c r="C370" s="58" t="s">
        <v>414</v>
      </c>
      <c r="D370" s="58" t="s">
        <v>581</v>
      </c>
      <c r="E370" s="58">
        <v>750</v>
      </c>
      <c r="F370" s="58">
        <v>12</v>
      </c>
      <c r="G370" s="59">
        <v>40</v>
      </c>
      <c r="H370" s="58" t="s">
        <v>480</v>
      </c>
      <c r="I370" s="59">
        <v>36.99</v>
      </c>
      <c r="J370">
        <v>1</v>
      </c>
      <c r="K370" s="191"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23.42</v>
      </c>
      <c r="L370" s="192" t="str">
        <f t="shared" si="5"/>
        <v>Spirits750</v>
      </c>
      <c r="M370" s="191">
        <f>VLOOKUP(L370,'Slope %'!C:D,2,0)</f>
        <v>7.0000000000000007E-2</v>
      </c>
    </row>
    <row r="371" spans="1:13" x14ac:dyDescent="0.25">
      <c r="A371">
        <v>9818</v>
      </c>
      <c r="B371" s="58" t="s">
        <v>875</v>
      </c>
      <c r="C371" s="58" t="s">
        <v>423</v>
      </c>
      <c r="D371" s="58" t="s">
        <v>465</v>
      </c>
      <c r="E371" s="58">
        <v>750</v>
      </c>
      <c r="F371" s="58">
        <v>12</v>
      </c>
      <c r="G371" s="59">
        <v>12</v>
      </c>
      <c r="H371" s="58" t="s">
        <v>483</v>
      </c>
      <c r="I371" s="59">
        <v>16.989999999999998</v>
      </c>
      <c r="J371">
        <v>1</v>
      </c>
      <c r="K371" s="191"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7.03</v>
      </c>
      <c r="L371" s="192" t="str">
        <f t="shared" si="5"/>
        <v>Wine750</v>
      </c>
      <c r="M371" s="191">
        <f>VLOOKUP(L371,'Slope %'!C:D,2,0)</f>
        <v>0.1</v>
      </c>
    </row>
    <row r="372" spans="1:13" x14ac:dyDescent="0.25">
      <c r="A372">
        <v>9844</v>
      </c>
      <c r="B372" s="58" t="s">
        <v>876</v>
      </c>
      <c r="C372" s="58" t="s">
        <v>414</v>
      </c>
      <c r="D372" s="58" t="s">
        <v>500</v>
      </c>
      <c r="E372" s="58">
        <v>750</v>
      </c>
      <c r="F372" s="58">
        <v>3</v>
      </c>
      <c r="G372" s="59">
        <v>40</v>
      </c>
      <c r="H372" s="58" t="s">
        <v>501</v>
      </c>
      <c r="I372" s="59">
        <v>599.99</v>
      </c>
      <c r="J372">
        <v>1</v>
      </c>
      <c r="K372" s="191"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23.42</v>
      </c>
      <c r="L372" s="192" t="str">
        <f t="shared" si="5"/>
        <v>Spirits750</v>
      </c>
      <c r="M372" s="191">
        <f>VLOOKUP(L372,'Slope %'!C:D,2,0)</f>
        <v>7.0000000000000007E-2</v>
      </c>
    </row>
    <row r="373" spans="1:13" x14ac:dyDescent="0.25">
      <c r="A373">
        <v>9849</v>
      </c>
      <c r="B373" s="58" t="s">
        <v>877</v>
      </c>
      <c r="C373" s="58" t="s">
        <v>423</v>
      </c>
      <c r="D373" s="58" t="s">
        <v>575</v>
      </c>
      <c r="E373" s="58">
        <v>750</v>
      </c>
      <c r="F373" s="58">
        <v>12</v>
      </c>
      <c r="G373" s="59">
        <v>12</v>
      </c>
      <c r="H373" s="58" t="s">
        <v>496</v>
      </c>
      <c r="I373" s="59">
        <v>14.99</v>
      </c>
      <c r="J373">
        <v>1</v>
      </c>
      <c r="K373" s="191"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7.03</v>
      </c>
      <c r="L373" s="192" t="str">
        <f t="shared" si="5"/>
        <v>Wine750</v>
      </c>
      <c r="M373" s="191">
        <f>VLOOKUP(L373,'Slope %'!C:D,2,0)</f>
        <v>0.1</v>
      </c>
    </row>
    <row r="374" spans="1:13" x14ac:dyDescent="0.25">
      <c r="A374">
        <v>9888</v>
      </c>
      <c r="B374" s="58" t="s">
        <v>878</v>
      </c>
      <c r="C374" s="58" t="s">
        <v>423</v>
      </c>
      <c r="D374" s="58" t="s">
        <v>520</v>
      </c>
      <c r="E374" s="58">
        <v>1500</v>
      </c>
      <c r="F374" s="58">
        <v>6</v>
      </c>
      <c r="G374" s="59">
        <v>9</v>
      </c>
      <c r="H374" s="58" t="s">
        <v>553</v>
      </c>
      <c r="I374" s="59">
        <v>28.99</v>
      </c>
      <c r="J374">
        <v>1</v>
      </c>
      <c r="K374" s="191"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10.54</v>
      </c>
      <c r="L374" s="192" t="str">
        <f t="shared" si="5"/>
        <v>Wine1500</v>
      </c>
      <c r="M374" s="191">
        <f>VLOOKUP(L374,'Slope %'!C:D,2,0)</f>
        <v>7.0000000000000007E-2</v>
      </c>
    </row>
    <row r="375" spans="1:13" x14ac:dyDescent="0.25">
      <c r="A375">
        <v>9892</v>
      </c>
      <c r="B375" s="58" t="s">
        <v>879</v>
      </c>
      <c r="C375" s="58" t="s">
        <v>423</v>
      </c>
      <c r="D375" s="58" t="s">
        <v>444</v>
      </c>
      <c r="E375" s="58">
        <v>500</v>
      </c>
      <c r="F375" s="58">
        <v>12</v>
      </c>
      <c r="G375" s="59">
        <v>17.5</v>
      </c>
      <c r="H375" s="58" t="s">
        <v>774</v>
      </c>
      <c r="I375" s="59">
        <v>29.99</v>
      </c>
      <c r="J375">
        <v>1</v>
      </c>
      <c r="K375" s="191"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7.24</v>
      </c>
      <c r="L375" s="192" t="str">
        <f t="shared" si="5"/>
        <v>Wine500</v>
      </c>
      <c r="M375" s="191">
        <f>VLOOKUP(L375,'Slope %'!C:D,2,0)</f>
        <v>0.1</v>
      </c>
    </row>
    <row r="376" spans="1:13" x14ac:dyDescent="0.25">
      <c r="A376">
        <v>9898</v>
      </c>
      <c r="B376" s="58" t="s">
        <v>880</v>
      </c>
      <c r="C376" s="58" t="s">
        <v>423</v>
      </c>
      <c r="D376" s="58" t="s">
        <v>598</v>
      </c>
      <c r="E376" s="58">
        <v>750</v>
      </c>
      <c r="F376" s="58">
        <v>12</v>
      </c>
      <c r="G376" s="59">
        <v>13.5</v>
      </c>
      <c r="H376" s="58" t="s">
        <v>561</v>
      </c>
      <c r="I376" s="59">
        <v>23.95</v>
      </c>
      <c r="J376">
        <v>1</v>
      </c>
      <c r="K376" s="191"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7.9</v>
      </c>
      <c r="L376" s="192" t="str">
        <f t="shared" si="5"/>
        <v>Wine750</v>
      </c>
      <c r="M376" s="191">
        <f>VLOOKUP(L376,'Slope %'!C:D,2,0)</f>
        <v>0.1</v>
      </c>
    </row>
    <row r="377" spans="1:13" x14ac:dyDescent="0.25">
      <c r="A377">
        <v>9899</v>
      </c>
      <c r="B377" s="58" t="s">
        <v>881</v>
      </c>
      <c r="C377" s="58" t="s">
        <v>423</v>
      </c>
      <c r="D377" s="58" t="s">
        <v>476</v>
      </c>
      <c r="E377" s="58">
        <v>750</v>
      </c>
      <c r="F377" s="58">
        <v>12</v>
      </c>
      <c r="G377" s="59">
        <v>14.2</v>
      </c>
      <c r="H377" s="58" t="s">
        <v>561</v>
      </c>
      <c r="I377" s="59">
        <v>23.95</v>
      </c>
      <c r="J377">
        <v>1</v>
      </c>
      <c r="K377" s="191"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8.31</v>
      </c>
      <c r="L377" s="192" t="str">
        <f t="shared" si="5"/>
        <v>Wine750</v>
      </c>
      <c r="M377" s="191">
        <f>VLOOKUP(L377,'Slope %'!C:D,2,0)</f>
        <v>0.1</v>
      </c>
    </row>
    <row r="378" spans="1:13" x14ac:dyDescent="0.25">
      <c r="A378">
        <v>9902</v>
      </c>
      <c r="B378" s="58" t="s">
        <v>882</v>
      </c>
      <c r="C378" s="58" t="s">
        <v>414</v>
      </c>
      <c r="D378" s="58" t="s">
        <v>545</v>
      </c>
      <c r="E378" s="58">
        <v>750</v>
      </c>
      <c r="F378" s="58">
        <v>12</v>
      </c>
      <c r="G378" s="59">
        <v>40</v>
      </c>
      <c r="H378" s="58" t="s">
        <v>534</v>
      </c>
      <c r="I378" s="59">
        <v>114.99</v>
      </c>
      <c r="J378">
        <v>1</v>
      </c>
      <c r="K378" s="191"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23.42</v>
      </c>
      <c r="L378" s="192" t="str">
        <f t="shared" si="5"/>
        <v>Spirits750</v>
      </c>
      <c r="M378" s="191">
        <f>VLOOKUP(L378,'Slope %'!C:D,2,0)</f>
        <v>7.0000000000000007E-2</v>
      </c>
    </row>
    <row r="379" spans="1:13" x14ac:dyDescent="0.25">
      <c r="A379">
        <v>9922</v>
      </c>
      <c r="B379" s="58" t="s">
        <v>883</v>
      </c>
      <c r="C379" s="58" t="s">
        <v>423</v>
      </c>
      <c r="D379" s="58" t="s">
        <v>575</v>
      </c>
      <c r="E379" s="58">
        <v>750</v>
      </c>
      <c r="F379" s="58">
        <v>12</v>
      </c>
      <c r="G379" s="59">
        <v>12</v>
      </c>
      <c r="H379" s="58" t="s">
        <v>586</v>
      </c>
      <c r="I379" s="59">
        <v>20.99</v>
      </c>
      <c r="J379">
        <v>1</v>
      </c>
      <c r="K379" s="191"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7.03</v>
      </c>
      <c r="L379" s="192" t="str">
        <f t="shared" si="5"/>
        <v>Wine750</v>
      </c>
      <c r="M379" s="191">
        <f>VLOOKUP(L379,'Slope %'!C:D,2,0)</f>
        <v>0.1</v>
      </c>
    </row>
    <row r="380" spans="1:13" x14ac:dyDescent="0.25">
      <c r="A380">
        <v>9935</v>
      </c>
      <c r="B380" s="58" t="s">
        <v>884</v>
      </c>
      <c r="C380" s="58" t="s">
        <v>410</v>
      </c>
      <c r="D380" s="58" t="s">
        <v>411</v>
      </c>
      <c r="E380" s="58">
        <v>4092</v>
      </c>
      <c r="F380" s="58">
        <v>1</v>
      </c>
      <c r="G380" s="59">
        <v>5</v>
      </c>
      <c r="H380" s="58" t="s">
        <v>697</v>
      </c>
      <c r="I380" s="59">
        <v>22.39</v>
      </c>
      <c r="J380">
        <v>12</v>
      </c>
      <c r="K380" s="191"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15.97</v>
      </c>
      <c r="L380" s="192" t="str">
        <f t="shared" si="5"/>
        <v>Beer4092</v>
      </c>
      <c r="M380" s="191">
        <f>VLOOKUP(L380,'Slope %'!C:D,2,0)</f>
        <v>7.0000000000000007E-2</v>
      </c>
    </row>
    <row r="381" spans="1:13" x14ac:dyDescent="0.25">
      <c r="A381">
        <v>9939</v>
      </c>
      <c r="B381" s="58" t="s">
        <v>885</v>
      </c>
      <c r="C381" s="58" t="s">
        <v>423</v>
      </c>
      <c r="D381" s="58" t="s">
        <v>436</v>
      </c>
      <c r="E381" s="58">
        <v>750</v>
      </c>
      <c r="F381" s="58">
        <v>12</v>
      </c>
      <c r="G381" s="59">
        <v>13</v>
      </c>
      <c r="H381" s="58" t="s">
        <v>421</v>
      </c>
      <c r="I381" s="59">
        <v>26.99</v>
      </c>
      <c r="J381">
        <v>1</v>
      </c>
      <c r="K381" s="191"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7.61</v>
      </c>
      <c r="L381" s="192" t="str">
        <f t="shared" si="5"/>
        <v>Wine750</v>
      </c>
      <c r="M381" s="191">
        <f>VLOOKUP(L381,'Slope %'!C:D,2,0)</f>
        <v>0.1</v>
      </c>
    </row>
    <row r="382" spans="1:13" x14ac:dyDescent="0.25">
      <c r="A382">
        <v>9952</v>
      </c>
      <c r="B382" s="58" t="s">
        <v>886</v>
      </c>
      <c r="C382" s="58" t="s">
        <v>423</v>
      </c>
      <c r="D382" s="58" t="s">
        <v>598</v>
      </c>
      <c r="E382" s="58">
        <v>750</v>
      </c>
      <c r="F382" s="58">
        <v>12</v>
      </c>
      <c r="G382" s="59">
        <v>13.5</v>
      </c>
      <c r="H382" s="58" t="s">
        <v>774</v>
      </c>
      <c r="I382" s="59">
        <v>21.99</v>
      </c>
      <c r="J382">
        <v>1</v>
      </c>
      <c r="K382" s="191"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7.9</v>
      </c>
      <c r="L382" s="192" t="str">
        <f t="shared" si="5"/>
        <v>Wine750</v>
      </c>
      <c r="M382" s="191">
        <f>VLOOKUP(L382,'Slope %'!C:D,2,0)</f>
        <v>0.1</v>
      </c>
    </row>
    <row r="383" spans="1:13" x14ac:dyDescent="0.25">
      <c r="A383">
        <v>9964</v>
      </c>
      <c r="B383" s="58" t="s">
        <v>887</v>
      </c>
      <c r="C383" s="58" t="s">
        <v>423</v>
      </c>
      <c r="D383" s="58" t="s">
        <v>436</v>
      </c>
      <c r="E383" s="58">
        <v>750</v>
      </c>
      <c r="F383" s="58">
        <v>12</v>
      </c>
      <c r="G383" s="59">
        <v>13.1</v>
      </c>
      <c r="H383" s="58" t="s">
        <v>425</v>
      </c>
      <c r="I383" s="59">
        <v>29.99</v>
      </c>
      <c r="J383">
        <v>1</v>
      </c>
      <c r="K383" s="191"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7.67</v>
      </c>
      <c r="L383" s="192" t="str">
        <f t="shared" si="5"/>
        <v>Wine750</v>
      </c>
      <c r="M383" s="191">
        <f>VLOOKUP(L383,'Slope %'!C:D,2,0)</f>
        <v>0.1</v>
      </c>
    </row>
    <row r="384" spans="1:13" x14ac:dyDescent="0.25">
      <c r="A384">
        <v>10088</v>
      </c>
      <c r="B384" s="58" t="s">
        <v>888</v>
      </c>
      <c r="C384" s="58" t="s">
        <v>414</v>
      </c>
      <c r="D384" s="58" t="s">
        <v>492</v>
      </c>
      <c r="E384" s="58">
        <v>750</v>
      </c>
      <c r="F384" s="58">
        <v>12</v>
      </c>
      <c r="G384" s="59">
        <v>40</v>
      </c>
      <c r="H384" s="58" t="s">
        <v>501</v>
      </c>
      <c r="I384" s="59">
        <v>33.99</v>
      </c>
      <c r="J384">
        <v>1</v>
      </c>
      <c r="K384" s="191"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23.42</v>
      </c>
      <c r="L384" s="192" t="str">
        <f t="shared" si="5"/>
        <v>Spirits750</v>
      </c>
      <c r="M384" s="191">
        <f>VLOOKUP(L384,'Slope %'!C:D,2,0)</f>
        <v>7.0000000000000007E-2</v>
      </c>
    </row>
    <row r="385" spans="1:13" x14ac:dyDescent="0.25">
      <c r="A385">
        <v>10116</v>
      </c>
      <c r="B385" s="58" t="s">
        <v>889</v>
      </c>
      <c r="C385" s="58" t="s">
        <v>410</v>
      </c>
      <c r="D385" s="58" t="s">
        <v>621</v>
      </c>
      <c r="E385" s="58">
        <v>5325</v>
      </c>
      <c r="F385" s="58">
        <v>1</v>
      </c>
      <c r="G385" s="59">
        <v>4</v>
      </c>
      <c r="H385" s="58" t="s">
        <v>412</v>
      </c>
      <c r="I385" s="59">
        <v>28.99</v>
      </c>
      <c r="J385">
        <v>15</v>
      </c>
      <c r="K385" s="191"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16.63</v>
      </c>
      <c r="L385" s="192" t="str">
        <f t="shared" si="5"/>
        <v>Beer5325</v>
      </c>
      <c r="M385" s="191">
        <f>VLOOKUP(L385,'Slope %'!C:D,2,0)</f>
        <v>0.05</v>
      </c>
    </row>
    <row r="386" spans="1:13" x14ac:dyDescent="0.25">
      <c r="A386">
        <v>10116</v>
      </c>
      <c r="B386" s="58" t="s">
        <v>889</v>
      </c>
      <c r="C386" s="58" t="s">
        <v>410</v>
      </c>
      <c r="D386" s="58" t="s">
        <v>621</v>
      </c>
      <c r="E386" s="58">
        <v>5325</v>
      </c>
      <c r="F386" s="58">
        <v>1</v>
      </c>
      <c r="G386" s="59">
        <v>4</v>
      </c>
      <c r="H386" s="58" t="s">
        <v>412</v>
      </c>
      <c r="I386" s="59">
        <v>28.99</v>
      </c>
      <c r="J386">
        <v>15</v>
      </c>
      <c r="K386" s="191"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16.63</v>
      </c>
      <c r="L386" s="192" t="str">
        <f t="shared" si="5"/>
        <v>Beer5325</v>
      </c>
      <c r="M386" s="191">
        <f>VLOOKUP(L386,'Slope %'!C:D,2,0)</f>
        <v>0.05</v>
      </c>
    </row>
    <row r="387" spans="1:13" x14ac:dyDescent="0.25">
      <c r="A387">
        <v>10139</v>
      </c>
      <c r="B387" s="58" t="s">
        <v>890</v>
      </c>
      <c r="C387" s="58" t="s">
        <v>414</v>
      </c>
      <c r="D387" s="58" t="s">
        <v>458</v>
      </c>
      <c r="E387" s="58">
        <v>750</v>
      </c>
      <c r="F387" s="58">
        <v>12</v>
      </c>
      <c r="G387" s="59">
        <v>21</v>
      </c>
      <c r="H387" s="58" t="s">
        <v>445</v>
      </c>
      <c r="I387" s="59">
        <v>22.86</v>
      </c>
      <c r="J387">
        <v>1</v>
      </c>
      <c r="K387" s="191"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12.3</v>
      </c>
      <c r="L387" s="192" t="str">
        <f t="shared" ref="L387:L450" si="6">(_xlfn.CONCAT(C387,E387))</f>
        <v>Spirits750</v>
      </c>
      <c r="M387" s="191">
        <f>VLOOKUP(L387,'Slope %'!C:D,2,0)</f>
        <v>7.0000000000000007E-2</v>
      </c>
    </row>
    <row r="388" spans="1:13" x14ac:dyDescent="0.25">
      <c r="A388">
        <v>10157</v>
      </c>
      <c r="B388" s="58" t="s">
        <v>891</v>
      </c>
      <c r="C388" s="58" t="s">
        <v>414</v>
      </c>
      <c r="D388" s="58" t="s">
        <v>892</v>
      </c>
      <c r="E388" s="58">
        <v>750</v>
      </c>
      <c r="F388" s="58">
        <v>12</v>
      </c>
      <c r="G388" s="59">
        <v>40</v>
      </c>
      <c r="H388" s="58" t="s">
        <v>445</v>
      </c>
      <c r="I388" s="59">
        <v>42.99</v>
      </c>
      <c r="J388">
        <v>1</v>
      </c>
      <c r="K388" s="191"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23.42</v>
      </c>
      <c r="L388" s="192" t="str">
        <f t="shared" si="6"/>
        <v>Spirits750</v>
      </c>
      <c r="M388" s="191">
        <f>VLOOKUP(L388,'Slope %'!C:D,2,0)</f>
        <v>7.0000000000000007E-2</v>
      </c>
    </row>
    <row r="389" spans="1:13" x14ac:dyDescent="0.25">
      <c r="A389">
        <v>10173</v>
      </c>
      <c r="B389" s="58" t="s">
        <v>420</v>
      </c>
      <c r="C389" s="58" t="s">
        <v>414</v>
      </c>
      <c r="D389" s="58" t="s">
        <v>415</v>
      </c>
      <c r="E389" s="58">
        <v>375</v>
      </c>
      <c r="F389" s="58">
        <v>24</v>
      </c>
      <c r="G389" s="59">
        <v>40</v>
      </c>
      <c r="H389" s="58" t="s">
        <v>421</v>
      </c>
      <c r="I389" s="59">
        <v>13.3</v>
      </c>
      <c r="J389">
        <v>1</v>
      </c>
      <c r="K389" s="191"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13.3</v>
      </c>
      <c r="L389" s="192" t="str">
        <f t="shared" si="6"/>
        <v>Spirits375</v>
      </c>
      <c r="M389" s="191">
        <f>VLOOKUP(L389,'Slope %'!C:D,2,0)</f>
        <v>0.1</v>
      </c>
    </row>
    <row r="390" spans="1:13" x14ac:dyDescent="0.25">
      <c r="A390">
        <v>10183</v>
      </c>
      <c r="B390" s="58" t="s">
        <v>893</v>
      </c>
      <c r="C390" s="58" t="s">
        <v>414</v>
      </c>
      <c r="D390" s="58" t="s">
        <v>549</v>
      </c>
      <c r="E390" s="58">
        <v>750</v>
      </c>
      <c r="F390" s="58">
        <v>12</v>
      </c>
      <c r="G390" s="59">
        <v>47</v>
      </c>
      <c r="H390" s="58" t="s">
        <v>480</v>
      </c>
      <c r="I390" s="59">
        <v>32.49</v>
      </c>
      <c r="J390">
        <v>1</v>
      </c>
      <c r="K390" s="191"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27.52</v>
      </c>
      <c r="L390" s="192" t="str">
        <f t="shared" si="6"/>
        <v>Spirits750</v>
      </c>
      <c r="M390" s="191">
        <f>VLOOKUP(L390,'Slope %'!C:D,2,0)</f>
        <v>7.0000000000000007E-2</v>
      </c>
    </row>
    <row r="391" spans="1:13" x14ac:dyDescent="0.25">
      <c r="A391">
        <v>10188</v>
      </c>
      <c r="B391" s="58" t="s">
        <v>894</v>
      </c>
      <c r="C391" s="58" t="s">
        <v>423</v>
      </c>
      <c r="D391" s="58" t="s">
        <v>455</v>
      </c>
      <c r="E391" s="58">
        <v>750</v>
      </c>
      <c r="F391" s="58">
        <v>12</v>
      </c>
      <c r="G391" s="59">
        <v>11</v>
      </c>
      <c r="H391" s="58" t="s">
        <v>507</v>
      </c>
      <c r="I391" s="59">
        <v>19.87</v>
      </c>
      <c r="J391">
        <v>1</v>
      </c>
      <c r="K391" s="191"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6.44</v>
      </c>
      <c r="L391" s="192" t="str">
        <f t="shared" si="6"/>
        <v>Wine750</v>
      </c>
      <c r="M391" s="191">
        <f>VLOOKUP(L391,'Slope %'!C:D,2,0)</f>
        <v>0.1</v>
      </c>
    </row>
    <row r="392" spans="1:13" x14ac:dyDescent="0.25">
      <c r="A392">
        <v>10249</v>
      </c>
      <c r="B392" s="58" t="s">
        <v>895</v>
      </c>
      <c r="C392" s="58" t="s">
        <v>410</v>
      </c>
      <c r="D392" s="58" t="s">
        <v>411</v>
      </c>
      <c r="E392" s="58">
        <v>500</v>
      </c>
      <c r="F392" s="58">
        <v>24</v>
      </c>
      <c r="G392" s="59">
        <v>5</v>
      </c>
      <c r="H392" s="58" t="s">
        <v>448</v>
      </c>
      <c r="I392" s="59">
        <v>3.49</v>
      </c>
      <c r="J392">
        <v>1</v>
      </c>
      <c r="K392" s="191"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1.95</v>
      </c>
      <c r="L392" s="192" t="str">
        <f t="shared" si="6"/>
        <v>Beer500</v>
      </c>
      <c r="M392" s="191">
        <f>VLOOKUP(L392,'Slope %'!C:D,2,0)</f>
        <v>0.12</v>
      </c>
    </row>
    <row r="393" spans="1:13" x14ac:dyDescent="0.25">
      <c r="A393">
        <v>10321</v>
      </c>
      <c r="B393" s="58" t="s">
        <v>896</v>
      </c>
      <c r="C393" s="58" t="s">
        <v>414</v>
      </c>
      <c r="D393" s="58" t="s">
        <v>524</v>
      </c>
      <c r="E393" s="58">
        <v>750</v>
      </c>
      <c r="F393" s="58">
        <v>6</v>
      </c>
      <c r="G393" s="59">
        <v>48</v>
      </c>
      <c r="H393" s="58" t="s">
        <v>416</v>
      </c>
      <c r="I393" s="59">
        <v>64.989999999999995</v>
      </c>
      <c r="J393">
        <v>1</v>
      </c>
      <c r="K393" s="191"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28.11</v>
      </c>
      <c r="L393" s="192" t="str">
        <f t="shared" si="6"/>
        <v>Spirits750</v>
      </c>
      <c r="M393" s="191">
        <f>VLOOKUP(L393,'Slope %'!C:D,2,0)</f>
        <v>7.0000000000000007E-2</v>
      </c>
    </row>
    <row r="394" spans="1:13" x14ac:dyDescent="0.25">
      <c r="A394">
        <v>10322</v>
      </c>
      <c r="B394" s="58" t="s">
        <v>721</v>
      </c>
      <c r="C394" s="58" t="s">
        <v>414</v>
      </c>
      <c r="D394" s="58" t="s">
        <v>533</v>
      </c>
      <c r="E394" s="58">
        <v>375</v>
      </c>
      <c r="F394" s="58">
        <v>12</v>
      </c>
      <c r="G394" s="59">
        <v>40</v>
      </c>
      <c r="H394" s="58" t="s">
        <v>448</v>
      </c>
      <c r="I394" s="59">
        <v>24.99</v>
      </c>
      <c r="J394">
        <v>1</v>
      </c>
      <c r="K394" s="191"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13.3</v>
      </c>
      <c r="L394" s="192" t="str">
        <f t="shared" si="6"/>
        <v>Spirits375</v>
      </c>
      <c r="M394" s="191">
        <f>VLOOKUP(L394,'Slope %'!C:D,2,0)</f>
        <v>0.1</v>
      </c>
    </row>
    <row r="395" spans="1:13" x14ac:dyDescent="0.25">
      <c r="A395">
        <v>10334</v>
      </c>
      <c r="B395" s="58" t="s">
        <v>897</v>
      </c>
      <c r="C395" s="58" t="s">
        <v>423</v>
      </c>
      <c r="D395" s="58" t="s">
        <v>575</v>
      </c>
      <c r="E395" s="58">
        <v>750</v>
      </c>
      <c r="F395" s="58">
        <v>12</v>
      </c>
      <c r="G395" s="59">
        <v>13.5</v>
      </c>
      <c r="H395" s="58" t="s">
        <v>586</v>
      </c>
      <c r="I395" s="59">
        <v>17.989999999999998</v>
      </c>
      <c r="J395">
        <v>1</v>
      </c>
      <c r="K395" s="191"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7.9</v>
      </c>
      <c r="L395" s="192" t="str">
        <f t="shared" si="6"/>
        <v>Wine750</v>
      </c>
      <c r="M395" s="191">
        <f>VLOOKUP(L395,'Slope %'!C:D,2,0)</f>
        <v>0.1</v>
      </c>
    </row>
    <row r="396" spans="1:13" x14ac:dyDescent="0.25">
      <c r="A396">
        <v>10381</v>
      </c>
      <c r="B396" s="58" t="s">
        <v>898</v>
      </c>
      <c r="C396" s="58" t="s">
        <v>414</v>
      </c>
      <c r="D396" s="58" t="s">
        <v>418</v>
      </c>
      <c r="E396" s="58">
        <v>750</v>
      </c>
      <c r="F396" s="58">
        <v>12</v>
      </c>
      <c r="G396" s="59">
        <v>40</v>
      </c>
      <c r="H396" s="58" t="s">
        <v>428</v>
      </c>
      <c r="I396" s="59">
        <v>48.31</v>
      </c>
      <c r="J396">
        <v>1</v>
      </c>
      <c r="K396" s="191"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23.42</v>
      </c>
      <c r="L396" s="192" t="str">
        <f t="shared" si="6"/>
        <v>Spirits750</v>
      </c>
      <c r="M396" s="191">
        <f>VLOOKUP(L396,'Slope %'!C:D,2,0)</f>
        <v>7.0000000000000007E-2</v>
      </c>
    </row>
    <row r="397" spans="1:13" x14ac:dyDescent="0.25">
      <c r="A397">
        <v>10455</v>
      </c>
      <c r="B397" s="58" t="s">
        <v>899</v>
      </c>
      <c r="C397" s="58" t="s">
        <v>414</v>
      </c>
      <c r="D397" s="58" t="s">
        <v>415</v>
      </c>
      <c r="E397" s="58">
        <v>750</v>
      </c>
      <c r="F397" s="58">
        <v>6</v>
      </c>
      <c r="G397" s="59">
        <v>40</v>
      </c>
      <c r="H397" s="58" t="s">
        <v>437</v>
      </c>
      <c r="I397" s="59">
        <v>36.99</v>
      </c>
      <c r="J397">
        <v>1</v>
      </c>
      <c r="K397" s="191"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23.42</v>
      </c>
      <c r="L397" s="192" t="str">
        <f t="shared" si="6"/>
        <v>Spirits750</v>
      </c>
      <c r="M397" s="191">
        <f>VLOOKUP(L397,'Slope %'!C:D,2,0)</f>
        <v>7.0000000000000007E-2</v>
      </c>
    </row>
    <row r="398" spans="1:13" x14ac:dyDescent="0.25">
      <c r="A398">
        <v>10506</v>
      </c>
      <c r="B398" s="58" t="s">
        <v>900</v>
      </c>
      <c r="C398" s="58" t="s">
        <v>423</v>
      </c>
      <c r="D398" s="58" t="s">
        <v>436</v>
      </c>
      <c r="E398" s="58">
        <v>750</v>
      </c>
      <c r="F398" s="58">
        <v>12</v>
      </c>
      <c r="G398" s="59">
        <v>13</v>
      </c>
      <c r="H398" s="58" t="s">
        <v>421</v>
      </c>
      <c r="I398" s="59">
        <v>13.99</v>
      </c>
      <c r="J398">
        <v>1</v>
      </c>
      <c r="K398" s="191"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7.61</v>
      </c>
      <c r="L398" s="192" t="str">
        <f t="shared" si="6"/>
        <v>Wine750</v>
      </c>
      <c r="M398" s="191">
        <f>VLOOKUP(L398,'Slope %'!C:D,2,0)</f>
        <v>0.1</v>
      </c>
    </row>
    <row r="399" spans="1:13" x14ac:dyDescent="0.25">
      <c r="A399">
        <v>10512</v>
      </c>
      <c r="B399" s="58" t="s">
        <v>901</v>
      </c>
      <c r="C399" s="58" t="s">
        <v>414</v>
      </c>
      <c r="D399" s="58" t="s">
        <v>636</v>
      </c>
      <c r="E399" s="58">
        <v>750</v>
      </c>
      <c r="F399" s="58">
        <v>12</v>
      </c>
      <c r="G399" s="59">
        <v>40</v>
      </c>
      <c r="H399" s="58" t="s">
        <v>501</v>
      </c>
      <c r="I399" s="59">
        <v>29.99</v>
      </c>
      <c r="J399">
        <v>1</v>
      </c>
      <c r="K399" s="191"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23.42</v>
      </c>
      <c r="L399" s="192" t="str">
        <f t="shared" si="6"/>
        <v>Spirits750</v>
      </c>
      <c r="M399" s="191">
        <f>VLOOKUP(L399,'Slope %'!C:D,2,0)</f>
        <v>7.0000000000000007E-2</v>
      </c>
    </row>
    <row r="400" spans="1:13" x14ac:dyDescent="0.25">
      <c r="A400">
        <v>10547</v>
      </c>
      <c r="B400" s="58" t="s">
        <v>902</v>
      </c>
      <c r="C400" s="58" t="s">
        <v>423</v>
      </c>
      <c r="D400" s="58" t="s">
        <v>520</v>
      </c>
      <c r="E400" s="58">
        <v>750</v>
      </c>
      <c r="F400" s="58">
        <v>12</v>
      </c>
      <c r="G400" s="59">
        <v>9.5</v>
      </c>
      <c r="H400" s="58" t="s">
        <v>628</v>
      </c>
      <c r="I400" s="59">
        <v>16.989999999999998</v>
      </c>
      <c r="J400">
        <v>1</v>
      </c>
      <c r="K400" s="191"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5.56</v>
      </c>
      <c r="L400" s="192" t="str">
        <f t="shared" si="6"/>
        <v>Wine750</v>
      </c>
      <c r="M400" s="191">
        <f>VLOOKUP(L400,'Slope %'!C:D,2,0)</f>
        <v>0.1</v>
      </c>
    </row>
    <row r="401" spans="1:13" x14ac:dyDescent="0.25">
      <c r="A401">
        <v>10550</v>
      </c>
      <c r="B401" s="58" t="s">
        <v>903</v>
      </c>
      <c r="C401" s="58" t="s">
        <v>423</v>
      </c>
      <c r="D401" s="58" t="s">
        <v>528</v>
      </c>
      <c r="E401" s="58">
        <v>750</v>
      </c>
      <c r="F401" s="58">
        <v>6</v>
      </c>
      <c r="G401" s="59">
        <v>14</v>
      </c>
      <c r="H401" s="58" t="s">
        <v>608</v>
      </c>
      <c r="I401" s="59">
        <v>65.989999999999995</v>
      </c>
      <c r="J401">
        <v>1</v>
      </c>
      <c r="K401" s="191"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8.1999999999999993</v>
      </c>
      <c r="L401" s="192" t="str">
        <f t="shared" si="6"/>
        <v>Wine750</v>
      </c>
      <c r="M401" s="191">
        <f>VLOOKUP(L401,'Slope %'!C:D,2,0)</f>
        <v>0.1</v>
      </c>
    </row>
    <row r="402" spans="1:13" x14ac:dyDescent="0.25">
      <c r="A402">
        <v>10564</v>
      </c>
      <c r="B402" s="58" t="s">
        <v>904</v>
      </c>
      <c r="C402" s="58" t="s">
        <v>423</v>
      </c>
      <c r="D402" s="58" t="s">
        <v>598</v>
      </c>
      <c r="E402" s="58">
        <v>750</v>
      </c>
      <c r="F402" s="58">
        <v>12</v>
      </c>
      <c r="G402" s="59">
        <v>13</v>
      </c>
      <c r="H402" s="58" t="s">
        <v>628</v>
      </c>
      <c r="I402" s="59">
        <v>14.99</v>
      </c>
      <c r="J402">
        <v>1</v>
      </c>
      <c r="K402" s="191"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7.61</v>
      </c>
      <c r="L402" s="192" t="str">
        <f t="shared" si="6"/>
        <v>Wine750</v>
      </c>
      <c r="M402" s="191">
        <f>VLOOKUP(L402,'Slope %'!C:D,2,0)</f>
        <v>0.1</v>
      </c>
    </row>
    <row r="403" spans="1:13" x14ac:dyDescent="0.25">
      <c r="A403">
        <v>10569</v>
      </c>
      <c r="B403" s="58" t="s">
        <v>905</v>
      </c>
      <c r="C403" s="58" t="s">
        <v>410</v>
      </c>
      <c r="D403" s="58" t="s">
        <v>906</v>
      </c>
      <c r="E403" s="58">
        <v>4260</v>
      </c>
      <c r="F403" s="58">
        <v>1</v>
      </c>
      <c r="G403" s="59">
        <v>4</v>
      </c>
      <c r="H403" s="58" t="s">
        <v>516</v>
      </c>
      <c r="I403" s="59">
        <v>28.69</v>
      </c>
      <c r="J403">
        <v>12</v>
      </c>
      <c r="K403" s="191"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13.3</v>
      </c>
      <c r="L403" s="192" t="str">
        <f t="shared" si="6"/>
        <v>Beer4260</v>
      </c>
      <c r="M403" s="191">
        <f>VLOOKUP(L403,'Slope %'!C:D,2,0)</f>
        <v>7.0000000000000007E-2</v>
      </c>
    </row>
    <row r="404" spans="1:13" x14ac:dyDescent="0.25">
      <c r="A404">
        <v>10569</v>
      </c>
      <c r="B404" s="58" t="s">
        <v>905</v>
      </c>
      <c r="C404" s="58" t="s">
        <v>410</v>
      </c>
      <c r="D404" s="58" t="s">
        <v>906</v>
      </c>
      <c r="E404" s="58">
        <v>4260</v>
      </c>
      <c r="F404" s="58">
        <v>1</v>
      </c>
      <c r="G404" s="59">
        <v>4</v>
      </c>
      <c r="H404" s="58" t="s">
        <v>516</v>
      </c>
      <c r="I404" s="59">
        <v>28.69</v>
      </c>
      <c r="J404">
        <v>12</v>
      </c>
      <c r="K404" s="191"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13.3</v>
      </c>
      <c r="L404" s="192" t="str">
        <f t="shared" si="6"/>
        <v>Beer4260</v>
      </c>
      <c r="M404" s="191">
        <f>VLOOKUP(L404,'Slope %'!C:D,2,0)</f>
        <v>7.0000000000000007E-2</v>
      </c>
    </row>
    <row r="405" spans="1:13" x14ac:dyDescent="0.25">
      <c r="A405">
        <v>10570</v>
      </c>
      <c r="B405" s="58" t="s">
        <v>907</v>
      </c>
      <c r="C405" s="58" t="s">
        <v>410</v>
      </c>
      <c r="D405" s="58" t="s">
        <v>621</v>
      </c>
      <c r="E405" s="58">
        <v>10650</v>
      </c>
      <c r="F405" s="58">
        <v>1</v>
      </c>
      <c r="G405" s="59">
        <v>4</v>
      </c>
      <c r="H405" s="58" t="s">
        <v>516</v>
      </c>
      <c r="I405" s="59">
        <v>64.489999999999995</v>
      </c>
      <c r="J405">
        <v>30</v>
      </c>
      <c r="K405" s="191"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29.96</v>
      </c>
      <c r="L405" s="192" t="str">
        <f t="shared" si="6"/>
        <v>Beer10650</v>
      </c>
      <c r="M405" s="191">
        <f>VLOOKUP(L405,'Slope %'!C:D,2,0)</f>
        <v>0.05</v>
      </c>
    </row>
    <row r="406" spans="1:13" x14ac:dyDescent="0.25">
      <c r="A406">
        <v>10570</v>
      </c>
      <c r="B406" s="58" t="s">
        <v>907</v>
      </c>
      <c r="C406" s="58" t="s">
        <v>410</v>
      </c>
      <c r="D406" s="58" t="s">
        <v>621</v>
      </c>
      <c r="E406" s="58">
        <v>10650</v>
      </c>
      <c r="F406" s="58">
        <v>1</v>
      </c>
      <c r="G406" s="59">
        <v>4</v>
      </c>
      <c r="H406" s="58" t="s">
        <v>516</v>
      </c>
      <c r="I406" s="59">
        <v>64.489999999999995</v>
      </c>
      <c r="J406">
        <v>30</v>
      </c>
      <c r="K406" s="191"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29.96</v>
      </c>
      <c r="L406" s="192" t="str">
        <f t="shared" si="6"/>
        <v>Beer10650</v>
      </c>
      <c r="M406" s="191">
        <f>VLOOKUP(L406,'Slope %'!C:D,2,0)</f>
        <v>0.05</v>
      </c>
    </row>
    <row r="407" spans="1:13" x14ac:dyDescent="0.25">
      <c r="A407">
        <v>10624</v>
      </c>
      <c r="B407" s="58" t="s">
        <v>908</v>
      </c>
      <c r="C407" s="58" t="s">
        <v>423</v>
      </c>
      <c r="D407" s="58" t="s">
        <v>575</v>
      </c>
      <c r="E407" s="58">
        <v>750</v>
      </c>
      <c r="F407" s="58">
        <v>12</v>
      </c>
      <c r="G407" s="59">
        <v>12</v>
      </c>
      <c r="H407" s="58" t="s">
        <v>434</v>
      </c>
      <c r="I407" s="59">
        <v>12.99</v>
      </c>
      <c r="J407">
        <v>1</v>
      </c>
      <c r="K407" s="191"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7.03</v>
      </c>
      <c r="L407" s="192" t="str">
        <f t="shared" si="6"/>
        <v>Wine750</v>
      </c>
      <c r="M407" s="191">
        <f>VLOOKUP(L407,'Slope %'!C:D,2,0)</f>
        <v>0.1</v>
      </c>
    </row>
    <row r="408" spans="1:13" x14ac:dyDescent="0.25">
      <c r="A408">
        <v>10648</v>
      </c>
      <c r="B408" s="58" t="s">
        <v>909</v>
      </c>
      <c r="C408" s="58" t="s">
        <v>423</v>
      </c>
      <c r="D408" s="58" t="s">
        <v>436</v>
      </c>
      <c r="E408" s="58">
        <v>750</v>
      </c>
      <c r="F408" s="58">
        <v>12</v>
      </c>
      <c r="G408" s="59">
        <v>14.5</v>
      </c>
      <c r="H408" s="58" t="s">
        <v>608</v>
      </c>
      <c r="I408" s="59">
        <v>39.99</v>
      </c>
      <c r="J408">
        <v>1</v>
      </c>
      <c r="K408" s="191"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8.49</v>
      </c>
      <c r="L408" s="192" t="str">
        <f t="shared" si="6"/>
        <v>Wine750</v>
      </c>
      <c r="M408" s="191">
        <f>VLOOKUP(L408,'Slope %'!C:D,2,0)</f>
        <v>0.1</v>
      </c>
    </row>
    <row r="409" spans="1:13" x14ac:dyDescent="0.25">
      <c r="A409">
        <v>10740</v>
      </c>
      <c r="B409" s="58" t="s">
        <v>910</v>
      </c>
      <c r="C409" s="58" t="s">
        <v>414</v>
      </c>
      <c r="D409" s="58" t="s">
        <v>606</v>
      </c>
      <c r="E409" s="58">
        <v>750</v>
      </c>
      <c r="F409" s="58">
        <v>12</v>
      </c>
      <c r="G409" s="59">
        <v>35</v>
      </c>
      <c r="H409" s="58" t="s">
        <v>428</v>
      </c>
      <c r="I409" s="59">
        <v>23.66</v>
      </c>
      <c r="J409">
        <v>1</v>
      </c>
      <c r="K409" s="191"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20.49</v>
      </c>
      <c r="L409" s="192" t="str">
        <f t="shared" si="6"/>
        <v>Spirits750</v>
      </c>
      <c r="M409" s="191">
        <f>VLOOKUP(L409,'Slope %'!C:D,2,0)</f>
        <v>7.0000000000000007E-2</v>
      </c>
    </row>
    <row r="410" spans="1:13" x14ac:dyDescent="0.25">
      <c r="A410">
        <v>10794</v>
      </c>
      <c r="B410" s="58" t="s">
        <v>911</v>
      </c>
      <c r="C410" s="58" t="s">
        <v>423</v>
      </c>
      <c r="D410" s="58" t="s">
        <v>787</v>
      </c>
      <c r="E410" s="58">
        <v>750</v>
      </c>
      <c r="F410" s="58">
        <v>6</v>
      </c>
      <c r="G410" s="59">
        <v>12</v>
      </c>
      <c r="H410" s="58" t="s">
        <v>437</v>
      </c>
      <c r="I410" s="59">
        <v>107.99</v>
      </c>
      <c r="J410">
        <v>1</v>
      </c>
      <c r="K410" s="191"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7.03</v>
      </c>
      <c r="L410" s="192" t="str">
        <f t="shared" si="6"/>
        <v>Wine750</v>
      </c>
      <c r="M410" s="191">
        <f>VLOOKUP(L410,'Slope %'!C:D,2,0)</f>
        <v>0.1</v>
      </c>
    </row>
    <row r="411" spans="1:13" x14ac:dyDescent="0.25">
      <c r="A411">
        <v>10801</v>
      </c>
      <c r="B411" s="58" t="s">
        <v>442</v>
      </c>
      <c r="C411" s="58" t="s">
        <v>414</v>
      </c>
      <c r="D411" s="58" t="s">
        <v>418</v>
      </c>
      <c r="E411" s="58">
        <v>750</v>
      </c>
      <c r="F411" s="58">
        <v>12</v>
      </c>
      <c r="G411" s="59">
        <v>40</v>
      </c>
      <c r="H411" s="58" t="s">
        <v>419</v>
      </c>
      <c r="I411" s="59">
        <v>27.99</v>
      </c>
      <c r="J411">
        <v>1</v>
      </c>
      <c r="K411" s="191"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23.42</v>
      </c>
      <c r="L411" s="192" t="str">
        <f t="shared" si="6"/>
        <v>Spirits750</v>
      </c>
      <c r="M411" s="191">
        <f>VLOOKUP(L411,'Slope %'!C:D,2,0)</f>
        <v>7.0000000000000007E-2</v>
      </c>
    </row>
    <row r="412" spans="1:13" x14ac:dyDescent="0.25">
      <c r="A412">
        <v>10825</v>
      </c>
      <c r="B412" s="58" t="s">
        <v>912</v>
      </c>
      <c r="C412" s="58" t="s">
        <v>414</v>
      </c>
      <c r="D412" s="58" t="s">
        <v>415</v>
      </c>
      <c r="E412" s="58">
        <v>1140</v>
      </c>
      <c r="F412" s="58">
        <v>9</v>
      </c>
      <c r="G412" s="59">
        <v>40</v>
      </c>
      <c r="H412" s="58" t="s">
        <v>421</v>
      </c>
      <c r="I412" s="59">
        <v>37.49</v>
      </c>
      <c r="J412">
        <v>1</v>
      </c>
      <c r="K412" s="191"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35.6</v>
      </c>
      <c r="L412" s="192" t="str">
        <f t="shared" si="6"/>
        <v>Spirits1140</v>
      </c>
      <c r="M412" s="191">
        <f>VLOOKUP(L412,'Slope %'!C:D,2,0)</f>
        <v>0.05</v>
      </c>
    </row>
    <row r="413" spans="1:13" x14ac:dyDescent="0.25">
      <c r="A413">
        <v>10869</v>
      </c>
      <c r="B413" s="58" t="s">
        <v>913</v>
      </c>
      <c r="C413" s="58" t="s">
        <v>414</v>
      </c>
      <c r="D413" s="58" t="s">
        <v>418</v>
      </c>
      <c r="E413" s="58">
        <v>1140</v>
      </c>
      <c r="F413" s="58">
        <v>6</v>
      </c>
      <c r="G413" s="59">
        <v>40</v>
      </c>
      <c r="H413" s="58" t="s">
        <v>445</v>
      </c>
      <c r="I413" s="59">
        <v>40.99</v>
      </c>
      <c r="J413">
        <v>1</v>
      </c>
      <c r="K413" s="191"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35.6</v>
      </c>
      <c r="L413" s="192" t="str">
        <f t="shared" si="6"/>
        <v>Spirits1140</v>
      </c>
      <c r="M413" s="191">
        <f>VLOOKUP(L413,'Slope %'!C:D,2,0)</f>
        <v>0.05</v>
      </c>
    </row>
    <row r="414" spans="1:13" x14ac:dyDescent="0.25">
      <c r="A414">
        <v>10889</v>
      </c>
      <c r="B414" s="58" t="s">
        <v>914</v>
      </c>
      <c r="C414" s="58" t="s">
        <v>423</v>
      </c>
      <c r="D414" s="58" t="s">
        <v>436</v>
      </c>
      <c r="E414" s="58">
        <v>750</v>
      </c>
      <c r="F414" s="58">
        <v>12</v>
      </c>
      <c r="G414" s="59">
        <v>13</v>
      </c>
      <c r="H414" s="58" t="s">
        <v>474</v>
      </c>
      <c r="I414" s="59">
        <v>842.6</v>
      </c>
      <c r="J414">
        <v>1</v>
      </c>
      <c r="K414" s="191"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7.61</v>
      </c>
      <c r="L414" s="192" t="str">
        <f t="shared" si="6"/>
        <v>Wine750</v>
      </c>
      <c r="M414" s="191">
        <f>VLOOKUP(L414,'Slope %'!C:D,2,0)</f>
        <v>0.1</v>
      </c>
    </row>
    <row r="415" spans="1:13" x14ac:dyDescent="0.25">
      <c r="A415">
        <v>10949</v>
      </c>
      <c r="B415" s="58" t="s">
        <v>915</v>
      </c>
      <c r="C415" s="58" t="s">
        <v>423</v>
      </c>
      <c r="D415" s="58" t="s">
        <v>916</v>
      </c>
      <c r="E415" s="58">
        <v>1000</v>
      </c>
      <c r="F415" s="58">
        <v>6</v>
      </c>
      <c r="G415" s="59">
        <v>15</v>
      </c>
      <c r="H415" s="58" t="s">
        <v>456</v>
      </c>
      <c r="I415" s="59">
        <v>16.489999999999998</v>
      </c>
      <c r="J415">
        <v>1</v>
      </c>
      <c r="K415" s="191"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11.71</v>
      </c>
      <c r="L415" s="192" t="str">
        <f t="shared" si="6"/>
        <v>Wine1000</v>
      </c>
      <c r="M415" s="191">
        <f>VLOOKUP(L415,'Slope %'!C:D,2,0)</f>
        <v>7.0000000000000007E-2</v>
      </c>
    </row>
    <row r="416" spans="1:13" x14ac:dyDescent="0.25">
      <c r="A416">
        <v>10953</v>
      </c>
      <c r="B416" s="58" t="s">
        <v>917</v>
      </c>
      <c r="C416" s="58" t="s">
        <v>410</v>
      </c>
      <c r="D416" s="58" t="s">
        <v>621</v>
      </c>
      <c r="E416" s="58">
        <v>5325</v>
      </c>
      <c r="F416" s="58">
        <v>1</v>
      </c>
      <c r="G416" s="59">
        <v>4</v>
      </c>
      <c r="H416" s="58" t="s">
        <v>516</v>
      </c>
      <c r="I416" s="59">
        <v>30.49</v>
      </c>
      <c r="J416">
        <v>15</v>
      </c>
      <c r="K416" s="191"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16.63</v>
      </c>
      <c r="L416" s="192" t="str">
        <f t="shared" si="6"/>
        <v>Beer5325</v>
      </c>
      <c r="M416" s="191">
        <f>VLOOKUP(L416,'Slope %'!C:D,2,0)</f>
        <v>0.05</v>
      </c>
    </row>
    <row r="417" spans="1:13" x14ac:dyDescent="0.25">
      <c r="A417">
        <v>10953</v>
      </c>
      <c r="B417" s="58" t="s">
        <v>917</v>
      </c>
      <c r="C417" s="58" t="s">
        <v>410</v>
      </c>
      <c r="D417" s="58" t="s">
        <v>621</v>
      </c>
      <c r="E417" s="58">
        <v>5325</v>
      </c>
      <c r="F417" s="58">
        <v>1</v>
      </c>
      <c r="G417" s="59">
        <v>4</v>
      </c>
      <c r="H417" s="58" t="s">
        <v>516</v>
      </c>
      <c r="I417" s="59">
        <v>30.49</v>
      </c>
      <c r="J417">
        <v>15</v>
      </c>
      <c r="K417" s="191"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16.63</v>
      </c>
      <c r="L417" s="192" t="str">
        <f t="shared" si="6"/>
        <v>Beer5325</v>
      </c>
      <c r="M417" s="191">
        <f>VLOOKUP(L417,'Slope %'!C:D,2,0)</f>
        <v>0.05</v>
      </c>
    </row>
    <row r="418" spans="1:13" x14ac:dyDescent="0.25">
      <c r="A418">
        <v>10962</v>
      </c>
      <c r="B418" s="58" t="s">
        <v>526</v>
      </c>
      <c r="C418" s="58" t="s">
        <v>414</v>
      </c>
      <c r="D418" s="58" t="s">
        <v>492</v>
      </c>
      <c r="E418" s="58">
        <v>1140</v>
      </c>
      <c r="F418" s="58">
        <v>6</v>
      </c>
      <c r="G418" s="59">
        <v>40</v>
      </c>
      <c r="H418" s="58" t="s">
        <v>445</v>
      </c>
      <c r="I418" s="59">
        <v>45.99</v>
      </c>
      <c r="J418">
        <v>1</v>
      </c>
      <c r="K418" s="191"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35.6</v>
      </c>
      <c r="L418" s="192" t="str">
        <f t="shared" si="6"/>
        <v>Spirits1140</v>
      </c>
      <c r="M418" s="191">
        <f>VLOOKUP(L418,'Slope %'!C:D,2,0)</f>
        <v>0.05</v>
      </c>
    </row>
    <row r="419" spans="1:13" x14ac:dyDescent="0.25">
      <c r="A419">
        <v>10963</v>
      </c>
      <c r="B419" s="58" t="s">
        <v>459</v>
      </c>
      <c r="C419" s="58" t="s">
        <v>414</v>
      </c>
      <c r="D419" s="58" t="s">
        <v>460</v>
      </c>
      <c r="E419" s="58">
        <v>1140</v>
      </c>
      <c r="F419" s="58">
        <v>6</v>
      </c>
      <c r="G419" s="59">
        <v>40</v>
      </c>
      <c r="H419" s="58" t="s">
        <v>445</v>
      </c>
      <c r="I419" s="59">
        <v>42.99</v>
      </c>
      <c r="J419">
        <v>1</v>
      </c>
      <c r="K419" s="191"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35.6</v>
      </c>
      <c r="L419" s="192" t="str">
        <f t="shared" si="6"/>
        <v>Spirits1140</v>
      </c>
      <c r="M419" s="191">
        <f>VLOOKUP(L419,'Slope %'!C:D,2,0)</f>
        <v>0.05</v>
      </c>
    </row>
    <row r="420" spans="1:13" x14ac:dyDescent="0.25">
      <c r="A420">
        <v>10964</v>
      </c>
      <c r="B420" s="58" t="s">
        <v>770</v>
      </c>
      <c r="C420" s="58" t="s">
        <v>414</v>
      </c>
      <c r="D420" s="58" t="s">
        <v>492</v>
      </c>
      <c r="E420" s="58">
        <v>1140</v>
      </c>
      <c r="F420" s="58">
        <v>6</v>
      </c>
      <c r="G420" s="59">
        <v>40</v>
      </c>
      <c r="H420" s="58" t="s">
        <v>445</v>
      </c>
      <c r="I420" s="59">
        <v>86.99</v>
      </c>
      <c r="J420">
        <v>1</v>
      </c>
      <c r="K420" s="191"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35.6</v>
      </c>
      <c r="L420" s="192" t="str">
        <f t="shared" si="6"/>
        <v>Spirits1140</v>
      </c>
      <c r="M420" s="191">
        <f>VLOOKUP(L420,'Slope %'!C:D,2,0)</f>
        <v>0.05</v>
      </c>
    </row>
    <row r="421" spans="1:13" x14ac:dyDescent="0.25">
      <c r="A421">
        <v>10965</v>
      </c>
      <c r="B421" s="58" t="s">
        <v>918</v>
      </c>
      <c r="C421" s="58" t="s">
        <v>414</v>
      </c>
      <c r="D421" s="58" t="s">
        <v>500</v>
      </c>
      <c r="E421" s="58">
        <v>1140</v>
      </c>
      <c r="F421" s="58">
        <v>6</v>
      </c>
      <c r="G421" s="59">
        <v>40</v>
      </c>
      <c r="H421" s="58" t="s">
        <v>445</v>
      </c>
      <c r="I421" s="59">
        <v>121.99</v>
      </c>
      <c r="J421">
        <v>1</v>
      </c>
      <c r="K421" s="191"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35.6</v>
      </c>
      <c r="L421" s="192" t="str">
        <f t="shared" si="6"/>
        <v>Spirits1140</v>
      </c>
      <c r="M421" s="191">
        <f>VLOOKUP(L421,'Slope %'!C:D,2,0)</f>
        <v>0.05</v>
      </c>
    </row>
    <row r="422" spans="1:13" x14ac:dyDescent="0.25">
      <c r="A422">
        <v>10966</v>
      </c>
      <c r="B422" s="58" t="s">
        <v>678</v>
      </c>
      <c r="C422" s="58" t="s">
        <v>414</v>
      </c>
      <c r="D422" s="58" t="s">
        <v>418</v>
      </c>
      <c r="E422" s="58">
        <v>1140</v>
      </c>
      <c r="F422" s="58">
        <v>6</v>
      </c>
      <c r="G422" s="59">
        <v>40</v>
      </c>
      <c r="H422" s="58" t="s">
        <v>501</v>
      </c>
      <c r="I422" s="59">
        <v>39.99</v>
      </c>
      <c r="J422">
        <v>1</v>
      </c>
      <c r="K422" s="191"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35.6</v>
      </c>
      <c r="L422" s="192" t="str">
        <f t="shared" si="6"/>
        <v>Spirits1140</v>
      </c>
      <c r="M422" s="191">
        <f>VLOOKUP(L422,'Slope %'!C:D,2,0)</f>
        <v>0.05</v>
      </c>
    </row>
    <row r="423" spans="1:13" x14ac:dyDescent="0.25">
      <c r="A423">
        <v>10967</v>
      </c>
      <c r="B423" s="58" t="s">
        <v>919</v>
      </c>
      <c r="C423" s="58" t="s">
        <v>414</v>
      </c>
      <c r="D423" s="58" t="s">
        <v>415</v>
      </c>
      <c r="E423" s="58">
        <v>750</v>
      </c>
      <c r="F423" s="58">
        <v>6</v>
      </c>
      <c r="G423" s="59">
        <v>40</v>
      </c>
      <c r="H423" s="58" t="s">
        <v>445</v>
      </c>
      <c r="I423" s="59">
        <v>94.99</v>
      </c>
      <c r="J423">
        <v>1</v>
      </c>
      <c r="K423" s="191"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23.42</v>
      </c>
      <c r="L423" s="192" t="str">
        <f t="shared" si="6"/>
        <v>Spirits750</v>
      </c>
      <c r="M423" s="191">
        <f>VLOOKUP(L423,'Slope %'!C:D,2,0)</f>
        <v>7.0000000000000007E-2</v>
      </c>
    </row>
    <row r="424" spans="1:13" x14ac:dyDescent="0.25">
      <c r="A424">
        <v>10968</v>
      </c>
      <c r="B424" s="58" t="s">
        <v>891</v>
      </c>
      <c r="C424" s="58" t="s">
        <v>414</v>
      </c>
      <c r="D424" s="58" t="s">
        <v>892</v>
      </c>
      <c r="E424" s="58">
        <v>1140</v>
      </c>
      <c r="F424" s="58">
        <v>6</v>
      </c>
      <c r="G424" s="59">
        <v>40</v>
      </c>
      <c r="H424" s="58" t="s">
        <v>445</v>
      </c>
      <c r="I424" s="59">
        <v>57.99</v>
      </c>
      <c r="J424">
        <v>1</v>
      </c>
      <c r="K424" s="191"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35.6</v>
      </c>
      <c r="L424" s="192" t="str">
        <f t="shared" si="6"/>
        <v>Spirits1140</v>
      </c>
      <c r="M424" s="191">
        <f>VLOOKUP(L424,'Slope %'!C:D,2,0)</f>
        <v>0.05</v>
      </c>
    </row>
    <row r="425" spans="1:13" x14ac:dyDescent="0.25">
      <c r="A425">
        <v>10984</v>
      </c>
      <c r="B425" s="58" t="s">
        <v>461</v>
      </c>
      <c r="C425" s="58" t="s">
        <v>414</v>
      </c>
      <c r="D425" s="58" t="s">
        <v>427</v>
      </c>
      <c r="E425" s="58">
        <v>750</v>
      </c>
      <c r="F425" s="58">
        <v>12</v>
      </c>
      <c r="G425" s="59">
        <v>40</v>
      </c>
      <c r="H425" s="58" t="s">
        <v>428</v>
      </c>
      <c r="I425" s="59">
        <v>27.99</v>
      </c>
      <c r="J425">
        <v>1</v>
      </c>
      <c r="K425" s="191"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23.42</v>
      </c>
      <c r="L425" s="192" t="str">
        <f t="shared" si="6"/>
        <v>Spirits750</v>
      </c>
      <c r="M425" s="191">
        <f>VLOOKUP(L425,'Slope %'!C:D,2,0)</f>
        <v>7.0000000000000007E-2</v>
      </c>
    </row>
    <row r="426" spans="1:13" x14ac:dyDescent="0.25">
      <c r="A426">
        <v>10986</v>
      </c>
      <c r="B426" s="58" t="s">
        <v>920</v>
      </c>
      <c r="C426" s="58" t="s">
        <v>423</v>
      </c>
      <c r="D426" s="58" t="s">
        <v>436</v>
      </c>
      <c r="E426" s="58">
        <v>750</v>
      </c>
      <c r="F426" s="58">
        <v>12</v>
      </c>
      <c r="G426" s="59">
        <v>13</v>
      </c>
      <c r="H426" s="58" t="s">
        <v>471</v>
      </c>
      <c r="I426" s="59">
        <v>14.99</v>
      </c>
      <c r="J426">
        <v>1</v>
      </c>
      <c r="K426" s="191"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7.61</v>
      </c>
      <c r="L426" s="192" t="str">
        <f t="shared" si="6"/>
        <v>Wine750</v>
      </c>
      <c r="M426" s="191">
        <f>VLOOKUP(L426,'Slope %'!C:D,2,0)</f>
        <v>0.1</v>
      </c>
    </row>
    <row r="427" spans="1:13" x14ac:dyDescent="0.25">
      <c r="A427">
        <v>11053</v>
      </c>
      <c r="B427" s="58" t="s">
        <v>921</v>
      </c>
      <c r="C427" s="58" t="s">
        <v>414</v>
      </c>
      <c r="D427" s="58" t="s">
        <v>492</v>
      </c>
      <c r="E427" s="58">
        <v>1140</v>
      </c>
      <c r="F427" s="58">
        <v>6</v>
      </c>
      <c r="G427" s="59">
        <v>40</v>
      </c>
      <c r="H427" s="58" t="s">
        <v>501</v>
      </c>
      <c r="I427" s="59">
        <v>41.99</v>
      </c>
      <c r="J427">
        <v>1</v>
      </c>
      <c r="K427" s="191"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35.6</v>
      </c>
      <c r="L427" s="192" t="str">
        <f t="shared" si="6"/>
        <v>Spirits1140</v>
      </c>
      <c r="M427" s="191">
        <f>VLOOKUP(L427,'Slope %'!C:D,2,0)</f>
        <v>0.05</v>
      </c>
    </row>
    <row r="428" spans="1:13" x14ac:dyDescent="0.25">
      <c r="A428">
        <v>11055</v>
      </c>
      <c r="B428" s="58" t="s">
        <v>922</v>
      </c>
      <c r="C428" s="58" t="s">
        <v>423</v>
      </c>
      <c r="D428" s="58" t="s">
        <v>598</v>
      </c>
      <c r="E428" s="58">
        <v>750</v>
      </c>
      <c r="F428" s="58">
        <v>12</v>
      </c>
      <c r="G428" s="59">
        <v>13.8</v>
      </c>
      <c r="H428" s="58" t="s">
        <v>421</v>
      </c>
      <c r="I428" s="59">
        <v>23.99</v>
      </c>
      <c r="J428">
        <v>1</v>
      </c>
      <c r="K428" s="191"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8.08</v>
      </c>
      <c r="L428" s="192" t="str">
        <f t="shared" si="6"/>
        <v>Wine750</v>
      </c>
      <c r="M428" s="191">
        <f>VLOOKUP(L428,'Slope %'!C:D,2,0)</f>
        <v>0.1</v>
      </c>
    </row>
    <row r="429" spans="1:13" x14ac:dyDescent="0.25">
      <c r="A429">
        <v>11065</v>
      </c>
      <c r="B429" s="58" t="s">
        <v>923</v>
      </c>
      <c r="C429" s="58" t="s">
        <v>410</v>
      </c>
      <c r="D429" s="58" t="s">
        <v>411</v>
      </c>
      <c r="E429" s="58">
        <v>355</v>
      </c>
      <c r="F429" s="58">
        <v>24</v>
      </c>
      <c r="G429" s="59">
        <v>5.3</v>
      </c>
      <c r="H429" s="58" t="s">
        <v>516</v>
      </c>
      <c r="I429" s="59">
        <v>3.39</v>
      </c>
      <c r="J429">
        <v>1</v>
      </c>
      <c r="K429" s="191"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1.47</v>
      </c>
      <c r="L429" s="192" t="str">
        <f t="shared" si="6"/>
        <v>Beer355</v>
      </c>
      <c r="M429" s="191">
        <f>VLOOKUP(L429,'Slope %'!C:D,2,0)</f>
        <v>0.12</v>
      </c>
    </row>
    <row r="430" spans="1:13" x14ac:dyDescent="0.25">
      <c r="A430">
        <v>11065</v>
      </c>
      <c r="B430" s="58" t="s">
        <v>923</v>
      </c>
      <c r="C430" s="58" t="s">
        <v>410</v>
      </c>
      <c r="D430" s="58" t="s">
        <v>411</v>
      </c>
      <c r="E430" s="58">
        <v>355</v>
      </c>
      <c r="F430" s="58">
        <v>24</v>
      </c>
      <c r="G430" s="59">
        <v>5.3</v>
      </c>
      <c r="H430" s="58" t="s">
        <v>516</v>
      </c>
      <c r="I430" s="59">
        <v>3.39</v>
      </c>
      <c r="J430">
        <v>1</v>
      </c>
      <c r="K430" s="191"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1.47</v>
      </c>
      <c r="L430" s="192" t="str">
        <f t="shared" si="6"/>
        <v>Beer355</v>
      </c>
      <c r="M430" s="191">
        <f>VLOOKUP(L430,'Slope %'!C:D,2,0)</f>
        <v>0.12</v>
      </c>
    </row>
    <row r="431" spans="1:13" x14ac:dyDescent="0.25">
      <c r="A431">
        <v>11094</v>
      </c>
      <c r="B431" s="58" t="s">
        <v>924</v>
      </c>
      <c r="C431" s="58" t="s">
        <v>414</v>
      </c>
      <c r="D431" s="58" t="s">
        <v>415</v>
      </c>
      <c r="E431" s="58">
        <v>750</v>
      </c>
      <c r="F431" s="58">
        <v>12</v>
      </c>
      <c r="G431" s="59">
        <v>45</v>
      </c>
      <c r="H431" s="58" t="s">
        <v>419</v>
      </c>
      <c r="I431" s="59">
        <v>36.99</v>
      </c>
      <c r="J431">
        <v>1</v>
      </c>
      <c r="K431" s="191"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26.35</v>
      </c>
      <c r="L431" s="192" t="str">
        <f t="shared" si="6"/>
        <v>Spirits750</v>
      </c>
      <c r="M431" s="191">
        <f>VLOOKUP(L431,'Slope %'!C:D,2,0)</f>
        <v>7.0000000000000007E-2</v>
      </c>
    </row>
    <row r="432" spans="1:13" x14ac:dyDescent="0.25">
      <c r="A432">
        <v>11095</v>
      </c>
      <c r="B432" s="58" t="s">
        <v>925</v>
      </c>
      <c r="C432" s="58" t="s">
        <v>414</v>
      </c>
      <c r="D432" s="58" t="s">
        <v>503</v>
      </c>
      <c r="E432" s="58">
        <v>750</v>
      </c>
      <c r="F432" s="58">
        <v>6</v>
      </c>
      <c r="G432" s="59">
        <v>40</v>
      </c>
      <c r="H432" s="58" t="s">
        <v>784</v>
      </c>
      <c r="I432" s="59">
        <v>66.989999999999995</v>
      </c>
      <c r="J432">
        <v>1</v>
      </c>
      <c r="K432" s="191"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23.42</v>
      </c>
      <c r="L432" s="192" t="str">
        <f t="shared" si="6"/>
        <v>Spirits750</v>
      </c>
      <c r="M432" s="191">
        <f>VLOOKUP(L432,'Slope %'!C:D,2,0)</f>
        <v>7.0000000000000007E-2</v>
      </c>
    </row>
    <row r="433" spans="1:13" x14ac:dyDescent="0.25">
      <c r="A433">
        <v>11113</v>
      </c>
      <c r="B433" s="58" t="s">
        <v>926</v>
      </c>
      <c r="C433" s="58" t="s">
        <v>423</v>
      </c>
      <c r="D433" s="58" t="s">
        <v>520</v>
      </c>
      <c r="E433" s="58">
        <v>750</v>
      </c>
      <c r="F433" s="58">
        <v>12</v>
      </c>
      <c r="G433" s="59">
        <v>9.5</v>
      </c>
      <c r="H433" s="58" t="s">
        <v>628</v>
      </c>
      <c r="I433" s="59">
        <v>13.99</v>
      </c>
      <c r="J433">
        <v>1</v>
      </c>
      <c r="K433" s="191"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5.56</v>
      </c>
      <c r="L433" s="192" t="str">
        <f t="shared" si="6"/>
        <v>Wine750</v>
      </c>
      <c r="M433" s="191">
        <f>VLOOKUP(L433,'Slope %'!C:D,2,0)</f>
        <v>0.1</v>
      </c>
    </row>
    <row r="434" spans="1:13" x14ac:dyDescent="0.25">
      <c r="A434">
        <v>11137</v>
      </c>
      <c r="B434" s="58" t="s">
        <v>927</v>
      </c>
      <c r="C434" s="58" t="s">
        <v>423</v>
      </c>
      <c r="D434" s="58" t="s">
        <v>916</v>
      </c>
      <c r="E434" s="58">
        <v>1000</v>
      </c>
      <c r="F434" s="58">
        <v>6</v>
      </c>
      <c r="G434" s="59">
        <v>15</v>
      </c>
      <c r="H434" s="58" t="s">
        <v>428</v>
      </c>
      <c r="I434" s="59">
        <v>16.489999999999998</v>
      </c>
      <c r="J434">
        <v>1</v>
      </c>
      <c r="K434" s="191"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11.71</v>
      </c>
      <c r="L434" s="192" t="str">
        <f t="shared" si="6"/>
        <v>Wine1000</v>
      </c>
      <c r="M434" s="191">
        <f>VLOOKUP(L434,'Slope %'!C:D,2,0)</f>
        <v>7.0000000000000007E-2</v>
      </c>
    </row>
    <row r="435" spans="1:13" x14ac:dyDescent="0.25">
      <c r="A435">
        <v>11159</v>
      </c>
      <c r="B435" s="58" t="s">
        <v>928</v>
      </c>
      <c r="C435" s="58" t="s">
        <v>423</v>
      </c>
      <c r="D435" s="58" t="s">
        <v>598</v>
      </c>
      <c r="E435" s="58">
        <v>750</v>
      </c>
      <c r="F435" s="58">
        <v>12</v>
      </c>
      <c r="G435" s="59">
        <v>14</v>
      </c>
      <c r="H435" s="58" t="s">
        <v>425</v>
      </c>
      <c r="I435" s="59">
        <v>19.989999999999998</v>
      </c>
      <c r="J435">
        <v>1</v>
      </c>
      <c r="K435" s="191"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8.1999999999999993</v>
      </c>
      <c r="L435" s="192" t="str">
        <f t="shared" si="6"/>
        <v>Wine750</v>
      </c>
      <c r="M435" s="191">
        <f>VLOOKUP(L435,'Slope %'!C:D,2,0)</f>
        <v>0.1</v>
      </c>
    </row>
    <row r="436" spans="1:13" x14ac:dyDescent="0.25">
      <c r="A436">
        <v>11178</v>
      </c>
      <c r="B436" s="58" t="s">
        <v>929</v>
      </c>
      <c r="C436" s="58" t="s">
        <v>423</v>
      </c>
      <c r="D436" s="58" t="s">
        <v>602</v>
      </c>
      <c r="E436" s="58">
        <v>750</v>
      </c>
      <c r="F436" s="58">
        <v>12</v>
      </c>
      <c r="G436" s="59">
        <v>14</v>
      </c>
      <c r="H436" s="58" t="s">
        <v>483</v>
      </c>
      <c r="I436" s="59">
        <v>16.989999999999998</v>
      </c>
      <c r="J436">
        <v>1</v>
      </c>
      <c r="K436" s="191"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8.1999999999999993</v>
      </c>
      <c r="L436" s="192" t="str">
        <f t="shared" si="6"/>
        <v>Wine750</v>
      </c>
      <c r="M436" s="191">
        <f>VLOOKUP(L436,'Slope %'!C:D,2,0)</f>
        <v>0.1</v>
      </c>
    </row>
    <row r="437" spans="1:13" x14ac:dyDescent="0.25">
      <c r="A437">
        <v>11190</v>
      </c>
      <c r="B437" s="58" t="s">
        <v>930</v>
      </c>
      <c r="C437" s="58" t="s">
        <v>423</v>
      </c>
      <c r="D437" s="58" t="s">
        <v>476</v>
      </c>
      <c r="E437" s="58">
        <v>750</v>
      </c>
      <c r="F437" s="58">
        <v>12</v>
      </c>
      <c r="G437" s="59">
        <v>13.8</v>
      </c>
      <c r="H437" s="58" t="s">
        <v>437</v>
      </c>
      <c r="I437" s="59">
        <v>25.99</v>
      </c>
      <c r="J437">
        <v>1</v>
      </c>
      <c r="K437" s="191"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8.08</v>
      </c>
      <c r="L437" s="192" t="str">
        <f t="shared" si="6"/>
        <v>Wine750</v>
      </c>
      <c r="M437" s="191">
        <f>VLOOKUP(L437,'Slope %'!C:D,2,0)</f>
        <v>0.1</v>
      </c>
    </row>
    <row r="438" spans="1:13" x14ac:dyDescent="0.25">
      <c r="A438">
        <v>11244</v>
      </c>
      <c r="B438" s="58" t="s">
        <v>931</v>
      </c>
      <c r="C438" s="58" t="s">
        <v>423</v>
      </c>
      <c r="D438" s="58" t="s">
        <v>639</v>
      </c>
      <c r="E438" s="58">
        <v>750</v>
      </c>
      <c r="F438" s="58">
        <v>12</v>
      </c>
      <c r="G438" s="59">
        <v>13.5</v>
      </c>
      <c r="H438" s="58" t="s">
        <v>421</v>
      </c>
      <c r="I438" s="59">
        <v>23.99</v>
      </c>
      <c r="J438">
        <v>1</v>
      </c>
      <c r="K438" s="191"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7.9</v>
      </c>
      <c r="L438" s="192" t="str">
        <f t="shared" si="6"/>
        <v>Wine750</v>
      </c>
      <c r="M438" s="191">
        <f>VLOOKUP(L438,'Slope %'!C:D,2,0)</f>
        <v>0.1</v>
      </c>
    </row>
    <row r="439" spans="1:13" x14ac:dyDescent="0.25">
      <c r="A439">
        <v>11261</v>
      </c>
      <c r="B439" s="58" t="s">
        <v>932</v>
      </c>
      <c r="C439" s="58" t="s">
        <v>423</v>
      </c>
      <c r="D439" s="58" t="s">
        <v>436</v>
      </c>
      <c r="E439" s="58">
        <v>750</v>
      </c>
      <c r="F439" s="58">
        <v>12</v>
      </c>
      <c r="G439" s="59">
        <v>14.5</v>
      </c>
      <c r="H439" s="58" t="s">
        <v>586</v>
      </c>
      <c r="I439" s="59">
        <v>44.99</v>
      </c>
      <c r="J439">
        <v>1</v>
      </c>
      <c r="K439" s="191"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8.49</v>
      </c>
      <c r="L439" s="192" t="str">
        <f t="shared" si="6"/>
        <v>Wine750</v>
      </c>
      <c r="M439" s="191">
        <f>VLOOKUP(L439,'Slope %'!C:D,2,0)</f>
        <v>0.1</v>
      </c>
    </row>
    <row r="440" spans="1:13" x14ac:dyDescent="0.25">
      <c r="A440">
        <v>11272</v>
      </c>
      <c r="B440" s="58" t="s">
        <v>933</v>
      </c>
      <c r="C440" s="58" t="s">
        <v>423</v>
      </c>
      <c r="D440" s="58" t="s">
        <v>598</v>
      </c>
      <c r="E440" s="58">
        <v>750</v>
      </c>
      <c r="F440" s="58">
        <v>12</v>
      </c>
      <c r="G440" s="59">
        <v>13.9</v>
      </c>
      <c r="H440" s="58" t="s">
        <v>521</v>
      </c>
      <c r="I440" s="59">
        <v>22.99</v>
      </c>
      <c r="J440">
        <v>1</v>
      </c>
      <c r="K440" s="191"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8.14</v>
      </c>
      <c r="L440" s="192" t="str">
        <f t="shared" si="6"/>
        <v>Wine750</v>
      </c>
      <c r="M440" s="191">
        <f>VLOOKUP(L440,'Slope %'!C:D,2,0)</f>
        <v>0.1</v>
      </c>
    </row>
    <row r="441" spans="1:13" x14ac:dyDescent="0.25">
      <c r="A441">
        <v>11310</v>
      </c>
      <c r="B441" s="58" t="s">
        <v>934</v>
      </c>
      <c r="C441" s="58" t="s">
        <v>423</v>
      </c>
      <c r="D441" s="58" t="s">
        <v>935</v>
      </c>
      <c r="E441" s="58">
        <v>750</v>
      </c>
      <c r="F441" s="58">
        <v>12</v>
      </c>
      <c r="G441" s="59">
        <v>6.5</v>
      </c>
      <c r="H441" s="58" t="s">
        <v>511</v>
      </c>
      <c r="I441" s="59">
        <v>11.99</v>
      </c>
      <c r="J441">
        <v>1</v>
      </c>
      <c r="K441" s="191"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3.81</v>
      </c>
      <c r="L441" s="192" t="str">
        <f t="shared" si="6"/>
        <v>Wine750</v>
      </c>
      <c r="M441" s="191">
        <f>VLOOKUP(L441,'Slope %'!C:D,2,0)</f>
        <v>0.1</v>
      </c>
    </row>
    <row r="442" spans="1:13" x14ac:dyDescent="0.25">
      <c r="A442">
        <v>11311</v>
      </c>
      <c r="B442" s="58" t="s">
        <v>936</v>
      </c>
      <c r="C442" s="58" t="s">
        <v>423</v>
      </c>
      <c r="D442" s="58" t="s">
        <v>935</v>
      </c>
      <c r="E442" s="58">
        <v>750</v>
      </c>
      <c r="F442" s="58">
        <v>12</v>
      </c>
      <c r="G442" s="59">
        <v>6.5</v>
      </c>
      <c r="H442" s="58" t="s">
        <v>511</v>
      </c>
      <c r="I442" s="59">
        <v>11.99</v>
      </c>
      <c r="J442">
        <v>1</v>
      </c>
      <c r="K442" s="191"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3.81</v>
      </c>
      <c r="L442" s="192" t="str">
        <f t="shared" si="6"/>
        <v>Wine750</v>
      </c>
      <c r="M442" s="191">
        <f>VLOOKUP(L442,'Slope %'!C:D,2,0)</f>
        <v>0.1</v>
      </c>
    </row>
    <row r="443" spans="1:13" x14ac:dyDescent="0.25">
      <c r="A443">
        <v>11313</v>
      </c>
      <c r="B443" s="58" t="s">
        <v>573</v>
      </c>
      <c r="C443" s="58" t="s">
        <v>414</v>
      </c>
      <c r="D443" s="58" t="s">
        <v>492</v>
      </c>
      <c r="E443" s="58">
        <v>1140</v>
      </c>
      <c r="F443" s="58">
        <v>6</v>
      </c>
      <c r="G443" s="59">
        <v>40</v>
      </c>
      <c r="H443" s="58" t="s">
        <v>419</v>
      </c>
      <c r="I443" s="59">
        <v>42.49</v>
      </c>
      <c r="J443">
        <v>1</v>
      </c>
      <c r="K443" s="191"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35.6</v>
      </c>
      <c r="L443" s="192" t="str">
        <f t="shared" si="6"/>
        <v>Spirits1140</v>
      </c>
      <c r="M443" s="191">
        <f>VLOOKUP(L443,'Slope %'!C:D,2,0)</f>
        <v>0.05</v>
      </c>
    </row>
    <row r="444" spans="1:13" x14ac:dyDescent="0.25">
      <c r="A444">
        <v>11319</v>
      </c>
      <c r="B444" s="58" t="s">
        <v>779</v>
      </c>
      <c r="C444" s="58" t="s">
        <v>414</v>
      </c>
      <c r="D444" s="58" t="s">
        <v>492</v>
      </c>
      <c r="E444" s="58">
        <v>1140</v>
      </c>
      <c r="F444" s="58">
        <v>6</v>
      </c>
      <c r="G444" s="59">
        <v>40</v>
      </c>
      <c r="H444" s="58" t="s">
        <v>419</v>
      </c>
      <c r="I444" s="59">
        <v>86.99</v>
      </c>
      <c r="J444">
        <v>1</v>
      </c>
      <c r="K444" s="191"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35.6</v>
      </c>
      <c r="L444" s="192" t="str">
        <f t="shared" si="6"/>
        <v>Spirits1140</v>
      </c>
      <c r="M444" s="191">
        <f>VLOOKUP(L444,'Slope %'!C:D,2,0)</f>
        <v>0.05</v>
      </c>
    </row>
    <row r="445" spans="1:13" x14ac:dyDescent="0.25">
      <c r="A445">
        <v>11323</v>
      </c>
      <c r="B445" s="58" t="s">
        <v>491</v>
      </c>
      <c r="C445" s="58" t="s">
        <v>414</v>
      </c>
      <c r="D445" s="58" t="s">
        <v>492</v>
      </c>
      <c r="E445" s="58">
        <v>1140</v>
      </c>
      <c r="F445" s="58">
        <v>6</v>
      </c>
      <c r="G445" s="59">
        <v>40</v>
      </c>
      <c r="H445" s="58" t="s">
        <v>419</v>
      </c>
      <c r="I445" s="59">
        <v>46.49</v>
      </c>
      <c r="J445">
        <v>1</v>
      </c>
      <c r="K445" s="191"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35.6</v>
      </c>
      <c r="L445" s="192" t="str">
        <f t="shared" si="6"/>
        <v>Spirits1140</v>
      </c>
      <c r="M445" s="191">
        <f>VLOOKUP(L445,'Slope %'!C:D,2,0)</f>
        <v>0.05</v>
      </c>
    </row>
    <row r="446" spans="1:13" x14ac:dyDescent="0.25">
      <c r="A446">
        <v>11328</v>
      </c>
      <c r="B446" s="58" t="s">
        <v>584</v>
      </c>
      <c r="C446" s="58" t="s">
        <v>414</v>
      </c>
      <c r="D446" s="58" t="s">
        <v>460</v>
      </c>
      <c r="E446" s="58">
        <v>1140</v>
      </c>
      <c r="F446" s="58">
        <v>6</v>
      </c>
      <c r="G446" s="59">
        <v>40</v>
      </c>
      <c r="H446" s="58" t="s">
        <v>419</v>
      </c>
      <c r="I446" s="59">
        <v>43.49</v>
      </c>
      <c r="J446">
        <v>1</v>
      </c>
      <c r="K446" s="191"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35.6</v>
      </c>
      <c r="L446" s="192" t="str">
        <f t="shared" si="6"/>
        <v>Spirits1140</v>
      </c>
      <c r="M446" s="191">
        <f>VLOOKUP(L446,'Slope %'!C:D,2,0)</f>
        <v>0.05</v>
      </c>
    </row>
    <row r="447" spans="1:13" x14ac:dyDescent="0.25">
      <c r="A447">
        <v>11377</v>
      </c>
      <c r="B447" s="58" t="s">
        <v>797</v>
      </c>
      <c r="C447" s="58" t="s">
        <v>414</v>
      </c>
      <c r="D447" s="58" t="s">
        <v>545</v>
      </c>
      <c r="E447" s="58">
        <v>375</v>
      </c>
      <c r="F447" s="58">
        <v>12</v>
      </c>
      <c r="G447" s="59">
        <v>40</v>
      </c>
      <c r="H447" s="58" t="s">
        <v>437</v>
      </c>
      <c r="I447" s="59">
        <v>41.99</v>
      </c>
      <c r="J447">
        <v>1</v>
      </c>
      <c r="K447" s="191"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13.3</v>
      </c>
      <c r="L447" s="192" t="str">
        <f t="shared" si="6"/>
        <v>Spirits375</v>
      </c>
      <c r="M447" s="191">
        <f>VLOOKUP(L447,'Slope %'!C:D,2,0)</f>
        <v>0.1</v>
      </c>
    </row>
    <row r="448" spans="1:13" x14ac:dyDescent="0.25">
      <c r="A448">
        <v>11378</v>
      </c>
      <c r="B448" s="58" t="s">
        <v>937</v>
      </c>
      <c r="C448" s="58" t="s">
        <v>414</v>
      </c>
      <c r="D448" s="58" t="s">
        <v>545</v>
      </c>
      <c r="E448" s="58">
        <v>750</v>
      </c>
      <c r="F448" s="58">
        <v>6</v>
      </c>
      <c r="G448" s="59">
        <v>40</v>
      </c>
      <c r="H448" s="58" t="s">
        <v>437</v>
      </c>
      <c r="I448" s="59">
        <v>419.99</v>
      </c>
      <c r="J448">
        <v>1</v>
      </c>
      <c r="K448" s="191"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23.42</v>
      </c>
      <c r="L448" s="192" t="str">
        <f t="shared" si="6"/>
        <v>Spirits750</v>
      </c>
      <c r="M448" s="191">
        <f>VLOOKUP(L448,'Slope %'!C:D,2,0)</f>
        <v>7.0000000000000007E-2</v>
      </c>
    </row>
    <row r="449" spans="1:13" x14ac:dyDescent="0.25">
      <c r="A449">
        <v>11410</v>
      </c>
      <c r="B449" s="58" t="s">
        <v>938</v>
      </c>
      <c r="C449" s="58" t="s">
        <v>423</v>
      </c>
      <c r="D449" s="58" t="s">
        <v>711</v>
      </c>
      <c r="E449" s="58">
        <v>750</v>
      </c>
      <c r="F449" s="58">
        <v>6</v>
      </c>
      <c r="G449" s="59">
        <v>12</v>
      </c>
      <c r="H449" s="58" t="s">
        <v>586</v>
      </c>
      <c r="I449" s="59">
        <v>19.989999999999998</v>
      </c>
      <c r="J449">
        <v>1</v>
      </c>
      <c r="K449" s="191"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7.03</v>
      </c>
      <c r="L449" s="192" t="str">
        <f t="shared" si="6"/>
        <v>Wine750</v>
      </c>
      <c r="M449" s="191">
        <f>VLOOKUP(L449,'Slope %'!C:D,2,0)</f>
        <v>0.1</v>
      </c>
    </row>
    <row r="450" spans="1:13" x14ac:dyDescent="0.25">
      <c r="A450">
        <v>11411</v>
      </c>
      <c r="B450" s="58" t="s">
        <v>939</v>
      </c>
      <c r="C450" s="58" t="s">
        <v>423</v>
      </c>
      <c r="D450" s="58" t="s">
        <v>711</v>
      </c>
      <c r="E450" s="58">
        <v>750</v>
      </c>
      <c r="F450" s="58">
        <v>6</v>
      </c>
      <c r="G450" s="59">
        <v>12</v>
      </c>
      <c r="H450" s="58" t="s">
        <v>586</v>
      </c>
      <c r="I450" s="59">
        <v>17.989999999999998</v>
      </c>
      <c r="J450">
        <v>1</v>
      </c>
      <c r="K450" s="191"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7.03</v>
      </c>
      <c r="L450" s="192" t="str">
        <f t="shared" si="6"/>
        <v>Wine750</v>
      </c>
      <c r="M450" s="191">
        <f>VLOOKUP(L450,'Slope %'!C:D,2,0)</f>
        <v>0.1</v>
      </c>
    </row>
    <row r="451" spans="1:13" x14ac:dyDescent="0.25">
      <c r="A451">
        <v>11418</v>
      </c>
      <c r="B451" s="58" t="s">
        <v>940</v>
      </c>
      <c r="C451" s="58" t="s">
        <v>423</v>
      </c>
      <c r="D451" s="58" t="s">
        <v>476</v>
      </c>
      <c r="E451" s="58">
        <v>750</v>
      </c>
      <c r="F451" s="58">
        <v>12</v>
      </c>
      <c r="G451" s="59">
        <v>14.5</v>
      </c>
      <c r="H451" s="58" t="s">
        <v>421</v>
      </c>
      <c r="I451" s="59">
        <v>54.99</v>
      </c>
      <c r="J451">
        <v>1</v>
      </c>
      <c r="K451" s="191"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8.49</v>
      </c>
      <c r="L451" s="192" t="str">
        <f t="shared" ref="L451:L514" si="7">(_xlfn.CONCAT(C451,E451))</f>
        <v>Wine750</v>
      </c>
      <c r="M451" s="191">
        <f>VLOOKUP(L451,'Slope %'!C:D,2,0)</f>
        <v>0.1</v>
      </c>
    </row>
    <row r="452" spans="1:13" x14ac:dyDescent="0.25">
      <c r="A452">
        <v>11425</v>
      </c>
      <c r="B452" s="58" t="s">
        <v>857</v>
      </c>
      <c r="C452" s="58" t="s">
        <v>414</v>
      </c>
      <c r="D452" s="58" t="s">
        <v>503</v>
      </c>
      <c r="E452" s="58">
        <v>1140</v>
      </c>
      <c r="F452" s="58">
        <v>6</v>
      </c>
      <c r="G452" s="59">
        <v>40</v>
      </c>
      <c r="H452" s="58" t="s">
        <v>534</v>
      </c>
      <c r="I452" s="59">
        <v>41.99</v>
      </c>
      <c r="J452">
        <v>1</v>
      </c>
      <c r="K452" s="191"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35.6</v>
      </c>
      <c r="L452" s="192" t="str">
        <f t="shared" si="7"/>
        <v>Spirits1140</v>
      </c>
      <c r="M452" s="191">
        <f>VLOOKUP(L452,'Slope %'!C:D,2,0)</f>
        <v>0.05</v>
      </c>
    </row>
    <row r="453" spans="1:13" x14ac:dyDescent="0.25">
      <c r="A453">
        <v>11429</v>
      </c>
      <c r="B453" s="58" t="s">
        <v>941</v>
      </c>
      <c r="C453" s="58" t="s">
        <v>414</v>
      </c>
      <c r="D453" s="58" t="s">
        <v>942</v>
      </c>
      <c r="E453" s="58">
        <v>750</v>
      </c>
      <c r="F453" s="58">
        <v>6</v>
      </c>
      <c r="G453" s="59">
        <v>43</v>
      </c>
      <c r="H453" s="58" t="s">
        <v>600</v>
      </c>
      <c r="I453" s="59">
        <v>69.989999999999995</v>
      </c>
      <c r="J453">
        <v>1</v>
      </c>
      <c r="K453" s="191"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25.18</v>
      </c>
      <c r="L453" s="192" t="str">
        <f t="shared" si="7"/>
        <v>Spirits750</v>
      </c>
      <c r="M453" s="191">
        <f>VLOOKUP(L453,'Slope %'!C:D,2,0)</f>
        <v>7.0000000000000007E-2</v>
      </c>
    </row>
    <row r="454" spans="1:13" x14ac:dyDescent="0.25">
      <c r="A454">
        <v>11433</v>
      </c>
      <c r="B454" s="58" t="s">
        <v>943</v>
      </c>
      <c r="C454" s="58" t="s">
        <v>423</v>
      </c>
      <c r="D454" s="58" t="s">
        <v>602</v>
      </c>
      <c r="E454" s="58">
        <v>750</v>
      </c>
      <c r="F454" s="58">
        <v>12</v>
      </c>
      <c r="G454" s="59">
        <v>12.5</v>
      </c>
      <c r="H454" s="58" t="s">
        <v>628</v>
      </c>
      <c r="I454" s="59">
        <v>18.989999999999998</v>
      </c>
      <c r="J454">
        <v>1</v>
      </c>
      <c r="K454" s="191"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7.32</v>
      </c>
      <c r="L454" s="192" t="str">
        <f t="shared" si="7"/>
        <v>Wine750</v>
      </c>
      <c r="M454" s="191">
        <f>VLOOKUP(L454,'Slope %'!C:D,2,0)</f>
        <v>0.1</v>
      </c>
    </row>
    <row r="455" spans="1:13" x14ac:dyDescent="0.25">
      <c r="A455">
        <v>11434</v>
      </c>
      <c r="B455" s="58" t="s">
        <v>944</v>
      </c>
      <c r="C455" s="58" t="s">
        <v>414</v>
      </c>
      <c r="D455" s="58" t="s">
        <v>945</v>
      </c>
      <c r="E455" s="58">
        <v>700</v>
      </c>
      <c r="F455" s="58">
        <v>6</v>
      </c>
      <c r="G455" s="59">
        <v>17</v>
      </c>
      <c r="H455" s="58" t="s">
        <v>600</v>
      </c>
      <c r="I455" s="59">
        <v>39.99</v>
      </c>
      <c r="J455">
        <v>1</v>
      </c>
      <c r="K455" s="191"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9.2899999999999991</v>
      </c>
      <c r="L455" s="192" t="str">
        <f t="shared" si="7"/>
        <v>Spirits700</v>
      </c>
      <c r="M455" s="191">
        <f>VLOOKUP(L455,'Slope %'!C:D,2,0)</f>
        <v>7.0000000000000007E-2</v>
      </c>
    </row>
    <row r="456" spans="1:13" x14ac:dyDescent="0.25">
      <c r="A456">
        <v>11466</v>
      </c>
      <c r="B456" s="58" t="s">
        <v>946</v>
      </c>
      <c r="C456" s="58" t="s">
        <v>414</v>
      </c>
      <c r="D456" s="58" t="s">
        <v>810</v>
      </c>
      <c r="E456" s="58">
        <v>750</v>
      </c>
      <c r="F456" s="58">
        <v>6</v>
      </c>
      <c r="G456" s="59">
        <v>47</v>
      </c>
      <c r="H456" s="58" t="s">
        <v>416</v>
      </c>
      <c r="I456" s="59">
        <v>61.99</v>
      </c>
      <c r="J456">
        <v>1</v>
      </c>
      <c r="K456" s="191"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27.52</v>
      </c>
      <c r="L456" s="192" t="str">
        <f t="shared" si="7"/>
        <v>Spirits750</v>
      </c>
      <c r="M456" s="191">
        <f>VLOOKUP(L456,'Slope %'!C:D,2,0)</f>
        <v>7.0000000000000007E-2</v>
      </c>
    </row>
    <row r="457" spans="1:13" x14ac:dyDescent="0.25">
      <c r="A457">
        <v>11469</v>
      </c>
      <c r="B457" s="58" t="s">
        <v>635</v>
      </c>
      <c r="C457" s="58" t="s">
        <v>414</v>
      </c>
      <c r="D457" s="58" t="s">
        <v>636</v>
      </c>
      <c r="E457" s="58">
        <v>1140</v>
      </c>
      <c r="F457" s="58">
        <v>8</v>
      </c>
      <c r="G457" s="59">
        <v>40</v>
      </c>
      <c r="H457" s="58" t="s">
        <v>421</v>
      </c>
      <c r="I457" s="59">
        <v>38.99</v>
      </c>
      <c r="J457">
        <v>1</v>
      </c>
      <c r="K457" s="191"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35.6</v>
      </c>
      <c r="L457" s="192" t="str">
        <f t="shared" si="7"/>
        <v>Spirits1140</v>
      </c>
      <c r="M457" s="191">
        <f>VLOOKUP(L457,'Slope %'!C:D,2,0)</f>
        <v>0.05</v>
      </c>
    </row>
    <row r="458" spans="1:13" x14ac:dyDescent="0.25">
      <c r="A458">
        <v>11497</v>
      </c>
      <c r="B458" s="58" t="s">
        <v>795</v>
      </c>
      <c r="C458" s="58" t="s">
        <v>414</v>
      </c>
      <c r="D458" s="58" t="s">
        <v>549</v>
      </c>
      <c r="E458" s="58">
        <v>1140</v>
      </c>
      <c r="F458" s="58">
        <v>8</v>
      </c>
      <c r="G458" s="59">
        <v>46</v>
      </c>
      <c r="H458" s="58" t="s">
        <v>501</v>
      </c>
      <c r="I458" s="59">
        <v>45.49</v>
      </c>
      <c r="J458">
        <v>1</v>
      </c>
      <c r="K458" s="191"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40.94</v>
      </c>
      <c r="L458" s="192" t="str">
        <f t="shared" si="7"/>
        <v>Spirits1140</v>
      </c>
      <c r="M458" s="191">
        <f>VLOOKUP(L458,'Slope %'!C:D,2,0)</f>
        <v>0.05</v>
      </c>
    </row>
    <row r="459" spans="1:13" x14ac:dyDescent="0.25">
      <c r="A459">
        <v>11500</v>
      </c>
      <c r="B459" s="58" t="s">
        <v>947</v>
      </c>
      <c r="C459" s="58" t="s">
        <v>423</v>
      </c>
      <c r="D459" s="58" t="s">
        <v>436</v>
      </c>
      <c r="E459" s="58">
        <v>750</v>
      </c>
      <c r="F459" s="58">
        <v>12</v>
      </c>
      <c r="G459" s="59">
        <v>13.5</v>
      </c>
      <c r="H459" s="58" t="s">
        <v>421</v>
      </c>
      <c r="I459" s="59">
        <v>19.989999999999998</v>
      </c>
      <c r="J459">
        <v>1</v>
      </c>
      <c r="K459" s="191"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7.9</v>
      </c>
      <c r="L459" s="192" t="str">
        <f t="shared" si="7"/>
        <v>Wine750</v>
      </c>
      <c r="M459" s="191">
        <f>VLOOKUP(L459,'Slope %'!C:D,2,0)</f>
        <v>0.1</v>
      </c>
    </row>
    <row r="460" spans="1:13" x14ac:dyDescent="0.25">
      <c r="A460">
        <v>11502</v>
      </c>
      <c r="B460" s="58" t="s">
        <v>948</v>
      </c>
      <c r="C460" s="58" t="s">
        <v>423</v>
      </c>
      <c r="D460" s="58" t="s">
        <v>476</v>
      </c>
      <c r="E460" s="58">
        <v>750</v>
      </c>
      <c r="F460" s="58">
        <v>12</v>
      </c>
      <c r="G460" s="59">
        <v>14.5</v>
      </c>
      <c r="H460" s="58" t="s">
        <v>421</v>
      </c>
      <c r="I460" s="59">
        <v>31.99</v>
      </c>
      <c r="J460">
        <v>1</v>
      </c>
      <c r="K460" s="191"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8.49</v>
      </c>
      <c r="L460" s="192" t="str">
        <f t="shared" si="7"/>
        <v>Wine750</v>
      </c>
      <c r="M460" s="191">
        <f>VLOOKUP(L460,'Slope %'!C:D,2,0)</f>
        <v>0.1</v>
      </c>
    </row>
    <row r="461" spans="1:13" x14ac:dyDescent="0.25">
      <c r="A461">
        <v>11521</v>
      </c>
      <c r="B461" s="58" t="s">
        <v>949</v>
      </c>
      <c r="C461" s="58" t="s">
        <v>410</v>
      </c>
      <c r="D461" s="58" t="s">
        <v>411</v>
      </c>
      <c r="E461" s="58">
        <v>2840</v>
      </c>
      <c r="F461" s="58">
        <v>3</v>
      </c>
      <c r="G461" s="59">
        <v>5</v>
      </c>
      <c r="H461" s="58" t="s">
        <v>516</v>
      </c>
      <c r="I461" s="59">
        <v>18.489999999999998</v>
      </c>
      <c r="J461">
        <v>8</v>
      </c>
      <c r="K461" s="191"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11.09</v>
      </c>
      <c r="L461" s="192" t="str">
        <f t="shared" si="7"/>
        <v>Beer2840</v>
      </c>
      <c r="M461" s="191">
        <f>VLOOKUP(L461,'Slope %'!C:D,2,0)</f>
        <v>7.0000000000000007E-2</v>
      </c>
    </row>
    <row r="462" spans="1:13" x14ac:dyDescent="0.25">
      <c r="A462">
        <v>11521</v>
      </c>
      <c r="B462" s="58" t="s">
        <v>949</v>
      </c>
      <c r="C462" s="58" t="s">
        <v>410</v>
      </c>
      <c r="D462" s="58" t="s">
        <v>411</v>
      </c>
      <c r="E462" s="58">
        <v>2840</v>
      </c>
      <c r="F462" s="58">
        <v>3</v>
      </c>
      <c r="G462" s="59">
        <v>5</v>
      </c>
      <c r="H462" s="58" t="s">
        <v>516</v>
      </c>
      <c r="I462" s="59">
        <v>18.489999999999998</v>
      </c>
      <c r="J462">
        <v>8</v>
      </c>
      <c r="K462" s="191"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11.09</v>
      </c>
      <c r="L462" s="192" t="str">
        <f t="shared" si="7"/>
        <v>Beer2840</v>
      </c>
      <c r="M462" s="191">
        <f>VLOOKUP(L462,'Slope %'!C:D,2,0)</f>
        <v>7.0000000000000007E-2</v>
      </c>
    </row>
    <row r="463" spans="1:13" x14ac:dyDescent="0.25">
      <c r="A463">
        <v>11582</v>
      </c>
      <c r="B463" s="58" t="s">
        <v>950</v>
      </c>
      <c r="C463" s="58" t="s">
        <v>410</v>
      </c>
      <c r="D463" s="58" t="s">
        <v>411</v>
      </c>
      <c r="E463" s="58">
        <v>2840</v>
      </c>
      <c r="F463" s="58">
        <v>3</v>
      </c>
      <c r="G463" s="59">
        <v>5</v>
      </c>
      <c r="H463" s="58" t="s">
        <v>516</v>
      </c>
      <c r="I463" s="59">
        <v>16.989999999999998</v>
      </c>
      <c r="J463">
        <v>8</v>
      </c>
      <c r="K463" s="191"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11.09</v>
      </c>
      <c r="L463" s="192" t="str">
        <f t="shared" si="7"/>
        <v>Beer2840</v>
      </c>
      <c r="M463" s="191">
        <f>VLOOKUP(L463,'Slope %'!C:D,2,0)</f>
        <v>7.0000000000000007E-2</v>
      </c>
    </row>
    <row r="464" spans="1:13" x14ac:dyDescent="0.25">
      <c r="A464">
        <v>11582</v>
      </c>
      <c r="B464" s="58" t="s">
        <v>950</v>
      </c>
      <c r="C464" s="58" t="s">
        <v>410</v>
      </c>
      <c r="D464" s="58" t="s">
        <v>411</v>
      </c>
      <c r="E464" s="58">
        <v>2840</v>
      </c>
      <c r="F464" s="58">
        <v>3</v>
      </c>
      <c r="G464" s="59">
        <v>5</v>
      </c>
      <c r="H464" s="58" t="s">
        <v>516</v>
      </c>
      <c r="I464" s="59">
        <v>16.989999999999998</v>
      </c>
      <c r="J464">
        <v>8</v>
      </c>
      <c r="K464" s="191"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11.09</v>
      </c>
      <c r="L464" s="192" t="str">
        <f t="shared" si="7"/>
        <v>Beer2840</v>
      </c>
      <c r="M464" s="191">
        <f>VLOOKUP(L464,'Slope %'!C:D,2,0)</f>
        <v>7.0000000000000007E-2</v>
      </c>
    </row>
    <row r="465" spans="1:13" x14ac:dyDescent="0.25">
      <c r="A465">
        <v>11583</v>
      </c>
      <c r="B465" s="58" t="s">
        <v>951</v>
      </c>
      <c r="C465" s="58" t="s">
        <v>410</v>
      </c>
      <c r="D465" s="58" t="s">
        <v>621</v>
      </c>
      <c r="E465" s="58">
        <v>2840</v>
      </c>
      <c r="F465" s="58">
        <v>3</v>
      </c>
      <c r="G465" s="59">
        <v>4</v>
      </c>
      <c r="H465" s="58" t="s">
        <v>516</v>
      </c>
      <c r="I465" s="59">
        <v>18.489999999999998</v>
      </c>
      <c r="J465">
        <v>8</v>
      </c>
      <c r="K465" s="191"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8.8699999999999992</v>
      </c>
      <c r="L465" s="192" t="str">
        <f t="shared" si="7"/>
        <v>Beer2840</v>
      </c>
      <c r="M465" s="191">
        <f>VLOOKUP(L465,'Slope %'!C:D,2,0)</f>
        <v>7.0000000000000007E-2</v>
      </c>
    </row>
    <row r="466" spans="1:13" x14ac:dyDescent="0.25">
      <c r="A466">
        <v>11583</v>
      </c>
      <c r="B466" s="58" t="s">
        <v>951</v>
      </c>
      <c r="C466" s="58" t="s">
        <v>410</v>
      </c>
      <c r="D466" s="58" t="s">
        <v>621</v>
      </c>
      <c r="E466" s="58">
        <v>2840</v>
      </c>
      <c r="F466" s="58">
        <v>3</v>
      </c>
      <c r="G466" s="59">
        <v>4</v>
      </c>
      <c r="H466" s="58" t="s">
        <v>516</v>
      </c>
      <c r="I466" s="59">
        <v>18.489999999999998</v>
      </c>
      <c r="J466">
        <v>8</v>
      </c>
      <c r="K466" s="191"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8.8699999999999992</v>
      </c>
      <c r="L466" s="192" t="str">
        <f t="shared" si="7"/>
        <v>Beer2840</v>
      </c>
      <c r="M466" s="191">
        <f>VLOOKUP(L466,'Slope %'!C:D,2,0)</f>
        <v>7.0000000000000007E-2</v>
      </c>
    </row>
    <row r="467" spans="1:13" x14ac:dyDescent="0.25">
      <c r="A467">
        <v>11584</v>
      </c>
      <c r="B467" s="58" t="s">
        <v>952</v>
      </c>
      <c r="C467" s="58" t="s">
        <v>423</v>
      </c>
      <c r="D467" s="58" t="s">
        <v>476</v>
      </c>
      <c r="E467" s="58">
        <v>750</v>
      </c>
      <c r="F467" s="58">
        <v>12</v>
      </c>
      <c r="G467" s="59">
        <v>13.5</v>
      </c>
      <c r="H467" s="58" t="s">
        <v>451</v>
      </c>
      <c r="I467" s="59">
        <v>26.99</v>
      </c>
      <c r="J467">
        <v>1</v>
      </c>
      <c r="K467" s="191"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7.9</v>
      </c>
      <c r="L467" s="192" t="str">
        <f t="shared" si="7"/>
        <v>Wine750</v>
      </c>
      <c r="M467" s="191">
        <f>VLOOKUP(L467,'Slope %'!C:D,2,0)</f>
        <v>0.1</v>
      </c>
    </row>
    <row r="468" spans="1:13" x14ac:dyDescent="0.25">
      <c r="A468">
        <v>11585</v>
      </c>
      <c r="B468" s="58" t="s">
        <v>953</v>
      </c>
      <c r="C468" s="58" t="s">
        <v>423</v>
      </c>
      <c r="D468" s="58" t="s">
        <v>476</v>
      </c>
      <c r="E468" s="58">
        <v>750</v>
      </c>
      <c r="F468" s="58">
        <v>12</v>
      </c>
      <c r="G468" s="59">
        <v>15.1</v>
      </c>
      <c r="H468" s="58" t="s">
        <v>451</v>
      </c>
      <c r="I468" s="59">
        <v>64.989999999999995</v>
      </c>
      <c r="J468">
        <v>1</v>
      </c>
      <c r="K468" s="191"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8.84</v>
      </c>
      <c r="L468" s="192" t="str">
        <f t="shared" si="7"/>
        <v>Wine750</v>
      </c>
      <c r="M468" s="191">
        <f>VLOOKUP(L468,'Slope %'!C:D,2,0)</f>
        <v>0.1</v>
      </c>
    </row>
    <row r="469" spans="1:13" x14ac:dyDescent="0.25">
      <c r="A469">
        <v>11591</v>
      </c>
      <c r="B469" s="58" t="s">
        <v>856</v>
      </c>
      <c r="C469" s="58" t="s">
        <v>414</v>
      </c>
      <c r="D469" s="58" t="s">
        <v>503</v>
      </c>
      <c r="E469" s="58">
        <v>1140</v>
      </c>
      <c r="F469" s="58">
        <v>6</v>
      </c>
      <c r="G469" s="59">
        <v>40</v>
      </c>
      <c r="H469" s="58" t="s">
        <v>534</v>
      </c>
      <c r="I469" s="59">
        <v>37.299999999999997</v>
      </c>
      <c r="J469">
        <v>1</v>
      </c>
      <c r="K469" s="191"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35.6</v>
      </c>
      <c r="L469" s="192" t="str">
        <f t="shared" si="7"/>
        <v>Spirits1140</v>
      </c>
      <c r="M469" s="191">
        <f>VLOOKUP(L469,'Slope %'!C:D,2,0)</f>
        <v>0.05</v>
      </c>
    </row>
    <row r="470" spans="1:13" x14ac:dyDescent="0.25">
      <c r="A470">
        <v>11656</v>
      </c>
      <c r="B470" s="58" t="s">
        <v>954</v>
      </c>
      <c r="C470" s="58" t="s">
        <v>423</v>
      </c>
      <c r="D470" s="58" t="s">
        <v>476</v>
      </c>
      <c r="E470" s="58">
        <v>750</v>
      </c>
      <c r="F470" s="58">
        <v>6</v>
      </c>
      <c r="G470" s="59">
        <v>15</v>
      </c>
      <c r="H470" s="58" t="s">
        <v>824</v>
      </c>
      <c r="I470" s="59">
        <v>24.51</v>
      </c>
      <c r="J470">
        <v>1</v>
      </c>
      <c r="K470" s="191"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8.7799999999999994</v>
      </c>
      <c r="L470" s="192" t="str">
        <f t="shared" si="7"/>
        <v>Wine750</v>
      </c>
      <c r="M470" s="191">
        <f>VLOOKUP(L470,'Slope %'!C:D,2,0)</f>
        <v>0.1</v>
      </c>
    </row>
    <row r="471" spans="1:13" x14ac:dyDescent="0.25">
      <c r="A471">
        <v>11700</v>
      </c>
      <c r="B471" s="58" t="s">
        <v>955</v>
      </c>
      <c r="C471" s="58" t="s">
        <v>423</v>
      </c>
      <c r="D471" s="58" t="s">
        <v>424</v>
      </c>
      <c r="E471" s="58">
        <v>750</v>
      </c>
      <c r="F471" s="58">
        <v>6</v>
      </c>
      <c r="G471" s="59">
        <v>13</v>
      </c>
      <c r="H471" s="58" t="s">
        <v>445</v>
      </c>
      <c r="I471" s="59">
        <v>29.99</v>
      </c>
      <c r="J471">
        <v>1</v>
      </c>
      <c r="K471" s="191"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7.61</v>
      </c>
      <c r="L471" s="192" t="str">
        <f t="shared" si="7"/>
        <v>Wine750</v>
      </c>
      <c r="M471" s="191">
        <f>VLOOKUP(L471,'Slope %'!C:D,2,0)</f>
        <v>0.1</v>
      </c>
    </row>
    <row r="472" spans="1:13" x14ac:dyDescent="0.25">
      <c r="A472">
        <v>11702</v>
      </c>
      <c r="B472" s="58" t="s">
        <v>956</v>
      </c>
      <c r="C472" s="58" t="s">
        <v>414</v>
      </c>
      <c r="D472" s="58" t="s">
        <v>458</v>
      </c>
      <c r="E472" s="58">
        <v>1140</v>
      </c>
      <c r="F472" s="58">
        <v>8</v>
      </c>
      <c r="G472" s="59">
        <v>21</v>
      </c>
      <c r="H472" s="58" t="s">
        <v>445</v>
      </c>
      <c r="I472" s="59">
        <v>41.49</v>
      </c>
      <c r="J472">
        <v>1</v>
      </c>
      <c r="K472" s="191"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18.690000000000001</v>
      </c>
      <c r="L472" s="192" t="str">
        <f t="shared" si="7"/>
        <v>Spirits1140</v>
      </c>
      <c r="M472" s="191">
        <f>VLOOKUP(L472,'Slope %'!C:D,2,0)</f>
        <v>0.05</v>
      </c>
    </row>
    <row r="473" spans="1:13" x14ac:dyDescent="0.25">
      <c r="A473">
        <v>11710</v>
      </c>
      <c r="B473" s="58" t="s">
        <v>957</v>
      </c>
      <c r="C473" s="58" t="s">
        <v>423</v>
      </c>
      <c r="D473" s="58" t="s">
        <v>520</v>
      </c>
      <c r="E473" s="58">
        <v>750</v>
      </c>
      <c r="F473" s="58">
        <v>12</v>
      </c>
      <c r="G473" s="59">
        <v>12.5</v>
      </c>
      <c r="H473" s="58" t="s">
        <v>586</v>
      </c>
      <c r="I473" s="59">
        <v>17.690000000000001</v>
      </c>
      <c r="J473">
        <v>1</v>
      </c>
      <c r="K473" s="191"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7.32</v>
      </c>
      <c r="L473" s="192" t="str">
        <f t="shared" si="7"/>
        <v>Wine750</v>
      </c>
      <c r="M473" s="191">
        <f>VLOOKUP(L473,'Slope %'!C:D,2,0)</f>
        <v>0.1</v>
      </c>
    </row>
    <row r="474" spans="1:13" x14ac:dyDescent="0.25">
      <c r="A474">
        <v>11715</v>
      </c>
      <c r="B474" s="58" t="s">
        <v>958</v>
      </c>
      <c r="C474" s="58" t="s">
        <v>414</v>
      </c>
      <c r="D474" s="58" t="s">
        <v>418</v>
      </c>
      <c r="E474" s="58">
        <v>1140</v>
      </c>
      <c r="F474" s="58">
        <v>9</v>
      </c>
      <c r="G474" s="59">
        <v>40</v>
      </c>
      <c r="H474" s="58" t="s">
        <v>445</v>
      </c>
      <c r="I474" s="59">
        <v>35.6</v>
      </c>
      <c r="J474">
        <v>1</v>
      </c>
      <c r="K474" s="191"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35.6</v>
      </c>
      <c r="L474" s="192" t="str">
        <f t="shared" si="7"/>
        <v>Spirits1140</v>
      </c>
      <c r="M474" s="191">
        <f>VLOOKUP(L474,'Slope %'!C:D,2,0)</f>
        <v>0.05</v>
      </c>
    </row>
    <row r="475" spans="1:13" x14ac:dyDescent="0.25">
      <c r="A475">
        <v>11716</v>
      </c>
      <c r="B475" s="58" t="s">
        <v>481</v>
      </c>
      <c r="C475" s="58" t="s">
        <v>414</v>
      </c>
      <c r="D475" s="58" t="s">
        <v>415</v>
      </c>
      <c r="E475" s="58">
        <v>1140</v>
      </c>
      <c r="F475" s="58">
        <v>8</v>
      </c>
      <c r="G475" s="59">
        <v>40</v>
      </c>
      <c r="H475" s="58" t="s">
        <v>445</v>
      </c>
      <c r="I475" s="59">
        <v>41.99</v>
      </c>
      <c r="J475">
        <v>1</v>
      </c>
      <c r="K475" s="191"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35.6</v>
      </c>
      <c r="L475" s="192" t="str">
        <f t="shared" si="7"/>
        <v>Spirits1140</v>
      </c>
      <c r="M475" s="191">
        <f>VLOOKUP(L475,'Slope %'!C:D,2,0)</f>
        <v>0.05</v>
      </c>
    </row>
    <row r="476" spans="1:13" x14ac:dyDescent="0.25">
      <c r="A476">
        <v>11717</v>
      </c>
      <c r="B476" s="58" t="s">
        <v>504</v>
      </c>
      <c r="C476" s="58" t="s">
        <v>414</v>
      </c>
      <c r="D476" s="58" t="s">
        <v>415</v>
      </c>
      <c r="E476" s="58">
        <v>1140</v>
      </c>
      <c r="F476" s="58">
        <v>8</v>
      </c>
      <c r="G476" s="59">
        <v>40</v>
      </c>
      <c r="H476" s="58" t="s">
        <v>445</v>
      </c>
      <c r="I476" s="59">
        <v>36.99</v>
      </c>
      <c r="J476">
        <v>1</v>
      </c>
      <c r="K476" s="191"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35.6</v>
      </c>
      <c r="L476" s="192" t="str">
        <f t="shared" si="7"/>
        <v>Spirits1140</v>
      </c>
      <c r="M476" s="191">
        <f>VLOOKUP(L476,'Slope %'!C:D,2,0)</f>
        <v>0.05</v>
      </c>
    </row>
    <row r="477" spans="1:13" x14ac:dyDescent="0.25">
      <c r="A477">
        <v>11727</v>
      </c>
      <c r="B477" s="58" t="s">
        <v>959</v>
      </c>
      <c r="C477" s="58" t="s">
        <v>423</v>
      </c>
      <c r="D477" s="58" t="s">
        <v>430</v>
      </c>
      <c r="E477" s="58">
        <v>750</v>
      </c>
      <c r="F477" s="58">
        <v>12</v>
      </c>
      <c r="G477" s="59">
        <v>13</v>
      </c>
      <c r="H477" s="58" t="s">
        <v>483</v>
      </c>
      <c r="I477" s="59">
        <v>12.99</v>
      </c>
      <c r="J477">
        <v>1</v>
      </c>
      <c r="K477" s="191"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7.61</v>
      </c>
      <c r="L477" s="192" t="str">
        <f t="shared" si="7"/>
        <v>Wine750</v>
      </c>
      <c r="M477" s="191">
        <f>VLOOKUP(L477,'Slope %'!C:D,2,0)</f>
        <v>0.1</v>
      </c>
    </row>
    <row r="478" spans="1:13" x14ac:dyDescent="0.25">
      <c r="A478">
        <v>11739</v>
      </c>
      <c r="B478" s="58" t="s">
        <v>960</v>
      </c>
      <c r="C478" s="58" t="s">
        <v>410</v>
      </c>
      <c r="D478" s="58" t="s">
        <v>677</v>
      </c>
      <c r="E478" s="58">
        <v>1892</v>
      </c>
      <c r="F478" s="58">
        <v>6</v>
      </c>
      <c r="G478" s="59">
        <v>5</v>
      </c>
      <c r="H478" s="58" t="s">
        <v>833</v>
      </c>
      <c r="I478" s="59">
        <v>13.49</v>
      </c>
      <c r="J478">
        <v>4</v>
      </c>
      <c r="K478" s="191"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7.39</v>
      </c>
      <c r="L478" s="192" t="str">
        <f t="shared" si="7"/>
        <v>Beer1892</v>
      </c>
      <c r="M478" s="191">
        <f>VLOOKUP(L478,'Slope %'!C:D,2,0)</f>
        <v>0.1</v>
      </c>
    </row>
    <row r="479" spans="1:13" x14ac:dyDescent="0.25">
      <c r="A479">
        <v>11739</v>
      </c>
      <c r="B479" s="58" t="s">
        <v>960</v>
      </c>
      <c r="C479" s="58" t="s">
        <v>410</v>
      </c>
      <c r="D479" s="58" t="s">
        <v>677</v>
      </c>
      <c r="E479" s="58">
        <v>1892</v>
      </c>
      <c r="F479" s="58">
        <v>6</v>
      </c>
      <c r="G479" s="59">
        <v>5</v>
      </c>
      <c r="H479" s="58" t="s">
        <v>833</v>
      </c>
      <c r="I479" s="59">
        <v>13.49</v>
      </c>
      <c r="J479">
        <v>4</v>
      </c>
      <c r="K479" s="191"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7.39</v>
      </c>
      <c r="L479" s="192" t="str">
        <f t="shared" si="7"/>
        <v>Beer1892</v>
      </c>
      <c r="M479" s="191">
        <f>VLOOKUP(L479,'Slope %'!C:D,2,0)</f>
        <v>0.1</v>
      </c>
    </row>
    <row r="480" spans="1:13" x14ac:dyDescent="0.25">
      <c r="A480">
        <v>11750</v>
      </c>
      <c r="B480" s="58" t="s">
        <v>961</v>
      </c>
      <c r="C480" s="58" t="s">
        <v>673</v>
      </c>
      <c r="D480" s="58" t="s">
        <v>750</v>
      </c>
      <c r="E480" s="58">
        <v>1420</v>
      </c>
      <c r="F480" s="58">
        <v>6</v>
      </c>
      <c r="G480" s="59">
        <v>5</v>
      </c>
      <c r="H480" s="58" t="s">
        <v>784</v>
      </c>
      <c r="I480" s="59">
        <v>12.99</v>
      </c>
      <c r="J480">
        <v>4</v>
      </c>
      <c r="K480" s="191"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5.54</v>
      </c>
      <c r="L480" s="192" t="str">
        <f t="shared" si="7"/>
        <v>Ready to Drink1420</v>
      </c>
      <c r="M480" s="191">
        <f>VLOOKUP(L480,'Slope %'!C:D,2,0)</f>
        <v>0.12</v>
      </c>
    </row>
    <row r="481" spans="1:13" x14ac:dyDescent="0.25">
      <c r="A481">
        <v>11777</v>
      </c>
      <c r="B481" s="58" t="s">
        <v>962</v>
      </c>
      <c r="C481" s="58" t="s">
        <v>423</v>
      </c>
      <c r="D481" s="58" t="s">
        <v>465</v>
      </c>
      <c r="E481" s="58">
        <v>750</v>
      </c>
      <c r="F481" s="58">
        <v>12</v>
      </c>
      <c r="G481" s="59">
        <v>13</v>
      </c>
      <c r="H481" s="58" t="s">
        <v>421</v>
      </c>
      <c r="I481" s="59">
        <v>22.99</v>
      </c>
      <c r="J481">
        <v>1</v>
      </c>
      <c r="K481" s="191"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7.61</v>
      </c>
      <c r="L481" s="192" t="str">
        <f t="shared" si="7"/>
        <v>Wine750</v>
      </c>
      <c r="M481" s="191">
        <f>VLOOKUP(L481,'Slope %'!C:D,2,0)</f>
        <v>0.1</v>
      </c>
    </row>
    <row r="482" spans="1:13" x14ac:dyDescent="0.25">
      <c r="A482">
        <v>11834</v>
      </c>
      <c r="B482" s="58" t="s">
        <v>963</v>
      </c>
      <c r="C482" s="58" t="s">
        <v>414</v>
      </c>
      <c r="D482" s="58" t="s">
        <v>415</v>
      </c>
      <c r="E482" s="58">
        <v>750</v>
      </c>
      <c r="F482" s="58">
        <v>12</v>
      </c>
      <c r="G482" s="59">
        <v>40</v>
      </c>
      <c r="H482" s="58" t="s">
        <v>534</v>
      </c>
      <c r="I482" s="59">
        <v>29.39</v>
      </c>
      <c r="J482">
        <v>1</v>
      </c>
      <c r="K482" s="191"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23.42</v>
      </c>
      <c r="L482" s="192" t="str">
        <f t="shared" si="7"/>
        <v>Spirits750</v>
      </c>
      <c r="M482" s="191">
        <f>VLOOKUP(L482,'Slope %'!C:D,2,0)</f>
        <v>7.0000000000000007E-2</v>
      </c>
    </row>
    <row r="483" spans="1:13" x14ac:dyDescent="0.25">
      <c r="A483">
        <v>11835</v>
      </c>
      <c r="B483" s="58" t="s">
        <v>964</v>
      </c>
      <c r="C483" s="58" t="s">
        <v>414</v>
      </c>
      <c r="D483" s="58" t="s">
        <v>415</v>
      </c>
      <c r="E483" s="58">
        <v>1140</v>
      </c>
      <c r="F483" s="58">
        <v>8</v>
      </c>
      <c r="G483" s="59">
        <v>40</v>
      </c>
      <c r="H483" s="58" t="s">
        <v>534</v>
      </c>
      <c r="I483" s="59">
        <v>41.89</v>
      </c>
      <c r="J483">
        <v>1</v>
      </c>
      <c r="K483" s="191"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35.6</v>
      </c>
      <c r="L483" s="192" t="str">
        <f t="shared" si="7"/>
        <v>Spirits1140</v>
      </c>
      <c r="M483" s="191">
        <f>VLOOKUP(L483,'Slope %'!C:D,2,0)</f>
        <v>0.05</v>
      </c>
    </row>
    <row r="484" spans="1:13" x14ac:dyDescent="0.25">
      <c r="A484">
        <v>11860</v>
      </c>
      <c r="B484" s="58" t="s">
        <v>965</v>
      </c>
      <c r="C484" s="58" t="s">
        <v>410</v>
      </c>
      <c r="D484" s="58" t="s">
        <v>906</v>
      </c>
      <c r="E484" s="58">
        <v>355</v>
      </c>
      <c r="F484" s="58">
        <v>24</v>
      </c>
      <c r="G484" s="59">
        <v>4.4000000000000004</v>
      </c>
      <c r="H484" s="58" t="s">
        <v>434</v>
      </c>
      <c r="I484" s="59">
        <v>4.5199999999999996</v>
      </c>
      <c r="J484">
        <v>1</v>
      </c>
      <c r="K484" s="191"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1.22</v>
      </c>
      <c r="L484" s="192" t="str">
        <f t="shared" si="7"/>
        <v>Beer355</v>
      </c>
      <c r="M484" s="191">
        <f>VLOOKUP(L484,'Slope %'!C:D,2,0)</f>
        <v>0.12</v>
      </c>
    </row>
    <row r="485" spans="1:13" x14ac:dyDescent="0.25">
      <c r="A485">
        <v>11901</v>
      </c>
      <c r="B485" s="58" t="s">
        <v>966</v>
      </c>
      <c r="C485" s="58" t="s">
        <v>423</v>
      </c>
      <c r="D485" s="58" t="s">
        <v>424</v>
      </c>
      <c r="E485" s="58">
        <v>750</v>
      </c>
      <c r="F485" s="58">
        <v>12</v>
      </c>
      <c r="G485" s="59">
        <v>11</v>
      </c>
      <c r="H485" s="58" t="s">
        <v>434</v>
      </c>
      <c r="I485" s="59">
        <v>12.99</v>
      </c>
      <c r="J485">
        <v>1</v>
      </c>
      <c r="K485" s="191"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6.44</v>
      </c>
      <c r="L485" s="192" t="str">
        <f t="shared" si="7"/>
        <v>Wine750</v>
      </c>
      <c r="M485" s="191">
        <f>VLOOKUP(L485,'Slope %'!C:D,2,0)</f>
        <v>0.1</v>
      </c>
    </row>
    <row r="486" spans="1:13" x14ac:dyDescent="0.25">
      <c r="A486">
        <v>11924</v>
      </c>
      <c r="B486" s="58" t="s">
        <v>967</v>
      </c>
      <c r="C486" s="58" t="s">
        <v>414</v>
      </c>
      <c r="D486" s="58" t="s">
        <v>810</v>
      </c>
      <c r="E486" s="58">
        <v>750</v>
      </c>
      <c r="F486" s="58">
        <v>6</v>
      </c>
      <c r="G486" s="59">
        <v>60</v>
      </c>
      <c r="H486" s="58" t="s">
        <v>416</v>
      </c>
      <c r="I486" s="59">
        <v>64.989999999999995</v>
      </c>
      <c r="J486">
        <v>1</v>
      </c>
      <c r="K486" s="191"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35.130000000000003</v>
      </c>
      <c r="L486" s="192" t="str">
        <f t="shared" si="7"/>
        <v>Spirits750</v>
      </c>
      <c r="M486" s="191">
        <f>VLOOKUP(L486,'Slope %'!C:D,2,0)</f>
        <v>7.0000000000000007E-2</v>
      </c>
    </row>
    <row r="487" spans="1:13" x14ac:dyDescent="0.25">
      <c r="A487">
        <v>11931</v>
      </c>
      <c r="B487" s="58" t="s">
        <v>968</v>
      </c>
      <c r="C487" s="58" t="s">
        <v>423</v>
      </c>
      <c r="D487" s="58" t="s">
        <v>528</v>
      </c>
      <c r="E487" s="58">
        <v>750</v>
      </c>
      <c r="F487" s="58">
        <v>12</v>
      </c>
      <c r="G487" s="59">
        <v>14</v>
      </c>
      <c r="H487" s="58" t="s">
        <v>608</v>
      </c>
      <c r="I487" s="59">
        <v>64.989999999999995</v>
      </c>
      <c r="J487">
        <v>1</v>
      </c>
      <c r="K487" s="191"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8.1999999999999993</v>
      </c>
      <c r="L487" s="192" t="str">
        <f t="shared" si="7"/>
        <v>Wine750</v>
      </c>
      <c r="M487" s="191">
        <f>VLOOKUP(L487,'Slope %'!C:D,2,0)</f>
        <v>0.1</v>
      </c>
    </row>
    <row r="488" spans="1:13" x14ac:dyDescent="0.25">
      <c r="A488">
        <v>11988</v>
      </c>
      <c r="B488" s="58" t="s">
        <v>969</v>
      </c>
      <c r="C488" s="58" t="s">
        <v>410</v>
      </c>
      <c r="D488" s="58" t="s">
        <v>411</v>
      </c>
      <c r="E488" s="58">
        <v>473</v>
      </c>
      <c r="F488" s="58">
        <v>24</v>
      </c>
      <c r="G488" s="59">
        <v>4.5999999999999996</v>
      </c>
      <c r="H488" s="58" t="s">
        <v>516</v>
      </c>
      <c r="I488" s="59">
        <v>4.29</v>
      </c>
      <c r="J488">
        <v>1</v>
      </c>
      <c r="K488" s="191"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1.7</v>
      </c>
      <c r="L488" s="192" t="str">
        <f t="shared" si="7"/>
        <v>Beer473</v>
      </c>
      <c r="M488" s="191">
        <f>VLOOKUP(L488,'Slope %'!C:D,2,0)</f>
        <v>0.12</v>
      </c>
    </row>
    <row r="489" spans="1:13" x14ac:dyDescent="0.25">
      <c r="A489">
        <v>11988</v>
      </c>
      <c r="B489" s="58" t="s">
        <v>969</v>
      </c>
      <c r="C489" s="58" t="s">
        <v>410</v>
      </c>
      <c r="D489" s="58" t="s">
        <v>411</v>
      </c>
      <c r="E489" s="58">
        <v>473</v>
      </c>
      <c r="F489" s="58">
        <v>24</v>
      </c>
      <c r="G489" s="59">
        <v>4.5999999999999996</v>
      </c>
      <c r="H489" s="58" t="s">
        <v>516</v>
      </c>
      <c r="I489" s="59">
        <v>4.29</v>
      </c>
      <c r="J489">
        <v>1</v>
      </c>
      <c r="K489" s="191"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1.7</v>
      </c>
      <c r="L489" s="192" t="str">
        <f t="shared" si="7"/>
        <v>Beer473</v>
      </c>
      <c r="M489" s="191">
        <f>VLOOKUP(L489,'Slope %'!C:D,2,0)</f>
        <v>0.12</v>
      </c>
    </row>
    <row r="490" spans="1:13" x14ac:dyDescent="0.25">
      <c r="A490">
        <v>12011</v>
      </c>
      <c r="B490" s="58" t="s">
        <v>970</v>
      </c>
      <c r="C490" s="58" t="s">
        <v>414</v>
      </c>
      <c r="D490" s="58" t="s">
        <v>415</v>
      </c>
      <c r="E490" s="58">
        <v>1140</v>
      </c>
      <c r="F490" s="58">
        <v>8</v>
      </c>
      <c r="G490" s="59">
        <v>40</v>
      </c>
      <c r="H490" s="58" t="s">
        <v>501</v>
      </c>
      <c r="I490" s="59">
        <v>41.99</v>
      </c>
      <c r="J490">
        <v>1</v>
      </c>
      <c r="K490" s="191"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35.6</v>
      </c>
      <c r="L490" s="192" t="str">
        <f t="shared" si="7"/>
        <v>Spirits1140</v>
      </c>
      <c r="M490" s="191">
        <f>VLOOKUP(L490,'Slope %'!C:D,2,0)</f>
        <v>0.05</v>
      </c>
    </row>
    <row r="491" spans="1:13" x14ac:dyDescent="0.25">
      <c r="A491">
        <v>12012</v>
      </c>
      <c r="B491" s="58" t="s">
        <v>610</v>
      </c>
      <c r="C491" s="58" t="s">
        <v>414</v>
      </c>
      <c r="D491" s="58" t="s">
        <v>415</v>
      </c>
      <c r="E491" s="58">
        <v>1140</v>
      </c>
      <c r="F491" s="58">
        <v>8</v>
      </c>
      <c r="G491" s="59">
        <v>40</v>
      </c>
      <c r="H491" s="58" t="s">
        <v>501</v>
      </c>
      <c r="I491" s="59">
        <v>49.99</v>
      </c>
      <c r="J491">
        <v>1</v>
      </c>
      <c r="K491" s="191"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35.6</v>
      </c>
      <c r="L491" s="192" t="str">
        <f t="shared" si="7"/>
        <v>Spirits1140</v>
      </c>
      <c r="M491" s="191">
        <f>VLOOKUP(L491,'Slope %'!C:D,2,0)</f>
        <v>0.05</v>
      </c>
    </row>
    <row r="492" spans="1:13" x14ac:dyDescent="0.25">
      <c r="A492">
        <v>12013</v>
      </c>
      <c r="B492" s="58" t="s">
        <v>971</v>
      </c>
      <c r="C492" s="58" t="s">
        <v>410</v>
      </c>
      <c r="D492" s="58" t="s">
        <v>411</v>
      </c>
      <c r="E492" s="58">
        <v>8520</v>
      </c>
      <c r="F492" s="58">
        <v>1</v>
      </c>
      <c r="G492" s="59">
        <v>4.5</v>
      </c>
      <c r="H492" s="58" t="s">
        <v>412</v>
      </c>
      <c r="I492" s="59">
        <v>58.49</v>
      </c>
      <c r="J492">
        <v>24</v>
      </c>
      <c r="K492" s="191"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29.93</v>
      </c>
      <c r="L492" s="192" t="str">
        <f t="shared" si="7"/>
        <v>Beer8520</v>
      </c>
      <c r="M492" s="191">
        <f>VLOOKUP(L492,'Slope %'!C:D,2,0)</f>
        <v>0.05</v>
      </c>
    </row>
    <row r="493" spans="1:13" x14ac:dyDescent="0.25">
      <c r="A493">
        <v>12013</v>
      </c>
      <c r="B493" s="58" t="s">
        <v>971</v>
      </c>
      <c r="C493" s="58" t="s">
        <v>410</v>
      </c>
      <c r="D493" s="58" t="s">
        <v>411</v>
      </c>
      <c r="E493" s="58">
        <v>8520</v>
      </c>
      <c r="F493" s="58">
        <v>1</v>
      </c>
      <c r="G493" s="59">
        <v>4.5</v>
      </c>
      <c r="H493" s="58" t="s">
        <v>412</v>
      </c>
      <c r="I493" s="59">
        <v>58.49</v>
      </c>
      <c r="J493">
        <v>24</v>
      </c>
      <c r="K493" s="191"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29.93</v>
      </c>
      <c r="L493" s="192" t="str">
        <f t="shared" si="7"/>
        <v>Beer8520</v>
      </c>
      <c r="M493" s="191">
        <f>VLOOKUP(L493,'Slope %'!C:D,2,0)</f>
        <v>0.05</v>
      </c>
    </row>
    <row r="494" spans="1:13" x14ac:dyDescent="0.25">
      <c r="A494">
        <v>12016</v>
      </c>
      <c r="B494" s="58" t="s">
        <v>972</v>
      </c>
      <c r="C494" s="58" t="s">
        <v>423</v>
      </c>
      <c r="D494" s="58" t="s">
        <v>436</v>
      </c>
      <c r="E494" s="58">
        <v>750</v>
      </c>
      <c r="F494" s="58">
        <v>12</v>
      </c>
      <c r="G494" s="59">
        <v>12</v>
      </c>
      <c r="H494" s="58" t="s">
        <v>553</v>
      </c>
      <c r="I494" s="59">
        <v>14.99</v>
      </c>
      <c r="J494">
        <v>1</v>
      </c>
      <c r="K494" s="191"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7.03</v>
      </c>
      <c r="L494" s="192" t="str">
        <f t="shared" si="7"/>
        <v>Wine750</v>
      </c>
      <c r="M494" s="191">
        <f>VLOOKUP(L494,'Slope %'!C:D,2,0)</f>
        <v>0.1</v>
      </c>
    </row>
    <row r="495" spans="1:13" x14ac:dyDescent="0.25">
      <c r="A495">
        <v>12018</v>
      </c>
      <c r="B495" s="58" t="s">
        <v>973</v>
      </c>
      <c r="C495" s="58" t="s">
        <v>423</v>
      </c>
      <c r="D495" s="58" t="s">
        <v>436</v>
      </c>
      <c r="E495" s="58">
        <v>750</v>
      </c>
      <c r="F495" s="58">
        <v>12</v>
      </c>
      <c r="G495" s="59">
        <v>13</v>
      </c>
      <c r="H495" s="58" t="s">
        <v>553</v>
      </c>
      <c r="I495" s="59">
        <v>14.99</v>
      </c>
      <c r="J495">
        <v>1</v>
      </c>
      <c r="K495" s="191"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7.61</v>
      </c>
      <c r="L495" s="192" t="str">
        <f t="shared" si="7"/>
        <v>Wine750</v>
      </c>
      <c r="M495" s="191">
        <f>VLOOKUP(L495,'Slope %'!C:D,2,0)</f>
        <v>0.1</v>
      </c>
    </row>
    <row r="496" spans="1:13" x14ac:dyDescent="0.25">
      <c r="A496">
        <v>12040</v>
      </c>
      <c r="B496" s="58" t="s">
        <v>974</v>
      </c>
      <c r="C496" s="58" t="s">
        <v>423</v>
      </c>
      <c r="D496" s="58" t="s">
        <v>787</v>
      </c>
      <c r="E496" s="58">
        <v>1500</v>
      </c>
      <c r="F496" s="58">
        <v>3</v>
      </c>
      <c r="G496" s="59">
        <v>12</v>
      </c>
      <c r="H496" s="58" t="s">
        <v>437</v>
      </c>
      <c r="I496" s="59">
        <v>209.99</v>
      </c>
      <c r="J496">
        <v>1</v>
      </c>
      <c r="K496" s="191"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14.05</v>
      </c>
      <c r="L496" s="192" t="str">
        <f t="shared" si="7"/>
        <v>Wine1500</v>
      </c>
      <c r="M496" s="191">
        <f>VLOOKUP(L496,'Slope %'!C:D,2,0)</f>
        <v>7.0000000000000007E-2</v>
      </c>
    </row>
    <row r="497" spans="1:13" x14ac:dyDescent="0.25">
      <c r="A497">
        <v>12050</v>
      </c>
      <c r="B497" s="58" t="s">
        <v>975</v>
      </c>
      <c r="C497" s="58" t="s">
        <v>410</v>
      </c>
      <c r="D497" s="58" t="s">
        <v>411</v>
      </c>
      <c r="E497" s="58">
        <v>650</v>
      </c>
      <c r="F497" s="58">
        <v>12</v>
      </c>
      <c r="G497" s="59">
        <v>5</v>
      </c>
      <c r="H497" s="58" t="s">
        <v>412</v>
      </c>
      <c r="I497" s="59">
        <v>4.99</v>
      </c>
      <c r="J497">
        <v>1</v>
      </c>
      <c r="K497" s="191"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2.54</v>
      </c>
      <c r="L497" s="192" t="str">
        <f t="shared" si="7"/>
        <v>Beer650</v>
      </c>
      <c r="M497" s="191">
        <f>VLOOKUP(L497,'Slope %'!C:D,2,0)</f>
        <v>0.12</v>
      </c>
    </row>
    <row r="498" spans="1:13" x14ac:dyDescent="0.25">
      <c r="A498">
        <v>12050</v>
      </c>
      <c r="B498" s="58" t="s">
        <v>975</v>
      </c>
      <c r="C498" s="58" t="s">
        <v>410</v>
      </c>
      <c r="D498" s="58" t="s">
        <v>411</v>
      </c>
      <c r="E498" s="58">
        <v>650</v>
      </c>
      <c r="F498" s="58">
        <v>12</v>
      </c>
      <c r="G498" s="59">
        <v>5</v>
      </c>
      <c r="H498" s="58" t="s">
        <v>412</v>
      </c>
      <c r="I498" s="59">
        <v>4.99</v>
      </c>
      <c r="J498">
        <v>1</v>
      </c>
      <c r="K498" s="191"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2.54</v>
      </c>
      <c r="L498" s="192" t="str">
        <f t="shared" si="7"/>
        <v>Beer650</v>
      </c>
      <c r="M498" s="191">
        <f>VLOOKUP(L498,'Slope %'!C:D,2,0)</f>
        <v>0.12</v>
      </c>
    </row>
    <row r="499" spans="1:13" x14ac:dyDescent="0.25">
      <c r="A499">
        <v>12052</v>
      </c>
      <c r="B499" s="58" t="s">
        <v>976</v>
      </c>
      <c r="C499" s="58" t="s">
        <v>414</v>
      </c>
      <c r="D499" s="58" t="s">
        <v>536</v>
      </c>
      <c r="E499" s="58">
        <v>750</v>
      </c>
      <c r="F499" s="58">
        <v>6</v>
      </c>
      <c r="G499" s="59">
        <v>20</v>
      </c>
      <c r="H499" s="58" t="s">
        <v>428</v>
      </c>
      <c r="I499" s="59">
        <v>51.99</v>
      </c>
      <c r="J499">
        <v>1</v>
      </c>
      <c r="K499" s="191"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11.71</v>
      </c>
      <c r="L499" s="192" t="str">
        <f t="shared" si="7"/>
        <v>Spirits750</v>
      </c>
      <c r="M499" s="191">
        <f>VLOOKUP(L499,'Slope %'!C:D,2,0)</f>
        <v>7.0000000000000007E-2</v>
      </c>
    </row>
    <row r="500" spans="1:13" x14ac:dyDescent="0.25">
      <c r="A500">
        <v>12053</v>
      </c>
      <c r="B500" s="58" t="s">
        <v>977</v>
      </c>
      <c r="C500" s="58" t="s">
        <v>423</v>
      </c>
      <c r="D500" s="58" t="s">
        <v>711</v>
      </c>
      <c r="E500" s="58">
        <v>750</v>
      </c>
      <c r="F500" s="58">
        <v>6</v>
      </c>
      <c r="G500" s="59">
        <v>11.5</v>
      </c>
      <c r="H500" s="58" t="s">
        <v>511</v>
      </c>
      <c r="I500" s="59">
        <v>17.989999999999998</v>
      </c>
      <c r="J500">
        <v>1</v>
      </c>
      <c r="K500" s="191"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6.73</v>
      </c>
      <c r="L500" s="192" t="str">
        <f t="shared" si="7"/>
        <v>Wine750</v>
      </c>
      <c r="M500" s="191">
        <f>VLOOKUP(L500,'Slope %'!C:D,2,0)</f>
        <v>0.1</v>
      </c>
    </row>
    <row r="501" spans="1:13" x14ac:dyDescent="0.25">
      <c r="A501">
        <v>12055</v>
      </c>
      <c r="B501" s="58" t="s">
        <v>978</v>
      </c>
      <c r="C501" s="58" t="s">
        <v>423</v>
      </c>
      <c r="D501" s="58" t="s">
        <v>711</v>
      </c>
      <c r="E501" s="58">
        <v>750</v>
      </c>
      <c r="F501" s="58">
        <v>6</v>
      </c>
      <c r="G501" s="59">
        <v>11.5</v>
      </c>
      <c r="H501" s="58" t="s">
        <v>511</v>
      </c>
      <c r="I501" s="59">
        <v>16.989999999999998</v>
      </c>
      <c r="J501">
        <v>1</v>
      </c>
      <c r="K501" s="191"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6.73</v>
      </c>
      <c r="L501" s="192" t="str">
        <f t="shared" si="7"/>
        <v>Wine750</v>
      </c>
      <c r="M501" s="191">
        <f>VLOOKUP(L501,'Slope %'!C:D,2,0)</f>
        <v>0.1</v>
      </c>
    </row>
    <row r="502" spans="1:13" x14ac:dyDescent="0.25">
      <c r="A502">
        <v>12066</v>
      </c>
      <c r="B502" s="58" t="s">
        <v>979</v>
      </c>
      <c r="C502" s="58" t="s">
        <v>414</v>
      </c>
      <c r="D502" s="58" t="s">
        <v>581</v>
      </c>
      <c r="E502" s="58">
        <v>1140</v>
      </c>
      <c r="F502" s="58">
        <v>9</v>
      </c>
      <c r="G502" s="59">
        <v>40</v>
      </c>
      <c r="H502" s="58" t="s">
        <v>416</v>
      </c>
      <c r="I502" s="59">
        <v>46.99</v>
      </c>
      <c r="J502">
        <v>1</v>
      </c>
      <c r="K502" s="191"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35.6</v>
      </c>
      <c r="L502" s="192" t="str">
        <f t="shared" si="7"/>
        <v>Spirits1140</v>
      </c>
      <c r="M502" s="191">
        <f>VLOOKUP(L502,'Slope %'!C:D,2,0)</f>
        <v>0.05</v>
      </c>
    </row>
    <row r="503" spans="1:13" x14ac:dyDescent="0.25">
      <c r="A503">
        <v>12083</v>
      </c>
      <c r="B503" s="58" t="s">
        <v>980</v>
      </c>
      <c r="C503" s="58" t="s">
        <v>410</v>
      </c>
      <c r="D503" s="58" t="s">
        <v>411</v>
      </c>
      <c r="E503" s="58">
        <v>330</v>
      </c>
      <c r="F503" s="58">
        <v>24</v>
      </c>
      <c r="G503" s="59">
        <v>5</v>
      </c>
      <c r="H503" s="58" t="s">
        <v>600</v>
      </c>
      <c r="I503" s="59">
        <v>2.99</v>
      </c>
      <c r="J503">
        <v>1</v>
      </c>
      <c r="K503" s="191"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1.29</v>
      </c>
      <c r="L503" s="192" t="str">
        <f t="shared" si="7"/>
        <v>Beer330</v>
      </c>
      <c r="M503" s="191">
        <f>VLOOKUP(L503,'Slope %'!C:D,2,0)</f>
        <v>0.12</v>
      </c>
    </row>
    <row r="504" spans="1:13" x14ac:dyDescent="0.25">
      <c r="A504">
        <v>12083</v>
      </c>
      <c r="B504" s="58" t="s">
        <v>980</v>
      </c>
      <c r="C504" s="58" t="s">
        <v>410</v>
      </c>
      <c r="D504" s="58" t="s">
        <v>411</v>
      </c>
      <c r="E504" s="58">
        <v>330</v>
      </c>
      <c r="F504" s="58">
        <v>24</v>
      </c>
      <c r="G504" s="59">
        <v>5</v>
      </c>
      <c r="H504" s="58" t="s">
        <v>600</v>
      </c>
      <c r="I504" s="59">
        <v>2.99</v>
      </c>
      <c r="J504">
        <v>1</v>
      </c>
      <c r="K504" s="191"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1.29</v>
      </c>
      <c r="L504" s="192" t="str">
        <f t="shared" si="7"/>
        <v>Beer330</v>
      </c>
      <c r="M504" s="191">
        <f>VLOOKUP(L504,'Slope %'!C:D,2,0)</f>
        <v>0.12</v>
      </c>
    </row>
    <row r="505" spans="1:13" x14ac:dyDescent="0.25">
      <c r="A505">
        <v>12140</v>
      </c>
      <c r="B505" s="58" t="s">
        <v>981</v>
      </c>
      <c r="C505" s="58" t="s">
        <v>414</v>
      </c>
      <c r="D505" s="58" t="s">
        <v>625</v>
      </c>
      <c r="E505" s="58">
        <v>750</v>
      </c>
      <c r="F505" s="58">
        <v>6</v>
      </c>
      <c r="G505" s="59">
        <v>40</v>
      </c>
      <c r="H505" s="58" t="s">
        <v>480</v>
      </c>
      <c r="I505" s="59">
        <v>52.99</v>
      </c>
      <c r="J505">
        <v>1</v>
      </c>
      <c r="K505" s="191"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23.42</v>
      </c>
      <c r="L505" s="192" t="str">
        <f t="shared" si="7"/>
        <v>Spirits750</v>
      </c>
      <c r="M505" s="191">
        <f>VLOOKUP(L505,'Slope %'!C:D,2,0)</f>
        <v>7.0000000000000007E-2</v>
      </c>
    </row>
    <row r="506" spans="1:13" x14ac:dyDescent="0.25">
      <c r="A506">
        <v>12141</v>
      </c>
      <c r="B506" s="58" t="s">
        <v>982</v>
      </c>
      <c r="C506" s="58" t="s">
        <v>414</v>
      </c>
      <c r="D506" s="58" t="s">
        <v>524</v>
      </c>
      <c r="E506" s="58">
        <v>750</v>
      </c>
      <c r="F506" s="58">
        <v>6</v>
      </c>
      <c r="G506" s="59">
        <v>40</v>
      </c>
      <c r="H506" s="58" t="s">
        <v>428</v>
      </c>
      <c r="I506" s="59">
        <v>79.989999999999995</v>
      </c>
      <c r="J506">
        <v>1</v>
      </c>
      <c r="K506" s="191"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23.42</v>
      </c>
      <c r="L506" s="192" t="str">
        <f t="shared" si="7"/>
        <v>Spirits750</v>
      </c>
      <c r="M506" s="191">
        <f>VLOOKUP(L506,'Slope %'!C:D,2,0)</f>
        <v>7.0000000000000007E-2</v>
      </c>
    </row>
    <row r="507" spans="1:13" x14ac:dyDescent="0.25">
      <c r="A507">
        <v>12142</v>
      </c>
      <c r="B507" s="58" t="s">
        <v>983</v>
      </c>
      <c r="C507" s="58" t="s">
        <v>414</v>
      </c>
      <c r="D507" s="58" t="s">
        <v>984</v>
      </c>
      <c r="E507" s="58">
        <v>750</v>
      </c>
      <c r="F507" s="58">
        <v>3</v>
      </c>
      <c r="G507" s="59">
        <v>40</v>
      </c>
      <c r="H507" s="58" t="s">
        <v>480</v>
      </c>
      <c r="I507" s="59">
        <v>180.49</v>
      </c>
      <c r="J507">
        <v>1</v>
      </c>
      <c r="K507" s="191"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23.42</v>
      </c>
      <c r="L507" s="192" t="str">
        <f t="shared" si="7"/>
        <v>Spirits750</v>
      </c>
      <c r="M507" s="191">
        <f>VLOOKUP(L507,'Slope %'!C:D,2,0)</f>
        <v>7.0000000000000007E-2</v>
      </c>
    </row>
    <row r="508" spans="1:13" x14ac:dyDescent="0.25">
      <c r="A508">
        <v>12143</v>
      </c>
      <c r="B508" s="58" t="s">
        <v>985</v>
      </c>
      <c r="C508" s="58" t="s">
        <v>414</v>
      </c>
      <c r="D508" s="58" t="s">
        <v>623</v>
      </c>
      <c r="E508" s="58">
        <v>750</v>
      </c>
      <c r="F508" s="58">
        <v>12</v>
      </c>
      <c r="G508" s="59">
        <v>40</v>
      </c>
      <c r="H508" s="58" t="s">
        <v>480</v>
      </c>
      <c r="I508" s="59">
        <v>39.49</v>
      </c>
      <c r="J508">
        <v>1</v>
      </c>
      <c r="K508" s="191"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23.42</v>
      </c>
      <c r="L508" s="192" t="str">
        <f t="shared" si="7"/>
        <v>Spirits750</v>
      </c>
      <c r="M508" s="191">
        <f>VLOOKUP(L508,'Slope %'!C:D,2,0)</f>
        <v>7.0000000000000007E-2</v>
      </c>
    </row>
    <row r="509" spans="1:13" x14ac:dyDescent="0.25">
      <c r="A509">
        <v>12151</v>
      </c>
      <c r="B509" s="58" t="s">
        <v>986</v>
      </c>
      <c r="C509" s="58" t="s">
        <v>423</v>
      </c>
      <c r="D509" s="58" t="s">
        <v>424</v>
      </c>
      <c r="E509" s="58">
        <v>750</v>
      </c>
      <c r="F509" s="58">
        <v>12</v>
      </c>
      <c r="G509" s="59">
        <v>8</v>
      </c>
      <c r="H509" s="58" t="s">
        <v>434</v>
      </c>
      <c r="I509" s="59">
        <v>15.99</v>
      </c>
      <c r="J509">
        <v>1</v>
      </c>
      <c r="K509" s="191"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4.68</v>
      </c>
      <c r="L509" s="192" t="str">
        <f t="shared" si="7"/>
        <v>Wine750</v>
      </c>
      <c r="M509" s="191">
        <f>VLOOKUP(L509,'Slope %'!C:D,2,0)</f>
        <v>0.1</v>
      </c>
    </row>
    <row r="510" spans="1:13" x14ac:dyDescent="0.25">
      <c r="A510">
        <v>12152</v>
      </c>
      <c r="B510" s="58" t="s">
        <v>987</v>
      </c>
      <c r="C510" s="58" t="s">
        <v>410</v>
      </c>
      <c r="D510" s="58" t="s">
        <v>411</v>
      </c>
      <c r="E510" s="58">
        <v>5325</v>
      </c>
      <c r="F510" s="58">
        <v>1</v>
      </c>
      <c r="G510" s="59">
        <v>5</v>
      </c>
      <c r="H510" s="58" t="s">
        <v>833</v>
      </c>
      <c r="I510" s="59">
        <v>26.99</v>
      </c>
      <c r="J510">
        <v>15</v>
      </c>
      <c r="K510" s="191"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20.79</v>
      </c>
      <c r="L510" s="192" t="str">
        <f t="shared" si="7"/>
        <v>Beer5325</v>
      </c>
      <c r="M510" s="191">
        <f>VLOOKUP(L510,'Slope %'!C:D,2,0)</f>
        <v>0.05</v>
      </c>
    </row>
    <row r="511" spans="1:13" x14ac:dyDescent="0.25">
      <c r="A511">
        <v>12152</v>
      </c>
      <c r="B511" s="58" t="s">
        <v>987</v>
      </c>
      <c r="C511" s="58" t="s">
        <v>410</v>
      </c>
      <c r="D511" s="58" t="s">
        <v>411</v>
      </c>
      <c r="E511" s="58">
        <v>5325</v>
      </c>
      <c r="F511" s="58">
        <v>1</v>
      </c>
      <c r="G511" s="59">
        <v>5</v>
      </c>
      <c r="H511" s="58" t="s">
        <v>833</v>
      </c>
      <c r="I511" s="59">
        <v>26.99</v>
      </c>
      <c r="J511">
        <v>15</v>
      </c>
      <c r="K511" s="191"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20.79</v>
      </c>
      <c r="L511" s="192" t="str">
        <f t="shared" si="7"/>
        <v>Beer5325</v>
      </c>
      <c r="M511" s="191">
        <f>VLOOKUP(L511,'Slope %'!C:D,2,0)</f>
        <v>0.05</v>
      </c>
    </row>
    <row r="512" spans="1:13" x14ac:dyDescent="0.25">
      <c r="A512">
        <v>12164</v>
      </c>
      <c r="B512" s="58" t="s">
        <v>413</v>
      </c>
      <c r="C512" s="58" t="s">
        <v>414</v>
      </c>
      <c r="D512" s="58" t="s">
        <v>415</v>
      </c>
      <c r="E512" s="58">
        <v>1140</v>
      </c>
      <c r="F512" s="58">
        <v>8</v>
      </c>
      <c r="G512" s="59">
        <v>40</v>
      </c>
      <c r="H512" s="58" t="s">
        <v>416</v>
      </c>
      <c r="I512" s="59">
        <v>37.99</v>
      </c>
      <c r="J512">
        <v>1</v>
      </c>
      <c r="K512" s="191"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35.6</v>
      </c>
      <c r="L512" s="192" t="str">
        <f t="shared" si="7"/>
        <v>Spirits1140</v>
      </c>
      <c r="M512" s="191">
        <f>VLOOKUP(L512,'Slope %'!C:D,2,0)</f>
        <v>0.05</v>
      </c>
    </row>
    <row r="513" spans="1:13" x14ac:dyDescent="0.25">
      <c r="A513">
        <v>12165</v>
      </c>
      <c r="B513" s="58" t="s">
        <v>988</v>
      </c>
      <c r="C513" s="58" t="s">
        <v>414</v>
      </c>
      <c r="D513" s="58" t="s">
        <v>418</v>
      </c>
      <c r="E513" s="58">
        <v>1140</v>
      </c>
      <c r="F513" s="58">
        <v>8</v>
      </c>
      <c r="G513" s="59">
        <v>40</v>
      </c>
      <c r="H513" s="58" t="s">
        <v>416</v>
      </c>
      <c r="I513" s="59">
        <v>36.99</v>
      </c>
      <c r="J513">
        <v>1</v>
      </c>
      <c r="K513" s="191"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35.6</v>
      </c>
      <c r="L513" s="192" t="str">
        <f t="shared" si="7"/>
        <v>Spirits1140</v>
      </c>
      <c r="M513" s="191">
        <f>VLOOKUP(L513,'Slope %'!C:D,2,0)</f>
        <v>0.05</v>
      </c>
    </row>
    <row r="514" spans="1:13" x14ac:dyDescent="0.25">
      <c r="A514">
        <v>12171</v>
      </c>
      <c r="B514" s="58" t="s">
        <v>989</v>
      </c>
      <c r="C514" s="58" t="s">
        <v>414</v>
      </c>
      <c r="D514" s="58" t="s">
        <v>545</v>
      </c>
      <c r="E514" s="58">
        <v>750</v>
      </c>
      <c r="F514" s="58">
        <v>6</v>
      </c>
      <c r="G514" s="59">
        <v>40</v>
      </c>
      <c r="H514" s="58" t="s">
        <v>534</v>
      </c>
      <c r="I514" s="59">
        <v>299.99</v>
      </c>
      <c r="J514">
        <v>1</v>
      </c>
      <c r="K514" s="191"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23.42</v>
      </c>
      <c r="L514" s="192" t="str">
        <f t="shared" si="7"/>
        <v>Spirits750</v>
      </c>
      <c r="M514" s="191">
        <f>VLOOKUP(L514,'Slope %'!C:D,2,0)</f>
        <v>7.0000000000000007E-2</v>
      </c>
    </row>
    <row r="515" spans="1:13" x14ac:dyDescent="0.25">
      <c r="A515">
        <v>12175</v>
      </c>
      <c r="B515" s="58" t="s">
        <v>487</v>
      </c>
      <c r="C515" s="58" t="s">
        <v>414</v>
      </c>
      <c r="D515" s="58" t="s">
        <v>488</v>
      </c>
      <c r="E515" s="58">
        <v>1140</v>
      </c>
      <c r="F515" s="58">
        <v>8</v>
      </c>
      <c r="G515" s="59">
        <v>40</v>
      </c>
      <c r="H515" s="58" t="s">
        <v>416</v>
      </c>
      <c r="I515" s="59">
        <v>35.99</v>
      </c>
      <c r="J515">
        <v>1</v>
      </c>
      <c r="K515" s="191"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35.6</v>
      </c>
      <c r="L515" s="192" t="str">
        <f t="shared" ref="L515:L578" si="8">(_xlfn.CONCAT(C515,E515))</f>
        <v>Spirits1140</v>
      </c>
      <c r="M515" s="191">
        <f>VLOOKUP(L515,'Slope %'!C:D,2,0)</f>
        <v>0.05</v>
      </c>
    </row>
    <row r="516" spans="1:13" x14ac:dyDescent="0.25">
      <c r="A516">
        <v>12179</v>
      </c>
      <c r="B516" s="58" t="s">
        <v>564</v>
      </c>
      <c r="C516" s="58" t="s">
        <v>414</v>
      </c>
      <c r="D516" s="58" t="s">
        <v>555</v>
      </c>
      <c r="E516" s="58">
        <v>1140</v>
      </c>
      <c r="F516" s="58">
        <v>8</v>
      </c>
      <c r="G516" s="59">
        <v>40</v>
      </c>
      <c r="H516" s="58" t="s">
        <v>419</v>
      </c>
      <c r="I516" s="59">
        <v>37.99</v>
      </c>
      <c r="J516">
        <v>1</v>
      </c>
      <c r="K516" s="191"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35.6</v>
      </c>
      <c r="L516" s="192" t="str">
        <f t="shared" si="8"/>
        <v>Spirits1140</v>
      </c>
      <c r="M516" s="191">
        <f>VLOOKUP(L516,'Slope %'!C:D,2,0)</f>
        <v>0.05</v>
      </c>
    </row>
    <row r="517" spans="1:13" x14ac:dyDescent="0.25">
      <c r="A517">
        <v>12180</v>
      </c>
      <c r="B517" s="58" t="s">
        <v>990</v>
      </c>
      <c r="C517" s="58" t="s">
        <v>414</v>
      </c>
      <c r="D517" s="58" t="s">
        <v>549</v>
      </c>
      <c r="E517" s="58">
        <v>1140</v>
      </c>
      <c r="F517" s="58">
        <v>8</v>
      </c>
      <c r="G517" s="59">
        <v>35</v>
      </c>
      <c r="H517" s="58" t="s">
        <v>419</v>
      </c>
      <c r="I517" s="59">
        <v>42.49</v>
      </c>
      <c r="J517">
        <v>1</v>
      </c>
      <c r="K517" s="191"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31.15</v>
      </c>
      <c r="L517" s="192" t="str">
        <f t="shared" si="8"/>
        <v>Spirits1140</v>
      </c>
      <c r="M517" s="191">
        <f>VLOOKUP(L517,'Slope %'!C:D,2,0)</f>
        <v>0.05</v>
      </c>
    </row>
    <row r="518" spans="1:13" x14ac:dyDescent="0.25">
      <c r="A518">
        <v>12181</v>
      </c>
      <c r="B518" s="58" t="s">
        <v>484</v>
      </c>
      <c r="C518" s="58" t="s">
        <v>414</v>
      </c>
      <c r="D518" s="58" t="s">
        <v>427</v>
      </c>
      <c r="E518" s="58">
        <v>1140</v>
      </c>
      <c r="F518" s="58">
        <v>8</v>
      </c>
      <c r="G518" s="59">
        <v>40</v>
      </c>
      <c r="H518" s="58" t="s">
        <v>419</v>
      </c>
      <c r="I518" s="59">
        <v>37.99</v>
      </c>
      <c r="J518">
        <v>1</v>
      </c>
      <c r="K518" s="191"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35.6</v>
      </c>
      <c r="L518" s="192" t="str">
        <f t="shared" si="8"/>
        <v>Spirits1140</v>
      </c>
      <c r="M518" s="191">
        <f>VLOOKUP(L518,'Slope %'!C:D,2,0)</f>
        <v>0.05</v>
      </c>
    </row>
    <row r="519" spans="1:13" x14ac:dyDescent="0.25">
      <c r="A519">
        <v>12182</v>
      </c>
      <c r="B519" s="58" t="s">
        <v>517</v>
      </c>
      <c r="C519" s="58" t="s">
        <v>414</v>
      </c>
      <c r="D519" s="58" t="s">
        <v>415</v>
      </c>
      <c r="E519" s="58">
        <v>1140</v>
      </c>
      <c r="F519" s="58">
        <v>9</v>
      </c>
      <c r="G519" s="59">
        <v>40</v>
      </c>
      <c r="H519" s="58" t="s">
        <v>419</v>
      </c>
      <c r="I519" s="59">
        <v>43.49</v>
      </c>
      <c r="J519">
        <v>1</v>
      </c>
      <c r="K519" s="191"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35.6</v>
      </c>
      <c r="L519" s="192" t="str">
        <f t="shared" si="8"/>
        <v>Spirits1140</v>
      </c>
      <c r="M519" s="191">
        <f>VLOOKUP(L519,'Slope %'!C:D,2,0)</f>
        <v>0.05</v>
      </c>
    </row>
    <row r="520" spans="1:13" x14ac:dyDescent="0.25">
      <c r="A520">
        <v>12183</v>
      </c>
      <c r="B520" s="58" t="s">
        <v>490</v>
      </c>
      <c r="C520" s="58" t="s">
        <v>414</v>
      </c>
      <c r="D520" s="58" t="s">
        <v>460</v>
      </c>
      <c r="E520" s="58">
        <v>1140</v>
      </c>
      <c r="F520" s="58">
        <v>9</v>
      </c>
      <c r="G520" s="59">
        <v>40</v>
      </c>
      <c r="H520" s="58" t="s">
        <v>419</v>
      </c>
      <c r="I520" s="59">
        <v>38.99</v>
      </c>
      <c r="J520">
        <v>1</v>
      </c>
      <c r="K520" s="191"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35.6</v>
      </c>
      <c r="L520" s="192" t="str">
        <f t="shared" si="8"/>
        <v>Spirits1140</v>
      </c>
      <c r="M520" s="191">
        <f>VLOOKUP(L520,'Slope %'!C:D,2,0)</f>
        <v>0.05</v>
      </c>
    </row>
    <row r="521" spans="1:13" x14ac:dyDescent="0.25">
      <c r="A521">
        <v>12184</v>
      </c>
      <c r="B521" s="58" t="s">
        <v>991</v>
      </c>
      <c r="C521" s="58" t="s">
        <v>414</v>
      </c>
      <c r="D521" s="58" t="s">
        <v>415</v>
      </c>
      <c r="E521" s="58">
        <v>1140</v>
      </c>
      <c r="F521" s="58">
        <v>8</v>
      </c>
      <c r="G521" s="59">
        <v>40</v>
      </c>
      <c r="H521" s="58" t="s">
        <v>421</v>
      </c>
      <c r="I521" s="59">
        <v>37.99</v>
      </c>
      <c r="J521">
        <v>1</v>
      </c>
      <c r="K521" s="191"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35.6</v>
      </c>
      <c r="L521" s="192" t="str">
        <f t="shared" si="8"/>
        <v>Spirits1140</v>
      </c>
      <c r="M521" s="191">
        <f>VLOOKUP(L521,'Slope %'!C:D,2,0)</f>
        <v>0.05</v>
      </c>
    </row>
    <row r="522" spans="1:13" x14ac:dyDescent="0.25">
      <c r="A522">
        <v>12185</v>
      </c>
      <c r="B522" s="58" t="s">
        <v>417</v>
      </c>
      <c r="C522" s="58" t="s">
        <v>414</v>
      </c>
      <c r="D522" s="58" t="s">
        <v>418</v>
      </c>
      <c r="E522" s="58">
        <v>1140</v>
      </c>
      <c r="F522" s="58">
        <v>8</v>
      </c>
      <c r="G522" s="59">
        <v>40</v>
      </c>
      <c r="H522" s="58" t="s">
        <v>419</v>
      </c>
      <c r="I522" s="59">
        <v>37.49</v>
      </c>
      <c r="J522">
        <v>1</v>
      </c>
      <c r="K522" s="191"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35.6</v>
      </c>
      <c r="L522" s="192" t="str">
        <f t="shared" si="8"/>
        <v>Spirits1140</v>
      </c>
      <c r="M522" s="191">
        <f>VLOOKUP(L522,'Slope %'!C:D,2,0)</f>
        <v>0.05</v>
      </c>
    </row>
    <row r="523" spans="1:13" x14ac:dyDescent="0.25">
      <c r="A523">
        <v>12195</v>
      </c>
      <c r="B523" s="58" t="s">
        <v>532</v>
      </c>
      <c r="C523" s="58" t="s">
        <v>414</v>
      </c>
      <c r="D523" s="58" t="s">
        <v>533</v>
      </c>
      <c r="E523" s="58">
        <v>375</v>
      </c>
      <c r="F523" s="58">
        <v>12</v>
      </c>
      <c r="G523" s="59">
        <v>40</v>
      </c>
      <c r="H523" s="58" t="s">
        <v>534</v>
      </c>
      <c r="I523" s="59">
        <v>28.49</v>
      </c>
      <c r="J523">
        <v>1</v>
      </c>
      <c r="K523" s="191"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13.3</v>
      </c>
      <c r="L523" s="192" t="str">
        <f t="shared" si="8"/>
        <v>Spirits375</v>
      </c>
      <c r="M523" s="191">
        <f>VLOOKUP(L523,'Slope %'!C:D,2,0)</f>
        <v>0.1</v>
      </c>
    </row>
    <row r="524" spans="1:13" x14ac:dyDescent="0.25">
      <c r="A524">
        <v>12238</v>
      </c>
      <c r="B524" s="58" t="s">
        <v>992</v>
      </c>
      <c r="C524" s="58" t="s">
        <v>414</v>
      </c>
      <c r="D524" s="58" t="s">
        <v>715</v>
      </c>
      <c r="E524" s="58">
        <v>750</v>
      </c>
      <c r="F524" s="58">
        <v>6</v>
      </c>
      <c r="G524" s="59">
        <v>30</v>
      </c>
      <c r="H524" s="58" t="s">
        <v>628</v>
      </c>
      <c r="I524" s="59">
        <v>29.99</v>
      </c>
      <c r="J524">
        <v>1</v>
      </c>
      <c r="K524" s="191"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17.57</v>
      </c>
      <c r="L524" s="192" t="str">
        <f t="shared" si="8"/>
        <v>Spirits750</v>
      </c>
      <c r="M524" s="191">
        <f>VLOOKUP(L524,'Slope %'!C:D,2,0)</f>
        <v>7.0000000000000007E-2</v>
      </c>
    </row>
    <row r="525" spans="1:13" x14ac:dyDescent="0.25">
      <c r="A525">
        <v>12240</v>
      </c>
      <c r="B525" s="58" t="s">
        <v>993</v>
      </c>
      <c r="C525" s="58" t="s">
        <v>414</v>
      </c>
      <c r="D525" s="58" t="s">
        <v>503</v>
      </c>
      <c r="E525" s="58">
        <v>750</v>
      </c>
      <c r="F525" s="58">
        <v>12</v>
      </c>
      <c r="G525" s="59">
        <v>40</v>
      </c>
      <c r="H525" s="58" t="s">
        <v>529</v>
      </c>
      <c r="I525" s="59">
        <v>36.950000000000003</v>
      </c>
      <c r="J525">
        <v>1</v>
      </c>
      <c r="K525" s="191"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23.42</v>
      </c>
      <c r="L525" s="192" t="str">
        <f t="shared" si="8"/>
        <v>Spirits750</v>
      </c>
      <c r="M525" s="191">
        <f>VLOOKUP(L525,'Slope %'!C:D,2,0)</f>
        <v>7.0000000000000007E-2</v>
      </c>
    </row>
    <row r="526" spans="1:13" x14ac:dyDescent="0.25">
      <c r="A526">
        <v>12241</v>
      </c>
      <c r="B526" s="58" t="s">
        <v>994</v>
      </c>
      <c r="C526" s="58" t="s">
        <v>423</v>
      </c>
      <c r="D526" s="58" t="s">
        <v>436</v>
      </c>
      <c r="E526" s="58">
        <v>750</v>
      </c>
      <c r="F526" s="58">
        <v>12</v>
      </c>
      <c r="G526" s="59">
        <v>13</v>
      </c>
      <c r="H526" s="58" t="s">
        <v>511</v>
      </c>
      <c r="I526" s="59">
        <v>16.989999999999998</v>
      </c>
      <c r="J526">
        <v>1</v>
      </c>
      <c r="K526" s="191"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7.61</v>
      </c>
      <c r="L526" s="192" t="str">
        <f t="shared" si="8"/>
        <v>Wine750</v>
      </c>
      <c r="M526" s="191">
        <f>VLOOKUP(L526,'Slope %'!C:D,2,0)</f>
        <v>0.1</v>
      </c>
    </row>
    <row r="527" spans="1:13" x14ac:dyDescent="0.25">
      <c r="A527">
        <v>12269</v>
      </c>
      <c r="B527" s="58" t="s">
        <v>995</v>
      </c>
      <c r="C527" s="58" t="s">
        <v>423</v>
      </c>
      <c r="D527" s="58" t="s">
        <v>473</v>
      </c>
      <c r="E527" s="58">
        <v>750</v>
      </c>
      <c r="F527" s="58">
        <v>12</v>
      </c>
      <c r="G527" s="59">
        <v>13.5</v>
      </c>
      <c r="H527" s="58" t="s">
        <v>511</v>
      </c>
      <c r="I527" s="59">
        <v>17.989999999999998</v>
      </c>
      <c r="J527">
        <v>1</v>
      </c>
      <c r="K527" s="191"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7.9</v>
      </c>
      <c r="L527" s="192" t="str">
        <f t="shared" si="8"/>
        <v>Wine750</v>
      </c>
      <c r="M527" s="191">
        <f>VLOOKUP(L527,'Slope %'!C:D,2,0)</f>
        <v>0.1</v>
      </c>
    </row>
    <row r="528" spans="1:13" x14ac:dyDescent="0.25">
      <c r="A528">
        <v>12270</v>
      </c>
      <c r="B528" s="58" t="s">
        <v>996</v>
      </c>
      <c r="C528" s="58" t="s">
        <v>423</v>
      </c>
      <c r="D528" s="58" t="s">
        <v>436</v>
      </c>
      <c r="E528" s="58">
        <v>750</v>
      </c>
      <c r="F528" s="58">
        <v>12</v>
      </c>
      <c r="G528" s="59">
        <v>13.5</v>
      </c>
      <c r="H528" s="58" t="s">
        <v>511</v>
      </c>
      <c r="I528" s="59">
        <v>17.989999999999998</v>
      </c>
      <c r="J528">
        <v>1</v>
      </c>
      <c r="K528" s="191"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7.9</v>
      </c>
      <c r="L528" s="192" t="str">
        <f t="shared" si="8"/>
        <v>Wine750</v>
      </c>
      <c r="M528" s="191">
        <f>VLOOKUP(L528,'Slope %'!C:D,2,0)</f>
        <v>0.1</v>
      </c>
    </row>
    <row r="529" spans="1:13" x14ac:dyDescent="0.25">
      <c r="A529">
        <v>12286</v>
      </c>
      <c r="B529" s="58" t="s">
        <v>997</v>
      </c>
      <c r="C529" s="58" t="s">
        <v>423</v>
      </c>
      <c r="D529" s="58" t="s">
        <v>436</v>
      </c>
      <c r="E529" s="58">
        <v>750</v>
      </c>
      <c r="F529" s="58">
        <v>12</v>
      </c>
      <c r="G529" s="59">
        <v>14.5</v>
      </c>
      <c r="H529" s="58" t="s">
        <v>586</v>
      </c>
      <c r="I529" s="59">
        <v>55.99</v>
      </c>
      <c r="J529">
        <v>1</v>
      </c>
      <c r="K529" s="191"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8.49</v>
      </c>
      <c r="L529" s="192" t="str">
        <f t="shared" si="8"/>
        <v>Wine750</v>
      </c>
      <c r="M529" s="191">
        <f>VLOOKUP(L529,'Slope %'!C:D,2,0)</f>
        <v>0.1</v>
      </c>
    </row>
    <row r="530" spans="1:13" x14ac:dyDescent="0.25">
      <c r="A530">
        <v>12291</v>
      </c>
      <c r="B530" s="58" t="s">
        <v>998</v>
      </c>
      <c r="C530" s="58" t="s">
        <v>423</v>
      </c>
      <c r="D530" s="58" t="s">
        <v>424</v>
      </c>
      <c r="E530" s="58">
        <v>750</v>
      </c>
      <c r="F530" s="58">
        <v>6</v>
      </c>
      <c r="G530" s="59">
        <v>12</v>
      </c>
      <c r="H530" s="58" t="s">
        <v>553</v>
      </c>
      <c r="I530" s="59">
        <v>24.49</v>
      </c>
      <c r="J530">
        <v>1</v>
      </c>
      <c r="K530" s="191"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7.03</v>
      </c>
      <c r="L530" s="192" t="str">
        <f t="shared" si="8"/>
        <v>Wine750</v>
      </c>
      <c r="M530" s="191">
        <f>VLOOKUP(L530,'Slope %'!C:D,2,0)</f>
        <v>0.1</v>
      </c>
    </row>
    <row r="531" spans="1:13" x14ac:dyDescent="0.25">
      <c r="A531">
        <v>12294</v>
      </c>
      <c r="B531" s="58" t="s">
        <v>999</v>
      </c>
      <c r="C531" s="58" t="s">
        <v>423</v>
      </c>
      <c r="D531" s="58" t="s">
        <v>916</v>
      </c>
      <c r="E531" s="58">
        <v>1000</v>
      </c>
      <c r="F531" s="58">
        <v>6</v>
      </c>
      <c r="G531" s="59">
        <v>18</v>
      </c>
      <c r="H531" s="58" t="s">
        <v>428</v>
      </c>
      <c r="I531" s="59">
        <v>16.489999999999998</v>
      </c>
      <c r="J531">
        <v>1</v>
      </c>
      <c r="K531" s="191"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14.05</v>
      </c>
      <c r="L531" s="192" t="str">
        <f t="shared" si="8"/>
        <v>Wine1000</v>
      </c>
      <c r="M531" s="191">
        <f>VLOOKUP(L531,'Slope %'!C:D,2,0)</f>
        <v>7.0000000000000007E-2</v>
      </c>
    </row>
    <row r="532" spans="1:13" x14ac:dyDescent="0.25">
      <c r="A532">
        <v>12314</v>
      </c>
      <c r="B532" s="58" t="s">
        <v>1000</v>
      </c>
      <c r="C532" s="58" t="s">
        <v>414</v>
      </c>
      <c r="D532" s="58" t="s">
        <v>783</v>
      </c>
      <c r="E532" s="58">
        <v>1140</v>
      </c>
      <c r="F532" s="58">
        <v>6</v>
      </c>
      <c r="G532" s="59">
        <v>40</v>
      </c>
      <c r="H532" s="58" t="s">
        <v>784</v>
      </c>
      <c r="I532" s="59">
        <v>53.49</v>
      </c>
      <c r="J532">
        <v>1</v>
      </c>
      <c r="K532" s="191"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35.6</v>
      </c>
      <c r="L532" s="192" t="str">
        <f t="shared" si="8"/>
        <v>Spirits1140</v>
      </c>
      <c r="M532" s="191">
        <f>VLOOKUP(L532,'Slope %'!C:D,2,0)</f>
        <v>0.05</v>
      </c>
    </row>
    <row r="533" spans="1:13" x14ac:dyDescent="0.25">
      <c r="A533">
        <v>12323</v>
      </c>
      <c r="B533" s="58" t="s">
        <v>1001</v>
      </c>
      <c r="C533" s="58" t="s">
        <v>410</v>
      </c>
      <c r="D533" s="58" t="s">
        <v>411</v>
      </c>
      <c r="E533" s="58">
        <v>473</v>
      </c>
      <c r="F533" s="58">
        <v>24</v>
      </c>
      <c r="G533" s="59">
        <v>4.7</v>
      </c>
      <c r="H533" s="58" t="s">
        <v>412</v>
      </c>
      <c r="I533" s="59">
        <v>3.89</v>
      </c>
      <c r="J533">
        <v>1</v>
      </c>
      <c r="K533" s="191"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1.74</v>
      </c>
      <c r="L533" s="192" t="str">
        <f t="shared" si="8"/>
        <v>Beer473</v>
      </c>
      <c r="M533" s="191">
        <f>VLOOKUP(L533,'Slope %'!C:D,2,0)</f>
        <v>0.12</v>
      </c>
    </row>
    <row r="534" spans="1:13" x14ac:dyDescent="0.25">
      <c r="A534">
        <v>12323</v>
      </c>
      <c r="B534" s="58" t="s">
        <v>1001</v>
      </c>
      <c r="C534" s="58" t="s">
        <v>410</v>
      </c>
      <c r="D534" s="58" t="s">
        <v>411</v>
      </c>
      <c r="E534" s="58">
        <v>473</v>
      </c>
      <c r="F534" s="58">
        <v>24</v>
      </c>
      <c r="G534" s="59">
        <v>4.7</v>
      </c>
      <c r="H534" s="58" t="s">
        <v>412</v>
      </c>
      <c r="I534" s="59">
        <v>3.89</v>
      </c>
      <c r="J534">
        <v>1</v>
      </c>
      <c r="K534" s="191"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1.74</v>
      </c>
      <c r="L534" s="192" t="str">
        <f t="shared" si="8"/>
        <v>Beer473</v>
      </c>
      <c r="M534" s="191">
        <f>VLOOKUP(L534,'Slope %'!C:D,2,0)</f>
        <v>0.12</v>
      </c>
    </row>
    <row r="535" spans="1:13" x14ac:dyDescent="0.25">
      <c r="A535">
        <v>12324</v>
      </c>
      <c r="B535" s="58" t="s">
        <v>1002</v>
      </c>
      <c r="C535" s="58" t="s">
        <v>414</v>
      </c>
      <c r="D535" s="58" t="s">
        <v>492</v>
      </c>
      <c r="E535" s="58">
        <v>750</v>
      </c>
      <c r="F535" s="58">
        <v>6</v>
      </c>
      <c r="G535" s="59">
        <v>40</v>
      </c>
      <c r="H535" s="58" t="s">
        <v>419</v>
      </c>
      <c r="I535" s="59">
        <v>359.99</v>
      </c>
      <c r="J535">
        <v>1</v>
      </c>
      <c r="K535" s="191"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23.42</v>
      </c>
      <c r="L535" s="192" t="str">
        <f t="shared" si="8"/>
        <v>Spirits750</v>
      </c>
      <c r="M535" s="191">
        <f>VLOOKUP(L535,'Slope %'!C:D,2,0)</f>
        <v>7.0000000000000007E-2</v>
      </c>
    </row>
    <row r="536" spans="1:13" x14ac:dyDescent="0.25">
      <c r="A536">
        <v>12326</v>
      </c>
      <c r="B536" s="58" t="s">
        <v>1003</v>
      </c>
      <c r="C536" s="58" t="s">
        <v>423</v>
      </c>
      <c r="D536" s="58" t="s">
        <v>639</v>
      </c>
      <c r="E536" s="58">
        <v>1000</v>
      </c>
      <c r="F536" s="58">
        <v>12</v>
      </c>
      <c r="G536" s="59">
        <v>13</v>
      </c>
      <c r="H536" s="58" t="s">
        <v>816</v>
      </c>
      <c r="I536" s="59">
        <v>12.99</v>
      </c>
      <c r="J536">
        <v>1</v>
      </c>
      <c r="K536" s="191"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10.15</v>
      </c>
      <c r="L536" s="192" t="str">
        <f t="shared" si="8"/>
        <v>Wine1000</v>
      </c>
      <c r="M536" s="191">
        <f>VLOOKUP(L536,'Slope %'!C:D,2,0)</f>
        <v>7.0000000000000007E-2</v>
      </c>
    </row>
    <row r="537" spans="1:13" x14ac:dyDescent="0.25">
      <c r="A537">
        <v>12327</v>
      </c>
      <c r="B537" s="58" t="s">
        <v>1004</v>
      </c>
      <c r="C537" s="58" t="s">
        <v>423</v>
      </c>
      <c r="D537" s="58" t="s">
        <v>473</v>
      </c>
      <c r="E537" s="58">
        <v>1000</v>
      </c>
      <c r="F537" s="58">
        <v>12</v>
      </c>
      <c r="G537" s="59">
        <v>12</v>
      </c>
      <c r="H537" s="58" t="s">
        <v>816</v>
      </c>
      <c r="I537" s="59">
        <v>12.99</v>
      </c>
      <c r="J537">
        <v>1</v>
      </c>
      <c r="K537" s="191"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9.3699999999999992</v>
      </c>
      <c r="L537" s="192" t="str">
        <f t="shared" si="8"/>
        <v>Wine1000</v>
      </c>
      <c r="M537" s="191">
        <f>VLOOKUP(L537,'Slope %'!C:D,2,0)</f>
        <v>7.0000000000000007E-2</v>
      </c>
    </row>
    <row r="538" spans="1:13" x14ac:dyDescent="0.25">
      <c r="A538">
        <v>12335</v>
      </c>
      <c r="B538" s="58" t="s">
        <v>1005</v>
      </c>
      <c r="C538" s="58" t="s">
        <v>414</v>
      </c>
      <c r="D538" s="58" t="s">
        <v>460</v>
      </c>
      <c r="E538" s="58">
        <v>1140</v>
      </c>
      <c r="F538" s="58">
        <v>6</v>
      </c>
      <c r="G538" s="59">
        <v>40</v>
      </c>
      <c r="H538" s="58" t="s">
        <v>428</v>
      </c>
      <c r="I538" s="59">
        <v>43.99</v>
      </c>
      <c r="J538">
        <v>1</v>
      </c>
      <c r="K538" s="191"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35.6</v>
      </c>
      <c r="L538" s="192" t="str">
        <f t="shared" si="8"/>
        <v>Spirits1140</v>
      </c>
      <c r="M538" s="191">
        <f>VLOOKUP(L538,'Slope %'!C:D,2,0)</f>
        <v>0.05</v>
      </c>
    </row>
    <row r="539" spans="1:13" x14ac:dyDescent="0.25">
      <c r="A539">
        <v>12343</v>
      </c>
      <c r="B539" s="58" t="s">
        <v>1006</v>
      </c>
      <c r="C539" s="58" t="s">
        <v>410</v>
      </c>
      <c r="D539" s="58" t="s">
        <v>717</v>
      </c>
      <c r="E539" s="58">
        <v>750</v>
      </c>
      <c r="F539" s="58">
        <v>12</v>
      </c>
      <c r="G539" s="59">
        <v>8.5</v>
      </c>
      <c r="H539" s="58" t="s">
        <v>529</v>
      </c>
      <c r="I539" s="59">
        <v>8.5299999999999994</v>
      </c>
      <c r="J539">
        <v>1</v>
      </c>
      <c r="K539" s="191"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4.9800000000000004</v>
      </c>
      <c r="L539" s="192" t="str">
        <f t="shared" si="8"/>
        <v>Beer750</v>
      </c>
      <c r="M539" s="191">
        <f>VLOOKUP(L539,'Slope %'!C:D,2,0)</f>
        <v>0.12</v>
      </c>
    </row>
    <row r="540" spans="1:13" x14ac:dyDescent="0.25">
      <c r="A540">
        <v>12349</v>
      </c>
      <c r="B540" s="58" t="s">
        <v>1007</v>
      </c>
      <c r="C540" s="58" t="s">
        <v>423</v>
      </c>
      <c r="D540" s="58" t="s">
        <v>575</v>
      </c>
      <c r="E540" s="58">
        <v>4000</v>
      </c>
      <c r="F540" s="58">
        <v>4</v>
      </c>
      <c r="G540" s="59">
        <v>12</v>
      </c>
      <c r="H540" s="58" t="s">
        <v>474</v>
      </c>
      <c r="I540" s="59">
        <v>44.99</v>
      </c>
      <c r="J540">
        <v>1</v>
      </c>
      <c r="K540" s="191"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31.2</v>
      </c>
      <c r="L540" s="192" t="str">
        <f t="shared" si="8"/>
        <v>Wine4000</v>
      </c>
      <c r="M540" s="191">
        <f>VLOOKUP(L540,'Slope %'!C:D,2,0)</f>
        <v>0.05</v>
      </c>
    </row>
    <row r="541" spans="1:13" x14ac:dyDescent="0.25">
      <c r="A541">
        <v>12356</v>
      </c>
      <c r="B541" s="58" t="s">
        <v>1008</v>
      </c>
      <c r="C541" s="58" t="s">
        <v>423</v>
      </c>
      <c r="D541" s="58" t="s">
        <v>495</v>
      </c>
      <c r="E541" s="58">
        <v>750</v>
      </c>
      <c r="F541" s="58">
        <v>12</v>
      </c>
      <c r="G541" s="59">
        <v>14.5</v>
      </c>
      <c r="H541" s="58" t="s">
        <v>586</v>
      </c>
      <c r="I541" s="59">
        <v>32.99</v>
      </c>
      <c r="J541">
        <v>1</v>
      </c>
      <c r="K541" s="191"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8.49</v>
      </c>
      <c r="L541" s="192" t="str">
        <f t="shared" si="8"/>
        <v>Wine750</v>
      </c>
      <c r="M541" s="191">
        <f>VLOOKUP(L541,'Slope %'!C:D,2,0)</f>
        <v>0.1</v>
      </c>
    </row>
    <row r="542" spans="1:13" x14ac:dyDescent="0.25">
      <c r="A542">
        <v>12357</v>
      </c>
      <c r="B542" s="58" t="s">
        <v>1009</v>
      </c>
      <c r="C542" s="58" t="s">
        <v>410</v>
      </c>
      <c r="D542" s="58" t="s">
        <v>411</v>
      </c>
      <c r="E542" s="58">
        <v>500</v>
      </c>
      <c r="F542" s="58">
        <v>24</v>
      </c>
      <c r="G542" s="59">
        <v>5</v>
      </c>
      <c r="H542" s="58" t="s">
        <v>419</v>
      </c>
      <c r="I542" s="59">
        <v>3.99</v>
      </c>
      <c r="J542">
        <v>1</v>
      </c>
      <c r="K542" s="191"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1.95</v>
      </c>
      <c r="L542" s="192" t="str">
        <f t="shared" si="8"/>
        <v>Beer500</v>
      </c>
      <c r="M542" s="191">
        <f>VLOOKUP(L542,'Slope %'!C:D,2,0)</f>
        <v>0.12</v>
      </c>
    </row>
    <row r="543" spans="1:13" x14ac:dyDescent="0.25">
      <c r="A543">
        <v>12357</v>
      </c>
      <c r="B543" s="58" t="s">
        <v>1009</v>
      </c>
      <c r="C543" s="58" t="s">
        <v>410</v>
      </c>
      <c r="D543" s="58" t="s">
        <v>411</v>
      </c>
      <c r="E543" s="58">
        <v>500</v>
      </c>
      <c r="F543" s="58">
        <v>24</v>
      </c>
      <c r="G543" s="59">
        <v>5</v>
      </c>
      <c r="H543" s="58" t="s">
        <v>419</v>
      </c>
      <c r="I543" s="59">
        <v>3.99</v>
      </c>
      <c r="J543">
        <v>1</v>
      </c>
      <c r="K543" s="191"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1.95</v>
      </c>
      <c r="L543" s="192" t="str">
        <f t="shared" si="8"/>
        <v>Beer500</v>
      </c>
      <c r="M543" s="191">
        <f>VLOOKUP(L543,'Slope %'!C:D,2,0)</f>
        <v>0.12</v>
      </c>
    </row>
    <row r="544" spans="1:13" x14ac:dyDescent="0.25">
      <c r="A544">
        <v>12358</v>
      </c>
      <c r="B544" s="58" t="s">
        <v>1010</v>
      </c>
      <c r="C544" s="58" t="s">
        <v>410</v>
      </c>
      <c r="D544" s="58" t="s">
        <v>677</v>
      </c>
      <c r="E544" s="58">
        <v>500</v>
      </c>
      <c r="F544" s="58">
        <v>24</v>
      </c>
      <c r="G544" s="59">
        <v>4.5</v>
      </c>
      <c r="H544" s="58" t="s">
        <v>419</v>
      </c>
      <c r="I544" s="59">
        <v>3.99</v>
      </c>
      <c r="J544">
        <v>1</v>
      </c>
      <c r="K544" s="191"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1.76</v>
      </c>
      <c r="L544" s="192" t="str">
        <f t="shared" si="8"/>
        <v>Beer500</v>
      </c>
      <c r="M544" s="191">
        <f>VLOOKUP(L544,'Slope %'!C:D,2,0)</f>
        <v>0.12</v>
      </c>
    </row>
    <row r="545" spans="1:13" x14ac:dyDescent="0.25">
      <c r="A545">
        <v>12358</v>
      </c>
      <c r="B545" s="58" t="s">
        <v>1010</v>
      </c>
      <c r="C545" s="58" t="s">
        <v>410</v>
      </c>
      <c r="D545" s="58" t="s">
        <v>677</v>
      </c>
      <c r="E545" s="58">
        <v>500</v>
      </c>
      <c r="F545" s="58">
        <v>24</v>
      </c>
      <c r="G545" s="59">
        <v>4.5</v>
      </c>
      <c r="H545" s="58" t="s">
        <v>419</v>
      </c>
      <c r="I545" s="59">
        <v>3.99</v>
      </c>
      <c r="J545">
        <v>1</v>
      </c>
      <c r="K545" s="191"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1.76</v>
      </c>
      <c r="L545" s="192" t="str">
        <f t="shared" si="8"/>
        <v>Beer500</v>
      </c>
      <c r="M545" s="191">
        <f>VLOOKUP(L545,'Slope %'!C:D,2,0)</f>
        <v>0.12</v>
      </c>
    </row>
    <row r="546" spans="1:13" x14ac:dyDescent="0.25">
      <c r="A546">
        <v>12363</v>
      </c>
      <c r="B546" s="58" t="s">
        <v>1011</v>
      </c>
      <c r="C546" s="58" t="s">
        <v>414</v>
      </c>
      <c r="D546" s="58" t="s">
        <v>503</v>
      </c>
      <c r="E546" s="58">
        <v>750</v>
      </c>
      <c r="F546" s="58">
        <v>6</v>
      </c>
      <c r="G546" s="59">
        <v>40</v>
      </c>
      <c r="H546" s="58" t="s">
        <v>553</v>
      </c>
      <c r="I546" s="59">
        <v>46.66</v>
      </c>
      <c r="J546">
        <v>1</v>
      </c>
      <c r="K546" s="191"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23.42</v>
      </c>
      <c r="L546" s="192" t="str">
        <f t="shared" si="8"/>
        <v>Spirits750</v>
      </c>
      <c r="M546" s="191">
        <f>VLOOKUP(L546,'Slope %'!C:D,2,0)</f>
        <v>7.0000000000000007E-2</v>
      </c>
    </row>
    <row r="547" spans="1:13" x14ac:dyDescent="0.25">
      <c r="A547">
        <v>12368</v>
      </c>
      <c r="B547" s="58" t="s">
        <v>1012</v>
      </c>
      <c r="C547" s="58" t="s">
        <v>414</v>
      </c>
      <c r="D547" s="58" t="s">
        <v>581</v>
      </c>
      <c r="E547" s="58">
        <v>1140</v>
      </c>
      <c r="F547" s="58">
        <v>6</v>
      </c>
      <c r="G547" s="59">
        <v>40</v>
      </c>
      <c r="H547" s="58" t="s">
        <v>480</v>
      </c>
      <c r="I547" s="59">
        <v>51.99</v>
      </c>
      <c r="J547">
        <v>1</v>
      </c>
      <c r="K547" s="191"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35.6</v>
      </c>
      <c r="L547" s="192" t="str">
        <f t="shared" si="8"/>
        <v>Spirits1140</v>
      </c>
      <c r="M547" s="191">
        <f>VLOOKUP(L547,'Slope %'!C:D,2,0)</f>
        <v>0.05</v>
      </c>
    </row>
    <row r="548" spans="1:13" x14ac:dyDescent="0.25">
      <c r="A548">
        <v>12377</v>
      </c>
      <c r="B548" s="58" t="s">
        <v>1013</v>
      </c>
      <c r="C548" s="58" t="s">
        <v>423</v>
      </c>
      <c r="D548" s="58" t="s">
        <v>1014</v>
      </c>
      <c r="E548" s="58">
        <v>750</v>
      </c>
      <c r="F548" s="58">
        <v>12</v>
      </c>
      <c r="G548" s="59">
        <v>9</v>
      </c>
      <c r="H548" s="58" t="s">
        <v>791</v>
      </c>
      <c r="I548" s="59">
        <v>16.5</v>
      </c>
      <c r="J548">
        <v>1</v>
      </c>
      <c r="K548" s="191"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5.27</v>
      </c>
      <c r="L548" s="192" t="str">
        <f t="shared" si="8"/>
        <v>Wine750</v>
      </c>
      <c r="M548" s="191">
        <f>VLOOKUP(L548,'Slope %'!C:D,2,0)</f>
        <v>0.1</v>
      </c>
    </row>
    <row r="549" spans="1:13" x14ac:dyDescent="0.25">
      <c r="A549">
        <v>12385</v>
      </c>
      <c r="B549" s="58" t="s">
        <v>1015</v>
      </c>
      <c r="C549" s="58" t="s">
        <v>414</v>
      </c>
      <c r="D549" s="58" t="s">
        <v>500</v>
      </c>
      <c r="E549" s="58">
        <v>750</v>
      </c>
      <c r="F549" s="58">
        <v>12</v>
      </c>
      <c r="G549" s="59">
        <v>40</v>
      </c>
      <c r="H549" s="58" t="s">
        <v>501</v>
      </c>
      <c r="I549" s="59">
        <v>81.99</v>
      </c>
      <c r="J549">
        <v>1</v>
      </c>
      <c r="K549" s="191"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23.42</v>
      </c>
      <c r="L549" s="192" t="str">
        <f t="shared" si="8"/>
        <v>Spirits750</v>
      </c>
      <c r="M549" s="191">
        <f>VLOOKUP(L549,'Slope %'!C:D,2,0)</f>
        <v>7.0000000000000007E-2</v>
      </c>
    </row>
    <row r="550" spans="1:13" x14ac:dyDescent="0.25">
      <c r="A550">
        <v>12417</v>
      </c>
      <c r="B550" s="58" t="s">
        <v>1016</v>
      </c>
      <c r="C550" s="58" t="s">
        <v>423</v>
      </c>
      <c r="D550" s="58" t="s">
        <v>916</v>
      </c>
      <c r="E550" s="58">
        <v>1000</v>
      </c>
      <c r="F550" s="58">
        <v>6</v>
      </c>
      <c r="G550" s="59">
        <v>15</v>
      </c>
      <c r="H550" s="58" t="s">
        <v>428</v>
      </c>
      <c r="I550" s="59">
        <v>16.489999999999998</v>
      </c>
      <c r="J550">
        <v>1</v>
      </c>
      <c r="K550" s="191"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11.71</v>
      </c>
      <c r="L550" s="192" t="str">
        <f t="shared" si="8"/>
        <v>Wine1000</v>
      </c>
      <c r="M550" s="191">
        <f>VLOOKUP(L550,'Slope %'!C:D,2,0)</f>
        <v>7.0000000000000007E-2</v>
      </c>
    </row>
    <row r="551" spans="1:13" x14ac:dyDescent="0.25">
      <c r="A551">
        <v>12418</v>
      </c>
      <c r="B551" s="58" t="s">
        <v>1017</v>
      </c>
      <c r="C551" s="58" t="s">
        <v>423</v>
      </c>
      <c r="D551" s="58" t="s">
        <v>476</v>
      </c>
      <c r="E551" s="58">
        <v>750</v>
      </c>
      <c r="F551" s="58">
        <v>6</v>
      </c>
      <c r="G551" s="59">
        <v>14.7</v>
      </c>
      <c r="H551" s="58" t="s">
        <v>421</v>
      </c>
      <c r="I551" s="59">
        <v>121.99</v>
      </c>
      <c r="J551">
        <v>1</v>
      </c>
      <c r="K551" s="191"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8.61</v>
      </c>
      <c r="L551" s="192" t="str">
        <f t="shared" si="8"/>
        <v>Wine750</v>
      </c>
      <c r="M551" s="191">
        <f>VLOOKUP(L551,'Slope %'!C:D,2,0)</f>
        <v>0.1</v>
      </c>
    </row>
    <row r="552" spans="1:13" x14ac:dyDescent="0.25">
      <c r="A552">
        <v>12525</v>
      </c>
      <c r="B552" s="58" t="s">
        <v>1018</v>
      </c>
      <c r="C552" s="58" t="s">
        <v>423</v>
      </c>
      <c r="D552" s="58" t="s">
        <v>436</v>
      </c>
      <c r="E552" s="58">
        <v>750</v>
      </c>
      <c r="F552" s="58">
        <v>12</v>
      </c>
      <c r="G552" s="59">
        <v>14.5</v>
      </c>
      <c r="H552" s="58" t="s">
        <v>586</v>
      </c>
      <c r="I552" s="59">
        <v>42.99</v>
      </c>
      <c r="J552">
        <v>1</v>
      </c>
      <c r="K552" s="191"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8.49</v>
      </c>
      <c r="L552" s="192" t="str">
        <f t="shared" si="8"/>
        <v>Wine750</v>
      </c>
      <c r="M552" s="191">
        <f>VLOOKUP(L552,'Slope %'!C:D,2,0)</f>
        <v>0.1</v>
      </c>
    </row>
    <row r="553" spans="1:13" x14ac:dyDescent="0.25">
      <c r="A553">
        <v>12534</v>
      </c>
      <c r="B553" s="58" t="s">
        <v>1019</v>
      </c>
      <c r="C553" s="58" t="s">
        <v>414</v>
      </c>
      <c r="D553" s="58" t="s">
        <v>555</v>
      </c>
      <c r="E553" s="58">
        <v>750</v>
      </c>
      <c r="F553" s="58">
        <v>12</v>
      </c>
      <c r="G553" s="59">
        <v>40</v>
      </c>
      <c r="H553" s="58" t="s">
        <v>419</v>
      </c>
      <c r="I553" s="59">
        <v>27.49</v>
      </c>
      <c r="J553">
        <v>1</v>
      </c>
      <c r="K553" s="191"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23.42</v>
      </c>
      <c r="L553" s="192" t="str">
        <f t="shared" si="8"/>
        <v>Spirits750</v>
      </c>
      <c r="M553" s="191">
        <f>VLOOKUP(L553,'Slope %'!C:D,2,0)</f>
        <v>7.0000000000000007E-2</v>
      </c>
    </row>
    <row r="554" spans="1:13" x14ac:dyDescent="0.25">
      <c r="A554">
        <v>12535</v>
      </c>
      <c r="B554" s="58" t="s">
        <v>1020</v>
      </c>
      <c r="C554" s="58" t="s">
        <v>414</v>
      </c>
      <c r="D554" s="58" t="s">
        <v>1021</v>
      </c>
      <c r="E554" s="58">
        <v>750</v>
      </c>
      <c r="F554" s="58">
        <v>12</v>
      </c>
      <c r="G554" s="59">
        <v>35</v>
      </c>
      <c r="H554" s="58" t="s">
        <v>784</v>
      </c>
      <c r="I554" s="59">
        <v>39.99</v>
      </c>
      <c r="J554">
        <v>1</v>
      </c>
      <c r="K554" s="191"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20.49</v>
      </c>
      <c r="L554" s="192" t="str">
        <f t="shared" si="8"/>
        <v>Spirits750</v>
      </c>
      <c r="M554" s="191">
        <f>VLOOKUP(L554,'Slope %'!C:D,2,0)</f>
        <v>7.0000000000000007E-2</v>
      </c>
    </row>
    <row r="555" spans="1:13" x14ac:dyDescent="0.25">
      <c r="A555">
        <v>12549</v>
      </c>
      <c r="B555" s="58" t="s">
        <v>1022</v>
      </c>
      <c r="C555" s="58" t="s">
        <v>423</v>
      </c>
      <c r="D555" s="58" t="s">
        <v>424</v>
      </c>
      <c r="E555" s="58">
        <v>750</v>
      </c>
      <c r="F555" s="58">
        <v>6</v>
      </c>
      <c r="G555" s="59">
        <v>7</v>
      </c>
      <c r="H555" s="58" t="s">
        <v>428</v>
      </c>
      <c r="I555" s="59">
        <v>16.989999999999998</v>
      </c>
      <c r="J555">
        <v>1</v>
      </c>
      <c r="K555" s="191"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4.0999999999999996</v>
      </c>
      <c r="L555" s="192" t="str">
        <f t="shared" si="8"/>
        <v>Wine750</v>
      </c>
      <c r="M555" s="191">
        <f>VLOOKUP(L555,'Slope %'!C:D,2,0)</f>
        <v>0.1</v>
      </c>
    </row>
    <row r="556" spans="1:13" x14ac:dyDescent="0.25">
      <c r="A556">
        <v>12578</v>
      </c>
      <c r="B556" s="58" t="s">
        <v>1023</v>
      </c>
      <c r="C556" s="58" t="s">
        <v>410</v>
      </c>
      <c r="D556" s="58" t="s">
        <v>411</v>
      </c>
      <c r="E556" s="58">
        <v>5325</v>
      </c>
      <c r="F556" s="58">
        <v>1</v>
      </c>
      <c r="G556" s="59">
        <v>4.7</v>
      </c>
      <c r="H556" s="58" t="s">
        <v>412</v>
      </c>
      <c r="I556" s="59">
        <v>36.29</v>
      </c>
      <c r="J556">
        <v>15</v>
      </c>
      <c r="K556" s="191"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19.54</v>
      </c>
      <c r="L556" s="192" t="str">
        <f t="shared" si="8"/>
        <v>Beer5325</v>
      </c>
      <c r="M556" s="191">
        <f>VLOOKUP(L556,'Slope %'!C:D,2,0)</f>
        <v>0.05</v>
      </c>
    </row>
    <row r="557" spans="1:13" x14ac:dyDescent="0.25">
      <c r="A557">
        <v>12578</v>
      </c>
      <c r="B557" s="58" t="s">
        <v>1023</v>
      </c>
      <c r="C557" s="58" t="s">
        <v>410</v>
      </c>
      <c r="D557" s="58" t="s">
        <v>411</v>
      </c>
      <c r="E557" s="58">
        <v>5325</v>
      </c>
      <c r="F557" s="58">
        <v>1</v>
      </c>
      <c r="G557" s="59">
        <v>4.7</v>
      </c>
      <c r="H557" s="58" t="s">
        <v>412</v>
      </c>
      <c r="I557" s="59">
        <v>36.29</v>
      </c>
      <c r="J557">
        <v>15</v>
      </c>
      <c r="K557" s="191"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19.54</v>
      </c>
      <c r="L557" s="192" t="str">
        <f t="shared" si="8"/>
        <v>Beer5325</v>
      </c>
      <c r="M557" s="191">
        <f>VLOOKUP(L557,'Slope %'!C:D,2,0)</f>
        <v>0.05</v>
      </c>
    </row>
    <row r="558" spans="1:13" x14ac:dyDescent="0.25">
      <c r="A558">
        <v>12598</v>
      </c>
      <c r="B558" s="58" t="s">
        <v>1024</v>
      </c>
      <c r="C558" s="58" t="s">
        <v>410</v>
      </c>
      <c r="D558" s="58" t="s">
        <v>677</v>
      </c>
      <c r="E558" s="58">
        <v>330</v>
      </c>
      <c r="F558" s="58">
        <v>24</v>
      </c>
      <c r="G558" s="59">
        <v>5</v>
      </c>
      <c r="H558" s="58" t="s">
        <v>600</v>
      </c>
      <c r="I558" s="59">
        <v>2.99</v>
      </c>
      <c r="J558">
        <v>1</v>
      </c>
      <c r="K558" s="191"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1.29</v>
      </c>
      <c r="L558" s="192" t="str">
        <f t="shared" si="8"/>
        <v>Beer330</v>
      </c>
      <c r="M558" s="191">
        <f>VLOOKUP(L558,'Slope %'!C:D,2,0)</f>
        <v>0.12</v>
      </c>
    </row>
    <row r="559" spans="1:13" x14ac:dyDescent="0.25">
      <c r="A559">
        <v>12598</v>
      </c>
      <c r="B559" s="58" t="s">
        <v>1024</v>
      </c>
      <c r="C559" s="58" t="s">
        <v>410</v>
      </c>
      <c r="D559" s="58" t="s">
        <v>677</v>
      </c>
      <c r="E559" s="58">
        <v>330</v>
      </c>
      <c r="F559" s="58">
        <v>24</v>
      </c>
      <c r="G559" s="59">
        <v>5</v>
      </c>
      <c r="H559" s="58" t="s">
        <v>600</v>
      </c>
      <c r="I559" s="59">
        <v>2.99</v>
      </c>
      <c r="J559">
        <v>1</v>
      </c>
      <c r="K559" s="191"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1.29</v>
      </c>
      <c r="L559" s="192" t="str">
        <f t="shared" si="8"/>
        <v>Beer330</v>
      </c>
      <c r="M559" s="191">
        <f>VLOOKUP(L559,'Slope %'!C:D,2,0)</f>
        <v>0.12</v>
      </c>
    </row>
    <row r="560" spans="1:13" x14ac:dyDescent="0.25">
      <c r="A560">
        <v>12616</v>
      </c>
      <c r="B560" s="58" t="s">
        <v>1025</v>
      </c>
      <c r="C560" s="58" t="s">
        <v>423</v>
      </c>
      <c r="D560" s="58" t="s">
        <v>436</v>
      </c>
      <c r="E560" s="58">
        <v>750</v>
      </c>
      <c r="F560" s="58">
        <v>12</v>
      </c>
      <c r="G560" s="59">
        <v>12</v>
      </c>
      <c r="H560" s="58" t="s">
        <v>421</v>
      </c>
      <c r="I560" s="59">
        <v>12.99</v>
      </c>
      <c r="J560">
        <v>1</v>
      </c>
      <c r="K560" s="191"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7.03</v>
      </c>
      <c r="L560" s="192" t="str">
        <f t="shared" si="8"/>
        <v>Wine750</v>
      </c>
      <c r="M560" s="191">
        <f>VLOOKUP(L560,'Slope %'!C:D,2,0)</f>
        <v>0.1</v>
      </c>
    </row>
    <row r="561" spans="1:13" x14ac:dyDescent="0.25">
      <c r="A561">
        <v>12628</v>
      </c>
      <c r="B561" s="58" t="s">
        <v>1026</v>
      </c>
      <c r="C561" s="58" t="s">
        <v>673</v>
      </c>
      <c r="D561" s="58" t="s">
        <v>674</v>
      </c>
      <c r="E561" s="58">
        <v>473</v>
      </c>
      <c r="F561" s="58">
        <v>24</v>
      </c>
      <c r="G561" s="59">
        <v>5</v>
      </c>
      <c r="H561" s="58" t="s">
        <v>600</v>
      </c>
      <c r="I561" s="59">
        <v>3.51</v>
      </c>
      <c r="J561">
        <v>1</v>
      </c>
      <c r="K561" s="191"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1.96</v>
      </c>
      <c r="L561" s="192" t="str">
        <f t="shared" si="8"/>
        <v>Ready to Drink473</v>
      </c>
      <c r="M561" s="191">
        <f>VLOOKUP(L561,'Slope %'!C:D,2,0)</f>
        <v>0.12</v>
      </c>
    </row>
    <row r="562" spans="1:13" x14ac:dyDescent="0.25">
      <c r="A562">
        <v>12628</v>
      </c>
      <c r="B562" s="58" t="s">
        <v>1026</v>
      </c>
      <c r="C562" s="58" t="s">
        <v>673</v>
      </c>
      <c r="D562" s="58" t="s">
        <v>674</v>
      </c>
      <c r="E562" s="58">
        <v>473</v>
      </c>
      <c r="F562" s="58">
        <v>24</v>
      </c>
      <c r="G562" s="59">
        <v>5</v>
      </c>
      <c r="H562" s="58" t="s">
        <v>600</v>
      </c>
      <c r="I562" s="59">
        <v>3.51</v>
      </c>
      <c r="J562">
        <v>1</v>
      </c>
      <c r="K562" s="191"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1.96</v>
      </c>
      <c r="L562" s="192" t="str">
        <f t="shared" si="8"/>
        <v>Ready to Drink473</v>
      </c>
      <c r="M562" s="191">
        <f>VLOOKUP(L562,'Slope %'!C:D,2,0)</f>
        <v>0.12</v>
      </c>
    </row>
    <row r="563" spans="1:13" x14ac:dyDescent="0.25">
      <c r="A563">
        <v>12660</v>
      </c>
      <c r="B563" s="58" t="s">
        <v>1027</v>
      </c>
      <c r="C563" s="58" t="s">
        <v>414</v>
      </c>
      <c r="D563" s="58" t="s">
        <v>418</v>
      </c>
      <c r="E563" s="58">
        <v>750</v>
      </c>
      <c r="F563" s="58">
        <v>12</v>
      </c>
      <c r="G563" s="59">
        <v>40</v>
      </c>
      <c r="H563" s="58" t="s">
        <v>784</v>
      </c>
      <c r="I563" s="59">
        <v>26.29</v>
      </c>
      <c r="J563">
        <v>1</v>
      </c>
      <c r="K563" s="191"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23.42</v>
      </c>
      <c r="L563" s="192" t="str">
        <f t="shared" si="8"/>
        <v>Spirits750</v>
      </c>
      <c r="M563" s="191">
        <f>VLOOKUP(L563,'Slope %'!C:D,2,0)</f>
        <v>7.0000000000000007E-2</v>
      </c>
    </row>
    <row r="564" spans="1:13" x14ac:dyDescent="0.25">
      <c r="A564">
        <v>12670</v>
      </c>
      <c r="B564" s="58" t="s">
        <v>1028</v>
      </c>
      <c r="C564" s="58" t="s">
        <v>423</v>
      </c>
      <c r="D564" s="58" t="s">
        <v>476</v>
      </c>
      <c r="E564" s="58">
        <v>750</v>
      </c>
      <c r="F564" s="58">
        <v>12</v>
      </c>
      <c r="G564" s="59">
        <v>13</v>
      </c>
      <c r="H564" s="58" t="s">
        <v>774</v>
      </c>
      <c r="I564" s="59">
        <v>21.99</v>
      </c>
      <c r="J564">
        <v>1</v>
      </c>
      <c r="K564" s="191"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7.61</v>
      </c>
      <c r="L564" s="192" t="str">
        <f t="shared" si="8"/>
        <v>Wine750</v>
      </c>
      <c r="M564" s="191">
        <f>VLOOKUP(L564,'Slope %'!C:D,2,0)</f>
        <v>0.1</v>
      </c>
    </row>
    <row r="565" spans="1:13" x14ac:dyDescent="0.25">
      <c r="A565">
        <v>12674</v>
      </c>
      <c r="B565" s="58" t="s">
        <v>1029</v>
      </c>
      <c r="C565" s="58" t="s">
        <v>423</v>
      </c>
      <c r="D565" s="58" t="s">
        <v>598</v>
      </c>
      <c r="E565" s="58">
        <v>750</v>
      </c>
      <c r="F565" s="58">
        <v>12</v>
      </c>
      <c r="G565" s="59">
        <v>13</v>
      </c>
      <c r="H565" s="58" t="s">
        <v>501</v>
      </c>
      <c r="I565" s="59">
        <v>16.489999999999998</v>
      </c>
      <c r="J565">
        <v>1</v>
      </c>
      <c r="K565" s="191"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7.61</v>
      </c>
      <c r="L565" s="192" t="str">
        <f t="shared" si="8"/>
        <v>Wine750</v>
      </c>
      <c r="M565" s="191">
        <f>VLOOKUP(L565,'Slope %'!C:D,2,0)</f>
        <v>0.1</v>
      </c>
    </row>
    <row r="566" spans="1:13" x14ac:dyDescent="0.25">
      <c r="A566">
        <v>12729</v>
      </c>
      <c r="B566" s="58" t="s">
        <v>1030</v>
      </c>
      <c r="C566" s="58" t="s">
        <v>423</v>
      </c>
      <c r="D566" s="58" t="s">
        <v>560</v>
      </c>
      <c r="E566" s="58">
        <v>750</v>
      </c>
      <c r="F566" s="58">
        <v>12</v>
      </c>
      <c r="G566" s="59">
        <v>15</v>
      </c>
      <c r="H566" s="58" t="s">
        <v>608</v>
      </c>
      <c r="I566" s="59">
        <v>29.99</v>
      </c>
      <c r="J566">
        <v>1</v>
      </c>
      <c r="K566" s="191"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8.7799999999999994</v>
      </c>
      <c r="L566" s="192" t="str">
        <f t="shared" si="8"/>
        <v>Wine750</v>
      </c>
      <c r="M566" s="191">
        <f>VLOOKUP(L566,'Slope %'!C:D,2,0)</f>
        <v>0.1</v>
      </c>
    </row>
    <row r="567" spans="1:13" x14ac:dyDescent="0.25">
      <c r="A567">
        <v>12764</v>
      </c>
      <c r="B567" s="58" t="s">
        <v>1031</v>
      </c>
      <c r="C567" s="58" t="s">
        <v>423</v>
      </c>
      <c r="D567" s="58" t="s">
        <v>467</v>
      </c>
      <c r="E567" s="58">
        <v>750</v>
      </c>
      <c r="F567" s="58">
        <v>6</v>
      </c>
      <c r="G567" s="59">
        <v>14.5</v>
      </c>
      <c r="H567" s="58" t="s">
        <v>586</v>
      </c>
      <c r="I567" s="59">
        <v>32.99</v>
      </c>
      <c r="J567">
        <v>1</v>
      </c>
      <c r="K567" s="191"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8.49</v>
      </c>
      <c r="L567" s="192" t="str">
        <f t="shared" si="8"/>
        <v>Wine750</v>
      </c>
      <c r="M567" s="191">
        <f>VLOOKUP(L567,'Slope %'!C:D,2,0)</f>
        <v>0.1</v>
      </c>
    </row>
    <row r="568" spans="1:13" x14ac:dyDescent="0.25">
      <c r="A568">
        <v>12772</v>
      </c>
      <c r="B568" s="58" t="s">
        <v>1032</v>
      </c>
      <c r="C568" s="58" t="s">
        <v>423</v>
      </c>
      <c r="D568" s="58" t="s">
        <v>510</v>
      </c>
      <c r="E568" s="58">
        <v>750</v>
      </c>
      <c r="F568" s="58">
        <v>12</v>
      </c>
      <c r="G568" s="59">
        <v>20</v>
      </c>
      <c r="H568" s="58" t="s">
        <v>561</v>
      </c>
      <c r="I568" s="59">
        <v>17.989999999999998</v>
      </c>
      <c r="J568">
        <v>1</v>
      </c>
      <c r="K568" s="191"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11.71</v>
      </c>
      <c r="L568" s="192" t="str">
        <f t="shared" si="8"/>
        <v>Wine750</v>
      </c>
      <c r="M568" s="191">
        <f>VLOOKUP(L568,'Slope %'!C:D,2,0)</f>
        <v>0.1</v>
      </c>
    </row>
    <row r="569" spans="1:13" x14ac:dyDescent="0.25">
      <c r="A569">
        <v>12796</v>
      </c>
      <c r="B569" s="58" t="s">
        <v>1033</v>
      </c>
      <c r="C569" s="58" t="s">
        <v>423</v>
      </c>
      <c r="D569" s="58" t="s">
        <v>436</v>
      </c>
      <c r="E569" s="58">
        <v>750</v>
      </c>
      <c r="F569" s="58">
        <v>6</v>
      </c>
      <c r="G569" s="59">
        <v>16.5</v>
      </c>
      <c r="H569" s="58" t="s">
        <v>434</v>
      </c>
      <c r="I569" s="59">
        <v>64.989999999999995</v>
      </c>
      <c r="J569">
        <v>1</v>
      </c>
      <c r="K569" s="191"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9.66</v>
      </c>
      <c r="L569" s="192" t="str">
        <f t="shared" si="8"/>
        <v>Wine750</v>
      </c>
      <c r="M569" s="191">
        <f>VLOOKUP(L569,'Slope %'!C:D,2,0)</f>
        <v>0.1</v>
      </c>
    </row>
    <row r="570" spans="1:13" x14ac:dyDescent="0.25">
      <c r="A570">
        <v>12798</v>
      </c>
      <c r="B570" s="58" t="s">
        <v>1034</v>
      </c>
      <c r="C570" s="58" t="s">
        <v>423</v>
      </c>
      <c r="D570" s="58" t="s">
        <v>436</v>
      </c>
      <c r="E570" s="58">
        <v>750</v>
      </c>
      <c r="F570" s="58">
        <v>6</v>
      </c>
      <c r="G570" s="59">
        <v>14</v>
      </c>
      <c r="H570" s="58" t="s">
        <v>434</v>
      </c>
      <c r="I570" s="59">
        <v>29.99</v>
      </c>
      <c r="J570">
        <v>1</v>
      </c>
      <c r="K570" s="191"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8.1999999999999993</v>
      </c>
      <c r="L570" s="192" t="str">
        <f t="shared" si="8"/>
        <v>Wine750</v>
      </c>
      <c r="M570" s="191">
        <f>VLOOKUP(L570,'Slope %'!C:D,2,0)</f>
        <v>0.1</v>
      </c>
    </row>
    <row r="571" spans="1:13" x14ac:dyDescent="0.25">
      <c r="A571">
        <v>12802</v>
      </c>
      <c r="B571" s="58" t="s">
        <v>1035</v>
      </c>
      <c r="C571" s="58" t="s">
        <v>423</v>
      </c>
      <c r="D571" s="58" t="s">
        <v>510</v>
      </c>
      <c r="E571" s="58">
        <v>750</v>
      </c>
      <c r="F571" s="58">
        <v>12</v>
      </c>
      <c r="G571" s="59">
        <v>20.5</v>
      </c>
      <c r="H571" s="58" t="s">
        <v>561</v>
      </c>
      <c r="I571" s="59">
        <v>140.18</v>
      </c>
      <c r="J571">
        <v>1</v>
      </c>
      <c r="K571" s="191"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12</v>
      </c>
      <c r="L571" s="192" t="str">
        <f t="shared" si="8"/>
        <v>Wine750</v>
      </c>
      <c r="M571" s="191">
        <f>VLOOKUP(L571,'Slope %'!C:D,2,0)</f>
        <v>0.1</v>
      </c>
    </row>
    <row r="572" spans="1:13" x14ac:dyDescent="0.25">
      <c r="A572">
        <v>12806</v>
      </c>
      <c r="B572" s="58" t="s">
        <v>1036</v>
      </c>
      <c r="C572" s="58" t="s">
        <v>423</v>
      </c>
      <c r="D572" s="58" t="s">
        <v>510</v>
      </c>
      <c r="E572" s="58">
        <v>750</v>
      </c>
      <c r="F572" s="58">
        <v>12</v>
      </c>
      <c r="G572" s="59">
        <v>20.5</v>
      </c>
      <c r="H572" s="58" t="s">
        <v>561</v>
      </c>
      <c r="I572" s="59">
        <v>140.18</v>
      </c>
      <c r="J572">
        <v>1</v>
      </c>
      <c r="K572" s="191"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12</v>
      </c>
      <c r="L572" s="192" t="str">
        <f t="shared" si="8"/>
        <v>Wine750</v>
      </c>
      <c r="M572" s="191">
        <f>VLOOKUP(L572,'Slope %'!C:D,2,0)</f>
        <v>0.1</v>
      </c>
    </row>
    <row r="573" spans="1:13" x14ac:dyDescent="0.25">
      <c r="A573">
        <v>12810</v>
      </c>
      <c r="B573" s="58" t="s">
        <v>999</v>
      </c>
      <c r="C573" s="58" t="s">
        <v>423</v>
      </c>
      <c r="D573" s="58" t="s">
        <v>916</v>
      </c>
      <c r="E573" s="58">
        <v>500</v>
      </c>
      <c r="F573" s="58">
        <v>12</v>
      </c>
      <c r="G573" s="59">
        <v>18</v>
      </c>
      <c r="H573" s="58" t="s">
        <v>428</v>
      </c>
      <c r="I573" s="59">
        <v>8.99</v>
      </c>
      <c r="J573">
        <v>1</v>
      </c>
      <c r="K573" s="191"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7.45</v>
      </c>
      <c r="L573" s="192" t="str">
        <f t="shared" si="8"/>
        <v>Wine500</v>
      </c>
      <c r="M573" s="191">
        <f>VLOOKUP(L573,'Slope %'!C:D,2,0)</f>
        <v>0.1</v>
      </c>
    </row>
    <row r="574" spans="1:13" x14ac:dyDescent="0.25">
      <c r="A574">
        <v>12816</v>
      </c>
      <c r="B574" s="58" t="s">
        <v>1037</v>
      </c>
      <c r="C574" s="58" t="s">
        <v>410</v>
      </c>
      <c r="D574" s="58" t="s">
        <v>621</v>
      </c>
      <c r="E574" s="58">
        <v>5115</v>
      </c>
      <c r="F574" s="58">
        <v>1</v>
      </c>
      <c r="G574" s="59">
        <v>4</v>
      </c>
      <c r="H574" s="58" t="s">
        <v>412</v>
      </c>
      <c r="I574" s="59">
        <v>32.89</v>
      </c>
      <c r="J574">
        <v>15</v>
      </c>
      <c r="K574" s="191"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15.97</v>
      </c>
      <c r="L574" s="192" t="str">
        <f t="shared" si="8"/>
        <v>Beer5115</v>
      </c>
      <c r="M574" s="191">
        <f>VLOOKUP(L574,'Slope %'!C:D,2,0)</f>
        <v>0.05</v>
      </c>
    </row>
    <row r="575" spans="1:13" x14ac:dyDescent="0.25">
      <c r="A575">
        <v>12816</v>
      </c>
      <c r="B575" s="58" t="s">
        <v>1037</v>
      </c>
      <c r="C575" s="58" t="s">
        <v>410</v>
      </c>
      <c r="D575" s="58" t="s">
        <v>621</v>
      </c>
      <c r="E575" s="58">
        <v>5115</v>
      </c>
      <c r="F575" s="58">
        <v>1</v>
      </c>
      <c r="G575" s="59">
        <v>4</v>
      </c>
      <c r="H575" s="58" t="s">
        <v>412</v>
      </c>
      <c r="I575" s="59">
        <v>32.89</v>
      </c>
      <c r="J575">
        <v>15</v>
      </c>
      <c r="K575" s="191"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15.97</v>
      </c>
      <c r="L575" s="192" t="str">
        <f t="shared" si="8"/>
        <v>Beer5115</v>
      </c>
      <c r="M575" s="191">
        <f>VLOOKUP(L575,'Slope %'!C:D,2,0)</f>
        <v>0.05</v>
      </c>
    </row>
    <row r="576" spans="1:13" x14ac:dyDescent="0.25">
      <c r="A576">
        <v>12838</v>
      </c>
      <c r="B576" s="58" t="s">
        <v>1038</v>
      </c>
      <c r="C576" s="58" t="s">
        <v>423</v>
      </c>
      <c r="D576" s="58" t="s">
        <v>851</v>
      </c>
      <c r="E576" s="58">
        <v>750</v>
      </c>
      <c r="F576" s="58">
        <v>12</v>
      </c>
      <c r="G576" s="59">
        <v>6</v>
      </c>
      <c r="H576" s="58" t="s">
        <v>774</v>
      </c>
      <c r="I576" s="59">
        <v>19.989999999999998</v>
      </c>
      <c r="J576">
        <v>1</v>
      </c>
      <c r="K576" s="191"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3.51</v>
      </c>
      <c r="L576" s="192" t="str">
        <f t="shared" si="8"/>
        <v>Wine750</v>
      </c>
      <c r="M576" s="191">
        <f>VLOOKUP(L576,'Slope %'!C:D,2,0)</f>
        <v>0.1</v>
      </c>
    </row>
    <row r="577" spans="1:13" x14ac:dyDescent="0.25">
      <c r="A577">
        <v>12839</v>
      </c>
      <c r="B577" s="58" t="s">
        <v>1039</v>
      </c>
      <c r="C577" s="58" t="s">
        <v>423</v>
      </c>
      <c r="D577" s="58" t="s">
        <v>473</v>
      </c>
      <c r="E577" s="58">
        <v>750</v>
      </c>
      <c r="F577" s="58">
        <v>12</v>
      </c>
      <c r="G577" s="59">
        <v>14.3</v>
      </c>
      <c r="H577" s="58" t="s">
        <v>1040</v>
      </c>
      <c r="I577" s="59">
        <v>21.99</v>
      </c>
      <c r="J577">
        <v>1</v>
      </c>
      <c r="K577" s="191"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8.3699999999999992</v>
      </c>
      <c r="L577" s="192" t="str">
        <f t="shared" si="8"/>
        <v>Wine750</v>
      </c>
      <c r="M577" s="191">
        <f>VLOOKUP(L577,'Slope %'!C:D,2,0)</f>
        <v>0.1</v>
      </c>
    </row>
    <row r="578" spans="1:13" x14ac:dyDescent="0.25">
      <c r="A578">
        <v>12872</v>
      </c>
      <c r="B578" s="58" t="s">
        <v>1041</v>
      </c>
      <c r="C578" s="58" t="s">
        <v>414</v>
      </c>
      <c r="D578" s="58" t="s">
        <v>503</v>
      </c>
      <c r="E578" s="58">
        <v>750</v>
      </c>
      <c r="F578" s="58">
        <v>12</v>
      </c>
      <c r="G578" s="59">
        <v>40</v>
      </c>
      <c r="H578" s="58" t="s">
        <v>419</v>
      </c>
      <c r="I578" s="59">
        <v>26.99</v>
      </c>
      <c r="J578">
        <v>1</v>
      </c>
      <c r="K578" s="191"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23.42</v>
      </c>
      <c r="L578" s="192" t="str">
        <f t="shared" si="8"/>
        <v>Spirits750</v>
      </c>
      <c r="M578" s="191">
        <f>VLOOKUP(L578,'Slope %'!C:D,2,0)</f>
        <v>7.0000000000000007E-2</v>
      </c>
    </row>
    <row r="579" spans="1:13" x14ac:dyDescent="0.25">
      <c r="A579">
        <v>12878</v>
      </c>
      <c r="B579" s="58" t="s">
        <v>1042</v>
      </c>
      <c r="C579" s="58" t="s">
        <v>423</v>
      </c>
      <c r="D579" s="58" t="s">
        <v>1043</v>
      </c>
      <c r="E579" s="58">
        <v>750</v>
      </c>
      <c r="F579" s="58">
        <v>12</v>
      </c>
      <c r="G579" s="59">
        <v>14</v>
      </c>
      <c r="H579" s="58" t="s">
        <v>628</v>
      </c>
      <c r="I579" s="59">
        <v>14.99</v>
      </c>
      <c r="J579">
        <v>1</v>
      </c>
      <c r="K579" s="191"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8.1999999999999993</v>
      </c>
      <c r="L579" s="192" t="str">
        <f t="shared" ref="L579:L642" si="9">(_xlfn.CONCAT(C579,E579))</f>
        <v>Wine750</v>
      </c>
      <c r="M579" s="191">
        <f>VLOOKUP(L579,'Slope %'!C:D,2,0)</f>
        <v>0.1</v>
      </c>
    </row>
    <row r="580" spans="1:13" x14ac:dyDescent="0.25">
      <c r="A580">
        <v>12898</v>
      </c>
      <c r="B580" s="58" t="s">
        <v>1044</v>
      </c>
      <c r="C580" s="58" t="s">
        <v>423</v>
      </c>
      <c r="D580" s="58" t="s">
        <v>851</v>
      </c>
      <c r="E580" s="58">
        <v>750</v>
      </c>
      <c r="F580" s="58">
        <v>12</v>
      </c>
      <c r="G580" s="59">
        <v>6</v>
      </c>
      <c r="H580" s="58" t="s">
        <v>511</v>
      </c>
      <c r="I580" s="59">
        <v>14.49</v>
      </c>
      <c r="J580">
        <v>1</v>
      </c>
      <c r="K580" s="191"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3.51</v>
      </c>
      <c r="L580" s="192" t="str">
        <f t="shared" si="9"/>
        <v>Wine750</v>
      </c>
      <c r="M580" s="191">
        <f>VLOOKUP(L580,'Slope %'!C:D,2,0)</f>
        <v>0.1</v>
      </c>
    </row>
    <row r="581" spans="1:13" x14ac:dyDescent="0.25">
      <c r="A581">
        <v>12912</v>
      </c>
      <c r="B581" s="58" t="s">
        <v>1045</v>
      </c>
      <c r="C581" s="58" t="s">
        <v>423</v>
      </c>
      <c r="D581" s="58" t="s">
        <v>436</v>
      </c>
      <c r="E581" s="58">
        <v>750</v>
      </c>
      <c r="F581" s="58">
        <v>12</v>
      </c>
      <c r="G581" s="59">
        <v>13.5</v>
      </c>
      <c r="H581" s="58" t="s">
        <v>451</v>
      </c>
      <c r="I581" s="59">
        <v>15.99</v>
      </c>
      <c r="J581">
        <v>1</v>
      </c>
      <c r="K581" s="191"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7.9</v>
      </c>
      <c r="L581" s="192" t="str">
        <f t="shared" si="9"/>
        <v>Wine750</v>
      </c>
      <c r="M581" s="191">
        <f>VLOOKUP(L581,'Slope %'!C:D,2,0)</f>
        <v>0.1</v>
      </c>
    </row>
    <row r="582" spans="1:13" x14ac:dyDescent="0.25">
      <c r="A582">
        <v>12919</v>
      </c>
      <c r="B582" s="58" t="s">
        <v>532</v>
      </c>
      <c r="C582" s="58" t="s">
        <v>414</v>
      </c>
      <c r="D582" s="58" t="s">
        <v>533</v>
      </c>
      <c r="E582" s="58">
        <v>1140</v>
      </c>
      <c r="F582" s="58">
        <v>6</v>
      </c>
      <c r="G582" s="59">
        <v>40</v>
      </c>
      <c r="H582" s="58" t="s">
        <v>534</v>
      </c>
      <c r="I582" s="59">
        <v>73.489999999999995</v>
      </c>
      <c r="J582">
        <v>1</v>
      </c>
      <c r="K582" s="191"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35.6</v>
      </c>
      <c r="L582" s="192" t="str">
        <f t="shared" si="9"/>
        <v>Spirits1140</v>
      </c>
      <c r="M582" s="191">
        <f>VLOOKUP(L582,'Slope %'!C:D,2,0)</f>
        <v>0.05</v>
      </c>
    </row>
    <row r="583" spans="1:13" x14ac:dyDescent="0.25">
      <c r="A583">
        <v>12935</v>
      </c>
      <c r="B583" s="58" t="s">
        <v>1046</v>
      </c>
      <c r="C583" s="58" t="s">
        <v>423</v>
      </c>
      <c r="D583" s="58" t="s">
        <v>476</v>
      </c>
      <c r="E583" s="58">
        <v>750</v>
      </c>
      <c r="F583" s="58">
        <v>12</v>
      </c>
      <c r="G583" s="59">
        <v>14.5</v>
      </c>
      <c r="H583" s="58" t="s">
        <v>421</v>
      </c>
      <c r="I583" s="59">
        <v>23.99</v>
      </c>
      <c r="J583">
        <v>1</v>
      </c>
      <c r="K583" s="191"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8.49</v>
      </c>
      <c r="L583" s="192" t="str">
        <f t="shared" si="9"/>
        <v>Wine750</v>
      </c>
      <c r="M583" s="191">
        <f>VLOOKUP(L583,'Slope %'!C:D,2,0)</f>
        <v>0.1</v>
      </c>
    </row>
    <row r="584" spans="1:13" x14ac:dyDescent="0.25">
      <c r="A584">
        <v>12952</v>
      </c>
      <c r="B584" s="58" t="s">
        <v>1047</v>
      </c>
      <c r="C584" s="58" t="s">
        <v>423</v>
      </c>
      <c r="D584" s="58" t="s">
        <v>935</v>
      </c>
      <c r="E584" s="58">
        <v>750</v>
      </c>
      <c r="F584" s="58">
        <v>12</v>
      </c>
      <c r="G584" s="59">
        <v>12.5</v>
      </c>
      <c r="H584" s="58" t="s">
        <v>448</v>
      </c>
      <c r="I584" s="59">
        <v>25.59</v>
      </c>
      <c r="J584">
        <v>1</v>
      </c>
      <c r="K584" s="191"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7.32</v>
      </c>
      <c r="L584" s="192" t="str">
        <f t="shared" si="9"/>
        <v>Wine750</v>
      </c>
      <c r="M584" s="191">
        <f>VLOOKUP(L584,'Slope %'!C:D,2,0)</f>
        <v>0.1</v>
      </c>
    </row>
    <row r="585" spans="1:13" x14ac:dyDescent="0.25">
      <c r="A585">
        <v>12953</v>
      </c>
      <c r="B585" s="58" t="s">
        <v>1048</v>
      </c>
      <c r="C585" s="58" t="s">
        <v>414</v>
      </c>
      <c r="D585" s="58" t="s">
        <v>715</v>
      </c>
      <c r="E585" s="58">
        <v>1140</v>
      </c>
      <c r="F585" s="58">
        <v>6</v>
      </c>
      <c r="G585" s="59">
        <v>35</v>
      </c>
      <c r="H585" s="58" t="s">
        <v>421</v>
      </c>
      <c r="I585" s="59">
        <v>35.99</v>
      </c>
      <c r="J585">
        <v>1</v>
      </c>
      <c r="K585" s="191"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31.15</v>
      </c>
      <c r="L585" s="192" t="str">
        <f t="shared" si="9"/>
        <v>Spirits1140</v>
      </c>
      <c r="M585" s="191">
        <f>VLOOKUP(L585,'Slope %'!C:D,2,0)</f>
        <v>0.05</v>
      </c>
    </row>
    <row r="586" spans="1:13" x14ac:dyDescent="0.25">
      <c r="A586">
        <v>12957</v>
      </c>
      <c r="B586" s="58" t="s">
        <v>1049</v>
      </c>
      <c r="C586" s="58" t="s">
        <v>423</v>
      </c>
      <c r="D586" s="58" t="s">
        <v>520</v>
      </c>
      <c r="E586" s="58">
        <v>375</v>
      </c>
      <c r="F586" s="58">
        <v>6</v>
      </c>
      <c r="G586" s="59">
        <v>8.5</v>
      </c>
      <c r="H586" s="58" t="s">
        <v>586</v>
      </c>
      <c r="I586" s="59">
        <v>61.99</v>
      </c>
      <c r="J586">
        <v>1</v>
      </c>
      <c r="K586" s="191"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2.64</v>
      </c>
      <c r="L586" s="192" t="str">
        <f t="shared" si="9"/>
        <v>Wine375</v>
      </c>
      <c r="M586" s="191">
        <f>VLOOKUP(L586,'Slope %'!C:D,2,0)</f>
        <v>0.12</v>
      </c>
    </row>
    <row r="587" spans="1:13" x14ac:dyDescent="0.25">
      <c r="A587">
        <v>12958</v>
      </c>
      <c r="B587" s="58" t="s">
        <v>1050</v>
      </c>
      <c r="C587" s="58" t="s">
        <v>423</v>
      </c>
      <c r="D587" s="58" t="s">
        <v>1051</v>
      </c>
      <c r="E587" s="58">
        <v>750</v>
      </c>
      <c r="F587" s="58">
        <v>12</v>
      </c>
      <c r="G587" s="59">
        <v>11.5</v>
      </c>
      <c r="H587" s="58" t="s">
        <v>628</v>
      </c>
      <c r="I587" s="59">
        <v>23.99</v>
      </c>
      <c r="J587">
        <v>1</v>
      </c>
      <c r="K587" s="191"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6.73</v>
      </c>
      <c r="L587" s="192" t="str">
        <f t="shared" si="9"/>
        <v>Wine750</v>
      </c>
      <c r="M587" s="191">
        <f>VLOOKUP(L587,'Slope %'!C:D,2,0)</f>
        <v>0.1</v>
      </c>
    </row>
    <row r="588" spans="1:13" x14ac:dyDescent="0.25">
      <c r="A588">
        <v>12960</v>
      </c>
      <c r="B588" s="58" t="s">
        <v>1052</v>
      </c>
      <c r="C588" s="58" t="s">
        <v>423</v>
      </c>
      <c r="D588" s="58" t="s">
        <v>467</v>
      </c>
      <c r="E588" s="58">
        <v>750</v>
      </c>
      <c r="F588" s="58">
        <v>12</v>
      </c>
      <c r="G588" s="59">
        <v>12</v>
      </c>
      <c r="H588" s="58" t="s">
        <v>448</v>
      </c>
      <c r="I588" s="59">
        <v>17.02</v>
      </c>
      <c r="J588">
        <v>1</v>
      </c>
      <c r="K588" s="191"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7.03</v>
      </c>
      <c r="L588" s="192" t="str">
        <f t="shared" si="9"/>
        <v>Wine750</v>
      </c>
      <c r="M588" s="191">
        <f>VLOOKUP(L588,'Slope %'!C:D,2,0)</f>
        <v>0.1</v>
      </c>
    </row>
    <row r="589" spans="1:13" x14ac:dyDescent="0.25">
      <c r="A589">
        <v>12969</v>
      </c>
      <c r="B589" s="58" t="s">
        <v>1053</v>
      </c>
      <c r="C589" s="58" t="s">
        <v>423</v>
      </c>
      <c r="D589" s="58" t="s">
        <v>436</v>
      </c>
      <c r="E589" s="58">
        <v>750</v>
      </c>
      <c r="F589" s="58">
        <v>12</v>
      </c>
      <c r="G589" s="59">
        <v>14.5</v>
      </c>
      <c r="H589" s="58" t="s">
        <v>501</v>
      </c>
      <c r="I589" s="59">
        <v>17.989999999999998</v>
      </c>
      <c r="J589">
        <v>1</v>
      </c>
      <c r="K589" s="191"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8.49</v>
      </c>
      <c r="L589" s="192" t="str">
        <f t="shared" si="9"/>
        <v>Wine750</v>
      </c>
      <c r="M589" s="191">
        <f>VLOOKUP(L589,'Slope %'!C:D,2,0)</f>
        <v>0.1</v>
      </c>
    </row>
    <row r="590" spans="1:13" x14ac:dyDescent="0.25">
      <c r="A590">
        <v>12988</v>
      </c>
      <c r="B590" s="58" t="s">
        <v>1054</v>
      </c>
      <c r="C590" s="58" t="s">
        <v>423</v>
      </c>
      <c r="D590" s="58" t="s">
        <v>495</v>
      </c>
      <c r="E590" s="58">
        <v>4000</v>
      </c>
      <c r="F590" s="58">
        <v>4</v>
      </c>
      <c r="G590" s="59">
        <v>12.5</v>
      </c>
      <c r="H590" s="58" t="s">
        <v>474</v>
      </c>
      <c r="I590" s="59">
        <v>45.99</v>
      </c>
      <c r="J590">
        <v>1</v>
      </c>
      <c r="K590" s="191"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32.51</v>
      </c>
      <c r="L590" s="192" t="str">
        <f t="shared" si="9"/>
        <v>Wine4000</v>
      </c>
      <c r="M590" s="191">
        <f>VLOOKUP(L590,'Slope %'!C:D,2,0)</f>
        <v>0.05</v>
      </c>
    </row>
    <row r="591" spans="1:13" x14ac:dyDescent="0.25">
      <c r="A591">
        <v>12992</v>
      </c>
      <c r="B591" s="58" t="s">
        <v>1055</v>
      </c>
      <c r="C591" s="58" t="s">
        <v>423</v>
      </c>
      <c r="D591" s="58" t="s">
        <v>465</v>
      </c>
      <c r="E591" s="58">
        <v>4000</v>
      </c>
      <c r="F591" s="58">
        <v>4</v>
      </c>
      <c r="G591" s="59">
        <v>12.5</v>
      </c>
      <c r="H591" s="58" t="s">
        <v>474</v>
      </c>
      <c r="I591" s="59">
        <v>45.99</v>
      </c>
      <c r="J591">
        <v>1</v>
      </c>
      <c r="K591" s="191"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32.51</v>
      </c>
      <c r="L591" s="192" t="str">
        <f t="shared" si="9"/>
        <v>Wine4000</v>
      </c>
      <c r="M591" s="191">
        <f>VLOOKUP(L591,'Slope %'!C:D,2,0)</f>
        <v>0.05</v>
      </c>
    </row>
    <row r="592" spans="1:13" x14ac:dyDescent="0.25">
      <c r="A592">
        <v>13009</v>
      </c>
      <c r="B592" s="58" t="s">
        <v>633</v>
      </c>
      <c r="C592" s="58" t="s">
        <v>414</v>
      </c>
      <c r="D592" s="58" t="s">
        <v>634</v>
      </c>
      <c r="E592" s="58">
        <v>50</v>
      </c>
      <c r="F592" s="58">
        <v>60</v>
      </c>
      <c r="G592" s="59">
        <v>40</v>
      </c>
      <c r="H592" s="58" t="s">
        <v>428</v>
      </c>
      <c r="I592" s="59">
        <v>9.99</v>
      </c>
      <c r="J592">
        <v>1</v>
      </c>
      <c r="K592" s="191"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2.13</v>
      </c>
      <c r="L592" s="192" t="str">
        <f t="shared" si="9"/>
        <v>Spirits50</v>
      </c>
      <c r="M592" s="191">
        <f>VLOOKUP(L592,'Slope %'!C:D,2,0)</f>
        <v>0.1</v>
      </c>
    </row>
    <row r="593" spans="1:13" x14ac:dyDescent="0.25">
      <c r="A593">
        <v>13023</v>
      </c>
      <c r="B593" s="58" t="s">
        <v>1056</v>
      </c>
      <c r="C593" s="58" t="s">
        <v>423</v>
      </c>
      <c r="D593" s="58" t="s">
        <v>467</v>
      </c>
      <c r="E593" s="58">
        <v>750</v>
      </c>
      <c r="F593" s="58">
        <v>12</v>
      </c>
      <c r="G593" s="59">
        <v>14</v>
      </c>
      <c r="H593" s="58" t="s">
        <v>521</v>
      </c>
      <c r="I593" s="59">
        <v>19.989999999999998</v>
      </c>
      <c r="J593">
        <v>1</v>
      </c>
      <c r="K593" s="191"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8.1999999999999993</v>
      </c>
      <c r="L593" s="192" t="str">
        <f t="shared" si="9"/>
        <v>Wine750</v>
      </c>
      <c r="M593" s="191">
        <f>VLOOKUP(L593,'Slope %'!C:D,2,0)</f>
        <v>0.1</v>
      </c>
    </row>
    <row r="594" spans="1:13" x14ac:dyDescent="0.25">
      <c r="A594">
        <v>13034</v>
      </c>
      <c r="B594" s="58" t="s">
        <v>1057</v>
      </c>
      <c r="C594" s="58" t="s">
        <v>414</v>
      </c>
      <c r="D594" s="58" t="s">
        <v>524</v>
      </c>
      <c r="E594" s="58">
        <v>750</v>
      </c>
      <c r="F594" s="58">
        <v>12</v>
      </c>
      <c r="G594" s="59">
        <v>40</v>
      </c>
      <c r="H594" s="58" t="s">
        <v>416</v>
      </c>
      <c r="I594" s="59">
        <v>44.99</v>
      </c>
      <c r="J594">
        <v>1</v>
      </c>
      <c r="K594" s="191"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23.42</v>
      </c>
      <c r="L594" s="192" t="str">
        <f t="shared" si="9"/>
        <v>Spirits750</v>
      </c>
      <c r="M594" s="191">
        <f>VLOOKUP(L594,'Slope %'!C:D,2,0)</f>
        <v>7.0000000000000007E-2</v>
      </c>
    </row>
    <row r="595" spans="1:13" x14ac:dyDescent="0.25">
      <c r="A595">
        <v>13036</v>
      </c>
      <c r="B595" s="58" t="s">
        <v>1058</v>
      </c>
      <c r="C595" s="58" t="s">
        <v>414</v>
      </c>
      <c r="D595" s="58" t="s">
        <v>566</v>
      </c>
      <c r="E595" s="58">
        <v>750</v>
      </c>
      <c r="F595" s="58">
        <v>12</v>
      </c>
      <c r="G595" s="59">
        <v>15</v>
      </c>
      <c r="H595" s="58" t="s">
        <v>445</v>
      </c>
      <c r="I595" s="59">
        <v>35.49</v>
      </c>
      <c r="J595">
        <v>1</v>
      </c>
      <c r="K595" s="191"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8.7799999999999994</v>
      </c>
      <c r="L595" s="192" t="str">
        <f t="shared" si="9"/>
        <v>Spirits750</v>
      </c>
      <c r="M595" s="191">
        <f>VLOOKUP(L595,'Slope %'!C:D,2,0)</f>
        <v>7.0000000000000007E-2</v>
      </c>
    </row>
    <row r="596" spans="1:13" x14ac:dyDescent="0.25">
      <c r="A596">
        <v>13060</v>
      </c>
      <c r="B596" s="58" t="s">
        <v>1059</v>
      </c>
      <c r="C596" s="58" t="s">
        <v>414</v>
      </c>
      <c r="D596" s="58" t="s">
        <v>415</v>
      </c>
      <c r="E596" s="58">
        <v>750</v>
      </c>
      <c r="F596" s="58">
        <v>6</v>
      </c>
      <c r="G596" s="59">
        <v>45</v>
      </c>
      <c r="H596" s="58" t="s">
        <v>421</v>
      </c>
      <c r="I596" s="59">
        <v>39.99</v>
      </c>
      <c r="J596">
        <v>1</v>
      </c>
      <c r="K596" s="191"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26.35</v>
      </c>
      <c r="L596" s="192" t="str">
        <f t="shared" si="9"/>
        <v>Spirits750</v>
      </c>
      <c r="M596" s="191">
        <f>VLOOKUP(L596,'Slope %'!C:D,2,0)</f>
        <v>7.0000000000000007E-2</v>
      </c>
    </row>
    <row r="597" spans="1:13" x14ac:dyDescent="0.25">
      <c r="A597">
        <v>13061</v>
      </c>
      <c r="B597" s="58" t="s">
        <v>1060</v>
      </c>
      <c r="C597" s="58" t="s">
        <v>414</v>
      </c>
      <c r="D597" s="58" t="s">
        <v>623</v>
      </c>
      <c r="E597" s="58">
        <v>750</v>
      </c>
      <c r="F597" s="58">
        <v>6</v>
      </c>
      <c r="G597" s="59">
        <v>40</v>
      </c>
      <c r="H597" s="58" t="s">
        <v>428</v>
      </c>
      <c r="I597" s="59">
        <v>94.99</v>
      </c>
      <c r="J597">
        <v>1</v>
      </c>
      <c r="K597" s="191"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23.42</v>
      </c>
      <c r="L597" s="192" t="str">
        <f t="shared" si="9"/>
        <v>Spirits750</v>
      </c>
      <c r="M597" s="191">
        <f>VLOOKUP(L597,'Slope %'!C:D,2,0)</f>
        <v>7.0000000000000007E-2</v>
      </c>
    </row>
    <row r="598" spans="1:13" x14ac:dyDescent="0.25">
      <c r="A598">
        <v>13082</v>
      </c>
      <c r="B598" s="58" t="s">
        <v>1061</v>
      </c>
      <c r="C598" s="58" t="s">
        <v>423</v>
      </c>
      <c r="D598" s="58" t="s">
        <v>476</v>
      </c>
      <c r="E598" s="58">
        <v>750</v>
      </c>
      <c r="F598" s="58">
        <v>12</v>
      </c>
      <c r="G598" s="59">
        <v>14</v>
      </c>
      <c r="H598" s="58" t="s">
        <v>421</v>
      </c>
      <c r="I598" s="59">
        <v>22.99</v>
      </c>
      <c r="J598">
        <v>1</v>
      </c>
      <c r="K598" s="191"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8.1999999999999993</v>
      </c>
      <c r="L598" s="192" t="str">
        <f t="shared" si="9"/>
        <v>Wine750</v>
      </c>
      <c r="M598" s="191">
        <f>VLOOKUP(L598,'Slope %'!C:D,2,0)</f>
        <v>0.1</v>
      </c>
    </row>
    <row r="599" spans="1:13" x14ac:dyDescent="0.25">
      <c r="A599">
        <v>13209</v>
      </c>
      <c r="B599" s="58" t="s">
        <v>1062</v>
      </c>
      <c r="C599" s="58" t="s">
        <v>423</v>
      </c>
      <c r="D599" s="58" t="s">
        <v>476</v>
      </c>
      <c r="E599" s="58">
        <v>750</v>
      </c>
      <c r="F599" s="58">
        <v>12</v>
      </c>
      <c r="G599" s="59">
        <v>13.5</v>
      </c>
      <c r="H599" s="58" t="s">
        <v>448</v>
      </c>
      <c r="I599" s="59">
        <v>14.99</v>
      </c>
      <c r="J599">
        <v>1</v>
      </c>
      <c r="K599" s="191"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7.9</v>
      </c>
      <c r="L599" s="192" t="str">
        <f t="shared" si="9"/>
        <v>Wine750</v>
      </c>
      <c r="M599" s="191">
        <f>VLOOKUP(L599,'Slope %'!C:D,2,0)</f>
        <v>0.1</v>
      </c>
    </row>
    <row r="600" spans="1:13" x14ac:dyDescent="0.25">
      <c r="A600">
        <v>13212</v>
      </c>
      <c r="B600" s="58" t="s">
        <v>1063</v>
      </c>
      <c r="C600" s="58" t="s">
        <v>423</v>
      </c>
      <c r="D600" s="58" t="s">
        <v>575</v>
      </c>
      <c r="E600" s="58">
        <v>750</v>
      </c>
      <c r="F600" s="58">
        <v>12</v>
      </c>
      <c r="G600" s="59">
        <v>12.5</v>
      </c>
      <c r="H600" s="58" t="s">
        <v>511</v>
      </c>
      <c r="I600" s="59">
        <v>15.99</v>
      </c>
      <c r="J600">
        <v>1</v>
      </c>
      <c r="K600" s="191"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7.32</v>
      </c>
      <c r="L600" s="192" t="str">
        <f t="shared" si="9"/>
        <v>Wine750</v>
      </c>
      <c r="M600" s="191">
        <f>VLOOKUP(L600,'Slope %'!C:D,2,0)</f>
        <v>0.1</v>
      </c>
    </row>
    <row r="601" spans="1:13" x14ac:dyDescent="0.25">
      <c r="A601">
        <v>13217</v>
      </c>
      <c r="B601" s="58" t="s">
        <v>1064</v>
      </c>
      <c r="C601" s="58" t="s">
        <v>423</v>
      </c>
      <c r="D601" s="58" t="s">
        <v>575</v>
      </c>
      <c r="E601" s="58">
        <v>750</v>
      </c>
      <c r="F601" s="58">
        <v>12</v>
      </c>
      <c r="G601" s="59">
        <v>12.5</v>
      </c>
      <c r="H601" s="58" t="s">
        <v>501</v>
      </c>
      <c r="I601" s="59">
        <v>13.99</v>
      </c>
      <c r="J601">
        <v>1</v>
      </c>
      <c r="K601" s="191"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7.32</v>
      </c>
      <c r="L601" s="192" t="str">
        <f t="shared" si="9"/>
        <v>Wine750</v>
      </c>
      <c r="M601" s="191">
        <f>VLOOKUP(L601,'Slope %'!C:D,2,0)</f>
        <v>0.1</v>
      </c>
    </row>
    <row r="602" spans="1:13" x14ac:dyDescent="0.25">
      <c r="A602">
        <v>13237</v>
      </c>
      <c r="B602" s="58" t="s">
        <v>1065</v>
      </c>
      <c r="C602" s="58" t="s">
        <v>414</v>
      </c>
      <c r="D602" s="58" t="s">
        <v>634</v>
      </c>
      <c r="E602" s="58">
        <v>750</v>
      </c>
      <c r="F602" s="58">
        <v>12</v>
      </c>
      <c r="G602" s="59">
        <v>40</v>
      </c>
      <c r="H602" s="58" t="s">
        <v>784</v>
      </c>
      <c r="I602" s="59">
        <v>32.99</v>
      </c>
      <c r="J602">
        <v>1</v>
      </c>
      <c r="K602" s="191"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23.42</v>
      </c>
      <c r="L602" s="192" t="str">
        <f t="shared" si="9"/>
        <v>Spirits750</v>
      </c>
      <c r="M602" s="191">
        <f>VLOOKUP(L602,'Slope %'!C:D,2,0)</f>
        <v>7.0000000000000007E-2</v>
      </c>
    </row>
    <row r="603" spans="1:13" x14ac:dyDescent="0.25">
      <c r="A603">
        <v>13238</v>
      </c>
      <c r="B603" s="58" t="s">
        <v>1066</v>
      </c>
      <c r="C603" s="58" t="s">
        <v>414</v>
      </c>
      <c r="D603" s="58" t="s">
        <v>1067</v>
      </c>
      <c r="E603" s="58">
        <v>750</v>
      </c>
      <c r="F603" s="58">
        <v>12</v>
      </c>
      <c r="G603" s="59">
        <v>40</v>
      </c>
      <c r="H603" s="58" t="s">
        <v>784</v>
      </c>
      <c r="I603" s="59">
        <v>32.99</v>
      </c>
      <c r="J603">
        <v>1</v>
      </c>
      <c r="K603" s="191"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23.42</v>
      </c>
      <c r="L603" s="192" t="str">
        <f t="shared" si="9"/>
        <v>Spirits750</v>
      </c>
      <c r="M603" s="191">
        <f>VLOOKUP(L603,'Slope %'!C:D,2,0)</f>
        <v>7.0000000000000007E-2</v>
      </c>
    </row>
    <row r="604" spans="1:13" x14ac:dyDescent="0.25">
      <c r="A604">
        <v>13264</v>
      </c>
      <c r="B604" s="58" t="s">
        <v>1068</v>
      </c>
      <c r="C604" s="58" t="s">
        <v>423</v>
      </c>
      <c r="D604" s="58" t="s">
        <v>851</v>
      </c>
      <c r="E604" s="58">
        <v>750</v>
      </c>
      <c r="F604" s="58">
        <v>12</v>
      </c>
      <c r="G604" s="59">
        <v>7.6</v>
      </c>
      <c r="H604" s="58" t="s">
        <v>445</v>
      </c>
      <c r="I604" s="59">
        <v>15.99</v>
      </c>
      <c r="J604">
        <v>1</v>
      </c>
      <c r="K604" s="191"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4.45</v>
      </c>
      <c r="L604" s="192" t="str">
        <f t="shared" si="9"/>
        <v>Wine750</v>
      </c>
      <c r="M604" s="191">
        <f>VLOOKUP(L604,'Slope %'!C:D,2,0)</f>
        <v>0.1</v>
      </c>
    </row>
    <row r="605" spans="1:13" x14ac:dyDescent="0.25">
      <c r="A605">
        <v>13272</v>
      </c>
      <c r="B605" s="58" t="s">
        <v>1069</v>
      </c>
      <c r="C605" s="58" t="s">
        <v>423</v>
      </c>
      <c r="D605" s="58" t="s">
        <v>444</v>
      </c>
      <c r="E605" s="58">
        <v>750</v>
      </c>
      <c r="F605" s="58">
        <v>12</v>
      </c>
      <c r="G605" s="59">
        <v>9</v>
      </c>
      <c r="H605" s="58" t="s">
        <v>791</v>
      </c>
      <c r="I605" s="59">
        <v>17.2</v>
      </c>
      <c r="J605">
        <v>1</v>
      </c>
      <c r="K605" s="191"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5.27</v>
      </c>
      <c r="L605" s="192" t="str">
        <f t="shared" si="9"/>
        <v>Wine750</v>
      </c>
      <c r="M605" s="191">
        <f>VLOOKUP(L605,'Slope %'!C:D,2,0)</f>
        <v>0.1</v>
      </c>
    </row>
    <row r="606" spans="1:13" x14ac:dyDescent="0.25">
      <c r="A606">
        <v>13285</v>
      </c>
      <c r="B606" s="58" t="s">
        <v>1070</v>
      </c>
      <c r="C606" s="58" t="s">
        <v>423</v>
      </c>
      <c r="D606" s="58" t="s">
        <v>787</v>
      </c>
      <c r="E606" s="58">
        <v>750</v>
      </c>
      <c r="F606" s="58">
        <v>6</v>
      </c>
      <c r="G606" s="59">
        <v>12.5</v>
      </c>
      <c r="H606" s="58" t="s">
        <v>511</v>
      </c>
      <c r="I606" s="59">
        <v>98.99</v>
      </c>
      <c r="J606">
        <v>1</v>
      </c>
      <c r="K606" s="191"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7.32</v>
      </c>
      <c r="L606" s="192" t="str">
        <f t="shared" si="9"/>
        <v>Wine750</v>
      </c>
      <c r="M606" s="191">
        <f>VLOOKUP(L606,'Slope %'!C:D,2,0)</f>
        <v>0.1</v>
      </c>
    </row>
    <row r="607" spans="1:13" x14ac:dyDescent="0.25">
      <c r="A607">
        <v>13289</v>
      </c>
      <c r="B607" s="58" t="s">
        <v>1071</v>
      </c>
      <c r="C607" s="58" t="s">
        <v>423</v>
      </c>
      <c r="D607" s="58" t="s">
        <v>787</v>
      </c>
      <c r="E607" s="58">
        <v>750</v>
      </c>
      <c r="F607" s="58">
        <v>6</v>
      </c>
      <c r="G607" s="59">
        <v>12.5</v>
      </c>
      <c r="H607" s="58" t="s">
        <v>511</v>
      </c>
      <c r="I607" s="59">
        <v>179.99</v>
      </c>
      <c r="J607">
        <v>1</v>
      </c>
      <c r="K607" s="191"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7.32</v>
      </c>
      <c r="L607" s="192" t="str">
        <f t="shared" si="9"/>
        <v>Wine750</v>
      </c>
      <c r="M607" s="191">
        <f>VLOOKUP(L607,'Slope %'!C:D,2,0)</f>
        <v>0.1</v>
      </c>
    </row>
    <row r="608" spans="1:13" x14ac:dyDescent="0.25">
      <c r="A608">
        <v>13300</v>
      </c>
      <c r="B608" s="58" t="s">
        <v>1072</v>
      </c>
      <c r="C608" s="58" t="s">
        <v>423</v>
      </c>
      <c r="D608" s="58" t="s">
        <v>465</v>
      </c>
      <c r="E608" s="58">
        <v>750</v>
      </c>
      <c r="F608" s="58">
        <v>12</v>
      </c>
      <c r="G608" s="59">
        <v>13</v>
      </c>
      <c r="H608" s="58" t="s">
        <v>451</v>
      </c>
      <c r="I608" s="59">
        <v>23.99</v>
      </c>
      <c r="J608">
        <v>1</v>
      </c>
      <c r="K608" s="191"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7.61</v>
      </c>
      <c r="L608" s="192" t="str">
        <f t="shared" si="9"/>
        <v>Wine750</v>
      </c>
      <c r="M608" s="191">
        <f>VLOOKUP(L608,'Slope %'!C:D,2,0)</f>
        <v>0.1</v>
      </c>
    </row>
    <row r="609" spans="1:13" x14ac:dyDescent="0.25">
      <c r="A609">
        <v>13302</v>
      </c>
      <c r="B609" s="58" t="s">
        <v>1073</v>
      </c>
      <c r="C609" s="58" t="s">
        <v>423</v>
      </c>
      <c r="D609" s="58" t="s">
        <v>602</v>
      </c>
      <c r="E609" s="58">
        <v>750</v>
      </c>
      <c r="F609" s="58">
        <v>12</v>
      </c>
      <c r="G609" s="59">
        <v>14</v>
      </c>
      <c r="H609" s="58" t="s">
        <v>451</v>
      </c>
      <c r="I609" s="59">
        <v>25.99</v>
      </c>
      <c r="J609">
        <v>1</v>
      </c>
      <c r="K609" s="191"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8.1999999999999993</v>
      </c>
      <c r="L609" s="192" t="str">
        <f t="shared" si="9"/>
        <v>Wine750</v>
      </c>
      <c r="M609" s="191">
        <f>VLOOKUP(L609,'Slope %'!C:D,2,0)</f>
        <v>0.1</v>
      </c>
    </row>
    <row r="610" spans="1:13" x14ac:dyDescent="0.25">
      <c r="A610">
        <v>13334</v>
      </c>
      <c r="B610" s="58" t="s">
        <v>1074</v>
      </c>
      <c r="C610" s="58" t="s">
        <v>414</v>
      </c>
      <c r="D610" s="58" t="s">
        <v>810</v>
      </c>
      <c r="E610" s="58">
        <v>750</v>
      </c>
      <c r="F610" s="58">
        <v>6</v>
      </c>
      <c r="G610" s="59">
        <v>46.85</v>
      </c>
      <c r="H610" s="58" t="s">
        <v>421</v>
      </c>
      <c r="I610" s="59">
        <v>55.99</v>
      </c>
      <c r="J610">
        <v>1</v>
      </c>
      <c r="K610" s="191"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27.43</v>
      </c>
      <c r="L610" s="192" t="str">
        <f t="shared" si="9"/>
        <v>Spirits750</v>
      </c>
      <c r="M610" s="191">
        <f>VLOOKUP(L610,'Slope %'!C:D,2,0)</f>
        <v>7.0000000000000007E-2</v>
      </c>
    </row>
    <row r="611" spans="1:13" x14ac:dyDescent="0.25">
      <c r="A611">
        <v>13338</v>
      </c>
      <c r="B611" s="58" t="s">
        <v>1075</v>
      </c>
      <c r="C611" s="58" t="s">
        <v>414</v>
      </c>
      <c r="D611" s="58" t="s">
        <v>536</v>
      </c>
      <c r="E611" s="58">
        <v>375</v>
      </c>
      <c r="F611" s="58">
        <v>12</v>
      </c>
      <c r="G611" s="59">
        <v>42.3</v>
      </c>
      <c r="H611" s="58" t="s">
        <v>1076</v>
      </c>
      <c r="I611" s="59">
        <v>21.15</v>
      </c>
      <c r="J611">
        <v>1</v>
      </c>
      <c r="K611" s="191"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14.06</v>
      </c>
      <c r="L611" s="192" t="str">
        <f t="shared" si="9"/>
        <v>Spirits375</v>
      </c>
      <c r="M611" s="191">
        <f>VLOOKUP(L611,'Slope %'!C:D,2,0)</f>
        <v>0.1</v>
      </c>
    </row>
    <row r="612" spans="1:13" x14ac:dyDescent="0.25">
      <c r="A612">
        <v>13342</v>
      </c>
      <c r="B612" s="58" t="s">
        <v>1077</v>
      </c>
      <c r="C612" s="58" t="s">
        <v>410</v>
      </c>
      <c r="D612" s="58" t="s">
        <v>411</v>
      </c>
      <c r="E612" s="58">
        <v>3960</v>
      </c>
      <c r="F612" s="58">
        <v>1</v>
      </c>
      <c r="G612" s="59">
        <v>5</v>
      </c>
      <c r="H612" s="58" t="s">
        <v>600</v>
      </c>
      <c r="I612" s="59">
        <v>30.99</v>
      </c>
      <c r="J612">
        <v>12</v>
      </c>
      <c r="K612" s="191"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15.46</v>
      </c>
      <c r="L612" s="192" t="str">
        <f t="shared" si="9"/>
        <v>Beer3960</v>
      </c>
      <c r="M612" s="191">
        <f>VLOOKUP(L612,'Slope %'!C:D,2,0)</f>
        <v>7.0000000000000007E-2</v>
      </c>
    </row>
    <row r="613" spans="1:13" x14ac:dyDescent="0.25">
      <c r="A613">
        <v>13342</v>
      </c>
      <c r="B613" s="58" t="s">
        <v>1077</v>
      </c>
      <c r="C613" s="58" t="s">
        <v>410</v>
      </c>
      <c r="D613" s="58" t="s">
        <v>411</v>
      </c>
      <c r="E613" s="58">
        <v>3960</v>
      </c>
      <c r="F613" s="58">
        <v>1</v>
      </c>
      <c r="G613" s="59">
        <v>5</v>
      </c>
      <c r="H613" s="58" t="s">
        <v>600</v>
      </c>
      <c r="I613" s="59">
        <v>30.99</v>
      </c>
      <c r="J613">
        <v>12</v>
      </c>
      <c r="K613" s="191"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15.46</v>
      </c>
      <c r="L613" s="192" t="str">
        <f t="shared" si="9"/>
        <v>Beer3960</v>
      </c>
      <c r="M613" s="191">
        <f>VLOOKUP(L613,'Slope %'!C:D,2,0)</f>
        <v>7.0000000000000007E-2</v>
      </c>
    </row>
    <row r="614" spans="1:13" x14ac:dyDescent="0.25">
      <c r="A614">
        <v>13346</v>
      </c>
      <c r="B614" s="58" t="s">
        <v>1078</v>
      </c>
      <c r="C614" s="58" t="s">
        <v>410</v>
      </c>
      <c r="D614" s="58" t="s">
        <v>621</v>
      </c>
      <c r="E614" s="58">
        <v>4092</v>
      </c>
      <c r="F614" s="58">
        <v>1</v>
      </c>
      <c r="G614" s="59">
        <v>4</v>
      </c>
      <c r="H614" s="58" t="s">
        <v>516</v>
      </c>
      <c r="I614" s="59">
        <v>33.49</v>
      </c>
      <c r="J614">
        <v>12</v>
      </c>
      <c r="K614" s="191"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12.78</v>
      </c>
      <c r="L614" s="192" t="str">
        <f t="shared" si="9"/>
        <v>Beer4092</v>
      </c>
      <c r="M614" s="191">
        <f>VLOOKUP(L614,'Slope %'!C:D,2,0)</f>
        <v>7.0000000000000007E-2</v>
      </c>
    </row>
    <row r="615" spans="1:13" x14ac:dyDescent="0.25">
      <c r="A615">
        <v>13346</v>
      </c>
      <c r="B615" s="58" t="s">
        <v>1078</v>
      </c>
      <c r="C615" s="58" t="s">
        <v>410</v>
      </c>
      <c r="D615" s="58" t="s">
        <v>621</v>
      </c>
      <c r="E615" s="58">
        <v>4092</v>
      </c>
      <c r="F615" s="58">
        <v>1</v>
      </c>
      <c r="G615" s="59">
        <v>4</v>
      </c>
      <c r="H615" s="58" t="s">
        <v>516</v>
      </c>
      <c r="I615" s="59">
        <v>33.49</v>
      </c>
      <c r="J615">
        <v>12</v>
      </c>
      <c r="K615" s="191"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12.78</v>
      </c>
      <c r="L615" s="192" t="str">
        <f t="shared" si="9"/>
        <v>Beer4092</v>
      </c>
      <c r="M615" s="191">
        <f>VLOOKUP(L615,'Slope %'!C:D,2,0)</f>
        <v>7.0000000000000007E-2</v>
      </c>
    </row>
    <row r="616" spans="1:13" x14ac:dyDescent="0.25">
      <c r="A616">
        <v>13347</v>
      </c>
      <c r="B616" s="58" t="s">
        <v>1079</v>
      </c>
      <c r="C616" s="58" t="s">
        <v>410</v>
      </c>
      <c r="D616" s="58" t="s">
        <v>621</v>
      </c>
      <c r="E616" s="58">
        <v>8184</v>
      </c>
      <c r="F616" s="58">
        <v>1</v>
      </c>
      <c r="G616" s="59">
        <v>4</v>
      </c>
      <c r="H616" s="58" t="s">
        <v>516</v>
      </c>
      <c r="I616" s="59">
        <v>58.49</v>
      </c>
      <c r="J616">
        <v>24</v>
      </c>
      <c r="K616" s="191"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25.56</v>
      </c>
      <c r="L616" s="192" t="str">
        <f t="shared" si="9"/>
        <v>Beer8184</v>
      </c>
      <c r="M616" s="191">
        <f>VLOOKUP(L616,'Slope %'!C:D,2,0)</f>
        <v>0.05</v>
      </c>
    </row>
    <row r="617" spans="1:13" x14ac:dyDescent="0.25">
      <c r="A617">
        <v>13347</v>
      </c>
      <c r="B617" s="58" t="s">
        <v>1079</v>
      </c>
      <c r="C617" s="58" t="s">
        <v>410</v>
      </c>
      <c r="D617" s="58" t="s">
        <v>621</v>
      </c>
      <c r="E617" s="58">
        <v>8184</v>
      </c>
      <c r="F617" s="58">
        <v>1</v>
      </c>
      <c r="G617" s="59">
        <v>4</v>
      </c>
      <c r="H617" s="58" t="s">
        <v>516</v>
      </c>
      <c r="I617" s="59">
        <v>58.49</v>
      </c>
      <c r="J617">
        <v>24</v>
      </c>
      <c r="K617" s="191"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25.56</v>
      </c>
      <c r="L617" s="192" t="str">
        <f t="shared" si="9"/>
        <v>Beer8184</v>
      </c>
      <c r="M617" s="191">
        <f>VLOOKUP(L617,'Slope %'!C:D,2,0)</f>
        <v>0.05</v>
      </c>
    </row>
    <row r="618" spans="1:13" x14ac:dyDescent="0.25">
      <c r="A618">
        <v>13350</v>
      </c>
      <c r="B618" s="58" t="s">
        <v>1080</v>
      </c>
      <c r="C618" s="58" t="s">
        <v>423</v>
      </c>
      <c r="D618" s="58" t="s">
        <v>436</v>
      </c>
      <c r="E618" s="58">
        <v>750</v>
      </c>
      <c r="F618" s="58">
        <v>12</v>
      </c>
      <c r="G618" s="59">
        <v>15</v>
      </c>
      <c r="H618" s="58" t="s">
        <v>608</v>
      </c>
      <c r="I618" s="59">
        <v>16.989999999999998</v>
      </c>
      <c r="J618">
        <v>1</v>
      </c>
      <c r="K618" s="191"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8.7799999999999994</v>
      </c>
      <c r="L618" s="192" t="str">
        <f t="shared" si="9"/>
        <v>Wine750</v>
      </c>
      <c r="M618" s="191">
        <f>VLOOKUP(L618,'Slope %'!C:D,2,0)</f>
        <v>0.1</v>
      </c>
    </row>
    <row r="619" spans="1:13" x14ac:dyDescent="0.25">
      <c r="A619">
        <v>13358</v>
      </c>
      <c r="B619" s="58" t="s">
        <v>1081</v>
      </c>
      <c r="C619" s="58" t="s">
        <v>423</v>
      </c>
      <c r="D619" s="58" t="s">
        <v>602</v>
      </c>
      <c r="E619" s="58">
        <v>750</v>
      </c>
      <c r="F619" s="58">
        <v>12</v>
      </c>
      <c r="G619" s="59">
        <v>12.5</v>
      </c>
      <c r="H619" s="58" t="s">
        <v>425</v>
      </c>
      <c r="I619" s="59">
        <v>16.989999999999998</v>
      </c>
      <c r="J619">
        <v>1</v>
      </c>
      <c r="K619" s="191"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7.32</v>
      </c>
      <c r="L619" s="192" t="str">
        <f t="shared" si="9"/>
        <v>Wine750</v>
      </c>
      <c r="M619" s="191">
        <f>VLOOKUP(L619,'Slope %'!C:D,2,0)</f>
        <v>0.1</v>
      </c>
    </row>
    <row r="620" spans="1:13" x14ac:dyDescent="0.25">
      <c r="A620">
        <v>13365</v>
      </c>
      <c r="B620" s="58" t="s">
        <v>924</v>
      </c>
      <c r="C620" s="58" t="s">
        <v>414</v>
      </c>
      <c r="D620" s="58" t="s">
        <v>415</v>
      </c>
      <c r="E620" s="58">
        <v>1140</v>
      </c>
      <c r="F620" s="58">
        <v>9</v>
      </c>
      <c r="G620" s="59">
        <v>45</v>
      </c>
      <c r="H620" s="58" t="s">
        <v>419</v>
      </c>
      <c r="I620" s="59">
        <v>47.99</v>
      </c>
      <c r="J620">
        <v>1</v>
      </c>
      <c r="K620" s="191"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40.049999999999997</v>
      </c>
      <c r="L620" s="192" t="str">
        <f t="shared" si="9"/>
        <v>Spirits1140</v>
      </c>
      <c r="M620" s="191">
        <f>VLOOKUP(L620,'Slope %'!C:D,2,0)</f>
        <v>0.05</v>
      </c>
    </row>
    <row r="621" spans="1:13" x14ac:dyDescent="0.25">
      <c r="A621">
        <v>13376</v>
      </c>
      <c r="B621" s="58" t="s">
        <v>1082</v>
      </c>
      <c r="C621" s="58" t="s">
        <v>414</v>
      </c>
      <c r="D621" s="58" t="s">
        <v>810</v>
      </c>
      <c r="E621" s="58">
        <v>750</v>
      </c>
      <c r="F621" s="58">
        <v>12</v>
      </c>
      <c r="G621" s="59">
        <v>45</v>
      </c>
      <c r="H621" s="58" t="s">
        <v>416</v>
      </c>
      <c r="I621" s="59">
        <v>32.99</v>
      </c>
      <c r="J621">
        <v>1</v>
      </c>
      <c r="K621" s="191"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26.35</v>
      </c>
      <c r="L621" s="192" t="str">
        <f t="shared" si="9"/>
        <v>Spirits750</v>
      </c>
      <c r="M621" s="191">
        <f>VLOOKUP(L621,'Slope %'!C:D,2,0)</f>
        <v>7.0000000000000007E-2</v>
      </c>
    </row>
    <row r="622" spans="1:13" x14ac:dyDescent="0.25">
      <c r="A622">
        <v>13380</v>
      </c>
      <c r="B622" s="58" t="s">
        <v>1083</v>
      </c>
      <c r="C622" s="58" t="s">
        <v>414</v>
      </c>
      <c r="D622" s="58" t="s">
        <v>1084</v>
      </c>
      <c r="E622" s="58">
        <v>750</v>
      </c>
      <c r="F622" s="58">
        <v>12</v>
      </c>
      <c r="G622" s="59">
        <v>40</v>
      </c>
      <c r="H622" s="58" t="s">
        <v>416</v>
      </c>
      <c r="I622" s="59">
        <v>27.99</v>
      </c>
      <c r="J622">
        <v>1</v>
      </c>
      <c r="K622" s="191"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23.42</v>
      </c>
      <c r="L622" s="192" t="str">
        <f t="shared" si="9"/>
        <v>Spirits750</v>
      </c>
      <c r="M622" s="191">
        <f>VLOOKUP(L622,'Slope %'!C:D,2,0)</f>
        <v>7.0000000000000007E-2</v>
      </c>
    </row>
    <row r="623" spans="1:13" x14ac:dyDescent="0.25">
      <c r="A623">
        <v>13428</v>
      </c>
      <c r="B623" s="58" t="s">
        <v>1085</v>
      </c>
      <c r="C623" s="58" t="s">
        <v>414</v>
      </c>
      <c r="D623" s="58" t="s">
        <v>1067</v>
      </c>
      <c r="E623" s="58">
        <v>750</v>
      </c>
      <c r="F623" s="58">
        <v>12</v>
      </c>
      <c r="G623" s="59">
        <v>40</v>
      </c>
      <c r="H623" s="58" t="s">
        <v>428</v>
      </c>
      <c r="I623" s="59">
        <v>33.700000000000003</v>
      </c>
      <c r="J623">
        <v>1</v>
      </c>
      <c r="K623" s="191"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23.42</v>
      </c>
      <c r="L623" s="192" t="str">
        <f t="shared" si="9"/>
        <v>Spirits750</v>
      </c>
      <c r="M623" s="191">
        <f>VLOOKUP(L623,'Slope %'!C:D,2,0)</f>
        <v>7.0000000000000007E-2</v>
      </c>
    </row>
    <row r="624" spans="1:13" x14ac:dyDescent="0.25">
      <c r="A624">
        <v>13448</v>
      </c>
      <c r="B624" s="58" t="s">
        <v>1086</v>
      </c>
      <c r="C624" s="58" t="s">
        <v>423</v>
      </c>
      <c r="D624" s="58" t="s">
        <v>424</v>
      </c>
      <c r="E624" s="58">
        <v>750</v>
      </c>
      <c r="F624" s="58">
        <v>6</v>
      </c>
      <c r="G624" s="59">
        <v>12</v>
      </c>
      <c r="H624" s="58" t="s">
        <v>425</v>
      </c>
      <c r="I624" s="59">
        <v>35.99</v>
      </c>
      <c r="J624">
        <v>1</v>
      </c>
      <c r="K624" s="191"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7.03</v>
      </c>
      <c r="L624" s="192" t="str">
        <f t="shared" si="9"/>
        <v>Wine750</v>
      </c>
      <c r="M624" s="191">
        <f>VLOOKUP(L624,'Slope %'!C:D,2,0)</f>
        <v>0.1</v>
      </c>
    </row>
    <row r="625" spans="1:13" x14ac:dyDescent="0.25">
      <c r="A625">
        <v>13482</v>
      </c>
      <c r="B625" s="58" t="s">
        <v>1087</v>
      </c>
      <c r="C625" s="58" t="s">
        <v>410</v>
      </c>
      <c r="D625" s="58" t="s">
        <v>411</v>
      </c>
      <c r="E625" s="58">
        <v>473</v>
      </c>
      <c r="F625" s="58">
        <v>24</v>
      </c>
      <c r="G625" s="59">
        <v>5</v>
      </c>
      <c r="H625" s="58" t="s">
        <v>600</v>
      </c>
      <c r="I625" s="59">
        <v>4.1900000000000004</v>
      </c>
      <c r="J625">
        <v>1</v>
      </c>
      <c r="K625" s="191"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1.85</v>
      </c>
      <c r="L625" s="192" t="str">
        <f t="shared" si="9"/>
        <v>Beer473</v>
      </c>
      <c r="M625" s="191">
        <f>VLOOKUP(L625,'Slope %'!C:D,2,0)</f>
        <v>0.12</v>
      </c>
    </row>
    <row r="626" spans="1:13" x14ac:dyDescent="0.25">
      <c r="A626">
        <v>13482</v>
      </c>
      <c r="B626" s="58" t="s">
        <v>1087</v>
      </c>
      <c r="C626" s="58" t="s">
        <v>410</v>
      </c>
      <c r="D626" s="58" t="s">
        <v>411</v>
      </c>
      <c r="E626" s="58">
        <v>473</v>
      </c>
      <c r="F626" s="58">
        <v>24</v>
      </c>
      <c r="G626" s="59">
        <v>5</v>
      </c>
      <c r="H626" s="58" t="s">
        <v>600</v>
      </c>
      <c r="I626" s="59">
        <v>4.1900000000000004</v>
      </c>
      <c r="J626">
        <v>1</v>
      </c>
      <c r="K626" s="191"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1.85</v>
      </c>
      <c r="L626" s="192" t="str">
        <f t="shared" si="9"/>
        <v>Beer473</v>
      </c>
      <c r="M626" s="191">
        <f>VLOOKUP(L626,'Slope %'!C:D,2,0)</f>
        <v>0.12</v>
      </c>
    </row>
    <row r="627" spans="1:13" x14ac:dyDescent="0.25">
      <c r="A627">
        <v>13485</v>
      </c>
      <c r="B627" s="58" t="s">
        <v>1088</v>
      </c>
      <c r="C627" s="58" t="s">
        <v>410</v>
      </c>
      <c r="D627" s="58" t="s">
        <v>677</v>
      </c>
      <c r="E627" s="58">
        <v>473</v>
      </c>
      <c r="F627" s="58">
        <v>24</v>
      </c>
      <c r="G627" s="59">
        <v>5.2</v>
      </c>
      <c r="H627" s="58" t="s">
        <v>600</v>
      </c>
      <c r="I627" s="59">
        <v>4.1900000000000004</v>
      </c>
      <c r="J627">
        <v>1</v>
      </c>
      <c r="K627" s="191"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1.92</v>
      </c>
      <c r="L627" s="192" t="str">
        <f t="shared" si="9"/>
        <v>Beer473</v>
      </c>
      <c r="M627" s="191">
        <f>VLOOKUP(L627,'Slope %'!C:D,2,0)</f>
        <v>0.12</v>
      </c>
    </row>
    <row r="628" spans="1:13" x14ac:dyDescent="0.25">
      <c r="A628">
        <v>13485</v>
      </c>
      <c r="B628" s="58" t="s">
        <v>1088</v>
      </c>
      <c r="C628" s="58" t="s">
        <v>410</v>
      </c>
      <c r="D628" s="58" t="s">
        <v>677</v>
      </c>
      <c r="E628" s="58">
        <v>473</v>
      </c>
      <c r="F628" s="58">
        <v>24</v>
      </c>
      <c r="G628" s="59">
        <v>5.2</v>
      </c>
      <c r="H628" s="58" t="s">
        <v>600</v>
      </c>
      <c r="I628" s="59">
        <v>4.1900000000000004</v>
      </c>
      <c r="J628">
        <v>1</v>
      </c>
      <c r="K628" s="191"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1.92</v>
      </c>
      <c r="L628" s="192" t="str">
        <f t="shared" si="9"/>
        <v>Beer473</v>
      </c>
      <c r="M628" s="191">
        <f>VLOOKUP(L628,'Slope %'!C:D,2,0)</f>
        <v>0.12</v>
      </c>
    </row>
    <row r="629" spans="1:13" x14ac:dyDescent="0.25">
      <c r="A629">
        <v>13500</v>
      </c>
      <c r="B629" s="58" t="s">
        <v>1089</v>
      </c>
      <c r="C629" s="58" t="s">
        <v>410</v>
      </c>
      <c r="D629" s="58" t="s">
        <v>621</v>
      </c>
      <c r="E629" s="58">
        <v>473</v>
      </c>
      <c r="F629" s="58">
        <v>24</v>
      </c>
      <c r="G629" s="59">
        <v>4</v>
      </c>
      <c r="H629" s="58" t="s">
        <v>697</v>
      </c>
      <c r="I629" s="59">
        <v>4.49</v>
      </c>
      <c r="J629">
        <v>1</v>
      </c>
      <c r="K629" s="191"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1.48</v>
      </c>
      <c r="L629" s="192" t="str">
        <f t="shared" si="9"/>
        <v>Beer473</v>
      </c>
      <c r="M629" s="191">
        <f>VLOOKUP(L629,'Slope %'!C:D,2,0)</f>
        <v>0.12</v>
      </c>
    </row>
    <row r="630" spans="1:13" x14ac:dyDescent="0.25">
      <c r="A630">
        <v>13500</v>
      </c>
      <c r="B630" s="58" t="s">
        <v>1089</v>
      </c>
      <c r="C630" s="58" t="s">
        <v>410</v>
      </c>
      <c r="D630" s="58" t="s">
        <v>621</v>
      </c>
      <c r="E630" s="58">
        <v>473</v>
      </c>
      <c r="F630" s="58">
        <v>24</v>
      </c>
      <c r="G630" s="59">
        <v>4</v>
      </c>
      <c r="H630" s="58" t="s">
        <v>697</v>
      </c>
      <c r="I630" s="59">
        <v>4.49</v>
      </c>
      <c r="J630">
        <v>1</v>
      </c>
      <c r="K630" s="191"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1.48</v>
      </c>
      <c r="L630" s="192" t="str">
        <f t="shared" si="9"/>
        <v>Beer473</v>
      </c>
      <c r="M630" s="191">
        <f>VLOOKUP(L630,'Slope %'!C:D,2,0)</f>
        <v>0.12</v>
      </c>
    </row>
    <row r="631" spans="1:13" x14ac:dyDescent="0.25">
      <c r="A631">
        <v>13534</v>
      </c>
      <c r="B631" s="58" t="s">
        <v>1090</v>
      </c>
      <c r="C631" s="58" t="s">
        <v>673</v>
      </c>
      <c r="D631" s="58" t="s">
        <v>1091</v>
      </c>
      <c r="E631" s="58">
        <v>355</v>
      </c>
      <c r="F631" s="58">
        <v>24</v>
      </c>
      <c r="G631" s="59">
        <v>5</v>
      </c>
      <c r="H631" s="58" t="s">
        <v>600</v>
      </c>
      <c r="I631" s="59">
        <v>3.09</v>
      </c>
      <c r="J631">
        <v>1</v>
      </c>
      <c r="K631" s="191"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1.57</v>
      </c>
      <c r="L631" s="192" t="str">
        <f t="shared" si="9"/>
        <v>Ready to Drink355</v>
      </c>
      <c r="M631" s="191">
        <f>VLOOKUP(L631,'Slope %'!C:D,2,0)</f>
        <v>0.12</v>
      </c>
    </row>
    <row r="632" spans="1:13" x14ac:dyDescent="0.25">
      <c r="A632">
        <v>13534</v>
      </c>
      <c r="B632" s="58" t="s">
        <v>1090</v>
      </c>
      <c r="C632" s="58" t="s">
        <v>673</v>
      </c>
      <c r="D632" s="58" t="s">
        <v>1091</v>
      </c>
      <c r="E632" s="58">
        <v>355</v>
      </c>
      <c r="F632" s="58">
        <v>24</v>
      </c>
      <c r="G632" s="59">
        <v>5</v>
      </c>
      <c r="H632" s="58" t="s">
        <v>600</v>
      </c>
      <c r="I632" s="59">
        <v>3.09</v>
      </c>
      <c r="J632">
        <v>1</v>
      </c>
      <c r="K632" s="191"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1.57</v>
      </c>
      <c r="L632" s="192" t="str">
        <f t="shared" si="9"/>
        <v>Ready to Drink355</v>
      </c>
      <c r="M632" s="191">
        <f>VLOOKUP(L632,'Slope %'!C:D,2,0)</f>
        <v>0.12</v>
      </c>
    </row>
    <row r="633" spans="1:13" x14ac:dyDescent="0.25">
      <c r="A633">
        <v>13557</v>
      </c>
      <c r="B633" s="58" t="s">
        <v>1092</v>
      </c>
      <c r="C633" s="58" t="s">
        <v>423</v>
      </c>
      <c r="D633" s="58" t="s">
        <v>575</v>
      </c>
      <c r="E633" s="58">
        <v>750</v>
      </c>
      <c r="F633" s="58">
        <v>12</v>
      </c>
      <c r="G633" s="59">
        <v>12.5</v>
      </c>
      <c r="H633" s="58" t="s">
        <v>553</v>
      </c>
      <c r="I633" s="59">
        <v>17.989999999999998</v>
      </c>
      <c r="J633">
        <v>1</v>
      </c>
      <c r="K633" s="191"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7.32</v>
      </c>
      <c r="L633" s="192" t="str">
        <f t="shared" si="9"/>
        <v>Wine750</v>
      </c>
      <c r="M633" s="191">
        <f>VLOOKUP(L633,'Slope %'!C:D,2,0)</f>
        <v>0.1</v>
      </c>
    </row>
    <row r="634" spans="1:13" x14ac:dyDescent="0.25">
      <c r="A634">
        <v>13565</v>
      </c>
      <c r="B634" s="58" t="s">
        <v>1093</v>
      </c>
      <c r="C634" s="58" t="s">
        <v>423</v>
      </c>
      <c r="D634" s="58" t="s">
        <v>1094</v>
      </c>
      <c r="E634" s="58">
        <v>750</v>
      </c>
      <c r="F634" s="58">
        <v>12</v>
      </c>
      <c r="G634" s="59">
        <v>19.5</v>
      </c>
      <c r="H634" s="58" t="s">
        <v>421</v>
      </c>
      <c r="I634" s="59">
        <v>17.989999999999998</v>
      </c>
      <c r="J634">
        <v>1</v>
      </c>
      <c r="K634" s="191"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11.42</v>
      </c>
      <c r="L634" s="192" t="str">
        <f t="shared" si="9"/>
        <v>Wine750</v>
      </c>
      <c r="M634" s="191">
        <f>VLOOKUP(L634,'Slope %'!C:D,2,0)</f>
        <v>0.1</v>
      </c>
    </row>
    <row r="635" spans="1:13" x14ac:dyDescent="0.25">
      <c r="A635">
        <v>13583</v>
      </c>
      <c r="B635" s="58" t="s">
        <v>1095</v>
      </c>
      <c r="C635" s="58" t="s">
        <v>423</v>
      </c>
      <c r="D635" s="58" t="s">
        <v>465</v>
      </c>
      <c r="E635" s="58">
        <v>750</v>
      </c>
      <c r="F635" s="58">
        <v>12</v>
      </c>
      <c r="G635" s="59">
        <v>13.5</v>
      </c>
      <c r="H635" s="58" t="s">
        <v>421</v>
      </c>
      <c r="I635" s="59">
        <v>24.99</v>
      </c>
      <c r="J635">
        <v>1</v>
      </c>
      <c r="K635" s="191"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7.9</v>
      </c>
      <c r="L635" s="192" t="str">
        <f t="shared" si="9"/>
        <v>Wine750</v>
      </c>
      <c r="M635" s="191">
        <f>VLOOKUP(L635,'Slope %'!C:D,2,0)</f>
        <v>0.1</v>
      </c>
    </row>
    <row r="636" spans="1:13" x14ac:dyDescent="0.25">
      <c r="A636">
        <v>13590</v>
      </c>
      <c r="B636" s="58" t="s">
        <v>1096</v>
      </c>
      <c r="C636" s="58" t="s">
        <v>423</v>
      </c>
      <c r="D636" s="58" t="s">
        <v>476</v>
      </c>
      <c r="E636" s="58">
        <v>4000</v>
      </c>
      <c r="F636" s="58">
        <v>4</v>
      </c>
      <c r="G636" s="59">
        <v>12.5</v>
      </c>
      <c r="H636" s="58" t="s">
        <v>474</v>
      </c>
      <c r="I636" s="59">
        <v>45.99</v>
      </c>
      <c r="J636">
        <v>1</v>
      </c>
      <c r="K636" s="191"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32.51</v>
      </c>
      <c r="L636" s="192" t="str">
        <f t="shared" si="9"/>
        <v>Wine4000</v>
      </c>
      <c r="M636" s="191">
        <f>VLOOKUP(L636,'Slope %'!C:D,2,0)</f>
        <v>0.05</v>
      </c>
    </row>
    <row r="637" spans="1:13" x14ac:dyDescent="0.25">
      <c r="A637">
        <v>13591</v>
      </c>
      <c r="B637" s="58" t="s">
        <v>1097</v>
      </c>
      <c r="C637" s="58" t="s">
        <v>423</v>
      </c>
      <c r="D637" s="58" t="s">
        <v>473</v>
      </c>
      <c r="E637" s="58">
        <v>4000</v>
      </c>
      <c r="F637" s="58">
        <v>4</v>
      </c>
      <c r="G637" s="59">
        <v>12</v>
      </c>
      <c r="H637" s="58" t="s">
        <v>474</v>
      </c>
      <c r="I637" s="59">
        <v>45.99</v>
      </c>
      <c r="J637">
        <v>1</v>
      </c>
      <c r="K637" s="191"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31.2</v>
      </c>
      <c r="L637" s="192" t="str">
        <f t="shared" si="9"/>
        <v>Wine4000</v>
      </c>
      <c r="M637" s="191">
        <f>VLOOKUP(L637,'Slope %'!C:D,2,0)</f>
        <v>0.05</v>
      </c>
    </row>
    <row r="638" spans="1:13" x14ac:dyDescent="0.25">
      <c r="A638">
        <v>13703</v>
      </c>
      <c r="B638" s="58" t="s">
        <v>1098</v>
      </c>
      <c r="C638" s="58" t="s">
        <v>423</v>
      </c>
      <c r="D638" s="58" t="s">
        <v>803</v>
      </c>
      <c r="E638" s="58">
        <v>750</v>
      </c>
      <c r="F638" s="58">
        <v>12</v>
      </c>
      <c r="G638" s="59">
        <v>13</v>
      </c>
      <c r="H638" s="58" t="s">
        <v>471</v>
      </c>
      <c r="I638" s="59">
        <v>13.99</v>
      </c>
      <c r="J638">
        <v>1</v>
      </c>
      <c r="K638" s="191"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7.61</v>
      </c>
      <c r="L638" s="192" t="str">
        <f t="shared" si="9"/>
        <v>Wine750</v>
      </c>
      <c r="M638" s="191">
        <f>VLOOKUP(L638,'Slope %'!C:D,2,0)</f>
        <v>0.1</v>
      </c>
    </row>
    <row r="639" spans="1:13" x14ac:dyDescent="0.25">
      <c r="A639">
        <v>13748</v>
      </c>
      <c r="B639" s="58" t="s">
        <v>1099</v>
      </c>
      <c r="C639" s="58" t="s">
        <v>410</v>
      </c>
      <c r="D639" s="58" t="s">
        <v>677</v>
      </c>
      <c r="E639" s="58">
        <v>5325</v>
      </c>
      <c r="F639" s="58">
        <v>1</v>
      </c>
      <c r="G639" s="59">
        <v>5</v>
      </c>
      <c r="H639" s="58" t="s">
        <v>833</v>
      </c>
      <c r="I639" s="59">
        <v>32.99</v>
      </c>
      <c r="J639">
        <v>15</v>
      </c>
      <c r="K639" s="191"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20.79</v>
      </c>
      <c r="L639" s="192" t="str">
        <f t="shared" si="9"/>
        <v>Beer5325</v>
      </c>
      <c r="M639" s="191">
        <f>VLOOKUP(L639,'Slope %'!C:D,2,0)</f>
        <v>0.05</v>
      </c>
    </row>
    <row r="640" spans="1:13" x14ac:dyDescent="0.25">
      <c r="A640">
        <v>13748</v>
      </c>
      <c r="B640" s="58" t="s">
        <v>1099</v>
      </c>
      <c r="C640" s="58" t="s">
        <v>410</v>
      </c>
      <c r="D640" s="58" t="s">
        <v>677</v>
      </c>
      <c r="E640" s="58">
        <v>5325</v>
      </c>
      <c r="F640" s="58">
        <v>1</v>
      </c>
      <c r="G640" s="59">
        <v>5</v>
      </c>
      <c r="H640" s="58" t="s">
        <v>833</v>
      </c>
      <c r="I640" s="59">
        <v>32.99</v>
      </c>
      <c r="J640">
        <v>15</v>
      </c>
      <c r="K640" s="191"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20.79</v>
      </c>
      <c r="L640" s="192" t="str">
        <f t="shared" si="9"/>
        <v>Beer5325</v>
      </c>
      <c r="M640" s="191">
        <f>VLOOKUP(L640,'Slope %'!C:D,2,0)</f>
        <v>0.05</v>
      </c>
    </row>
    <row r="641" spans="1:13" x14ac:dyDescent="0.25">
      <c r="A641">
        <v>13758</v>
      </c>
      <c r="B641" s="58" t="s">
        <v>1100</v>
      </c>
      <c r="C641" s="58" t="s">
        <v>414</v>
      </c>
      <c r="D641" s="58" t="s">
        <v>492</v>
      </c>
      <c r="E641" s="58">
        <v>750</v>
      </c>
      <c r="F641" s="58">
        <v>6</v>
      </c>
      <c r="G641" s="59">
        <v>40</v>
      </c>
      <c r="H641" s="58" t="s">
        <v>419</v>
      </c>
      <c r="I641" s="59">
        <v>104.99</v>
      </c>
      <c r="J641">
        <v>1</v>
      </c>
      <c r="K641" s="191"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23.42</v>
      </c>
      <c r="L641" s="192" t="str">
        <f t="shared" si="9"/>
        <v>Spirits750</v>
      </c>
      <c r="M641" s="191">
        <f>VLOOKUP(L641,'Slope %'!C:D,2,0)</f>
        <v>7.0000000000000007E-2</v>
      </c>
    </row>
    <row r="642" spans="1:13" x14ac:dyDescent="0.25">
      <c r="A642">
        <v>13759</v>
      </c>
      <c r="B642" s="58" t="s">
        <v>1101</v>
      </c>
      <c r="C642" s="58" t="s">
        <v>414</v>
      </c>
      <c r="D642" s="58" t="s">
        <v>492</v>
      </c>
      <c r="E642" s="58">
        <v>750</v>
      </c>
      <c r="F642" s="58">
        <v>6</v>
      </c>
      <c r="G642" s="59">
        <v>40</v>
      </c>
      <c r="H642" s="58" t="s">
        <v>419</v>
      </c>
      <c r="I642" s="59">
        <v>169.99</v>
      </c>
      <c r="J642">
        <v>1</v>
      </c>
      <c r="K642" s="191"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23.42</v>
      </c>
      <c r="L642" s="192" t="str">
        <f t="shared" si="9"/>
        <v>Spirits750</v>
      </c>
      <c r="M642" s="191">
        <f>VLOOKUP(L642,'Slope %'!C:D,2,0)</f>
        <v>7.0000000000000007E-2</v>
      </c>
    </row>
    <row r="643" spans="1:13" x14ac:dyDescent="0.25">
      <c r="A643">
        <v>13760</v>
      </c>
      <c r="B643" s="58" t="s">
        <v>1102</v>
      </c>
      <c r="C643" s="58" t="s">
        <v>423</v>
      </c>
      <c r="D643" s="58" t="s">
        <v>520</v>
      </c>
      <c r="E643" s="58">
        <v>750</v>
      </c>
      <c r="F643" s="58">
        <v>12</v>
      </c>
      <c r="G643" s="59">
        <v>10</v>
      </c>
      <c r="H643" s="58" t="s">
        <v>628</v>
      </c>
      <c r="I643" s="59">
        <v>19.989999999999998</v>
      </c>
      <c r="J643">
        <v>1</v>
      </c>
      <c r="K643" s="191"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5.86</v>
      </c>
      <c r="L643" s="192" t="str">
        <f t="shared" ref="L643:L706" si="10">(_xlfn.CONCAT(C643,E643))</f>
        <v>Wine750</v>
      </c>
      <c r="M643" s="191">
        <f>VLOOKUP(L643,'Slope %'!C:D,2,0)</f>
        <v>0.1</v>
      </c>
    </row>
    <row r="644" spans="1:13" x14ac:dyDescent="0.25">
      <c r="A644">
        <v>13771</v>
      </c>
      <c r="B644" s="58" t="s">
        <v>1103</v>
      </c>
      <c r="C644" s="58" t="s">
        <v>414</v>
      </c>
      <c r="D644" s="58" t="s">
        <v>503</v>
      </c>
      <c r="E644" s="58">
        <v>750</v>
      </c>
      <c r="F644" s="58">
        <v>6</v>
      </c>
      <c r="G644" s="59">
        <v>40</v>
      </c>
      <c r="H644" s="58" t="s">
        <v>553</v>
      </c>
      <c r="I644" s="59">
        <v>129.22</v>
      </c>
      <c r="J644">
        <v>1</v>
      </c>
      <c r="K644" s="191"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23.42</v>
      </c>
      <c r="L644" s="192" t="str">
        <f t="shared" si="10"/>
        <v>Spirits750</v>
      </c>
      <c r="M644" s="191">
        <f>VLOOKUP(L644,'Slope %'!C:D,2,0)</f>
        <v>7.0000000000000007E-2</v>
      </c>
    </row>
    <row r="645" spans="1:13" x14ac:dyDescent="0.25">
      <c r="A645">
        <v>13780</v>
      </c>
      <c r="B645" s="58" t="s">
        <v>1104</v>
      </c>
      <c r="C645" s="58" t="s">
        <v>423</v>
      </c>
      <c r="D645" s="58" t="s">
        <v>476</v>
      </c>
      <c r="E645" s="58">
        <v>750</v>
      </c>
      <c r="F645" s="58">
        <v>12</v>
      </c>
      <c r="G645" s="59">
        <v>13</v>
      </c>
      <c r="H645" s="58" t="s">
        <v>456</v>
      </c>
      <c r="I645" s="59">
        <v>15.49</v>
      </c>
      <c r="J645">
        <v>1</v>
      </c>
      <c r="K645" s="191"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7.61</v>
      </c>
      <c r="L645" s="192" t="str">
        <f t="shared" si="10"/>
        <v>Wine750</v>
      </c>
      <c r="M645" s="191">
        <f>VLOOKUP(L645,'Slope %'!C:D,2,0)</f>
        <v>0.1</v>
      </c>
    </row>
    <row r="646" spans="1:13" x14ac:dyDescent="0.25">
      <c r="A646">
        <v>13783</v>
      </c>
      <c r="B646" s="58" t="s">
        <v>1105</v>
      </c>
      <c r="C646" s="58" t="s">
        <v>414</v>
      </c>
      <c r="D646" s="58" t="s">
        <v>500</v>
      </c>
      <c r="E646" s="58">
        <v>750</v>
      </c>
      <c r="F646" s="58">
        <v>6</v>
      </c>
      <c r="G646" s="59">
        <v>43</v>
      </c>
      <c r="H646" s="58" t="s">
        <v>501</v>
      </c>
      <c r="I646" s="59">
        <v>199.99</v>
      </c>
      <c r="J646">
        <v>1</v>
      </c>
      <c r="K646" s="191"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25.18</v>
      </c>
      <c r="L646" s="192" t="str">
        <f t="shared" si="10"/>
        <v>Spirits750</v>
      </c>
      <c r="M646" s="191">
        <f>VLOOKUP(L646,'Slope %'!C:D,2,0)</f>
        <v>7.0000000000000007E-2</v>
      </c>
    </row>
    <row r="647" spans="1:13" x14ac:dyDescent="0.25">
      <c r="A647">
        <v>13789</v>
      </c>
      <c r="B647" s="58" t="s">
        <v>484</v>
      </c>
      <c r="C647" s="58" t="s">
        <v>414</v>
      </c>
      <c r="D647" s="58" t="s">
        <v>427</v>
      </c>
      <c r="E647" s="58">
        <v>375</v>
      </c>
      <c r="F647" s="58">
        <v>24</v>
      </c>
      <c r="G647" s="59">
        <v>40</v>
      </c>
      <c r="H647" s="58" t="s">
        <v>419</v>
      </c>
      <c r="I647" s="59">
        <v>15.29</v>
      </c>
      <c r="J647">
        <v>1</v>
      </c>
      <c r="K647" s="191"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13.3</v>
      </c>
      <c r="L647" s="192" t="str">
        <f t="shared" si="10"/>
        <v>Spirits375</v>
      </c>
      <c r="M647" s="191">
        <f>VLOOKUP(L647,'Slope %'!C:D,2,0)</f>
        <v>0.1</v>
      </c>
    </row>
    <row r="648" spans="1:13" x14ac:dyDescent="0.25">
      <c r="A648">
        <v>13790</v>
      </c>
      <c r="B648" s="58" t="s">
        <v>1106</v>
      </c>
      <c r="C648" s="58" t="s">
        <v>414</v>
      </c>
      <c r="D648" s="58" t="s">
        <v>1107</v>
      </c>
      <c r="E648" s="58">
        <v>750</v>
      </c>
      <c r="F648" s="58">
        <v>12</v>
      </c>
      <c r="G648" s="59">
        <v>17</v>
      </c>
      <c r="H648" s="58" t="s">
        <v>445</v>
      </c>
      <c r="I648" s="59">
        <v>26.99</v>
      </c>
      <c r="J648">
        <v>1</v>
      </c>
      <c r="K648" s="191"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9.9499999999999993</v>
      </c>
      <c r="L648" s="192" t="str">
        <f t="shared" si="10"/>
        <v>Spirits750</v>
      </c>
      <c r="M648" s="191">
        <f>VLOOKUP(L648,'Slope %'!C:D,2,0)</f>
        <v>7.0000000000000007E-2</v>
      </c>
    </row>
    <row r="649" spans="1:13" x14ac:dyDescent="0.25">
      <c r="A649">
        <v>13791</v>
      </c>
      <c r="B649" s="58" t="s">
        <v>1108</v>
      </c>
      <c r="C649" s="58" t="s">
        <v>414</v>
      </c>
      <c r="D649" s="58" t="s">
        <v>1109</v>
      </c>
      <c r="E649" s="58">
        <v>750</v>
      </c>
      <c r="F649" s="58">
        <v>12</v>
      </c>
      <c r="G649" s="59">
        <v>15</v>
      </c>
      <c r="H649" s="58" t="s">
        <v>445</v>
      </c>
      <c r="I649" s="59">
        <v>27.49</v>
      </c>
      <c r="J649">
        <v>1</v>
      </c>
      <c r="K649" s="191"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8.7799999999999994</v>
      </c>
      <c r="L649" s="192" t="str">
        <f t="shared" si="10"/>
        <v>Spirits750</v>
      </c>
      <c r="M649" s="191">
        <f>VLOOKUP(L649,'Slope %'!C:D,2,0)</f>
        <v>7.0000000000000007E-2</v>
      </c>
    </row>
    <row r="650" spans="1:13" x14ac:dyDescent="0.25">
      <c r="A650">
        <v>13802</v>
      </c>
      <c r="B650" s="58" t="s">
        <v>893</v>
      </c>
      <c r="C650" s="58" t="s">
        <v>414</v>
      </c>
      <c r="D650" s="58" t="s">
        <v>549</v>
      </c>
      <c r="E650" s="58">
        <v>1140</v>
      </c>
      <c r="F650" s="58">
        <v>6</v>
      </c>
      <c r="G650" s="59">
        <v>47</v>
      </c>
      <c r="H650" s="58" t="s">
        <v>480</v>
      </c>
      <c r="I650" s="59">
        <v>43.99</v>
      </c>
      <c r="J650">
        <v>1</v>
      </c>
      <c r="K650" s="191"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41.83</v>
      </c>
      <c r="L650" s="192" t="str">
        <f t="shared" si="10"/>
        <v>Spirits1140</v>
      </c>
      <c r="M650" s="191">
        <f>VLOOKUP(L650,'Slope %'!C:D,2,0)</f>
        <v>0.05</v>
      </c>
    </row>
    <row r="651" spans="1:13" x14ac:dyDescent="0.25">
      <c r="A651">
        <v>13820</v>
      </c>
      <c r="B651" s="58" t="s">
        <v>1110</v>
      </c>
      <c r="C651" s="58" t="s">
        <v>423</v>
      </c>
      <c r="D651" s="58" t="s">
        <v>465</v>
      </c>
      <c r="E651" s="58">
        <v>3000</v>
      </c>
      <c r="F651" s="58">
        <v>4</v>
      </c>
      <c r="G651" s="59">
        <v>12</v>
      </c>
      <c r="H651" s="58" t="s">
        <v>431</v>
      </c>
      <c r="I651" s="59">
        <v>39.99</v>
      </c>
      <c r="J651">
        <v>1</v>
      </c>
      <c r="K651" s="191"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28.11</v>
      </c>
      <c r="L651" s="192" t="str">
        <f t="shared" si="10"/>
        <v>Wine3000</v>
      </c>
      <c r="M651" s="191">
        <f>VLOOKUP(L651,'Slope %'!C:D,2,0)</f>
        <v>0.05</v>
      </c>
    </row>
    <row r="652" spans="1:13" x14ac:dyDescent="0.25">
      <c r="A652">
        <v>13850</v>
      </c>
      <c r="B652" s="58" t="s">
        <v>1111</v>
      </c>
      <c r="C652" s="58" t="s">
        <v>410</v>
      </c>
      <c r="D652" s="58" t="s">
        <v>677</v>
      </c>
      <c r="E652" s="58">
        <v>2130</v>
      </c>
      <c r="F652" s="58">
        <v>4</v>
      </c>
      <c r="G652" s="59">
        <v>5</v>
      </c>
      <c r="H652" s="58" t="s">
        <v>833</v>
      </c>
      <c r="I652" s="59">
        <v>13.49</v>
      </c>
      <c r="J652">
        <v>6</v>
      </c>
      <c r="K652" s="191"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8.31</v>
      </c>
      <c r="L652" s="192" t="str">
        <f t="shared" si="10"/>
        <v>Beer2130</v>
      </c>
      <c r="M652" s="191">
        <f>VLOOKUP(L652,'Slope %'!C:D,2,0)</f>
        <v>0.1</v>
      </c>
    </row>
    <row r="653" spans="1:13" x14ac:dyDescent="0.25">
      <c r="A653">
        <v>13850</v>
      </c>
      <c r="B653" s="58" t="s">
        <v>1111</v>
      </c>
      <c r="C653" s="58" t="s">
        <v>410</v>
      </c>
      <c r="D653" s="58" t="s">
        <v>677</v>
      </c>
      <c r="E653" s="58">
        <v>2130</v>
      </c>
      <c r="F653" s="58">
        <v>4</v>
      </c>
      <c r="G653" s="59">
        <v>5</v>
      </c>
      <c r="H653" s="58" t="s">
        <v>833</v>
      </c>
      <c r="I653" s="59">
        <v>13.49</v>
      </c>
      <c r="J653">
        <v>6</v>
      </c>
      <c r="K653" s="191"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8.31</v>
      </c>
      <c r="L653" s="192" t="str">
        <f t="shared" si="10"/>
        <v>Beer2130</v>
      </c>
      <c r="M653" s="191">
        <f>VLOOKUP(L653,'Slope %'!C:D,2,0)</f>
        <v>0.1</v>
      </c>
    </row>
    <row r="654" spans="1:13" x14ac:dyDescent="0.25">
      <c r="A654">
        <v>13872</v>
      </c>
      <c r="B654" s="58" t="s">
        <v>1112</v>
      </c>
      <c r="C654" s="58" t="s">
        <v>414</v>
      </c>
      <c r="D654" s="58" t="s">
        <v>427</v>
      </c>
      <c r="E654" s="58">
        <v>750</v>
      </c>
      <c r="F654" s="58">
        <v>12</v>
      </c>
      <c r="G654" s="59">
        <v>40</v>
      </c>
      <c r="H654" s="58" t="s">
        <v>419</v>
      </c>
      <c r="I654" s="59">
        <v>23.99</v>
      </c>
      <c r="J654">
        <v>1</v>
      </c>
      <c r="K654" s="191"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23.42</v>
      </c>
      <c r="L654" s="192" t="str">
        <f t="shared" si="10"/>
        <v>Spirits750</v>
      </c>
      <c r="M654" s="191">
        <f>VLOOKUP(L654,'Slope %'!C:D,2,0)</f>
        <v>7.0000000000000007E-2</v>
      </c>
    </row>
    <row r="655" spans="1:13" x14ac:dyDescent="0.25">
      <c r="A655">
        <v>13874</v>
      </c>
      <c r="B655" s="58" t="s">
        <v>1113</v>
      </c>
      <c r="C655" s="58" t="s">
        <v>414</v>
      </c>
      <c r="D655" s="58" t="s">
        <v>552</v>
      </c>
      <c r="E655" s="58">
        <v>750</v>
      </c>
      <c r="F655" s="58">
        <v>12</v>
      </c>
      <c r="G655" s="59">
        <v>33</v>
      </c>
      <c r="H655" s="58" t="s">
        <v>421</v>
      </c>
      <c r="I655" s="59">
        <v>25.99</v>
      </c>
      <c r="J655">
        <v>1</v>
      </c>
      <c r="K655" s="191"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19.32</v>
      </c>
      <c r="L655" s="192" t="str">
        <f t="shared" si="10"/>
        <v>Spirits750</v>
      </c>
      <c r="M655" s="191">
        <f>VLOOKUP(L655,'Slope %'!C:D,2,0)</f>
        <v>7.0000000000000007E-2</v>
      </c>
    </row>
    <row r="656" spans="1:13" x14ac:dyDescent="0.25">
      <c r="A656">
        <v>13877</v>
      </c>
      <c r="B656" s="58" t="s">
        <v>912</v>
      </c>
      <c r="C656" s="58" t="s">
        <v>414</v>
      </c>
      <c r="D656" s="58" t="s">
        <v>415</v>
      </c>
      <c r="E656" s="58">
        <v>750</v>
      </c>
      <c r="F656" s="58">
        <v>9</v>
      </c>
      <c r="G656" s="59">
        <v>40</v>
      </c>
      <c r="H656" s="58" t="s">
        <v>421</v>
      </c>
      <c r="I656" s="59">
        <v>24.99</v>
      </c>
      <c r="J656">
        <v>1</v>
      </c>
      <c r="K656" s="191"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23.42</v>
      </c>
      <c r="L656" s="192" t="str">
        <f t="shared" si="10"/>
        <v>Spirits750</v>
      </c>
      <c r="M656" s="191">
        <f>VLOOKUP(L656,'Slope %'!C:D,2,0)</f>
        <v>7.0000000000000007E-2</v>
      </c>
    </row>
    <row r="657" spans="1:13" x14ac:dyDescent="0.25">
      <c r="A657">
        <v>13888</v>
      </c>
      <c r="B657" s="58" t="s">
        <v>1114</v>
      </c>
      <c r="C657" s="58" t="s">
        <v>414</v>
      </c>
      <c r="D657" s="58" t="s">
        <v>549</v>
      </c>
      <c r="E657" s="58">
        <v>750</v>
      </c>
      <c r="F657" s="58">
        <v>12</v>
      </c>
      <c r="G657" s="59">
        <v>35</v>
      </c>
      <c r="H657" s="58" t="s">
        <v>445</v>
      </c>
      <c r="I657" s="59">
        <v>30.49</v>
      </c>
      <c r="J657">
        <v>1</v>
      </c>
      <c r="K657" s="191"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20.49</v>
      </c>
      <c r="L657" s="192" t="str">
        <f t="shared" si="10"/>
        <v>Spirits750</v>
      </c>
      <c r="M657" s="191">
        <f>VLOOKUP(L657,'Slope %'!C:D,2,0)</f>
        <v>7.0000000000000007E-2</v>
      </c>
    </row>
    <row r="658" spans="1:13" x14ac:dyDescent="0.25">
      <c r="A658">
        <v>13904</v>
      </c>
      <c r="B658" s="58" t="s">
        <v>1115</v>
      </c>
      <c r="C658" s="58" t="s">
        <v>423</v>
      </c>
      <c r="D658" s="58" t="s">
        <v>602</v>
      </c>
      <c r="E658" s="58">
        <v>750</v>
      </c>
      <c r="F658" s="58">
        <v>12</v>
      </c>
      <c r="G658" s="59">
        <v>13</v>
      </c>
      <c r="H658" s="58" t="s">
        <v>553</v>
      </c>
      <c r="I658" s="59">
        <v>18.989999999999998</v>
      </c>
      <c r="J658">
        <v>1</v>
      </c>
      <c r="K658" s="191"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7.61</v>
      </c>
      <c r="L658" s="192" t="str">
        <f t="shared" si="10"/>
        <v>Wine750</v>
      </c>
      <c r="M658" s="191">
        <f>VLOOKUP(L658,'Slope %'!C:D,2,0)</f>
        <v>0.1</v>
      </c>
    </row>
    <row r="659" spans="1:13" x14ac:dyDescent="0.25">
      <c r="A659">
        <v>13942</v>
      </c>
      <c r="B659" s="58" t="s">
        <v>1116</v>
      </c>
      <c r="C659" s="58" t="s">
        <v>423</v>
      </c>
      <c r="D659" s="58" t="s">
        <v>851</v>
      </c>
      <c r="E659" s="58">
        <v>750</v>
      </c>
      <c r="F659" s="58">
        <v>12</v>
      </c>
      <c r="G659" s="59">
        <v>13.5</v>
      </c>
      <c r="H659" s="58" t="s">
        <v>608</v>
      </c>
      <c r="I659" s="59">
        <v>18.989999999999998</v>
      </c>
      <c r="J659">
        <v>1</v>
      </c>
      <c r="K659" s="191"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7.9</v>
      </c>
      <c r="L659" s="192" t="str">
        <f t="shared" si="10"/>
        <v>Wine750</v>
      </c>
      <c r="M659" s="191">
        <f>VLOOKUP(L659,'Slope %'!C:D,2,0)</f>
        <v>0.1</v>
      </c>
    </row>
    <row r="660" spans="1:13" x14ac:dyDescent="0.25">
      <c r="A660">
        <v>13947</v>
      </c>
      <c r="B660" s="58" t="s">
        <v>1117</v>
      </c>
      <c r="C660" s="58" t="s">
        <v>423</v>
      </c>
      <c r="D660" s="58" t="s">
        <v>436</v>
      </c>
      <c r="E660" s="58">
        <v>750</v>
      </c>
      <c r="F660" s="58">
        <v>12</v>
      </c>
      <c r="G660" s="59">
        <v>10.5</v>
      </c>
      <c r="H660" s="58" t="s">
        <v>451</v>
      </c>
      <c r="I660" s="59">
        <v>12.99</v>
      </c>
      <c r="J660">
        <v>1</v>
      </c>
      <c r="K660" s="191"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6.15</v>
      </c>
      <c r="L660" s="192" t="str">
        <f t="shared" si="10"/>
        <v>Wine750</v>
      </c>
      <c r="M660" s="191">
        <f>VLOOKUP(L660,'Slope %'!C:D,2,0)</f>
        <v>0.1</v>
      </c>
    </row>
    <row r="661" spans="1:13" x14ac:dyDescent="0.25">
      <c r="A661">
        <v>13970</v>
      </c>
      <c r="B661" s="58" t="s">
        <v>1118</v>
      </c>
      <c r="C661" s="58" t="s">
        <v>410</v>
      </c>
      <c r="D661" s="58" t="s">
        <v>621</v>
      </c>
      <c r="E661" s="58">
        <v>2840</v>
      </c>
      <c r="F661" s="58">
        <v>3</v>
      </c>
      <c r="G661" s="59">
        <v>4</v>
      </c>
      <c r="H661" s="58" t="s">
        <v>412</v>
      </c>
      <c r="I661" s="59">
        <v>16.29</v>
      </c>
      <c r="J661">
        <v>8</v>
      </c>
      <c r="K661" s="191"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8.8699999999999992</v>
      </c>
      <c r="L661" s="192" t="str">
        <f t="shared" si="10"/>
        <v>Beer2840</v>
      </c>
      <c r="M661" s="191">
        <f>VLOOKUP(L661,'Slope %'!C:D,2,0)</f>
        <v>7.0000000000000007E-2</v>
      </c>
    </row>
    <row r="662" spans="1:13" x14ac:dyDescent="0.25">
      <c r="A662">
        <v>13970</v>
      </c>
      <c r="B662" s="58" t="s">
        <v>1118</v>
      </c>
      <c r="C662" s="58" t="s">
        <v>410</v>
      </c>
      <c r="D662" s="58" t="s">
        <v>621</v>
      </c>
      <c r="E662" s="58">
        <v>2840</v>
      </c>
      <c r="F662" s="58">
        <v>3</v>
      </c>
      <c r="G662" s="59">
        <v>4</v>
      </c>
      <c r="H662" s="58" t="s">
        <v>412</v>
      </c>
      <c r="I662" s="59">
        <v>16.29</v>
      </c>
      <c r="J662">
        <v>8</v>
      </c>
      <c r="K662" s="191"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8.8699999999999992</v>
      </c>
      <c r="L662" s="192" t="str">
        <f t="shared" si="10"/>
        <v>Beer2840</v>
      </c>
      <c r="M662" s="191">
        <f>VLOOKUP(L662,'Slope %'!C:D,2,0)</f>
        <v>7.0000000000000007E-2</v>
      </c>
    </row>
    <row r="663" spans="1:13" x14ac:dyDescent="0.25">
      <c r="A663">
        <v>14060</v>
      </c>
      <c r="B663" s="58" t="s">
        <v>1119</v>
      </c>
      <c r="C663" s="58" t="s">
        <v>423</v>
      </c>
      <c r="D663" s="58" t="s">
        <v>476</v>
      </c>
      <c r="E663" s="58">
        <v>750</v>
      </c>
      <c r="F663" s="58">
        <v>6</v>
      </c>
      <c r="G663" s="59">
        <v>14.4</v>
      </c>
      <c r="H663" s="58" t="s">
        <v>586</v>
      </c>
      <c r="I663" s="59">
        <v>99.99</v>
      </c>
      <c r="J663">
        <v>1</v>
      </c>
      <c r="K663" s="191"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8.43</v>
      </c>
      <c r="L663" s="192" t="str">
        <f t="shared" si="10"/>
        <v>Wine750</v>
      </c>
      <c r="M663" s="191">
        <f>VLOOKUP(L663,'Slope %'!C:D,2,0)</f>
        <v>0.1</v>
      </c>
    </row>
    <row r="664" spans="1:13" x14ac:dyDescent="0.25">
      <c r="A664">
        <v>14131</v>
      </c>
      <c r="B664" s="58" t="s">
        <v>1120</v>
      </c>
      <c r="C664" s="58" t="s">
        <v>414</v>
      </c>
      <c r="D664" s="58" t="s">
        <v>810</v>
      </c>
      <c r="E664" s="58">
        <v>750</v>
      </c>
      <c r="F664" s="58">
        <v>12</v>
      </c>
      <c r="G664" s="59">
        <v>40.5</v>
      </c>
      <c r="H664" s="58" t="s">
        <v>534</v>
      </c>
      <c r="I664" s="59">
        <v>36.99</v>
      </c>
      <c r="J664">
        <v>1</v>
      </c>
      <c r="K664" s="191"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23.71</v>
      </c>
      <c r="L664" s="192" t="str">
        <f t="shared" si="10"/>
        <v>Spirits750</v>
      </c>
      <c r="M664" s="191">
        <f>VLOOKUP(L664,'Slope %'!C:D,2,0)</f>
        <v>7.0000000000000007E-2</v>
      </c>
    </row>
    <row r="665" spans="1:13" x14ac:dyDescent="0.25">
      <c r="A665">
        <v>14135</v>
      </c>
      <c r="B665" s="58" t="s">
        <v>1121</v>
      </c>
      <c r="C665" s="58" t="s">
        <v>673</v>
      </c>
      <c r="D665" s="58" t="s">
        <v>1122</v>
      </c>
      <c r="E665" s="58">
        <v>50000</v>
      </c>
      <c r="F665" s="58">
        <v>1</v>
      </c>
      <c r="G665" s="59">
        <v>4.5</v>
      </c>
      <c r="H665" s="58" t="s">
        <v>419</v>
      </c>
      <c r="I665" s="59">
        <v>224.26</v>
      </c>
      <c r="J665">
        <v>1</v>
      </c>
      <c r="K665" s="191"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175.66</v>
      </c>
      <c r="L665" s="192" t="str">
        <f t="shared" si="10"/>
        <v>Ready to Drink50000</v>
      </c>
      <c r="M665" s="191" t="e">
        <f>VLOOKUP(L665,'Slope %'!C:D,2,0)</f>
        <v>#N/A</v>
      </c>
    </row>
    <row r="666" spans="1:13" x14ac:dyDescent="0.25">
      <c r="A666">
        <v>14142</v>
      </c>
      <c r="B666" s="58" t="s">
        <v>1123</v>
      </c>
      <c r="C666" s="58" t="s">
        <v>423</v>
      </c>
      <c r="D666" s="58" t="s">
        <v>424</v>
      </c>
      <c r="E666" s="58">
        <v>750</v>
      </c>
      <c r="F666" s="58">
        <v>12</v>
      </c>
      <c r="G666" s="59">
        <v>7</v>
      </c>
      <c r="H666" s="58" t="s">
        <v>425</v>
      </c>
      <c r="I666" s="59">
        <v>10.99</v>
      </c>
      <c r="J666">
        <v>1</v>
      </c>
      <c r="K666" s="191"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4.0999999999999996</v>
      </c>
      <c r="L666" s="192" t="str">
        <f t="shared" si="10"/>
        <v>Wine750</v>
      </c>
      <c r="M666" s="191">
        <f>VLOOKUP(L666,'Slope %'!C:D,2,0)</f>
        <v>0.1</v>
      </c>
    </row>
    <row r="667" spans="1:13" x14ac:dyDescent="0.25">
      <c r="A667">
        <v>14143</v>
      </c>
      <c r="B667" s="58" t="s">
        <v>1124</v>
      </c>
      <c r="C667" s="58" t="s">
        <v>410</v>
      </c>
      <c r="D667" s="58" t="s">
        <v>411</v>
      </c>
      <c r="E667" s="58">
        <v>473</v>
      </c>
      <c r="F667" s="58">
        <v>24</v>
      </c>
      <c r="G667" s="59">
        <v>5</v>
      </c>
      <c r="H667" s="58" t="s">
        <v>600</v>
      </c>
      <c r="I667" s="59">
        <v>3.79</v>
      </c>
      <c r="J667">
        <v>1</v>
      </c>
      <c r="K667" s="191"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1.85</v>
      </c>
      <c r="L667" s="192" t="str">
        <f t="shared" si="10"/>
        <v>Beer473</v>
      </c>
      <c r="M667" s="191">
        <f>VLOOKUP(L667,'Slope %'!C:D,2,0)</f>
        <v>0.12</v>
      </c>
    </row>
    <row r="668" spans="1:13" x14ac:dyDescent="0.25">
      <c r="A668">
        <v>14143</v>
      </c>
      <c r="B668" s="58" t="s">
        <v>1124</v>
      </c>
      <c r="C668" s="58" t="s">
        <v>410</v>
      </c>
      <c r="D668" s="58" t="s">
        <v>411</v>
      </c>
      <c r="E668" s="58">
        <v>473</v>
      </c>
      <c r="F668" s="58">
        <v>24</v>
      </c>
      <c r="G668" s="59">
        <v>5</v>
      </c>
      <c r="H668" s="58" t="s">
        <v>600</v>
      </c>
      <c r="I668" s="59">
        <v>3.79</v>
      </c>
      <c r="J668">
        <v>1</v>
      </c>
      <c r="K668" s="191"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1.85</v>
      </c>
      <c r="L668" s="192" t="str">
        <f t="shared" si="10"/>
        <v>Beer473</v>
      </c>
      <c r="M668" s="191">
        <f>VLOOKUP(L668,'Slope %'!C:D,2,0)</f>
        <v>0.12</v>
      </c>
    </row>
    <row r="669" spans="1:13" x14ac:dyDescent="0.25">
      <c r="A669">
        <v>14147</v>
      </c>
      <c r="B669" s="58" t="s">
        <v>1125</v>
      </c>
      <c r="C669" s="58" t="s">
        <v>423</v>
      </c>
      <c r="D669" s="58" t="s">
        <v>476</v>
      </c>
      <c r="E669" s="58">
        <v>750</v>
      </c>
      <c r="F669" s="58">
        <v>12</v>
      </c>
      <c r="G669" s="59">
        <v>14</v>
      </c>
      <c r="H669" s="58" t="s">
        <v>456</v>
      </c>
      <c r="I669" s="59">
        <v>18.989999999999998</v>
      </c>
      <c r="J669">
        <v>1</v>
      </c>
      <c r="K669" s="191"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8.1999999999999993</v>
      </c>
      <c r="L669" s="192" t="str">
        <f t="shared" si="10"/>
        <v>Wine750</v>
      </c>
      <c r="M669" s="191">
        <f>VLOOKUP(L669,'Slope %'!C:D,2,0)</f>
        <v>0.1</v>
      </c>
    </row>
    <row r="670" spans="1:13" x14ac:dyDescent="0.25">
      <c r="A670">
        <v>14156</v>
      </c>
      <c r="B670" s="58" t="s">
        <v>1126</v>
      </c>
      <c r="C670" s="58" t="s">
        <v>414</v>
      </c>
      <c r="D670" s="58" t="s">
        <v>1109</v>
      </c>
      <c r="E670" s="58">
        <v>750</v>
      </c>
      <c r="F670" s="58">
        <v>12</v>
      </c>
      <c r="G670" s="59">
        <v>22</v>
      </c>
      <c r="H670" s="58" t="s">
        <v>445</v>
      </c>
      <c r="I670" s="59">
        <v>28.49</v>
      </c>
      <c r="J670">
        <v>1</v>
      </c>
      <c r="K670" s="191"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12.88</v>
      </c>
      <c r="L670" s="192" t="str">
        <f t="shared" si="10"/>
        <v>Spirits750</v>
      </c>
      <c r="M670" s="191">
        <f>VLOOKUP(L670,'Slope %'!C:D,2,0)</f>
        <v>7.0000000000000007E-2</v>
      </c>
    </row>
    <row r="671" spans="1:13" x14ac:dyDescent="0.25">
      <c r="A671">
        <v>14158</v>
      </c>
      <c r="B671" s="58" t="s">
        <v>1127</v>
      </c>
      <c r="C671" s="58" t="s">
        <v>423</v>
      </c>
      <c r="D671" s="58" t="s">
        <v>436</v>
      </c>
      <c r="E671" s="58">
        <v>750</v>
      </c>
      <c r="F671" s="58">
        <v>12</v>
      </c>
      <c r="G671" s="59">
        <v>14</v>
      </c>
      <c r="H671" s="58" t="s">
        <v>483</v>
      </c>
      <c r="I671" s="59">
        <v>32.99</v>
      </c>
      <c r="J671">
        <v>1</v>
      </c>
      <c r="K671" s="191"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8.1999999999999993</v>
      </c>
      <c r="L671" s="192" t="str">
        <f t="shared" si="10"/>
        <v>Wine750</v>
      </c>
      <c r="M671" s="191">
        <f>VLOOKUP(L671,'Slope %'!C:D,2,0)</f>
        <v>0.1</v>
      </c>
    </row>
    <row r="672" spans="1:13" x14ac:dyDescent="0.25">
      <c r="A672">
        <v>14169</v>
      </c>
      <c r="B672" s="58" t="s">
        <v>1128</v>
      </c>
      <c r="C672" s="58" t="s">
        <v>414</v>
      </c>
      <c r="D672" s="58" t="s">
        <v>418</v>
      </c>
      <c r="E672" s="58">
        <v>375</v>
      </c>
      <c r="F672" s="58">
        <v>24</v>
      </c>
      <c r="G672" s="59">
        <v>40</v>
      </c>
      <c r="H672" s="58" t="s">
        <v>421</v>
      </c>
      <c r="I672" s="59">
        <v>13.3</v>
      </c>
      <c r="J672">
        <v>1</v>
      </c>
      <c r="K672" s="191"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13.3</v>
      </c>
      <c r="L672" s="192" t="str">
        <f t="shared" si="10"/>
        <v>Spirits375</v>
      </c>
      <c r="M672" s="191">
        <f>VLOOKUP(L672,'Slope %'!C:D,2,0)</f>
        <v>0.1</v>
      </c>
    </row>
    <row r="673" spans="1:13" x14ac:dyDescent="0.25">
      <c r="A673">
        <v>14170</v>
      </c>
      <c r="B673" s="58" t="s">
        <v>1128</v>
      </c>
      <c r="C673" s="58" t="s">
        <v>414</v>
      </c>
      <c r="D673" s="58" t="s">
        <v>418</v>
      </c>
      <c r="E673" s="58">
        <v>750</v>
      </c>
      <c r="F673" s="58">
        <v>12</v>
      </c>
      <c r="G673" s="59">
        <v>40</v>
      </c>
      <c r="H673" s="58" t="s">
        <v>421</v>
      </c>
      <c r="I673" s="59">
        <v>23.42</v>
      </c>
      <c r="J673">
        <v>1</v>
      </c>
      <c r="K673" s="191"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23.42</v>
      </c>
      <c r="L673" s="192" t="str">
        <f t="shared" si="10"/>
        <v>Spirits750</v>
      </c>
      <c r="M673" s="191">
        <f>VLOOKUP(L673,'Slope %'!C:D,2,0)</f>
        <v>7.0000000000000007E-2</v>
      </c>
    </row>
    <row r="674" spans="1:13" x14ac:dyDescent="0.25">
      <c r="A674">
        <v>14171</v>
      </c>
      <c r="B674" s="58" t="s">
        <v>1128</v>
      </c>
      <c r="C674" s="58" t="s">
        <v>414</v>
      </c>
      <c r="D674" s="58" t="s">
        <v>418</v>
      </c>
      <c r="E674" s="58">
        <v>1750</v>
      </c>
      <c r="F674" s="58">
        <v>6</v>
      </c>
      <c r="G674" s="59">
        <v>40</v>
      </c>
      <c r="H674" s="58" t="s">
        <v>421</v>
      </c>
      <c r="I674" s="59">
        <v>54.65</v>
      </c>
      <c r="J674">
        <v>1</v>
      </c>
      <c r="K674" s="191"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54.65</v>
      </c>
      <c r="L674" s="192" t="str">
        <f t="shared" si="10"/>
        <v>Spirits1750</v>
      </c>
      <c r="M674" s="191">
        <f>VLOOKUP(L674,'Slope %'!C:D,2,0)</f>
        <v>0.03</v>
      </c>
    </row>
    <row r="675" spans="1:13" x14ac:dyDescent="0.25">
      <c r="A675">
        <v>14172</v>
      </c>
      <c r="B675" s="58" t="s">
        <v>1128</v>
      </c>
      <c r="C675" s="58" t="s">
        <v>414</v>
      </c>
      <c r="D675" s="58" t="s">
        <v>418</v>
      </c>
      <c r="E675" s="58">
        <v>1140</v>
      </c>
      <c r="F675" s="58">
        <v>12</v>
      </c>
      <c r="G675" s="59">
        <v>40</v>
      </c>
      <c r="H675" s="58" t="s">
        <v>421</v>
      </c>
      <c r="I675" s="59">
        <v>35.6</v>
      </c>
      <c r="J675">
        <v>1</v>
      </c>
      <c r="K675" s="191"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35.6</v>
      </c>
      <c r="L675" s="192" t="str">
        <f t="shared" si="10"/>
        <v>Spirits1140</v>
      </c>
      <c r="M675" s="191">
        <f>VLOOKUP(L675,'Slope %'!C:D,2,0)</f>
        <v>0.05</v>
      </c>
    </row>
    <row r="676" spans="1:13" x14ac:dyDescent="0.25">
      <c r="A676">
        <v>14238</v>
      </c>
      <c r="B676" s="58" t="s">
        <v>1129</v>
      </c>
      <c r="C676" s="58" t="s">
        <v>423</v>
      </c>
      <c r="D676" s="58" t="s">
        <v>495</v>
      </c>
      <c r="E676" s="58">
        <v>750</v>
      </c>
      <c r="F676" s="58">
        <v>6</v>
      </c>
      <c r="G676" s="59">
        <v>14.5</v>
      </c>
      <c r="H676" s="58" t="s">
        <v>474</v>
      </c>
      <c r="I676" s="59">
        <v>26.99</v>
      </c>
      <c r="J676">
        <v>1</v>
      </c>
      <c r="K676" s="191"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8.49</v>
      </c>
      <c r="L676" s="192" t="str">
        <f t="shared" si="10"/>
        <v>Wine750</v>
      </c>
      <c r="M676" s="191">
        <f>VLOOKUP(L676,'Slope %'!C:D,2,0)</f>
        <v>0.1</v>
      </c>
    </row>
    <row r="677" spans="1:13" x14ac:dyDescent="0.25">
      <c r="A677">
        <v>14244</v>
      </c>
      <c r="B677" s="58" t="s">
        <v>1130</v>
      </c>
      <c r="C677" s="58" t="s">
        <v>423</v>
      </c>
      <c r="D677" s="58" t="s">
        <v>575</v>
      </c>
      <c r="E677" s="58">
        <v>750</v>
      </c>
      <c r="F677" s="58">
        <v>12</v>
      </c>
      <c r="G677" s="59">
        <v>12</v>
      </c>
      <c r="H677" s="58" t="s">
        <v>445</v>
      </c>
      <c r="I677" s="59">
        <v>21.99</v>
      </c>
      <c r="J677">
        <v>1</v>
      </c>
      <c r="K677" s="191"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7.03</v>
      </c>
      <c r="L677" s="192" t="str">
        <f t="shared" si="10"/>
        <v>Wine750</v>
      </c>
      <c r="M677" s="191">
        <f>VLOOKUP(L677,'Slope %'!C:D,2,0)</f>
        <v>0.1</v>
      </c>
    </row>
    <row r="678" spans="1:13" x14ac:dyDescent="0.25">
      <c r="A678">
        <v>14288</v>
      </c>
      <c r="B678" s="58" t="s">
        <v>1131</v>
      </c>
      <c r="C678" s="58" t="s">
        <v>423</v>
      </c>
      <c r="D678" s="58" t="s">
        <v>465</v>
      </c>
      <c r="E678" s="58">
        <v>750</v>
      </c>
      <c r="F678" s="58">
        <v>12</v>
      </c>
      <c r="G678" s="59">
        <v>13</v>
      </c>
      <c r="H678" s="58" t="s">
        <v>586</v>
      </c>
      <c r="I678" s="59">
        <v>19.989999999999998</v>
      </c>
      <c r="J678">
        <v>1</v>
      </c>
      <c r="K678" s="191"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7.61</v>
      </c>
      <c r="L678" s="192" t="str">
        <f t="shared" si="10"/>
        <v>Wine750</v>
      </c>
      <c r="M678" s="191">
        <f>VLOOKUP(L678,'Slope %'!C:D,2,0)</f>
        <v>0.1</v>
      </c>
    </row>
    <row r="679" spans="1:13" x14ac:dyDescent="0.25">
      <c r="A679">
        <v>14310</v>
      </c>
      <c r="B679" s="58" t="s">
        <v>1132</v>
      </c>
      <c r="C679" s="58" t="s">
        <v>423</v>
      </c>
      <c r="D679" s="58" t="s">
        <v>803</v>
      </c>
      <c r="E679" s="58">
        <v>750</v>
      </c>
      <c r="F679" s="58">
        <v>12</v>
      </c>
      <c r="G679" s="59">
        <v>14.5</v>
      </c>
      <c r="H679" s="58" t="s">
        <v>421</v>
      </c>
      <c r="I679" s="59">
        <v>24.99</v>
      </c>
      <c r="J679">
        <v>1</v>
      </c>
      <c r="K679" s="191"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8.49</v>
      </c>
      <c r="L679" s="192" t="str">
        <f t="shared" si="10"/>
        <v>Wine750</v>
      </c>
      <c r="M679" s="191">
        <f>VLOOKUP(L679,'Slope %'!C:D,2,0)</f>
        <v>0.1</v>
      </c>
    </row>
    <row r="680" spans="1:13" x14ac:dyDescent="0.25">
      <c r="A680">
        <v>14316</v>
      </c>
      <c r="B680" s="58" t="s">
        <v>1133</v>
      </c>
      <c r="C680" s="58" t="s">
        <v>423</v>
      </c>
      <c r="D680" s="58" t="s">
        <v>538</v>
      </c>
      <c r="E680" s="58">
        <v>750</v>
      </c>
      <c r="F680" s="58">
        <v>12</v>
      </c>
      <c r="G680" s="59">
        <v>14</v>
      </c>
      <c r="H680" s="58" t="s">
        <v>586</v>
      </c>
      <c r="I680" s="59">
        <v>20.99</v>
      </c>
      <c r="J680">
        <v>1</v>
      </c>
      <c r="K680" s="191"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8.1999999999999993</v>
      </c>
      <c r="L680" s="192" t="str">
        <f t="shared" si="10"/>
        <v>Wine750</v>
      </c>
      <c r="M680" s="191">
        <f>VLOOKUP(L680,'Slope %'!C:D,2,0)</f>
        <v>0.1</v>
      </c>
    </row>
    <row r="681" spans="1:13" x14ac:dyDescent="0.25">
      <c r="A681">
        <v>14385</v>
      </c>
      <c r="B681" s="58" t="s">
        <v>1134</v>
      </c>
      <c r="C681" s="58" t="s">
        <v>423</v>
      </c>
      <c r="D681" s="58" t="s">
        <v>602</v>
      </c>
      <c r="E681" s="58">
        <v>750</v>
      </c>
      <c r="F681" s="58">
        <v>6</v>
      </c>
      <c r="G681" s="59">
        <v>14</v>
      </c>
      <c r="H681" s="58" t="s">
        <v>541</v>
      </c>
      <c r="I681" s="59">
        <v>68.09</v>
      </c>
      <c r="J681">
        <v>1</v>
      </c>
      <c r="K681" s="191"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8.1999999999999993</v>
      </c>
      <c r="L681" s="192" t="str">
        <f t="shared" si="10"/>
        <v>Wine750</v>
      </c>
      <c r="M681" s="191">
        <f>VLOOKUP(L681,'Slope %'!C:D,2,0)</f>
        <v>0.1</v>
      </c>
    </row>
    <row r="682" spans="1:13" x14ac:dyDescent="0.25">
      <c r="A682">
        <v>14387</v>
      </c>
      <c r="B682" s="58" t="s">
        <v>1135</v>
      </c>
      <c r="C682" s="58" t="s">
        <v>410</v>
      </c>
      <c r="D682" s="58" t="s">
        <v>411</v>
      </c>
      <c r="E682" s="58">
        <v>8520</v>
      </c>
      <c r="F682" s="58">
        <v>1</v>
      </c>
      <c r="G682" s="59">
        <v>4.7</v>
      </c>
      <c r="H682" s="58" t="s">
        <v>516</v>
      </c>
      <c r="I682" s="59">
        <v>45.99</v>
      </c>
      <c r="J682">
        <v>24</v>
      </c>
      <c r="K682" s="191"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31.26</v>
      </c>
      <c r="L682" s="192" t="str">
        <f t="shared" si="10"/>
        <v>Beer8520</v>
      </c>
      <c r="M682" s="191">
        <f>VLOOKUP(L682,'Slope %'!C:D,2,0)</f>
        <v>0.05</v>
      </c>
    </row>
    <row r="683" spans="1:13" x14ac:dyDescent="0.25">
      <c r="A683">
        <v>14387</v>
      </c>
      <c r="B683" s="58" t="s">
        <v>1135</v>
      </c>
      <c r="C683" s="58" t="s">
        <v>410</v>
      </c>
      <c r="D683" s="58" t="s">
        <v>411</v>
      </c>
      <c r="E683" s="58">
        <v>8520</v>
      </c>
      <c r="F683" s="58">
        <v>1</v>
      </c>
      <c r="G683" s="59">
        <v>4.7</v>
      </c>
      <c r="H683" s="58" t="s">
        <v>516</v>
      </c>
      <c r="I683" s="59">
        <v>45.99</v>
      </c>
      <c r="J683">
        <v>24</v>
      </c>
      <c r="K683" s="191"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31.26</v>
      </c>
      <c r="L683" s="192" t="str">
        <f t="shared" si="10"/>
        <v>Beer8520</v>
      </c>
      <c r="M683" s="191">
        <f>VLOOKUP(L683,'Slope %'!C:D,2,0)</f>
        <v>0.05</v>
      </c>
    </row>
    <row r="684" spans="1:13" x14ac:dyDescent="0.25">
      <c r="A684">
        <v>14407</v>
      </c>
      <c r="B684" s="58" t="s">
        <v>1136</v>
      </c>
      <c r="C684" s="58" t="s">
        <v>414</v>
      </c>
      <c r="D684" s="58" t="s">
        <v>427</v>
      </c>
      <c r="E684" s="58">
        <v>750</v>
      </c>
      <c r="F684" s="58">
        <v>12</v>
      </c>
      <c r="G684" s="59">
        <v>40</v>
      </c>
      <c r="H684" s="58" t="s">
        <v>445</v>
      </c>
      <c r="I684" s="59">
        <v>31.79</v>
      </c>
      <c r="J684">
        <v>1</v>
      </c>
      <c r="K684" s="191"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23.42</v>
      </c>
      <c r="L684" s="192" t="str">
        <f t="shared" si="10"/>
        <v>Spirits750</v>
      </c>
      <c r="M684" s="191">
        <f>VLOOKUP(L684,'Slope %'!C:D,2,0)</f>
        <v>7.0000000000000007E-2</v>
      </c>
    </row>
    <row r="685" spans="1:13" x14ac:dyDescent="0.25">
      <c r="A685">
        <v>14413</v>
      </c>
      <c r="B685" s="58" t="s">
        <v>1137</v>
      </c>
      <c r="C685" s="58" t="s">
        <v>423</v>
      </c>
      <c r="D685" s="58" t="s">
        <v>598</v>
      </c>
      <c r="E685" s="58">
        <v>750</v>
      </c>
      <c r="F685" s="58">
        <v>12</v>
      </c>
      <c r="G685" s="59">
        <v>14</v>
      </c>
      <c r="H685" s="58" t="s">
        <v>799</v>
      </c>
      <c r="I685" s="59">
        <v>21.99</v>
      </c>
      <c r="J685">
        <v>1</v>
      </c>
      <c r="K685" s="191"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8.1999999999999993</v>
      </c>
      <c r="L685" s="192" t="str">
        <f t="shared" si="10"/>
        <v>Wine750</v>
      </c>
      <c r="M685" s="191">
        <f>VLOOKUP(L685,'Slope %'!C:D,2,0)</f>
        <v>0.1</v>
      </c>
    </row>
    <row r="686" spans="1:13" x14ac:dyDescent="0.25">
      <c r="A686">
        <v>14415</v>
      </c>
      <c r="B686" s="58" t="s">
        <v>1138</v>
      </c>
      <c r="C686" s="58" t="s">
        <v>423</v>
      </c>
      <c r="D686" s="58" t="s">
        <v>473</v>
      </c>
      <c r="E686" s="58">
        <v>750</v>
      </c>
      <c r="F686" s="58">
        <v>12</v>
      </c>
      <c r="G686" s="59">
        <v>13.5</v>
      </c>
      <c r="H686" s="58" t="s">
        <v>799</v>
      </c>
      <c r="I686" s="59">
        <v>21.99</v>
      </c>
      <c r="J686">
        <v>1</v>
      </c>
      <c r="K686" s="191"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7.9</v>
      </c>
      <c r="L686" s="192" t="str">
        <f t="shared" si="10"/>
        <v>Wine750</v>
      </c>
      <c r="M686" s="191">
        <f>VLOOKUP(L686,'Slope %'!C:D,2,0)</f>
        <v>0.1</v>
      </c>
    </row>
    <row r="687" spans="1:13" x14ac:dyDescent="0.25">
      <c r="A687">
        <v>14421</v>
      </c>
      <c r="B687" s="58" t="s">
        <v>1139</v>
      </c>
      <c r="C687" s="58" t="s">
        <v>414</v>
      </c>
      <c r="D687" s="58" t="s">
        <v>623</v>
      </c>
      <c r="E687" s="58">
        <v>750</v>
      </c>
      <c r="F687" s="58">
        <v>6</v>
      </c>
      <c r="G687" s="59">
        <v>40</v>
      </c>
      <c r="H687" s="58" t="s">
        <v>480</v>
      </c>
      <c r="I687" s="59">
        <v>65.989999999999995</v>
      </c>
      <c r="J687">
        <v>1</v>
      </c>
      <c r="K687" s="191"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23.42</v>
      </c>
      <c r="L687" s="192" t="str">
        <f t="shared" si="10"/>
        <v>Spirits750</v>
      </c>
      <c r="M687" s="191">
        <f>VLOOKUP(L687,'Slope %'!C:D,2,0)</f>
        <v>7.0000000000000007E-2</v>
      </c>
    </row>
    <row r="688" spans="1:13" x14ac:dyDescent="0.25">
      <c r="A688">
        <v>14435</v>
      </c>
      <c r="B688" s="58" t="s">
        <v>1140</v>
      </c>
      <c r="C688" s="58" t="s">
        <v>423</v>
      </c>
      <c r="D688" s="58" t="s">
        <v>424</v>
      </c>
      <c r="E688" s="58">
        <v>750</v>
      </c>
      <c r="F688" s="58">
        <v>6</v>
      </c>
      <c r="G688" s="59">
        <v>6.5</v>
      </c>
      <c r="H688" s="58" t="s">
        <v>774</v>
      </c>
      <c r="I688" s="59">
        <v>19.989999999999998</v>
      </c>
      <c r="J688">
        <v>1</v>
      </c>
      <c r="K688" s="191"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3.81</v>
      </c>
      <c r="L688" s="192" t="str">
        <f t="shared" si="10"/>
        <v>Wine750</v>
      </c>
      <c r="M688" s="191">
        <f>VLOOKUP(L688,'Slope %'!C:D,2,0)</f>
        <v>0.1</v>
      </c>
    </row>
    <row r="689" spans="1:13" x14ac:dyDescent="0.25">
      <c r="A689">
        <v>14438</v>
      </c>
      <c r="B689" s="58" t="s">
        <v>1141</v>
      </c>
      <c r="C689" s="58" t="s">
        <v>423</v>
      </c>
      <c r="D689" s="58" t="s">
        <v>436</v>
      </c>
      <c r="E689" s="58">
        <v>750</v>
      </c>
      <c r="F689" s="58">
        <v>6</v>
      </c>
      <c r="G689" s="59">
        <v>10.5</v>
      </c>
      <c r="H689" s="58" t="s">
        <v>608</v>
      </c>
      <c r="I689" s="59">
        <v>14.99</v>
      </c>
      <c r="J689">
        <v>1</v>
      </c>
      <c r="K689" s="191"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6.15</v>
      </c>
      <c r="L689" s="192" t="str">
        <f t="shared" si="10"/>
        <v>Wine750</v>
      </c>
      <c r="M689" s="191">
        <f>VLOOKUP(L689,'Slope %'!C:D,2,0)</f>
        <v>0.1</v>
      </c>
    </row>
    <row r="690" spans="1:13" x14ac:dyDescent="0.25">
      <c r="A690">
        <v>14440</v>
      </c>
      <c r="B690" s="58" t="s">
        <v>1142</v>
      </c>
      <c r="C690" s="58" t="s">
        <v>423</v>
      </c>
      <c r="D690" s="58" t="s">
        <v>436</v>
      </c>
      <c r="E690" s="58">
        <v>750</v>
      </c>
      <c r="F690" s="58">
        <v>6</v>
      </c>
      <c r="G690" s="59">
        <v>14.5</v>
      </c>
      <c r="H690" s="58" t="s">
        <v>608</v>
      </c>
      <c r="I690" s="59">
        <v>39.99</v>
      </c>
      <c r="J690">
        <v>1</v>
      </c>
      <c r="K690" s="191"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8.49</v>
      </c>
      <c r="L690" s="192" t="str">
        <f t="shared" si="10"/>
        <v>Wine750</v>
      </c>
      <c r="M690" s="191">
        <f>VLOOKUP(L690,'Slope %'!C:D,2,0)</f>
        <v>0.1</v>
      </c>
    </row>
    <row r="691" spans="1:13" x14ac:dyDescent="0.25">
      <c r="A691">
        <v>14451</v>
      </c>
      <c r="B691" s="58" t="s">
        <v>1143</v>
      </c>
      <c r="C691" s="58" t="s">
        <v>423</v>
      </c>
      <c r="D691" s="58" t="s">
        <v>520</v>
      </c>
      <c r="E691" s="58">
        <v>750</v>
      </c>
      <c r="F691" s="58">
        <v>12</v>
      </c>
      <c r="G691" s="59">
        <v>9</v>
      </c>
      <c r="H691" s="58" t="s">
        <v>1144</v>
      </c>
      <c r="I691" s="59">
        <v>34.97</v>
      </c>
      <c r="J691">
        <v>1</v>
      </c>
      <c r="K691" s="191"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5.27</v>
      </c>
      <c r="L691" s="192" t="str">
        <f t="shared" si="10"/>
        <v>Wine750</v>
      </c>
      <c r="M691" s="191">
        <f>VLOOKUP(L691,'Slope %'!C:D,2,0)</f>
        <v>0.1</v>
      </c>
    </row>
    <row r="692" spans="1:13" x14ac:dyDescent="0.25">
      <c r="A692">
        <v>14461</v>
      </c>
      <c r="B692" s="58" t="s">
        <v>1145</v>
      </c>
      <c r="C692" s="58" t="s">
        <v>423</v>
      </c>
      <c r="D692" s="58" t="s">
        <v>436</v>
      </c>
      <c r="E692" s="58">
        <v>4000</v>
      </c>
      <c r="F692" s="58">
        <v>4</v>
      </c>
      <c r="G692" s="59">
        <v>12</v>
      </c>
      <c r="H692" s="58" t="s">
        <v>425</v>
      </c>
      <c r="I692" s="59">
        <v>44.99</v>
      </c>
      <c r="J692">
        <v>1</v>
      </c>
      <c r="K692" s="191"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31.2</v>
      </c>
      <c r="L692" s="192" t="str">
        <f t="shared" si="10"/>
        <v>Wine4000</v>
      </c>
      <c r="M692" s="191">
        <f>VLOOKUP(L692,'Slope %'!C:D,2,0)</f>
        <v>0.05</v>
      </c>
    </row>
    <row r="693" spans="1:13" x14ac:dyDescent="0.25">
      <c r="A693">
        <v>14473</v>
      </c>
      <c r="B693" s="58" t="s">
        <v>1146</v>
      </c>
      <c r="C693" s="58" t="s">
        <v>423</v>
      </c>
      <c r="D693" s="58" t="s">
        <v>851</v>
      </c>
      <c r="E693" s="58">
        <v>750</v>
      </c>
      <c r="F693" s="58">
        <v>12</v>
      </c>
      <c r="G693" s="59">
        <v>7.5</v>
      </c>
      <c r="H693" s="58" t="s">
        <v>421</v>
      </c>
      <c r="I693" s="59">
        <v>14.99</v>
      </c>
      <c r="J693">
        <v>1</v>
      </c>
      <c r="K693" s="191"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4.3899999999999997</v>
      </c>
      <c r="L693" s="192" t="str">
        <f t="shared" si="10"/>
        <v>Wine750</v>
      </c>
      <c r="M693" s="191">
        <f>VLOOKUP(L693,'Slope %'!C:D,2,0)</f>
        <v>0.1</v>
      </c>
    </row>
    <row r="694" spans="1:13" x14ac:dyDescent="0.25">
      <c r="A694">
        <v>14474</v>
      </c>
      <c r="B694" s="58" t="s">
        <v>1147</v>
      </c>
      <c r="C694" s="58" t="s">
        <v>423</v>
      </c>
      <c r="D694" s="58" t="s">
        <v>436</v>
      </c>
      <c r="E694" s="58">
        <v>750</v>
      </c>
      <c r="F694" s="58">
        <v>12</v>
      </c>
      <c r="G694" s="59">
        <v>12</v>
      </c>
      <c r="H694" s="58" t="s">
        <v>421</v>
      </c>
      <c r="I694" s="59">
        <v>14.99</v>
      </c>
      <c r="J694">
        <v>1</v>
      </c>
      <c r="K694" s="191"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7.03</v>
      </c>
      <c r="L694" s="192" t="str">
        <f t="shared" si="10"/>
        <v>Wine750</v>
      </c>
      <c r="M694" s="191">
        <f>VLOOKUP(L694,'Slope %'!C:D,2,0)</f>
        <v>0.1</v>
      </c>
    </row>
    <row r="695" spans="1:13" x14ac:dyDescent="0.25">
      <c r="A695">
        <v>14540</v>
      </c>
      <c r="B695" s="58" t="s">
        <v>1148</v>
      </c>
      <c r="C695" s="58" t="s">
        <v>423</v>
      </c>
      <c r="D695" s="58" t="s">
        <v>476</v>
      </c>
      <c r="E695" s="58">
        <v>750</v>
      </c>
      <c r="F695" s="58">
        <v>12</v>
      </c>
      <c r="G695" s="59">
        <v>13.5</v>
      </c>
      <c r="H695" s="58" t="s">
        <v>421</v>
      </c>
      <c r="I695" s="59">
        <v>17.989999999999998</v>
      </c>
      <c r="J695">
        <v>1</v>
      </c>
      <c r="K695" s="191"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7.9</v>
      </c>
      <c r="L695" s="192" t="str">
        <f t="shared" si="10"/>
        <v>Wine750</v>
      </c>
      <c r="M695" s="191">
        <f>VLOOKUP(L695,'Slope %'!C:D,2,0)</f>
        <v>0.1</v>
      </c>
    </row>
    <row r="696" spans="1:13" x14ac:dyDescent="0.25">
      <c r="A696">
        <v>14555</v>
      </c>
      <c r="B696" s="58" t="s">
        <v>1149</v>
      </c>
      <c r="C696" s="58" t="s">
        <v>423</v>
      </c>
      <c r="D696" s="58" t="s">
        <v>851</v>
      </c>
      <c r="E696" s="58">
        <v>750</v>
      </c>
      <c r="F696" s="58">
        <v>6</v>
      </c>
      <c r="G696" s="59">
        <v>5.5</v>
      </c>
      <c r="H696" s="58" t="s">
        <v>628</v>
      </c>
      <c r="I696" s="59">
        <v>21.99</v>
      </c>
      <c r="J696">
        <v>1</v>
      </c>
      <c r="K696" s="191"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3.22</v>
      </c>
      <c r="L696" s="192" t="str">
        <f t="shared" si="10"/>
        <v>Wine750</v>
      </c>
      <c r="M696" s="191">
        <f>VLOOKUP(L696,'Slope %'!C:D,2,0)</f>
        <v>0.1</v>
      </c>
    </row>
    <row r="697" spans="1:13" x14ac:dyDescent="0.25">
      <c r="A697">
        <v>14556</v>
      </c>
      <c r="B697" s="58" t="s">
        <v>1150</v>
      </c>
      <c r="C697" s="58" t="s">
        <v>423</v>
      </c>
      <c r="D697" s="58" t="s">
        <v>851</v>
      </c>
      <c r="E697" s="58">
        <v>750</v>
      </c>
      <c r="F697" s="58">
        <v>6</v>
      </c>
      <c r="G697" s="59">
        <v>5.5</v>
      </c>
      <c r="H697" s="58" t="s">
        <v>628</v>
      </c>
      <c r="I697" s="59">
        <v>21.99</v>
      </c>
      <c r="J697">
        <v>1</v>
      </c>
      <c r="K697" s="191"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3.22</v>
      </c>
      <c r="L697" s="192" t="str">
        <f t="shared" si="10"/>
        <v>Wine750</v>
      </c>
      <c r="M697" s="191">
        <f>VLOOKUP(L697,'Slope %'!C:D,2,0)</f>
        <v>0.1</v>
      </c>
    </row>
    <row r="698" spans="1:13" x14ac:dyDescent="0.25">
      <c r="A698">
        <v>14564</v>
      </c>
      <c r="B698" s="58" t="s">
        <v>1151</v>
      </c>
      <c r="C698" s="58" t="s">
        <v>423</v>
      </c>
      <c r="D698" s="58" t="s">
        <v>851</v>
      </c>
      <c r="E698" s="58">
        <v>750</v>
      </c>
      <c r="F698" s="58">
        <v>12</v>
      </c>
      <c r="G698" s="59">
        <v>7.7</v>
      </c>
      <c r="H698" s="58" t="s">
        <v>445</v>
      </c>
      <c r="I698" s="59">
        <v>15.99</v>
      </c>
      <c r="J698">
        <v>1</v>
      </c>
      <c r="K698" s="191"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4.51</v>
      </c>
      <c r="L698" s="192" t="str">
        <f t="shared" si="10"/>
        <v>Wine750</v>
      </c>
      <c r="M698" s="191">
        <f>VLOOKUP(L698,'Slope %'!C:D,2,0)</f>
        <v>0.1</v>
      </c>
    </row>
    <row r="699" spans="1:13" x14ac:dyDescent="0.25">
      <c r="A699">
        <v>14565</v>
      </c>
      <c r="B699" s="58" t="s">
        <v>1152</v>
      </c>
      <c r="C699" s="58" t="s">
        <v>414</v>
      </c>
      <c r="D699" s="58" t="s">
        <v>552</v>
      </c>
      <c r="E699" s="58">
        <v>1140</v>
      </c>
      <c r="F699" s="58">
        <v>12</v>
      </c>
      <c r="G699" s="59">
        <v>33</v>
      </c>
      <c r="H699" s="58" t="s">
        <v>421</v>
      </c>
      <c r="I699" s="59">
        <v>37.99</v>
      </c>
      <c r="J699">
        <v>1</v>
      </c>
      <c r="K699" s="191"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29.37</v>
      </c>
      <c r="L699" s="192" t="str">
        <f t="shared" si="10"/>
        <v>Spirits1140</v>
      </c>
      <c r="M699" s="191">
        <f>VLOOKUP(L699,'Slope %'!C:D,2,0)</f>
        <v>0.05</v>
      </c>
    </row>
    <row r="700" spans="1:13" x14ac:dyDescent="0.25">
      <c r="A700">
        <v>14569</v>
      </c>
      <c r="B700" s="58" t="s">
        <v>1153</v>
      </c>
      <c r="C700" s="58" t="s">
        <v>414</v>
      </c>
      <c r="D700" s="58" t="s">
        <v>524</v>
      </c>
      <c r="E700" s="58">
        <v>750</v>
      </c>
      <c r="F700" s="58">
        <v>6</v>
      </c>
      <c r="G700" s="59">
        <v>40</v>
      </c>
      <c r="H700" s="58" t="s">
        <v>437</v>
      </c>
      <c r="I700" s="59">
        <v>79.989999999999995</v>
      </c>
      <c r="J700">
        <v>1</v>
      </c>
      <c r="K700" s="191"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23.42</v>
      </c>
      <c r="L700" s="192" t="str">
        <f t="shared" si="10"/>
        <v>Spirits750</v>
      </c>
      <c r="M700" s="191">
        <f>VLOOKUP(L700,'Slope %'!C:D,2,0)</f>
        <v>7.0000000000000007E-2</v>
      </c>
    </row>
    <row r="701" spans="1:13" x14ac:dyDescent="0.25">
      <c r="A701">
        <v>14597</v>
      </c>
      <c r="B701" s="58" t="s">
        <v>1154</v>
      </c>
      <c r="C701" s="58" t="s">
        <v>423</v>
      </c>
      <c r="D701" s="58" t="s">
        <v>467</v>
      </c>
      <c r="E701" s="58">
        <v>750</v>
      </c>
      <c r="F701" s="58">
        <v>12</v>
      </c>
      <c r="G701" s="59">
        <v>14</v>
      </c>
      <c r="H701" s="58" t="s">
        <v>511</v>
      </c>
      <c r="I701" s="59">
        <v>64.989999999999995</v>
      </c>
      <c r="J701">
        <v>1</v>
      </c>
      <c r="K701" s="191"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8.1999999999999993</v>
      </c>
      <c r="L701" s="192" t="str">
        <f t="shared" si="10"/>
        <v>Wine750</v>
      </c>
      <c r="M701" s="191">
        <f>VLOOKUP(L701,'Slope %'!C:D,2,0)</f>
        <v>0.1</v>
      </c>
    </row>
    <row r="702" spans="1:13" x14ac:dyDescent="0.25">
      <c r="A702">
        <v>14631</v>
      </c>
      <c r="B702" s="58" t="s">
        <v>1155</v>
      </c>
      <c r="C702" s="58" t="s">
        <v>423</v>
      </c>
      <c r="D702" s="58" t="s">
        <v>436</v>
      </c>
      <c r="E702" s="58">
        <v>750</v>
      </c>
      <c r="F702" s="58">
        <v>12</v>
      </c>
      <c r="G702" s="59">
        <v>12.5</v>
      </c>
      <c r="H702" s="58" t="s">
        <v>1156</v>
      </c>
      <c r="I702" s="59">
        <v>1197.17</v>
      </c>
      <c r="J702">
        <v>1</v>
      </c>
      <c r="K702" s="191"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7.32</v>
      </c>
      <c r="L702" s="192" t="str">
        <f t="shared" si="10"/>
        <v>Wine750</v>
      </c>
      <c r="M702" s="191">
        <f>VLOOKUP(L702,'Slope %'!C:D,2,0)</f>
        <v>0.1</v>
      </c>
    </row>
    <row r="703" spans="1:13" x14ac:dyDescent="0.25">
      <c r="A703">
        <v>14634</v>
      </c>
      <c r="B703" s="58" t="s">
        <v>1157</v>
      </c>
      <c r="C703" s="58" t="s">
        <v>423</v>
      </c>
      <c r="D703" s="58" t="s">
        <v>436</v>
      </c>
      <c r="E703" s="58">
        <v>750</v>
      </c>
      <c r="F703" s="58">
        <v>12</v>
      </c>
      <c r="G703" s="59">
        <v>12.5</v>
      </c>
      <c r="H703" s="58" t="s">
        <v>1156</v>
      </c>
      <c r="I703" s="59">
        <v>152.91</v>
      </c>
      <c r="J703">
        <v>1</v>
      </c>
      <c r="K703" s="191"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7.32</v>
      </c>
      <c r="L703" s="192" t="str">
        <f t="shared" si="10"/>
        <v>Wine750</v>
      </c>
      <c r="M703" s="191">
        <f>VLOOKUP(L703,'Slope %'!C:D,2,0)</f>
        <v>0.1</v>
      </c>
    </row>
    <row r="704" spans="1:13" x14ac:dyDescent="0.25">
      <c r="A704">
        <v>14637</v>
      </c>
      <c r="B704" s="58" t="s">
        <v>1158</v>
      </c>
      <c r="C704" s="58" t="s">
        <v>423</v>
      </c>
      <c r="D704" s="58" t="s">
        <v>436</v>
      </c>
      <c r="E704" s="58">
        <v>750</v>
      </c>
      <c r="F704" s="58">
        <v>12</v>
      </c>
      <c r="G704" s="59">
        <v>12.5</v>
      </c>
      <c r="H704" s="58" t="s">
        <v>1156</v>
      </c>
      <c r="I704" s="59">
        <v>106.24</v>
      </c>
      <c r="J704">
        <v>1</v>
      </c>
      <c r="K704" s="191"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7.32</v>
      </c>
      <c r="L704" s="192" t="str">
        <f t="shared" si="10"/>
        <v>Wine750</v>
      </c>
      <c r="M704" s="191">
        <f>VLOOKUP(L704,'Slope %'!C:D,2,0)</f>
        <v>0.1</v>
      </c>
    </row>
    <row r="705" spans="1:13" x14ac:dyDescent="0.25">
      <c r="A705">
        <v>14653</v>
      </c>
      <c r="B705" s="58" t="s">
        <v>1159</v>
      </c>
      <c r="C705" s="58" t="s">
        <v>414</v>
      </c>
      <c r="D705" s="58" t="s">
        <v>566</v>
      </c>
      <c r="E705" s="58">
        <v>750</v>
      </c>
      <c r="F705" s="58">
        <v>12</v>
      </c>
      <c r="G705" s="59">
        <v>15</v>
      </c>
      <c r="H705" s="58" t="s">
        <v>421</v>
      </c>
      <c r="I705" s="59">
        <v>29.99</v>
      </c>
      <c r="J705">
        <v>1</v>
      </c>
      <c r="K705" s="191"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8.7799999999999994</v>
      </c>
      <c r="L705" s="192" t="str">
        <f t="shared" si="10"/>
        <v>Spirits750</v>
      </c>
      <c r="M705" s="191">
        <f>VLOOKUP(L705,'Slope %'!C:D,2,0)</f>
        <v>7.0000000000000007E-2</v>
      </c>
    </row>
    <row r="706" spans="1:13" x14ac:dyDescent="0.25">
      <c r="A706">
        <v>14674</v>
      </c>
      <c r="B706" s="58" t="s">
        <v>1160</v>
      </c>
      <c r="C706" s="58" t="s">
        <v>423</v>
      </c>
      <c r="D706" s="58" t="s">
        <v>433</v>
      </c>
      <c r="E706" s="58">
        <v>750</v>
      </c>
      <c r="F706" s="58">
        <v>12</v>
      </c>
      <c r="G706" s="59">
        <v>10.5</v>
      </c>
      <c r="H706" s="58" t="s">
        <v>628</v>
      </c>
      <c r="I706" s="59">
        <v>16.989999999999998</v>
      </c>
      <c r="J706">
        <v>1</v>
      </c>
      <c r="K706" s="191"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6.15</v>
      </c>
      <c r="L706" s="192" t="str">
        <f t="shared" si="10"/>
        <v>Wine750</v>
      </c>
      <c r="M706" s="191">
        <f>VLOOKUP(L706,'Slope %'!C:D,2,0)</f>
        <v>0.1</v>
      </c>
    </row>
    <row r="707" spans="1:13" x14ac:dyDescent="0.25">
      <c r="A707">
        <v>14708</v>
      </c>
      <c r="B707" s="58" t="s">
        <v>1161</v>
      </c>
      <c r="C707" s="58" t="s">
        <v>414</v>
      </c>
      <c r="D707" s="58" t="s">
        <v>552</v>
      </c>
      <c r="E707" s="58">
        <v>120</v>
      </c>
      <c r="F707" s="58">
        <v>18</v>
      </c>
      <c r="G707" s="59">
        <v>20</v>
      </c>
      <c r="H707" s="58" t="s">
        <v>553</v>
      </c>
      <c r="I707" s="59">
        <v>11.99</v>
      </c>
      <c r="J707">
        <v>4</v>
      </c>
      <c r="K707" s="191"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2.5499999999999998</v>
      </c>
      <c r="L707" s="192" t="str">
        <f t="shared" ref="L707:L770" si="11">(_xlfn.CONCAT(C707,E707))</f>
        <v>Spirits120</v>
      </c>
      <c r="M707" s="191">
        <f>VLOOKUP(L707,'Slope %'!C:D,2,0)</f>
        <v>0.1</v>
      </c>
    </row>
    <row r="708" spans="1:13" x14ac:dyDescent="0.25">
      <c r="A708">
        <v>14711</v>
      </c>
      <c r="B708" s="58" t="s">
        <v>1162</v>
      </c>
      <c r="C708" s="58" t="s">
        <v>410</v>
      </c>
      <c r="D708" s="58" t="s">
        <v>621</v>
      </c>
      <c r="E708" s="58">
        <v>8520</v>
      </c>
      <c r="F708" s="58">
        <v>1</v>
      </c>
      <c r="G708" s="59">
        <v>4</v>
      </c>
      <c r="H708" s="58" t="s">
        <v>412</v>
      </c>
      <c r="I708" s="59">
        <v>44.49</v>
      </c>
      <c r="J708">
        <v>24</v>
      </c>
      <c r="K708" s="191"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26.61</v>
      </c>
      <c r="L708" s="192" t="str">
        <f t="shared" si="11"/>
        <v>Beer8520</v>
      </c>
      <c r="M708" s="191">
        <f>VLOOKUP(L708,'Slope %'!C:D,2,0)</f>
        <v>0.05</v>
      </c>
    </row>
    <row r="709" spans="1:13" x14ac:dyDescent="0.25">
      <c r="A709">
        <v>14711</v>
      </c>
      <c r="B709" s="58" t="s">
        <v>1162</v>
      </c>
      <c r="C709" s="58" t="s">
        <v>410</v>
      </c>
      <c r="D709" s="58" t="s">
        <v>621</v>
      </c>
      <c r="E709" s="58">
        <v>8520</v>
      </c>
      <c r="F709" s="58">
        <v>1</v>
      </c>
      <c r="G709" s="59">
        <v>4</v>
      </c>
      <c r="H709" s="58" t="s">
        <v>412</v>
      </c>
      <c r="I709" s="59">
        <v>44.49</v>
      </c>
      <c r="J709">
        <v>24</v>
      </c>
      <c r="K709" s="191"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26.61</v>
      </c>
      <c r="L709" s="192" t="str">
        <f t="shared" si="11"/>
        <v>Beer8520</v>
      </c>
      <c r="M709" s="191">
        <f>VLOOKUP(L709,'Slope %'!C:D,2,0)</f>
        <v>0.05</v>
      </c>
    </row>
    <row r="710" spans="1:13" x14ac:dyDescent="0.25">
      <c r="A710">
        <v>14731</v>
      </c>
      <c r="B710" s="58" t="s">
        <v>1163</v>
      </c>
      <c r="C710" s="58" t="s">
        <v>423</v>
      </c>
      <c r="D710" s="58" t="s">
        <v>450</v>
      </c>
      <c r="E710" s="58">
        <v>750</v>
      </c>
      <c r="F710" s="58">
        <v>12</v>
      </c>
      <c r="G710" s="59">
        <v>15</v>
      </c>
      <c r="H710" s="58" t="s">
        <v>451</v>
      </c>
      <c r="I710" s="59">
        <v>34.99</v>
      </c>
      <c r="J710">
        <v>1</v>
      </c>
      <c r="K710" s="191"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8.7799999999999994</v>
      </c>
      <c r="L710" s="192" t="str">
        <f t="shared" si="11"/>
        <v>Wine750</v>
      </c>
      <c r="M710" s="191">
        <f>VLOOKUP(L710,'Slope %'!C:D,2,0)</f>
        <v>0.1</v>
      </c>
    </row>
    <row r="711" spans="1:13" x14ac:dyDescent="0.25">
      <c r="A711">
        <v>14741</v>
      </c>
      <c r="B711" s="58" t="s">
        <v>1164</v>
      </c>
      <c r="C711" s="58" t="s">
        <v>423</v>
      </c>
      <c r="D711" s="58" t="s">
        <v>473</v>
      </c>
      <c r="E711" s="58">
        <v>750</v>
      </c>
      <c r="F711" s="58">
        <v>12</v>
      </c>
      <c r="G711" s="59">
        <v>12.5</v>
      </c>
      <c r="H711" s="58" t="s">
        <v>774</v>
      </c>
      <c r="I711" s="59">
        <v>18.989999999999998</v>
      </c>
      <c r="J711">
        <v>1</v>
      </c>
      <c r="K711" s="191"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7.32</v>
      </c>
      <c r="L711" s="192" t="str">
        <f t="shared" si="11"/>
        <v>Wine750</v>
      </c>
      <c r="M711" s="191">
        <f>VLOOKUP(L711,'Slope %'!C:D,2,0)</f>
        <v>0.1</v>
      </c>
    </row>
    <row r="712" spans="1:13" x14ac:dyDescent="0.25">
      <c r="A712">
        <v>14752</v>
      </c>
      <c r="B712" s="58" t="s">
        <v>1165</v>
      </c>
      <c r="C712" s="58" t="s">
        <v>414</v>
      </c>
      <c r="D712" s="58" t="s">
        <v>415</v>
      </c>
      <c r="E712" s="58">
        <v>1140</v>
      </c>
      <c r="F712" s="58">
        <v>8</v>
      </c>
      <c r="G712" s="59">
        <v>40</v>
      </c>
      <c r="H712" s="58" t="s">
        <v>501</v>
      </c>
      <c r="I712" s="59">
        <v>52.99</v>
      </c>
      <c r="J712">
        <v>1</v>
      </c>
      <c r="K712" s="191"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35.6</v>
      </c>
      <c r="L712" s="192" t="str">
        <f t="shared" si="11"/>
        <v>Spirits1140</v>
      </c>
      <c r="M712" s="191">
        <f>VLOOKUP(L712,'Slope %'!C:D,2,0)</f>
        <v>0.05</v>
      </c>
    </row>
    <row r="713" spans="1:13" x14ac:dyDescent="0.25">
      <c r="A713">
        <v>14783</v>
      </c>
      <c r="B713" s="58" t="s">
        <v>1166</v>
      </c>
      <c r="C713" s="58" t="s">
        <v>673</v>
      </c>
      <c r="D713" s="58" t="s">
        <v>1091</v>
      </c>
      <c r="E713" s="58">
        <v>355</v>
      </c>
      <c r="F713" s="58">
        <v>24</v>
      </c>
      <c r="G713" s="59">
        <v>5</v>
      </c>
      <c r="H713" s="58" t="s">
        <v>600</v>
      </c>
      <c r="I713" s="59">
        <v>3.09</v>
      </c>
      <c r="J713">
        <v>1</v>
      </c>
      <c r="K713" s="191"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1.57</v>
      </c>
      <c r="L713" s="192" t="str">
        <f t="shared" si="11"/>
        <v>Ready to Drink355</v>
      </c>
      <c r="M713" s="191">
        <f>VLOOKUP(L713,'Slope %'!C:D,2,0)</f>
        <v>0.12</v>
      </c>
    </row>
    <row r="714" spans="1:13" x14ac:dyDescent="0.25">
      <c r="A714">
        <v>14783</v>
      </c>
      <c r="B714" s="58" t="s">
        <v>1166</v>
      </c>
      <c r="C714" s="58" t="s">
        <v>673</v>
      </c>
      <c r="D714" s="58" t="s">
        <v>1091</v>
      </c>
      <c r="E714" s="58">
        <v>355</v>
      </c>
      <c r="F714" s="58">
        <v>24</v>
      </c>
      <c r="G714" s="59">
        <v>5</v>
      </c>
      <c r="H714" s="58" t="s">
        <v>600</v>
      </c>
      <c r="I714" s="59">
        <v>3.09</v>
      </c>
      <c r="J714">
        <v>1</v>
      </c>
      <c r="K714" s="191"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1.57</v>
      </c>
      <c r="L714" s="192" t="str">
        <f t="shared" si="11"/>
        <v>Ready to Drink355</v>
      </c>
      <c r="M714" s="191">
        <f>VLOOKUP(L714,'Slope %'!C:D,2,0)</f>
        <v>0.12</v>
      </c>
    </row>
    <row r="715" spans="1:13" x14ac:dyDescent="0.25">
      <c r="A715">
        <v>14802</v>
      </c>
      <c r="B715" s="58" t="s">
        <v>1167</v>
      </c>
      <c r="C715" s="58" t="s">
        <v>423</v>
      </c>
      <c r="D715" s="58" t="s">
        <v>598</v>
      </c>
      <c r="E715" s="58">
        <v>750</v>
      </c>
      <c r="F715" s="58">
        <v>12</v>
      </c>
      <c r="G715" s="59">
        <v>14.5</v>
      </c>
      <c r="H715" s="58" t="s">
        <v>511</v>
      </c>
      <c r="I715" s="59">
        <v>25.99</v>
      </c>
      <c r="J715">
        <v>1</v>
      </c>
      <c r="K715" s="191"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8.49</v>
      </c>
      <c r="L715" s="192" t="str">
        <f t="shared" si="11"/>
        <v>Wine750</v>
      </c>
      <c r="M715" s="191">
        <f>VLOOKUP(L715,'Slope %'!C:D,2,0)</f>
        <v>0.1</v>
      </c>
    </row>
    <row r="716" spans="1:13" x14ac:dyDescent="0.25">
      <c r="A716">
        <v>14815</v>
      </c>
      <c r="B716" s="58" t="s">
        <v>827</v>
      </c>
      <c r="C716" s="58" t="s">
        <v>414</v>
      </c>
      <c r="D716" s="58" t="s">
        <v>636</v>
      </c>
      <c r="E716" s="58">
        <v>1140</v>
      </c>
      <c r="F716" s="58">
        <v>6</v>
      </c>
      <c r="G716" s="59">
        <v>40</v>
      </c>
      <c r="H716" s="58" t="s">
        <v>448</v>
      </c>
      <c r="I716" s="59">
        <v>45.99</v>
      </c>
      <c r="J716">
        <v>1</v>
      </c>
      <c r="K716" s="191"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35.6</v>
      </c>
      <c r="L716" s="192" t="str">
        <f t="shared" si="11"/>
        <v>Spirits1140</v>
      </c>
      <c r="M716" s="191">
        <f>VLOOKUP(L716,'Slope %'!C:D,2,0)</f>
        <v>0.05</v>
      </c>
    </row>
    <row r="717" spans="1:13" x14ac:dyDescent="0.25">
      <c r="A717">
        <v>14842</v>
      </c>
      <c r="B717" s="58" t="s">
        <v>1168</v>
      </c>
      <c r="C717" s="58" t="s">
        <v>423</v>
      </c>
      <c r="D717" s="58" t="s">
        <v>476</v>
      </c>
      <c r="E717" s="58">
        <v>3000</v>
      </c>
      <c r="F717" s="58">
        <v>6</v>
      </c>
      <c r="G717" s="59">
        <v>13.2</v>
      </c>
      <c r="H717" s="58" t="s">
        <v>451</v>
      </c>
      <c r="I717" s="59">
        <v>49.99</v>
      </c>
      <c r="J717">
        <v>1</v>
      </c>
      <c r="K717" s="191"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30.92</v>
      </c>
      <c r="L717" s="192" t="str">
        <f t="shared" si="11"/>
        <v>Wine3000</v>
      </c>
      <c r="M717" s="191">
        <f>VLOOKUP(L717,'Slope %'!C:D,2,0)</f>
        <v>0.05</v>
      </c>
    </row>
    <row r="718" spans="1:13" x14ac:dyDescent="0.25">
      <c r="A718">
        <v>14865</v>
      </c>
      <c r="B718" s="58" t="s">
        <v>1169</v>
      </c>
      <c r="C718" s="58" t="s">
        <v>673</v>
      </c>
      <c r="D718" s="58" t="s">
        <v>674</v>
      </c>
      <c r="E718" s="58">
        <v>330</v>
      </c>
      <c r="F718" s="58">
        <v>24</v>
      </c>
      <c r="G718" s="59">
        <v>5</v>
      </c>
      <c r="H718" s="58" t="s">
        <v>419</v>
      </c>
      <c r="I718" s="59">
        <v>3.29</v>
      </c>
      <c r="J718">
        <v>1</v>
      </c>
      <c r="K718" s="191"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1.46</v>
      </c>
      <c r="L718" s="192" t="str">
        <f t="shared" si="11"/>
        <v>Ready to Drink330</v>
      </c>
      <c r="M718" s="191">
        <f>VLOOKUP(L718,'Slope %'!C:D,2,0)</f>
        <v>0.12</v>
      </c>
    </row>
    <row r="719" spans="1:13" x14ac:dyDescent="0.25">
      <c r="A719">
        <v>14868</v>
      </c>
      <c r="B719" s="58" t="s">
        <v>1170</v>
      </c>
      <c r="C719" s="58" t="s">
        <v>673</v>
      </c>
      <c r="D719" s="58" t="s">
        <v>674</v>
      </c>
      <c r="E719" s="58">
        <v>2130</v>
      </c>
      <c r="F719" s="58">
        <v>4</v>
      </c>
      <c r="G719" s="59">
        <v>5</v>
      </c>
      <c r="H719" s="58" t="s">
        <v>419</v>
      </c>
      <c r="I719" s="59">
        <v>17.989999999999998</v>
      </c>
      <c r="J719">
        <v>6</v>
      </c>
      <c r="K719" s="191"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8.31</v>
      </c>
      <c r="L719" s="192" t="str">
        <f t="shared" si="11"/>
        <v>Ready to Drink2130</v>
      </c>
      <c r="M719" s="191">
        <f>VLOOKUP(L719,'Slope %'!C:D,2,0)</f>
        <v>0.1</v>
      </c>
    </row>
    <row r="720" spans="1:13" x14ac:dyDescent="0.25">
      <c r="A720">
        <v>14910</v>
      </c>
      <c r="B720" s="58" t="s">
        <v>1171</v>
      </c>
      <c r="C720" s="58" t="s">
        <v>414</v>
      </c>
      <c r="D720" s="58" t="s">
        <v>892</v>
      </c>
      <c r="E720" s="58">
        <v>750</v>
      </c>
      <c r="F720" s="58">
        <v>12</v>
      </c>
      <c r="G720" s="59">
        <v>40</v>
      </c>
      <c r="H720" s="58" t="s">
        <v>480</v>
      </c>
      <c r="I720" s="59">
        <v>36.99</v>
      </c>
      <c r="J720">
        <v>1</v>
      </c>
      <c r="K720" s="191"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23.42</v>
      </c>
      <c r="L720" s="192" t="str">
        <f t="shared" si="11"/>
        <v>Spirits750</v>
      </c>
      <c r="M720" s="191">
        <f>VLOOKUP(L720,'Slope %'!C:D,2,0)</f>
        <v>7.0000000000000007E-2</v>
      </c>
    </row>
    <row r="721" spans="1:13" x14ac:dyDescent="0.25">
      <c r="A721">
        <v>14912</v>
      </c>
      <c r="B721" s="58" t="s">
        <v>1172</v>
      </c>
      <c r="C721" s="58" t="s">
        <v>414</v>
      </c>
      <c r="D721" s="58" t="s">
        <v>415</v>
      </c>
      <c r="E721" s="58">
        <v>1750</v>
      </c>
      <c r="F721" s="58">
        <v>6</v>
      </c>
      <c r="G721" s="59">
        <v>40</v>
      </c>
      <c r="H721" s="58" t="s">
        <v>501</v>
      </c>
      <c r="I721" s="59">
        <v>68.819999999999993</v>
      </c>
      <c r="J721">
        <v>1</v>
      </c>
      <c r="K721" s="191"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54.65</v>
      </c>
      <c r="L721" s="192" t="str">
        <f t="shared" si="11"/>
        <v>Spirits1750</v>
      </c>
      <c r="M721" s="191">
        <f>VLOOKUP(L721,'Slope %'!C:D,2,0)</f>
        <v>0.03</v>
      </c>
    </row>
    <row r="722" spans="1:13" x14ac:dyDescent="0.25">
      <c r="A722">
        <v>14960</v>
      </c>
      <c r="B722" s="58" t="s">
        <v>1173</v>
      </c>
      <c r="C722" s="58" t="s">
        <v>410</v>
      </c>
      <c r="D722" s="58" t="s">
        <v>411</v>
      </c>
      <c r="E722" s="58">
        <v>2840</v>
      </c>
      <c r="F722" s="58">
        <v>3</v>
      </c>
      <c r="G722" s="59">
        <v>4.7</v>
      </c>
      <c r="H722" s="58" t="s">
        <v>516</v>
      </c>
      <c r="I722" s="59">
        <v>16.989999999999998</v>
      </c>
      <c r="J722">
        <v>8</v>
      </c>
      <c r="K722" s="191"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10.42</v>
      </c>
      <c r="L722" s="192" t="str">
        <f t="shared" si="11"/>
        <v>Beer2840</v>
      </c>
      <c r="M722" s="191">
        <f>VLOOKUP(L722,'Slope %'!C:D,2,0)</f>
        <v>7.0000000000000007E-2</v>
      </c>
    </row>
    <row r="723" spans="1:13" x14ac:dyDescent="0.25">
      <c r="A723">
        <v>14960</v>
      </c>
      <c r="B723" s="58" t="s">
        <v>1173</v>
      </c>
      <c r="C723" s="58" t="s">
        <v>410</v>
      </c>
      <c r="D723" s="58" t="s">
        <v>411</v>
      </c>
      <c r="E723" s="58">
        <v>2840</v>
      </c>
      <c r="F723" s="58">
        <v>3</v>
      </c>
      <c r="G723" s="59">
        <v>4.7</v>
      </c>
      <c r="H723" s="58" t="s">
        <v>516</v>
      </c>
      <c r="I723" s="59">
        <v>16.989999999999998</v>
      </c>
      <c r="J723">
        <v>8</v>
      </c>
      <c r="K723" s="191"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10.42</v>
      </c>
      <c r="L723" s="192" t="str">
        <f t="shared" si="11"/>
        <v>Beer2840</v>
      </c>
      <c r="M723" s="191">
        <f>VLOOKUP(L723,'Slope %'!C:D,2,0)</f>
        <v>7.0000000000000007E-2</v>
      </c>
    </row>
    <row r="724" spans="1:13" x14ac:dyDescent="0.25">
      <c r="A724">
        <v>14977</v>
      </c>
      <c r="B724" s="58" t="s">
        <v>1174</v>
      </c>
      <c r="C724" s="58" t="s">
        <v>423</v>
      </c>
      <c r="D724" s="58" t="s">
        <v>436</v>
      </c>
      <c r="E724" s="58">
        <v>750</v>
      </c>
      <c r="F724" s="58">
        <v>12</v>
      </c>
      <c r="G724" s="59">
        <v>13</v>
      </c>
      <c r="H724" s="58" t="s">
        <v>437</v>
      </c>
      <c r="I724" s="59">
        <v>12.99</v>
      </c>
      <c r="J724">
        <v>1</v>
      </c>
      <c r="K724" s="191"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7.61</v>
      </c>
      <c r="L724" s="192" t="str">
        <f t="shared" si="11"/>
        <v>Wine750</v>
      </c>
      <c r="M724" s="191">
        <f>VLOOKUP(L724,'Slope %'!C:D,2,0)</f>
        <v>0.1</v>
      </c>
    </row>
    <row r="725" spans="1:13" x14ac:dyDescent="0.25">
      <c r="A725">
        <v>14979</v>
      </c>
      <c r="B725" s="58" t="s">
        <v>1175</v>
      </c>
      <c r="C725" s="58" t="s">
        <v>410</v>
      </c>
      <c r="D725" s="58" t="s">
        <v>906</v>
      </c>
      <c r="E725" s="58">
        <v>500</v>
      </c>
      <c r="F725" s="58">
        <v>24</v>
      </c>
      <c r="G725" s="59">
        <v>2.5</v>
      </c>
      <c r="H725" s="58" t="s">
        <v>1176</v>
      </c>
      <c r="I725" s="59">
        <v>4.29</v>
      </c>
      <c r="J725">
        <v>1</v>
      </c>
      <c r="K725" s="191"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0.98</v>
      </c>
      <c r="L725" s="192" t="str">
        <f t="shared" si="11"/>
        <v>Beer500</v>
      </c>
      <c r="M725" s="191">
        <f>VLOOKUP(L725,'Slope %'!C:D,2,0)</f>
        <v>0.12</v>
      </c>
    </row>
    <row r="726" spans="1:13" x14ac:dyDescent="0.25">
      <c r="A726">
        <v>14999</v>
      </c>
      <c r="B726" s="58" t="s">
        <v>1177</v>
      </c>
      <c r="C726" s="58" t="s">
        <v>414</v>
      </c>
      <c r="D726" s="58" t="s">
        <v>415</v>
      </c>
      <c r="E726" s="58">
        <v>1140</v>
      </c>
      <c r="F726" s="58">
        <v>8</v>
      </c>
      <c r="G726" s="59">
        <v>40</v>
      </c>
      <c r="H726" s="58" t="s">
        <v>445</v>
      </c>
      <c r="I726" s="59">
        <v>41.99</v>
      </c>
      <c r="J726">
        <v>1</v>
      </c>
      <c r="K726" s="191"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35.6</v>
      </c>
      <c r="L726" s="192" t="str">
        <f t="shared" si="11"/>
        <v>Spirits1140</v>
      </c>
      <c r="M726" s="191">
        <f>VLOOKUP(L726,'Slope %'!C:D,2,0)</f>
        <v>0.05</v>
      </c>
    </row>
    <row r="727" spans="1:13" x14ac:dyDescent="0.25">
      <c r="A727">
        <v>15009</v>
      </c>
      <c r="B727" s="58" t="s">
        <v>1178</v>
      </c>
      <c r="C727" s="58" t="s">
        <v>423</v>
      </c>
      <c r="D727" s="58" t="s">
        <v>465</v>
      </c>
      <c r="E727" s="58">
        <v>750</v>
      </c>
      <c r="F727" s="58">
        <v>12</v>
      </c>
      <c r="G727" s="59">
        <v>12</v>
      </c>
      <c r="H727" s="58" t="s">
        <v>448</v>
      </c>
      <c r="I727" s="59">
        <v>16.989999999999998</v>
      </c>
      <c r="J727">
        <v>1</v>
      </c>
      <c r="K727" s="191"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7.03</v>
      </c>
      <c r="L727" s="192" t="str">
        <f t="shared" si="11"/>
        <v>Wine750</v>
      </c>
      <c r="M727" s="191">
        <f>VLOOKUP(L727,'Slope %'!C:D,2,0)</f>
        <v>0.1</v>
      </c>
    </row>
    <row r="728" spans="1:13" x14ac:dyDescent="0.25">
      <c r="A728">
        <v>15014</v>
      </c>
      <c r="B728" s="58" t="s">
        <v>1179</v>
      </c>
      <c r="C728" s="58" t="s">
        <v>414</v>
      </c>
      <c r="D728" s="58" t="s">
        <v>415</v>
      </c>
      <c r="E728" s="58">
        <v>750</v>
      </c>
      <c r="F728" s="58">
        <v>12</v>
      </c>
      <c r="G728" s="59">
        <v>43</v>
      </c>
      <c r="H728" s="58" t="s">
        <v>534</v>
      </c>
      <c r="I728" s="59">
        <v>33.99</v>
      </c>
      <c r="J728">
        <v>1</v>
      </c>
      <c r="K728" s="191"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25.18</v>
      </c>
      <c r="L728" s="192" t="str">
        <f t="shared" si="11"/>
        <v>Spirits750</v>
      </c>
      <c r="M728" s="191">
        <f>VLOOKUP(L728,'Slope %'!C:D,2,0)</f>
        <v>7.0000000000000007E-2</v>
      </c>
    </row>
    <row r="729" spans="1:13" x14ac:dyDescent="0.25">
      <c r="A729">
        <v>15015</v>
      </c>
      <c r="B729" s="58" t="s">
        <v>1180</v>
      </c>
      <c r="C729" s="58" t="s">
        <v>414</v>
      </c>
      <c r="D729" s="58" t="s">
        <v>566</v>
      </c>
      <c r="E729" s="58">
        <v>750</v>
      </c>
      <c r="F729" s="58">
        <v>12</v>
      </c>
      <c r="G729" s="59">
        <v>17</v>
      </c>
      <c r="H729" s="58" t="s">
        <v>534</v>
      </c>
      <c r="I729" s="59">
        <v>34.49</v>
      </c>
      <c r="J729">
        <v>1</v>
      </c>
      <c r="K729" s="191"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9.9499999999999993</v>
      </c>
      <c r="L729" s="192" t="str">
        <f t="shared" si="11"/>
        <v>Spirits750</v>
      </c>
      <c r="M729" s="191">
        <f>VLOOKUP(L729,'Slope %'!C:D,2,0)</f>
        <v>7.0000000000000007E-2</v>
      </c>
    </row>
    <row r="730" spans="1:13" x14ac:dyDescent="0.25">
      <c r="A730">
        <v>15094</v>
      </c>
      <c r="B730" s="58" t="s">
        <v>1181</v>
      </c>
      <c r="C730" s="58" t="s">
        <v>414</v>
      </c>
      <c r="D730" s="58" t="s">
        <v>545</v>
      </c>
      <c r="E730" s="58">
        <v>750</v>
      </c>
      <c r="F730" s="58">
        <v>6</v>
      </c>
      <c r="G730" s="59">
        <v>40</v>
      </c>
      <c r="H730" s="58" t="s">
        <v>591</v>
      </c>
      <c r="I730" s="59">
        <v>89.99</v>
      </c>
      <c r="J730">
        <v>1</v>
      </c>
      <c r="K730" s="191"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23.42</v>
      </c>
      <c r="L730" s="192" t="str">
        <f t="shared" si="11"/>
        <v>Spirits750</v>
      </c>
      <c r="M730" s="191">
        <f>VLOOKUP(L730,'Slope %'!C:D,2,0)</f>
        <v>7.0000000000000007E-2</v>
      </c>
    </row>
    <row r="731" spans="1:13" x14ac:dyDescent="0.25">
      <c r="A731">
        <v>15095</v>
      </c>
      <c r="B731" s="58" t="s">
        <v>1182</v>
      </c>
      <c r="C731" s="58" t="s">
        <v>423</v>
      </c>
      <c r="D731" s="58" t="s">
        <v>455</v>
      </c>
      <c r="E731" s="58">
        <v>750</v>
      </c>
      <c r="F731" s="58">
        <v>12</v>
      </c>
      <c r="G731" s="59">
        <v>11</v>
      </c>
      <c r="H731" s="58" t="s">
        <v>471</v>
      </c>
      <c r="I731" s="59">
        <v>19.989999999999998</v>
      </c>
      <c r="J731">
        <v>1</v>
      </c>
      <c r="K731" s="191"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6.44</v>
      </c>
      <c r="L731" s="192" t="str">
        <f t="shared" si="11"/>
        <v>Wine750</v>
      </c>
      <c r="M731" s="191">
        <f>VLOOKUP(L731,'Slope %'!C:D,2,0)</f>
        <v>0.1</v>
      </c>
    </row>
    <row r="732" spans="1:13" x14ac:dyDescent="0.25">
      <c r="A732">
        <v>15100</v>
      </c>
      <c r="B732" s="58" t="s">
        <v>1183</v>
      </c>
      <c r="C732" s="58" t="s">
        <v>423</v>
      </c>
      <c r="D732" s="58" t="s">
        <v>935</v>
      </c>
      <c r="E732" s="58">
        <v>750</v>
      </c>
      <c r="F732" s="58">
        <v>12</v>
      </c>
      <c r="G732" s="59">
        <v>6</v>
      </c>
      <c r="H732" s="58" t="s">
        <v>451</v>
      </c>
      <c r="I732" s="59">
        <v>8.49</v>
      </c>
      <c r="J732">
        <v>1</v>
      </c>
      <c r="K732" s="191"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3.51</v>
      </c>
      <c r="L732" s="192" t="str">
        <f t="shared" si="11"/>
        <v>Wine750</v>
      </c>
      <c r="M732" s="191">
        <f>VLOOKUP(L732,'Slope %'!C:D,2,0)</f>
        <v>0.1</v>
      </c>
    </row>
    <row r="733" spans="1:13" x14ac:dyDescent="0.25">
      <c r="A733">
        <v>15101</v>
      </c>
      <c r="B733" s="58" t="s">
        <v>1184</v>
      </c>
      <c r="C733" s="58" t="s">
        <v>423</v>
      </c>
      <c r="D733" s="58" t="s">
        <v>436</v>
      </c>
      <c r="E733" s="58">
        <v>750</v>
      </c>
      <c r="F733" s="58">
        <v>12</v>
      </c>
      <c r="G733" s="59">
        <v>12.5</v>
      </c>
      <c r="H733" s="58" t="s">
        <v>553</v>
      </c>
      <c r="I733" s="59">
        <v>21.99</v>
      </c>
      <c r="J733">
        <v>1</v>
      </c>
      <c r="K733" s="191"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7.32</v>
      </c>
      <c r="L733" s="192" t="str">
        <f t="shared" si="11"/>
        <v>Wine750</v>
      </c>
      <c r="M733" s="191">
        <f>VLOOKUP(L733,'Slope %'!C:D,2,0)</f>
        <v>0.1</v>
      </c>
    </row>
    <row r="734" spans="1:13" x14ac:dyDescent="0.25">
      <c r="A734">
        <v>15110</v>
      </c>
      <c r="B734" s="58" t="s">
        <v>1185</v>
      </c>
      <c r="C734" s="58" t="s">
        <v>410</v>
      </c>
      <c r="D734" s="58" t="s">
        <v>717</v>
      </c>
      <c r="E734" s="58">
        <v>2130</v>
      </c>
      <c r="F734" s="58">
        <v>4</v>
      </c>
      <c r="G734" s="59">
        <v>6.4</v>
      </c>
      <c r="H734" s="58" t="s">
        <v>697</v>
      </c>
      <c r="I734" s="59">
        <v>11.09</v>
      </c>
      <c r="J734">
        <v>6</v>
      </c>
      <c r="K734" s="191"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10.64</v>
      </c>
      <c r="L734" s="192" t="str">
        <f t="shared" si="11"/>
        <v>Beer2130</v>
      </c>
      <c r="M734" s="191">
        <f>VLOOKUP(L734,'Slope %'!C:D,2,0)</f>
        <v>0.1</v>
      </c>
    </row>
    <row r="735" spans="1:13" x14ac:dyDescent="0.25">
      <c r="A735">
        <v>15136</v>
      </c>
      <c r="B735" s="58" t="s">
        <v>1186</v>
      </c>
      <c r="C735" s="58" t="s">
        <v>414</v>
      </c>
      <c r="D735" s="58" t="s">
        <v>549</v>
      </c>
      <c r="E735" s="58">
        <v>750</v>
      </c>
      <c r="F735" s="58">
        <v>12</v>
      </c>
      <c r="G735" s="59">
        <v>35</v>
      </c>
      <c r="H735" s="58" t="s">
        <v>419</v>
      </c>
      <c r="I735" s="59">
        <v>29.99</v>
      </c>
      <c r="J735">
        <v>1</v>
      </c>
      <c r="K735" s="191"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20.49</v>
      </c>
      <c r="L735" s="192" t="str">
        <f t="shared" si="11"/>
        <v>Spirits750</v>
      </c>
      <c r="M735" s="191">
        <f>VLOOKUP(L735,'Slope %'!C:D,2,0)</f>
        <v>7.0000000000000007E-2</v>
      </c>
    </row>
    <row r="736" spans="1:13" x14ac:dyDescent="0.25">
      <c r="A736">
        <v>15141</v>
      </c>
      <c r="B736" s="58" t="s">
        <v>1187</v>
      </c>
      <c r="C736" s="58" t="s">
        <v>414</v>
      </c>
      <c r="D736" s="58" t="s">
        <v>663</v>
      </c>
      <c r="E736" s="58">
        <v>750</v>
      </c>
      <c r="F736" s="58">
        <v>12</v>
      </c>
      <c r="G736" s="59">
        <v>35</v>
      </c>
      <c r="H736" s="58" t="s">
        <v>419</v>
      </c>
      <c r="I736" s="59">
        <v>47.99</v>
      </c>
      <c r="J736">
        <v>1</v>
      </c>
      <c r="K736" s="191"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20.49</v>
      </c>
      <c r="L736" s="192" t="str">
        <f t="shared" si="11"/>
        <v>Spirits750</v>
      </c>
      <c r="M736" s="191">
        <f>VLOOKUP(L736,'Slope %'!C:D,2,0)</f>
        <v>7.0000000000000007E-2</v>
      </c>
    </row>
    <row r="737" spans="1:13" x14ac:dyDescent="0.25">
      <c r="A737">
        <v>15147</v>
      </c>
      <c r="B737" s="58" t="s">
        <v>1188</v>
      </c>
      <c r="C737" s="58" t="s">
        <v>414</v>
      </c>
      <c r="D737" s="58" t="s">
        <v>503</v>
      </c>
      <c r="E737" s="58">
        <v>750</v>
      </c>
      <c r="F737" s="58">
        <v>12</v>
      </c>
      <c r="G737" s="59">
        <v>40</v>
      </c>
      <c r="H737" s="58" t="s">
        <v>419</v>
      </c>
      <c r="I737" s="59">
        <v>24.07</v>
      </c>
      <c r="J737">
        <v>1</v>
      </c>
      <c r="K737" s="191"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23.42</v>
      </c>
      <c r="L737" s="192" t="str">
        <f t="shared" si="11"/>
        <v>Spirits750</v>
      </c>
      <c r="M737" s="191">
        <f>VLOOKUP(L737,'Slope %'!C:D,2,0)</f>
        <v>7.0000000000000007E-2</v>
      </c>
    </row>
    <row r="738" spans="1:13" x14ac:dyDescent="0.25">
      <c r="A738">
        <v>15164</v>
      </c>
      <c r="B738" s="58" t="s">
        <v>1189</v>
      </c>
      <c r="C738" s="58" t="s">
        <v>414</v>
      </c>
      <c r="D738" s="58" t="s">
        <v>500</v>
      </c>
      <c r="E738" s="58">
        <v>750</v>
      </c>
      <c r="F738" s="58">
        <v>6</v>
      </c>
      <c r="G738" s="59">
        <v>40</v>
      </c>
      <c r="H738" s="58" t="s">
        <v>445</v>
      </c>
      <c r="I738" s="59">
        <v>93.49</v>
      </c>
      <c r="J738">
        <v>1</v>
      </c>
      <c r="K738" s="191"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23.42</v>
      </c>
      <c r="L738" s="192" t="str">
        <f t="shared" si="11"/>
        <v>Spirits750</v>
      </c>
      <c r="M738" s="191">
        <f>VLOOKUP(L738,'Slope %'!C:D,2,0)</f>
        <v>7.0000000000000007E-2</v>
      </c>
    </row>
    <row r="739" spans="1:13" x14ac:dyDescent="0.25">
      <c r="A739">
        <v>15198</v>
      </c>
      <c r="B739" s="58" t="s">
        <v>1190</v>
      </c>
      <c r="C739" s="58" t="s">
        <v>423</v>
      </c>
      <c r="D739" s="58" t="s">
        <v>803</v>
      </c>
      <c r="E739" s="58">
        <v>750</v>
      </c>
      <c r="F739" s="58">
        <v>12</v>
      </c>
      <c r="G739" s="59">
        <v>13.5</v>
      </c>
      <c r="H739" s="58" t="s">
        <v>445</v>
      </c>
      <c r="I739" s="59">
        <v>18.489999999999998</v>
      </c>
      <c r="J739">
        <v>1</v>
      </c>
      <c r="K739" s="191"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7.9</v>
      </c>
      <c r="L739" s="192" t="str">
        <f t="shared" si="11"/>
        <v>Wine750</v>
      </c>
      <c r="M739" s="191">
        <f>VLOOKUP(L739,'Slope %'!C:D,2,0)</f>
        <v>0.1</v>
      </c>
    </row>
    <row r="740" spans="1:13" x14ac:dyDescent="0.25">
      <c r="A740">
        <v>15214</v>
      </c>
      <c r="B740" s="58" t="s">
        <v>1191</v>
      </c>
      <c r="C740" s="58" t="s">
        <v>423</v>
      </c>
      <c r="D740" s="58" t="s">
        <v>476</v>
      </c>
      <c r="E740" s="58">
        <v>750</v>
      </c>
      <c r="F740" s="58">
        <v>12</v>
      </c>
      <c r="G740" s="59">
        <v>14.5</v>
      </c>
      <c r="H740" s="58" t="s">
        <v>541</v>
      </c>
      <c r="I740" s="59">
        <v>34.99</v>
      </c>
      <c r="J740">
        <v>1</v>
      </c>
      <c r="K740" s="191"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8.49</v>
      </c>
      <c r="L740" s="192" t="str">
        <f t="shared" si="11"/>
        <v>Wine750</v>
      </c>
      <c r="M740" s="191">
        <f>VLOOKUP(L740,'Slope %'!C:D,2,0)</f>
        <v>0.1</v>
      </c>
    </row>
    <row r="741" spans="1:13" x14ac:dyDescent="0.25">
      <c r="A741">
        <v>15216</v>
      </c>
      <c r="B741" s="58" t="s">
        <v>1192</v>
      </c>
      <c r="C741" s="58" t="s">
        <v>423</v>
      </c>
      <c r="D741" s="58" t="s">
        <v>495</v>
      </c>
      <c r="E741" s="58">
        <v>750</v>
      </c>
      <c r="F741" s="58">
        <v>6</v>
      </c>
      <c r="G741" s="59">
        <v>15</v>
      </c>
      <c r="H741" s="58" t="s">
        <v>824</v>
      </c>
      <c r="I741" s="59">
        <v>24.51</v>
      </c>
      <c r="J741">
        <v>1</v>
      </c>
      <c r="K741" s="191"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8.7799999999999994</v>
      </c>
      <c r="L741" s="192" t="str">
        <f t="shared" si="11"/>
        <v>Wine750</v>
      </c>
      <c r="M741" s="191">
        <f>VLOOKUP(L741,'Slope %'!C:D,2,0)</f>
        <v>0.1</v>
      </c>
    </row>
    <row r="742" spans="1:13" x14ac:dyDescent="0.25">
      <c r="A742">
        <v>15218</v>
      </c>
      <c r="B742" s="58" t="s">
        <v>1193</v>
      </c>
      <c r="C742" s="58" t="s">
        <v>423</v>
      </c>
      <c r="D742" s="58" t="s">
        <v>575</v>
      </c>
      <c r="E742" s="58">
        <v>750</v>
      </c>
      <c r="F742" s="58">
        <v>12</v>
      </c>
      <c r="G742" s="59">
        <v>12</v>
      </c>
      <c r="H742" s="58" t="s">
        <v>431</v>
      </c>
      <c r="I742" s="59">
        <v>15.99</v>
      </c>
      <c r="J742">
        <v>1</v>
      </c>
      <c r="K742" s="191"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7.03</v>
      </c>
      <c r="L742" s="192" t="str">
        <f t="shared" si="11"/>
        <v>Wine750</v>
      </c>
      <c r="M742" s="191">
        <f>VLOOKUP(L742,'Slope %'!C:D,2,0)</f>
        <v>0.1</v>
      </c>
    </row>
    <row r="743" spans="1:13" x14ac:dyDescent="0.25">
      <c r="A743">
        <v>15244</v>
      </c>
      <c r="B743" s="58" t="s">
        <v>1194</v>
      </c>
      <c r="C743" s="58" t="s">
        <v>414</v>
      </c>
      <c r="D743" s="58" t="s">
        <v>458</v>
      </c>
      <c r="E743" s="58">
        <v>750</v>
      </c>
      <c r="F743" s="58">
        <v>12</v>
      </c>
      <c r="G743" s="59">
        <v>35</v>
      </c>
      <c r="H743" s="58" t="s">
        <v>445</v>
      </c>
      <c r="I743" s="59">
        <v>25.7</v>
      </c>
      <c r="J743">
        <v>1</v>
      </c>
      <c r="K743" s="191"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20.49</v>
      </c>
      <c r="L743" s="192" t="str">
        <f t="shared" si="11"/>
        <v>Spirits750</v>
      </c>
      <c r="M743" s="191">
        <f>VLOOKUP(L743,'Slope %'!C:D,2,0)</f>
        <v>7.0000000000000007E-2</v>
      </c>
    </row>
    <row r="744" spans="1:13" x14ac:dyDescent="0.25">
      <c r="A744">
        <v>15251</v>
      </c>
      <c r="B744" s="58" t="s">
        <v>1195</v>
      </c>
      <c r="C744" s="58" t="s">
        <v>423</v>
      </c>
      <c r="D744" s="58" t="s">
        <v>467</v>
      </c>
      <c r="E744" s="58">
        <v>750</v>
      </c>
      <c r="F744" s="58">
        <v>12</v>
      </c>
      <c r="G744" s="59">
        <v>12</v>
      </c>
      <c r="H744" s="58" t="s">
        <v>474</v>
      </c>
      <c r="I744" s="59">
        <v>11.99</v>
      </c>
      <c r="J744">
        <v>1</v>
      </c>
      <c r="K744" s="191"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7.03</v>
      </c>
      <c r="L744" s="192" t="str">
        <f t="shared" si="11"/>
        <v>Wine750</v>
      </c>
      <c r="M744" s="191">
        <f>VLOOKUP(L744,'Slope %'!C:D,2,0)</f>
        <v>0.1</v>
      </c>
    </row>
    <row r="745" spans="1:13" x14ac:dyDescent="0.25">
      <c r="A745">
        <v>15252</v>
      </c>
      <c r="B745" s="58" t="s">
        <v>1196</v>
      </c>
      <c r="C745" s="58" t="s">
        <v>423</v>
      </c>
      <c r="D745" s="58" t="s">
        <v>467</v>
      </c>
      <c r="E745" s="58">
        <v>750</v>
      </c>
      <c r="F745" s="58">
        <v>12</v>
      </c>
      <c r="G745" s="59">
        <v>12.5</v>
      </c>
      <c r="H745" s="58" t="s">
        <v>474</v>
      </c>
      <c r="I745" s="59">
        <v>11.99</v>
      </c>
      <c r="J745">
        <v>1</v>
      </c>
      <c r="K745" s="191"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7.32</v>
      </c>
      <c r="L745" s="192" t="str">
        <f t="shared" si="11"/>
        <v>Wine750</v>
      </c>
      <c r="M745" s="191">
        <f>VLOOKUP(L745,'Slope %'!C:D,2,0)</f>
        <v>0.1</v>
      </c>
    </row>
    <row r="746" spans="1:13" x14ac:dyDescent="0.25">
      <c r="A746">
        <v>15262</v>
      </c>
      <c r="B746" s="58" t="s">
        <v>1197</v>
      </c>
      <c r="C746" s="58" t="s">
        <v>423</v>
      </c>
      <c r="D746" s="58" t="s">
        <v>575</v>
      </c>
      <c r="E746" s="58">
        <v>750</v>
      </c>
      <c r="F746" s="58">
        <v>12</v>
      </c>
      <c r="G746" s="59">
        <v>12</v>
      </c>
      <c r="H746" s="58" t="s">
        <v>553</v>
      </c>
      <c r="I746" s="59">
        <v>22.49</v>
      </c>
      <c r="J746">
        <v>1</v>
      </c>
      <c r="K746" s="191"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7.03</v>
      </c>
      <c r="L746" s="192" t="str">
        <f t="shared" si="11"/>
        <v>Wine750</v>
      </c>
      <c r="M746" s="191">
        <f>VLOOKUP(L746,'Slope %'!C:D,2,0)</f>
        <v>0.1</v>
      </c>
    </row>
    <row r="747" spans="1:13" x14ac:dyDescent="0.25">
      <c r="A747">
        <v>15271</v>
      </c>
      <c r="B747" s="58" t="s">
        <v>1123</v>
      </c>
      <c r="C747" s="58" t="s">
        <v>423</v>
      </c>
      <c r="D747" s="58" t="s">
        <v>424</v>
      </c>
      <c r="E747" s="58">
        <v>1500</v>
      </c>
      <c r="F747" s="58">
        <v>6</v>
      </c>
      <c r="G747" s="59">
        <v>7</v>
      </c>
      <c r="H747" s="58" t="s">
        <v>425</v>
      </c>
      <c r="I747" s="59">
        <v>19.989999999999998</v>
      </c>
      <c r="J747">
        <v>1</v>
      </c>
      <c r="K747" s="191"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8.1999999999999993</v>
      </c>
      <c r="L747" s="192" t="str">
        <f t="shared" si="11"/>
        <v>Wine1500</v>
      </c>
      <c r="M747" s="191">
        <f>VLOOKUP(L747,'Slope %'!C:D,2,0)</f>
        <v>7.0000000000000007E-2</v>
      </c>
    </row>
    <row r="748" spans="1:13" x14ac:dyDescent="0.25">
      <c r="A748">
        <v>15299</v>
      </c>
      <c r="B748" s="58" t="s">
        <v>1198</v>
      </c>
      <c r="C748" s="58" t="s">
        <v>410</v>
      </c>
      <c r="D748" s="58" t="s">
        <v>717</v>
      </c>
      <c r="E748" s="58">
        <v>473</v>
      </c>
      <c r="F748" s="58">
        <v>24</v>
      </c>
      <c r="G748" s="59">
        <v>7.1</v>
      </c>
      <c r="H748" s="58" t="s">
        <v>684</v>
      </c>
      <c r="I748" s="59">
        <v>4.1900000000000004</v>
      </c>
      <c r="J748">
        <v>1</v>
      </c>
      <c r="K748" s="191"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2.62</v>
      </c>
      <c r="L748" s="192" t="str">
        <f t="shared" si="11"/>
        <v>Beer473</v>
      </c>
      <c r="M748" s="191">
        <f>VLOOKUP(L748,'Slope %'!C:D,2,0)</f>
        <v>0.12</v>
      </c>
    </row>
    <row r="749" spans="1:13" x14ac:dyDescent="0.25">
      <c r="A749">
        <v>15331</v>
      </c>
      <c r="B749" s="58" t="s">
        <v>736</v>
      </c>
      <c r="C749" s="58" t="s">
        <v>414</v>
      </c>
      <c r="D749" s="58" t="s">
        <v>415</v>
      </c>
      <c r="E749" s="58">
        <v>1140</v>
      </c>
      <c r="F749" s="58">
        <v>8</v>
      </c>
      <c r="G749" s="59">
        <v>40</v>
      </c>
      <c r="H749" s="58" t="s">
        <v>534</v>
      </c>
      <c r="I749" s="59">
        <v>41.99</v>
      </c>
      <c r="J749">
        <v>1</v>
      </c>
      <c r="K749" s="191"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35.6</v>
      </c>
      <c r="L749" s="192" t="str">
        <f t="shared" si="11"/>
        <v>Spirits1140</v>
      </c>
      <c r="M749" s="191">
        <f>VLOOKUP(L749,'Slope %'!C:D,2,0)</f>
        <v>0.05</v>
      </c>
    </row>
    <row r="750" spans="1:13" x14ac:dyDescent="0.25">
      <c r="A750">
        <v>15333</v>
      </c>
      <c r="B750" s="58" t="s">
        <v>1199</v>
      </c>
      <c r="C750" s="58" t="s">
        <v>410</v>
      </c>
      <c r="D750" s="58" t="s">
        <v>411</v>
      </c>
      <c r="E750" s="58">
        <v>3784</v>
      </c>
      <c r="F750" s="58">
        <v>3</v>
      </c>
      <c r="G750" s="59">
        <v>5</v>
      </c>
      <c r="H750" s="58" t="s">
        <v>1200</v>
      </c>
      <c r="I750" s="59">
        <v>28.99</v>
      </c>
      <c r="J750">
        <v>8</v>
      </c>
      <c r="K750" s="191"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14.77</v>
      </c>
      <c r="L750" s="192" t="str">
        <f t="shared" si="11"/>
        <v>Beer3784</v>
      </c>
      <c r="M750" s="191">
        <f>VLOOKUP(L750,'Slope %'!C:D,2,0)</f>
        <v>7.0000000000000007E-2</v>
      </c>
    </row>
    <row r="751" spans="1:13" x14ac:dyDescent="0.25">
      <c r="A751">
        <v>15333</v>
      </c>
      <c r="B751" s="58" t="s">
        <v>1199</v>
      </c>
      <c r="C751" s="58" t="s">
        <v>410</v>
      </c>
      <c r="D751" s="58" t="s">
        <v>411</v>
      </c>
      <c r="E751" s="58">
        <v>3784</v>
      </c>
      <c r="F751" s="58">
        <v>3</v>
      </c>
      <c r="G751" s="59">
        <v>5</v>
      </c>
      <c r="H751" s="58" t="s">
        <v>1200</v>
      </c>
      <c r="I751" s="59">
        <v>28.99</v>
      </c>
      <c r="J751">
        <v>8</v>
      </c>
      <c r="K751" s="191"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14.77</v>
      </c>
      <c r="L751" s="192" t="str">
        <f t="shared" si="11"/>
        <v>Beer3784</v>
      </c>
      <c r="M751" s="191">
        <f>VLOOKUP(L751,'Slope %'!C:D,2,0)</f>
        <v>7.0000000000000007E-2</v>
      </c>
    </row>
    <row r="752" spans="1:13" x14ac:dyDescent="0.25">
      <c r="A752">
        <v>15334</v>
      </c>
      <c r="B752" s="58" t="s">
        <v>1201</v>
      </c>
      <c r="C752" s="58" t="s">
        <v>410</v>
      </c>
      <c r="D752" s="58" t="s">
        <v>411</v>
      </c>
      <c r="E752" s="58">
        <v>473</v>
      </c>
      <c r="F752" s="58">
        <v>24</v>
      </c>
      <c r="G752" s="59">
        <v>5</v>
      </c>
      <c r="H752" s="58" t="s">
        <v>1200</v>
      </c>
      <c r="I752" s="59">
        <v>3.99</v>
      </c>
      <c r="J752">
        <v>1</v>
      </c>
      <c r="K752" s="191"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1.85</v>
      </c>
      <c r="L752" s="192" t="str">
        <f t="shared" si="11"/>
        <v>Beer473</v>
      </c>
      <c r="M752" s="191">
        <f>VLOOKUP(L752,'Slope %'!C:D,2,0)</f>
        <v>0.12</v>
      </c>
    </row>
    <row r="753" spans="1:13" x14ac:dyDescent="0.25">
      <c r="A753">
        <v>15334</v>
      </c>
      <c r="B753" s="58" t="s">
        <v>1201</v>
      </c>
      <c r="C753" s="58" t="s">
        <v>410</v>
      </c>
      <c r="D753" s="58" t="s">
        <v>411</v>
      </c>
      <c r="E753" s="58">
        <v>473</v>
      </c>
      <c r="F753" s="58">
        <v>24</v>
      </c>
      <c r="G753" s="59">
        <v>5</v>
      </c>
      <c r="H753" s="58" t="s">
        <v>1200</v>
      </c>
      <c r="I753" s="59">
        <v>3.99</v>
      </c>
      <c r="J753">
        <v>1</v>
      </c>
      <c r="K753" s="191"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1.85</v>
      </c>
      <c r="L753" s="192" t="str">
        <f t="shared" si="11"/>
        <v>Beer473</v>
      </c>
      <c r="M753" s="191">
        <f>VLOOKUP(L753,'Slope %'!C:D,2,0)</f>
        <v>0.12</v>
      </c>
    </row>
    <row r="754" spans="1:13" x14ac:dyDescent="0.25">
      <c r="A754">
        <v>15401</v>
      </c>
      <c r="B754" s="58" t="s">
        <v>1202</v>
      </c>
      <c r="C754" s="58" t="s">
        <v>423</v>
      </c>
      <c r="D754" s="58" t="s">
        <v>639</v>
      </c>
      <c r="E754" s="58">
        <v>750</v>
      </c>
      <c r="F754" s="58">
        <v>12</v>
      </c>
      <c r="G754" s="59">
        <v>13.5</v>
      </c>
      <c r="H754" s="58" t="s">
        <v>586</v>
      </c>
      <c r="I754" s="59">
        <v>64.989999999999995</v>
      </c>
      <c r="J754">
        <v>1</v>
      </c>
      <c r="K754" s="191"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7.9</v>
      </c>
      <c r="L754" s="192" t="str">
        <f t="shared" si="11"/>
        <v>Wine750</v>
      </c>
      <c r="M754" s="191">
        <f>VLOOKUP(L754,'Slope %'!C:D,2,0)</f>
        <v>0.1</v>
      </c>
    </row>
    <row r="755" spans="1:13" x14ac:dyDescent="0.25">
      <c r="A755">
        <v>15403</v>
      </c>
      <c r="B755" s="58" t="s">
        <v>1203</v>
      </c>
      <c r="C755" s="58" t="s">
        <v>414</v>
      </c>
      <c r="D755" s="58" t="s">
        <v>503</v>
      </c>
      <c r="E755" s="58">
        <v>750</v>
      </c>
      <c r="F755" s="58">
        <v>12</v>
      </c>
      <c r="G755" s="59">
        <v>40</v>
      </c>
      <c r="H755" s="58" t="s">
        <v>416</v>
      </c>
      <c r="I755" s="59">
        <v>27.99</v>
      </c>
      <c r="J755">
        <v>1</v>
      </c>
      <c r="K755" s="191"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23.42</v>
      </c>
      <c r="L755" s="192" t="str">
        <f t="shared" si="11"/>
        <v>Spirits750</v>
      </c>
      <c r="M755" s="191">
        <f>VLOOKUP(L755,'Slope %'!C:D,2,0)</f>
        <v>7.0000000000000007E-2</v>
      </c>
    </row>
    <row r="756" spans="1:13" x14ac:dyDescent="0.25">
      <c r="A756">
        <v>15405</v>
      </c>
      <c r="B756" s="58" t="s">
        <v>1204</v>
      </c>
      <c r="C756" s="58" t="s">
        <v>423</v>
      </c>
      <c r="D756" s="58" t="s">
        <v>436</v>
      </c>
      <c r="E756" s="58">
        <v>750</v>
      </c>
      <c r="F756" s="58">
        <v>12</v>
      </c>
      <c r="G756" s="59">
        <v>13</v>
      </c>
      <c r="H756" s="58" t="s">
        <v>437</v>
      </c>
      <c r="I756" s="59">
        <v>14.99</v>
      </c>
      <c r="J756">
        <v>1</v>
      </c>
      <c r="K756" s="191"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7.61</v>
      </c>
      <c r="L756" s="192" t="str">
        <f t="shared" si="11"/>
        <v>Wine750</v>
      </c>
      <c r="M756" s="191">
        <f>VLOOKUP(L756,'Slope %'!C:D,2,0)</f>
        <v>0.1</v>
      </c>
    </row>
    <row r="757" spans="1:13" x14ac:dyDescent="0.25">
      <c r="A757">
        <v>15451</v>
      </c>
      <c r="B757" s="58" t="s">
        <v>1205</v>
      </c>
      <c r="C757" s="58" t="s">
        <v>423</v>
      </c>
      <c r="D757" s="58" t="s">
        <v>436</v>
      </c>
      <c r="E757" s="58">
        <v>750</v>
      </c>
      <c r="F757" s="58">
        <v>12</v>
      </c>
      <c r="G757" s="59">
        <v>13.5</v>
      </c>
      <c r="H757" s="58" t="s">
        <v>586</v>
      </c>
      <c r="I757" s="59">
        <v>19.989999999999998</v>
      </c>
      <c r="J757">
        <v>1</v>
      </c>
      <c r="K757" s="191"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7.9</v>
      </c>
      <c r="L757" s="192" t="str">
        <f t="shared" si="11"/>
        <v>Wine750</v>
      </c>
      <c r="M757" s="191">
        <f>VLOOKUP(L757,'Slope %'!C:D,2,0)</f>
        <v>0.1</v>
      </c>
    </row>
    <row r="758" spans="1:13" x14ac:dyDescent="0.25">
      <c r="A758">
        <v>15485</v>
      </c>
      <c r="B758" s="58" t="s">
        <v>1206</v>
      </c>
      <c r="C758" s="58" t="s">
        <v>410</v>
      </c>
      <c r="D758" s="58" t="s">
        <v>411</v>
      </c>
      <c r="E758" s="58">
        <v>473</v>
      </c>
      <c r="F758" s="58">
        <v>24</v>
      </c>
      <c r="G758" s="59">
        <v>5</v>
      </c>
      <c r="H758" s="58" t="s">
        <v>412</v>
      </c>
      <c r="I758" s="59">
        <v>3.99</v>
      </c>
      <c r="J758">
        <v>1</v>
      </c>
      <c r="K758" s="191"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1.85</v>
      </c>
      <c r="L758" s="192" t="str">
        <f t="shared" si="11"/>
        <v>Beer473</v>
      </c>
      <c r="M758" s="191">
        <f>VLOOKUP(L758,'Slope %'!C:D,2,0)</f>
        <v>0.12</v>
      </c>
    </row>
    <row r="759" spans="1:13" x14ac:dyDescent="0.25">
      <c r="A759">
        <v>15485</v>
      </c>
      <c r="B759" s="58" t="s">
        <v>1206</v>
      </c>
      <c r="C759" s="58" t="s">
        <v>410</v>
      </c>
      <c r="D759" s="58" t="s">
        <v>411</v>
      </c>
      <c r="E759" s="58">
        <v>473</v>
      </c>
      <c r="F759" s="58">
        <v>24</v>
      </c>
      <c r="G759" s="59">
        <v>5</v>
      </c>
      <c r="H759" s="58" t="s">
        <v>412</v>
      </c>
      <c r="I759" s="59">
        <v>3.99</v>
      </c>
      <c r="J759">
        <v>1</v>
      </c>
      <c r="K759" s="191"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1.85</v>
      </c>
      <c r="L759" s="192" t="str">
        <f t="shared" si="11"/>
        <v>Beer473</v>
      </c>
      <c r="M759" s="191">
        <f>VLOOKUP(L759,'Slope %'!C:D,2,0)</f>
        <v>0.12</v>
      </c>
    </row>
    <row r="760" spans="1:13" x14ac:dyDescent="0.25">
      <c r="A760">
        <v>15490</v>
      </c>
      <c r="B760" s="58" t="s">
        <v>1207</v>
      </c>
      <c r="C760" s="58" t="s">
        <v>423</v>
      </c>
      <c r="D760" s="58" t="s">
        <v>711</v>
      </c>
      <c r="E760" s="58">
        <v>750</v>
      </c>
      <c r="F760" s="58">
        <v>12</v>
      </c>
      <c r="G760" s="59">
        <v>11.5</v>
      </c>
      <c r="H760" s="58" t="s">
        <v>421</v>
      </c>
      <c r="I760" s="59">
        <v>17.989999999999998</v>
      </c>
      <c r="J760">
        <v>1</v>
      </c>
      <c r="K760" s="191"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6.73</v>
      </c>
      <c r="L760" s="192" t="str">
        <f t="shared" si="11"/>
        <v>Wine750</v>
      </c>
      <c r="M760" s="191">
        <f>VLOOKUP(L760,'Slope %'!C:D,2,0)</f>
        <v>0.1</v>
      </c>
    </row>
    <row r="761" spans="1:13" x14ac:dyDescent="0.25">
      <c r="A761">
        <v>15508</v>
      </c>
      <c r="B761" s="58" t="s">
        <v>1208</v>
      </c>
      <c r="C761" s="58" t="s">
        <v>414</v>
      </c>
      <c r="D761" s="58" t="s">
        <v>1084</v>
      </c>
      <c r="E761" s="58">
        <v>750</v>
      </c>
      <c r="F761" s="58">
        <v>12</v>
      </c>
      <c r="G761" s="59">
        <v>35</v>
      </c>
      <c r="H761" s="58" t="s">
        <v>445</v>
      </c>
      <c r="I761" s="59">
        <v>28.79</v>
      </c>
      <c r="J761">
        <v>1</v>
      </c>
      <c r="K761" s="191"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20.49</v>
      </c>
      <c r="L761" s="192" t="str">
        <f t="shared" si="11"/>
        <v>Spirits750</v>
      </c>
      <c r="M761" s="191">
        <f>VLOOKUP(L761,'Slope %'!C:D,2,0)</f>
        <v>7.0000000000000007E-2</v>
      </c>
    </row>
    <row r="762" spans="1:13" x14ac:dyDescent="0.25">
      <c r="A762">
        <v>15529</v>
      </c>
      <c r="B762" s="58" t="s">
        <v>1209</v>
      </c>
      <c r="C762" s="58" t="s">
        <v>414</v>
      </c>
      <c r="D762" s="58" t="s">
        <v>1210</v>
      </c>
      <c r="E762" s="58">
        <v>750</v>
      </c>
      <c r="F762" s="58">
        <v>12</v>
      </c>
      <c r="G762" s="59">
        <v>45</v>
      </c>
      <c r="H762" s="58" t="s">
        <v>419</v>
      </c>
      <c r="I762" s="59">
        <v>45.49</v>
      </c>
      <c r="J762">
        <v>1</v>
      </c>
      <c r="K762" s="191"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26.35</v>
      </c>
      <c r="L762" s="192" t="str">
        <f t="shared" si="11"/>
        <v>Spirits750</v>
      </c>
      <c r="M762" s="191">
        <f>VLOOKUP(L762,'Slope %'!C:D,2,0)</f>
        <v>7.0000000000000007E-2</v>
      </c>
    </row>
    <row r="763" spans="1:13" x14ac:dyDescent="0.25">
      <c r="A763">
        <v>15588</v>
      </c>
      <c r="B763" s="58" t="s">
        <v>1211</v>
      </c>
      <c r="C763" s="58" t="s">
        <v>414</v>
      </c>
      <c r="D763" s="58" t="s">
        <v>460</v>
      </c>
      <c r="E763" s="58">
        <v>750</v>
      </c>
      <c r="F763" s="58">
        <v>12</v>
      </c>
      <c r="G763" s="59">
        <v>42</v>
      </c>
      <c r="H763" s="58" t="s">
        <v>428</v>
      </c>
      <c r="I763" s="59">
        <v>31.99</v>
      </c>
      <c r="J763">
        <v>1</v>
      </c>
      <c r="K763" s="191"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24.59</v>
      </c>
      <c r="L763" s="192" t="str">
        <f t="shared" si="11"/>
        <v>Spirits750</v>
      </c>
      <c r="M763" s="191">
        <f>VLOOKUP(L763,'Slope %'!C:D,2,0)</f>
        <v>7.0000000000000007E-2</v>
      </c>
    </row>
    <row r="764" spans="1:13" x14ac:dyDescent="0.25">
      <c r="A764">
        <v>15596</v>
      </c>
      <c r="B764" s="58" t="s">
        <v>1212</v>
      </c>
      <c r="C764" s="58" t="s">
        <v>423</v>
      </c>
      <c r="D764" s="58" t="s">
        <v>575</v>
      </c>
      <c r="E764" s="58">
        <v>750</v>
      </c>
      <c r="F764" s="58">
        <v>12</v>
      </c>
      <c r="G764" s="59">
        <v>13.6</v>
      </c>
      <c r="H764" s="58" t="s">
        <v>425</v>
      </c>
      <c r="I764" s="59">
        <v>24.99</v>
      </c>
      <c r="J764">
        <v>1</v>
      </c>
      <c r="K764" s="191"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7.96</v>
      </c>
      <c r="L764" s="192" t="str">
        <f t="shared" si="11"/>
        <v>Wine750</v>
      </c>
      <c r="M764" s="191">
        <f>VLOOKUP(L764,'Slope %'!C:D,2,0)</f>
        <v>0.1</v>
      </c>
    </row>
    <row r="765" spans="1:13" x14ac:dyDescent="0.25">
      <c r="A765">
        <v>15693</v>
      </c>
      <c r="B765" s="58" t="s">
        <v>1213</v>
      </c>
      <c r="C765" s="58" t="s">
        <v>414</v>
      </c>
      <c r="D765" s="58" t="s">
        <v>1214</v>
      </c>
      <c r="E765" s="58">
        <v>750</v>
      </c>
      <c r="F765" s="58">
        <v>12</v>
      </c>
      <c r="G765" s="59">
        <v>45</v>
      </c>
      <c r="H765" s="58" t="s">
        <v>445</v>
      </c>
      <c r="I765" s="59">
        <v>37.99</v>
      </c>
      <c r="J765">
        <v>1</v>
      </c>
      <c r="K765" s="191"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26.35</v>
      </c>
      <c r="L765" s="192" t="str">
        <f t="shared" si="11"/>
        <v>Spirits750</v>
      </c>
      <c r="M765" s="191">
        <f>VLOOKUP(L765,'Slope %'!C:D,2,0)</f>
        <v>7.0000000000000007E-2</v>
      </c>
    </row>
    <row r="766" spans="1:13" x14ac:dyDescent="0.25">
      <c r="A766">
        <v>15697</v>
      </c>
      <c r="B766" s="58" t="s">
        <v>1215</v>
      </c>
      <c r="C766" s="58" t="s">
        <v>410</v>
      </c>
      <c r="D766" s="58" t="s">
        <v>717</v>
      </c>
      <c r="E766" s="58">
        <v>473</v>
      </c>
      <c r="F766" s="58">
        <v>24</v>
      </c>
      <c r="G766" s="59">
        <v>6.5</v>
      </c>
      <c r="H766" s="58" t="s">
        <v>697</v>
      </c>
      <c r="I766" s="59">
        <v>4.6900000000000004</v>
      </c>
      <c r="J766">
        <v>1</v>
      </c>
      <c r="K766" s="191"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2.4</v>
      </c>
      <c r="L766" s="192" t="str">
        <f t="shared" si="11"/>
        <v>Beer473</v>
      </c>
      <c r="M766" s="191">
        <f>VLOOKUP(L766,'Slope %'!C:D,2,0)</f>
        <v>0.12</v>
      </c>
    </row>
    <row r="767" spans="1:13" x14ac:dyDescent="0.25">
      <c r="A767">
        <v>15697</v>
      </c>
      <c r="B767" s="58" t="s">
        <v>1215</v>
      </c>
      <c r="C767" s="58" t="s">
        <v>410</v>
      </c>
      <c r="D767" s="58" t="s">
        <v>717</v>
      </c>
      <c r="E767" s="58">
        <v>473</v>
      </c>
      <c r="F767" s="58">
        <v>24</v>
      </c>
      <c r="G767" s="59">
        <v>6.5</v>
      </c>
      <c r="H767" s="58" t="s">
        <v>697</v>
      </c>
      <c r="I767" s="59">
        <v>4.6900000000000004</v>
      </c>
      <c r="J767">
        <v>1</v>
      </c>
      <c r="K767" s="191"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2.4</v>
      </c>
      <c r="L767" s="192" t="str">
        <f t="shared" si="11"/>
        <v>Beer473</v>
      </c>
      <c r="M767" s="191">
        <f>VLOOKUP(L767,'Slope %'!C:D,2,0)</f>
        <v>0.12</v>
      </c>
    </row>
    <row r="768" spans="1:13" x14ac:dyDescent="0.25">
      <c r="A768">
        <v>15726</v>
      </c>
      <c r="B768" s="58" t="s">
        <v>1216</v>
      </c>
      <c r="C768" s="58" t="s">
        <v>423</v>
      </c>
      <c r="D768" s="58" t="s">
        <v>575</v>
      </c>
      <c r="E768" s="58">
        <v>4000</v>
      </c>
      <c r="F768" s="58">
        <v>4</v>
      </c>
      <c r="G768" s="59">
        <v>12</v>
      </c>
      <c r="H768" s="58" t="s">
        <v>474</v>
      </c>
      <c r="I768" s="59">
        <v>45.99</v>
      </c>
      <c r="J768">
        <v>1</v>
      </c>
      <c r="K768" s="191"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31.2</v>
      </c>
      <c r="L768" s="192" t="str">
        <f t="shared" si="11"/>
        <v>Wine4000</v>
      </c>
      <c r="M768" s="191">
        <f>VLOOKUP(L768,'Slope %'!C:D,2,0)</f>
        <v>0.05</v>
      </c>
    </row>
    <row r="769" spans="1:13" x14ac:dyDescent="0.25">
      <c r="A769">
        <v>15727</v>
      </c>
      <c r="B769" s="58" t="s">
        <v>1217</v>
      </c>
      <c r="C769" s="58" t="s">
        <v>423</v>
      </c>
      <c r="D769" s="58" t="s">
        <v>538</v>
      </c>
      <c r="E769" s="58">
        <v>4000</v>
      </c>
      <c r="F769" s="58">
        <v>4</v>
      </c>
      <c r="G769" s="59">
        <v>13</v>
      </c>
      <c r="H769" s="58" t="s">
        <v>474</v>
      </c>
      <c r="I769" s="59">
        <v>45.99</v>
      </c>
      <c r="J769">
        <v>1</v>
      </c>
      <c r="K769" s="191"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33.81</v>
      </c>
      <c r="L769" s="192" t="str">
        <f t="shared" si="11"/>
        <v>Wine4000</v>
      </c>
      <c r="M769" s="191">
        <f>VLOOKUP(L769,'Slope %'!C:D,2,0)</f>
        <v>0.05</v>
      </c>
    </row>
    <row r="770" spans="1:13" x14ac:dyDescent="0.25">
      <c r="A770">
        <v>15748</v>
      </c>
      <c r="B770" s="58" t="s">
        <v>1218</v>
      </c>
      <c r="C770" s="58" t="s">
        <v>423</v>
      </c>
      <c r="D770" s="58" t="s">
        <v>455</v>
      </c>
      <c r="E770" s="58">
        <v>750</v>
      </c>
      <c r="F770" s="58">
        <v>6</v>
      </c>
      <c r="G770" s="59">
        <v>11</v>
      </c>
      <c r="H770" s="58" t="s">
        <v>428</v>
      </c>
      <c r="I770" s="59">
        <v>17.989999999999998</v>
      </c>
      <c r="J770">
        <v>1</v>
      </c>
      <c r="K770" s="191"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6.44</v>
      </c>
      <c r="L770" s="192" t="str">
        <f t="shared" si="11"/>
        <v>Wine750</v>
      </c>
      <c r="M770" s="191">
        <f>VLOOKUP(L770,'Slope %'!C:D,2,0)</f>
        <v>0.1</v>
      </c>
    </row>
    <row r="771" spans="1:13" x14ac:dyDescent="0.25">
      <c r="A771">
        <v>15759</v>
      </c>
      <c r="B771" s="58" t="s">
        <v>1219</v>
      </c>
      <c r="C771" s="58" t="s">
        <v>423</v>
      </c>
      <c r="D771" s="58" t="s">
        <v>473</v>
      </c>
      <c r="E771" s="58">
        <v>750</v>
      </c>
      <c r="F771" s="58">
        <v>12</v>
      </c>
      <c r="G771" s="59">
        <v>13.4</v>
      </c>
      <c r="H771" s="58" t="s">
        <v>425</v>
      </c>
      <c r="I771" s="59">
        <v>19.989999999999998</v>
      </c>
      <c r="J771">
        <v>1</v>
      </c>
      <c r="K771" s="191"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7.85</v>
      </c>
      <c r="L771" s="192" t="str">
        <f t="shared" ref="L771:L834" si="12">(_xlfn.CONCAT(C771,E771))</f>
        <v>Wine750</v>
      </c>
      <c r="M771" s="191">
        <f>VLOOKUP(L771,'Slope %'!C:D,2,0)</f>
        <v>0.1</v>
      </c>
    </row>
    <row r="772" spans="1:13" x14ac:dyDescent="0.25">
      <c r="A772">
        <v>15760</v>
      </c>
      <c r="B772" s="58" t="s">
        <v>1220</v>
      </c>
      <c r="C772" s="58" t="s">
        <v>423</v>
      </c>
      <c r="D772" s="58" t="s">
        <v>520</v>
      </c>
      <c r="E772" s="58">
        <v>750</v>
      </c>
      <c r="F772" s="58">
        <v>12</v>
      </c>
      <c r="G772" s="59">
        <v>10.5</v>
      </c>
      <c r="H772" s="58" t="s">
        <v>628</v>
      </c>
      <c r="I772" s="59">
        <v>16.989999999999998</v>
      </c>
      <c r="J772">
        <v>1</v>
      </c>
      <c r="K772" s="191"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6.15</v>
      </c>
      <c r="L772" s="192" t="str">
        <f t="shared" si="12"/>
        <v>Wine750</v>
      </c>
      <c r="M772" s="191">
        <f>VLOOKUP(L772,'Slope %'!C:D,2,0)</f>
        <v>0.1</v>
      </c>
    </row>
    <row r="773" spans="1:13" x14ac:dyDescent="0.25">
      <c r="A773">
        <v>15764</v>
      </c>
      <c r="B773" s="58" t="s">
        <v>1221</v>
      </c>
      <c r="C773" s="58" t="s">
        <v>410</v>
      </c>
      <c r="D773" s="58" t="s">
        <v>677</v>
      </c>
      <c r="E773" s="58">
        <v>1892</v>
      </c>
      <c r="F773" s="58">
        <v>6</v>
      </c>
      <c r="G773" s="59">
        <v>5.2</v>
      </c>
      <c r="H773" s="58" t="s">
        <v>833</v>
      </c>
      <c r="I773" s="59">
        <v>13.49</v>
      </c>
      <c r="J773">
        <v>4</v>
      </c>
      <c r="K773" s="191"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7.68</v>
      </c>
      <c r="L773" s="192" t="str">
        <f t="shared" si="12"/>
        <v>Beer1892</v>
      </c>
      <c r="M773" s="191">
        <f>VLOOKUP(L773,'Slope %'!C:D,2,0)</f>
        <v>0.1</v>
      </c>
    </row>
    <row r="774" spans="1:13" x14ac:dyDescent="0.25">
      <c r="A774">
        <v>15764</v>
      </c>
      <c r="B774" s="58" t="s">
        <v>1221</v>
      </c>
      <c r="C774" s="58" t="s">
        <v>410</v>
      </c>
      <c r="D774" s="58" t="s">
        <v>677</v>
      </c>
      <c r="E774" s="58">
        <v>1892</v>
      </c>
      <c r="F774" s="58">
        <v>6</v>
      </c>
      <c r="G774" s="59">
        <v>5.2</v>
      </c>
      <c r="H774" s="58" t="s">
        <v>833</v>
      </c>
      <c r="I774" s="59">
        <v>13.49</v>
      </c>
      <c r="J774">
        <v>4</v>
      </c>
      <c r="K774" s="191"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7.68</v>
      </c>
      <c r="L774" s="192" t="str">
        <f t="shared" si="12"/>
        <v>Beer1892</v>
      </c>
      <c r="M774" s="191">
        <f>VLOOKUP(L774,'Slope %'!C:D,2,0)</f>
        <v>0.1</v>
      </c>
    </row>
    <row r="775" spans="1:13" x14ac:dyDescent="0.25">
      <c r="A775">
        <v>15794</v>
      </c>
      <c r="B775" s="58" t="s">
        <v>1222</v>
      </c>
      <c r="C775" s="58" t="s">
        <v>414</v>
      </c>
      <c r="D775" s="58" t="s">
        <v>536</v>
      </c>
      <c r="E775" s="58">
        <v>750</v>
      </c>
      <c r="F775" s="58">
        <v>12</v>
      </c>
      <c r="G775" s="59">
        <v>40</v>
      </c>
      <c r="H775" s="58" t="s">
        <v>428</v>
      </c>
      <c r="I775" s="59">
        <v>41.99</v>
      </c>
      <c r="J775">
        <v>1</v>
      </c>
      <c r="K775" s="191"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23.42</v>
      </c>
      <c r="L775" s="192" t="str">
        <f t="shared" si="12"/>
        <v>Spirits750</v>
      </c>
      <c r="M775" s="191">
        <f>VLOOKUP(L775,'Slope %'!C:D,2,0)</f>
        <v>7.0000000000000007E-2</v>
      </c>
    </row>
    <row r="776" spans="1:13" x14ac:dyDescent="0.25">
      <c r="A776">
        <v>15803</v>
      </c>
      <c r="B776" s="58" t="s">
        <v>1223</v>
      </c>
      <c r="C776" s="58" t="s">
        <v>414</v>
      </c>
      <c r="D776" s="58" t="s">
        <v>623</v>
      </c>
      <c r="E776" s="58">
        <v>750</v>
      </c>
      <c r="F776" s="58">
        <v>12</v>
      </c>
      <c r="G776" s="59">
        <v>40</v>
      </c>
      <c r="H776" s="58" t="s">
        <v>480</v>
      </c>
      <c r="I776" s="59">
        <v>41.99</v>
      </c>
      <c r="J776">
        <v>1</v>
      </c>
      <c r="K776" s="191"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23.42</v>
      </c>
      <c r="L776" s="192" t="str">
        <f t="shared" si="12"/>
        <v>Spirits750</v>
      </c>
      <c r="M776" s="191">
        <f>VLOOKUP(L776,'Slope %'!C:D,2,0)</f>
        <v>7.0000000000000007E-2</v>
      </c>
    </row>
    <row r="777" spans="1:13" x14ac:dyDescent="0.25">
      <c r="A777">
        <v>15899</v>
      </c>
      <c r="B777" s="58" t="s">
        <v>1224</v>
      </c>
      <c r="C777" s="58" t="s">
        <v>423</v>
      </c>
      <c r="D777" s="58" t="s">
        <v>467</v>
      </c>
      <c r="E777" s="58">
        <v>750</v>
      </c>
      <c r="F777" s="58">
        <v>12</v>
      </c>
      <c r="G777" s="59">
        <v>13</v>
      </c>
      <c r="H777" s="58" t="s">
        <v>1225</v>
      </c>
      <c r="I777" s="59">
        <v>19.88</v>
      </c>
      <c r="J777">
        <v>1</v>
      </c>
      <c r="K777" s="191"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7.61</v>
      </c>
      <c r="L777" s="192" t="str">
        <f t="shared" si="12"/>
        <v>Wine750</v>
      </c>
      <c r="M777" s="191">
        <f>VLOOKUP(L777,'Slope %'!C:D,2,0)</f>
        <v>0.1</v>
      </c>
    </row>
    <row r="778" spans="1:13" x14ac:dyDescent="0.25">
      <c r="A778">
        <v>15901</v>
      </c>
      <c r="B778" s="58" t="s">
        <v>1226</v>
      </c>
      <c r="C778" s="58" t="s">
        <v>423</v>
      </c>
      <c r="D778" s="58" t="s">
        <v>436</v>
      </c>
      <c r="E778" s="58">
        <v>750</v>
      </c>
      <c r="F778" s="58">
        <v>12</v>
      </c>
      <c r="G778" s="59">
        <v>13.5</v>
      </c>
      <c r="H778" s="58" t="s">
        <v>431</v>
      </c>
      <c r="I778" s="59">
        <v>16.989999999999998</v>
      </c>
      <c r="J778">
        <v>1</v>
      </c>
      <c r="K778" s="191"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7.9</v>
      </c>
      <c r="L778" s="192" t="str">
        <f t="shared" si="12"/>
        <v>Wine750</v>
      </c>
      <c r="M778" s="191">
        <f>VLOOKUP(L778,'Slope %'!C:D,2,0)</f>
        <v>0.1</v>
      </c>
    </row>
    <row r="779" spans="1:13" x14ac:dyDescent="0.25">
      <c r="A779">
        <v>15928</v>
      </c>
      <c r="B779" s="58" t="s">
        <v>1227</v>
      </c>
      <c r="C779" s="58" t="s">
        <v>423</v>
      </c>
      <c r="D779" s="58" t="s">
        <v>436</v>
      </c>
      <c r="E779" s="58">
        <v>750</v>
      </c>
      <c r="F779" s="58">
        <v>12</v>
      </c>
      <c r="G779" s="59">
        <v>13.5</v>
      </c>
      <c r="H779" s="58" t="s">
        <v>483</v>
      </c>
      <c r="I779" s="59">
        <v>21.99</v>
      </c>
      <c r="J779">
        <v>1</v>
      </c>
      <c r="K779" s="191"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7.9</v>
      </c>
      <c r="L779" s="192" t="str">
        <f t="shared" si="12"/>
        <v>Wine750</v>
      </c>
      <c r="M779" s="191">
        <f>VLOOKUP(L779,'Slope %'!C:D,2,0)</f>
        <v>0.1</v>
      </c>
    </row>
    <row r="780" spans="1:13" x14ac:dyDescent="0.25">
      <c r="A780">
        <v>15939</v>
      </c>
      <c r="B780" s="58" t="s">
        <v>1228</v>
      </c>
      <c r="C780" s="58" t="s">
        <v>423</v>
      </c>
      <c r="D780" s="58" t="s">
        <v>430</v>
      </c>
      <c r="E780" s="58">
        <v>750</v>
      </c>
      <c r="F780" s="58">
        <v>12</v>
      </c>
      <c r="G780" s="59">
        <v>14</v>
      </c>
      <c r="H780" s="58" t="s">
        <v>421</v>
      </c>
      <c r="I780" s="59">
        <v>22.99</v>
      </c>
      <c r="J780">
        <v>1</v>
      </c>
      <c r="K780" s="191"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8.1999999999999993</v>
      </c>
      <c r="L780" s="192" t="str">
        <f t="shared" si="12"/>
        <v>Wine750</v>
      </c>
      <c r="M780" s="191">
        <f>VLOOKUP(L780,'Slope %'!C:D,2,0)</f>
        <v>0.1</v>
      </c>
    </row>
    <row r="781" spans="1:13" x14ac:dyDescent="0.25">
      <c r="A781">
        <v>15945</v>
      </c>
      <c r="B781" s="58" t="s">
        <v>1229</v>
      </c>
      <c r="C781" s="58" t="s">
        <v>423</v>
      </c>
      <c r="D781" s="58" t="s">
        <v>851</v>
      </c>
      <c r="E781" s="58">
        <v>750</v>
      </c>
      <c r="F781" s="58">
        <v>12</v>
      </c>
      <c r="G781" s="59">
        <v>6.5</v>
      </c>
      <c r="H781" s="58" t="s">
        <v>1230</v>
      </c>
      <c r="I781" s="59">
        <v>26.01</v>
      </c>
      <c r="J781">
        <v>1</v>
      </c>
      <c r="K781" s="191"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3.81</v>
      </c>
      <c r="L781" s="192" t="str">
        <f t="shared" si="12"/>
        <v>Wine750</v>
      </c>
      <c r="M781" s="191">
        <f>VLOOKUP(L781,'Slope %'!C:D,2,0)</f>
        <v>0.1</v>
      </c>
    </row>
    <row r="782" spans="1:13" x14ac:dyDescent="0.25">
      <c r="A782">
        <v>15951</v>
      </c>
      <c r="B782" s="58" t="s">
        <v>1231</v>
      </c>
      <c r="C782" s="58" t="s">
        <v>423</v>
      </c>
      <c r="D782" s="58" t="s">
        <v>436</v>
      </c>
      <c r="E782" s="58">
        <v>750</v>
      </c>
      <c r="F782" s="58">
        <v>12</v>
      </c>
      <c r="G782" s="59">
        <v>13.5</v>
      </c>
      <c r="H782" s="58" t="s">
        <v>471</v>
      </c>
      <c r="I782" s="59">
        <v>28.99</v>
      </c>
      <c r="J782">
        <v>1</v>
      </c>
      <c r="K782" s="191"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7.9</v>
      </c>
      <c r="L782" s="192" t="str">
        <f t="shared" si="12"/>
        <v>Wine750</v>
      </c>
      <c r="M782" s="191">
        <f>VLOOKUP(L782,'Slope %'!C:D,2,0)</f>
        <v>0.1</v>
      </c>
    </row>
    <row r="783" spans="1:13" x14ac:dyDescent="0.25">
      <c r="A783">
        <v>15956</v>
      </c>
      <c r="B783" s="58" t="s">
        <v>1232</v>
      </c>
      <c r="C783" s="58" t="s">
        <v>423</v>
      </c>
      <c r="D783" s="58" t="s">
        <v>436</v>
      </c>
      <c r="E783" s="58">
        <v>750</v>
      </c>
      <c r="F783" s="58">
        <v>12</v>
      </c>
      <c r="G783" s="59">
        <v>14</v>
      </c>
      <c r="H783" s="58" t="s">
        <v>501</v>
      </c>
      <c r="I783" s="59">
        <v>17.989999999999998</v>
      </c>
      <c r="J783">
        <v>1</v>
      </c>
      <c r="K783" s="191"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8.1999999999999993</v>
      </c>
      <c r="L783" s="192" t="str">
        <f t="shared" si="12"/>
        <v>Wine750</v>
      </c>
      <c r="M783" s="191">
        <f>VLOOKUP(L783,'Slope %'!C:D,2,0)</f>
        <v>0.1</v>
      </c>
    </row>
    <row r="784" spans="1:13" x14ac:dyDescent="0.25">
      <c r="A784">
        <v>15966</v>
      </c>
      <c r="B784" s="58" t="s">
        <v>1233</v>
      </c>
      <c r="C784" s="58" t="s">
        <v>423</v>
      </c>
      <c r="D784" s="58" t="s">
        <v>436</v>
      </c>
      <c r="E784" s="58">
        <v>750</v>
      </c>
      <c r="F784" s="58">
        <v>12</v>
      </c>
      <c r="G784" s="59">
        <v>14.5</v>
      </c>
      <c r="H784" s="58" t="s">
        <v>608</v>
      </c>
      <c r="I784" s="59">
        <v>18.989999999999998</v>
      </c>
      <c r="J784">
        <v>1</v>
      </c>
      <c r="K784" s="191"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8.49</v>
      </c>
      <c r="L784" s="192" t="str">
        <f t="shared" si="12"/>
        <v>Wine750</v>
      </c>
      <c r="M784" s="191">
        <f>VLOOKUP(L784,'Slope %'!C:D,2,0)</f>
        <v>0.1</v>
      </c>
    </row>
    <row r="785" spans="1:13" x14ac:dyDescent="0.25">
      <c r="A785">
        <v>15967</v>
      </c>
      <c r="B785" s="58" t="s">
        <v>1234</v>
      </c>
      <c r="C785" s="58" t="s">
        <v>423</v>
      </c>
      <c r="D785" s="58" t="s">
        <v>538</v>
      </c>
      <c r="E785" s="58">
        <v>750</v>
      </c>
      <c r="F785" s="58">
        <v>12</v>
      </c>
      <c r="G785" s="59">
        <v>14.5</v>
      </c>
      <c r="H785" s="58" t="s">
        <v>608</v>
      </c>
      <c r="I785" s="59">
        <v>18.989999999999998</v>
      </c>
      <c r="J785">
        <v>1</v>
      </c>
      <c r="K785" s="191"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8.49</v>
      </c>
      <c r="L785" s="192" t="str">
        <f t="shared" si="12"/>
        <v>Wine750</v>
      </c>
      <c r="M785" s="191">
        <f>VLOOKUP(L785,'Slope %'!C:D,2,0)</f>
        <v>0.1</v>
      </c>
    </row>
    <row r="786" spans="1:13" x14ac:dyDescent="0.25">
      <c r="A786">
        <v>15976</v>
      </c>
      <c r="B786" s="58" t="s">
        <v>1235</v>
      </c>
      <c r="C786" s="58" t="s">
        <v>423</v>
      </c>
      <c r="D786" s="58" t="s">
        <v>639</v>
      </c>
      <c r="E786" s="58">
        <v>750</v>
      </c>
      <c r="F786" s="58">
        <v>12</v>
      </c>
      <c r="G786" s="59">
        <v>14</v>
      </c>
      <c r="H786" s="58" t="s">
        <v>591</v>
      </c>
      <c r="I786" s="59">
        <v>31.49</v>
      </c>
      <c r="J786">
        <v>1</v>
      </c>
      <c r="K786" s="191"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8.1999999999999993</v>
      </c>
      <c r="L786" s="192" t="str">
        <f t="shared" si="12"/>
        <v>Wine750</v>
      </c>
      <c r="M786" s="191">
        <f>VLOOKUP(L786,'Slope %'!C:D,2,0)</f>
        <v>0.1</v>
      </c>
    </row>
    <row r="787" spans="1:13" x14ac:dyDescent="0.25">
      <c r="A787">
        <v>15982</v>
      </c>
      <c r="B787" s="58" t="s">
        <v>1236</v>
      </c>
      <c r="C787" s="58" t="s">
        <v>414</v>
      </c>
      <c r="D787" s="58" t="s">
        <v>606</v>
      </c>
      <c r="E787" s="58">
        <v>750</v>
      </c>
      <c r="F787" s="58">
        <v>12</v>
      </c>
      <c r="G787" s="59">
        <v>43</v>
      </c>
      <c r="H787" s="58" t="s">
        <v>445</v>
      </c>
      <c r="I787" s="59">
        <v>26.82</v>
      </c>
      <c r="J787">
        <v>1</v>
      </c>
      <c r="K787" s="191"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25.18</v>
      </c>
      <c r="L787" s="192" t="str">
        <f t="shared" si="12"/>
        <v>Spirits750</v>
      </c>
      <c r="M787" s="191">
        <f>VLOOKUP(L787,'Slope %'!C:D,2,0)</f>
        <v>7.0000000000000007E-2</v>
      </c>
    </row>
    <row r="788" spans="1:13" x14ac:dyDescent="0.25">
      <c r="A788">
        <v>16002</v>
      </c>
      <c r="B788" s="58" t="s">
        <v>1237</v>
      </c>
      <c r="C788" s="58" t="s">
        <v>414</v>
      </c>
      <c r="D788" s="58" t="s">
        <v>663</v>
      </c>
      <c r="E788" s="58">
        <v>750</v>
      </c>
      <c r="F788" s="58">
        <v>12</v>
      </c>
      <c r="G788" s="59">
        <v>35</v>
      </c>
      <c r="H788" s="58" t="s">
        <v>419</v>
      </c>
      <c r="I788" s="59">
        <v>47.99</v>
      </c>
      <c r="J788">
        <v>1</v>
      </c>
      <c r="K788" s="191"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20.49</v>
      </c>
      <c r="L788" s="192" t="str">
        <f t="shared" si="12"/>
        <v>Spirits750</v>
      </c>
      <c r="M788" s="191">
        <f>VLOOKUP(L788,'Slope %'!C:D,2,0)</f>
        <v>7.0000000000000007E-2</v>
      </c>
    </row>
    <row r="789" spans="1:13" x14ac:dyDescent="0.25">
      <c r="A789">
        <v>16012</v>
      </c>
      <c r="B789" s="58" t="s">
        <v>1238</v>
      </c>
      <c r="C789" s="58" t="s">
        <v>423</v>
      </c>
      <c r="D789" s="58" t="s">
        <v>436</v>
      </c>
      <c r="E789" s="58">
        <v>750</v>
      </c>
      <c r="F789" s="58">
        <v>12</v>
      </c>
      <c r="G789" s="59">
        <v>12.5</v>
      </c>
      <c r="H789" s="58" t="s">
        <v>431</v>
      </c>
      <c r="I789" s="59">
        <v>17.989999999999998</v>
      </c>
      <c r="J789">
        <v>1</v>
      </c>
      <c r="K789" s="191"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7.32</v>
      </c>
      <c r="L789" s="192" t="str">
        <f t="shared" si="12"/>
        <v>Wine750</v>
      </c>
      <c r="M789" s="191">
        <f>VLOOKUP(L789,'Slope %'!C:D,2,0)</f>
        <v>0.1</v>
      </c>
    </row>
    <row r="790" spans="1:13" x14ac:dyDescent="0.25">
      <c r="A790">
        <v>16015</v>
      </c>
      <c r="B790" s="58" t="s">
        <v>1239</v>
      </c>
      <c r="C790" s="58" t="s">
        <v>423</v>
      </c>
      <c r="D790" s="58" t="s">
        <v>465</v>
      </c>
      <c r="E790" s="58">
        <v>750</v>
      </c>
      <c r="F790" s="58">
        <v>6</v>
      </c>
      <c r="G790" s="59">
        <v>13</v>
      </c>
      <c r="H790" s="58" t="s">
        <v>445</v>
      </c>
      <c r="I790" s="59">
        <v>28.29</v>
      </c>
      <c r="J790">
        <v>1</v>
      </c>
      <c r="K790" s="191"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7.61</v>
      </c>
      <c r="L790" s="192" t="str">
        <f t="shared" si="12"/>
        <v>Wine750</v>
      </c>
      <c r="M790" s="191">
        <f>VLOOKUP(L790,'Slope %'!C:D,2,0)</f>
        <v>0.1</v>
      </c>
    </row>
    <row r="791" spans="1:13" x14ac:dyDescent="0.25">
      <c r="A791">
        <v>16037</v>
      </c>
      <c r="B791" s="58" t="s">
        <v>1240</v>
      </c>
      <c r="C791" s="58" t="s">
        <v>423</v>
      </c>
      <c r="D791" s="58" t="s">
        <v>436</v>
      </c>
      <c r="E791" s="58">
        <v>750</v>
      </c>
      <c r="F791" s="58">
        <v>12</v>
      </c>
      <c r="G791" s="59">
        <v>13</v>
      </c>
      <c r="H791" s="58" t="s">
        <v>1241</v>
      </c>
      <c r="I791" s="59">
        <v>17.989999999999998</v>
      </c>
      <c r="J791">
        <v>1</v>
      </c>
      <c r="K791" s="191"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7.61</v>
      </c>
      <c r="L791" s="192" t="str">
        <f t="shared" si="12"/>
        <v>Wine750</v>
      </c>
      <c r="M791" s="191">
        <f>VLOOKUP(L791,'Slope %'!C:D,2,0)</f>
        <v>0.1</v>
      </c>
    </row>
    <row r="792" spans="1:13" x14ac:dyDescent="0.25">
      <c r="A792">
        <v>16039</v>
      </c>
      <c r="B792" s="58" t="s">
        <v>1242</v>
      </c>
      <c r="C792" s="58" t="s">
        <v>423</v>
      </c>
      <c r="D792" s="58" t="s">
        <v>436</v>
      </c>
      <c r="E792" s="58">
        <v>750</v>
      </c>
      <c r="F792" s="58">
        <v>12</v>
      </c>
      <c r="G792" s="59">
        <v>13</v>
      </c>
      <c r="H792" s="58" t="s">
        <v>1241</v>
      </c>
      <c r="I792" s="59">
        <v>22.99</v>
      </c>
      <c r="J792">
        <v>1</v>
      </c>
      <c r="K792" s="191"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7.61</v>
      </c>
      <c r="L792" s="192" t="str">
        <f t="shared" si="12"/>
        <v>Wine750</v>
      </c>
      <c r="M792" s="191">
        <f>VLOOKUP(L792,'Slope %'!C:D,2,0)</f>
        <v>0.1</v>
      </c>
    </row>
    <row r="793" spans="1:13" x14ac:dyDescent="0.25">
      <c r="A793">
        <v>16061</v>
      </c>
      <c r="B793" s="58" t="s">
        <v>1243</v>
      </c>
      <c r="C793" s="58" t="s">
        <v>423</v>
      </c>
      <c r="D793" s="58" t="s">
        <v>436</v>
      </c>
      <c r="E793" s="58">
        <v>750</v>
      </c>
      <c r="F793" s="58">
        <v>12</v>
      </c>
      <c r="G793" s="59">
        <v>14</v>
      </c>
      <c r="H793" s="58" t="s">
        <v>608</v>
      </c>
      <c r="I793" s="59">
        <v>29.99</v>
      </c>
      <c r="J793">
        <v>1</v>
      </c>
      <c r="K793" s="191"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8.1999999999999993</v>
      </c>
      <c r="L793" s="192" t="str">
        <f t="shared" si="12"/>
        <v>Wine750</v>
      </c>
      <c r="M793" s="191">
        <f>VLOOKUP(L793,'Slope %'!C:D,2,0)</f>
        <v>0.1</v>
      </c>
    </row>
    <row r="794" spans="1:13" x14ac:dyDescent="0.25">
      <c r="A794">
        <v>16095</v>
      </c>
      <c r="B794" s="58" t="s">
        <v>1244</v>
      </c>
      <c r="C794" s="58" t="s">
        <v>423</v>
      </c>
      <c r="D794" s="58" t="s">
        <v>436</v>
      </c>
      <c r="E794" s="58">
        <v>750</v>
      </c>
      <c r="F794" s="58">
        <v>12</v>
      </c>
      <c r="G794" s="59">
        <v>14</v>
      </c>
      <c r="H794" s="58" t="s">
        <v>586</v>
      </c>
      <c r="I794" s="59">
        <v>20.99</v>
      </c>
      <c r="J794">
        <v>1</v>
      </c>
      <c r="K794" s="191"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8.1999999999999993</v>
      </c>
      <c r="L794" s="192" t="str">
        <f t="shared" si="12"/>
        <v>Wine750</v>
      </c>
      <c r="M794" s="191">
        <f>VLOOKUP(L794,'Slope %'!C:D,2,0)</f>
        <v>0.1</v>
      </c>
    </row>
    <row r="795" spans="1:13" x14ac:dyDescent="0.25">
      <c r="A795">
        <v>16099</v>
      </c>
      <c r="B795" s="58" t="s">
        <v>737</v>
      </c>
      <c r="C795" s="58" t="s">
        <v>423</v>
      </c>
      <c r="D795" s="58" t="s">
        <v>476</v>
      </c>
      <c r="E795" s="58">
        <v>750</v>
      </c>
      <c r="F795" s="58">
        <v>6</v>
      </c>
      <c r="G795" s="59">
        <v>15</v>
      </c>
      <c r="H795" s="58" t="s">
        <v>539</v>
      </c>
      <c r="I795" s="59">
        <v>35.99</v>
      </c>
      <c r="J795">
        <v>1</v>
      </c>
      <c r="K795" s="191"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8.7799999999999994</v>
      </c>
      <c r="L795" s="192" t="str">
        <f t="shared" si="12"/>
        <v>Wine750</v>
      </c>
      <c r="M795" s="191">
        <f>VLOOKUP(L795,'Slope %'!C:D,2,0)</f>
        <v>0.1</v>
      </c>
    </row>
    <row r="796" spans="1:13" x14ac:dyDescent="0.25">
      <c r="A796">
        <v>16102</v>
      </c>
      <c r="B796" s="58" t="s">
        <v>1245</v>
      </c>
      <c r="C796" s="58" t="s">
        <v>423</v>
      </c>
      <c r="D796" s="58" t="s">
        <v>436</v>
      </c>
      <c r="E796" s="58">
        <v>750</v>
      </c>
      <c r="F796" s="58">
        <v>12</v>
      </c>
      <c r="G796" s="59">
        <v>13.5</v>
      </c>
      <c r="H796" s="58" t="s">
        <v>421</v>
      </c>
      <c r="I796" s="59">
        <v>15.99</v>
      </c>
      <c r="J796">
        <v>1</v>
      </c>
      <c r="K796" s="191"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7.9</v>
      </c>
      <c r="L796" s="192" t="str">
        <f t="shared" si="12"/>
        <v>Wine750</v>
      </c>
      <c r="M796" s="191">
        <f>VLOOKUP(L796,'Slope %'!C:D,2,0)</f>
        <v>0.1</v>
      </c>
    </row>
    <row r="797" spans="1:13" x14ac:dyDescent="0.25">
      <c r="A797">
        <v>16115</v>
      </c>
      <c r="B797" s="58" t="s">
        <v>417</v>
      </c>
      <c r="C797" s="58" t="s">
        <v>414</v>
      </c>
      <c r="D797" s="58" t="s">
        <v>418</v>
      </c>
      <c r="E797" s="58">
        <v>1140</v>
      </c>
      <c r="F797" s="58">
        <v>8</v>
      </c>
      <c r="G797" s="59">
        <v>40</v>
      </c>
      <c r="H797" s="58" t="s">
        <v>419</v>
      </c>
      <c r="I797" s="59">
        <v>37.49</v>
      </c>
      <c r="J797">
        <v>1</v>
      </c>
      <c r="K797" s="191"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35.6</v>
      </c>
      <c r="L797" s="192" t="str">
        <f t="shared" si="12"/>
        <v>Spirits1140</v>
      </c>
      <c r="M797" s="191">
        <f>VLOOKUP(L797,'Slope %'!C:D,2,0)</f>
        <v>0.05</v>
      </c>
    </row>
    <row r="798" spans="1:13" x14ac:dyDescent="0.25">
      <c r="A798">
        <v>16116</v>
      </c>
      <c r="B798" s="58" t="s">
        <v>1246</v>
      </c>
      <c r="C798" s="58" t="s">
        <v>423</v>
      </c>
      <c r="D798" s="58" t="s">
        <v>538</v>
      </c>
      <c r="E798" s="58">
        <v>750</v>
      </c>
      <c r="F798" s="58">
        <v>12</v>
      </c>
      <c r="G798" s="59">
        <v>14.5</v>
      </c>
      <c r="H798" s="58" t="s">
        <v>448</v>
      </c>
      <c r="I798" s="59">
        <v>31.74</v>
      </c>
      <c r="J798">
        <v>1</v>
      </c>
      <c r="K798" s="191"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8.49</v>
      </c>
      <c r="L798" s="192" t="str">
        <f t="shared" si="12"/>
        <v>Wine750</v>
      </c>
      <c r="M798" s="191">
        <f>VLOOKUP(L798,'Slope %'!C:D,2,0)</f>
        <v>0.1</v>
      </c>
    </row>
    <row r="799" spans="1:13" x14ac:dyDescent="0.25">
      <c r="A799">
        <v>16117</v>
      </c>
      <c r="B799" s="58" t="s">
        <v>1177</v>
      </c>
      <c r="C799" s="58" t="s">
        <v>414</v>
      </c>
      <c r="D799" s="58" t="s">
        <v>415</v>
      </c>
      <c r="E799" s="58">
        <v>750</v>
      </c>
      <c r="F799" s="58">
        <v>12</v>
      </c>
      <c r="G799" s="59">
        <v>40</v>
      </c>
      <c r="H799" s="58" t="s">
        <v>445</v>
      </c>
      <c r="I799" s="59">
        <v>30.99</v>
      </c>
      <c r="J799">
        <v>1</v>
      </c>
      <c r="K799" s="191"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23.42</v>
      </c>
      <c r="L799" s="192" t="str">
        <f t="shared" si="12"/>
        <v>Spirits750</v>
      </c>
      <c r="M799" s="191">
        <f>VLOOKUP(L799,'Slope %'!C:D,2,0)</f>
        <v>7.0000000000000007E-2</v>
      </c>
    </row>
    <row r="800" spans="1:13" x14ac:dyDescent="0.25">
      <c r="A800">
        <v>16124</v>
      </c>
      <c r="B800" s="58" t="s">
        <v>1247</v>
      </c>
      <c r="C800" s="58" t="s">
        <v>414</v>
      </c>
      <c r="D800" s="58" t="s">
        <v>418</v>
      </c>
      <c r="E800" s="58">
        <v>1140</v>
      </c>
      <c r="F800" s="58">
        <v>6</v>
      </c>
      <c r="G800" s="59">
        <v>40</v>
      </c>
      <c r="H800" s="58" t="s">
        <v>419</v>
      </c>
      <c r="I800" s="59">
        <v>51.99</v>
      </c>
      <c r="J800">
        <v>1</v>
      </c>
      <c r="K800" s="191"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35.6</v>
      </c>
      <c r="L800" s="192" t="str">
        <f t="shared" si="12"/>
        <v>Spirits1140</v>
      </c>
      <c r="M800" s="191">
        <f>VLOOKUP(L800,'Slope %'!C:D,2,0)</f>
        <v>0.05</v>
      </c>
    </row>
    <row r="801" spans="1:13" x14ac:dyDescent="0.25">
      <c r="A801">
        <v>16125</v>
      </c>
      <c r="B801" s="58" t="s">
        <v>1248</v>
      </c>
      <c r="C801" s="58" t="s">
        <v>414</v>
      </c>
      <c r="D801" s="58" t="s">
        <v>460</v>
      </c>
      <c r="E801" s="58">
        <v>750</v>
      </c>
      <c r="F801" s="58">
        <v>12</v>
      </c>
      <c r="G801" s="59">
        <v>41.3</v>
      </c>
      <c r="H801" s="58" t="s">
        <v>419</v>
      </c>
      <c r="I801" s="59">
        <v>31.49</v>
      </c>
      <c r="J801">
        <v>1</v>
      </c>
      <c r="K801" s="191"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24.18</v>
      </c>
      <c r="L801" s="192" t="str">
        <f t="shared" si="12"/>
        <v>Spirits750</v>
      </c>
      <c r="M801" s="191">
        <f>VLOOKUP(L801,'Slope %'!C:D,2,0)</f>
        <v>7.0000000000000007E-2</v>
      </c>
    </row>
    <row r="802" spans="1:13" x14ac:dyDescent="0.25">
      <c r="A802">
        <v>16194</v>
      </c>
      <c r="B802" s="58" t="s">
        <v>1249</v>
      </c>
      <c r="C802" s="58" t="s">
        <v>410</v>
      </c>
      <c r="D802" s="58" t="s">
        <v>677</v>
      </c>
      <c r="E802" s="58">
        <v>650</v>
      </c>
      <c r="F802" s="58">
        <v>12</v>
      </c>
      <c r="G802" s="59">
        <v>5</v>
      </c>
      <c r="H802" s="58" t="s">
        <v>448</v>
      </c>
      <c r="I802" s="59">
        <v>6.99</v>
      </c>
      <c r="J802">
        <v>1</v>
      </c>
      <c r="K802" s="191"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2.54</v>
      </c>
      <c r="L802" s="192" t="str">
        <f t="shared" si="12"/>
        <v>Beer650</v>
      </c>
      <c r="M802" s="191">
        <f>VLOOKUP(L802,'Slope %'!C:D,2,0)</f>
        <v>0.12</v>
      </c>
    </row>
    <row r="803" spans="1:13" x14ac:dyDescent="0.25">
      <c r="A803">
        <v>16194</v>
      </c>
      <c r="B803" s="58" t="s">
        <v>1249</v>
      </c>
      <c r="C803" s="58" t="s">
        <v>410</v>
      </c>
      <c r="D803" s="58" t="s">
        <v>677</v>
      </c>
      <c r="E803" s="58">
        <v>650</v>
      </c>
      <c r="F803" s="58">
        <v>12</v>
      </c>
      <c r="G803" s="59">
        <v>5</v>
      </c>
      <c r="H803" s="58" t="s">
        <v>448</v>
      </c>
      <c r="I803" s="59">
        <v>6.99</v>
      </c>
      <c r="J803">
        <v>1</v>
      </c>
      <c r="K803" s="191"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2.54</v>
      </c>
      <c r="L803" s="192" t="str">
        <f t="shared" si="12"/>
        <v>Beer650</v>
      </c>
      <c r="M803" s="191">
        <f>VLOOKUP(L803,'Slope %'!C:D,2,0)</f>
        <v>0.12</v>
      </c>
    </row>
    <row r="804" spans="1:13" x14ac:dyDescent="0.25">
      <c r="A804">
        <v>16205</v>
      </c>
      <c r="B804" s="58" t="s">
        <v>1250</v>
      </c>
      <c r="C804" s="58" t="s">
        <v>423</v>
      </c>
      <c r="D804" s="58" t="s">
        <v>575</v>
      </c>
      <c r="E804" s="58">
        <v>750</v>
      </c>
      <c r="F804" s="58">
        <v>12</v>
      </c>
      <c r="G804" s="59">
        <v>12</v>
      </c>
      <c r="H804" s="58" t="s">
        <v>421</v>
      </c>
      <c r="I804" s="59">
        <v>15.99</v>
      </c>
      <c r="J804">
        <v>1</v>
      </c>
      <c r="K804" s="191"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7.03</v>
      </c>
      <c r="L804" s="192" t="str">
        <f t="shared" si="12"/>
        <v>Wine750</v>
      </c>
      <c r="M804" s="191">
        <f>VLOOKUP(L804,'Slope %'!C:D,2,0)</f>
        <v>0.1</v>
      </c>
    </row>
    <row r="805" spans="1:13" x14ac:dyDescent="0.25">
      <c r="A805">
        <v>16212</v>
      </c>
      <c r="B805" s="58" t="s">
        <v>1251</v>
      </c>
      <c r="C805" s="58" t="s">
        <v>410</v>
      </c>
      <c r="D805" s="58" t="s">
        <v>677</v>
      </c>
      <c r="E805" s="58">
        <v>5325</v>
      </c>
      <c r="F805" s="58">
        <v>1</v>
      </c>
      <c r="G805" s="59">
        <v>5</v>
      </c>
      <c r="H805" s="58" t="s">
        <v>833</v>
      </c>
      <c r="I805" s="59">
        <v>32.99</v>
      </c>
      <c r="J805">
        <v>15</v>
      </c>
      <c r="K805" s="191"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20.79</v>
      </c>
      <c r="L805" s="192" t="str">
        <f t="shared" si="12"/>
        <v>Beer5325</v>
      </c>
      <c r="M805" s="191">
        <f>VLOOKUP(L805,'Slope %'!C:D,2,0)</f>
        <v>0.05</v>
      </c>
    </row>
    <row r="806" spans="1:13" x14ac:dyDescent="0.25">
      <c r="A806">
        <v>16212</v>
      </c>
      <c r="B806" s="58" t="s">
        <v>1251</v>
      </c>
      <c r="C806" s="58" t="s">
        <v>410</v>
      </c>
      <c r="D806" s="58" t="s">
        <v>677</v>
      </c>
      <c r="E806" s="58">
        <v>5325</v>
      </c>
      <c r="F806" s="58">
        <v>1</v>
      </c>
      <c r="G806" s="59">
        <v>5</v>
      </c>
      <c r="H806" s="58" t="s">
        <v>833</v>
      </c>
      <c r="I806" s="59">
        <v>32.99</v>
      </c>
      <c r="J806">
        <v>15</v>
      </c>
      <c r="K806" s="191"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20.79</v>
      </c>
      <c r="L806" s="192" t="str">
        <f t="shared" si="12"/>
        <v>Beer5325</v>
      </c>
      <c r="M806" s="191">
        <f>VLOOKUP(L806,'Slope %'!C:D,2,0)</f>
        <v>0.05</v>
      </c>
    </row>
    <row r="807" spans="1:13" x14ac:dyDescent="0.25">
      <c r="A807">
        <v>16222</v>
      </c>
      <c r="B807" s="58" t="s">
        <v>1252</v>
      </c>
      <c r="C807" s="58" t="s">
        <v>423</v>
      </c>
      <c r="D807" s="58" t="s">
        <v>476</v>
      </c>
      <c r="E807" s="58">
        <v>750</v>
      </c>
      <c r="F807" s="58">
        <v>12</v>
      </c>
      <c r="G807" s="59">
        <v>14.5</v>
      </c>
      <c r="H807" s="58" t="s">
        <v>553</v>
      </c>
      <c r="I807" s="59">
        <v>20.399999999999999</v>
      </c>
      <c r="J807">
        <v>1</v>
      </c>
      <c r="K807" s="191"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8.49</v>
      </c>
      <c r="L807" s="192" t="str">
        <f t="shared" si="12"/>
        <v>Wine750</v>
      </c>
      <c r="M807" s="191">
        <f>VLOOKUP(L807,'Slope %'!C:D,2,0)</f>
        <v>0.1</v>
      </c>
    </row>
    <row r="808" spans="1:13" x14ac:dyDescent="0.25">
      <c r="A808">
        <v>16223</v>
      </c>
      <c r="B808" s="58" t="s">
        <v>1253</v>
      </c>
      <c r="C808" s="58" t="s">
        <v>423</v>
      </c>
      <c r="D808" s="58" t="s">
        <v>436</v>
      </c>
      <c r="E808" s="58">
        <v>750</v>
      </c>
      <c r="F808" s="58">
        <v>12</v>
      </c>
      <c r="G808" s="59">
        <v>13</v>
      </c>
      <c r="H808" s="58" t="s">
        <v>425</v>
      </c>
      <c r="I808" s="59">
        <v>11.99</v>
      </c>
      <c r="J808">
        <v>1</v>
      </c>
      <c r="K808" s="191"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7.61</v>
      </c>
      <c r="L808" s="192" t="str">
        <f t="shared" si="12"/>
        <v>Wine750</v>
      </c>
      <c r="M808" s="191">
        <f>VLOOKUP(L808,'Slope %'!C:D,2,0)</f>
        <v>0.1</v>
      </c>
    </row>
    <row r="809" spans="1:13" x14ac:dyDescent="0.25">
      <c r="A809">
        <v>16224</v>
      </c>
      <c r="B809" s="58" t="s">
        <v>1254</v>
      </c>
      <c r="C809" s="58" t="s">
        <v>423</v>
      </c>
      <c r="D809" s="58" t="s">
        <v>436</v>
      </c>
      <c r="E809" s="58">
        <v>750</v>
      </c>
      <c r="F809" s="58">
        <v>12</v>
      </c>
      <c r="G809" s="59">
        <v>13</v>
      </c>
      <c r="H809" s="58" t="s">
        <v>425</v>
      </c>
      <c r="I809" s="59">
        <v>11.99</v>
      </c>
      <c r="J809">
        <v>1</v>
      </c>
      <c r="K809" s="191"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7.61</v>
      </c>
      <c r="L809" s="192" t="str">
        <f t="shared" si="12"/>
        <v>Wine750</v>
      </c>
      <c r="M809" s="191">
        <f>VLOOKUP(L809,'Slope %'!C:D,2,0)</f>
        <v>0.1</v>
      </c>
    </row>
    <row r="810" spans="1:13" x14ac:dyDescent="0.25">
      <c r="A810">
        <v>16225</v>
      </c>
      <c r="B810" s="58" t="s">
        <v>1255</v>
      </c>
      <c r="C810" s="58" t="s">
        <v>423</v>
      </c>
      <c r="D810" s="58" t="s">
        <v>575</v>
      </c>
      <c r="E810" s="58">
        <v>750</v>
      </c>
      <c r="F810" s="58">
        <v>12</v>
      </c>
      <c r="G810" s="59">
        <v>12</v>
      </c>
      <c r="H810" s="58" t="s">
        <v>425</v>
      </c>
      <c r="I810" s="59">
        <v>11.99</v>
      </c>
      <c r="J810">
        <v>1</v>
      </c>
      <c r="K810" s="191"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7.03</v>
      </c>
      <c r="L810" s="192" t="str">
        <f t="shared" si="12"/>
        <v>Wine750</v>
      </c>
      <c r="M810" s="191">
        <f>VLOOKUP(L810,'Slope %'!C:D,2,0)</f>
        <v>0.1</v>
      </c>
    </row>
    <row r="811" spans="1:13" x14ac:dyDescent="0.25">
      <c r="A811">
        <v>16227</v>
      </c>
      <c r="B811" s="58" t="s">
        <v>1256</v>
      </c>
      <c r="C811" s="58" t="s">
        <v>423</v>
      </c>
      <c r="D811" s="58" t="s">
        <v>436</v>
      </c>
      <c r="E811" s="58">
        <v>750</v>
      </c>
      <c r="F811" s="58">
        <v>6</v>
      </c>
      <c r="G811" s="59">
        <v>14</v>
      </c>
      <c r="H811" s="58" t="s">
        <v>608</v>
      </c>
      <c r="I811" s="59">
        <v>31.99</v>
      </c>
      <c r="J811">
        <v>1</v>
      </c>
      <c r="K811" s="191"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8.1999999999999993</v>
      </c>
      <c r="L811" s="192" t="str">
        <f t="shared" si="12"/>
        <v>Wine750</v>
      </c>
      <c r="M811" s="191">
        <f>VLOOKUP(L811,'Slope %'!C:D,2,0)</f>
        <v>0.1</v>
      </c>
    </row>
    <row r="812" spans="1:13" x14ac:dyDescent="0.25">
      <c r="A812">
        <v>16229</v>
      </c>
      <c r="B812" s="58" t="s">
        <v>1257</v>
      </c>
      <c r="C812" s="58" t="s">
        <v>423</v>
      </c>
      <c r="D812" s="58" t="s">
        <v>436</v>
      </c>
      <c r="E812" s="58">
        <v>750</v>
      </c>
      <c r="F812" s="58">
        <v>12</v>
      </c>
      <c r="G812" s="59">
        <v>14.5</v>
      </c>
      <c r="H812" s="58" t="s">
        <v>425</v>
      </c>
      <c r="I812" s="59">
        <v>24.99</v>
      </c>
      <c r="J812">
        <v>1</v>
      </c>
      <c r="K812" s="191"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8.49</v>
      </c>
      <c r="L812" s="192" t="str">
        <f t="shared" si="12"/>
        <v>Wine750</v>
      </c>
      <c r="M812" s="191">
        <f>VLOOKUP(L812,'Slope %'!C:D,2,0)</f>
        <v>0.1</v>
      </c>
    </row>
    <row r="813" spans="1:13" x14ac:dyDescent="0.25">
      <c r="A813">
        <v>16245</v>
      </c>
      <c r="B813" s="58" t="s">
        <v>1258</v>
      </c>
      <c r="C813" s="58" t="s">
        <v>423</v>
      </c>
      <c r="D813" s="58" t="s">
        <v>803</v>
      </c>
      <c r="E813" s="58">
        <v>3000</v>
      </c>
      <c r="F813" s="58">
        <v>4</v>
      </c>
      <c r="G813" s="59">
        <v>13</v>
      </c>
      <c r="H813" s="58" t="s">
        <v>471</v>
      </c>
      <c r="I813" s="59">
        <v>43.99</v>
      </c>
      <c r="J813">
        <v>1</v>
      </c>
      <c r="K813" s="191"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30.45</v>
      </c>
      <c r="L813" s="192" t="str">
        <f t="shared" si="12"/>
        <v>Wine3000</v>
      </c>
      <c r="M813" s="191">
        <f>VLOOKUP(L813,'Slope %'!C:D,2,0)</f>
        <v>0.05</v>
      </c>
    </row>
    <row r="814" spans="1:13" x14ac:dyDescent="0.25">
      <c r="A814">
        <v>16287</v>
      </c>
      <c r="B814" s="58" t="s">
        <v>1259</v>
      </c>
      <c r="C814" s="58" t="s">
        <v>410</v>
      </c>
      <c r="D814" s="58" t="s">
        <v>717</v>
      </c>
      <c r="E814" s="58">
        <v>473</v>
      </c>
      <c r="F814" s="58">
        <v>24</v>
      </c>
      <c r="G814" s="59">
        <v>6.5</v>
      </c>
      <c r="H814" s="58" t="s">
        <v>751</v>
      </c>
      <c r="I814" s="59">
        <v>3.99</v>
      </c>
      <c r="J814">
        <v>1</v>
      </c>
      <c r="K814" s="191"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2.4</v>
      </c>
      <c r="L814" s="192" t="str">
        <f t="shared" si="12"/>
        <v>Beer473</v>
      </c>
      <c r="M814" s="191">
        <f>VLOOKUP(L814,'Slope %'!C:D,2,0)</f>
        <v>0.12</v>
      </c>
    </row>
    <row r="815" spans="1:13" x14ac:dyDescent="0.25">
      <c r="A815">
        <v>16287</v>
      </c>
      <c r="B815" s="58" t="s">
        <v>1259</v>
      </c>
      <c r="C815" s="58" t="s">
        <v>410</v>
      </c>
      <c r="D815" s="58" t="s">
        <v>717</v>
      </c>
      <c r="E815" s="58">
        <v>473</v>
      </c>
      <c r="F815" s="58">
        <v>24</v>
      </c>
      <c r="G815" s="59">
        <v>6.5</v>
      </c>
      <c r="H815" s="58" t="s">
        <v>751</v>
      </c>
      <c r="I815" s="59">
        <v>3.99</v>
      </c>
      <c r="J815">
        <v>1</v>
      </c>
      <c r="K815" s="191"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2.4</v>
      </c>
      <c r="L815" s="192" t="str">
        <f t="shared" si="12"/>
        <v>Beer473</v>
      </c>
      <c r="M815" s="191">
        <f>VLOOKUP(L815,'Slope %'!C:D,2,0)</f>
        <v>0.12</v>
      </c>
    </row>
    <row r="816" spans="1:13" x14ac:dyDescent="0.25">
      <c r="A816">
        <v>16290</v>
      </c>
      <c r="B816" s="58" t="s">
        <v>1260</v>
      </c>
      <c r="C816" s="58" t="s">
        <v>410</v>
      </c>
      <c r="D816" s="58" t="s">
        <v>717</v>
      </c>
      <c r="E816" s="58">
        <v>500</v>
      </c>
      <c r="F816" s="58">
        <v>24</v>
      </c>
      <c r="G816" s="59">
        <v>6.6</v>
      </c>
      <c r="H816" s="58" t="s">
        <v>501</v>
      </c>
      <c r="I816" s="59">
        <v>4.49</v>
      </c>
      <c r="J816">
        <v>1</v>
      </c>
      <c r="K816" s="191"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2.58</v>
      </c>
      <c r="L816" s="192" t="str">
        <f t="shared" si="12"/>
        <v>Beer500</v>
      </c>
      <c r="M816" s="191">
        <f>VLOOKUP(L816,'Slope %'!C:D,2,0)</f>
        <v>0.12</v>
      </c>
    </row>
    <row r="817" spans="1:13" x14ac:dyDescent="0.25">
      <c r="A817">
        <v>16292</v>
      </c>
      <c r="B817" s="58" t="s">
        <v>1261</v>
      </c>
      <c r="C817" s="58" t="s">
        <v>410</v>
      </c>
      <c r="D817" s="58" t="s">
        <v>411</v>
      </c>
      <c r="E817" s="58">
        <v>500</v>
      </c>
      <c r="F817" s="58">
        <v>24</v>
      </c>
      <c r="G817" s="59">
        <v>4.5999999999999996</v>
      </c>
      <c r="H817" s="58" t="s">
        <v>501</v>
      </c>
      <c r="I817" s="59">
        <v>3.99</v>
      </c>
      <c r="J817">
        <v>1</v>
      </c>
      <c r="K817" s="191"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1.8</v>
      </c>
      <c r="L817" s="192" t="str">
        <f t="shared" si="12"/>
        <v>Beer500</v>
      </c>
      <c r="M817" s="191">
        <f>VLOOKUP(L817,'Slope %'!C:D,2,0)</f>
        <v>0.12</v>
      </c>
    </row>
    <row r="818" spans="1:13" x14ac:dyDescent="0.25">
      <c r="A818">
        <v>16306</v>
      </c>
      <c r="B818" s="58" t="s">
        <v>1262</v>
      </c>
      <c r="C818" s="58" t="s">
        <v>414</v>
      </c>
      <c r="D818" s="58" t="s">
        <v>1021</v>
      </c>
      <c r="E818" s="58">
        <v>750</v>
      </c>
      <c r="F818" s="58">
        <v>6</v>
      </c>
      <c r="G818" s="59">
        <v>45</v>
      </c>
      <c r="H818" s="58" t="s">
        <v>416</v>
      </c>
      <c r="I818" s="59">
        <v>54.99</v>
      </c>
      <c r="J818">
        <v>1</v>
      </c>
      <c r="K818" s="191"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26.35</v>
      </c>
      <c r="L818" s="192" t="str">
        <f t="shared" si="12"/>
        <v>Spirits750</v>
      </c>
      <c r="M818" s="191">
        <f>VLOOKUP(L818,'Slope %'!C:D,2,0)</f>
        <v>7.0000000000000007E-2</v>
      </c>
    </row>
    <row r="819" spans="1:13" x14ac:dyDescent="0.25">
      <c r="A819">
        <v>16356</v>
      </c>
      <c r="B819" s="58" t="s">
        <v>1263</v>
      </c>
      <c r="C819" s="58" t="s">
        <v>673</v>
      </c>
      <c r="D819" s="58" t="s">
        <v>1264</v>
      </c>
      <c r="E819" s="58">
        <v>1420</v>
      </c>
      <c r="F819" s="58">
        <v>6</v>
      </c>
      <c r="G819" s="59">
        <v>4</v>
      </c>
      <c r="H819" s="58" t="s">
        <v>419</v>
      </c>
      <c r="I819" s="59">
        <v>12.99</v>
      </c>
      <c r="J819">
        <v>4</v>
      </c>
      <c r="K819" s="191"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4.43</v>
      </c>
      <c r="L819" s="192" t="str">
        <f t="shared" si="12"/>
        <v>Ready to Drink1420</v>
      </c>
      <c r="M819" s="191">
        <f>VLOOKUP(L819,'Slope %'!C:D,2,0)</f>
        <v>0.12</v>
      </c>
    </row>
    <row r="820" spans="1:13" x14ac:dyDescent="0.25">
      <c r="A820">
        <v>16364</v>
      </c>
      <c r="B820" s="58" t="s">
        <v>1265</v>
      </c>
      <c r="C820" s="58" t="s">
        <v>673</v>
      </c>
      <c r="D820" s="58" t="s">
        <v>750</v>
      </c>
      <c r="E820" s="58">
        <v>458</v>
      </c>
      <c r="F820" s="58">
        <v>24</v>
      </c>
      <c r="G820" s="59">
        <v>5.5</v>
      </c>
      <c r="H820" s="58" t="s">
        <v>751</v>
      </c>
      <c r="I820" s="59">
        <v>4.3899999999999997</v>
      </c>
      <c r="J820">
        <v>1</v>
      </c>
      <c r="K820" s="191"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2.08</v>
      </c>
      <c r="L820" s="192" t="str">
        <f t="shared" si="12"/>
        <v>Ready to Drink458</v>
      </c>
      <c r="M820" s="191">
        <f>VLOOKUP(L820,'Slope %'!C:D,2,0)</f>
        <v>0.12</v>
      </c>
    </row>
    <row r="821" spans="1:13" x14ac:dyDescent="0.25">
      <c r="A821">
        <v>16381</v>
      </c>
      <c r="B821" s="58" t="s">
        <v>1266</v>
      </c>
      <c r="C821" s="58" t="s">
        <v>423</v>
      </c>
      <c r="D821" s="58" t="s">
        <v>476</v>
      </c>
      <c r="E821" s="58">
        <v>750</v>
      </c>
      <c r="F821" s="58">
        <v>12</v>
      </c>
      <c r="G821" s="59">
        <v>14</v>
      </c>
      <c r="H821" s="58" t="s">
        <v>451</v>
      </c>
      <c r="I821" s="59">
        <v>17.989999999999998</v>
      </c>
      <c r="J821">
        <v>1</v>
      </c>
      <c r="K821" s="191"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8.1999999999999993</v>
      </c>
      <c r="L821" s="192" t="str">
        <f t="shared" si="12"/>
        <v>Wine750</v>
      </c>
      <c r="M821" s="191">
        <f>VLOOKUP(L821,'Slope %'!C:D,2,0)</f>
        <v>0.1</v>
      </c>
    </row>
    <row r="822" spans="1:13" x14ac:dyDescent="0.25">
      <c r="A822">
        <v>16394</v>
      </c>
      <c r="B822" s="58" t="s">
        <v>1267</v>
      </c>
      <c r="C822" s="58" t="s">
        <v>414</v>
      </c>
      <c r="D822" s="58" t="s">
        <v>1084</v>
      </c>
      <c r="E822" s="58">
        <v>750</v>
      </c>
      <c r="F822" s="58">
        <v>12</v>
      </c>
      <c r="G822" s="59">
        <v>31.7</v>
      </c>
      <c r="H822" s="58" t="s">
        <v>445</v>
      </c>
      <c r="I822" s="59">
        <v>39.99</v>
      </c>
      <c r="J822">
        <v>1</v>
      </c>
      <c r="K822" s="191"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18.559999999999999</v>
      </c>
      <c r="L822" s="192" t="str">
        <f t="shared" si="12"/>
        <v>Spirits750</v>
      </c>
      <c r="M822" s="191">
        <f>VLOOKUP(L822,'Slope %'!C:D,2,0)</f>
        <v>7.0000000000000007E-2</v>
      </c>
    </row>
    <row r="823" spans="1:13" x14ac:dyDescent="0.25">
      <c r="A823">
        <v>16426</v>
      </c>
      <c r="B823" s="58" t="s">
        <v>1268</v>
      </c>
      <c r="C823" s="58" t="s">
        <v>423</v>
      </c>
      <c r="D823" s="58" t="s">
        <v>476</v>
      </c>
      <c r="E823" s="58">
        <v>750</v>
      </c>
      <c r="F823" s="58">
        <v>12</v>
      </c>
      <c r="G823" s="59">
        <v>13.5</v>
      </c>
      <c r="H823" s="58" t="s">
        <v>511</v>
      </c>
      <c r="I823" s="59">
        <v>21.99</v>
      </c>
      <c r="J823">
        <v>1</v>
      </c>
      <c r="K823" s="191"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7.9</v>
      </c>
      <c r="L823" s="192" t="str">
        <f t="shared" si="12"/>
        <v>Wine750</v>
      </c>
      <c r="M823" s="191">
        <f>VLOOKUP(L823,'Slope %'!C:D,2,0)</f>
        <v>0.1</v>
      </c>
    </row>
    <row r="824" spans="1:13" x14ac:dyDescent="0.25">
      <c r="A824">
        <v>16456</v>
      </c>
      <c r="B824" s="58" t="s">
        <v>1269</v>
      </c>
      <c r="C824" s="58" t="s">
        <v>423</v>
      </c>
      <c r="D824" s="58" t="s">
        <v>436</v>
      </c>
      <c r="E824" s="58">
        <v>750</v>
      </c>
      <c r="F824" s="58">
        <v>12</v>
      </c>
      <c r="G824" s="59">
        <v>14.5</v>
      </c>
      <c r="H824" s="58" t="s">
        <v>608</v>
      </c>
      <c r="I824" s="59">
        <v>19.989999999999998</v>
      </c>
      <c r="J824">
        <v>1</v>
      </c>
      <c r="K824" s="191"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8.49</v>
      </c>
      <c r="L824" s="192" t="str">
        <f t="shared" si="12"/>
        <v>Wine750</v>
      </c>
      <c r="M824" s="191">
        <f>VLOOKUP(L824,'Slope %'!C:D,2,0)</f>
        <v>0.1</v>
      </c>
    </row>
    <row r="825" spans="1:13" x14ac:dyDescent="0.25">
      <c r="A825">
        <v>16502</v>
      </c>
      <c r="B825" s="58" t="s">
        <v>1270</v>
      </c>
      <c r="C825" s="58" t="s">
        <v>423</v>
      </c>
      <c r="D825" s="58" t="s">
        <v>436</v>
      </c>
      <c r="E825" s="58">
        <v>750</v>
      </c>
      <c r="F825" s="58">
        <v>12</v>
      </c>
      <c r="G825" s="59">
        <v>13</v>
      </c>
      <c r="H825" s="58" t="s">
        <v>425</v>
      </c>
      <c r="I825" s="59">
        <v>19.989999999999998</v>
      </c>
      <c r="J825">
        <v>1</v>
      </c>
      <c r="K825" s="191"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7.61</v>
      </c>
      <c r="L825" s="192" t="str">
        <f t="shared" si="12"/>
        <v>Wine750</v>
      </c>
      <c r="M825" s="191">
        <f>VLOOKUP(L825,'Slope %'!C:D,2,0)</f>
        <v>0.1</v>
      </c>
    </row>
    <row r="826" spans="1:13" x14ac:dyDescent="0.25">
      <c r="A826">
        <v>16545</v>
      </c>
      <c r="B826" s="58" t="s">
        <v>1271</v>
      </c>
      <c r="C826" s="58" t="s">
        <v>414</v>
      </c>
      <c r="D826" s="58" t="s">
        <v>415</v>
      </c>
      <c r="E826" s="58">
        <v>750</v>
      </c>
      <c r="F826" s="58">
        <v>6</v>
      </c>
      <c r="G826" s="59">
        <v>43</v>
      </c>
      <c r="H826" s="58" t="s">
        <v>445</v>
      </c>
      <c r="I826" s="59">
        <v>46.99</v>
      </c>
      <c r="J826">
        <v>1</v>
      </c>
      <c r="K826" s="191"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25.18</v>
      </c>
      <c r="L826" s="192" t="str">
        <f t="shared" si="12"/>
        <v>Spirits750</v>
      </c>
      <c r="M826" s="191">
        <f>VLOOKUP(L826,'Slope %'!C:D,2,0)</f>
        <v>7.0000000000000007E-2</v>
      </c>
    </row>
    <row r="827" spans="1:13" x14ac:dyDescent="0.25">
      <c r="A827">
        <v>16557</v>
      </c>
      <c r="B827" s="58" t="s">
        <v>1272</v>
      </c>
      <c r="C827" s="58" t="s">
        <v>414</v>
      </c>
      <c r="D827" s="58" t="s">
        <v>524</v>
      </c>
      <c r="E827" s="58">
        <v>750</v>
      </c>
      <c r="F827" s="58">
        <v>6</v>
      </c>
      <c r="G827" s="59">
        <v>43</v>
      </c>
      <c r="H827" s="58" t="s">
        <v>437</v>
      </c>
      <c r="I827" s="59">
        <v>289.99</v>
      </c>
      <c r="J827">
        <v>1</v>
      </c>
      <c r="K827" s="191"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25.18</v>
      </c>
      <c r="L827" s="192" t="str">
        <f t="shared" si="12"/>
        <v>Spirits750</v>
      </c>
      <c r="M827" s="191">
        <f>VLOOKUP(L827,'Slope %'!C:D,2,0)</f>
        <v>7.0000000000000007E-2</v>
      </c>
    </row>
    <row r="828" spans="1:13" x14ac:dyDescent="0.25">
      <c r="A828">
        <v>16573</v>
      </c>
      <c r="B828" s="58" t="s">
        <v>1273</v>
      </c>
      <c r="C828" s="58" t="s">
        <v>423</v>
      </c>
      <c r="D828" s="58" t="s">
        <v>436</v>
      </c>
      <c r="E828" s="58">
        <v>750</v>
      </c>
      <c r="F828" s="58">
        <v>12</v>
      </c>
      <c r="G828" s="59">
        <v>14</v>
      </c>
      <c r="H828" s="58" t="s">
        <v>451</v>
      </c>
      <c r="I828" s="59">
        <v>16.989999999999998</v>
      </c>
      <c r="J828">
        <v>1</v>
      </c>
      <c r="K828" s="191"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8.1999999999999993</v>
      </c>
      <c r="L828" s="192" t="str">
        <f t="shared" si="12"/>
        <v>Wine750</v>
      </c>
      <c r="M828" s="191">
        <f>VLOOKUP(L828,'Slope %'!C:D,2,0)</f>
        <v>0.1</v>
      </c>
    </row>
    <row r="829" spans="1:13" x14ac:dyDescent="0.25">
      <c r="A829">
        <v>16574</v>
      </c>
      <c r="B829" s="58" t="s">
        <v>1274</v>
      </c>
      <c r="C829" s="58" t="s">
        <v>423</v>
      </c>
      <c r="D829" s="58" t="s">
        <v>467</v>
      </c>
      <c r="E829" s="58">
        <v>750</v>
      </c>
      <c r="F829" s="58">
        <v>12</v>
      </c>
      <c r="G829" s="59">
        <v>12.5</v>
      </c>
      <c r="H829" s="58" t="s">
        <v>451</v>
      </c>
      <c r="I829" s="59">
        <v>16.989999999999998</v>
      </c>
      <c r="J829">
        <v>1</v>
      </c>
      <c r="K829" s="191"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7.32</v>
      </c>
      <c r="L829" s="192" t="str">
        <f t="shared" si="12"/>
        <v>Wine750</v>
      </c>
      <c r="M829" s="191">
        <f>VLOOKUP(L829,'Slope %'!C:D,2,0)</f>
        <v>0.1</v>
      </c>
    </row>
    <row r="830" spans="1:13" x14ac:dyDescent="0.25">
      <c r="A830">
        <v>16579</v>
      </c>
      <c r="B830" s="58" t="s">
        <v>1275</v>
      </c>
      <c r="C830" s="58" t="s">
        <v>423</v>
      </c>
      <c r="D830" s="58" t="s">
        <v>575</v>
      </c>
      <c r="E830" s="58">
        <v>750</v>
      </c>
      <c r="F830" s="58">
        <v>12</v>
      </c>
      <c r="G830" s="59">
        <v>13.5</v>
      </c>
      <c r="H830" s="58" t="s">
        <v>421</v>
      </c>
      <c r="I830" s="59">
        <v>17.989999999999998</v>
      </c>
      <c r="J830">
        <v>1</v>
      </c>
      <c r="K830" s="191"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7.9</v>
      </c>
      <c r="L830" s="192" t="str">
        <f t="shared" si="12"/>
        <v>Wine750</v>
      </c>
      <c r="M830" s="191">
        <f>VLOOKUP(L830,'Slope %'!C:D,2,0)</f>
        <v>0.1</v>
      </c>
    </row>
    <row r="831" spans="1:13" x14ac:dyDescent="0.25">
      <c r="A831">
        <v>16674</v>
      </c>
      <c r="B831" s="58" t="s">
        <v>1276</v>
      </c>
      <c r="C831" s="58" t="s">
        <v>414</v>
      </c>
      <c r="D831" s="58" t="s">
        <v>488</v>
      </c>
      <c r="E831" s="58">
        <v>750</v>
      </c>
      <c r="F831" s="58">
        <v>6</v>
      </c>
      <c r="G831" s="59">
        <v>45</v>
      </c>
      <c r="H831" s="58" t="s">
        <v>437</v>
      </c>
      <c r="I831" s="59">
        <v>26.99</v>
      </c>
      <c r="J831">
        <v>1</v>
      </c>
      <c r="K831" s="191"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26.35</v>
      </c>
      <c r="L831" s="192" t="str">
        <f t="shared" si="12"/>
        <v>Spirits750</v>
      </c>
      <c r="M831" s="191">
        <f>VLOOKUP(L831,'Slope %'!C:D,2,0)</f>
        <v>7.0000000000000007E-2</v>
      </c>
    </row>
    <row r="832" spans="1:13" x14ac:dyDescent="0.25">
      <c r="A832">
        <v>16675</v>
      </c>
      <c r="B832" s="58" t="s">
        <v>1277</v>
      </c>
      <c r="C832" s="58" t="s">
        <v>414</v>
      </c>
      <c r="D832" s="58" t="s">
        <v>681</v>
      </c>
      <c r="E832" s="58">
        <v>750</v>
      </c>
      <c r="F832" s="58">
        <v>6</v>
      </c>
      <c r="G832" s="59">
        <v>40</v>
      </c>
      <c r="H832" s="58" t="s">
        <v>416</v>
      </c>
      <c r="I832" s="59">
        <v>53.99</v>
      </c>
      <c r="J832">
        <v>1</v>
      </c>
      <c r="K832" s="191"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23.42</v>
      </c>
      <c r="L832" s="192" t="str">
        <f t="shared" si="12"/>
        <v>Spirits750</v>
      </c>
      <c r="M832" s="191">
        <f>VLOOKUP(L832,'Slope %'!C:D,2,0)</f>
        <v>7.0000000000000007E-2</v>
      </c>
    </row>
    <row r="833" spans="1:13" x14ac:dyDescent="0.25">
      <c r="A833">
        <v>16689</v>
      </c>
      <c r="B833" s="58" t="s">
        <v>893</v>
      </c>
      <c r="C833" s="58" t="s">
        <v>414</v>
      </c>
      <c r="D833" s="58" t="s">
        <v>549</v>
      </c>
      <c r="E833" s="58">
        <v>375</v>
      </c>
      <c r="F833" s="58">
        <v>12</v>
      </c>
      <c r="G833" s="59">
        <v>47</v>
      </c>
      <c r="H833" s="58" t="s">
        <v>480</v>
      </c>
      <c r="I833" s="59">
        <v>18.489999999999998</v>
      </c>
      <c r="J833">
        <v>1</v>
      </c>
      <c r="K833" s="191"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15.62</v>
      </c>
      <c r="L833" s="192" t="str">
        <f t="shared" si="12"/>
        <v>Spirits375</v>
      </c>
      <c r="M833" s="191">
        <f>VLOOKUP(L833,'Slope %'!C:D,2,0)</f>
        <v>0.1</v>
      </c>
    </row>
    <row r="834" spans="1:13" x14ac:dyDescent="0.25">
      <c r="A834">
        <v>16690</v>
      </c>
      <c r="B834" s="58" t="s">
        <v>1278</v>
      </c>
      <c r="C834" s="58" t="s">
        <v>423</v>
      </c>
      <c r="D834" s="58" t="s">
        <v>465</v>
      </c>
      <c r="E834" s="58">
        <v>375</v>
      </c>
      <c r="F834" s="58">
        <v>12</v>
      </c>
      <c r="G834" s="59">
        <v>13.5</v>
      </c>
      <c r="H834" s="58" t="s">
        <v>474</v>
      </c>
      <c r="I834" s="59">
        <v>13.99</v>
      </c>
      <c r="J834">
        <v>1</v>
      </c>
      <c r="K834" s="191"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4.1900000000000004</v>
      </c>
      <c r="L834" s="192" t="str">
        <f t="shared" si="12"/>
        <v>Wine375</v>
      </c>
      <c r="M834" s="191">
        <f>VLOOKUP(L834,'Slope %'!C:D,2,0)</f>
        <v>0.12</v>
      </c>
    </row>
    <row r="835" spans="1:13" x14ac:dyDescent="0.25">
      <c r="A835">
        <v>16753</v>
      </c>
      <c r="B835" s="58" t="s">
        <v>1279</v>
      </c>
      <c r="C835" s="58" t="s">
        <v>423</v>
      </c>
      <c r="D835" s="58" t="s">
        <v>455</v>
      </c>
      <c r="E835" s="58">
        <v>1500</v>
      </c>
      <c r="F835" s="58">
        <v>4</v>
      </c>
      <c r="G835" s="59">
        <v>11</v>
      </c>
      <c r="H835" s="58" t="s">
        <v>434</v>
      </c>
      <c r="I835" s="59">
        <v>67.989999999999995</v>
      </c>
      <c r="J835">
        <v>1</v>
      </c>
      <c r="K835" s="191"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12.88</v>
      </c>
      <c r="L835" s="192" t="str">
        <f t="shared" ref="L835:L898" si="13">(_xlfn.CONCAT(C835,E835))</f>
        <v>Wine1500</v>
      </c>
      <c r="M835" s="191">
        <f>VLOOKUP(L835,'Slope %'!C:D,2,0)</f>
        <v>7.0000000000000007E-2</v>
      </c>
    </row>
    <row r="836" spans="1:13" x14ac:dyDescent="0.25">
      <c r="A836">
        <v>16759</v>
      </c>
      <c r="B836" s="58" t="s">
        <v>890</v>
      </c>
      <c r="C836" s="58" t="s">
        <v>414</v>
      </c>
      <c r="D836" s="58" t="s">
        <v>458</v>
      </c>
      <c r="E836" s="58">
        <v>1140</v>
      </c>
      <c r="F836" s="58">
        <v>8</v>
      </c>
      <c r="G836" s="59">
        <v>21</v>
      </c>
      <c r="H836" s="58" t="s">
        <v>445</v>
      </c>
      <c r="I836" s="59">
        <v>35.479999999999997</v>
      </c>
      <c r="J836">
        <v>1</v>
      </c>
      <c r="K836" s="191"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18.690000000000001</v>
      </c>
      <c r="L836" s="192" t="str">
        <f t="shared" si="13"/>
        <v>Spirits1140</v>
      </c>
      <c r="M836" s="191">
        <f>VLOOKUP(L836,'Slope %'!C:D,2,0)</f>
        <v>0.05</v>
      </c>
    </row>
    <row r="837" spans="1:13" x14ac:dyDescent="0.25">
      <c r="A837">
        <v>16761</v>
      </c>
      <c r="B837" s="58" t="s">
        <v>1280</v>
      </c>
      <c r="C837" s="58" t="s">
        <v>423</v>
      </c>
      <c r="D837" s="58" t="s">
        <v>510</v>
      </c>
      <c r="E837" s="58">
        <v>750</v>
      </c>
      <c r="F837" s="58">
        <v>6</v>
      </c>
      <c r="G837" s="59">
        <v>20</v>
      </c>
      <c r="H837" s="58" t="s">
        <v>586</v>
      </c>
      <c r="I837" s="59">
        <v>69.989999999999995</v>
      </c>
      <c r="J837">
        <v>1</v>
      </c>
      <c r="K837" s="191"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11.71</v>
      </c>
      <c r="L837" s="192" t="str">
        <f t="shared" si="13"/>
        <v>Wine750</v>
      </c>
      <c r="M837" s="191">
        <f>VLOOKUP(L837,'Slope %'!C:D,2,0)</f>
        <v>0.1</v>
      </c>
    </row>
    <row r="838" spans="1:13" x14ac:dyDescent="0.25">
      <c r="A838">
        <v>16765</v>
      </c>
      <c r="B838" s="58" t="s">
        <v>1281</v>
      </c>
      <c r="C838" s="58" t="s">
        <v>414</v>
      </c>
      <c r="D838" s="58" t="s">
        <v>552</v>
      </c>
      <c r="E838" s="58">
        <v>360</v>
      </c>
      <c r="F838" s="58">
        <v>6</v>
      </c>
      <c r="G838" s="59">
        <v>20</v>
      </c>
      <c r="H838" s="58" t="s">
        <v>553</v>
      </c>
      <c r="I838" s="59">
        <v>30.99</v>
      </c>
      <c r="J838">
        <v>12</v>
      </c>
      <c r="K838" s="191"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6.38</v>
      </c>
      <c r="L838" s="192" t="str">
        <f t="shared" si="13"/>
        <v>Spirits360</v>
      </c>
      <c r="M838" s="191">
        <f>VLOOKUP(L838,'Slope %'!C:D,2,0)</f>
        <v>0.1</v>
      </c>
    </row>
    <row r="839" spans="1:13" x14ac:dyDescent="0.25">
      <c r="A839">
        <v>16766</v>
      </c>
      <c r="B839" s="58" t="s">
        <v>1282</v>
      </c>
      <c r="C839" s="58" t="s">
        <v>410</v>
      </c>
      <c r="D839" s="58" t="s">
        <v>411</v>
      </c>
      <c r="E839" s="58">
        <v>2840</v>
      </c>
      <c r="F839" s="58">
        <v>3</v>
      </c>
      <c r="G839" s="59">
        <v>5</v>
      </c>
      <c r="H839" s="58" t="s">
        <v>1283</v>
      </c>
      <c r="I839" s="59">
        <v>17.59</v>
      </c>
      <c r="J839">
        <v>8</v>
      </c>
      <c r="K839" s="191"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11.09</v>
      </c>
      <c r="L839" s="192" t="str">
        <f t="shared" si="13"/>
        <v>Beer2840</v>
      </c>
      <c r="M839" s="191">
        <f>VLOOKUP(L839,'Slope %'!C:D,2,0)</f>
        <v>7.0000000000000007E-2</v>
      </c>
    </row>
    <row r="840" spans="1:13" x14ac:dyDescent="0.25">
      <c r="A840">
        <v>16766</v>
      </c>
      <c r="B840" s="58" t="s">
        <v>1282</v>
      </c>
      <c r="C840" s="58" t="s">
        <v>410</v>
      </c>
      <c r="D840" s="58" t="s">
        <v>411</v>
      </c>
      <c r="E840" s="58">
        <v>2840</v>
      </c>
      <c r="F840" s="58">
        <v>3</v>
      </c>
      <c r="G840" s="59">
        <v>5</v>
      </c>
      <c r="H840" s="58" t="s">
        <v>1283</v>
      </c>
      <c r="I840" s="59">
        <v>17.59</v>
      </c>
      <c r="J840">
        <v>8</v>
      </c>
      <c r="K840" s="191"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11.09</v>
      </c>
      <c r="L840" s="192" t="str">
        <f t="shared" si="13"/>
        <v>Beer2840</v>
      </c>
      <c r="M840" s="191">
        <f>VLOOKUP(L840,'Slope %'!C:D,2,0)</f>
        <v>7.0000000000000007E-2</v>
      </c>
    </row>
    <row r="841" spans="1:13" x14ac:dyDescent="0.25">
      <c r="A841">
        <v>16769</v>
      </c>
      <c r="B841" s="58" t="s">
        <v>1284</v>
      </c>
      <c r="C841" s="58" t="s">
        <v>423</v>
      </c>
      <c r="D841" s="58" t="s">
        <v>935</v>
      </c>
      <c r="E841" s="58">
        <v>750</v>
      </c>
      <c r="F841" s="58">
        <v>12</v>
      </c>
      <c r="G841" s="59">
        <v>11.5</v>
      </c>
      <c r="H841" s="58" t="s">
        <v>421</v>
      </c>
      <c r="I841" s="59">
        <v>14.99</v>
      </c>
      <c r="J841">
        <v>1</v>
      </c>
      <c r="K841" s="191"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6.73</v>
      </c>
      <c r="L841" s="192" t="str">
        <f t="shared" si="13"/>
        <v>Wine750</v>
      </c>
      <c r="M841" s="191">
        <f>VLOOKUP(L841,'Slope %'!C:D,2,0)</f>
        <v>0.1</v>
      </c>
    </row>
    <row r="842" spans="1:13" x14ac:dyDescent="0.25">
      <c r="A842">
        <v>16791</v>
      </c>
      <c r="B842" s="58" t="s">
        <v>990</v>
      </c>
      <c r="C842" s="58" t="s">
        <v>414</v>
      </c>
      <c r="D842" s="58" t="s">
        <v>549</v>
      </c>
      <c r="E842" s="58">
        <v>50</v>
      </c>
      <c r="F842" s="58">
        <v>120</v>
      </c>
      <c r="G842" s="59">
        <v>35</v>
      </c>
      <c r="H842" s="58" t="s">
        <v>419</v>
      </c>
      <c r="I842" s="59">
        <v>4.6900000000000004</v>
      </c>
      <c r="J842">
        <v>1</v>
      </c>
      <c r="K842" s="191"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1.86</v>
      </c>
      <c r="L842" s="192" t="str">
        <f t="shared" si="13"/>
        <v>Spirits50</v>
      </c>
      <c r="M842" s="191">
        <f>VLOOKUP(L842,'Slope %'!C:D,2,0)</f>
        <v>0.1</v>
      </c>
    </row>
    <row r="843" spans="1:13" x14ac:dyDescent="0.25">
      <c r="A843">
        <v>16797</v>
      </c>
      <c r="B843" s="58" t="s">
        <v>1285</v>
      </c>
      <c r="C843" s="58" t="s">
        <v>414</v>
      </c>
      <c r="D843" s="58" t="s">
        <v>810</v>
      </c>
      <c r="E843" s="58">
        <v>750</v>
      </c>
      <c r="F843" s="58">
        <v>12</v>
      </c>
      <c r="G843" s="59">
        <v>43</v>
      </c>
      <c r="H843" s="58" t="s">
        <v>448</v>
      </c>
      <c r="I843" s="59">
        <v>28.99</v>
      </c>
      <c r="J843">
        <v>1</v>
      </c>
      <c r="K843" s="191"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25.18</v>
      </c>
      <c r="L843" s="192" t="str">
        <f t="shared" si="13"/>
        <v>Spirits750</v>
      </c>
      <c r="M843" s="191">
        <f>VLOOKUP(L843,'Slope %'!C:D,2,0)</f>
        <v>7.0000000000000007E-2</v>
      </c>
    </row>
    <row r="844" spans="1:13" x14ac:dyDescent="0.25">
      <c r="A844">
        <v>16839</v>
      </c>
      <c r="B844" s="58" t="s">
        <v>1286</v>
      </c>
      <c r="C844" s="58" t="s">
        <v>414</v>
      </c>
      <c r="D844" s="58" t="s">
        <v>634</v>
      </c>
      <c r="E844" s="58">
        <v>750</v>
      </c>
      <c r="F844" s="58">
        <v>6</v>
      </c>
      <c r="G844" s="59">
        <v>40</v>
      </c>
      <c r="H844" s="58" t="s">
        <v>534</v>
      </c>
      <c r="I844" s="59">
        <v>45.99</v>
      </c>
      <c r="J844">
        <v>1</v>
      </c>
      <c r="K844" s="191"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23.42</v>
      </c>
      <c r="L844" s="192" t="str">
        <f t="shared" si="13"/>
        <v>Spirits750</v>
      </c>
      <c r="M844" s="191">
        <f>VLOOKUP(L844,'Slope %'!C:D,2,0)</f>
        <v>7.0000000000000007E-2</v>
      </c>
    </row>
    <row r="845" spans="1:13" x14ac:dyDescent="0.25">
      <c r="A845">
        <v>16840</v>
      </c>
      <c r="B845" s="58" t="s">
        <v>1287</v>
      </c>
      <c r="C845" s="58" t="s">
        <v>423</v>
      </c>
      <c r="D845" s="58" t="s">
        <v>440</v>
      </c>
      <c r="E845" s="58">
        <v>750</v>
      </c>
      <c r="F845" s="58">
        <v>12</v>
      </c>
      <c r="G845" s="59">
        <v>12.5</v>
      </c>
      <c r="H845" s="58" t="s">
        <v>421</v>
      </c>
      <c r="I845" s="59">
        <v>19.989999999999998</v>
      </c>
      <c r="J845">
        <v>1</v>
      </c>
      <c r="K845" s="191"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7.32</v>
      </c>
      <c r="L845" s="192" t="str">
        <f t="shared" si="13"/>
        <v>Wine750</v>
      </c>
      <c r="M845" s="191">
        <f>VLOOKUP(L845,'Slope %'!C:D,2,0)</f>
        <v>0.1</v>
      </c>
    </row>
    <row r="846" spans="1:13" x14ac:dyDescent="0.25">
      <c r="A846">
        <v>16842</v>
      </c>
      <c r="B846" s="58" t="s">
        <v>1288</v>
      </c>
      <c r="C846" s="58" t="s">
        <v>414</v>
      </c>
      <c r="D846" s="58" t="s">
        <v>623</v>
      </c>
      <c r="E846" s="58">
        <v>750</v>
      </c>
      <c r="F846" s="58">
        <v>6</v>
      </c>
      <c r="G846" s="59">
        <v>40</v>
      </c>
      <c r="H846" s="58" t="s">
        <v>534</v>
      </c>
      <c r="I846" s="59">
        <v>47.99</v>
      </c>
      <c r="J846">
        <v>1</v>
      </c>
      <c r="K846" s="191"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23.42</v>
      </c>
      <c r="L846" s="192" t="str">
        <f t="shared" si="13"/>
        <v>Spirits750</v>
      </c>
      <c r="M846" s="191">
        <f>VLOOKUP(L846,'Slope %'!C:D,2,0)</f>
        <v>7.0000000000000007E-2</v>
      </c>
    </row>
    <row r="847" spans="1:13" x14ac:dyDescent="0.25">
      <c r="A847">
        <v>16865</v>
      </c>
      <c r="B847" s="58" t="s">
        <v>1289</v>
      </c>
      <c r="C847" s="58" t="s">
        <v>423</v>
      </c>
      <c r="D847" s="58" t="s">
        <v>436</v>
      </c>
      <c r="E847" s="58">
        <v>750</v>
      </c>
      <c r="F847" s="58">
        <v>12</v>
      </c>
      <c r="G847" s="59">
        <v>14</v>
      </c>
      <c r="H847" s="58" t="s">
        <v>511</v>
      </c>
      <c r="I847" s="59">
        <v>17.989999999999998</v>
      </c>
      <c r="J847">
        <v>1</v>
      </c>
      <c r="K847" s="191"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8.1999999999999993</v>
      </c>
      <c r="L847" s="192" t="str">
        <f t="shared" si="13"/>
        <v>Wine750</v>
      </c>
      <c r="M847" s="191">
        <f>VLOOKUP(L847,'Slope %'!C:D,2,0)</f>
        <v>0.1</v>
      </c>
    </row>
    <row r="848" spans="1:13" x14ac:dyDescent="0.25">
      <c r="A848">
        <v>16869</v>
      </c>
      <c r="B848" s="58" t="s">
        <v>1290</v>
      </c>
      <c r="C848" s="58" t="s">
        <v>423</v>
      </c>
      <c r="D848" s="58" t="s">
        <v>935</v>
      </c>
      <c r="E848" s="58">
        <v>750</v>
      </c>
      <c r="F848" s="58">
        <v>12</v>
      </c>
      <c r="G848" s="59">
        <v>6</v>
      </c>
      <c r="H848" s="58" t="s">
        <v>451</v>
      </c>
      <c r="I848" s="59">
        <v>8.99</v>
      </c>
      <c r="J848">
        <v>1</v>
      </c>
      <c r="K848" s="191"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3.51</v>
      </c>
      <c r="L848" s="192" t="str">
        <f t="shared" si="13"/>
        <v>Wine750</v>
      </c>
      <c r="M848" s="191">
        <f>VLOOKUP(L848,'Slope %'!C:D,2,0)</f>
        <v>0.1</v>
      </c>
    </row>
    <row r="849" spans="1:13" x14ac:dyDescent="0.25">
      <c r="A849">
        <v>16877</v>
      </c>
      <c r="B849" s="58" t="s">
        <v>1291</v>
      </c>
      <c r="C849" s="58" t="s">
        <v>410</v>
      </c>
      <c r="D849" s="58" t="s">
        <v>906</v>
      </c>
      <c r="E849" s="58">
        <v>473</v>
      </c>
      <c r="F849" s="58">
        <v>24</v>
      </c>
      <c r="G849" s="59">
        <v>2.5</v>
      </c>
      <c r="H849" s="58" t="s">
        <v>600</v>
      </c>
      <c r="I849" s="59">
        <v>4.05</v>
      </c>
      <c r="J849">
        <v>1</v>
      </c>
      <c r="K849" s="191"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0.92</v>
      </c>
      <c r="L849" s="192" t="str">
        <f t="shared" si="13"/>
        <v>Beer473</v>
      </c>
      <c r="M849" s="191">
        <f>VLOOKUP(L849,'Slope %'!C:D,2,0)</f>
        <v>0.12</v>
      </c>
    </row>
    <row r="850" spans="1:13" x14ac:dyDescent="0.25">
      <c r="A850">
        <v>16877</v>
      </c>
      <c r="B850" s="58" t="s">
        <v>1291</v>
      </c>
      <c r="C850" s="58" t="s">
        <v>410</v>
      </c>
      <c r="D850" s="58" t="s">
        <v>906</v>
      </c>
      <c r="E850" s="58">
        <v>473</v>
      </c>
      <c r="F850" s="58">
        <v>24</v>
      </c>
      <c r="G850" s="59">
        <v>2.5</v>
      </c>
      <c r="H850" s="58" t="s">
        <v>600</v>
      </c>
      <c r="I850" s="59">
        <v>4.05</v>
      </c>
      <c r="J850">
        <v>1</v>
      </c>
      <c r="K850" s="191"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0.92</v>
      </c>
      <c r="L850" s="192" t="str">
        <f t="shared" si="13"/>
        <v>Beer473</v>
      </c>
      <c r="M850" s="191">
        <f>VLOOKUP(L850,'Slope %'!C:D,2,0)</f>
        <v>0.12</v>
      </c>
    </row>
    <row r="851" spans="1:13" x14ac:dyDescent="0.25">
      <c r="A851">
        <v>16888</v>
      </c>
      <c r="B851" s="58" t="s">
        <v>1292</v>
      </c>
      <c r="C851" s="58" t="s">
        <v>423</v>
      </c>
      <c r="D851" s="58" t="s">
        <v>436</v>
      </c>
      <c r="E851" s="58">
        <v>750</v>
      </c>
      <c r="F851" s="58">
        <v>12</v>
      </c>
      <c r="G851" s="59">
        <v>13</v>
      </c>
      <c r="H851" s="58" t="s">
        <v>474</v>
      </c>
      <c r="I851" s="59">
        <v>17.989999999999998</v>
      </c>
      <c r="J851">
        <v>1</v>
      </c>
      <c r="K851" s="191"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7.61</v>
      </c>
      <c r="L851" s="192" t="str">
        <f t="shared" si="13"/>
        <v>Wine750</v>
      </c>
      <c r="M851" s="191">
        <f>VLOOKUP(L851,'Slope %'!C:D,2,0)</f>
        <v>0.1</v>
      </c>
    </row>
    <row r="852" spans="1:13" x14ac:dyDescent="0.25">
      <c r="A852">
        <v>16965</v>
      </c>
      <c r="B852" s="58" t="s">
        <v>1293</v>
      </c>
      <c r="C852" s="58" t="s">
        <v>423</v>
      </c>
      <c r="D852" s="58" t="s">
        <v>465</v>
      </c>
      <c r="E852" s="58">
        <v>3000</v>
      </c>
      <c r="F852" s="58">
        <v>6</v>
      </c>
      <c r="G852" s="59">
        <v>12.5</v>
      </c>
      <c r="H852" s="58" t="s">
        <v>451</v>
      </c>
      <c r="I852" s="59">
        <v>49.99</v>
      </c>
      <c r="J852">
        <v>1</v>
      </c>
      <c r="K852" s="191"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29.28</v>
      </c>
      <c r="L852" s="192" t="str">
        <f t="shared" si="13"/>
        <v>Wine3000</v>
      </c>
      <c r="M852" s="191">
        <f>VLOOKUP(L852,'Slope %'!C:D,2,0)</f>
        <v>0.05</v>
      </c>
    </row>
    <row r="853" spans="1:13" x14ac:dyDescent="0.25">
      <c r="A853">
        <v>16988</v>
      </c>
      <c r="B853" s="58" t="s">
        <v>1294</v>
      </c>
      <c r="C853" s="58" t="s">
        <v>414</v>
      </c>
      <c r="D853" s="58" t="s">
        <v>623</v>
      </c>
      <c r="E853" s="58">
        <v>750</v>
      </c>
      <c r="F853" s="58">
        <v>6</v>
      </c>
      <c r="G853" s="59">
        <v>40</v>
      </c>
      <c r="H853" s="58" t="s">
        <v>419</v>
      </c>
      <c r="I853" s="59">
        <v>94.99</v>
      </c>
      <c r="J853">
        <v>1</v>
      </c>
      <c r="K853" s="191"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23.42</v>
      </c>
      <c r="L853" s="192" t="str">
        <f t="shared" si="13"/>
        <v>Spirits750</v>
      </c>
      <c r="M853" s="191">
        <f>VLOOKUP(L853,'Slope %'!C:D,2,0)</f>
        <v>7.0000000000000007E-2</v>
      </c>
    </row>
    <row r="854" spans="1:13" x14ac:dyDescent="0.25">
      <c r="A854">
        <v>16991</v>
      </c>
      <c r="B854" s="58" t="s">
        <v>1295</v>
      </c>
      <c r="C854" s="58" t="s">
        <v>414</v>
      </c>
      <c r="D854" s="58" t="s">
        <v>634</v>
      </c>
      <c r="E854" s="58">
        <v>750</v>
      </c>
      <c r="F854" s="58">
        <v>6</v>
      </c>
      <c r="G854" s="59">
        <v>40</v>
      </c>
      <c r="H854" s="58" t="s">
        <v>419</v>
      </c>
      <c r="I854" s="59">
        <v>84.99</v>
      </c>
      <c r="J854">
        <v>1</v>
      </c>
      <c r="K854" s="191"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23.42</v>
      </c>
      <c r="L854" s="192" t="str">
        <f t="shared" si="13"/>
        <v>Spirits750</v>
      </c>
      <c r="M854" s="191">
        <f>VLOOKUP(L854,'Slope %'!C:D,2,0)</f>
        <v>7.0000000000000007E-2</v>
      </c>
    </row>
    <row r="855" spans="1:13" x14ac:dyDescent="0.25">
      <c r="A855">
        <v>17018</v>
      </c>
      <c r="B855" s="58" t="s">
        <v>1296</v>
      </c>
      <c r="C855" s="58" t="s">
        <v>423</v>
      </c>
      <c r="D855" s="58" t="s">
        <v>935</v>
      </c>
      <c r="E855" s="58">
        <v>750</v>
      </c>
      <c r="F855" s="58">
        <v>12</v>
      </c>
      <c r="G855" s="59">
        <v>6.5</v>
      </c>
      <c r="H855" s="58" t="s">
        <v>511</v>
      </c>
      <c r="I855" s="59">
        <v>12.99</v>
      </c>
      <c r="J855">
        <v>1</v>
      </c>
      <c r="K855" s="191"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3.81</v>
      </c>
      <c r="L855" s="192" t="str">
        <f t="shared" si="13"/>
        <v>Wine750</v>
      </c>
      <c r="M855" s="191">
        <f>VLOOKUP(L855,'Slope %'!C:D,2,0)</f>
        <v>0.1</v>
      </c>
    </row>
    <row r="856" spans="1:13" x14ac:dyDescent="0.25">
      <c r="A856">
        <v>17021</v>
      </c>
      <c r="B856" s="58" t="s">
        <v>1297</v>
      </c>
      <c r="C856" s="58" t="s">
        <v>410</v>
      </c>
      <c r="D856" s="58" t="s">
        <v>717</v>
      </c>
      <c r="E856" s="58">
        <v>4260</v>
      </c>
      <c r="F856" s="58">
        <v>1</v>
      </c>
      <c r="G856" s="59">
        <v>6</v>
      </c>
      <c r="H856" s="58" t="s">
        <v>833</v>
      </c>
      <c r="I856" s="59">
        <v>27.49</v>
      </c>
      <c r="J856">
        <v>12</v>
      </c>
      <c r="K856" s="191"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19.95</v>
      </c>
      <c r="L856" s="192" t="str">
        <f t="shared" si="13"/>
        <v>Beer4260</v>
      </c>
      <c r="M856" s="191">
        <f>VLOOKUP(L856,'Slope %'!C:D,2,0)</f>
        <v>7.0000000000000007E-2</v>
      </c>
    </row>
    <row r="857" spans="1:13" x14ac:dyDescent="0.25">
      <c r="A857">
        <v>17021</v>
      </c>
      <c r="B857" s="58" t="s">
        <v>1297</v>
      </c>
      <c r="C857" s="58" t="s">
        <v>410</v>
      </c>
      <c r="D857" s="58" t="s">
        <v>717</v>
      </c>
      <c r="E857" s="58">
        <v>4260</v>
      </c>
      <c r="F857" s="58">
        <v>1</v>
      </c>
      <c r="G857" s="59">
        <v>6</v>
      </c>
      <c r="H857" s="58" t="s">
        <v>833</v>
      </c>
      <c r="I857" s="59">
        <v>27.49</v>
      </c>
      <c r="J857">
        <v>12</v>
      </c>
      <c r="K857" s="191"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19.95</v>
      </c>
      <c r="L857" s="192" t="str">
        <f t="shared" si="13"/>
        <v>Beer4260</v>
      </c>
      <c r="M857" s="191">
        <f>VLOOKUP(L857,'Slope %'!C:D,2,0)</f>
        <v>7.0000000000000007E-2</v>
      </c>
    </row>
    <row r="858" spans="1:13" x14ac:dyDescent="0.25">
      <c r="A858">
        <v>17027</v>
      </c>
      <c r="B858" s="58" t="s">
        <v>1298</v>
      </c>
      <c r="C858" s="58" t="s">
        <v>423</v>
      </c>
      <c r="D858" s="58" t="s">
        <v>538</v>
      </c>
      <c r="E858" s="58">
        <v>750</v>
      </c>
      <c r="F858" s="58">
        <v>12</v>
      </c>
      <c r="G858" s="59">
        <v>14.2</v>
      </c>
      <c r="H858" s="58" t="s">
        <v>425</v>
      </c>
      <c r="I858" s="59">
        <v>24.99</v>
      </c>
      <c r="J858">
        <v>1</v>
      </c>
      <c r="K858" s="191"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8.31</v>
      </c>
      <c r="L858" s="192" t="str">
        <f t="shared" si="13"/>
        <v>Wine750</v>
      </c>
      <c r="M858" s="191">
        <f>VLOOKUP(L858,'Slope %'!C:D,2,0)</f>
        <v>0.1</v>
      </c>
    </row>
    <row r="859" spans="1:13" x14ac:dyDescent="0.25">
      <c r="A859">
        <v>17090</v>
      </c>
      <c r="B859" s="58" t="s">
        <v>1299</v>
      </c>
      <c r="C859" s="58" t="s">
        <v>423</v>
      </c>
      <c r="D859" s="58" t="s">
        <v>436</v>
      </c>
      <c r="E859" s="58">
        <v>750</v>
      </c>
      <c r="F859" s="58">
        <v>12</v>
      </c>
      <c r="G859" s="59">
        <v>12</v>
      </c>
      <c r="H859" s="58" t="s">
        <v>774</v>
      </c>
      <c r="I859" s="59">
        <v>17.989999999999998</v>
      </c>
      <c r="J859">
        <v>1</v>
      </c>
      <c r="K859" s="191"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7.03</v>
      </c>
      <c r="L859" s="192" t="str">
        <f t="shared" si="13"/>
        <v>Wine750</v>
      </c>
      <c r="M859" s="191">
        <f>VLOOKUP(L859,'Slope %'!C:D,2,0)</f>
        <v>0.1</v>
      </c>
    </row>
    <row r="860" spans="1:13" x14ac:dyDescent="0.25">
      <c r="A860">
        <v>17091</v>
      </c>
      <c r="B860" s="58" t="s">
        <v>1300</v>
      </c>
      <c r="C860" s="58" t="s">
        <v>423</v>
      </c>
      <c r="D860" s="58" t="s">
        <v>436</v>
      </c>
      <c r="E860" s="58">
        <v>750</v>
      </c>
      <c r="F860" s="58">
        <v>12</v>
      </c>
      <c r="G860" s="59">
        <v>12</v>
      </c>
      <c r="H860" s="58" t="s">
        <v>774</v>
      </c>
      <c r="I860" s="59">
        <v>17.989999999999998</v>
      </c>
      <c r="J860">
        <v>1</v>
      </c>
      <c r="K860" s="191"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7.03</v>
      </c>
      <c r="L860" s="192" t="str">
        <f t="shared" si="13"/>
        <v>Wine750</v>
      </c>
      <c r="M860" s="191">
        <f>VLOOKUP(L860,'Slope %'!C:D,2,0)</f>
        <v>0.1</v>
      </c>
    </row>
    <row r="861" spans="1:13" x14ac:dyDescent="0.25">
      <c r="A861">
        <v>17092</v>
      </c>
      <c r="B861" s="58" t="s">
        <v>1301</v>
      </c>
      <c r="C861" s="58" t="s">
        <v>423</v>
      </c>
      <c r="D861" s="58" t="s">
        <v>538</v>
      </c>
      <c r="E861" s="58">
        <v>750</v>
      </c>
      <c r="F861" s="58">
        <v>12</v>
      </c>
      <c r="G861" s="59">
        <v>14.5</v>
      </c>
      <c r="H861" s="58" t="s">
        <v>541</v>
      </c>
      <c r="I861" s="59">
        <v>27.99</v>
      </c>
      <c r="J861">
        <v>1</v>
      </c>
      <c r="K861" s="191"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8.49</v>
      </c>
      <c r="L861" s="192" t="str">
        <f t="shared" si="13"/>
        <v>Wine750</v>
      </c>
      <c r="M861" s="191">
        <f>VLOOKUP(L861,'Slope %'!C:D,2,0)</f>
        <v>0.1</v>
      </c>
    </row>
    <row r="862" spans="1:13" x14ac:dyDescent="0.25">
      <c r="A862">
        <v>17093</v>
      </c>
      <c r="B862" s="58" t="s">
        <v>1302</v>
      </c>
      <c r="C862" s="58" t="s">
        <v>423</v>
      </c>
      <c r="D862" s="58" t="s">
        <v>476</v>
      </c>
      <c r="E862" s="58">
        <v>750</v>
      </c>
      <c r="F862" s="58">
        <v>12</v>
      </c>
      <c r="G862" s="59">
        <v>13</v>
      </c>
      <c r="H862" s="58" t="s">
        <v>774</v>
      </c>
      <c r="I862" s="59">
        <v>21.99</v>
      </c>
      <c r="J862">
        <v>1</v>
      </c>
      <c r="K862" s="191"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7.61</v>
      </c>
      <c r="L862" s="192" t="str">
        <f t="shared" si="13"/>
        <v>Wine750</v>
      </c>
      <c r="M862" s="191">
        <f>VLOOKUP(L862,'Slope %'!C:D,2,0)</f>
        <v>0.1</v>
      </c>
    </row>
    <row r="863" spans="1:13" x14ac:dyDescent="0.25">
      <c r="A863">
        <v>17097</v>
      </c>
      <c r="B863" s="58" t="s">
        <v>1303</v>
      </c>
      <c r="C863" s="58" t="s">
        <v>414</v>
      </c>
      <c r="D863" s="58" t="s">
        <v>623</v>
      </c>
      <c r="E863" s="58">
        <v>750</v>
      </c>
      <c r="F863" s="58">
        <v>6</v>
      </c>
      <c r="G863" s="59">
        <v>40</v>
      </c>
      <c r="H863" s="58" t="s">
        <v>496</v>
      </c>
      <c r="I863" s="59">
        <v>77.989999999999995</v>
      </c>
      <c r="J863">
        <v>1</v>
      </c>
      <c r="K863" s="191"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23.42</v>
      </c>
      <c r="L863" s="192" t="str">
        <f t="shared" si="13"/>
        <v>Spirits750</v>
      </c>
      <c r="M863" s="191">
        <f>VLOOKUP(L863,'Slope %'!C:D,2,0)</f>
        <v>7.0000000000000007E-2</v>
      </c>
    </row>
    <row r="864" spans="1:13" x14ac:dyDescent="0.25">
      <c r="A864">
        <v>17098</v>
      </c>
      <c r="B864" s="58" t="s">
        <v>1304</v>
      </c>
      <c r="C864" s="58" t="s">
        <v>414</v>
      </c>
      <c r="D864" s="58" t="s">
        <v>552</v>
      </c>
      <c r="E864" s="58">
        <v>375</v>
      </c>
      <c r="F864" s="58">
        <v>24</v>
      </c>
      <c r="G864" s="59">
        <v>33</v>
      </c>
      <c r="H864" s="58" t="s">
        <v>421</v>
      </c>
      <c r="I864" s="59">
        <v>14.99</v>
      </c>
      <c r="J864">
        <v>1</v>
      </c>
      <c r="K864" s="191"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10.97</v>
      </c>
      <c r="L864" s="192" t="str">
        <f t="shared" si="13"/>
        <v>Spirits375</v>
      </c>
      <c r="M864" s="191">
        <f>VLOOKUP(L864,'Slope %'!C:D,2,0)</f>
        <v>0.1</v>
      </c>
    </row>
    <row r="865" spans="1:13" x14ac:dyDescent="0.25">
      <c r="A865">
        <v>17101</v>
      </c>
      <c r="B865" s="58" t="s">
        <v>1305</v>
      </c>
      <c r="C865" s="58" t="s">
        <v>414</v>
      </c>
      <c r="D865" s="58" t="s">
        <v>1084</v>
      </c>
      <c r="E865" s="58">
        <v>750</v>
      </c>
      <c r="F865" s="58">
        <v>12</v>
      </c>
      <c r="G865" s="59">
        <v>35</v>
      </c>
      <c r="H865" s="58" t="s">
        <v>448</v>
      </c>
      <c r="I865" s="59">
        <v>31.06</v>
      </c>
      <c r="J865">
        <v>1</v>
      </c>
      <c r="K865" s="191"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20.49</v>
      </c>
      <c r="L865" s="192" t="str">
        <f t="shared" si="13"/>
        <v>Spirits750</v>
      </c>
      <c r="M865" s="191">
        <f>VLOOKUP(L865,'Slope %'!C:D,2,0)</f>
        <v>7.0000000000000007E-2</v>
      </c>
    </row>
    <row r="866" spans="1:13" x14ac:dyDescent="0.25">
      <c r="A866">
        <v>17104</v>
      </c>
      <c r="B866" s="58" t="s">
        <v>1306</v>
      </c>
      <c r="C866" s="58" t="s">
        <v>414</v>
      </c>
      <c r="D866" s="58" t="s">
        <v>810</v>
      </c>
      <c r="E866" s="58">
        <v>1140</v>
      </c>
      <c r="F866" s="58">
        <v>8</v>
      </c>
      <c r="G866" s="59">
        <v>40</v>
      </c>
      <c r="H866" s="58" t="s">
        <v>416</v>
      </c>
      <c r="I866" s="59">
        <v>44.99</v>
      </c>
      <c r="J866">
        <v>1</v>
      </c>
      <c r="K866" s="191"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35.6</v>
      </c>
      <c r="L866" s="192" t="str">
        <f t="shared" si="13"/>
        <v>Spirits1140</v>
      </c>
      <c r="M866" s="191">
        <f>VLOOKUP(L866,'Slope %'!C:D,2,0)</f>
        <v>0.05</v>
      </c>
    </row>
    <row r="867" spans="1:13" x14ac:dyDescent="0.25">
      <c r="A867">
        <v>17108</v>
      </c>
      <c r="B867" s="58" t="s">
        <v>1180</v>
      </c>
      <c r="C867" s="58" t="s">
        <v>414</v>
      </c>
      <c r="D867" s="58" t="s">
        <v>566</v>
      </c>
      <c r="E867" s="58">
        <v>1140</v>
      </c>
      <c r="F867" s="58">
        <v>8</v>
      </c>
      <c r="G867" s="59">
        <v>17</v>
      </c>
      <c r="H867" s="58" t="s">
        <v>534</v>
      </c>
      <c r="I867" s="59">
        <v>46.99</v>
      </c>
      <c r="J867">
        <v>1</v>
      </c>
      <c r="K867" s="191"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15.13</v>
      </c>
      <c r="L867" s="192" t="str">
        <f t="shared" si="13"/>
        <v>Spirits1140</v>
      </c>
      <c r="M867" s="191">
        <f>VLOOKUP(L867,'Slope %'!C:D,2,0)</f>
        <v>0.05</v>
      </c>
    </row>
    <row r="868" spans="1:13" x14ac:dyDescent="0.25">
      <c r="A868">
        <v>17110</v>
      </c>
      <c r="B868" s="58" t="s">
        <v>1179</v>
      </c>
      <c r="C868" s="58" t="s">
        <v>414</v>
      </c>
      <c r="D868" s="58" t="s">
        <v>415</v>
      </c>
      <c r="E868" s="58">
        <v>1140</v>
      </c>
      <c r="F868" s="58">
        <v>8</v>
      </c>
      <c r="G868" s="59">
        <v>43</v>
      </c>
      <c r="H868" s="58" t="s">
        <v>534</v>
      </c>
      <c r="I868" s="59">
        <v>47.49</v>
      </c>
      <c r="J868">
        <v>1</v>
      </c>
      <c r="K868" s="191"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38.270000000000003</v>
      </c>
      <c r="L868" s="192" t="str">
        <f t="shared" si="13"/>
        <v>Spirits1140</v>
      </c>
      <c r="M868" s="191">
        <f>VLOOKUP(L868,'Slope %'!C:D,2,0)</f>
        <v>0.05</v>
      </c>
    </row>
    <row r="869" spans="1:13" x14ac:dyDescent="0.25">
      <c r="A869">
        <v>17118</v>
      </c>
      <c r="B869" s="58" t="s">
        <v>1307</v>
      </c>
      <c r="C869" s="58" t="s">
        <v>414</v>
      </c>
      <c r="D869" s="58" t="s">
        <v>503</v>
      </c>
      <c r="E869" s="58">
        <v>750</v>
      </c>
      <c r="F869" s="58">
        <v>12</v>
      </c>
      <c r="G869" s="59">
        <v>40</v>
      </c>
      <c r="H869" s="58" t="s">
        <v>448</v>
      </c>
      <c r="I869" s="59">
        <v>35.99</v>
      </c>
      <c r="J869">
        <v>1</v>
      </c>
      <c r="K869" s="191"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23.42</v>
      </c>
      <c r="L869" s="192" t="str">
        <f t="shared" si="13"/>
        <v>Spirits750</v>
      </c>
      <c r="M869" s="191">
        <f>VLOOKUP(L869,'Slope %'!C:D,2,0)</f>
        <v>7.0000000000000007E-2</v>
      </c>
    </row>
    <row r="870" spans="1:13" x14ac:dyDescent="0.25">
      <c r="A870">
        <v>17132</v>
      </c>
      <c r="B870" s="58" t="s">
        <v>1308</v>
      </c>
      <c r="C870" s="58" t="s">
        <v>423</v>
      </c>
      <c r="D870" s="58" t="s">
        <v>520</v>
      </c>
      <c r="E870" s="58">
        <v>500</v>
      </c>
      <c r="F870" s="58">
        <v>12</v>
      </c>
      <c r="G870" s="59">
        <v>10</v>
      </c>
      <c r="H870" s="58" t="s">
        <v>521</v>
      </c>
      <c r="I870" s="59">
        <v>18.989999999999998</v>
      </c>
      <c r="J870">
        <v>1</v>
      </c>
      <c r="K870" s="191"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4.1399999999999997</v>
      </c>
      <c r="L870" s="192" t="str">
        <f t="shared" si="13"/>
        <v>Wine500</v>
      </c>
      <c r="M870" s="191">
        <f>VLOOKUP(L870,'Slope %'!C:D,2,0)</f>
        <v>0.1</v>
      </c>
    </row>
    <row r="871" spans="1:13" x14ac:dyDescent="0.25">
      <c r="A871">
        <v>17157</v>
      </c>
      <c r="B871" s="58" t="s">
        <v>1309</v>
      </c>
      <c r="C871" s="58" t="s">
        <v>414</v>
      </c>
      <c r="D871" s="58" t="s">
        <v>463</v>
      </c>
      <c r="E871" s="58">
        <v>750</v>
      </c>
      <c r="F871" s="58">
        <v>6</v>
      </c>
      <c r="G871" s="59">
        <v>50</v>
      </c>
      <c r="H871" s="58" t="s">
        <v>448</v>
      </c>
      <c r="I871" s="59">
        <v>98.99</v>
      </c>
      <c r="J871">
        <v>1</v>
      </c>
      <c r="K871" s="191"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29.28</v>
      </c>
      <c r="L871" s="192" t="str">
        <f t="shared" si="13"/>
        <v>Spirits750</v>
      </c>
      <c r="M871" s="191">
        <f>VLOOKUP(L871,'Slope %'!C:D,2,0)</f>
        <v>7.0000000000000007E-2</v>
      </c>
    </row>
    <row r="872" spans="1:13" x14ac:dyDescent="0.25">
      <c r="A872">
        <v>17170</v>
      </c>
      <c r="B872" s="58" t="s">
        <v>1310</v>
      </c>
      <c r="C872" s="58" t="s">
        <v>410</v>
      </c>
      <c r="D872" s="58" t="s">
        <v>411</v>
      </c>
      <c r="E872" s="58">
        <v>500</v>
      </c>
      <c r="F872" s="58">
        <v>24</v>
      </c>
      <c r="G872" s="59">
        <v>4.5999999999999996</v>
      </c>
      <c r="H872" s="58" t="s">
        <v>563</v>
      </c>
      <c r="I872" s="59">
        <v>3.49</v>
      </c>
      <c r="J872">
        <v>1</v>
      </c>
      <c r="K872" s="191"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1.8</v>
      </c>
      <c r="L872" s="192" t="str">
        <f t="shared" si="13"/>
        <v>Beer500</v>
      </c>
      <c r="M872" s="191">
        <f>VLOOKUP(L872,'Slope %'!C:D,2,0)</f>
        <v>0.12</v>
      </c>
    </row>
    <row r="873" spans="1:13" x14ac:dyDescent="0.25">
      <c r="A873">
        <v>17170</v>
      </c>
      <c r="B873" s="58" t="s">
        <v>1310</v>
      </c>
      <c r="C873" s="58" t="s">
        <v>410</v>
      </c>
      <c r="D873" s="58" t="s">
        <v>411</v>
      </c>
      <c r="E873" s="58">
        <v>500</v>
      </c>
      <c r="F873" s="58">
        <v>24</v>
      </c>
      <c r="G873" s="59">
        <v>4.5999999999999996</v>
      </c>
      <c r="H873" s="58" t="s">
        <v>563</v>
      </c>
      <c r="I873" s="59">
        <v>3.49</v>
      </c>
      <c r="J873">
        <v>1</v>
      </c>
      <c r="K873" s="191"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1.8</v>
      </c>
      <c r="L873" s="192" t="str">
        <f t="shared" si="13"/>
        <v>Beer500</v>
      </c>
      <c r="M873" s="191">
        <f>VLOOKUP(L873,'Slope %'!C:D,2,0)</f>
        <v>0.12</v>
      </c>
    </row>
    <row r="874" spans="1:13" x14ac:dyDescent="0.25">
      <c r="A874">
        <v>17171</v>
      </c>
      <c r="B874" s="58" t="s">
        <v>1311</v>
      </c>
      <c r="C874" s="58" t="s">
        <v>410</v>
      </c>
      <c r="D874" s="58" t="s">
        <v>411</v>
      </c>
      <c r="E874" s="58">
        <v>500</v>
      </c>
      <c r="F874" s="58">
        <v>24</v>
      </c>
      <c r="G874" s="59">
        <v>5</v>
      </c>
      <c r="H874" s="58" t="s">
        <v>563</v>
      </c>
      <c r="I874" s="59">
        <v>4.29</v>
      </c>
      <c r="J874">
        <v>1</v>
      </c>
      <c r="K874" s="191"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1.95</v>
      </c>
      <c r="L874" s="192" t="str">
        <f t="shared" si="13"/>
        <v>Beer500</v>
      </c>
      <c r="M874" s="191">
        <f>VLOOKUP(L874,'Slope %'!C:D,2,0)</f>
        <v>0.12</v>
      </c>
    </row>
    <row r="875" spans="1:13" x14ac:dyDescent="0.25">
      <c r="A875">
        <v>17171</v>
      </c>
      <c r="B875" s="58" t="s">
        <v>1311</v>
      </c>
      <c r="C875" s="58" t="s">
        <v>410</v>
      </c>
      <c r="D875" s="58" t="s">
        <v>411</v>
      </c>
      <c r="E875" s="58">
        <v>500</v>
      </c>
      <c r="F875" s="58">
        <v>24</v>
      </c>
      <c r="G875" s="59">
        <v>5</v>
      </c>
      <c r="H875" s="58" t="s">
        <v>563</v>
      </c>
      <c r="I875" s="59">
        <v>4.29</v>
      </c>
      <c r="J875">
        <v>1</v>
      </c>
      <c r="K875" s="191"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1.95</v>
      </c>
      <c r="L875" s="192" t="str">
        <f t="shared" si="13"/>
        <v>Beer500</v>
      </c>
      <c r="M875" s="191">
        <f>VLOOKUP(L875,'Slope %'!C:D,2,0)</f>
        <v>0.12</v>
      </c>
    </row>
    <row r="876" spans="1:13" x14ac:dyDescent="0.25">
      <c r="A876">
        <v>17174</v>
      </c>
      <c r="B876" s="58" t="s">
        <v>1312</v>
      </c>
      <c r="C876" s="58" t="s">
        <v>414</v>
      </c>
      <c r="D876" s="58" t="s">
        <v>488</v>
      </c>
      <c r="E876" s="58">
        <v>750</v>
      </c>
      <c r="F876" s="58">
        <v>12</v>
      </c>
      <c r="G876" s="59">
        <v>40</v>
      </c>
      <c r="H876" s="58" t="s">
        <v>416</v>
      </c>
      <c r="I876" s="59">
        <v>27.49</v>
      </c>
      <c r="J876">
        <v>1</v>
      </c>
      <c r="K876" s="191"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23.42</v>
      </c>
      <c r="L876" s="192" t="str">
        <f t="shared" si="13"/>
        <v>Spirits750</v>
      </c>
      <c r="M876" s="191">
        <f>VLOOKUP(L876,'Slope %'!C:D,2,0)</f>
        <v>7.0000000000000007E-2</v>
      </c>
    </row>
    <row r="877" spans="1:13" x14ac:dyDescent="0.25">
      <c r="A877">
        <v>17189</v>
      </c>
      <c r="B877" s="58" t="s">
        <v>1313</v>
      </c>
      <c r="C877" s="58" t="s">
        <v>414</v>
      </c>
      <c r="D877" s="58" t="s">
        <v>460</v>
      </c>
      <c r="E877" s="58">
        <v>750</v>
      </c>
      <c r="F877" s="58">
        <v>6</v>
      </c>
      <c r="G877" s="59">
        <v>46</v>
      </c>
      <c r="H877" s="58" t="s">
        <v>448</v>
      </c>
      <c r="I877" s="59">
        <v>54.75</v>
      </c>
      <c r="J877">
        <v>1</v>
      </c>
      <c r="K877" s="191"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26.93</v>
      </c>
      <c r="L877" s="192" t="str">
        <f t="shared" si="13"/>
        <v>Spirits750</v>
      </c>
      <c r="M877" s="191">
        <f>VLOOKUP(L877,'Slope %'!C:D,2,0)</f>
        <v>7.0000000000000007E-2</v>
      </c>
    </row>
    <row r="878" spans="1:13" x14ac:dyDescent="0.25">
      <c r="A878">
        <v>17213</v>
      </c>
      <c r="B878" s="58" t="s">
        <v>1314</v>
      </c>
      <c r="C878" s="58" t="s">
        <v>423</v>
      </c>
      <c r="D878" s="58" t="s">
        <v>602</v>
      </c>
      <c r="E878" s="58">
        <v>750</v>
      </c>
      <c r="F878" s="58">
        <v>12</v>
      </c>
      <c r="G878" s="59">
        <v>13.5</v>
      </c>
      <c r="H878" s="58" t="s">
        <v>474</v>
      </c>
      <c r="I878" s="59">
        <v>24.99</v>
      </c>
      <c r="J878">
        <v>1</v>
      </c>
      <c r="K878" s="191"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7.9</v>
      </c>
      <c r="L878" s="192" t="str">
        <f t="shared" si="13"/>
        <v>Wine750</v>
      </c>
      <c r="M878" s="191">
        <f>VLOOKUP(L878,'Slope %'!C:D,2,0)</f>
        <v>0.1</v>
      </c>
    </row>
    <row r="879" spans="1:13" x14ac:dyDescent="0.25">
      <c r="A879">
        <v>17214</v>
      </c>
      <c r="B879" s="58" t="s">
        <v>1315</v>
      </c>
      <c r="C879" s="58" t="s">
        <v>423</v>
      </c>
      <c r="D879" s="58" t="s">
        <v>473</v>
      </c>
      <c r="E879" s="58">
        <v>750</v>
      </c>
      <c r="F879" s="58">
        <v>12</v>
      </c>
      <c r="G879" s="59">
        <v>13</v>
      </c>
      <c r="H879" s="58" t="s">
        <v>474</v>
      </c>
      <c r="I879" s="59">
        <v>22.99</v>
      </c>
      <c r="J879">
        <v>1</v>
      </c>
      <c r="K879" s="191"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7.61</v>
      </c>
      <c r="L879" s="192" t="str">
        <f t="shared" si="13"/>
        <v>Wine750</v>
      </c>
      <c r="M879" s="191">
        <f>VLOOKUP(L879,'Slope %'!C:D,2,0)</f>
        <v>0.1</v>
      </c>
    </row>
    <row r="880" spans="1:13" x14ac:dyDescent="0.25">
      <c r="A880">
        <v>17215</v>
      </c>
      <c r="B880" s="58" t="s">
        <v>1316</v>
      </c>
      <c r="C880" s="58" t="s">
        <v>423</v>
      </c>
      <c r="D880" s="58" t="s">
        <v>639</v>
      </c>
      <c r="E880" s="58">
        <v>750</v>
      </c>
      <c r="F880" s="58">
        <v>12</v>
      </c>
      <c r="G880" s="59">
        <v>13</v>
      </c>
      <c r="H880" s="58" t="s">
        <v>474</v>
      </c>
      <c r="I880" s="59">
        <v>15.99</v>
      </c>
      <c r="J880">
        <v>1</v>
      </c>
      <c r="K880" s="191"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7.61</v>
      </c>
      <c r="L880" s="192" t="str">
        <f t="shared" si="13"/>
        <v>Wine750</v>
      </c>
      <c r="M880" s="191">
        <f>VLOOKUP(L880,'Slope %'!C:D,2,0)</f>
        <v>0.1</v>
      </c>
    </row>
    <row r="881" spans="1:13" x14ac:dyDescent="0.25">
      <c r="A881">
        <v>17218</v>
      </c>
      <c r="B881" s="58" t="s">
        <v>1317</v>
      </c>
      <c r="C881" s="58" t="s">
        <v>423</v>
      </c>
      <c r="D881" s="58" t="s">
        <v>436</v>
      </c>
      <c r="E881" s="58">
        <v>750</v>
      </c>
      <c r="F881" s="58">
        <v>12</v>
      </c>
      <c r="G881" s="59">
        <v>12.5</v>
      </c>
      <c r="H881" s="58" t="s">
        <v>474</v>
      </c>
      <c r="I881" s="59">
        <v>15.99</v>
      </c>
      <c r="J881">
        <v>1</v>
      </c>
      <c r="K881" s="191"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7.32</v>
      </c>
      <c r="L881" s="192" t="str">
        <f t="shared" si="13"/>
        <v>Wine750</v>
      </c>
      <c r="M881" s="191">
        <f>VLOOKUP(L881,'Slope %'!C:D,2,0)</f>
        <v>0.1</v>
      </c>
    </row>
    <row r="882" spans="1:13" x14ac:dyDescent="0.25">
      <c r="A882">
        <v>17219</v>
      </c>
      <c r="B882" s="58" t="s">
        <v>1318</v>
      </c>
      <c r="C882" s="58" t="s">
        <v>423</v>
      </c>
      <c r="D882" s="58" t="s">
        <v>639</v>
      </c>
      <c r="E882" s="58">
        <v>750</v>
      </c>
      <c r="F882" s="58">
        <v>12</v>
      </c>
      <c r="G882" s="59">
        <v>13</v>
      </c>
      <c r="H882" s="58" t="s">
        <v>474</v>
      </c>
      <c r="I882" s="59">
        <v>29.99</v>
      </c>
      <c r="J882">
        <v>1</v>
      </c>
      <c r="K882" s="191"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7.61</v>
      </c>
      <c r="L882" s="192" t="str">
        <f t="shared" si="13"/>
        <v>Wine750</v>
      </c>
      <c r="M882" s="191">
        <f>VLOOKUP(L882,'Slope %'!C:D,2,0)</f>
        <v>0.1</v>
      </c>
    </row>
    <row r="883" spans="1:13" x14ac:dyDescent="0.25">
      <c r="A883">
        <v>17220</v>
      </c>
      <c r="B883" s="58" t="s">
        <v>1319</v>
      </c>
      <c r="C883" s="58" t="s">
        <v>423</v>
      </c>
      <c r="D883" s="58" t="s">
        <v>575</v>
      </c>
      <c r="E883" s="58">
        <v>750</v>
      </c>
      <c r="F883" s="58">
        <v>12</v>
      </c>
      <c r="G883" s="59">
        <v>13</v>
      </c>
      <c r="H883" s="58" t="s">
        <v>474</v>
      </c>
      <c r="I883" s="59">
        <v>22.99</v>
      </c>
      <c r="J883">
        <v>1</v>
      </c>
      <c r="K883" s="191"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7.61</v>
      </c>
      <c r="L883" s="192" t="str">
        <f t="shared" si="13"/>
        <v>Wine750</v>
      </c>
      <c r="M883" s="191">
        <f>VLOOKUP(L883,'Slope %'!C:D,2,0)</f>
        <v>0.1</v>
      </c>
    </row>
    <row r="884" spans="1:13" x14ac:dyDescent="0.25">
      <c r="A884">
        <v>17233</v>
      </c>
      <c r="B884" s="58" t="s">
        <v>1320</v>
      </c>
      <c r="C884" s="58" t="s">
        <v>414</v>
      </c>
      <c r="D884" s="58" t="s">
        <v>418</v>
      </c>
      <c r="E884" s="58">
        <v>1140</v>
      </c>
      <c r="F884" s="58">
        <v>6</v>
      </c>
      <c r="G884" s="59">
        <v>40</v>
      </c>
      <c r="H884" s="58" t="s">
        <v>456</v>
      </c>
      <c r="I884" s="59">
        <v>46.99</v>
      </c>
      <c r="J884">
        <v>1</v>
      </c>
      <c r="K884" s="191"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35.6</v>
      </c>
      <c r="L884" s="192" t="str">
        <f t="shared" si="13"/>
        <v>Spirits1140</v>
      </c>
      <c r="M884" s="191">
        <f>VLOOKUP(L884,'Slope %'!C:D,2,0)</f>
        <v>0.05</v>
      </c>
    </row>
    <row r="885" spans="1:13" x14ac:dyDescent="0.25">
      <c r="A885">
        <v>17278</v>
      </c>
      <c r="B885" s="58" t="s">
        <v>1321</v>
      </c>
      <c r="C885" s="58" t="s">
        <v>423</v>
      </c>
      <c r="D885" s="58" t="s">
        <v>602</v>
      </c>
      <c r="E885" s="58">
        <v>750</v>
      </c>
      <c r="F885" s="58">
        <v>12</v>
      </c>
      <c r="G885" s="59">
        <v>14.1</v>
      </c>
      <c r="H885" s="58" t="s">
        <v>421</v>
      </c>
      <c r="I885" s="59">
        <v>44.99</v>
      </c>
      <c r="J885">
        <v>1</v>
      </c>
      <c r="K885" s="191"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8.26</v>
      </c>
      <c r="L885" s="192" t="str">
        <f t="shared" si="13"/>
        <v>Wine750</v>
      </c>
      <c r="M885" s="191">
        <f>VLOOKUP(L885,'Slope %'!C:D,2,0)</f>
        <v>0.1</v>
      </c>
    </row>
    <row r="886" spans="1:13" x14ac:dyDescent="0.25">
      <c r="A886">
        <v>17279</v>
      </c>
      <c r="B886" s="58" t="s">
        <v>1322</v>
      </c>
      <c r="C886" s="58" t="s">
        <v>423</v>
      </c>
      <c r="D886" s="58" t="s">
        <v>436</v>
      </c>
      <c r="E886" s="58">
        <v>750</v>
      </c>
      <c r="F886" s="58">
        <v>12</v>
      </c>
      <c r="G886" s="59">
        <v>13.5</v>
      </c>
      <c r="H886" s="58" t="s">
        <v>421</v>
      </c>
      <c r="I886" s="59">
        <v>17.989999999999998</v>
      </c>
      <c r="J886">
        <v>1</v>
      </c>
      <c r="K886" s="191"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7.9</v>
      </c>
      <c r="L886" s="192" t="str">
        <f t="shared" si="13"/>
        <v>Wine750</v>
      </c>
      <c r="M886" s="191">
        <f>VLOOKUP(L886,'Slope %'!C:D,2,0)</f>
        <v>0.1</v>
      </c>
    </row>
    <row r="887" spans="1:13" x14ac:dyDescent="0.25">
      <c r="A887">
        <v>17280</v>
      </c>
      <c r="B887" s="58" t="s">
        <v>1323</v>
      </c>
      <c r="C887" s="58" t="s">
        <v>414</v>
      </c>
      <c r="D887" s="58" t="s">
        <v>606</v>
      </c>
      <c r="E887" s="58">
        <v>750</v>
      </c>
      <c r="F887" s="58">
        <v>12</v>
      </c>
      <c r="G887" s="59">
        <v>46</v>
      </c>
      <c r="H887" s="58" t="s">
        <v>501</v>
      </c>
      <c r="I887" s="59">
        <v>28.7</v>
      </c>
      <c r="J887">
        <v>1</v>
      </c>
      <c r="K887" s="191"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26.93</v>
      </c>
      <c r="L887" s="192" t="str">
        <f t="shared" si="13"/>
        <v>Spirits750</v>
      </c>
      <c r="M887" s="191">
        <f>VLOOKUP(L887,'Slope %'!C:D,2,0)</f>
        <v>7.0000000000000007E-2</v>
      </c>
    </row>
    <row r="888" spans="1:13" x14ac:dyDescent="0.25">
      <c r="A888">
        <v>17281</v>
      </c>
      <c r="B888" s="58" t="s">
        <v>1324</v>
      </c>
      <c r="C888" s="58" t="s">
        <v>423</v>
      </c>
      <c r="D888" s="58" t="s">
        <v>436</v>
      </c>
      <c r="E888" s="58">
        <v>750</v>
      </c>
      <c r="F888" s="58">
        <v>12</v>
      </c>
      <c r="G888" s="59">
        <v>14.5</v>
      </c>
      <c r="H888" s="58" t="s">
        <v>539</v>
      </c>
      <c r="I888" s="59">
        <v>18.989999999999998</v>
      </c>
      <c r="J888">
        <v>1</v>
      </c>
      <c r="K888" s="191"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8.49</v>
      </c>
      <c r="L888" s="192" t="str">
        <f t="shared" si="13"/>
        <v>Wine750</v>
      </c>
      <c r="M888" s="191">
        <f>VLOOKUP(L888,'Slope %'!C:D,2,0)</f>
        <v>0.1</v>
      </c>
    </row>
    <row r="889" spans="1:13" x14ac:dyDescent="0.25">
      <c r="A889">
        <v>17305</v>
      </c>
      <c r="B889" s="58" t="s">
        <v>1325</v>
      </c>
      <c r="C889" s="58" t="s">
        <v>410</v>
      </c>
      <c r="D889" s="58" t="s">
        <v>677</v>
      </c>
      <c r="E889" s="58">
        <v>473</v>
      </c>
      <c r="F889" s="58">
        <v>24</v>
      </c>
      <c r="G889" s="59">
        <v>5</v>
      </c>
      <c r="H889" s="58" t="s">
        <v>516</v>
      </c>
      <c r="I889" s="59">
        <v>4.09</v>
      </c>
      <c r="J889">
        <v>1</v>
      </c>
      <c r="K889" s="191"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1.85</v>
      </c>
      <c r="L889" s="192" t="str">
        <f t="shared" si="13"/>
        <v>Beer473</v>
      </c>
      <c r="M889" s="191">
        <f>VLOOKUP(L889,'Slope %'!C:D,2,0)</f>
        <v>0.12</v>
      </c>
    </row>
    <row r="890" spans="1:13" x14ac:dyDescent="0.25">
      <c r="A890">
        <v>17305</v>
      </c>
      <c r="B890" s="58" t="s">
        <v>1325</v>
      </c>
      <c r="C890" s="58" t="s">
        <v>410</v>
      </c>
      <c r="D890" s="58" t="s">
        <v>677</v>
      </c>
      <c r="E890" s="58">
        <v>473</v>
      </c>
      <c r="F890" s="58">
        <v>24</v>
      </c>
      <c r="G890" s="59">
        <v>5</v>
      </c>
      <c r="H890" s="58" t="s">
        <v>516</v>
      </c>
      <c r="I890" s="59">
        <v>4.09</v>
      </c>
      <c r="J890">
        <v>1</v>
      </c>
      <c r="K890" s="191"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1.85</v>
      </c>
      <c r="L890" s="192" t="str">
        <f t="shared" si="13"/>
        <v>Beer473</v>
      </c>
      <c r="M890" s="191">
        <f>VLOOKUP(L890,'Slope %'!C:D,2,0)</f>
        <v>0.12</v>
      </c>
    </row>
    <row r="891" spans="1:13" x14ac:dyDescent="0.25">
      <c r="A891">
        <v>17327</v>
      </c>
      <c r="B891" s="58" t="s">
        <v>1326</v>
      </c>
      <c r="C891" s="58" t="s">
        <v>423</v>
      </c>
      <c r="D891" s="58" t="s">
        <v>424</v>
      </c>
      <c r="E891" s="58">
        <v>750</v>
      </c>
      <c r="F891" s="58">
        <v>6</v>
      </c>
      <c r="G891" s="59">
        <v>12</v>
      </c>
      <c r="H891" s="58" t="s">
        <v>553</v>
      </c>
      <c r="I891" s="59">
        <v>33.99</v>
      </c>
      <c r="J891">
        <v>1</v>
      </c>
      <c r="K891" s="191"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7.03</v>
      </c>
      <c r="L891" s="192" t="str">
        <f t="shared" si="13"/>
        <v>Wine750</v>
      </c>
      <c r="M891" s="191">
        <f>VLOOKUP(L891,'Slope %'!C:D,2,0)</f>
        <v>0.1</v>
      </c>
    </row>
    <row r="892" spans="1:13" x14ac:dyDescent="0.25">
      <c r="A892">
        <v>17329</v>
      </c>
      <c r="B892" s="58" t="s">
        <v>1327</v>
      </c>
      <c r="C892" s="58" t="s">
        <v>410</v>
      </c>
      <c r="D892" s="58" t="s">
        <v>411</v>
      </c>
      <c r="E892" s="58">
        <v>740</v>
      </c>
      <c r="F892" s="58">
        <v>12</v>
      </c>
      <c r="G892" s="59">
        <v>5</v>
      </c>
      <c r="H892" s="58" t="s">
        <v>516</v>
      </c>
      <c r="I892" s="59">
        <v>5.19</v>
      </c>
      <c r="J892">
        <v>1</v>
      </c>
      <c r="K892" s="191"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2.89</v>
      </c>
      <c r="L892" s="192" t="str">
        <f t="shared" si="13"/>
        <v>Beer740</v>
      </c>
      <c r="M892" s="191">
        <f>VLOOKUP(L892,'Slope %'!C:D,2,0)</f>
        <v>0.12</v>
      </c>
    </row>
    <row r="893" spans="1:13" x14ac:dyDescent="0.25">
      <c r="A893">
        <v>17329</v>
      </c>
      <c r="B893" s="58" t="s">
        <v>1327</v>
      </c>
      <c r="C893" s="58" t="s">
        <v>410</v>
      </c>
      <c r="D893" s="58" t="s">
        <v>411</v>
      </c>
      <c r="E893" s="58">
        <v>740</v>
      </c>
      <c r="F893" s="58">
        <v>12</v>
      </c>
      <c r="G893" s="59">
        <v>5</v>
      </c>
      <c r="H893" s="58" t="s">
        <v>516</v>
      </c>
      <c r="I893" s="59">
        <v>5.19</v>
      </c>
      <c r="J893">
        <v>1</v>
      </c>
      <c r="K893" s="191"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2.89</v>
      </c>
      <c r="L893" s="192" t="str">
        <f t="shared" si="13"/>
        <v>Beer740</v>
      </c>
      <c r="M893" s="191">
        <f>VLOOKUP(L893,'Slope %'!C:D,2,0)</f>
        <v>0.12</v>
      </c>
    </row>
    <row r="894" spans="1:13" x14ac:dyDescent="0.25">
      <c r="A894">
        <v>17330</v>
      </c>
      <c r="B894" s="58" t="s">
        <v>1328</v>
      </c>
      <c r="C894" s="58" t="s">
        <v>410</v>
      </c>
      <c r="D894" s="58" t="s">
        <v>411</v>
      </c>
      <c r="E894" s="58">
        <v>740</v>
      </c>
      <c r="F894" s="58">
        <v>12</v>
      </c>
      <c r="G894" s="59">
        <v>5.5</v>
      </c>
      <c r="H894" s="58" t="s">
        <v>516</v>
      </c>
      <c r="I894" s="59">
        <v>4.1900000000000004</v>
      </c>
      <c r="J894">
        <v>1</v>
      </c>
      <c r="K894" s="191"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3.18</v>
      </c>
      <c r="L894" s="192" t="str">
        <f t="shared" si="13"/>
        <v>Beer740</v>
      </c>
      <c r="M894" s="191">
        <f>VLOOKUP(L894,'Slope %'!C:D,2,0)</f>
        <v>0.12</v>
      </c>
    </row>
    <row r="895" spans="1:13" x14ac:dyDescent="0.25">
      <c r="A895">
        <v>17330</v>
      </c>
      <c r="B895" s="58" t="s">
        <v>1328</v>
      </c>
      <c r="C895" s="58" t="s">
        <v>410</v>
      </c>
      <c r="D895" s="58" t="s">
        <v>411</v>
      </c>
      <c r="E895" s="58">
        <v>740</v>
      </c>
      <c r="F895" s="58">
        <v>12</v>
      </c>
      <c r="G895" s="59">
        <v>5.5</v>
      </c>
      <c r="H895" s="58" t="s">
        <v>516</v>
      </c>
      <c r="I895" s="59">
        <v>4.1900000000000004</v>
      </c>
      <c r="J895">
        <v>1</v>
      </c>
      <c r="K895" s="191"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3.18</v>
      </c>
      <c r="L895" s="192" t="str">
        <f t="shared" si="13"/>
        <v>Beer740</v>
      </c>
      <c r="M895" s="191">
        <f>VLOOKUP(L895,'Slope %'!C:D,2,0)</f>
        <v>0.12</v>
      </c>
    </row>
    <row r="896" spans="1:13" x14ac:dyDescent="0.25">
      <c r="A896">
        <v>17354</v>
      </c>
      <c r="B896" s="58" t="s">
        <v>1329</v>
      </c>
      <c r="C896" s="58" t="s">
        <v>414</v>
      </c>
      <c r="D896" s="58" t="s">
        <v>578</v>
      </c>
      <c r="E896" s="58">
        <v>375</v>
      </c>
      <c r="F896" s="58">
        <v>24</v>
      </c>
      <c r="G896" s="59">
        <v>21</v>
      </c>
      <c r="H896" s="58" t="s">
        <v>421</v>
      </c>
      <c r="I896" s="59">
        <v>13.49</v>
      </c>
      <c r="J896">
        <v>1</v>
      </c>
      <c r="K896" s="191"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6.98</v>
      </c>
      <c r="L896" s="192" t="str">
        <f t="shared" si="13"/>
        <v>Spirits375</v>
      </c>
      <c r="M896" s="191">
        <f>VLOOKUP(L896,'Slope %'!C:D,2,0)</f>
        <v>0.1</v>
      </c>
    </row>
    <row r="897" spans="1:13" x14ac:dyDescent="0.25">
      <c r="A897">
        <v>17372</v>
      </c>
      <c r="B897" s="58" t="s">
        <v>1330</v>
      </c>
      <c r="C897" s="58" t="s">
        <v>414</v>
      </c>
      <c r="D897" s="58" t="s">
        <v>524</v>
      </c>
      <c r="E897" s="58">
        <v>750</v>
      </c>
      <c r="F897" s="58">
        <v>6</v>
      </c>
      <c r="G897" s="59">
        <v>43</v>
      </c>
      <c r="H897" s="58" t="s">
        <v>437</v>
      </c>
      <c r="I897" s="59">
        <v>109.99</v>
      </c>
      <c r="J897">
        <v>1</v>
      </c>
      <c r="K897" s="191"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25.18</v>
      </c>
      <c r="L897" s="192" t="str">
        <f t="shared" si="13"/>
        <v>Spirits750</v>
      </c>
      <c r="M897" s="191">
        <f>VLOOKUP(L897,'Slope %'!C:D,2,0)</f>
        <v>7.0000000000000007E-2</v>
      </c>
    </row>
    <row r="898" spans="1:13" x14ac:dyDescent="0.25">
      <c r="A898">
        <v>17393</v>
      </c>
      <c r="B898" s="58" t="s">
        <v>1331</v>
      </c>
      <c r="C898" s="58" t="s">
        <v>414</v>
      </c>
      <c r="D898" s="58" t="s">
        <v>634</v>
      </c>
      <c r="E898" s="58">
        <v>750</v>
      </c>
      <c r="F898" s="58">
        <v>12</v>
      </c>
      <c r="G898" s="59">
        <v>40</v>
      </c>
      <c r="H898" s="58" t="s">
        <v>416</v>
      </c>
      <c r="I898" s="59">
        <v>37.49</v>
      </c>
      <c r="J898">
        <v>1</v>
      </c>
      <c r="K898" s="191"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23.42</v>
      </c>
      <c r="L898" s="192" t="str">
        <f t="shared" si="13"/>
        <v>Spirits750</v>
      </c>
      <c r="M898" s="191">
        <f>VLOOKUP(L898,'Slope %'!C:D,2,0)</f>
        <v>7.0000000000000007E-2</v>
      </c>
    </row>
    <row r="899" spans="1:13" x14ac:dyDescent="0.25">
      <c r="A899">
        <v>17395</v>
      </c>
      <c r="B899" s="58" t="s">
        <v>1332</v>
      </c>
      <c r="C899" s="58" t="s">
        <v>423</v>
      </c>
      <c r="D899" s="58" t="s">
        <v>450</v>
      </c>
      <c r="E899" s="58">
        <v>750</v>
      </c>
      <c r="F899" s="58">
        <v>6</v>
      </c>
      <c r="G899" s="59">
        <v>16.5</v>
      </c>
      <c r="H899" s="58" t="s">
        <v>421</v>
      </c>
      <c r="I899" s="59">
        <v>47.99</v>
      </c>
      <c r="J899">
        <v>1</v>
      </c>
      <c r="K899" s="191"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9.66</v>
      </c>
      <c r="L899" s="192" t="str">
        <f t="shared" ref="L899:L962" si="14">(_xlfn.CONCAT(C899,E899))</f>
        <v>Wine750</v>
      </c>
      <c r="M899" s="191">
        <f>VLOOKUP(L899,'Slope %'!C:D,2,0)</f>
        <v>0.1</v>
      </c>
    </row>
    <row r="900" spans="1:13" x14ac:dyDescent="0.25">
      <c r="A900">
        <v>17399</v>
      </c>
      <c r="B900" s="58" t="s">
        <v>1333</v>
      </c>
      <c r="C900" s="58" t="s">
        <v>423</v>
      </c>
      <c r="D900" s="58" t="s">
        <v>436</v>
      </c>
      <c r="E900" s="58">
        <v>750</v>
      </c>
      <c r="F900" s="58">
        <v>6</v>
      </c>
      <c r="G900" s="59">
        <v>14</v>
      </c>
      <c r="H900" s="58" t="s">
        <v>434</v>
      </c>
      <c r="I900" s="59">
        <v>32.99</v>
      </c>
      <c r="J900">
        <v>1</v>
      </c>
      <c r="K900" s="191"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8.1999999999999993</v>
      </c>
      <c r="L900" s="192" t="str">
        <f t="shared" si="14"/>
        <v>Wine750</v>
      </c>
      <c r="M900" s="191">
        <f>VLOOKUP(L900,'Slope %'!C:D,2,0)</f>
        <v>0.1</v>
      </c>
    </row>
    <row r="901" spans="1:13" x14ac:dyDescent="0.25">
      <c r="A901">
        <v>17413</v>
      </c>
      <c r="B901" s="58" t="s">
        <v>1334</v>
      </c>
      <c r="C901" s="58" t="s">
        <v>423</v>
      </c>
      <c r="D901" s="58" t="s">
        <v>436</v>
      </c>
      <c r="E901" s="58">
        <v>750</v>
      </c>
      <c r="F901" s="58">
        <v>12</v>
      </c>
      <c r="G901" s="59">
        <v>14</v>
      </c>
      <c r="H901" s="58" t="s">
        <v>774</v>
      </c>
      <c r="I901" s="59">
        <v>32.99</v>
      </c>
      <c r="J901">
        <v>1</v>
      </c>
      <c r="K901" s="191"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8.1999999999999993</v>
      </c>
      <c r="L901" s="192" t="str">
        <f t="shared" si="14"/>
        <v>Wine750</v>
      </c>
      <c r="M901" s="191">
        <f>VLOOKUP(L901,'Slope %'!C:D,2,0)</f>
        <v>0.1</v>
      </c>
    </row>
    <row r="902" spans="1:13" x14ac:dyDescent="0.25">
      <c r="A902">
        <v>17416</v>
      </c>
      <c r="B902" s="58" t="s">
        <v>1335</v>
      </c>
      <c r="C902" s="58" t="s">
        <v>423</v>
      </c>
      <c r="D902" s="58" t="s">
        <v>430</v>
      </c>
      <c r="E902" s="58">
        <v>750</v>
      </c>
      <c r="F902" s="58">
        <v>12</v>
      </c>
      <c r="G902" s="59">
        <v>13</v>
      </c>
      <c r="H902" s="58" t="s">
        <v>456</v>
      </c>
      <c r="I902" s="59">
        <v>15.49</v>
      </c>
      <c r="J902">
        <v>1</v>
      </c>
      <c r="K902" s="191"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7.61</v>
      </c>
      <c r="L902" s="192" t="str">
        <f t="shared" si="14"/>
        <v>Wine750</v>
      </c>
      <c r="M902" s="191">
        <f>VLOOKUP(L902,'Slope %'!C:D,2,0)</f>
        <v>0.1</v>
      </c>
    </row>
    <row r="903" spans="1:13" x14ac:dyDescent="0.25">
      <c r="A903">
        <v>17418</v>
      </c>
      <c r="B903" s="58" t="s">
        <v>1336</v>
      </c>
      <c r="C903" s="58" t="s">
        <v>423</v>
      </c>
      <c r="D903" s="58" t="s">
        <v>598</v>
      </c>
      <c r="E903" s="58">
        <v>750</v>
      </c>
      <c r="F903" s="58">
        <v>12</v>
      </c>
      <c r="G903" s="59">
        <v>13</v>
      </c>
      <c r="H903" s="58" t="s">
        <v>628</v>
      </c>
      <c r="I903" s="59">
        <v>16.989999999999998</v>
      </c>
      <c r="J903">
        <v>1</v>
      </c>
      <c r="K903" s="191"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7.61</v>
      </c>
      <c r="L903" s="192" t="str">
        <f t="shared" si="14"/>
        <v>Wine750</v>
      </c>
      <c r="M903" s="191">
        <f>VLOOKUP(L903,'Slope %'!C:D,2,0)</f>
        <v>0.1</v>
      </c>
    </row>
    <row r="904" spans="1:13" x14ac:dyDescent="0.25">
      <c r="A904">
        <v>17437</v>
      </c>
      <c r="B904" s="58" t="s">
        <v>1337</v>
      </c>
      <c r="C904" s="58" t="s">
        <v>423</v>
      </c>
      <c r="D904" s="58" t="s">
        <v>1338</v>
      </c>
      <c r="E904" s="58">
        <v>200</v>
      </c>
      <c r="F904" s="58">
        <v>12</v>
      </c>
      <c r="G904" s="59">
        <v>10</v>
      </c>
      <c r="H904" s="58" t="s">
        <v>431</v>
      </c>
      <c r="I904" s="59">
        <v>27.95</v>
      </c>
      <c r="J904">
        <v>1</v>
      </c>
      <c r="K904" s="191"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2.25</v>
      </c>
      <c r="L904" s="192" t="str">
        <f t="shared" si="14"/>
        <v>Wine200</v>
      </c>
      <c r="M904" s="191">
        <f>VLOOKUP(L904,'Slope %'!C:D,2,0)</f>
        <v>0.12</v>
      </c>
    </row>
    <row r="905" spans="1:13" x14ac:dyDescent="0.25">
      <c r="A905">
        <v>17452</v>
      </c>
      <c r="B905" s="58" t="s">
        <v>1339</v>
      </c>
      <c r="C905" s="58" t="s">
        <v>423</v>
      </c>
      <c r="D905" s="58" t="s">
        <v>436</v>
      </c>
      <c r="E905" s="58">
        <v>750</v>
      </c>
      <c r="F905" s="58">
        <v>6</v>
      </c>
      <c r="G905" s="59">
        <v>14.9</v>
      </c>
      <c r="H905" s="58" t="s">
        <v>586</v>
      </c>
      <c r="I905" s="59">
        <v>75.989999999999995</v>
      </c>
      <c r="J905">
        <v>1</v>
      </c>
      <c r="K905" s="191"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8.7200000000000006</v>
      </c>
      <c r="L905" s="192" t="str">
        <f t="shared" si="14"/>
        <v>Wine750</v>
      </c>
      <c r="M905" s="191">
        <f>VLOOKUP(L905,'Slope %'!C:D,2,0)</f>
        <v>0.1</v>
      </c>
    </row>
    <row r="906" spans="1:13" x14ac:dyDescent="0.25">
      <c r="A906">
        <v>17475</v>
      </c>
      <c r="B906" s="58" t="s">
        <v>1340</v>
      </c>
      <c r="C906" s="58" t="s">
        <v>410</v>
      </c>
      <c r="D906" s="58" t="s">
        <v>906</v>
      </c>
      <c r="E906" s="58">
        <v>330</v>
      </c>
      <c r="F906" s="58">
        <v>24</v>
      </c>
      <c r="G906" s="59">
        <v>4.0999999999999996</v>
      </c>
      <c r="H906" s="58" t="s">
        <v>1176</v>
      </c>
      <c r="I906" s="59">
        <v>4.6900000000000004</v>
      </c>
      <c r="J906">
        <v>1</v>
      </c>
      <c r="K906" s="191"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1.06</v>
      </c>
      <c r="L906" s="192" t="str">
        <f t="shared" si="14"/>
        <v>Beer330</v>
      </c>
      <c r="M906" s="191">
        <f>VLOOKUP(L906,'Slope %'!C:D,2,0)</f>
        <v>0.12</v>
      </c>
    </row>
    <row r="907" spans="1:13" x14ac:dyDescent="0.25">
      <c r="A907">
        <v>17485</v>
      </c>
      <c r="B907" s="58" t="s">
        <v>1341</v>
      </c>
      <c r="C907" s="58" t="s">
        <v>423</v>
      </c>
      <c r="D907" s="58" t="s">
        <v>436</v>
      </c>
      <c r="E907" s="58">
        <v>750</v>
      </c>
      <c r="F907" s="58">
        <v>12</v>
      </c>
      <c r="G907" s="59">
        <v>13.5</v>
      </c>
      <c r="H907" s="58" t="s">
        <v>474</v>
      </c>
      <c r="I907" s="59">
        <v>18.989999999999998</v>
      </c>
      <c r="J907">
        <v>1</v>
      </c>
      <c r="K907" s="191"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7.9</v>
      </c>
      <c r="L907" s="192" t="str">
        <f t="shared" si="14"/>
        <v>Wine750</v>
      </c>
      <c r="M907" s="191">
        <f>VLOOKUP(L907,'Slope %'!C:D,2,0)</f>
        <v>0.1</v>
      </c>
    </row>
    <row r="908" spans="1:13" x14ac:dyDescent="0.25">
      <c r="A908">
        <v>17493</v>
      </c>
      <c r="B908" s="58" t="s">
        <v>1342</v>
      </c>
      <c r="C908" s="58" t="s">
        <v>423</v>
      </c>
      <c r="D908" s="58" t="s">
        <v>476</v>
      </c>
      <c r="E908" s="58">
        <v>750</v>
      </c>
      <c r="F908" s="58">
        <v>12</v>
      </c>
      <c r="G908" s="59">
        <v>13</v>
      </c>
      <c r="H908" s="58" t="s">
        <v>425</v>
      </c>
      <c r="I908" s="59">
        <v>11.99</v>
      </c>
      <c r="J908">
        <v>1</v>
      </c>
      <c r="K908" s="191"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7.61</v>
      </c>
      <c r="L908" s="192" t="str">
        <f t="shared" si="14"/>
        <v>Wine750</v>
      </c>
      <c r="M908" s="191">
        <f>VLOOKUP(L908,'Slope %'!C:D,2,0)</f>
        <v>0.1</v>
      </c>
    </row>
    <row r="909" spans="1:13" x14ac:dyDescent="0.25">
      <c r="A909">
        <v>17500</v>
      </c>
      <c r="B909" s="58" t="s">
        <v>1343</v>
      </c>
      <c r="C909" s="58" t="s">
        <v>439</v>
      </c>
      <c r="D909" s="58" t="s">
        <v>440</v>
      </c>
      <c r="E909" s="58">
        <v>0</v>
      </c>
      <c r="F909" s="58">
        <v>3800</v>
      </c>
      <c r="H909" s="58" t="s">
        <v>1344</v>
      </c>
      <c r="I909" s="59">
        <v>0</v>
      </c>
      <c r="K909" s="191"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0</v>
      </c>
      <c r="L909" s="192" t="str">
        <f t="shared" si="14"/>
        <v>Non Liquor Merchandise0</v>
      </c>
      <c r="M909" s="191" t="e">
        <f>VLOOKUP(L909,'Slope %'!C:D,2,0)</f>
        <v>#N/A</v>
      </c>
    </row>
    <row r="910" spans="1:13" x14ac:dyDescent="0.25">
      <c r="A910">
        <v>17522</v>
      </c>
      <c r="B910" s="58" t="s">
        <v>1345</v>
      </c>
      <c r="C910" s="58" t="s">
        <v>423</v>
      </c>
      <c r="D910" s="58" t="s">
        <v>436</v>
      </c>
      <c r="E910" s="58">
        <v>750</v>
      </c>
      <c r="F910" s="58">
        <v>12</v>
      </c>
      <c r="G910" s="59">
        <v>14</v>
      </c>
      <c r="H910" s="58" t="s">
        <v>474</v>
      </c>
      <c r="I910" s="59">
        <v>17.989999999999998</v>
      </c>
      <c r="J910">
        <v>1</v>
      </c>
      <c r="K910" s="191"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8.1999999999999993</v>
      </c>
      <c r="L910" s="192" t="str">
        <f t="shared" si="14"/>
        <v>Wine750</v>
      </c>
      <c r="M910" s="191">
        <f>VLOOKUP(L910,'Slope %'!C:D,2,0)</f>
        <v>0.1</v>
      </c>
    </row>
    <row r="911" spans="1:13" x14ac:dyDescent="0.25">
      <c r="A911">
        <v>17545</v>
      </c>
      <c r="B911" s="58" t="s">
        <v>1346</v>
      </c>
      <c r="C911" s="58" t="s">
        <v>410</v>
      </c>
      <c r="D911" s="58" t="s">
        <v>411</v>
      </c>
      <c r="E911" s="58">
        <v>473</v>
      </c>
      <c r="F911" s="58">
        <v>24</v>
      </c>
      <c r="G911" s="59">
        <v>5</v>
      </c>
      <c r="H911" s="58" t="s">
        <v>516</v>
      </c>
      <c r="I911" s="59">
        <v>3.79</v>
      </c>
      <c r="J911">
        <v>1</v>
      </c>
      <c r="K911" s="191"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1.85</v>
      </c>
      <c r="L911" s="192" t="str">
        <f t="shared" si="14"/>
        <v>Beer473</v>
      </c>
      <c r="M911" s="191">
        <f>VLOOKUP(L911,'Slope %'!C:D,2,0)</f>
        <v>0.12</v>
      </c>
    </row>
    <row r="912" spans="1:13" x14ac:dyDescent="0.25">
      <c r="A912">
        <v>17545</v>
      </c>
      <c r="B912" s="58" t="s">
        <v>1346</v>
      </c>
      <c r="C912" s="58" t="s">
        <v>410</v>
      </c>
      <c r="D912" s="58" t="s">
        <v>411</v>
      </c>
      <c r="E912" s="58">
        <v>473</v>
      </c>
      <c r="F912" s="58">
        <v>24</v>
      </c>
      <c r="G912" s="59">
        <v>5</v>
      </c>
      <c r="H912" s="58" t="s">
        <v>516</v>
      </c>
      <c r="I912" s="59">
        <v>3.79</v>
      </c>
      <c r="J912">
        <v>1</v>
      </c>
      <c r="K912" s="191"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1.85</v>
      </c>
      <c r="L912" s="192" t="str">
        <f t="shared" si="14"/>
        <v>Beer473</v>
      </c>
      <c r="M912" s="191">
        <f>VLOOKUP(L912,'Slope %'!C:D,2,0)</f>
        <v>0.12</v>
      </c>
    </row>
    <row r="913" spans="1:13" x14ac:dyDescent="0.25">
      <c r="A913">
        <v>17546</v>
      </c>
      <c r="B913" s="58" t="s">
        <v>1347</v>
      </c>
      <c r="C913" s="58" t="s">
        <v>410</v>
      </c>
      <c r="D913" s="58" t="s">
        <v>621</v>
      </c>
      <c r="E913" s="58">
        <v>473</v>
      </c>
      <c r="F913" s="58">
        <v>24</v>
      </c>
      <c r="G913" s="59">
        <v>4</v>
      </c>
      <c r="H913" s="58" t="s">
        <v>516</v>
      </c>
      <c r="I913" s="59">
        <v>3.79</v>
      </c>
      <c r="J913">
        <v>1</v>
      </c>
      <c r="K913" s="191"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1.48</v>
      </c>
      <c r="L913" s="192" t="str">
        <f t="shared" si="14"/>
        <v>Beer473</v>
      </c>
      <c r="M913" s="191">
        <f>VLOOKUP(L913,'Slope %'!C:D,2,0)</f>
        <v>0.12</v>
      </c>
    </row>
    <row r="914" spans="1:13" x14ac:dyDescent="0.25">
      <c r="A914">
        <v>17546</v>
      </c>
      <c r="B914" s="58" t="s">
        <v>1347</v>
      </c>
      <c r="C914" s="58" t="s">
        <v>410</v>
      </c>
      <c r="D914" s="58" t="s">
        <v>621</v>
      </c>
      <c r="E914" s="58">
        <v>473</v>
      </c>
      <c r="F914" s="58">
        <v>24</v>
      </c>
      <c r="G914" s="59">
        <v>4</v>
      </c>
      <c r="H914" s="58" t="s">
        <v>516</v>
      </c>
      <c r="I914" s="59">
        <v>3.79</v>
      </c>
      <c r="J914">
        <v>1</v>
      </c>
      <c r="K914" s="191"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1.48</v>
      </c>
      <c r="L914" s="192" t="str">
        <f t="shared" si="14"/>
        <v>Beer473</v>
      </c>
      <c r="M914" s="191">
        <f>VLOOKUP(L914,'Slope %'!C:D,2,0)</f>
        <v>0.12</v>
      </c>
    </row>
    <row r="915" spans="1:13" x14ac:dyDescent="0.25">
      <c r="A915">
        <v>17564</v>
      </c>
      <c r="B915" s="58" t="s">
        <v>1348</v>
      </c>
      <c r="C915" s="58" t="s">
        <v>423</v>
      </c>
      <c r="D915" s="58" t="s">
        <v>602</v>
      </c>
      <c r="E915" s="58">
        <v>750</v>
      </c>
      <c r="F915" s="58">
        <v>6</v>
      </c>
      <c r="G915" s="59">
        <v>13</v>
      </c>
      <c r="H915" s="58" t="s">
        <v>496</v>
      </c>
      <c r="I915" s="59">
        <v>28.99</v>
      </c>
      <c r="J915">
        <v>1</v>
      </c>
      <c r="K915" s="191"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7.61</v>
      </c>
      <c r="L915" s="192" t="str">
        <f t="shared" si="14"/>
        <v>Wine750</v>
      </c>
      <c r="M915" s="191">
        <f>VLOOKUP(L915,'Slope %'!C:D,2,0)</f>
        <v>0.1</v>
      </c>
    </row>
    <row r="916" spans="1:13" x14ac:dyDescent="0.25">
      <c r="A916">
        <v>17572</v>
      </c>
      <c r="B916" s="58" t="s">
        <v>1329</v>
      </c>
      <c r="C916" s="58" t="s">
        <v>414</v>
      </c>
      <c r="D916" s="58" t="s">
        <v>578</v>
      </c>
      <c r="E916" s="58">
        <v>750</v>
      </c>
      <c r="F916" s="58">
        <v>12</v>
      </c>
      <c r="G916" s="59">
        <v>21</v>
      </c>
      <c r="H916" s="58" t="s">
        <v>421</v>
      </c>
      <c r="I916" s="59">
        <v>23.99</v>
      </c>
      <c r="J916">
        <v>1</v>
      </c>
      <c r="K916" s="191"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12.3</v>
      </c>
      <c r="L916" s="192" t="str">
        <f t="shared" si="14"/>
        <v>Spirits750</v>
      </c>
      <c r="M916" s="191">
        <f>VLOOKUP(L916,'Slope %'!C:D,2,0)</f>
        <v>7.0000000000000007E-2</v>
      </c>
    </row>
    <row r="917" spans="1:13" x14ac:dyDescent="0.25">
      <c r="A917">
        <v>17648</v>
      </c>
      <c r="B917" s="58" t="s">
        <v>1349</v>
      </c>
      <c r="C917" s="58" t="s">
        <v>439</v>
      </c>
      <c r="D917" s="58" t="s">
        <v>1350</v>
      </c>
      <c r="E917" s="58">
        <v>0</v>
      </c>
      <c r="F917" s="58">
        <v>12</v>
      </c>
      <c r="H917" s="58" t="s">
        <v>1351</v>
      </c>
      <c r="I917" s="59">
        <v>4.3099999999999996</v>
      </c>
      <c r="K917" s="191"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0</v>
      </c>
      <c r="L917" s="192" t="str">
        <f t="shared" si="14"/>
        <v>Non Liquor Merchandise0</v>
      </c>
      <c r="M917" s="191" t="e">
        <f>VLOOKUP(L917,'Slope %'!C:D,2,0)</f>
        <v>#N/A</v>
      </c>
    </row>
    <row r="918" spans="1:13" x14ac:dyDescent="0.25">
      <c r="A918">
        <v>17681</v>
      </c>
      <c r="B918" s="58" t="s">
        <v>1352</v>
      </c>
      <c r="C918" s="58" t="s">
        <v>439</v>
      </c>
      <c r="D918" s="58" t="s">
        <v>1350</v>
      </c>
      <c r="E918" s="58">
        <v>0</v>
      </c>
      <c r="F918" s="58">
        <v>12</v>
      </c>
      <c r="H918" s="58" t="s">
        <v>1351</v>
      </c>
      <c r="I918" s="59">
        <v>4</v>
      </c>
      <c r="K918" s="191"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0</v>
      </c>
      <c r="L918" s="192" t="str">
        <f t="shared" si="14"/>
        <v>Non Liquor Merchandise0</v>
      </c>
      <c r="M918" s="191" t="e">
        <f>VLOOKUP(L918,'Slope %'!C:D,2,0)</f>
        <v>#N/A</v>
      </c>
    </row>
    <row r="919" spans="1:13" x14ac:dyDescent="0.25">
      <c r="A919">
        <v>17686</v>
      </c>
      <c r="B919" s="58" t="s">
        <v>1353</v>
      </c>
      <c r="C919" s="58" t="s">
        <v>439</v>
      </c>
      <c r="D919" s="58" t="s">
        <v>1354</v>
      </c>
      <c r="E919" s="58">
        <v>0</v>
      </c>
      <c r="F919" s="58">
        <v>12</v>
      </c>
      <c r="H919" s="58" t="s">
        <v>1351</v>
      </c>
      <c r="I919" s="59">
        <v>4.5</v>
      </c>
      <c r="K919" s="191"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0</v>
      </c>
      <c r="L919" s="192" t="str">
        <f t="shared" si="14"/>
        <v>Non Liquor Merchandise0</v>
      </c>
      <c r="M919" s="191" t="e">
        <f>VLOOKUP(L919,'Slope %'!C:D,2,0)</f>
        <v>#N/A</v>
      </c>
    </row>
    <row r="920" spans="1:13" x14ac:dyDescent="0.25">
      <c r="A920">
        <v>17723</v>
      </c>
      <c r="B920" s="58" t="s">
        <v>1355</v>
      </c>
      <c r="C920" s="58" t="s">
        <v>423</v>
      </c>
      <c r="D920" s="58" t="s">
        <v>520</v>
      </c>
      <c r="E920" s="58">
        <v>750</v>
      </c>
      <c r="F920" s="58">
        <v>12</v>
      </c>
      <c r="G920" s="59">
        <v>10.5</v>
      </c>
      <c r="H920" s="58" t="s">
        <v>507</v>
      </c>
      <c r="I920" s="59">
        <v>18.489999999999998</v>
      </c>
      <c r="J920">
        <v>1</v>
      </c>
      <c r="K920" s="191"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6.15</v>
      </c>
      <c r="L920" s="192" t="str">
        <f t="shared" si="14"/>
        <v>Wine750</v>
      </c>
      <c r="M920" s="191">
        <f>VLOOKUP(L920,'Slope %'!C:D,2,0)</f>
        <v>0.1</v>
      </c>
    </row>
    <row r="921" spans="1:13" x14ac:dyDescent="0.25">
      <c r="A921">
        <v>17725</v>
      </c>
      <c r="B921" s="58" t="s">
        <v>1356</v>
      </c>
      <c r="C921" s="58" t="s">
        <v>423</v>
      </c>
      <c r="D921" s="58" t="s">
        <v>476</v>
      </c>
      <c r="E921" s="58">
        <v>750</v>
      </c>
      <c r="F921" s="58">
        <v>12</v>
      </c>
      <c r="G921" s="59">
        <v>14</v>
      </c>
      <c r="H921" s="58" t="s">
        <v>553</v>
      </c>
      <c r="I921" s="59">
        <v>21.99</v>
      </c>
      <c r="J921">
        <v>1</v>
      </c>
      <c r="K921" s="191"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8.1999999999999993</v>
      </c>
      <c r="L921" s="192" t="str">
        <f t="shared" si="14"/>
        <v>Wine750</v>
      </c>
      <c r="M921" s="191">
        <f>VLOOKUP(L921,'Slope %'!C:D,2,0)</f>
        <v>0.1</v>
      </c>
    </row>
    <row r="922" spans="1:13" x14ac:dyDescent="0.25">
      <c r="A922">
        <v>17733</v>
      </c>
      <c r="B922" s="58" t="s">
        <v>1357</v>
      </c>
      <c r="C922" s="58" t="s">
        <v>439</v>
      </c>
      <c r="D922" s="58" t="s">
        <v>1350</v>
      </c>
      <c r="E922" s="58">
        <v>0</v>
      </c>
      <c r="F922" s="58">
        <v>6</v>
      </c>
      <c r="H922" s="58" t="s">
        <v>1351</v>
      </c>
      <c r="I922" s="59">
        <v>6.14</v>
      </c>
      <c r="K922" s="191"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0</v>
      </c>
      <c r="L922" s="192" t="str">
        <f t="shared" si="14"/>
        <v>Non Liquor Merchandise0</v>
      </c>
      <c r="M922" s="191" t="e">
        <f>VLOOKUP(L922,'Slope %'!C:D,2,0)</f>
        <v>#N/A</v>
      </c>
    </row>
    <row r="923" spans="1:13" x14ac:dyDescent="0.25">
      <c r="A923">
        <v>17753</v>
      </c>
      <c r="B923" s="58" t="s">
        <v>1358</v>
      </c>
      <c r="C923" s="58" t="s">
        <v>423</v>
      </c>
      <c r="D923" s="58" t="s">
        <v>436</v>
      </c>
      <c r="E923" s="58">
        <v>750</v>
      </c>
      <c r="F923" s="58">
        <v>12</v>
      </c>
      <c r="G923" s="59">
        <v>12.5</v>
      </c>
      <c r="H923" s="58" t="s">
        <v>521</v>
      </c>
      <c r="I923" s="59">
        <v>29.99</v>
      </c>
      <c r="J923">
        <v>1</v>
      </c>
      <c r="K923" s="191"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7.32</v>
      </c>
      <c r="L923" s="192" t="str">
        <f t="shared" si="14"/>
        <v>Wine750</v>
      </c>
      <c r="M923" s="191">
        <f>VLOOKUP(L923,'Slope %'!C:D,2,0)</f>
        <v>0.1</v>
      </c>
    </row>
    <row r="924" spans="1:13" x14ac:dyDescent="0.25">
      <c r="A924">
        <v>17756</v>
      </c>
      <c r="B924" s="58" t="s">
        <v>1359</v>
      </c>
      <c r="C924" s="58" t="s">
        <v>423</v>
      </c>
      <c r="D924" s="58" t="s">
        <v>639</v>
      </c>
      <c r="E924" s="58">
        <v>750</v>
      </c>
      <c r="F924" s="58">
        <v>6</v>
      </c>
      <c r="G924" s="59">
        <v>13.5</v>
      </c>
      <c r="H924" s="58" t="s">
        <v>421</v>
      </c>
      <c r="I924" s="59">
        <v>38.99</v>
      </c>
      <c r="J924">
        <v>1</v>
      </c>
      <c r="K924" s="191"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7.9</v>
      </c>
      <c r="L924" s="192" t="str">
        <f t="shared" si="14"/>
        <v>Wine750</v>
      </c>
      <c r="M924" s="191">
        <f>VLOOKUP(L924,'Slope %'!C:D,2,0)</f>
        <v>0.1</v>
      </c>
    </row>
    <row r="925" spans="1:13" x14ac:dyDescent="0.25">
      <c r="A925">
        <v>17761</v>
      </c>
      <c r="B925" s="58" t="s">
        <v>1359</v>
      </c>
      <c r="C925" s="58" t="s">
        <v>423</v>
      </c>
      <c r="D925" s="58" t="s">
        <v>639</v>
      </c>
      <c r="E925" s="58">
        <v>1500</v>
      </c>
      <c r="F925" s="58">
        <v>3</v>
      </c>
      <c r="G925" s="59">
        <v>14</v>
      </c>
      <c r="H925" s="58" t="s">
        <v>421</v>
      </c>
      <c r="I925" s="59">
        <v>79.989999999999995</v>
      </c>
      <c r="J925">
        <v>1</v>
      </c>
      <c r="K925" s="191"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16.39</v>
      </c>
      <c r="L925" s="192" t="str">
        <f t="shared" si="14"/>
        <v>Wine1500</v>
      </c>
      <c r="M925" s="191">
        <f>VLOOKUP(L925,'Slope %'!C:D,2,0)</f>
        <v>7.0000000000000007E-2</v>
      </c>
    </row>
    <row r="926" spans="1:13" x14ac:dyDescent="0.25">
      <c r="A926">
        <v>17767</v>
      </c>
      <c r="B926" s="58" t="s">
        <v>1360</v>
      </c>
      <c r="C926" s="58" t="s">
        <v>423</v>
      </c>
      <c r="D926" s="58" t="s">
        <v>465</v>
      </c>
      <c r="E926" s="58">
        <v>750</v>
      </c>
      <c r="F926" s="58">
        <v>12</v>
      </c>
      <c r="G926" s="59">
        <v>13</v>
      </c>
      <c r="H926" s="58" t="s">
        <v>507</v>
      </c>
      <c r="I926" s="59">
        <v>32.99</v>
      </c>
      <c r="J926">
        <v>1</v>
      </c>
      <c r="K926" s="191"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7.61</v>
      </c>
      <c r="L926" s="192" t="str">
        <f t="shared" si="14"/>
        <v>Wine750</v>
      </c>
      <c r="M926" s="191">
        <f>VLOOKUP(L926,'Slope %'!C:D,2,0)</f>
        <v>0.1</v>
      </c>
    </row>
    <row r="927" spans="1:13" x14ac:dyDescent="0.25">
      <c r="A927">
        <v>17790</v>
      </c>
      <c r="B927" s="58" t="s">
        <v>1361</v>
      </c>
      <c r="C927" s="58" t="s">
        <v>423</v>
      </c>
      <c r="D927" s="58" t="s">
        <v>575</v>
      </c>
      <c r="E927" s="58">
        <v>750</v>
      </c>
      <c r="F927" s="58">
        <v>12</v>
      </c>
      <c r="G927" s="59">
        <v>13</v>
      </c>
      <c r="H927" s="58" t="s">
        <v>421</v>
      </c>
      <c r="I927" s="59">
        <v>15.49</v>
      </c>
      <c r="J927">
        <v>1</v>
      </c>
      <c r="K927" s="191"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7.61</v>
      </c>
      <c r="L927" s="192" t="str">
        <f t="shared" si="14"/>
        <v>Wine750</v>
      </c>
      <c r="M927" s="191">
        <f>VLOOKUP(L927,'Slope %'!C:D,2,0)</f>
        <v>0.1</v>
      </c>
    </row>
    <row r="928" spans="1:13" x14ac:dyDescent="0.25">
      <c r="A928">
        <v>17791</v>
      </c>
      <c r="B928" s="58" t="s">
        <v>1362</v>
      </c>
      <c r="C928" s="58" t="s">
        <v>423</v>
      </c>
      <c r="D928" s="58" t="s">
        <v>598</v>
      </c>
      <c r="E928" s="58">
        <v>3000</v>
      </c>
      <c r="F928" s="58">
        <v>4</v>
      </c>
      <c r="G928" s="59">
        <v>13.5</v>
      </c>
      <c r="H928" s="58" t="s">
        <v>421</v>
      </c>
      <c r="I928" s="59">
        <v>44.99</v>
      </c>
      <c r="J928">
        <v>1</v>
      </c>
      <c r="K928" s="191"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31.62</v>
      </c>
      <c r="L928" s="192" t="str">
        <f t="shared" si="14"/>
        <v>Wine3000</v>
      </c>
      <c r="M928" s="191">
        <f>VLOOKUP(L928,'Slope %'!C:D,2,0)</f>
        <v>0.05</v>
      </c>
    </row>
    <row r="929" spans="1:13" x14ac:dyDescent="0.25">
      <c r="A929">
        <v>17815</v>
      </c>
      <c r="B929" s="58" t="s">
        <v>1363</v>
      </c>
      <c r="C929" s="58" t="s">
        <v>423</v>
      </c>
      <c r="D929" s="58" t="s">
        <v>465</v>
      </c>
      <c r="E929" s="58">
        <v>750</v>
      </c>
      <c r="F929" s="58">
        <v>12</v>
      </c>
      <c r="G929" s="59">
        <v>12.5</v>
      </c>
      <c r="H929" s="58" t="s">
        <v>456</v>
      </c>
      <c r="I929" s="59">
        <v>15.49</v>
      </c>
      <c r="J929">
        <v>1</v>
      </c>
      <c r="K929" s="191"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7.32</v>
      </c>
      <c r="L929" s="192" t="str">
        <f t="shared" si="14"/>
        <v>Wine750</v>
      </c>
      <c r="M929" s="191">
        <f>VLOOKUP(L929,'Slope %'!C:D,2,0)</f>
        <v>0.1</v>
      </c>
    </row>
    <row r="930" spans="1:13" x14ac:dyDescent="0.25">
      <c r="A930">
        <v>17819</v>
      </c>
      <c r="B930" s="58" t="s">
        <v>1364</v>
      </c>
      <c r="C930" s="58" t="s">
        <v>423</v>
      </c>
      <c r="D930" s="58" t="s">
        <v>436</v>
      </c>
      <c r="E930" s="58">
        <v>750</v>
      </c>
      <c r="F930" s="58">
        <v>12</v>
      </c>
      <c r="G930" s="59">
        <v>13</v>
      </c>
      <c r="H930" s="58" t="s">
        <v>799</v>
      </c>
      <c r="I930" s="59">
        <v>21.99</v>
      </c>
      <c r="J930">
        <v>1</v>
      </c>
      <c r="K930" s="191"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7.61</v>
      </c>
      <c r="L930" s="192" t="str">
        <f t="shared" si="14"/>
        <v>Wine750</v>
      </c>
      <c r="M930" s="191">
        <f>VLOOKUP(L930,'Slope %'!C:D,2,0)</f>
        <v>0.1</v>
      </c>
    </row>
    <row r="931" spans="1:13" x14ac:dyDescent="0.25">
      <c r="A931">
        <v>17860</v>
      </c>
      <c r="B931" s="58" t="s">
        <v>1365</v>
      </c>
      <c r="C931" s="58" t="s">
        <v>414</v>
      </c>
      <c r="D931" s="58" t="s">
        <v>1084</v>
      </c>
      <c r="E931" s="58">
        <v>750</v>
      </c>
      <c r="F931" s="58">
        <v>12</v>
      </c>
      <c r="G931" s="59">
        <v>35</v>
      </c>
      <c r="H931" s="58" t="s">
        <v>419</v>
      </c>
      <c r="I931" s="59">
        <v>33.99</v>
      </c>
      <c r="J931">
        <v>1</v>
      </c>
      <c r="K931" s="191"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20.49</v>
      </c>
      <c r="L931" s="192" t="str">
        <f t="shared" si="14"/>
        <v>Spirits750</v>
      </c>
      <c r="M931" s="191">
        <f>VLOOKUP(L931,'Slope %'!C:D,2,0)</f>
        <v>7.0000000000000007E-2</v>
      </c>
    </row>
    <row r="932" spans="1:13" x14ac:dyDescent="0.25">
      <c r="A932">
        <v>17874</v>
      </c>
      <c r="B932" s="58" t="s">
        <v>1366</v>
      </c>
      <c r="C932" s="58" t="s">
        <v>423</v>
      </c>
      <c r="D932" s="58" t="s">
        <v>436</v>
      </c>
      <c r="E932" s="58">
        <v>750</v>
      </c>
      <c r="F932" s="58">
        <v>12</v>
      </c>
      <c r="G932" s="59">
        <v>13</v>
      </c>
      <c r="H932" s="58" t="s">
        <v>507</v>
      </c>
      <c r="I932" s="59">
        <v>20.99</v>
      </c>
      <c r="J932">
        <v>1</v>
      </c>
      <c r="K932" s="191"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7.61</v>
      </c>
      <c r="L932" s="192" t="str">
        <f t="shared" si="14"/>
        <v>Wine750</v>
      </c>
      <c r="M932" s="191">
        <f>VLOOKUP(L932,'Slope %'!C:D,2,0)</f>
        <v>0.1</v>
      </c>
    </row>
    <row r="933" spans="1:13" x14ac:dyDescent="0.25">
      <c r="A933">
        <v>17908</v>
      </c>
      <c r="B933" s="58" t="s">
        <v>1367</v>
      </c>
      <c r="C933" s="58" t="s">
        <v>410</v>
      </c>
      <c r="D933" s="58" t="s">
        <v>411</v>
      </c>
      <c r="E933" s="58">
        <v>473</v>
      </c>
      <c r="F933" s="58">
        <v>24</v>
      </c>
      <c r="G933" s="59">
        <v>5</v>
      </c>
      <c r="H933" s="58" t="s">
        <v>697</v>
      </c>
      <c r="I933" s="59">
        <v>4.29</v>
      </c>
      <c r="J933">
        <v>1</v>
      </c>
      <c r="K933" s="191"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1.85</v>
      </c>
      <c r="L933" s="192" t="str">
        <f t="shared" si="14"/>
        <v>Beer473</v>
      </c>
      <c r="M933" s="191">
        <f>VLOOKUP(L933,'Slope %'!C:D,2,0)</f>
        <v>0.12</v>
      </c>
    </row>
    <row r="934" spans="1:13" x14ac:dyDescent="0.25">
      <c r="A934">
        <v>17908</v>
      </c>
      <c r="B934" s="58" t="s">
        <v>1367</v>
      </c>
      <c r="C934" s="58" t="s">
        <v>410</v>
      </c>
      <c r="D934" s="58" t="s">
        <v>411</v>
      </c>
      <c r="E934" s="58">
        <v>473</v>
      </c>
      <c r="F934" s="58">
        <v>24</v>
      </c>
      <c r="G934" s="59">
        <v>5</v>
      </c>
      <c r="H934" s="58" t="s">
        <v>697</v>
      </c>
      <c r="I934" s="59">
        <v>4.29</v>
      </c>
      <c r="J934">
        <v>1</v>
      </c>
      <c r="K934" s="191"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1.85</v>
      </c>
      <c r="L934" s="192" t="str">
        <f t="shared" si="14"/>
        <v>Beer473</v>
      </c>
      <c r="M934" s="191">
        <f>VLOOKUP(L934,'Slope %'!C:D,2,0)</f>
        <v>0.12</v>
      </c>
    </row>
    <row r="935" spans="1:13" x14ac:dyDescent="0.25">
      <c r="A935">
        <v>17913</v>
      </c>
      <c r="B935" s="58" t="s">
        <v>1368</v>
      </c>
      <c r="C935" s="58" t="s">
        <v>673</v>
      </c>
      <c r="D935" s="58" t="s">
        <v>1122</v>
      </c>
      <c r="E935" s="58">
        <v>19500</v>
      </c>
      <c r="F935" s="58">
        <v>1</v>
      </c>
      <c r="G935" s="59">
        <v>5</v>
      </c>
      <c r="H935" s="58" t="s">
        <v>600</v>
      </c>
      <c r="I935" s="59">
        <v>152.13</v>
      </c>
      <c r="J935">
        <v>1</v>
      </c>
      <c r="K935" s="191"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76.12</v>
      </c>
      <c r="L935" s="192" t="str">
        <f t="shared" si="14"/>
        <v>Ready to Drink19500</v>
      </c>
      <c r="M935" s="191" t="e">
        <f>VLOOKUP(L935,'Slope %'!C:D,2,0)</f>
        <v>#N/A</v>
      </c>
    </row>
    <row r="936" spans="1:13" x14ac:dyDescent="0.25">
      <c r="A936">
        <v>17913</v>
      </c>
      <c r="B936" s="58" t="s">
        <v>1368</v>
      </c>
      <c r="C936" s="58" t="s">
        <v>673</v>
      </c>
      <c r="D936" s="58" t="s">
        <v>1122</v>
      </c>
      <c r="E936" s="58">
        <v>19500</v>
      </c>
      <c r="F936" s="58">
        <v>1</v>
      </c>
      <c r="G936" s="59">
        <v>5</v>
      </c>
      <c r="H936" s="58" t="s">
        <v>600</v>
      </c>
      <c r="I936" s="59">
        <v>152.13</v>
      </c>
      <c r="J936">
        <v>1</v>
      </c>
      <c r="K936" s="191"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76.12</v>
      </c>
      <c r="L936" s="192" t="str">
        <f t="shared" si="14"/>
        <v>Ready to Drink19500</v>
      </c>
      <c r="M936" s="191" t="e">
        <f>VLOOKUP(L936,'Slope %'!C:D,2,0)</f>
        <v>#N/A</v>
      </c>
    </row>
    <row r="937" spans="1:13" x14ac:dyDescent="0.25">
      <c r="A937">
        <v>17919</v>
      </c>
      <c r="B937" s="58" t="s">
        <v>1369</v>
      </c>
      <c r="C937" s="58" t="s">
        <v>414</v>
      </c>
      <c r="D937" s="58" t="s">
        <v>500</v>
      </c>
      <c r="E937" s="58">
        <v>750</v>
      </c>
      <c r="F937" s="58">
        <v>6</v>
      </c>
      <c r="G937" s="59">
        <v>40</v>
      </c>
      <c r="H937" s="58" t="s">
        <v>419</v>
      </c>
      <c r="I937" s="59">
        <v>63.99</v>
      </c>
      <c r="J937">
        <v>1</v>
      </c>
      <c r="K937" s="191"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23.42</v>
      </c>
      <c r="L937" s="192" t="str">
        <f t="shared" si="14"/>
        <v>Spirits750</v>
      </c>
      <c r="M937" s="191">
        <f>VLOOKUP(L937,'Slope %'!C:D,2,0)</f>
        <v>7.0000000000000007E-2</v>
      </c>
    </row>
    <row r="938" spans="1:13" x14ac:dyDescent="0.25">
      <c r="A938">
        <v>17922</v>
      </c>
      <c r="B938" s="58" t="s">
        <v>1370</v>
      </c>
      <c r="C938" s="58" t="s">
        <v>423</v>
      </c>
      <c r="D938" s="58" t="s">
        <v>575</v>
      </c>
      <c r="E938" s="58">
        <v>750</v>
      </c>
      <c r="F938" s="58">
        <v>12</v>
      </c>
      <c r="G938" s="59">
        <v>13</v>
      </c>
      <c r="H938" s="58" t="s">
        <v>421</v>
      </c>
      <c r="I938" s="59">
        <v>19.989999999999998</v>
      </c>
      <c r="J938">
        <v>1</v>
      </c>
      <c r="K938" s="191"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7.61</v>
      </c>
      <c r="L938" s="192" t="str">
        <f t="shared" si="14"/>
        <v>Wine750</v>
      </c>
      <c r="M938" s="191">
        <f>VLOOKUP(L938,'Slope %'!C:D,2,0)</f>
        <v>0.1</v>
      </c>
    </row>
    <row r="939" spans="1:13" x14ac:dyDescent="0.25">
      <c r="A939">
        <v>17947</v>
      </c>
      <c r="B939" s="58" t="s">
        <v>1371</v>
      </c>
      <c r="C939" s="58" t="s">
        <v>414</v>
      </c>
      <c r="D939" s="58" t="s">
        <v>500</v>
      </c>
      <c r="E939" s="58">
        <v>750</v>
      </c>
      <c r="F939" s="58">
        <v>6</v>
      </c>
      <c r="G939" s="59">
        <v>46</v>
      </c>
      <c r="H939" s="58" t="s">
        <v>428</v>
      </c>
      <c r="I939" s="59">
        <v>79.989999999999995</v>
      </c>
      <c r="J939">
        <v>1</v>
      </c>
      <c r="K939" s="191"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26.93</v>
      </c>
      <c r="L939" s="192" t="str">
        <f t="shared" si="14"/>
        <v>Spirits750</v>
      </c>
      <c r="M939" s="191">
        <f>VLOOKUP(L939,'Slope %'!C:D,2,0)</f>
        <v>7.0000000000000007E-2</v>
      </c>
    </row>
    <row r="940" spans="1:13" x14ac:dyDescent="0.25">
      <c r="A940">
        <v>17948</v>
      </c>
      <c r="B940" s="58" t="s">
        <v>1372</v>
      </c>
      <c r="C940" s="58" t="s">
        <v>414</v>
      </c>
      <c r="D940" s="58" t="s">
        <v>524</v>
      </c>
      <c r="E940" s="58">
        <v>750</v>
      </c>
      <c r="F940" s="58">
        <v>4</v>
      </c>
      <c r="G940" s="59">
        <v>40</v>
      </c>
      <c r="H940" s="58" t="s">
        <v>428</v>
      </c>
      <c r="I940" s="59">
        <v>229.99</v>
      </c>
      <c r="J940">
        <v>1</v>
      </c>
      <c r="K940" s="191"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23.42</v>
      </c>
      <c r="L940" s="192" t="str">
        <f t="shared" si="14"/>
        <v>Spirits750</v>
      </c>
      <c r="M940" s="191">
        <f>VLOOKUP(L940,'Slope %'!C:D,2,0)</f>
        <v>7.0000000000000007E-2</v>
      </c>
    </row>
    <row r="941" spans="1:13" x14ac:dyDescent="0.25">
      <c r="A941">
        <v>17949</v>
      </c>
      <c r="B941" s="58" t="s">
        <v>1373</v>
      </c>
      <c r="C941" s="58" t="s">
        <v>414</v>
      </c>
      <c r="D941" s="58" t="s">
        <v>418</v>
      </c>
      <c r="E941" s="58">
        <v>1140</v>
      </c>
      <c r="F941" s="58">
        <v>6</v>
      </c>
      <c r="G941" s="59">
        <v>40</v>
      </c>
      <c r="H941" s="58" t="s">
        <v>428</v>
      </c>
      <c r="I941" s="59">
        <v>69.989999999999995</v>
      </c>
      <c r="J941">
        <v>1</v>
      </c>
      <c r="K941" s="191"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35.6</v>
      </c>
      <c r="L941" s="192" t="str">
        <f t="shared" si="14"/>
        <v>Spirits1140</v>
      </c>
      <c r="M941" s="191">
        <f>VLOOKUP(L941,'Slope %'!C:D,2,0)</f>
        <v>0.05</v>
      </c>
    </row>
    <row r="942" spans="1:13" x14ac:dyDescent="0.25">
      <c r="A942">
        <v>17950</v>
      </c>
      <c r="B942" s="58" t="s">
        <v>1374</v>
      </c>
      <c r="C942" s="58" t="s">
        <v>414</v>
      </c>
      <c r="D942" s="58" t="s">
        <v>460</v>
      </c>
      <c r="E942" s="58">
        <v>750</v>
      </c>
      <c r="F942" s="58">
        <v>12</v>
      </c>
      <c r="G942" s="59">
        <v>45.2</v>
      </c>
      <c r="H942" s="58" t="s">
        <v>480</v>
      </c>
      <c r="I942" s="59">
        <v>30.49</v>
      </c>
      <c r="J942">
        <v>1</v>
      </c>
      <c r="K942" s="191"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26.47</v>
      </c>
      <c r="L942" s="192" t="str">
        <f t="shared" si="14"/>
        <v>Spirits750</v>
      </c>
      <c r="M942" s="191">
        <f>VLOOKUP(L942,'Slope %'!C:D,2,0)</f>
        <v>7.0000000000000007E-2</v>
      </c>
    </row>
    <row r="943" spans="1:13" x14ac:dyDescent="0.25">
      <c r="A943">
        <v>17961</v>
      </c>
      <c r="B943" s="58" t="s">
        <v>1375</v>
      </c>
      <c r="C943" s="58" t="s">
        <v>423</v>
      </c>
      <c r="D943" s="58" t="s">
        <v>639</v>
      </c>
      <c r="E943" s="58">
        <v>750</v>
      </c>
      <c r="F943" s="58">
        <v>12</v>
      </c>
      <c r="G943" s="59">
        <v>13.5</v>
      </c>
      <c r="H943" s="58" t="s">
        <v>456</v>
      </c>
      <c r="I943" s="59">
        <v>19.989999999999998</v>
      </c>
      <c r="J943">
        <v>1</v>
      </c>
      <c r="K943" s="191"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7.9</v>
      </c>
      <c r="L943" s="192" t="str">
        <f t="shared" si="14"/>
        <v>Wine750</v>
      </c>
      <c r="M943" s="191">
        <f>VLOOKUP(L943,'Slope %'!C:D,2,0)</f>
        <v>0.1</v>
      </c>
    </row>
    <row r="944" spans="1:13" x14ac:dyDescent="0.25">
      <c r="A944">
        <v>17963</v>
      </c>
      <c r="B944" s="58" t="s">
        <v>1376</v>
      </c>
      <c r="C944" s="58" t="s">
        <v>414</v>
      </c>
      <c r="D944" s="58" t="s">
        <v>566</v>
      </c>
      <c r="E944" s="58">
        <v>750</v>
      </c>
      <c r="F944" s="58">
        <v>12</v>
      </c>
      <c r="G944" s="59">
        <v>15</v>
      </c>
      <c r="H944" s="58" t="s">
        <v>421</v>
      </c>
      <c r="I944" s="59">
        <v>31.99</v>
      </c>
      <c r="J944">
        <v>1</v>
      </c>
      <c r="K944" s="191"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8.7799999999999994</v>
      </c>
      <c r="L944" s="192" t="str">
        <f t="shared" si="14"/>
        <v>Spirits750</v>
      </c>
      <c r="M944" s="191">
        <f>VLOOKUP(L944,'Slope %'!C:D,2,0)</f>
        <v>7.0000000000000007E-2</v>
      </c>
    </row>
    <row r="945" spans="1:13" x14ac:dyDescent="0.25">
      <c r="A945">
        <v>17964</v>
      </c>
      <c r="B945" s="58" t="s">
        <v>1377</v>
      </c>
      <c r="C945" s="58" t="s">
        <v>414</v>
      </c>
      <c r="D945" s="58" t="s">
        <v>503</v>
      </c>
      <c r="E945" s="58">
        <v>750</v>
      </c>
      <c r="F945" s="58">
        <v>12</v>
      </c>
      <c r="G945" s="59">
        <v>40</v>
      </c>
      <c r="H945" s="58" t="s">
        <v>1241</v>
      </c>
      <c r="I945" s="59">
        <v>29.99</v>
      </c>
      <c r="J945">
        <v>1</v>
      </c>
      <c r="K945" s="191"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23.42</v>
      </c>
      <c r="L945" s="192" t="str">
        <f t="shared" si="14"/>
        <v>Spirits750</v>
      </c>
      <c r="M945" s="191">
        <f>VLOOKUP(L945,'Slope %'!C:D,2,0)</f>
        <v>7.0000000000000007E-2</v>
      </c>
    </row>
    <row r="946" spans="1:13" x14ac:dyDescent="0.25">
      <c r="A946">
        <v>17965</v>
      </c>
      <c r="B946" s="58" t="s">
        <v>1378</v>
      </c>
      <c r="C946" s="58" t="s">
        <v>414</v>
      </c>
      <c r="D946" s="58" t="s">
        <v>566</v>
      </c>
      <c r="E946" s="58">
        <v>750</v>
      </c>
      <c r="F946" s="58">
        <v>12</v>
      </c>
      <c r="G946" s="59">
        <v>17</v>
      </c>
      <c r="H946" s="58" t="s">
        <v>419</v>
      </c>
      <c r="I946" s="59">
        <v>36.49</v>
      </c>
      <c r="J946">
        <v>1</v>
      </c>
      <c r="K946" s="191"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9.9499999999999993</v>
      </c>
      <c r="L946" s="192" t="str">
        <f t="shared" si="14"/>
        <v>Spirits750</v>
      </c>
      <c r="M946" s="191">
        <f>VLOOKUP(L946,'Slope %'!C:D,2,0)</f>
        <v>7.0000000000000007E-2</v>
      </c>
    </row>
    <row r="947" spans="1:13" x14ac:dyDescent="0.25">
      <c r="A947">
        <v>17978</v>
      </c>
      <c r="B947" s="58" t="s">
        <v>1379</v>
      </c>
      <c r="C947" s="58" t="s">
        <v>423</v>
      </c>
      <c r="D947" s="58" t="s">
        <v>455</v>
      </c>
      <c r="E947" s="58">
        <v>750</v>
      </c>
      <c r="F947" s="58">
        <v>12</v>
      </c>
      <c r="G947" s="59">
        <v>11</v>
      </c>
      <c r="H947" s="58" t="s">
        <v>586</v>
      </c>
      <c r="I947" s="59">
        <v>21.99</v>
      </c>
      <c r="J947">
        <v>1</v>
      </c>
      <c r="K947" s="191"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6.44</v>
      </c>
      <c r="L947" s="192" t="str">
        <f t="shared" si="14"/>
        <v>Wine750</v>
      </c>
      <c r="M947" s="191">
        <f>VLOOKUP(L947,'Slope %'!C:D,2,0)</f>
        <v>0.1</v>
      </c>
    </row>
    <row r="948" spans="1:13" x14ac:dyDescent="0.25">
      <c r="A948">
        <v>17992</v>
      </c>
      <c r="B948" s="58" t="s">
        <v>1380</v>
      </c>
      <c r="C948" s="58" t="s">
        <v>410</v>
      </c>
      <c r="D948" s="58" t="s">
        <v>677</v>
      </c>
      <c r="E948" s="58">
        <v>473</v>
      </c>
      <c r="F948" s="58">
        <v>24</v>
      </c>
      <c r="G948" s="59">
        <v>5</v>
      </c>
      <c r="H948" s="58" t="s">
        <v>412</v>
      </c>
      <c r="I948" s="59">
        <v>3.99</v>
      </c>
      <c r="J948">
        <v>1</v>
      </c>
      <c r="K948" s="191"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1.85</v>
      </c>
      <c r="L948" s="192" t="str">
        <f t="shared" si="14"/>
        <v>Beer473</v>
      </c>
      <c r="M948" s="191">
        <f>VLOOKUP(L948,'Slope %'!C:D,2,0)</f>
        <v>0.12</v>
      </c>
    </row>
    <row r="949" spans="1:13" x14ac:dyDescent="0.25">
      <c r="A949">
        <v>17992</v>
      </c>
      <c r="B949" s="58" t="s">
        <v>1380</v>
      </c>
      <c r="C949" s="58" t="s">
        <v>410</v>
      </c>
      <c r="D949" s="58" t="s">
        <v>677</v>
      </c>
      <c r="E949" s="58">
        <v>473</v>
      </c>
      <c r="F949" s="58">
        <v>24</v>
      </c>
      <c r="G949" s="59">
        <v>5</v>
      </c>
      <c r="H949" s="58" t="s">
        <v>412</v>
      </c>
      <c r="I949" s="59">
        <v>3.99</v>
      </c>
      <c r="J949">
        <v>1</v>
      </c>
      <c r="K949" s="191"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1.85</v>
      </c>
      <c r="L949" s="192" t="str">
        <f t="shared" si="14"/>
        <v>Beer473</v>
      </c>
      <c r="M949" s="191">
        <f>VLOOKUP(L949,'Slope %'!C:D,2,0)</f>
        <v>0.12</v>
      </c>
    </row>
    <row r="950" spans="1:13" x14ac:dyDescent="0.25">
      <c r="A950">
        <v>17993</v>
      </c>
      <c r="B950" s="58" t="s">
        <v>1381</v>
      </c>
      <c r="C950" s="58" t="s">
        <v>410</v>
      </c>
      <c r="D950" s="58" t="s">
        <v>677</v>
      </c>
      <c r="E950" s="58">
        <v>473</v>
      </c>
      <c r="F950" s="58">
        <v>24</v>
      </c>
      <c r="G950" s="59">
        <v>5.5</v>
      </c>
      <c r="H950" s="58" t="s">
        <v>412</v>
      </c>
      <c r="I950" s="59">
        <v>3.99</v>
      </c>
      <c r="J950">
        <v>1</v>
      </c>
      <c r="K950" s="191"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2.0299999999999998</v>
      </c>
      <c r="L950" s="192" t="str">
        <f t="shared" si="14"/>
        <v>Beer473</v>
      </c>
      <c r="M950" s="191">
        <f>VLOOKUP(L950,'Slope %'!C:D,2,0)</f>
        <v>0.12</v>
      </c>
    </row>
    <row r="951" spans="1:13" x14ac:dyDescent="0.25">
      <c r="A951">
        <v>17993</v>
      </c>
      <c r="B951" s="58" t="s">
        <v>1381</v>
      </c>
      <c r="C951" s="58" t="s">
        <v>410</v>
      </c>
      <c r="D951" s="58" t="s">
        <v>677</v>
      </c>
      <c r="E951" s="58">
        <v>473</v>
      </c>
      <c r="F951" s="58">
        <v>24</v>
      </c>
      <c r="G951" s="59">
        <v>5.5</v>
      </c>
      <c r="H951" s="58" t="s">
        <v>412</v>
      </c>
      <c r="I951" s="59">
        <v>3.99</v>
      </c>
      <c r="J951">
        <v>1</v>
      </c>
      <c r="K951" s="191"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2.0299999999999998</v>
      </c>
      <c r="L951" s="192" t="str">
        <f t="shared" si="14"/>
        <v>Beer473</v>
      </c>
      <c r="M951" s="191">
        <f>VLOOKUP(L951,'Slope %'!C:D,2,0)</f>
        <v>0.12</v>
      </c>
    </row>
    <row r="952" spans="1:13" x14ac:dyDescent="0.25">
      <c r="A952">
        <v>17994</v>
      </c>
      <c r="B952" s="58" t="s">
        <v>1382</v>
      </c>
      <c r="C952" s="58" t="s">
        <v>414</v>
      </c>
      <c r="D952" s="58" t="s">
        <v>810</v>
      </c>
      <c r="E952" s="58">
        <v>750</v>
      </c>
      <c r="F952" s="58">
        <v>12</v>
      </c>
      <c r="G952" s="59">
        <v>47</v>
      </c>
      <c r="H952" s="58" t="s">
        <v>448</v>
      </c>
      <c r="I952" s="59">
        <v>54.99</v>
      </c>
      <c r="J952">
        <v>1</v>
      </c>
      <c r="K952" s="191"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27.52</v>
      </c>
      <c r="L952" s="192" t="str">
        <f t="shared" si="14"/>
        <v>Spirits750</v>
      </c>
      <c r="M952" s="191">
        <f>VLOOKUP(L952,'Slope %'!C:D,2,0)</f>
        <v>7.0000000000000007E-2</v>
      </c>
    </row>
    <row r="953" spans="1:13" x14ac:dyDescent="0.25">
      <c r="A953">
        <v>18003</v>
      </c>
      <c r="B953" s="58" t="s">
        <v>1383</v>
      </c>
      <c r="C953" s="58" t="s">
        <v>414</v>
      </c>
      <c r="D953" s="58" t="s">
        <v>649</v>
      </c>
      <c r="E953" s="58">
        <v>750</v>
      </c>
      <c r="F953" s="58">
        <v>12</v>
      </c>
      <c r="G953" s="59">
        <v>42</v>
      </c>
      <c r="H953" s="58" t="s">
        <v>480</v>
      </c>
      <c r="I953" s="59">
        <v>41.99</v>
      </c>
      <c r="J953">
        <v>1</v>
      </c>
      <c r="K953" s="191"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24.59</v>
      </c>
      <c r="L953" s="192" t="str">
        <f t="shared" si="14"/>
        <v>Spirits750</v>
      </c>
      <c r="M953" s="191">
        <f>VLOOKUP(L953,'Slope %'!C:D,2,0)</f>
        <v>7.0000000000000007E-2</v>
      </c>
    </row>
    <row r="954" spans="1:13" x14ac:dyDescent="0.25">
      <c r="A954">
        <v>18023</v>
      </c>
      <c r="B954" s="58" t="s">
        <v>648</v>
      </c>
      <c r="C954" s="58" t="s">
        <v>414</v>
      </c>
      <c r="D954" s="58" t="s">
        <v>415</v>
      </c>
      <c r="E954" s="58">
        <v>200</v>
      </c>
      <c r="F954" s="58">
        <v>44</v>
      </c>
      <c r="G954" s="59">
        <v>40</v>
      </c>
      <c r="H954" s="58" t="s">
        <v>419</v>
      </c>
      <c r="I954" s="59">
        <v>12.79</v>
      </c>
      <c r="J954">
        <v>1</v>
      </c>
      <c r="K954" s="191"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8.51</v>
      </c>
      <c r="L954" s="192" t="str">
        <f t="shared" si="14"/>
        <v>Spirits200</v>
      </c>
      <c r="M954" s="191">
        <f>VLOOKUP(L954,'Slope %'!C:D,2,0)</f>
        <v>0.1</v>
      </c>
    </row>
    <row r="955" spans="1:13" x14ac:dyDescent="0.25">
      <c r="A955">
        <v>18060</v>
      </c>
      <c r="B955" s="58" t="s">
        <v>1384</v>
      </c>
      <c r="C955" s="58" t="s">
        <v>423</v>
      </c>
      <c r="D955" s="58" t="s">
        <v>436</v>
      </c>
      <c r="E955" s="58">
        <v>750</v>
      </c>
      <c r="F955" s="58">
        <v>12</v>
      </c>
      <c r="G955" s="59">
        <v>13.5</v>
      </c>
      <c r="H955" s="58" t="s">
        <v>474</v>
      </c>
      <c r="I955" s="59">
        <v>18.989999999999998</v>
      </c>
      <c r="J955">
        <v>1</v>
      </c>
      <c r="K955" s="191"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7.9</v>
      </c>
      <c r="L955" s="192" t="str">
        <f t="shared" si="14"/>
        <v>Wine750</v>
      </c>
      <c r="M955" s="191">
        <f>VLOOKUP(L955,'Slope %'!C:D,2,0)</f>
        <v>0.1</v>
      </c>
    </row>
    <row r="956" spans="1:13" x14ac:dyDescent="0.25">
      <c r="A956">
        <v>18064</v>
      </c>
      <c r="B956" s="58" t="s">
        <v>1385</v>
      </c>
      <c r="C956" s="58" t="s">
        <v>423</v>
      </c>
      <c r="D956" s="58" t="s">
        <v>602</v>
      </c>
      <c r="E956" s="58">
        <v>750</v>
      </c>
      <c r="F956" s="58">
        <v>12</v>
      </c>
      <c r="G956" s="59">
        <v>13.5</v>
      </c>
      <c r="H956" s="58" t="s">
        <v>511</v>
      </c>
      <c r="I956" s="59">
        <v>23.99</v>
      </c>
      <c r="J956">
        <v>1</v>
      </c>
      <c r="K956" s="191"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7.9</v>
      </c>
      <c r="L956" s="192" t="str">
        <f t="shared" si="14"/>
        <v>Wine750</v>
      </c>
      <c r="M956" s="191">
        <f>VLOOKUP(L956,'Slope %'!C:D,2,0)</f>
        <v>0.1</v>
      </c>
    </row>
    <row r="957" spans="1:13" x14ac:dyDescent="0.25">
      <c r="A957">
        <v>18084</v>
      </c>
      <c r="B957" s="58" t="s">
        <v>1386</v>
      </c>
      <c r="C957" s="58" t="s">
        <v>423</v>
      </c>
      <c r="D957" s="58" t="s">
        <v>473</v>
      </c>
      <c r="E957" s="58">
        <v>750</v>
      </c>
      <c r="F957" s="58">
        <v>12</v>
      </c>
      <c r="G957" s="59">
        <v>14</v>
      </c>
      <c r="H957" s="58" t="s">
        <v>586</v>
      </c>
      <c r="I957" s="59">
        <v>19.989999999999998</v>
      </c>
      <c r="J957">
        <v>1</v>
      </c>
      <c r="K957" s="191"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8.1999999999999993</v>
      </c>
      <c r="L957" s="192" t="str">
        <f t="shared" si="14"/>
        <v>Wine750</v>
      </c>
      <c r="M957" s="191">
        <f>VLOOKUP(L957,'Slope %'!C:D,2,0)</f>
        <v>0.1</v>
      </c>
    </row>
    <row r="958" spans="1:13" x14ac:dyDescent="0.25">
      <c r="A958">
        <v>18094</v>
      </c>
      <c r="B958" s="58" t="s">
        <v>1387</v>
      </c>
      <c r="C958" s="58" t="s">
        <v>423</v>
      </c>
      <c r="D958" s="58" t="s">
        <v>467</v>
      </c>
      <c r="E958" s="58">
        <v>750</v>
      </c>
      <c r="F958" s="58">
        <v>12</v>
      </c>
      <c r="G958" s="59">
        <v>14.5</v>
      </c>
      <c r="H958" s="58" t="s">
        <v>553</v>
      </c>
      <c r="I958" s="59">
        <v>10.039999999999999</v>
      </c>
      <c r="J958">
        <v>1</v>
      </c>
      <c r="K958" s="191"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8.49</v>
      </c>
      <c r="L958" s="192" t="str">
        <f t="shared" si="14"/>
        <v>Wine750</v>
      </c>
      <c r="M958" s="191">
        <f>VLOOKUP(L958,'Slope %'!C:D,2,0)</f>
        <v>0.1</v>
      </c>
    </row>
    <row r="959" spans="1:13" x14ac:dyDescent="0.25">
      <c r="A959">
        <v>18097</v>
      </c>
      <c r="B959" s="58" t="s">
        <v>1388</v>
      </c>
      <c r="C959" s="58" t="s">
        <v>423</v>
      </c>
      <c r="D959" s="58" t="s">
        <v>476</v>
      </c>
      <c r="E959" s="58">
        <v>750</v>
      </c>
      <c r="F959" s="58">
        <v>12</v>
      </c>
      <c r="G959" s="59">
        <v>14.5</v>
      </c>
      <c r="H959" s="58" t="s">
        <v>474</v>
      </c>
      <c r="I959" s="59">
        <v>44.99</v>
      </c>
      <c r="J959">
        <v>1</v>
      </c>
      <c r="K959" s="191"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8.49</v>
      </c>
      <c r="L959" s="192" t="str">
        <f t="shared" si="14"/>
        <v>Wine750</v>
      </c>
      <c r="M959" s="191">
        <f>VLOOKUP(L959,'Slope %'!C:D,2,0)</f>
        <v>0.1</v>
      </c>
    </row>
    <row r="960" spans="1:13" x14ac:dyDescent="0.25">
      <c r="A960">
        <v>18098</v>
      </c>
      <c r="B960" s="58" t="s">
        <v>1389</v>
      </c>
      <c r="C960" s="58" t="s">
        <v>423</v>
      </c>
      <c r="D960" s="58" t="s">
        <v>455</v>
      </c>
      <c r="E960" s="58">
        <v>750</v>
      </c>
      <c r="F960" s="58">
        <v>12</v>
      </c>
      <c r="G960" s="59">
        <v>11</v>
      </c>
      <c r="H960" s="58" t="s">
        <v>591</v>
      </c>
      <c r="I960" s="59">
        <v>18.989999999999998</v>
      </c>
      <c r="J960">
        <v>1</v>
      </c>
      <c r="K960" s="191"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6.44</v>
      </c>
      <c r="L960" s="192" t="str">
        <f t="shared" si="14"/>
        <v>Wine750</v>
      </c>
      <c r="M960" s="191">
        <f>VLOOKUP(L960,'Slope %'!C:D,2,0)</f>
        <v>0.1</v>
      </c>
    </row>
    <row r="961" spans="1:13" x14ac:dyDescent="0.25">
      <c r="A961">
        <v>18118</v>
      </c>
      <c r="B961" s="58" t="s">
        <v>1390</v>
      </c>
      <c r="C961" s="58" t="s">
        <v>423</v>
      </c>
      <c r="D961" s="58" t="s">
        <v>1043</v>
      </c>
      <c r="E961" s="58">
        <v>750</v>
      </c>
      <c r="F961" s="58">
        <v>12</v>
      </c>
      <c r="G961" s="59">
        <v>12.5</v>
      </c>
      <c r="H961" s="58" t="s">
        <v>471</v>
      </c>
      <c r="I961" s="59">
        <v>14.99</v>
      </c>
      <c r="J961">
        <v>1</v>
      </c>
      <c r="K961" s="191"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7.32</v>
      </c>
      <c r="L961" s="192" t="str">
        <f t="shared" si="14"/>
        <v>Wine750</v>
      </c>
      <c r="M961" s="191">
        <f>VLOOKUP(L961,'Slope %'!C:D,2,0)</f>
        <v>0.1</v>
      </c>
    </row>
    <row r="962" spans="1:13" x14ac:dyDescent="0.25">
      <c r="A962">
        <v>18123</v>
      </c>
      <c r="B962" s="58" t="s">
        <v>1391</v>
      </c>
      <c r="C962" s="58" t="s">
        <v>423</v>
      </c>
      <c r="D962" s="58" t="s">
        <v>476</v>
      </c>
      <c r="E962" s="58">
        <v>750</v>
      </c>
      <c r="F962" s="58">
        <v>12</v>
      </c>
      <c r="G962" s="59">
        <v>14</v>
      </c>
      <c r="H962" s="58" t="s">
        <v>421</v>
      </c>
      <c r="I962" s="59">
        <v>16.989999999999998</v>
      </c>
      <c r="J962">
        <v>1</v>
      </c>
      <c r="K962" s="191"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8.1999999999999993</v>
      </c>
      <c r="L962" s="192" t="str">
        <f t="shared" si="14"/>
        <v>Wine750</v>
      </c>
      <c r="M962" s="191">
        <f>VLOOKUP(L962,'Slope %'!C:D,2,0)</f>
        <v>0.1</v>
      </c>
    </row>
    <row r="963" spans="1:13" x14ac:dyDescent="0.25">
      <c r="A963">
        <v>18142</v>
      </c>
      <c r="B963" s="58" t="s">
        <v>1392</v>
      </c>
      <c r="C963" s="58" t="s">
        <v>414</v>
      </c>
      <c r="D963" s="58" t="s">
        <v>460</v>
      </c>
      <c r="E963" s="58">
        <v>750</v>
      </c>
      <c r="F963" s="58">
        <v>12</v>
      </c>
      <c r="G963" s="59">
        <v>44</v>
      </c>
      <c r="H963" s="58" t="s">
        <v>608</v>
      </c>
      <c r="I963" s="59">
        <v>76.5</v>
      </c>
      <c r="J963">
        <v>1</v>
      </c>
      <c r="K963" s="191"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25.76</v>
      </c>
      <c r="L963" s="192" t="str">
        <f t="shared" ref="L963:L1026" si="15">(_xlfn.CONCAT(C963,E963))</f>
        <v>Spirits750</v>
      </c>
      <c r="M963" s="191">
        <f>VLOOKUP(L963,'Slope %'!C:D,2,0)</f>
        <v>7.0000000000000007E-2</v>
      </c>
    </row>
    <row r="964" spans="1:13" x14ac:dyDescent="0.25">
      <c r="A964">
        <v>18144</v>
      </c>
      <c r="B964" s="58" t="s">
        <v>1393</v>
      </c>
      <c r="C964" s="58" t="s">
        <v>423</v>
      </c>
      <c r="D964" s="58" t="s">
        <v>436</v>
      </c>
      <c r="E964" s="58">
        <v>750</v>
      </c>
      <c r="F964" s="58">
        <v>12</v>
      </c>
      <c r="G964" s="59">
        <v>13.5</v>
      </c>
      <c r="H964" s="58" t="s">
        <v>421</v>
      </c>
      <c r="I964" s="59">
        <v>19.989999999999998</v>
      </c>
      <c r="J964">
        <v>1</v>
      </c>
      <c r="K964" s="191"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7.9</v>
      </c>
      <c r="L964" s="192" t="str">
        <f t="shared" si="15"/>
        <v>Wine750</v>
      </c>
      <c r="M964" s="191">
        <f>VLOOKUP(L964,'Slope %'!C:D,2,0)</f>
        <v>0.1</v>
      </c>
    </row>
    <row r="965" spans="1:13" x14ac:dyDescent="0.25">
      <c r="A965">
        <v>18146</v>
      </c>
      <c r="B965" s="58" t="s">
        <v>1394</v>
      </c>
      <c r="C965" s="58" t="s">
        <v>423</v>
      </c>
      <c r="D965" s="58" t="s">
        <v>602</v>
      </c>
      <c r="E965" s="58">
        <v>750</v>
      </c>
      <c r="F965" s="58">
        <v>12</v>
      </c>
      <c r="G965" s="59">
        <v>13</v>
      </c>
      <c r="H965" s="58" t="s">
        <v>483</v>
      </c>
      <c r="I965" s="59">
        <v>13.99</v>
      </c>
      <c r="J965">
        <v>1</v>
      </c>
      <c r="K965" s="191"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7.61</v>
      </c>
      <c r="L965" s="192" t="str">
        <f t="shared" si="15"/>
        <v>Wine750</v>
      </c>
      <c r="M965" s="191">
        <f>VLOOKUP(L965,'Slope %'!C:D,2,0)</f>
        <v>0.1</v>
      </c>
    </row>
    <row r="966" spans="1:13" x14ac:dyDescent="0.25">
      <c r="A966">
        <v>18153</v>
      </c>
      <c r="B966" s="58" t="s">
        <v>1395</v>
      </c>
      <c r="C966" s="58" t="s">
        <v>673</v>
      </c>
      <c r="D966" s="58" t="s">
        <v>1122</v>
      </c>
      <c r="E966" s="58">
        <v>473</v>
      </c>
      <c r="F966" s="58">
        <v>24</v>
      </c>
      <c r="G966" s="59">
        <v>5</v>
      </c>
      <c r="H966" s="58" t="s">
        <v>600</v>
      </c>
      <c r="I966" s="59">
        <v>3.99</v>
      </c>
      <c r="J966">
        <v>1</v>
      </c>
      <c r="K966" s="191"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1.96</v>
      </c>
      <c r="L966" s="192" t="str">
        <f t="shared" si="15"/>
        <v>Ready to Drink473</v>
      </c>
      <c r="M966" s="191">
        <f>VLOOKUP(L966,'Slope %'!C:D,2,0)</f>
        <v>0.12</v>
      </c>
    </row>
    <row r="967" spans="1:13" x14ac:dyDescent="0.25">
      <c r="A967">
        <v>18153</v>
      </c>
      <c r="B967" s="58" t="s">
        <v>1395</v>
      </c>
      <c r="C967" s="58" t="s">
        <v>673</v>
      </c>
      <c r="D967" s="58" t="s">
        <v>1122</v>
      </c>
      <c r="E967" s="58">
        <v>473</v>
      </c>
      <c r="F967" s="58">
        <v>24</v>
      </c>
      <c r="G967" s="59">
        <v>5</v>
      </c>
      <c r="H967" s="58" t="s">
        <v>600</v>
      </c>
      <c r="I967" s="59">
        <v>3.99</v>
      </c>
      <c r="J967">
        <v>1</v>
      </c>
      <c r="K967" s="191"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1.96</v>
      </c>
      <c r="L967" s="192" t="str">
        <f t="shared" si="15"/>
        <v>Ready to Drink473</v>
      </c>
      <c r="M967" s="191">
        <f>VLOOKUP(L967,'Slope %'!C:D,2,0)</f>
        <v>0.12</v>
      </c>
    </row>
    <row r="968" spans="1:13" x14ac:dyDescent="0.25">
      <c r="A968">
        <v>18167</v>
      </c>
      <c r="B968" s="58" t="s">
        <v>1396</v>
      </c>
      <c r="C968" s="58" t="s">
        <v>673</v>
      </c>
      <c r="D968" s="58" t="s">
        <v>1091</v>
      </c>
      <c r="E968" s="58">
        <v>458</v>
      </c>
      <c r="F968" s="58">
        <v>24</v>
      </c>
      <c r="G968" s="59">
        <v>5.5</v>
      </c>
      <c r="H968" s="58" t="s">
        <v>751</v>
      </c>
      <c r="I968" s="59">
        <v>3.69</v>
      </c>
      <c r="J968">
        <v>1</v>
      </c>
      <c r="K968" s="191"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2.08</v>
      </c>
      <c r="L968" s="192" t="str">
        <f t="shared" si="15"/>
        <v>Ready to Drink458</v>
      </c>
      <c r="M968" s="191">
        <f>VLOOKUP(L968,'Slope %'!C:D,2,0)</f>
        <v>0.12</v>
      </c>
    </row>
    <row r="969" spans="1:13" x14ac:dyDescent="0.25">
      <c r="A969">
        <v>18172</v>
      </c>
      <c r="B969" s="58" t="s">
        <v>1397</v>
      </c>
      <c r="C969" s="58" t="s">
        <v>673</v>
      </c>
      <c r="D969" s="58" t="s">
        <v>1398</v>
      </c>
      <c r="E969" s="58">
        <v>2000</v>
      </c>
      <c r="F969" s="58">
        <v>8</v>
      </c>
      <c r="G969" s="59">
        <v>7</v>
      </c>
      <c r="H969" s="58" t="s">
        <v>1399</v>
      </c>
      <c r="I969" s="59">
        <v>13.49</v>
      </c>
      <c r="J969">
        <v>1</v>
      </c>
      <c r="K969" s="191"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10.93</v>
      </c>
      <c r="L969" s="192" t="str">
        <f t="shared" si="15"/>
        <v>Ready to Drink2000</v>
      </c>
      <c r="M969" s="191">
        <f>VLOOKUP(L969,'Slope %'!C:D,2,0)</f>
        <v>0.1</v>
      </c>
    </row>
    <row r="970" spans="1:13" x14ac:dyDescent="0.25">
      <c r="A970">
        <v>18172</v>
      </c>
      <c r="B970" s="58" t="s">
        <v>1397</v>
      </c>
      <c r="C970" s="58" t="s">
        <v>673</v>
      </c>
      <c r="D970" s="58" t="s">
        <v>1398</v>
      </c>
      <c r="E970" s="58">
        <v>2000</v>
      </c>
      <c r="F970" s="58">
        <v>8</v>
      </c>
      <c r="G970" s="59">
        <v>7</v>
      </c>
      <c r="H970" s="58" t="s">
        <v>1399</v>
      </c>
      <c r="I970" s="59">
        <v>13.49</v>
      </c>
      <c r="J970">
        <v>1</v>
      </c>
      <c r="K970" s="191"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10.93</v>
      </c>
      <c r="L970" s="192" t="str">
        <f t="shared" si="15"/>
        <v>Ready to Drink2000</v>
      </c>
      <c r="M970" s="191">
        <f>VLOOKUP(L970,'Slope %'!C:D,2,0)</f>
        <v>0.1</v>
      </c>
    </row>
    <row r="971" spans="1:13" x14ac:dyDescent="0.25">
      <c r="A971">
        <v>18173</v>
      </c>
      <c r="B971" s="58" t="s">
        <v>1400</v>
      </c>
      <c r="C971" s="58" t="s">
        <v>673</v>
      </c>
      <c r="D971" s="58" t="s">
        <v>1398</v>
      </c>
      <c r="E971" s="58">
        <v>4260</v>
      </c>
      <c r="F971" s="58">
        <v>2</v>
      </c>
      <c r="G971" s="59">
        <v>5</v>
      </c>
      <c r="H971" s="58" t="s">
        <v>1399</v>
      </c>
      <c r="I971" s="59">
        <v>34.29</v>
      </c>
      <c r="J971">
        <v>12</v>
      </c>
      <c r="K971" s="191"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16.63</v>
      </c>
      <c r="L971" s="192" t="str">
        <f t="shared" si="15"/>
        <v>Ready to Drink4260</v>
      </c>
      <c r="M971" s="191">
        <f>VLOOKUP(L971,'Slope %'!C:D,2,0)</f>
        <v>7.0000000000000007E-2</v>
      </c>
    </row>
    <row r="972" spans="1:13" x14ac:dyDescent="0.25">
      <c r="A972">
        <v>18173</v>
      </c>
      <c r="B972" s="58" t="s">
        <v>1400</v>
      </c>
      <c r="C972" s="58" t="s">
        <v>673</v>
      </c>
      <c r="D972" s="58" t="s">
        <v>1398</v>
      </c>
      <c r="E972" s="58">
        <v>4260</v>
      </c>
      <c r="F972" s="58">
        <v>2</v>
      </c>
      <c r="G972" s="59">
        <v>5</v>
      </c>
      <c r="H972" s="58" t="s">
        <v>1399</v>
      </c>
      <c r="I972" s="59">
        <v>34.29</v>
      </c>
      <c r="J972">
        <v>12</v>
      </c>
      <c r="K972" s="191"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16.63</v>
      </c>
      <c r="L972" s="192" t="str">
        <f t="shared" si="15"/>
        <v>Ready to Drink4260</v>
      </c>
      <c r="M972" s="191">
        <f>VLOOKUP(L972,'Slope %'!C:D,2,0)</f>
        <v>7.0000000000000007E-2</v>
      </c>
    </row>
    <row r="973" spans="1:13" x14ac:dyDescent="0.25">
      <c r="A973">
        <v>18181</v>
      </c>
      <c r="B973" s="58" t="s">
        <v>1401</v>
      </c>
      <c r="C973" s="58" t="s">
        <v>673</v>
      </c>
      <c r="D973" s="58" t="s">
        <v>674</v>
      </c>
      <c r="E973" s="58">
        <v>473</v>
      </c>
      <c r="F973" s="58">
        <v>24</v>
      </c>
      <c r="G973" s="59">
        <v>7</v>
      </c>
      <c r="H973" s="58" t="s">
        <v>428</v>
      </c>
      <c r="I973" s="59">
        <v>2.79</v>
      </c>
      <c r="J973">
        <v>1</v>
      </c>
      <c r="K973" s="191"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2.74</v>
      </c>
      <c r="L973" s="192" t="str">
        <f t="shared" si="15"/>
        <v>Ready to Drink473</v>
      </c>
      <c r="M973" s="191">
        <f>VLOOKUP(L973,'Slope %'!C:D,2,0)</f>
        <v>0.12</v>
      </c>
    </row>
    <row r="974" spans="1:13" x14ac:dyDescent="0.25">
      <c r="A974">
        <v>18200</v>
      </c>
      <c r="B974" s="58" t="s">
        <v>1402</v>
      </c>
      <c r="C974" s="58" t="s">
        <v>423</v>
      </c>
      <c r="D974" s="58" t="s">
        <v>1094</v>
      </c>
      <c r="E974" s="58">
        <v>500</v>
      </c>
      <c r="F974" s="58">
        <v>4</v>
      </c>
      <c r="G974" s="59">
        <v>20</v>
      </c>
      <c r="H974" s="58" t="s">
        <v>421</v>
      </c>
      <c r="I974" s="59">
        <v>37.99</v>
      </c>
      <c r="J974">
        <v>1</v>
      </c>
      <c r="K974" s="191"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8.27</v>
      </c>
      <c r="L974" s="192" t="str">
        <f t="shared" si="15"/>
        <v>Wine500</v>
      </c>
      <c r="M974" s="191">
        <f>VLOOKUP(L974,'Slope %'!C:D,2,0)</f>
        <v>0.1</v>
      </c>
    </row>
    <row r="975" spans="1:13" x14ac:dyDescent="0.25">
      <c r="A975">
        <v>18224</v>
      </c>
      <c r="B975" s="58" t="s">
        <v>1403</v>
      </c>
      <c r="C975" s="58" t="s">
        <v>414</v>
      </c>
      <c r="D975" s="58" t="s">
        <v>1084</v>
      </c>
      <c r="E975" s="58">
        <v>750</v>
      </c>
      <c r="F975" s="58">
        <v>12</v>
      </c>
      <c r="G975" s="59">
        <v>40</v>
      </c>
      <c r="H975" s="58" t="s">
        <v>534</v>
      </c>
      <c r="I975" s="59">
        <v>31.49</v>
      </c>
      <c r="J975">
        <v>1</v>
      </c>
      <c r="K975" s="191"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23.42</v>
      </c>
      <c r="L975" s="192" t="str">
        <f t="shared" si="15"/>
        <v>Spirits750</v>
      </c>
      <c r="M975" s="191">
        <f>VLOOKUP(L975,'Slope %'!C:D,2,0)</f>
        <v>7.0000000000000007E-2</v>
      </c>
    </row>
    <row r="976" spans="1:13" x14ac:dyDescent="0.25">
      <c r="A976">
        <v>18230</v>
      </c>
      <c r="B976" s="58" t="s">
        <v>1404</v>
      </c>
      <c r="C976" s="58" t="s">
        <v>423</v>
      </c>
      <c r="D976" s="58" t="s">
        <v>726</v>
      </c>
      <c r="E976" s="58">
        <v>750</v>
      </c>
      <c r="F976" s="58">
        <v>12</v>
      </c>
      <c r="G976" s="59">
        <v>12.5</v>
      </c>
      <c r="H976" s="58" t="s">
        <v>600</v>
      </c>
      <c r="I976" s="59">
        <v>10.61</v>
      </c>
      <c r="J976">
        <v>1</v>
      </c>
      <c r="K976" s="191"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7.32</v>
      </c>
      <c r="L976" s="192" t="str">
        <f t="shared" si="15"/>
        <v>Wine750</v>
      </c>
      <c r="M976" s="191">
        <f>VLOOKUP(L976,'Slope %'!C:D,2,0)</f>
        <v>0.1</v>
      </c>
    </row>
    <row r="977" spans="1:13" x14ac:dyDescent="0.25">
      <c r="A977">
        <v>18303</v>
      </c>
      <c r="B977" s="58" t="s">
        <v>1405</v>
      </c>
      <c r="C977" s="58" t="s">
        <v>423</v>
      </c>
      <c r="D977" s="58" t="s">
        <v>1338</v>
      </c>
      <c r="E977" s="58">
        <v>200</v>
      </c>
      <c r="F977" s="58">
        <v>12</v>
      </c>
      <c r="G977" s="59">
        <v>10.5</v>
      </c>
      <c r="H977" s="58" t="s">
        <v>1406</v>
      </c>
      <c r="I977" s="59">
        <v>26.99</v>
      </c>
      <c r="J977">
        <v>1</v>
      </c>
      <c r="K977" s="191"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2.36</v>
      </c>
      <c r="L977" s="192" t="str">
        <f t="shared" si="15"/>
        <v>Wine200</v>
      </c>
      <c r="M977" s="191">
        <f>VLOOKUP(L977,'Slope %'!C:D,2,0)</f>
        <v>0.12</v>
      </c>
    </row>
    <row r="978" spans="1:13" x14ac:dyDescent="0.25">
      <c r="A978">
        <v>18306</v>
      </c>
      <c r="B978" s="58" t="s">
        <v>1407</v>
      </c>
      <c r="C978" s="58" t="s">
        <v>423</v>
      </c>
      <c r="D978" s="58" t="s">
        <v>575</v>
      </c>
      <c r="E978" s="58">
        <v>750</v>
      </c>
      <c r="F978" s="58">
        <v>12</v>
      </c>
      <c r="G978" s="59">
        <v>12</v>
      </c>
      <c r="H978" s="58" t="s">
        <v>1406</v>
      </c>
      <c r="I978" s="59">
        <v>18.989999999999998</v>
      </c>
      <c r="J978">
        <v>1</v>
      </c>
      <c r="K978" s="191"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7.03</v>
      </c>
      <c r="L978" s="192" t="str">
        <f t="shared" si="15"/>
        <v>Wine750</v>
      </c>
      <c r="M978" s="191">
        <f>VLOOKUP(L978,'Slope %'!C:D,2,0)</f>
        <v>0.1</v>
      </c>
    </row>
    <row r="979" spans="1:13" x14ac:dyDescent="0.25">
      <c r="A979">
        <v>18326</v>
      </c>
      <c r="B979" s="58" t="s">
        <v>1408</v>
      </c>
      <c r="C979" s="58" t="s">
        <v>673</v>
      </c>
      <c r="D979" s="58" t="s">
        <v>1398</v>
      </c>
      <c r="E979" s="58">
        <v>2000</v>
      </c>
      <c r="F979" s="58">
        <v>8</v>
      </c>
      <c r="G979" s="59">
        <v>7</v>
      </c>
      <c r="H979" s="58" t="s">
        <v>474</v>
      </c>
      <c r="I979" s="59">
        <v>12.95</v>
      </c>
      <c r="J979">
        <v>1</v>
      </c>
      <c r="K979" s="191"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10.93</v>
      </c>
      <c r="L979" s="192" t="str">
        <f t="shared" si="15"/>
        <v>Ready to Drink2000</v>
      </c>
      <c r="M979" s="191">
        <f>VLOOKUP(L979,'Slope %'!C:D,2,0)</f>
        <v>0.1</v>
      </c>
    </row>
    <row r="980" spans="1:13" x14ac:dyDescent="0.25">
      <c r="A980">
        <v>18329</v>
      </c>
      <c r="B980" s="58" t="s">
        <v>1409</v>
      </c>
      <c r="C980" s="58" t="s">
        <v>410</v>
      </c>
      <c r="D980" s="58" t="s">
        <v>677</v>
      </c>
      <c r="E980" s="58">
        <v>500</v>
      </c>
      <c r="F980" s="58">
        <v>24</v>
      </c>
      <c r="G980" s="59">
        <v>5.5</v>
      </c>
      <c r="H980" s="58" t="s">
        <v>1410</v>
      </c>
      <c r="I980" s="59">
        <v>3.95</v>
      </c>
      <c r="J980">
        <v>1</v>
      </c>
      <c r="K980" s="191"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2.15</v>
      </c>
      <c r="L980" s="192" t="str">
        <f t="shared" si="15"/>
        <v>Beer500</v>
      </c>
      <c r="M980" s="191">
        <f>VLOOKUP(L980,'Slope %'!C:D,2,0)</f>
        <v>0.12</v>
      </c>
    </row>
    <row r="981" spans="1:13" x14ac:dyDescent="0.25">
      <c r="A981">
        <v>18337</v>
      </c>
      <c r="B981" s="58" t="s">
        <v>1411</v>
      </c>
      <c r="C981" s="58" t="s">
        <v>423</v>
      </c>
      <c r="D981" s="58" t="s">
        <v>476</v>
      </c>
      <c r="E981" s="58">
        <v>750</v>
      </c>
      <c r="F981" s="58">
        <v>12</v>
      </c>
      <c r="G981" s="59">
        <v>14</v>
      </c>
      <c r="H981" s="58" t="s">
        <v>421</v>
      </c>
      <c r="I981" s="59">
        <v>29.99</v>
      </c>
      <c r="J981">
        <v>1</v>
      </c>
      <c r="K981" s="191"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8.1999999999999993</v>
      </c>
      <c r="L981" s="192" t="str">
        <f t="shared" si="15"/>
        <v>Wine750</v>
      </c>
      <c r="M981" s="191">
        <f>VLOOKUP(L981,'Slope %'!C:D,2,0)</f>
        <v>0.1</v>
      </c>
    </row>
    <row r="982" spans="1:13" x14ac:dyDescent="0.25">
      <c r="A982">
        <v>18380</v>
      </c>
      <c r="B982" s="58" t="s">
        <v>1412</v>
      </c>
      <c r="C982" s="58" t="s">
        <v>410</v>
      </c>
      <c r="D982" s="58" t="s">
        <v>411</v>
      </c>
      <c r="E982" s="58">
        <v>473</v>
      </c>
      <c r="F982" s="58">
        <v>24</v>
      </c>
      <c r="G982" s="59">
        <v>4.8</v>
      </c>
      <c r="H982" s="58" t="s">
        <v>600</v>
      </c>
      <c r="I982" s="59">
        <v>3.39</v>
      </c>
      <c r="J982">
        <v>1</v>
      </c>
      <c r="K982" s="191"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1.77</v>
      </c>
      <c r="L982" s="192" t="str">
        <f t="shared" si="15"/>
        <v>Beer473</v>
      </c>
      <c r="M982" s="191">
        <f>VLOOKUP(L982,'Slope %'!C:D,2,0)</f>
        <v>0.12</v>
      </c>
    </row>
    <row r="983" spans="1:13" x14ac:dyDescent="0.25">
      <c r="A983">
        <v>18380</v>
      </c>
      <c r="B983" s="58" t="s">
        <v>1412</v>
      </c>
      <c r="C983" s="58" t="s">
        <v>410</v>
      </c>
      <c r="D983" s="58" t="s">
        <v>411</v>
      </c>
      <c r="E983" s="58">
        <v>473</v>
      </c>
      <c r="F983" s="58">
        <v>24</v>
      </c>
      <c r="G983" s="59">
        <v>4.8</v>
      </c>
      <c r="H983" s="58" t="s">
        <v>600</v>
      </c>
      <c r="I983" s="59">
        <v>3.39</v>
      </c>
      <c r="J983">
        <v>1</v>
      </c>
      <c r="K983" s="191"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1.77</v>
      </c>
      <c r="L983" s="192" t="str">
        <f t="shared" si="15"/>
        <v>Beer473</v>
      </c>
      <c r="M983" s="191">
        <f>VLOOKUP(L983,'Slope %'!C:D,2,0)</f>
        <v>0.12</v>
      </c>
    </row>
    <row r="984" spans="1:13" x14ac:dyDescent="0.25">
      <c r="A984">
        <v>18405</v>
      </c>
      <c r="B984" s="58" t="s">
        <v>1413</v>
      </c>
      <c r="C984" s="58" t="s">
        <v>423</v>
      </c>
      <c r="D984" s="58" t="s">
        <v>598</v>
      </c>
      <c r="E984" s="58">
        <v>750</v>
      </c>
      <c r="F984" s="58">
        <v>12</v>
      </c>
      <c r="G984" s="59">
        <v>13</v>
      </c>
      <c r="H984" s="58" t="s">
        <v>511</v>
      </c>
      <c r="I984" s="59">
        <v>15.99</v>
      </c>
      <c r="J984">
        <v>1</v>
      </c>
      <c r="K984" s="191"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7.61</v>
      </c>
      <c r="L984" s="192" t="str">
        <f t="shared" si="15"/>
        <v>Wine750</v>
      </c>
      <c r="M984" s="191">
        <f>VLOOKUP(L984,'Slope %'!C:D,2,0)</f>
        <v>0.1</v>
      </c>
    </row>
    <row r="985" spans="1:13" x14ac:dyDescent="0.25">
      <c r="A985">
        <v>18419</v>
      </c>
      <c r="B985" s="58" t="s">
        <v>1414</v>
      </c>
      <c r="C985" s="58" t="s">
        <v>410</v>
      </c>
      <c r="D985" s="58" t="s">
        <v>906</v>
      </c>
      <c r="E985" s="58">
        <v>4260</v>
      </c>
      <c r="F985" s="58">
        <v>1</v>
      </c>
      <c r="G985" s="59">
        <v>4</v>
      </c>
      <c r="H985" s="58" t="s">
        <v>516</v>
      </c>
      <c r="I985" s="59">
        <v>28.69</v>
      </c>
      <c r="J985">
        <v>12</v>
      </c>
      <c r="K985" s="191"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13.3</v>
      </c>
      <c r="L985" s="192" t="str">
        <f t="shared" si="15"/>
        <v>Beer4260</v>
      </c>
      <c r="M985" s="191">
        <f>VLOOKUP(L985,'Slope %'!C:D,2,0)</f>
        <v>7.0000000000000007E-2</v>
      </c>
    </row>
    <row r="986" spans="1:13" x14ac:dyDescent="0.25">
      <c r="A986">
        <v>18419</v>
      </c>
      <c r="B986" s="58" t="s">
        <v>1414</v>
      </c>
      <c r="C986" s="58" t="s">
        <v>410</v>
      </c>
      <c r="D986" s="58" t="s">
        <v>906</v>
      </c>
      <c r="E986" s="58">
        <v>4260</v>
      </c>
      <c r="F986" s="58">
        <v>1</v>
      </c>
      <c r="G986" s="59">
        <v>4</v>
      </c>
      <c r="H986" s="58" t="s">
        <v>516</v>
      </c>
      <c r="I986" s="59">
        <v>28.69</v>
      </c>
      <c r="J986">
        <v>12</v>
      </c>
      <c r="K986" s="191"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13.3</v>
      </c>
      <c r="L986" s="192" t="str">
        <f t="shared" si="15"/>
        <v>Beer4260</v>
      </c>
      <c r="M986" s="191">
        <f>VLOOKUP(L986,'Slope %'!C:D,2,0)</f>
        <v>7.0000000000000007E-2</v>
      </c>
    </row>
    <row r="987" spans="1:13" x14ac:dyDescent="0.25">
      <c r="A987">
        <v>18490</v>
      </c>
      <c r="B987" s="58" t="s">
        <v>1415</v>
      </c>
      <c r="C987" s="58" t="s">
        <v>414</v>
      </c>
      <c r="D987" s="58" t="s">
        <v>545</v>
      </c>
      <c r="E987" s="58">
        <v>750</v>
      </c>
      <c r="F987" s="58">
        <v>12</v>
      </c>
      <c r="G987" s="59">
        <v>40</v>
      </c>
      <c r="H987" s="58" t="s">
        <v>445</v>
      </c>
      <c r="I987" s="59">
        <v>120.49</v>
      </c>
      <c r="J987">
        <v>1</v>
      </c>
      <c r="K987" s="191"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23.42</v>
      </c>
      <c r="L987" s="192" t="str">
        <f t="shared" si="15"/>
        <v>Spirits750</v>
      </c>
      <c r="M987" s="191">
        <f>VLOOKUP(L987,'Slope %'!C:D,2,0)</f>
        <v>7.0000000000000007E-2</v>
      </c>
    </row>
    <row r="988" spans="1:13" x14ac:dyDescent="0.25">
      <c r="A988">
        <v>18507</v>
      </c>
      <c r="B988" s="58" t="s">
        <v>1416</v>
      </c>
      <c r="C988" s="58" t="s">
        <v>414</v>
      </c>
      <c r="D988" s="58" t="s">
        <v>1021</v>
      </c>
      <c r="E988" s="58">
        <v>750</v>
      </c>
      <c r="F988" s="58">
        <v>12</v>
      </c>
      <c r="G988" s="59">
        <v>32.5</v>
      </c>
      <c r="H988" s="58" t="s">
        <v>416</v>
      </c>
      <c r="I988" s="59">
        <v>32.49</v>
      </c>
      <c r="J988">
        <v>1</v>
      </c>
      <c r="K988" s="191"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19.03</v>
      </c>
      <c r="L988" s="192" t="str">
        <f t="shared" si="15"/>
        <v>Spirits750</v>
      </c>
      <c r="M988" s="191">
        <f>VLOOKUP(L988,'Slope %'!C:D,2,0)</f>
        <v>7.0000000000000007E-2</v>
      </c>
    </row>
    <row r="989" spans="1:13" x14ac:dyDescent="0.25">
      <c r="A989">
        <v>18511</v>
      </c>
      <c r="B989" s="58" t="s">
        <v>1417</v>
      </c>
      <c r="C989" s="58" t="s">
        <v>414</v>
      </c>
      <c r="D989" s="58" t="s">
        <v>524</v>
      </c>
      <c r="E989" s="58">
        <v>750</v>
      </c>
      <c r="F989" s="58">
        <v>6</v>
      </c>
      <c r="G989" s="59">
        <v>46</v>
      </c>
      <c r="H989" s="58" t="s">
        <v>448</v>
      </c>
      <c r="I989" s="59">
        <v>179.99</v>
      </c>
      <c r="J989">
        <v>1</v>
      </c>
      <c r="K989" s="191"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26.93</v>
      </c>
      <c r="L989" s="192" t="str">
        <f t="shared" si="15"/>
        <v>Spirits750</v>
      </c>
      <c r="M989" s="191">
        <f>VLOOKUP(L989,'Slope %'!C:D,2,0)</f>
        <v>7.0000000000000007E-2</v>
      </c>
    </row>
    <row r="990" spans="1:13" x14ac:dyDescent="0.25">
      <c r="A990">
        <v>18541</v>
      </c>
      <c r="B990" s="58" t="s">
        <v>1418</v>
      </c>
      <c r="C990" s="58" t="s">
        <v>423</v>
      </c>
      <c r="D990" s="58" t="s">
        <v>436</v>
      </c>
      <c r="E990" s="58">
        <v>750</v>
      </c>
      <c r="F990" s="58">
        <v>12</v>
      </c>
      <c r="G990" s="59">
        <v>14</v>
      </c>
      <c r="H990" s="58" t="s">
        <v>421</v>
      </c>
      <c r="I990" s="59">
        <v>16.989999999999998</v>
      </c>
      <c r="J990">
        <v>1</v>
      </c>
      <c r="K990" s="191"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8.1999999999999993</v>
      </c>
      <c r="L990" s="192" t="str">
        <f t="shared" si="15"/>
        <v>Wine750</v>
      </c>
      <c r="M990" s="191">
        <f>VLOOKUP(L990,'Slope %'!C:D,2,0)</f>
        <v>0.1</v>
      </c>
    </row>
    <row r="991" spans="1:13" x14ac:dyDescent="0.25">
      <c r="A991">
        <v>18546</v>
      </c>
      <c r="B991" s="58" t="s">
        <v>1419</v>
      </c>
      <c r="C991" s="58" t="s">
        <v>423</v>
      </c>
      <c r="D991" s="58" t="s">
        <v>436</v>
      </c>
      <c r="E991" s="58">
        <v>750</v>
      </c>
      <c r="F991" s="58">
        <v>12</v>
      </c>
      <c r="G991" s="59">
        <v>14</v>
      </c>
      <c r="H991" s="58" t="s">
        <v>421</v>
      </c>
      <c r="I991" s="59">
        <v>19.989999999999998</v>
      </c>
      <c r="J991">
        <v>1</v>
      </c>
      <c r="K991" s="191"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8.1999999999999993</v>
      </c>
      <c r="L991" s="192" t="str">
        <f t="shared" si="15"/>
        <v>Wine750</v>
      </c>
      <c r="M991" s="191">
        <f>VLOOKUP(L991,'Slope %'!C:D,2,0)</f>
        <v>0.1</v>
      </c>
    </row>
    <row r="992" spans="1:13" x14ac:dyDescent="0.25">
      <c r="A992">
        <v>18559</v>
      </c>
      <c r="B992" s="58" t="s">
        <v>1420</v>
      </c>
      <c r="C992" s="58" t="s">
        <v>423</v>
      </c>
      <c r="D992" s="58" t="s">
        <v>436</v>
      </c>
      <c r="E992" s="58">
        <v>750</v>
      </c>
      <c r="F992" s="58">
        <v>12</v>
      </c>
      <c r="G992" s="59">
        <v>13</v>
      </c>
      <c r="H992" s="58" t="s">
        <v>608</v>
      </c>
      <c r="I992" s="59">
        <v>24.99</v>
      </c>
      <c r="J992">
        <v>1</v>
      </c>
      <c r="K992" s="191"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7.61</v>
      </c>
      <c r="L992" s="192" t="str">
        <f t="shared" si="15"/>
        <v>Wine750</v>
      </c>
      <c r="M992" s="191">
        <f>VLOOKUP(L992,'Slope %'!C:D,2,0)</f>
        <v>0.1</v>
      </c>
    </row>
    <row r="993" spans="1:13" x14ac:dyDescent="0.25">
      <c r="A993">
        <v>18582</v>
      </c>
      <c r="B993" s="58" t="s">
        <v>1421</v>
      </c>
      <c r="C993" s="58" t="s">
        <v>410</v>
      </c>
      <c r="D993" s="58" t="s">
        <v>621</v>
      </c>
      <c r="E993" s="58">
        <v>8520</v>
      </c>
      <c r="F993" s="58">
        <v>1</v>
      </c>
      <c r="G993" s="59">
        <v>4</v>
      </c>
      <c r="H993" s="58" t="s">
        <v>412</v>
      </c>
      <c r="I993" s="59">
        <v>54.49</v>
      </c>
      <c r="J993">
        <v>24</v>
      </c>
      <c r="K993" s="191"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26.61</v>
      </c>
      <c r="L993" s="192" t="str">
        <f t="shared" si="15"/>
        <v>Beer8520</v>
      </c>
      <c r="M993" s="191">
        <f>VLOOKUP(L993,'Slope %'!C:D,2,0)</f>
        <v>0.05</v>
      </c>
    </row>
    <row r="994" spans="1:13" x14ac:dyDescent="0.25">
      <c r="A994">
        <v>18582</v>
      </c>
      <c r="B994" s="58" t="s">
        <v>1421</v>
      </c>
      <c r="C994" s="58" t="s">
        <v>410</v>
      </c>
      <c r="D994" s="58" t="s">
        <v>621</v>
      </c>
      <c r="E994" s="58">
        <v>8520</v>
      </c>
      <c r="F994" s="58">
        <v>1</v>
      </c>
      <c r="G994" s="59">
        <v>4</v>
      </c>
      <c r="H994" s="58" t="s">
        <v>412</v>
      </c>
      <c r="I994" s="59">
        <v>54.49</v>
      </c>
      <c r="J994">
        <v>24</v>
      </c>
      <c r="K994" s="191"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26.61</v>
      </c>
      <c r="L994" s="192" t="str">
        <f t="shared" si="15"/>
        <v>Beer8520</v>
      </c>
      <c r="M994" s="191">
        <f>VLOOKUP(L994,'Slope %'!C:D,2,0)</f>
        <v>0.05</v>
      </c>
    </row>
    <row r="995" spans="1:13" x14ac:dyDescent="0.25">
      <c r="A995">
        <v>18583</v>
      </c>
      <c r="B995" s="58" t="s">
        <v>1422</v>
      </c>
      <c r="C995" s="58" t="s">
        <v>410</v>
      </c>
      <c r="D995" s="58" t="s">
        <v>621</v>
      </c>
      <c r="E995" s="58">
        <v>5325</v>
      </c>
      <c r="F995" s="58">
        <v>1</v>
      </c>
      <c r="G995" s="59">
        <v>4</v>
      </c>
      <c r="H995" s="58" t="s">
        <v>412</v>
      </c>
      <c r="I995" s="59">
        <v>36.29</v>
      </c>
      <c r="J995">
        <v>15</v>
      </c>
      <c r="K995" s="191"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16.63</v>
      </c>
      <c r="L995" s="192" t="str">
        <f t="shared" si="15"/>
        <v>Beer5325</v>
      </c>
      <c r="M995" s="191">
        <f>VLOOKUP(L995,'Slope %'!C:D,2,0)</f>
        <v>0.05</v>
      </c>
    </row>
    <row r="996" spans="1:13" x14ac:dyDescent="0.25">
      <c r="A996">
        <v>18583</v>
      </c>
      <c r="B996" s="58" t="s">
        <v>1422</v>
      </c>
      <c r="C996" s="58" t="s">
        <v>410</v>
      </c>
      <c r="D996" s="58" t="s">
        <v>621</v>
      </c>
      <c r="E996" s="58">
        <v>5325</v>
      </c>
      <c r="F996" s="58">
        <v>1</v>
      </c>
      <c r="G996" s="59">
        <v>4</v>
      </c>
      <c r="H996" s="58" t="s">
        <v>412</v>
      </c>
      <c r="I996" s="59">
        <v>36.29</v>
      </c>
      <c r="J996">
        <v>15</v>
      </c>
      <c r="K996" s="191"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16.63</v>
      </c>
      <c r="L996" s="192" t="str">
        <f t="shared" si="15"/>
        <v>Beer5325</v>
      </c>
      <c r="M996" s="191">
        <f>VLOOKUP(L996,'Slope %'!C:D,2,0)</f>
        <v>0.05</v>
      </c>
    </row>
    <row r="997" spans="1:13" x14ac:dyDescent="0.25">
      <c r="A997">
        <v>18584</v>
      </c>
      <c r="B997" s="58" t="s">
        <v>1423</v>
      </c>
      <c r="C997" s="58" t="s">
        <v>410</v>
      </c>
      <c r="D997" s="58" t="s">
        <v>621</v>
      </c>
      <c r="E997" s="58">
        <v>473</v>
      </c>
      <c r="F997" s="58">
        <v>24</v>
      </c>
      <c r="G997" s="59">
        <v>4</v>
      </c>
      <c r="H997" s="58" t="s">
        <v>412</v>
      </c>
      <c r="I997" s="59">
        <v>3.99</v>
      </c>
      <c r="J997">
        <v>1</v>
      </c>
      <c r="K997" s="191"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1.48</v>
      </c>
      <c r="L997" s="192" t="str">
        <f t="shared" si="15"/>
        <v>Beer473</v>
      </c>
      <c r="M997" s="191">
        <f>VLOOKUP(L997,'Slope %'!C:D,2,0)</f>
        <v>0.12</v>
      </c>
    </row>
    <row r="998" spans="1:13" x14ac:dyDescent="0.25">
      <c r="A998">
        <v>18584</v>
      </c>
      <c r="B998" s="58" t="s">
        <v>1423</v>
      </c>
      <c r="C998" s="58" t="s">
        <v>410</v>
      </c>
      <c r="D998" s="58" t="s">
        <v>621</v>
      </c>
      <c r="E998" s="58">
        <v>473</v>
      </c>
      <c r="F998" s="58">
        <v>24</v>
      </c>
      <c r="G998" s="59">
        <v>4</v>
      </c>
      <c r="H998" s="58" t="s">
        <v>412</v>
      </c>
      <c r="I998" s="59">
        <v>3.99</v>
      </c>
      <c r="J998">
        <v>1</v>
      </c>
      <c r="K998" s="191"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1.48</v>
      </c>
      <c r="L998" s="192" t="str">
        <f t="shared" si="15"/>
        <v>Beer473</v>
      </c>
      <c r="M998" s="191">
        <f>VLOOKUP(L998,'Slope %'!C:D,2,0)</f>
        <v>0.12</v>
      </c>
    </row>
    <row r="999" spans="1:13" x14ac:dyDescent="0.25">
      <c r="A999">
        <v>18590</v>
      </c>
      <c r="B999" s="58" t="s">
        <v>1424</v>
      </c>
      <c r="C999" s="58" t="s">
        <v>414</v>
      </c>
      <c r="D999" s="58" t="s">
        <v>500</v>
      </c>
      <c r="E999" s="58">
        <v>750</v>
      </c>
      <c r="F999" s="58">
        <v>12</v>
      </c>
      <c r="G999" s="59">
        <v>40</v>
      </c>
      <c r="H999" s="58" t="s">
        <v>445</v>
      </c>
      <c r="I999" s="59">
        <v>74.489999999999995</v>
      </c>
      <c r="J999">
        <v>1</v>
      </c>
      <c r="K999" s="191"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23.42</v>
      </c>
      <c r="L999" s="192" t="str">
        <f t="shared" si="15"/>
        <v>Spirits750</v>
      </c>
      <c r="M999" s="191">
        <f>VLOOKUP(L999,'Slope %'!C:D,2,0)</f>
        <v>7.0000000000000007E-2</v>
      </c>
    </row>
    <row r="1000" spans="1:13" x14ac:dyDescent="0.25">
      <c r="A1000">
        <v>18617</v>
      </c>
      <c r="B1000" s="58" t="s">
        <v>1425</v>
      </c>
      <c r="C1000" s="58" t="s">
        <v>410</v>
      </c>
      <c r="D1000" s="58" t="s">
        <v>411</v>
      </c>
      <c r="E1000" s="58">
        <v>4260</v>
      </c>
      <c r="F1000" s="58">
        <v>1</v>
      </c>
      <c r="G1000" s="59">
        <v>4.5</v>
      </c>
      <c r="H1000" s="58" t="s">
        <v>516</v>
      </c>
      <c r="I1000" s="59">
        <v>34.69</v>
      </c>
      <c r="J1000">
        <v>12</v>
      </c>
      <c r="K1000" s="191"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14.97</v>
      </c>
      <c r="L1000" s="192" t="str">
        <f t="shared" si="15"/>
        <v>Beer4260</v>
      </c>
      <c r="M1000" s="191">
        <f>VLOOKUP(L1000,'Slope %'!C:D,2,0)</f>
        <v>7.0000000000000007E-2</v>
      </c>
    </row>
    <row r="1001" spans="1:13" x14ac:dyDescent="0.25">
      <c r="A1001">
        <v>18617</v>
      </c>
      <c r="B1001" s="58" t="s">
        <v>1425</v>
      </c>
      <c r="C1001" s="58" t="s">
        <v>410</v>
      </c>
      <c r="D1001" s="58" t="s">
        <v>411</v>
      </c>
      <c r="E1001" s="58">
        <v>4260</v>
      </c>
      <c r="F1001" s="58">
        <v>1</v>
      </c>
      <c r="G1001" s="59">
        <v>4.5</v>
      </c>
      <c r="H1001" s="58" t="s">
        <v>516</v>
      </c>
      <c r="I1001" s="59">
        <v>34.69</v>
      </c>
      <c r="J1001">
        <v>12</v>
      </c>
      <c r="K1001" s="191"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14.97</v>
      </c>
      <c r="L1001" s="192" t="str">
        <f t="shared" si="15"/>
        <v>Beer4260</v>
      </c>
      <c r="M1001" s="191">
        <f>VLOOKUP(L1001,'Slope %'!C:D,2,0)</f>
        <v>7.0000000000000007E-2</v>
      </c>
    </row>
    <row r="1002" spans="1:13" x14ac:dyDescent="0.25">
      <c r="A1002">
        <v>18641</v>
      </c>
      <c r="B1002" s="58" t="s">
        <v>1426</v>
      </c>
      <c r="C1002" s="58" t="s">
        <v>414</v>
      </c>
      <c r="D1002" s="58" t="s">
        <v>524</v>
      </c>
      <c r="E1002" s="58">
        <v>750</v>
      </c>
      <c r="F1002" s="58">
        <v>6</v>
      </c>
      <c r="G1002" s="59">
        <v>40</v>
      </c>
      <c r="H1002" s="58" t="s">
        <v>416</v>
      </c>
      <c r="I1002" s="59">
        <v>49.99</v>
      </c>
      <c r="J1002">
        <v>1</v>
      </c>
      <c r="K1002" s="191"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23.42</v>
      </c>
      <c r="L1002" s="192" t="str">
        <f t="shared" si="15"/>
        <v>Spirits750</v>
      </c>
      <c r="M1002" s="191">
        <f>VLOOKUP(L1002,'Slope %'!C:D,2,0)</f>
        <v>7.0000000000000007E-2</v>
      </c>
    </row>
    <row r="1003" spans="1:13" x14ac:dyDescent="0.25">
      <c r="A1003">
        <v>18644</v>
      </c>
      <c r="B1003" s="58" t="s">
        <v>504</v>
      </c>
      <c r="C1003" s="58" t="s">
        <v>414</v>
      </c>
      <c r="D1003" s="58" t="s">
        <v>415</v>
      </c>
      <c r="E1003" s="58">
        <v>375</v>
      </c>
      <c r="F1003" s="58">
        <v>24</v>
      </c>
      <c r="G1003" s="59">
        <v>40</v>
      </c>
      <c r="H1003" s="58" t="s">
        <v>445</v>
      </c>
      <c r="I1003" s="59">
        <v>14.99</v>
      </c>
      <c r="J1003">
        <v>1</v>
      </c>
      <c r="K1003" s="191"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13.3</v>
      </c>
      <c r="L1003" s="192" t="str">
        <f t="shared" si="15"/>
        <v>Spirits375</v>
      </c>
      <c r="M1003" s="191">
        <f>VLOOKUP(L1003,'Slope %'!C:D,2,0)</f>
        <v>0.1</v>
      </c>
    </row>
    <row r="1004" spans="1:13" x14ac:dyDescent="0.25">
      <c r="A1004">
        <v>18649</v>
      </c>
      <c r="B1004" s="58" t="s">
        <v>1427</v>
      </c>
      <c r="C1004" s="58" t="s">
        <v>423</v>
      </c>
      <c r="D1004" s="58" t="s">
        <v>1338</v>
      </c>
      <c r="E1004" s="58">
        <v>200</v>
      </c>
      <c r="F1004" s="58">
        <v>12</v>
      </c>
      <c r="G1004" s="59">
        <v>11</v>
      </c>
      <c r="H1004" s="58" t="s">
        <v>799</v>
      </c>
      <c r="I1004" s="59">
        <v>28</v>
      </c>
      <c r="J1004">
        <v>1</v>
      </c>
      <c r="K1004" s="191"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2.4700000000000002</v>
      </c>
      <c r="L1004" s="192" t="str">
        <f t="shared" si="15"/>
        <v>Wine200</v>
      </c>
      <c r="M1004" s="191">
        <f>VLOOKUP(L1004,'Slope %'!C:D,2,0)</f>
        <v>0.12</v>
      </c>
    </row>
    <row r="1005" spans="1:13" x14ac:dyDescent="0.25">
      <c r="A1005">
        <v>18656</v>
      </c>
      <c r="B1005" s="58" t="s">
        <v>1428</v>
      </c>
      <c r="C1005" s="58" t="s">
        <v>410</v>
      </c>
      <c r="D1005" s="58" t="s">
        <v>411</v>
      </c>
      <c r="E1005" s="58">
        <v>5940</v>
      </c>
      <c r="F1005" s="58">
        <v>1</v>
      </c>
      <c r="G1005" s="59">
        <v>4.5999999999999996</v>
      </c>
      <c r="H1005" s="58" t="s">
        <v>516</v>
      </c>
      <c r="I1005" s="59">
        <v>46.69</v>
      </c>
      <c r="J1005">
        <v>18</v>
      </c>
      <c r="K1005" s="191"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21.33</v>
      </c>
      <c r="L1005" s="192" t="str">
        <f t="shared" si="15"/>
        <v>Beer5940</v>
      </c>
      <c r="M1005" s="191">
        <f>VLOOKUP(L1005,'Slope %'!C:D,2,0)</f>
        <v>0.05</v>
      </c>
    </row>
    <row r="1006" spans="1:13" x14ac:dyDescent="0.25">
      <c r="A1006">
        <v>18656</v>
      </c>
      <c r="B1006" s="58" t="s">
        <v>1428</v>
      </c>
      <c r="C1006" s="58" t="s">
        <v>410</v>
      </c>
      <c r="D1006" s="58" t="s">
        <v>411</v>
      </c>
      <c r="E1006" s="58">
        <v>5940</v>
      </c>
      <c r="F1006" s="58">
        <v>1</v>
      </c>
      <c r="G1006" s="59">
        <v>4.5999999999999996</v>
      </c>
      <c r="H1006" s="58" t="s">
        <v>516</v>
      </c>
      <c r="I1006" s="59">
        <v>46.69</v>
      </c>
      <c r="J1006">
        <v>18</v>
      </c>
      <c r="K1006" s="191"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21.33</v>
      </c>
      <c r="L1006" s="192" t="str">
        <f t="shared" si="15"/>
        <v>Beer5940</v>
      </c>
      <c r="M1006" s="191">
        <f>VLOOKUP(L1006,'Slope %'!C:D,2,0)</f>
        <v>0.05</v>
      </c>
    </row>
    <row r="1007" spans="1:13" x14ac:dyDescent="0.25">
      <c r="A1007">
        <v>18664</v>
      </c>
      <c r="B1007" s="58" t="s">
        <v>1429</v>
      </c>
      <c r="C1007" s="58" t="s">
        <v>423</v>
      </c>
      <c r="D1007" s="58" t="s">
        <v>803</v>
      </c>
      <c r="E1007" s="58">
        <v>750</v>
      </c>
      <c r="F1007" s="58">
        <v>6</v>
      </c>
      <c r="G1007" s="59">
        <v>14.5</v>
      </c>
      <c r="H1007" s="58" t="s">
        <v>421</v>
      </c>
      <c r="I1007" s="59">
        <v>44.99</v>
      </c>
      <c r="J1007">
        <v>1</v>
      </c>
      <c r="K1007" s="191"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8.49</v>
      </c>
      <c r="L1007" s="192" t="str">
        <f t="shared" si="15"/>
        <v>Wine750</v>
      </c>
      <c r="M1007" s="191">
        <f>VLOOKUP(L1007,'Slope %'!C:D,2,0)</f>
        <v>0.1</v>
      </c>
    </row>
    <row r="1008" spans="1:13" x14ac:dyDescent="0.25">
      <c r="A1008">
        <v>18669</v>
      </c>
      <c r="B1008" s="58" t="s">
        <v>1430</v>
      </c>
      <c r="C1008" s="58" t="s">
        <v>410</v>
      </c>
      <c r="D1008" s="58" t="s">
        <v>411</v>
      </c>
      <c r="E1008" s="58">
        <v>8520</v>
      </c>
      <c r="F1008" s="58">
        <v>1</v>
      </c>
      <c r="G1008" s="59">
        <v>5</v>
      </c>
      <c r="H1008" s="58" t="s">
        <v>412</v>
      </c>
      <c r="I1008" s="59">
        <v>53.49</v>
      </c>
      <c r="J1008">
        <v>24</v>
      </c>
      <c r="K1008" s="191"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33.26</v>
      </c>
      <c r="L1008" s="192" t="str">
        <f t="shared" si="15"/>
        <v>Beer8520</v>
      </c>
      <c r="M1008" s="191">
        <f>VLOOKUP(L1008,'Slope %'!C:D,2,0)</f>
        <v>0.05</v>
      </c>
    </row>
    <row r="1009" spans="1:13" x14ac:dyDescent="0.25">
      <c r="A1009">
        <v>18669</v>
      </c>
      <c r="B1009" s="58" t="s">
        <v>1430</v>
      </c>
      <c r="C1009" s="58" t="s">
        <v>410</v>
      </c>
      <c r="D1009" s="58" t="s">
        <v>411</v>
      </c>
      <c r="E1009" s="58">
        <v>8520</v>
      </c>
      <c r="F1009" s="58">
        <v>1</v>
      </c>
      <c r="G1009" s="59">
        <v>5</v>
      </c>
      <c r="H1009" s="58" t="s">
        <v>412</v>
      </c>
      <c r="I1009" s="59">
        <v>53.49</v>
      </c>
      <c r="J1009">
        <v>24</v>
      </c>
      <c r="K1009" s="191"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33.26</v>
      </c>
      <c r="L1009" s="192" t="str">
        <f t="shared" si="15"/>
        <v>Beer8520</v>
      </c>
      <c r="M1009" s="191">
        <f>VLOOKUP(L1009,'Slope %'!C:D,2,0)</f>
        <v>0.05</v>
      </c>
    </row>
    <row r="1010" spans="1:13" x14ac:dyDescent="0.25">
      <c r="A1010">
        <v>18676</v>
      </c>
      <c r="B1010" s="58" t="s">
        <v>1431</v>
      </c>
      <c r="C1010" s="58" t="s">
        <v>414</v>
      </c>
      <c r="D1010" s="58" t="s">
        <v>634</v>
      </c>
      <c r="E1010" s="58">
        <v>50</v>
      </c>
      <c r="F1010" s="58">
        <v>60</v>
      </c>
      <c r="G1010" s="59">
        <v>40</v>
      </c>
      <c r="H1010" s="58" t="s">
        <v>480</v>
      </c>
      <c r="I1010" s="59">
        <v>6.99</v>
      </c>
      <c r="J1010">
        <v>1</v>
      </c>
      <c r="K1010" s="191"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2.13</v>
      </c>
      <c r="L1010" s="192" t="str">
        <f t="shared" si="15"/>
        <v>Spirits50</v>
      </c>
      <c r="M1010" s="191">
        <f>VLOOKUP(L1010,'Slope %'!C:D,2,0)</f>
        <v>0.1</v>
      </c>
    </row>
    <row r="1011" spans="1:13" x14ac:dyDescent="0.25">
      <c r="A1011">
        <v>18744</v>
      </c>
      <c r="B1011" s="58" t="s">
        <v>898</v>
      </c>
      <c r="C1011" s="58" t="s">
        <v>414</v>
      </c>
      <c r="D1011" s="58" t="s">
        <v>418</v>
      </c>
      <c r="E1011" s="58">
        <v>750</v>
      </c>
      <c r="F1011" s="58">
        <v>6</v>
      </c>
      <c r="G1011" s="59">
        <v>40</v>
      </c>
      <c r="H1011" s="58" t="s">
        <v>428</v>
      </c>
      <c r="I1011" s="59">
        <v>46.64</v>
      </c>
      <c r="J1011">
        <v>1</v>
      </c>
      <c r="K1011" s="191"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23.42</v>
      </c>
      <c r="L1011" s="192" t="str">
        <f t="shared" si="15"/>
        <v>Spirits750</v>
      </c>
      <c r="M1011" s="191">
        <f>VLOOKUP(L1011,'Slope %'!C:D,2,0)</f>
        <v>7.0000000000000007E-2</v>
      </c>
    </row>
    <row r="1012" spans="1:13" x14ac:dyDescent="0.25">
      <c r="A1012">
        <v>18762</v>
      </c>
      <c r="B1012" s="58" t="s">
        <v>1432</v>
      </c>
      <c r="C1012" s="58" t="s">
        <v>410</v>
      </c>
      <c r="D1012" s="58" t="s">
        <v>411</v>
      </c>
      <c r="E1012" s="58">
        <v>3960</v>
      </c>
      <c r="F1012" s="58">
        <v>2</v>
      </c>
      <c r="G1012" s="59">
        <v>4.5</v>
      </c>
      <c r="H1012" s="58" t="s">
        <v>412</v>
      </c>
      <c r="I1012" s="59">
        <v>31.49</v>
      </c>
      <c r="J1012">
        <v>12</v>
      </c>
      <c r="K1012" s="191"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13.91</v>
      </c>
      <c r="L1012" s="192" t="str">
        <f t="shared" si="15"/>
        <v>Beer3960</v>
      </c>
      <c r="M1012" s="191">
        <f>VLOOKUP(L1012,'Slope %'!C:D,2,0)</f>
        <v>7.0000000000000007E-2</v>
      </c>
    </row>
    <row r="1013" spans="1:13" x14ac:dyDescent="0.25">
      <c r="A1013">
        <v>18762</v>
      </c>
      <c r="B1013" s="58" t="s">
        <v>1432</v>
      </c>
      <c r="C1013" s="58" t="s">
        <v>410</v>
      </c>
      <c r="D1013" s="58" t="s">
        <v>411</v>
      </c>
      <c r="E1013" s="58">
        <v>3960</v>
      </c>
      <c r="F1013" s="58">
        <v>2</v>
      </c>
      <c r="G1013" s="59">
        <v>4.5</v>
      </c>
      <c r="H1013" s="58" t="s">
        <v>412</v>
      </c>
      <c r="I1013" s="59">
        <v>31.49</v>
      </c>
      <c r="J1013">
        <v>12</v>
      </c>
      <c r="K1013" s="191"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13.91</v>
      </c>
      <c r="L1013" s="192" t="str">
        <f t="shared" si="15"/>
        <v>Beer3960</v>
      </c>
      <c r="M1013" s="191">
        <f>VLOOKUP(L1013,'Slope %'!C:D,2,0)</f>
        <v>7.0000000000000007E-2</v>
      </c>
    </row>
    <row r="1014" spans="1:13" x14ac:dyDescent="0.25">
      <c r="A1014">
        <v>18785</v>
      </c>
      <c r="B1014" s="58" t="s">
        <v>1433</v>
      </c>
      <c r="C1014" s="58" t="s">
        <v>423</v>
      </c>
      <c r="D1014" s="58" t="s">
        <v>476</v>
      </c>
      <c r="E1014" s="58">
        <v>750</v>
      </c>
      <c r="F1014" s="58">
        <v>12</v>
      </c>
      <c r="G1014" s="59">
        <v>14.5</v>
      </c>
      <c r="H1014" s="58" t="s">
        <v>496</v>
      </c>
      <c r="I1014" s="59">
        <v>24.65</v>
      </c>
      <c r="J1014">
        <v>1</v>
      </c>
      <c r="K1014" s="191"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8.49</v>
      </c>
      <c r="L1014" s="192" t="str">
        <f t="shared" si="15"/>
        <v>Wine750</v>
      </c>
      <c r="M1014" s="191">
        <f>VLOOKUP(L1014,'Slope %'!C:D,2,0)</f>
        <v>0.1</v>
      </c>
    </row>
    <row r="1015" spans="1:13" x14ac:dyDescent="0.25">
      <c r="A1015">
        <v>18802</v>
      </c>
      <c r="B1015" s="58" t="s">
        <v>1434</v>
      </c>
      <c r="C1015" s="58" t="s">
        <v>423</v>
      </c>
      <c r="D1015" s="58" t="s">
        <v>538</v>
      </c>
      <c r="E1015" s="58">
        <v>4000</v>
      </c>
      <c r="F1015" s="58">
        <v>4</v>
      </c>
      <c r="G1015" s="59">
        <v>13</v>
      </c>
      <c r="H1015" s="58" t="s">
        <v>425</v>
      </c>
      <c r="I1015" s="59">
        <v>40.99</v>
      </c>
      <c r="J1015">
        <v>1</v>
      </c>
      <c r="K1015" s="191"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33.81</v>
      </c>
      <c r="L1015" s="192" t="str">
        <f t="shared" si="15"/>
        <v>Wine4000</v>
      </c>
      <c r="M1015" s="191">
        <f>VLOOKUP(L1015,'Slope %'!C:D,2,0)</f>
        <v>0.05</v>
      </c>
    </row>
    <row r="1016" spans="1:13" x14ac:dyDescent="0.25">
      <c r="A1016">
        <v>18803</v>
      </c>
      <c r="B1016" s="58" t="s">
        <v>1435</v>
      </c>
      <c r="C1016" s="58" t="s">
        <v>423</v>
      </c>
      <c r="D1016" s="58" t="s">
        <v>476</v>
      </c>
      <c r="E1016" s="58">
        <v>4000</v>
      </c>
      <c r="F1016" s="58">
        <v>4</v>
      </c>
      <c r="G1016" s="59">
        <v>12.5</v>
      </c>
      <c r="H1016" s="58" t="s">
        <v>425</v>
      </c>
      <c r="I1016" s="59">
        <v>40.99</v>
      </c>
      <c r="J1016">
        <v>1</v>
      </c>
      <c r="K1016" s="191"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32.51</v>
      </c>
      <c r="L1016" s="192" t="str">
        <f t="shared" si="15"/>
        <v>Wine4000</v>
      </c>
      <c r="M1016" s="191">
        <f>VLOOKUP(L1016,'Slope %'!C:D,2,0)</f>
        <v>0.05</v>
      </c>
    </row>
    <row r="1017" spans="1:13" x14ac:dyDescent="0.25">
      <c r="A1017">
        <v>18805</v>
      </c>
      <c r="B1017" s="58" t="s">
        <v>1436</v>
      </c>
      <c r="C1017" s="58" t="s">
        <v>423</v>
      </c>
      <c r="D1017" s="58" t="s">
        <v>575</v>
      </c>
      <c r="E1017" s="58">
        <v>4000</v>
      </c>
      <c r="F1017" s="58">
        <v>4</v>
      </c>
      <c r="G1017" s="59">
        <v>12</v>
      </c>
      <c r="H1017" s="58" t="s">
        <v>425</v>
      </c>
      <c r="I1017" s="59">
        <v>40.99</v>
      </c>
      <c r="J1017">
        <v>1</v>
      </c>
      <c r="K1017" s="191"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31.2</v>
      </c>
      <c r="L1017" s="192" t="str">
        <f t="shared" si="15"/>
        <v>Wine4000</v>
      </c>
      <c r="M1017" s="191">
        <f>VLOOKUP(L1017,'Slope %'!C:D,2,0)</f>
        <v>0.05</v>
      </c>
    </row>
    <row r="1018" spans="1:13" x14ac:dyDescent="0.25">
      <c r="A1018">
        <v>18806</v>
      </c>
      <c r="B1018" s="58" t="s">
        <v>1437</v>
      </c>
      <c r="C1018" s="58" t="s">
        <v>423</v>
      </c>
      <c r="D1018" s="58" t="s">
        <v>495</v>
      </c>
      <c r="E1018" s="58">
        <v>4000</v>
      </c>
      <c r="F1018" s="58">
        <v>4</v>
      </c>
      <c r="G1018" s="59">
        <v>12.5</v>
      </c>
      <c r="H1018" s="58" t="s">
        <v>425</v>
      </c>
      <c r="I1018" s="59">
        <v>40.99</v>
      </c>
      <c r="J1018">
        <v>1</v>
      </c>
      <c r="K1018" s="191"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32.51</v>
      </c>
      <c r="L1018" s="192" t="str">
        <f t="shared" si="15"/>
        <v>Wine4000</v>
      </c>
      <c r="M1018" s="191">
        <f>VLOOKUP(L1018,'Slope %'!C:D,2,0)</f>
        <v>0.05</v>
      </c>
    </row>
    <row r="1019" spans="1:13" x14ac:dyDescent="0.25">
      <c r="A1019">
        <v>18807</v>
      </c>
      <c r="B1019" s="58" t="s">
        <v>1438</v>
      </c>
      <c r="C1019" s="58" t="s">
        <v>423</v>
      </c>
      <c r="D1019" s="58" t="s">
        <v>465</v>
      </c>
      <c r="E1019" s="58">
        <v>4000</v>
      </c>
      <c r="F1019" s="58">
        <v>4</v>
      </c>
      <c r="G1019" s="59">
        <v>12.5</v>
      </c>
      <c r="H1019" s="58" t="s">
        <v>425</v>
      </c>
      <c r="I1019" s="59">
        <v>40.99</v>
      </c>
      <c r="J1019">
        <v>1</v>
      </c>
      <c r="K1019" s="191"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32.51</v>
      </c>
      <c r="L1019" s="192" t="str">
        <f t="shared" si="15"/>
        <v>Wine4000</v>
      </c>
      <c r="M1019" s="191">
        <f>VLOOKUP(L1019,'Slope %'!C:D,2,0)</f>
        <v>0.05</v>
      </c>
    </row>
    <row r="1020" spans="1:13" x14ac:dyDescent="0.25">
      <c r="A1020">
        <v>18808</v>
      </c>
      <c r="B1020" s="58" t="s">
        <v>1439</v>
      </c>
      <c r="C1020" s="58" t="s">
        <v>423</v>
      </c>
      <c r="D1020" s="58" t="s">
        <v>598</v>
      </c>
      <c r="E1020" s="58">
        <v>4000</v>
      </c>
      <c r="F1020" s="58">
        <v>4</v>
      </c>
      <c r="G1020" s="59">
        <v>14</v>
      </c>
      <c r="H1020" s="58" t="s">
        <v>425</v>
      </c>
      <c r="I1020" s="59">
        <v>40.99</v>
      </c>
      <c r="J1020">
        <v>1</v>
      </c>
      <c r="K1020" s="191"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36.409999999999997</v>
      </c>
      <c r="L1020" s="192" t="str">
        <f t="shared" si="15"/>
        <v>Wine4000</v>
      </c>
      <c r="M1020" s="191">
        <f>VLOOKUP(L1020,'Slope %'!C:D,2,0)</f>
        <v>0.05</v>
      </c>
    </row>
    <row r="1021" spans="1:13" x14ac:dyDescent="0.25">
      <c r="A1021">
        <v>18818</v>
      </c>
      <c r="B1021" s="58" t="s">
        <v>1440</v>
      </c>
      <c r="C1021" s="58" t="s">
        <v>414</v>
      </c>
      <c r="D1021" s="58" t="s">
        <v>566</v>
      </c>
      <c r="E1021" s="58">
        <v>750</v>
      </c>
      <c r="F1021" s="58">
        <v>12</v>
      </c>
      <c r="G1021" s="59">
        <v>13.7</v>
      </c>
      <c r="H1021" s="58" t="s">
        <v>451</v>
      </c>
      <c r="I1021" s="59">
        <v>39.99</v>
      </c>
      <c r="J1021">
        <v>1</v>
      </c>
      <c r="K1021" s="191"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8.02</v>
      </c>
      <c r="L1021" s="192" t="str">
        <f t="shared" si="15"/>
        <v>Spirits750</v>
      </c>
      <c r="M1021" s="191">
        <f>VLOOKUP(L1021,'Slope %'!C:D,2,0)</f>
        <v>7.0000000000000007E-2</v>
      </c>
    </row>
    <row r="1022" spans="1:13" x14ac:dyDescent="0.25">
      <c r="A1022">
        <v>18828</v>
      </c>
      <c r="B1022" s="58" t="s">
        <v>1441</v>
      </c>
      <c r="C1022" s="58" t="s">
        <v>423</v>
      </c>
      <c r="D1022" s="58" t="s">
        <v>436</v>
      </c>
      <c r="E1022" s="58">
        <v>750</v>
      </c>
      <c r="F1022" s="58">
        <v>12</v>
      </c>
      <c r="G1022" s="59">
        <v>14</v>
      </c>
      <c r="H1022" s="58" t="s">
        <v>511</v>
      </c>
      <c r="I1022" s="59">
        <v>64.989999999999995</v>
      </c>
      <c r="J1022">
        <v>1</v>
      </c>
      <c r="K1022" s="191"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8.1999999999999993</v>
      </c>
      <c r="L1022" s="192" t="str">
        <f t="shared" si="15"/>
        <v>Wine750</v>
      </c>
      <c r="M1022" s="191">
        <f>VLOOKUP(L1022,'Slope %'!C:D,2,0)</f>
        <v>0.1</v>
      </c>
    </row>
    <row r="1023" spans="1:13" x14ac:dyDescent="0.25">
      <c r="A1023">
        <v>18834</v>
      </c>
      <c r="B1023" s="58" t="s">
        <v>1442</v>
      </c>
      <c r="C1023" s="58" t="s">
        <v>423</v>
      </c>
      <c r="D1023" s="58" t="s">
        <v>602</v>
      </c>
      <c r="E1023" s="58">
        <v>750</v>
      </c>
      <c r="F1023" s="58">
        <v>12</v>
      </c>
      <c r="G1023" s="59">
        <v>12.5</v>
      </c>
      <c r="H1023" s="58" t="s">
        <v>421</v>
      </c>
      <c r="I1023" s="59">
        <v>17.989999999999998</v>
      </c>
      <c r="J1023">
        <v>1</v>
      </c>
      <c r="K1023" s="191"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7.32</v>
      </c>
      <c r="L1023" s="192" t="str">
        <f t="shared" si="15"/>
        <v>Wine750</v>
      </c>
      <c r="M1023" s="191">
        <f>VLOOKUP(L1023,'Slope %'!C:D,2,0)</f>
        <v>0.1</v>
      </c>
    </row>
    <row r="1024" spans="1:13" x14ac:dyDescent="0.25">
      <c r="A1024">
        <v>18857</v>
      </c>
      <c r="B1024" s="58" t="s">
        <v>1443</v>
      </c>
      <c r="C1024" s="58" t="s">
        <v>1444</v>
      </c>
      <c r="D1024" s="58" t="s">
        <v>440</v>
      </c>
      <c r="E1024" s="58">
        <v>0</v>
      </c>
      <c r="F1024" s="58">
        <v>25</v>
      </c>
      <c r="H1024" s="58" t="s">
        <v>1445</v>
      </c>
      <c r="I1024" s="59">
        <v>0</v>
      </c>
      <c r="K1024" s="191"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0</v>
      </c>
      <c r="L1024" s="192" t="str">
        <f t="shared" si="15"/>
        <v>Community Support Program0</v>
      </c>
      <c r="M1024" s="191" t="e">
        <f>VLOOKUP(L1024,'Slope %'!C:D,2,0)</f>
        <v>#N/A</v>
      </c>
    </row>
    <row r="1025" spans="1:13" x14ac:dyDescent="0.25">
      <c r="A1025">
        <v>18860</v>
      </c>
      <c r="B1025" s="58" t="s">
        <v>1446</v>
      </c>
      <c r="C1025" s="58" t="s">
        <v>414</v>
      </c>
      <c r="D1025" s="58" t="s">
        <v>415</v>
      </c>
      <c r="E1025" s="58">
        <v>750</v>
      </c>
      <c r="F1025" s="58">
        <v>12</v>
      </c>
      <c r="G1025" s="59">
        <v>43</v>
      </c>
      <c r="H1025" s="58" t="s">
        <v>534</v>
      </c>
      <c r="I1025" s="59">
        <v>31.79</v>
      </c>
      <c r="J1025">
        <v>1</v>
      </c>
      <c r="K1025" s="191"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25.18</v>
      </c>
      <c r="L1025" s="192" t="str">
        <f t="shared" si="15"/>
        <v>Spirits750</v>
      </c>
      <c r="M1025" s="191">
        <f>VLOOKUP(L1025,'Slope %'!C:D,2,0)</f>
        <v>7.0000000000000007E-2</v>
      </c>
    </row>
    <row r="1026" spans="1:13" x14ac:dyDescent="0.25">
      <c r="A1026">
        <v>18869</v>
      </c>
      <c r="B1026" s="58" t="s">
        <v>1447</v>
      </c>
      <c r="C1026" s="58" t="s">
        <v>410</v>
      </c>
      <c r="D1026" s="58" t="s">
        <v>677</v>
      </c>
      <c r="E1026" s="58">
        <v>473</v>
      </c>
      <c r="F1026" s="58">
        <v>24</v>
      </c>
      <c r="G1026" s="59">
        <v>5</v>
      </c>
      <c r="H1026" s="58" t="s">
        <v>1448</v>
      </c>
      <c r="I1026" s="59">
        <v>3.99</v>
      </c>
      <c r="J1026">
        <v>1</v>
      </c>
      <c r="K1026" s="191"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1.85</v>
      </c>
      <c r="L1026" s="192" t="str">
        <f t="shared" si="15"/>
        <v>Beer473</v>
      </c>
      <c r="M1026" s="191">
        <f>VLOOKUP(L1026,'Slope %'!C:D,2,0)</f>
        <v>0.12</v>
      </c>
    </row>
    <row r="1027" spans="1:13" x14ac:dyDescent="0.25">
      <c r="A1027">
        <v>18869</v>
      </c>
      <c r="B1027" s="58" t="s">
        <v>1447</v>
      </c>
      <c r="C1027" s="58" t="s">
        <v>410</v>
      </c>
      <c r="D1027" s="58" t="s">
        <v>677</v>
      </c>
      <c r="E1027" s="58">
        <v>473</v>
      </c>
      <c r="F1027" s="58">
        <v>24</v>
      </c>
      <c r="G1027" s="59">
        <v>5</v>
      </c>
      <c r="H1027" s="58" t="s">
        <v>1448</v>
      </c>
      <c r="I1027" s="59">
        <v>3.99</v>
      </c>
      <c r="J1027">
        <v>1</v>
      </c>
      <c r="K1027" s="191"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1.85</v>
      </c>
      <c r="L1027" s="192" t="str">
        <f t="shared" ref="L1027:L1090" si="16">(_xlfn.CONCAT(C1027,E1027))</f>
        <v>Beer473</v>
      </c>
      <c r="M1027" s="191">
        <f>VLOOKUP(L1027,'Slope %'!C:D,2,0)</f>
        <v>0.12</v>
      </c>
    </row>
    <row r="1028" spans="1:13" x14ac:dyDescent="0.25">
      <c r="A1028">
        <v>18903</v>
      </c>
      <c r="B1028" s="58" t="s">
        <v>1449</v>
      </c>
      <c r="C1028" s="58" t="s">
        <v>410</v>
      </c>
      <c r="D1028" s="58" t="s">
        <v>717</v>
      </c>
      <c r="E1028" s="58">
        <v>740</v>
      </c>
      <c r="F1028" s="58">
        <v>12</v>
      </c>
      <c r="G1028" s="59">
        <v>8.1</v>
      </c>
      <c r="H1028" s="58" t="s">
        <v>516</v>
      </c>
      <c r="I1028" s="59">
        <v>4.68</v>
      </c>
      <c r="J1028">
        <v>1</v>
      </c>
      <c r="K1028" s="191"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4.68</v>
      </c>
      <c r="L1028" s="192" t="str">
        <f t="shared" si="16"/>
        <v>Beer740</v>
      </c>
      <c r="M1028" s="191">
        <f>VLOOKUP(L1028,'Slope %'!C:D,2,0)</f>
        <v>0.12</v>
      </c>
    </row>
    <row r="1029" spans="1:13" x14ac:dyDescent="0.25">
      <c r="A1029">
        <v>18903</v>
      </c>
      <c r="B1029" s="58" t="s">
        <v>1449</v>
      </c>
      <c r="C1029" s="58" t="s">
        <v>410</v>
      </c>
      <c r="D1029" s="58" t="s">
        <v>717</v>
      </c>
      <c r="E1029" s="58">
        <v>740</v>
      </c>
      <c r="F1029" s="58">
        <v>12</v>
      </c>
      <c r="G1029" s="59">
        <v>8.1</v>
      </c>
      <c r="H1029" s="58" t="s">
        <v>516</v>
      </c>
      <c r="I1029" s="59">
        <v>4.68</v>
      </c>
      <c r="J1029">
        <v>1</v>
      </c>
      <c r="K1029" s="191"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4.68</v>
      </c>
      <c r="L1029" s="192" t="str">
        <f t="shared" si="16"/>
        <v>Beer740</v>
      </c>
      <c r="M1029" s="191">
        <f>VLOOKUP(L1029,'Slope %'!C:D,2,0)</f>
        <v>0.12</v>
      </c>
    </row>
    <row r="1030" spans="1:13" x14ac:dyDescent="0.25">
      <c r="A1030">
        <v>18917</v>
      </c>
      <c r="B1030" s="58" t="s">
        <v>1068</v>
      </c>
      <c r="C1030" s="58" t="s">
        <v>423</v>
      </c>
      <c r="D1030" s="58" t="s">
        <v>851</v>
      </c>
      <c r="E1030" s="58">
        <v>1500</v>
      </c>
      <c r="F1030" s="58">
        <v>6</v>
      </c>
      <c r="G1030" s="59">
        <v>7.7</v>
      </c>
      <c r="H1030" s="58" t="s">
        <v>445</v>
      </c>
      <c r="I1030" s="59">
        <v>28.99</v>
      </c>
      <c r="J1030">
        <v>1</v>
      </c>
      <c r="K1030" s="191"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9.02</v>
      </c>
      <c r="L1030" s="192" t="str">
        <f t="shared" si="16"/>
        <v>Wine1500</v>
      </c>
      <c r="M1030" s="191">
        <f>VLOOKUP(L1030,'Slope %'!C:D,2,0)</f>
        <v>7.0000000000000007E-2</v>
      </c>
    </row>
    <row r="1031" spans="1:13" x14ac:dyDescent="0.25">
      <c r="A1031">
        <v>18921</v>
      </c>
      <c r="B1031" s="58" t="s">
        <v>1450</v>
      </c>
      <c r="C1031" s="58" t="s">
        <v>423</v>
      </c>
      <c r="D1031" s="58" t="s">
        <v>803</v>
      </c>
      <c r="E1031" s="58">
        <v>750</v>
      </c>
      <c r="F1031" s="58">
        <v>6</v>
      </c>
      <c r="G1031" s="59">
        <v>14.5</v>
      </c>
      <c r="H1031" s="58" t="s">
        <v>471</v>
      </c>
      <c r="I1031" s="59">
        <v>69.989999999999995</v>
      </c>
      <c r="J1031">
        <v>1</v>
      </c>
      <c r="K1031" s="191"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8.49</v>
      </c>
      <c r="L1031" s="192" t="str">
        <f t="shared" si="16"/>
        <v>Wine750</v>
      </c>
      <c r="M1031" s="191">
        <f>VLOOKUP(L1031,'Slope %'!C:D,2,0)</f>
        <v>0.1</v>
      </c>
    </row>
    <row r="1032" spans="1:13" x14ac:dyDescent="0.25">
      <c r="A1032">
        <v>18922</v>
      </c>
      <c r="B1032" s="58" t="s">
        <v>1451</v>
      </c>
      <c r="C1032" s="58" t="s">
        <v>423</v>
      </c>
      <c r="D1032" s="58" t="s">
        <v>538</v>
      </c>
      <c r="E1032" s="58">
        <v>750</v>
      </c>
      <c r="F1032" s="58">
        <v>6</v>
      </c>
      <c r="G1032" s="59">
        <v>15</v>
      </c>
      <c r="H1032" s="58" t="s">
        <v>824</v>
      </c>
      <c r="I1032" s="59">
        <v>24.51</v>
      </c>
      <c r="J1032">
        <v>1</v>
      </c>
      <c r="K1032" s="191"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8.7799999999999994</v>
      </c>
      <c r="L1032" s="192" t="str">
        <f t="shared" si="16"/>
        <v>Wine750</v>
      </c>
      <c r="M1032" s="191">
        <f>VLOOKUP(L1032,'Slope %'!C:D,2,0)</f>
        <v>0.1</v>
      </c>
    </row>
    <row r="1033" spans="1:13" x14ac:dyDescent="0.25">
      <c r="A1033">
        <v>18953</v>
      </c>
      <c r="B1033" s="58" t="s">
        <v>1452</v>
      </c>
      <c r="C1033" s="58" t="s">
        <v>423</v>
      </c>
      <c r="D1033" s="58" t="s">
        <v>436</v>
      </c>
      <c r="E1033" s="58">
        <v>750</v>
      </c>
      <c r="F1033" s="58">
        <v>6</v>
      </c>
      <c r="G1033" s="59">
        <v>14</v>
      </c>
      <c r="H1033" s="58" t="s">
        <v>501</v>
      </c>
      <c r="I1033" s="59">
        <v>26.99</v>
      </c>
      <c r="J1033">
        <v>1</v>
      </c>
      <c r="K1033" s="191"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8.1999999999999993</v>
      </c>
      <c r="L1033" s="192" t="str">
        <f t="shared" si="16"/>
        <v>Wine750</v>
      </c>
      <c r="M1033" s="191">
        <f>VLOOKUP(L1033,'Slope %'!C:D,2,0)</f>
        <v>0.1</v>
      </c>
    </row>
    <row r="1034" spans="1:13" x14ac:dyDescent="0.25">
      <c r="A1034">
        <v>18961</v>
      </c>
      <c r="B1034" s="58" t="s">
        <v>1453</v>
      </c>
      <c r="C1034" s="58" t="s">
        <v>423</v>
      </c>
      <c r="D1034" s="58" t="s">
        <v>598</v>
      </c>
      <c r="E1034" s="58">
        <v>750</v>
      </c>
      <c r="F1034" s="58">
        <v>12</v>
      </c>
      <c r="G1034" s="59">
        <v>13.5</v>
      </c>
      <c r="H1034" s="58" t="s">
        <v>434</v>
      </c>
      <c r="I1034" s="59">
        <v>26.99</v>
      </c>
      <c r="J1034">
        <v>1</v>
      </c>
      <c r="K1034" s="191"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7.9</v>
      </c>
      <c r="L1034" s="192" t="str">
        <f t="shared" si="16"/>
        <v>Wine750</v>
      </c>
      <c r="M1034" s="191">
        <f>VLOOKUP(L1034,'Slope %'!C:D,2,0)</f>
        <v>0.1</v>
      </c>
    </row>
    <row r="1035" spans="1:13" x14ac:dyDescent="0.25">
      <c r="A1035">
        <v>19000</v>
      </c>
      <c r="B1035" s="58" t="s">
        <v>1454</v>
      </c>
      <c r="C1035" s="58" t="s">
        <v>414</v>
      </c>
      <c r="D1035" s="58" t="s">
        <v>555</v>
      </c>
      <c r="E1035" s="58">
        <v>375</v>
      </c>
      <c r="F1035" s="58">
        <v>24</v>
      </c>
      <c r="G1035" s="59">
        <v>40</v>
      </c>
      <c r="H1035" s="58" t="s">
        <v>419</v>
      </c>
      <c r="I1035" s="59">
        <v>14.99</v>
      </c>
      <c r="J1035">
        <v>1</v>
      </c>
      <c r="K1035" s="191"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13.3</v>
      </c>
      <c r="L1035" s="192" t="str">
        <f t="shared" si="16"/>
        <v>Spirits375</v>
      </c>
      <c r="M1035" s="191">
        <f>VLOOKUP(L1035,'Slope %'!C:D,2,0)</f>
        <v>0.1</v>
      </c>
    </row>
    <row r="1036" spans="1:13" x14ac:dyDescent="0.25">
      <c r="A1036">
        <v>19013</v>
      </c>
      <c r="B1036" s="58" t="s">
        <v>1455</v>
      </c>
      <c r="C1036" s="58" t="s">
        <v>423</v>
      </c>
      <c r="D1036" s="58" t="s">
        <v>440</v>
      </c>
      <c r="E1036" s="58">
        <v>300</v>
      </c>
      <c r="F1036" s="58">
        <v>12</v>
      </c>
      <c r="G1036" s="59">
        <v>15.5</v>
      </c>
      <c r="H1036" s="58" t="s">
        <v>684</v>
      </c>
      <c r="I1036" s="59">
        <v>13.39</v>
      </c>
      <c r="J1036">
        <v>1</v>
      </c>
      <c r="K1036" s="191"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5.22</v>
      </c>
      <c r="L1036" s="192" t="str">
        <f t="shared" si="16"/>
        <v>Wine300</v>
      </c>
      <c r="M1036" s="191">
        <f>VLOOKUP(L1036,'Slope %'!C:D,2,0)</f>
        <v>0.12</v>
      </c>
    </row>
    <row r="1037" spans="1:13" x14ac:dyDescent="0.25">
      <c r="A1037">
        <v>19014</v>
      </c>
      <c r="B1037" s="58" t="s">
        <v>1456</v>
      </c>
      <c r="C1037" s="58" t="s">
        <v>414</v>
      </c>
      <c r="D1037" s="58" t="s">
        <v>533</v>
      </c>
      <c r="E1037" s="58">
        <v>750</v>
      </c>
      <c r="F1037" s="58">
        <v>6</v>
      </c>
      <c r="G1037" s="59">
        <v>40</v>
      </c>
      <c r="H1037" s="58" t="s">
        <v>534</v>
      </c>
      <c r="I1037" s="59">
        <v>399.99</v>
      </c>
      <c r="J1037">
        <v>1</v>
      </c>
      <c r="K1037" s="191"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23.42</v>
      </c>
      <c r="L1037" s="192" t="str">
        <f t="shared" si="16"/>
        <v>Spirits750</v>
      </c>
      <c r="M1037" s="191">
        <f>VLOOKUP(L1037,'Slope %'!C:D,2,0)</f>
        <v>7.0000000000000007E-2</v>
      </c>
    </row>
    <row r="1038" spans="1:13" x14ac:dyDescent="0.25">
      <c r="A1038">
        <v>19026</v>
      </c>
      <c r="B1038" s="58" t="s">
        <v>1457</v>
      </c>
      <c r="C1038" s="58" t="s">
        <v>414</v>
      </c>
      <c r="D1038" s="58" t="s">
        <v>552</v>
      </c>
      <c r="E1038" s="58">
        <v>750</v>
      </c>
      <c r="F1038" s="58">
        <v>12</v>
      </c>
      <c r="G1038" s="59">
        <v>21</v>
      </c>
      <c r="H1038" s="58" t="s">
        <v>421</v>
      </c>
      <c r="I1038" s="59">
        <v>21.69</v>
      </c>
      <c r="J1038">
        <v>1</v>
      </c>
      <c r="K1038" s="191"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12.3</v>
      </c>
      <c r="L1038" s="192" t="str">
        <f t="shared" si="16"/>
        <v>Spirits750</v>
      </c>
      <c r="M1038" s="191">
        <f>VLOOKUP(L1038,'Slope %'!C:D,2,0)</f>
        <v>7.0000000000000007E-2</v>
      </c>
    </row>
    <row r="1039" spans="1:13" x14ac:dyDescent="0.25">
      <c r="A1039">
        <v>19044</v>
      </c>
      <c r="B1039" s="58" t="s">
        <v>1458</v>
      </c>
      <c r="C1039" s="58" t="s">
        <v>423</v>
      </c>
      <c r="D1039" s="58" t="s">
        <v>520</v>
      </c>
      <c r="E1039" s="58">
        <v>750</v>
      </c>
      <c r="F1039" s="58">
        <v>12</v>
      </c>
      <c r="G1039" s="59">
        <v>9</v>
      </c>
      <c r="H1039" s="58" t="s">
        <v>507</v>
      </c>
      <c r="I1039" s="59">
        <v>28.99</v>
      </c>
      <c r="J1039">
        <v>1</v>
      </c>
      <c r="K1039" s="191"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5.27</v>
      </c>
      <c r="L1039" s="192" t="str">
        <f t="shared" si="16"/>
        <v>Wine750</v>
      </c>
      <c r="M1039" s="191">
        <f>VLOOKUP(L1039,'Slope %'!C:D,2,0)</f>
        <v>0.1</v>
      </c>
    </row>
    <row r="1040" spans="1:13" x14ac:dyDescent="0.25">
      <c r="A1040">
        <v>19046</v>
      </c>
      <c r="B1040" s="58" t="s">
        <v>1459</v>
      </c>
      <c r="C1040" s="58" t="s">
        <v>414</v>
      </c>
      <c r="D1040" s="58" t="s">
        <v>810</v>
      </c>
      <c r="E1040" s="58">
        <v>750</v>
      </c>
      <c r="F1040" s="58">
        <v>6</v>
      </c>
      <c r="G1040" s="59">
        <v>40</v>
      </c>
      <c r="H1040" s="58" t="s">
        <v>416</v>
      </c>
      <c r="I1040" s="59">
        <v>59.99</v>
      </c>
      <c r="J1040">
        <v>1</v>
      </c>
      <c r="K1040" s="191"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23.42</v>
      </c>
      <c r="L1040" s="192" t="str">
        <f t="shared" si="16"/>
        <v>Spirits750</v>
      </c>
      <c r="M1040" s="191">
        <f>VLOOKUP(L1040,'Slope %'!C:D,2,0)</f>
        <v>7.0000000000000007E-2</v>
      </c>
    </row>
    <row r="1041" spans="1:13" x14ac:dyDescent="0.25">
      <c r="A1041">
        <v>19063</v>
      </c>
      <c r="B1041" s="58" t="s">
        <v>1460</v>
      </c>
      <c r="C1041" s="58" t="s">
        <v>423</v>
      </c>
      <c r="D1041" s="58" t="s">
        <v>803</v>
      </c>
      <c r="E1041" s="58">
        <v>750</v>
      </c>
      <c r="F1041" s="58">
        <v>12</v>
      </c>
      <c r="G1041" s="59">
        <v>14</v>
      </c>
      <c r="H1041" s="58" t="s">
        <v>456</v>
      </c>
      <c r="I1041" s="59">
        <v>15.99</v>
      </c>
      <c r="J1041">
        <v>1</v>
      </c>
      <c r="K1041" s="191"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8.1999999999999993</v>
      </c>
      <c r="L1041" s="192" t="str">
        <f t="shared" si="16"/>
        <v>Wine750</v>
      </c>
      <c r="M1041" s="191">
        <f>VLOOKUP(L1041,'Slope %'!C:D,2,0)</f>
        <v>0.1</v>
      </c>
    </row>
    <row r="1042" spans="1:13" x14ac:dyDescent="0.25">
      <c r="A1042">
        <v>19070</v>
      </c>
      <c r="B1042" s="58" t="s">
        <v>1461</v>
      </c>
      <c r="C1042" s="58" t="s">
        <v>414</v>
      </c>
      <c r="D1042" s="58" t="s">
        <v>566</v>
      </c>
      <c r="E1042" s="58">
        <v>750</v>
      </c>
      <c r="F1042" s="58">
        <v>12</v>
      </c>
      <c r="G1042" s="59">
        <v>17</v>
      </c>
      <c r="H1042" s="58" t="s">
        <v>534</v>
      </c>
      <c r="I1042" s="59">
        <v>33.99</v>
      </c>
      <c r="J1042">
        <v>1</v>
      </c>
      <c r="K1042" s="191"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9.9499999999999993</v>
      </c>
      <c r="L1042" s="192" t="str">
        <f t="shared" si="16"/>
        <v>Spirits750</v>
      </c>
      <c r="M1042" s="191">
        <f>VLOOKUP(L1042,'Slope %'!C:D,2,0)</f>
        <v>7.0000000000000007E-2</v>
      </c>
    </row>
    <row r="1043" spans="1:13" x14ac:dyDescent="0.25">
      <c r="A1043">
        <v>19096</v>
      </c>
      <c r="B1043" s="58" t="s">
        <v>1462</v>
      </c>
      <c r="C1043" s="58" t="s">
        <v>410</v>
      </c>
      <c r="D1043" s="58" t="s">
        <v>411</v>
      </c>
      <c r="E1043" s="58">
        <v>2840</v>
      </c>
      <c r="F1043" s="58">
        <v>3</v>
      </c>
      <c r="G1043" s="59">
        <v>5</v>
      </c>
      <c r="H1043" s="58" t="s">
        <v>1283</v>
      </c>
      <c r="I1043" s="59">
        <v>14.99</v>
      </c>
      <c r="J1043">
        <v>8</v>
      </c>
      <c r="K1043" s="191"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11.09</v>
      </c>
      <c r="L1043" s="192" t="str">
        <f t="shared" si="16"/>
        <v>Beer2840</v>
      </c>
      <c r="M1043" s="191">
        <f>VLOOKUP(L1043,'Slope %'!C:D,2,0)</f>
        <v>7.0000000000000007E-2</v>
      </c>
    </row>
    <row r="1044" spans="1:13" x14ac:dyDescent="0.25">
      <c r="A1044">
        <v>19096</v>
      </c>
      <c r="B1044" s="58" t="s">
        <v>1462</v>
      </c>
      <c r="C1044" s="58" t="s">
        <v>410</v>
      </c>
      <c r="D1044" s="58" t="s">
        <v>411</v>
      </c>
      <c r="E1044" s="58">
        <v>2840</v>
      </c>
      <c r="F1044" s="58">
        <v>3</v>
      </c>
      <c r="G1044" s="59">
        <v>5</v>
      </c>
      <c r="H1044" s="58" t="s">
        <v>1283</v>
      </c>
      <c r="I1044" s="59">
        <v>14.99</v>
      </c>
      <c r="J1044">
        <v>8</v>
      </c>
      <c r="K1044" s="191"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11.09</v>
      </c>
      <c r="L1044" s="192" t="str">
        <f t="shared" si="16"/>
        <v>Beer2840</v>
      </c>
      <c r="M1044" s="191">
        <f>VLOOKUP(L1044,'Slope %'!C:D,2,0)</f>
        <v>7.0000000000000007E-2</v>
      </c>
    </row>
    <row r="1045" spans="1:13" x14ac:dyDescent="0.25">
      <c r="A1045">
        <v>19110</v>
      </c>
      <c r="B1045" s="58" t="s">
        <v>442</v>
      </c>
      <c r="C1045" s="58" t="s">
        <v>414</v>
      </c>
      <c r="D1045" s="58" t="s">
        <v>418</v>
      </c>
      <c r="E1045" s="58">
        <v>1140</v>
      </c>
      <c r="F1045" s="58">
        <v>12</v>
      </c>
      <c r="G1045" s="59">
        <v>40</v>
      </c>
      <c r="H1045" s="58" t="s">
        <v>419</v>
      </c>
      <c r="I1045" s="59">
        <v>37.49</v>
      </c>
      <c r="J1045">
        <v>1</v>
      </c>
      <c r="K1045" s="191"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35.6</v>
      </c>
      <c r="L1045" s="192" t="str">
        <f t="shared" si="16"/>
        <v>Spirits1140</v>
      </c>
      <c r="M1045" s="191">
        <f>VLOOKUP(L1045,'Slope %'!C:D,2,0)</f>
        <v>0.05</v>
      </c>
    </row>
    <row r="1046" spans="1:13" x14ac:dyDescent="0.25">
      <c r="A1046">
        <v>19213</v>
      </c>
      <c r="B1046" s="58" t="s">
        <v>1463</v>
      </c>
      <c r="C1046" s="58" t="s">
        <v>423</v>
      </c>
      <c r="D1046" s="58" t="s">
        <v>436</v>
      </c>
      <c r="E1046" s="58">
        <v>750</v>
      </c>
      <c r="F1046" s="58">
        <v>12</v>
      </c>
      <c r="G1046" s="59">
        <v>13</v>
      </c>
      <c r="H1046" s="58" t="s">
        <v>774</v>
      </c>
      <c r="I1046" s="59">
        <v>21.99</v>
      </c>
      <c r="J1046">
        <v>1</v>
      </c>
      <c r="K1046" s="191"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7.61</v>
      </c>
      <c r="L1046" s="192" t="str">
        <f t="shared" si="16"/>
        <v>Wine750</v>
      </c>
      <c r="M1046" s="191">
        <f>VLOOKUP(L1046,'Slope %'!C:D,2,0)</f>
        <v>0.1</v>
      </c>
    </row>
    <row r="1047" spans="1:13" x14ac:dyDescent="0.25">
      <c r="A1047">
        <v>19216</v>
      </c>
      <c r="B1047" s="58" t="s">
        <v>1464</v>
      </c>
      <c r="C1047" s="58" t="s">
        <v>410</v>
      </c>
      <c r="D1047" s="58" t="s">
        <v>621</v>
      </c>
      <c r="E1047" s="58">
        <v>710</v>
      </c>
      <c r="F1047" s="58">
        <v>12</v>
      </c>
      <c r="G1047" s="59">
        <v>4</v>
      </c>
      <c r="H1047" s="58" t="s">
        <v>412</v>
      </c>
      <c r="I1047" s="59">
        <v>4.8899999999999997</v>
      </c>
      <c r="J1047">
        <v>1</v>
      </c>
      <c r="K1047" s="191"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2.2200000000000002</v>
      </c>
      <c r="L1047" s="192" t="str">
        <f t="shared" si="16"/>
        <v>Beer710</v>
      </c>
      <c r="M1047" s="191">
        <f>VLOOKUP(L1047,'Slope %'!C:D,2,0)</f>
        <v>0.12</v>
      </c>
    </row>
    <row r="1048" spans="1:13" x14ac:dyDescent="0.25">
      <c r="A1048">
        <v>19216</v>
      </c>
      <c r="B1048" s="58" t="s">
        <v>1464</v>
      </c>
      <c r="C1048" s="58" t="s">
        <v>410</v>
      </c>
      <c r="D1048" s="58" t="s">
        <v>621</v>
      </c>
      <c r="E1048" s="58">
        <v>710</v>
      </c>
      <c r="F1048" s="58">
        <v>12</v>
      </c>
      <c r="G1048" s="59">
        <v>4</v>
      </c>
      <c r="H1048" s="58" t="s">
        <v>412</v>
      </c>
      <c r="I1048" s="59">
        <v>4.8899999999999997</v>
      </c>
      <c r="J1048">
        <v>1</v>
      </c>
      <c r="K1048" s="191"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2.2200000000000002</v>
      </c>
      <c r="L1048" s="192" t="str">
        <f t="shared" si="16"/>
        <v>Beer710</v>
      </c>
      <c r="M1048" s="191">
        <f>VLOOKUP(L1048,'Slope %'!C:D,2,0)</f>
        <v>0.12</v>
      </c>
    </row>
    <row r="1049" spans="1:13" x14ac:dyDescent="0.25">
      <c r="A1049">
        <v>19272</v>
      </c>
      <c r="B1049" s="58" t="s">
        <v>1465</v>
      </c>
      <c r="C1049" s="58" t="s">
        <v>423</v>
      </c>
      <c r="D1049" s="58" t="s">
        <v>851</v>
      </c>
      <c r="E1049" s="58">
        <v>750</v>
      </c>
      <c r="F1049" s="58">
        <v>12</v>
      </c>
      <c r="G1049" s="59">
        <v>5</v>
      </c>
      <c r="H1049" s="58" t="s">
        <v>471</v>
      </c>
      <c r="I1049" s="59">
        <v>19.46</v>
      </c>
      <c r="J1049">
        <v>1</v>
      </c>
      <c r="K1049" s="191"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2.93</v>
      </c>
      <c r="L1049" s="192" t="str">
        <f t="shared" si="16"/>
        <v>Wine750</v>
      </c>
      <c r="M1049" s="191">
        <f>VLOOKUP(L1049,'Slope %'!C:D,2,0)</f>
        <v>0.1</v>
      </c>
    </row>
    <row r="1050" spans="1:13" x14ac:dyDescent="0.25">
      <c r="A1050">
        <v>19367</v>
      </c>
      <c r="B1050" s="58" t="s">
        <v>1466</v>
      </c>
      <c r="C1050" s="58" t="s">
        <v>423</v>
      </c>
      <c r="D1050" s="58" t="s">
        <v>473</v>
      </c>
      <c r="E1050" s="58">
        <v>750</v>
      </c>
      <c r="F1050" s="58">
        <v>12</v>
      </c>
      <c r="G1050" s="59">
        <v>14.2</v>
      </c>
      <c r="H1050" s="58" t="s">
        <v>553</v>
      </c>
      <c r="I1050" s="59">
        <v>28.99</v>
      </c>
      <c r="J1050">
        <v>1</v>
      </c>
      <c r="K1050" s="191"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8.31</v>
      </c>
      <c r="L1050" s="192" t="str">
        <f t="shared" si="16"/>
        <v>Wine750</v>
      </c>
      <c r="M1050" s="191">
        <f>VLOOKUP(L1050,'Slope %'!C:D,2,0)</f>
        <v>0.1</v>
      </c>
    </row>
    <row r="1051" spans="1:13" x14ac:dyDescent="0.25">
      <c r="A1051">
        <v>19370</v>
      </c>
      <c r="B1051" s="58" t="s">
        <v>1467</v>
      </c>
      <c r="C1051" s="58" t="s">
        <v>423</v>
      </c>
      <c r="D1051" s="58" t="s">
        <v>575</v>
      </c>
      <c r="E1051" s="58">
        <v>750</v>
      </c>
      <c r="F1051" s="58">
        <v>12</v>
      </c>
      <c r="G1051" s="59">
        <v>12</v>
      </c>
      <c r="H1051" s="58" t="s">
        <v>474</v>
      </c>
      <c r="I1051" s="59">
        <v>11.99</v>
      </c>
      <c r="J1051">
        <v>1</v>
      </c>
      <c r="K1051" s="191"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7.03</v>
      </c>
      <c r="L1051" s="192" t="str">
        <f t="shared" si="16"/>
        <v>Wine750</v>
      </c>
      <c r="M1051" s="191">
        <f>VLOOKUP(L1051,'Slope %'!C:D,2,0)</f>
        <v>0.1</v>
      </c>
    </row>
    <row r="1052" spans="1:13" x14ac:dyDescent="0.25">
      <c r="A1052">
        <v>19380</v>
      </c>
      <c r="B1052" s="58" t="s">
        <v>1468</v>
      </c>
      <c r="C1052" s="58" t="s">
        <v>423</v>
      </c>
      <c r="D1052" s="58" t="s">
        <v>436</v>
      </c>
      <c r="E1052" s="58">
        <v>750</v>
      </c>
      <c r="F1052" s="58">
        <v>12</v>
      </c>
      <c r="G1052" s="59">
        <v>14.5</v>
      </c>
      <c r="H1052" s="58" t="s">
        <v>425</v>
      </c>
      <c r="I1052" s="59">
        <v>24.99</v>
      </c>
      <c r="J1052">
        <v>1</v>
      </c>
      <c r="K1052" s="191"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8.49</v>
      </c>
      <c r="L1052" s="192" t="str">
        <f t="shared" si="16"/>
        <v>Wine750</v>
      </c>
      <c r="M1052" s="191">
        <f>VLOOKUP(L1052,'Slope %'!C:D,2,0)</f>
        <v>0.1</v>
      </c>
    </row>
    <row r="1053" spans="1:13" x14ac:dyDescent="0.25">
      <c r="A1053">
        <v>19393</v>
      </c>
      <c r="B1053" s="58" t="s">
        <v>1469</v>
      </c>
      <c r="C1053" s="58" t="s">
        <v>423</v>
      </c>
      <c r="D1053" s="58" t="s">
        <v>598</v>
      </c>
      <c r="E1053" s="58">
        <v>750</v>
      </c>
      <c r="F1053" s="58">
        <v>12</v>
      </c>
      <c r="G1053" s="59">
        <v>14.5</v>
      </c>
      <c r="H1053" s="58" t="s">
        <v>431</v>
      </c>
      <c r="I1053" s="59">
        <v>23.99</v>
      </c>
      <c r="J1053">
        <v>1</v>
      </c>
      <c r="K1053" s="191"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8.49</v>
      </c>
      <c r="L1053" s="192" t="str">
        <f t="shared" si="16"/>
        <v>Wine750</v>
      </c>
      <c r="M1053" s="191">
        <f>VLOOKUP(L1053,'Slope %'!C:D,2,0)</f>
        <v>0.1</v>
      </c>
    </row>
    <row r="1054" spans="1:13" x14ac:dyDescent="0.25">
      <c r="A1054">
        <v>19404</v>
      </c>
      <c r="B1054" s="58" t="s">
        <v>1470</v>
      </c>
      <c r="C1054" s="58" t="s">
        <v>423</v>
      </c>
      <c r="D1054" s="58" t="s">
        <v>602</v>
      </c>
      <c r="E1054" s="58">
        <v>750</v>
      </c>
      <c r="F1054" s="58">
        <v>12</v>
      </c>
      <c r="G1054" s="59">
        <v>14.7</v>
      </c>
      <c r="H1054" s="58" t="s">
        <v>471</v>
      </c>
      <c r="I1054" s="59">
        <v>59.99</v>
      </c>
      <c r="J1054">
        <v>1</v>
      </c>
      <c r="K1054" s="191"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8.61</v>
      </c>
      <c r="L1054" s="192" t="str">
        <f t="shared" si="16"/>
        <v>Wine750</v>
      </c>
      <c r="M1054" s="191">
        <f>VLOOKUP(L1054,'Slope %'!C:D,2,0)</f>
        <v>0.1</v>
      </c>
    </row>
    <row r="1055" spans="1:13" x14ac:dyDescent="0.25">
      <c r="A1055">
        <v>19405</v>
      </c>
      <c r="B1055" s="58" t="s">
        <v>1471</v>
      </c>
      <c r="C1055" s="58" t="s">
        <v>423</v>
      </c>
      <c r="D1055" s="58" t="s">
        <v>602</v>
      </c>
      <c r="E1055" s="58">
        <v>750</v>
      </c>
      <c r="F1055" s="58">
        <v>12</v>
      </c>
      <c r="G1055" s="59">
        <v>14.7</v>
      </c>
      <c r="H1055" s="58" t="s">
        <v>471</v>
      </c>
      <c r="I1055" s="59">
        <v>59.99</v>
      </c>
      <c r="J1055">
        <v>1</v>
      </c>
      <c r="K1055" s="191"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8.61</v>
      </c>
      <c r="L1055" s="192" t="str">
        <f t="shared" si="16"/>
        <v>Wine750</v>
      </c>
      <c r="M1055" s="191">
        <f>VLOOKUP(L1055,'Slope %'!C:D,2,0)</f>
        <v>0.1</v>
      </c>
    </row>
    <row r="1056" spans="1:13" x14ac:dyDescent="0.25">
      <c r="A1056">
        <v>19447</v>
      </c>
      <c r="B1056" s="58" t="s">
        <v>1472</v>
      </c>
      <c r="C1056" s="58" t="s">
        <v>423</v>
      </c>
      <c r="D1056" s="58" t="s">
        <v>787</v>
      </c>
      <c r="E1056" s="58">
        <v>750</v>
      </c>
      <c r="F1056" s="58">
        <v>6</v>
      </c>
      <c r="G1056" s="59">
        <v>12</v>
      </c>
      <c r="H1056" s="58" t="s">
        <v>437</v>
      </c>
      <c r="I1056" s="59">
        <v>109.99</v>
      </c>
      <c r="J1056">
        <v>1</v>
      </c>
      <c r="K1056" s="191"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7.03</v>
      </c>
      <c r="L1056" s="192" t="str">
        <f t="shared" si="16"/>
        <v>Wine750</v>
      </c>
      <c r="M1056" s="191">
        <f>VLOOKUP(L1056,'Slope %'!C:D,2,0)</f>
        <v>0.1</v>
      </c>
    </row>
    <row r="1057" spans="1:13" x14ac:dyDescent="0.25">
      <c r="A1057">
        <v>19455</v>
      </c>
      <c r="B1057" s="58" t="s">
        <v>1473</v>
      </c>
      <c r="C1057" s="58" t="s">
        <v>414</v>
      </c>
      <c r="D1057" s="58" t="s">
        <v>415</v>
      </c>
      <c r="E1057" s="58">
        <v>750</v>
      </c>
      <c r="F1057" s="58">
        <v>9</v>
      </c>
      <c r="G1057" s="59">
        <v>40</v>
      </c>
      <c r="H1057" s="58" t="s">
        <v>419</v>
      </c>
      <c r="I1057" s="59">
        <v>74.989999999999995</v>
      </c>
      <c r="J1057">
        <v>1</v>
      </c>
      <c r="K1057" s="191"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23.42</v>
      </c>
      <c r="L1057" s="192" t="str">
        <f t="shared" si="16"/>
        <v>Spirits750</v>
      </c>
      <c r="M1057" s="191">
        <f>VLOOKUP(L1057,'Slope %'!C:D,2,0)</f>
        <v>7.0000000000000007E-2</v>
      </c>
    </row>
    <row r="1058" spans="1:13" x14ac:dyDescent="0.25">
      <c r="A1058">
        <v>19500</v>
      </c>
      <c r="B1058" s="58" t="s">
        <v>1474</v>
      </c>
      <c r="C1058" s="58" t="s">
        <v>414</v>
      </c>
      <c r="D1058" s="58" t="s">
        <v>1475</v>
      </c>
      <c r="E1058" s="58">
        <v>750</v>
      </c>
      <c r="F1058" s="58">
        <v>6</v>
      </c>
      <c r="G1058" s="59">
        <v>43</v>
      </c>
      <c r="H1058" s="58" t="s">
        <v>416</v>
      </c>
      <c r="I1058" s="59">
        <v>139.99</v>
      </c>
      <c r="J1058">
        <v>1</v>
      </c>
      <c r="K1058" s="191"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25.18</v>
      </c>
      <c r="L1058" s="192" t="str">
        <f t="shared" si="16"/>
        <v>Spirits750</v>
      </c>
      <c r="M1058" s="191">
        <f>VLOOKUP(L1058,'Slope %'!C:D,2,0)</f>
        <v>7.0000000000000007E-2</v>
      </c>
    </row>
    <row r="1059" spans="1:13" x14ac:dyDescent="0.25">
      <c r="A1059">
        <v>19528</v>
      </c>
      <c r="B1059" s="58" t="s">
        <v>1476</v>
      </c>
      <c r="C1059" s="58" t="s">
        <v>423</v>
      </c>
      <c r="D1059" s="58" t="s">
        <v>424</v>
      </c>
      <c r="E1059" s="58">
        <v>750</v>
      </c>
      <c r="F1059" s="58">
        <v>12</v>
      </c>
      <c r="G1059" s="59">
        <v>8</v>
      </c>
      <c r="H1059" s="58" t="s">
        <v>451</v>
      </c>
      <c r="I1059" s="59">
        <v>17.989999999999998</v>
      </c>
      <c r="J1059">
        <v>1</v>
      </c>
      <c r="K1059" s="191"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4.68</v>
      </c>
      <c r="L1059" s="192" t="str">
        <f t="shared" si="16"/>
        <v>Wine750</v>
      </c>
      <c r="M1059" s="191">
        <f>VLOOKUP(L1059,'Slope %'!C:D,2,0)</f>
        <v>0.1</v>
      </c>
    </row>
    <row r="1060" spans="1:13" x14ac:dyDescent="0.25">
      <c r="A1060">
        <v>19560</v>
      </c>
      <c r="B1060" s="58" t="s">
        <v>1477</v>
      </c>
      <c r="C1060" s="58" t="s">
        <v>414</v>
      </c>
      <c r="D1060" s="58" t="s">
        <v>1475</v>
      </c>
      <c r="E1060" s="58">
        <v>700</v>
      </c>
      <c r="F1060" s="58">
        <v>6</v>
      </c>
      <c r="G1060" s="59">
        <v>41</v>
      </c>
      <c r="H1060" s="58" t="s">
        <v>600</v>
      </c>
      <c r="I1060" s="59">
        <v>64.989999999999995</v>
      </c>
      <c r="J1060">
        <v>1</v>
      </c>
      <c r="K1060" s="191"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22.41</v>
      </c>
      <c r="L1060" s="192" t="str">
        <f t="shared" si="16"/>
        <v>Spirits700</v>
      </c>
      <c r="M1060" s="191">
        <f>VLOOKUP(L1060,'Slope %'!C:D,2,0)</f>
        <v>7.0000000000000007E-2</v>
      </c>
    </row>
    <row r="1061" spans="1:13" x14ac:dyDescent="0.25">
      <c r="A1061">
        <v>19570</v>
      </c>
      <c r="B1061" s="58" t="s">
        <v>1478</v>
      </c>
      <c r="C1061" s="58" t="s">
        <v>414</v>
      </c>
      <c r="D1061" s="58" t="s">
        <v>463</v>
      </c>
      <c r="E1061" s="58">
        <v>700</v>
      </c>
      <c r="F1061" s="58">
        <v>6</v>
      </c>
      <c r="G1061" s="59">
        <v>54.2</v>
      </c>
      <c r="H1061" s="58" t="s">
        <v>437</v>
      </c>
      <c r="I1061" s="59">
        <v>204.99</v>
      </c>
      <c r="J1061">
        <v>1</v>
      </c>
      <c r="K1061" s="191"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29.62</v>
      </c>
      <c r="L1061" s="192" t="str">
        <f t="shared" si="16"/>
        <v>Spirits700</v>
      </c>
      <c r="M1061" s="191">
        <f>VLOOKUP(L1061,'Slope %'!C:D,2,0)</f>
        <v>7.0000000000000007E-2</v>
      </c>
    </row>
    <row r="1062" spans="1:13" x14ac:dyDescent="0.25">
      <c r="A1062">
        <v>19592</v>
      </c>
      <c r="B1062" s="58" t="s">
        <v>1479</v>
      </c>
      <c r="C1062" s="58" t="s">
        <v>423</v>
      </c>
      <c r="D1062" s="58" t="s">
        <v>436</v>
      </c>
      <c r="E1062" s="58">
        <v>750</v>
      </c>
      <c r="F1062" s="58">
        <v>6</v>
      </c>
      <c r="G1062" s="59">
        <v>14.5</v>
      </c>
      <c r="H1062" s="58" t="s">
        <v>421</v>
      </c>
      <c r="I1062" s="59">
        <v>52.99</v>
      </c>
      <c r="J1062">
        <v>1</v>
      </c>
      <c r="K1062" s="191"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8.49</v>
      </c>
      <c r="L1062" s="192" t="str">
        <f t="shared" si="16"/>
        <v>Wine750</v>
      </c>
      <c r="M1062" s="191">
        <f>VLOOKUP(L1062,'Slope %'!C:D,2,0)</f>
        <v>0.1</v>
      </c>
    </row>
    <row r="1063" spans="1:13" x14ac:dyDescent="0.25">
      <c r="A1063">
        <v>19601</v>
      </c>
      <c r="B1063" s="58" t="s">
        <v>1480</v>
      </c>
      <c r="C1063" s="58" t="s">
        <v>423</v>
      </c>
      <c r="D1063" s="58" t="s">
        <v>476</v>
      </c>
      <c r="E1063" s="58">
        <v>750</v>
      </c>
      <c r="F1063" s="58">
        <v>12</v>
      </c>
      <c r="G1063" s="59">
        <v>14.5</v>
      </c>
      <c r="H1063" s="58" t="s">
        <v>496</v>
      </c>
      <c r="I1063" s="59">
        <v>25.99</v>
      </c>
      <c r="J1063">
        <v>1</v>
      </c>
      <c r="K1063" s="191"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8.49</v>
      </c>
      <c r="L1063" s="192" t="str">
        <f t="shared" si="16"/>
        <v>Wine750</v>
      </c>
      <c r="M1063" s="191">
        <f>VLOOKUP(L1063,'Slope %'!C:D,2,0)</f>
        <v>0.1</v>
      </c>
    </row>
    <row r="1064" spans="1:13" x14ac:dyDescent="0.25">
      <c r="A1064">
        <v>19604</v>
      </c>
      <c r="B1064" s="58" t="s">
        <v>1481</v>
      </c>
      <c r="C1064" s="58" t="s">
        <v>423</v>
      </c>
      <c r="D1064" s="58" t="s">
        <v>598</v>
      </c>
      <c r="E1064" s="58">
        <v>750</v>
      </c>
      <c r="F1064" s="58">
        <v>12</v>
      </c>
      <c r="G1064" s="59">
        <v>14.5</v>
      </c>
      <c r="H1064" s="58" t="s">
        <v>496</v>
      </c>
      <c r="I1064" s="59">
        <v>25.99</v>
      </c>
      <c r="J1064">
        <v>1</v>
      </c>
      <c r="K1064" s="191"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8.49</v>
      </c>
      <c r="L1064" s="192" t="str">
        <f t="shared" si="16"/>
        <v>Wine750</v>
      </c>
      <c r="M1064" s="191">
        <f>VLOOKUP(L1064,'Slope %'!C:D,2,0)</f>
        <v>0.1</v>
      </c>
    </row>
    <row r="1065" spans="1:13" x14ac:dyDescent="0.25">
      <c r="A1065">
        <v>19607</v>
      </c>
      <c r="B1065" s="58" t="s">
        <v>1482</v>
      </c>
      <c r="C1065" s="58" t="s">
        <v>410</v>
      </c>
      <c r="D1065" s="58" t="s">
        <v>717</v>
      </c>
      <c r="E1065" s="58">
        <v>473</v>
      </c>
      <c r="F1065" s="58">
        <v>24</v>
      </c>
      <c r="G1065" s="59">
        <v>7.1</v>
      </c>
      <c r="H1065" s="58" t="s">
        <v>1448</v>
      </c>
      <c r="I1065" s="59">
        <v>4.24</v>
      </c>
      <c r="J1065">
        <v>1</v>
      </c>
      <c r="K1065" s="191"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2.62</v>
      </c>
      <c r="L1065" s="192" t="str">
        <f t="shared" si="16"/>
        <v>Beer473</v>
      </c>
      <c r="M1065" s="191">
        <f>VLOOKUP(L1065,'Slope %'!C:D,2,0)</f>
        <v>0.12</v>
      </c>
    </row>
    <row r="1066" spans="1:13" x14ac:dyDescent="0.25">
      <c r="A1066">
        <v>19607</v>
      </c>
      <c r="B1066" s="58" t="s">
        <v>1482</v>
      </c>
      <c r="C1066" s="58" t="s">
        <v>410</v>
      </c>
      <c r="D1066" s="58" t="s">
        <v>717</v>
      </c>
      <c r="E1066" s="58">
        <v>473</v>
      </c>
      <c r="F1066" s="58">
        <v>24</v>
      </c>
      <c r="G1066" s="59">
        <v>7.1</v>
      </c>
      <c r="H1066" s="58" t="s">
        <v>1448</v>
      </c>
      <c r="I1066" s="59">
        <v>4.24</v>
      </c>
      <c r="J1066">
        <v>1</v>
      </c>
      <c r="K1066" s="191"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2.62</v>
      </c>
      <c r="L1066" s="192" t="str">
        <f t="shared" si="16"/>
        <v>Beer473</v>
      </c>
      <c r="M1066" s="191">
        <f>VLOOKUP(L1066,'Slope %'!C:D,2,0)</f>
        <v>0.12</v>
      </c>
    </row>
    <row r="1067" spans="1:13" x14ac:dyDescent="0.25">
      <c r="A1067">
        <v>19609</v>
      </c>
      <c r="B1067" s="58" t="s">
        <v>1483</v>
      </c>
      <c r="C1067" s="58" t="s">
        <v>423</v>
      </c>
      <c r="D1067" s="58" t="s">
        <v>575</v>
      </c>
      <c r="E1067" s="58">
        <v>750</v>
      </c>
      <c r="F1067" s="58">
        <v>12</v>
      </c>
      <c r="G1067" s="59">
        <v>12.5</v>
      </c>
      <c r="H1067" s="58" t="s">
        <v>600</v>
      </c>
      <c r="I1067" s="59">
        <v>13.99</v>
      </c>
      <c r="J1067">
        <v>1</v>
      </c>
      <c r="K1067" s="191"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7.32</v>
      </c>
      <c r="L1067" s="192" t="str">
        <f t="shared" si="16"/>
        <v>Wine750</v>
      </c>
      <c r="M1067" s="191">
        <f>VLOOKUP(L1067,'Slope %'!C:D,2,0)</f>
        <v>0.1</v>
      </c>
    </row>
    <row r="1068" spans="1:13" x14ac:dyDescent="0.25">
      <c r="A1068">
        <v>19613</v>
      </c>
      <c r="B1068" s="58" t="s">
        <v>1484</v>
      </c>
      <c r="C1068" s="58" t="s">
        <v>423</v>
      </c>
      <c r="D1068" s="58" t="s">
        <v>598</v>
      </c>
      <c r="E1068" s="58">
        <v>750</v>
      </c>
      <c r="F1068" s="58">
        <v>12</v>
      </c>
      <c r="G1068" s="59">
        <v>13</v>
      </c>
      <c r="H1068" s="58" t="s">
        <v>600</v>
      </c>
      <c r="I1068" s="59">
        <v>16.489999999999998</v>
      </c>
      <c r="J1068">
        <v>1</v>
      </c>
      <c r="K1068" s="191"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7.61</v>
      </c>
      <c r="L1068" s="192" t="str">
        <f t="shared" si="16"/>
        <v>Wine750</v>
      </c>
      <c r="M1068" s="191">
        <f>VLOOKUP(L1068,'Slope %'!C:D,2,0)</f>
        <v>0.1</v>
      </c>
    </row>
    <row r="1069" spans="1:13" x14ac:dyDescent="0.25">
      <c r="A1069">
        <v>19616</v>
      </c>
      <c r="B1069" s="58" t="s">
        <v>1485</v>
      </c>
      <c r="C1069" s="58" t="s">
        <v>423</v>
      </c>
      <c r="D1069" s="58" t="s">
        <v>473</v>
      </c>
      <c r="E1069" s="58">
        <v>750</v>
      </c>
      <c r="F1069" s="58">
        <v>12</v>
      </c>
      <c r="G1069" s="59">
        <v>13</v>
      </c>
      <c r="H1069" s="58" t="s">
        <v>421</v>
      </c>
      <c r="I1069" s="59">
        <v>24.99</v>
      </c>
      <c r="J1069">
        <v>1</v>
      </c>
      <c r="K1069" s="191"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7.61</v>
      </c>
      <c r="L1069" s="192" t="str">
        <f t="shared" si="16"/>
        <v>Wine750</v>
      </c>
      <c r="M1069" s="191">
        <f>VLOOKUP(L1069,'Slope %'!C:D,2,0)</f>
        <v>0.1</v>
      </c>
    </row>
    <row r="1070" spans="1:13" x14ac:dyDescent="0.25">
      <c r="A1070">
        <v>19618</v>
      </c>
      <c r="B1070" s="58" t="s">
        <v>1486</v>
      </c>
      <c r="C1070" s="58" t="s">
        <v>423</v>
      </c>
      <c r="D1070" s="58" t="s">
        <v>575</v>
      </c>
      <c r="E1070" s="58">
        <v>750</v>
      </c>
      <c r="F1070" s="58">
        <v>12</v>
      </c>
      <c r="G1070" s="59">
        <v>13.5</v>
      </c>
      <c r="H1070" s="58" t="s">
        <v>434</v>
      </c>
      <c r="I1070" s="59">
        <v>19.989999999999998</v>
      </c>
      <c r="J1070">
        <v>1</v>
      </c>
      <c r="K1070" s="191"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7.9</v>
      </c>
      <c r="L1070" s="192" t="str">
        <f t="shared" si="16"/>
        <v>Wine750</v>
      </c>
      <c r="M1070" s="191">
        <f>VLOOKUP(L1070,'Slope %'!C:D,2,0)</f>
        <v>0.1</v>
      </c>
    </row>
    <row r="1071" spans="1:13" x14ac:dyDescent="0.25">
      <c r="A1071">
        <v>19632</v>
      </c>
      <c r="B1071" s="58" t="s">
        <v>1487</v>
      </c>
      <c r="C1071" s="58" t="s">
        <v>423</v>
      </c>
      <c r="D1071" s="58" t="s">
        <v>476</v>
      </c>
      <c r="E1071" s="58">
        <v>750</v>
      </c>
      <c r="F1071" s="58">
        <v>12</v>
      </c>
      <c r="G1071" s="59">
        <v>14</v>
      </c>
      <c r="H1071" s="58" t="s">
        <v>586</v>
      </c>
      <c r="I1071" s="59">
        <v>20.99</v>
      </c>
      <c r="J1071">
        <v>1</v>
      </c>
      <c r="K1071" s="191"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8.1999999999999993</v>
      </c>
      <c r="L1071" s="192" t="str">
        <f t="shared" si="16"/>
        <v>Wine750</v>
      </c>
      <c r="M1071" s="191">
        <f>VLOOKUP(L1071,'Slope %'!C:D,2,0)</f>
        <v>0.1</v>
      </c>
    </row>
    <row r="1072" spans="1:13" x14ac:dyDescent="0.25">
      <c r="A1072">
        <v>19637</v>
      </c>
      <c r="B1072" s="58" t="s">
        <v>1488</v>
      </c>
      <c r="C1072" s="58" t="s">
        <v>423</v>
      </c>
      <c r="D1072" s="58" t="s">
        <v>424</v>
      </c>
      <c r="E1072" s="58">
        <v>750</v>
      </c>
      <c r="F1072" s="58">
        <v>12</v>
      </c>
      <c r="G1072" s="59">
        <v>12</v>
      </c>
      <c r="H1072" s="58" t="s">
        <v>746</v>
      </c>
      <c r="I1072" s="59">
        <v>17.75</v>
      </c>
      <c r="J1072">
        <v>1</v>
      </c>
      <c r="K1072" s="191"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7.03</v>
      </c>
      <c r="L1072" s="192" t="str">
        <f t="shared" si="16"/>
        <v>Wine750</v>
      </c>
      <c r="M1072" s="191">
        <f>VLOOKUP(L1072,'Slope %'!C:D,2,0)</f>
        <v>0.1</v>
      </c>
    </row>
    <row r="1073" spans="1:13" x14ac:dyDescent="0.25">
      <c r="A1073">
        <v>19643</v>
      </c>
      <c r="B1073" s="58" t="s">
        <v>1489</v>
      </c>
      <c r="C1073" s="58" t="s">
        <v>423</v>
      </c>
      <c r="D1073" s="58" t="s">
        <v>602</v>
      </c>
      <c r="E1073" s="58">
        <v>750</v>
      </c>
      <c r="F1073" s="58">
        <v>12</v>
      </c>
      <c r="G1073" s="59">
        <v>13.5</v>
      </c>
      <c r="H1073" s="58" t="s">
        <v>521</v>
      </c>
      <c r="I1073" s="59">
        <v>31.99</v>
      </c>
      <c r="J1073">
        <v>1</v>
      </c>
      <c r="K1073" s="191"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7.9</v>
      </c>
      <c r="L1073" s="192" t="str">
        <f t="shared" si="16"/>
        <v>Wine750</v>
      </c>
      <c r="M1073" s="191">
        <f>VLOOKUP(L1073,'Slope %'!C:D,2,0)</f>
        <v>0.1</v>
      </c>
    </row>
    <row r="1074" spans="1:13" x14ac:dyDescent="0.25">
      <c r="A1074">
        <v>19649</v>
      </c>
      <c r="B1074" s="58" t="s">
        <v>1490</v>
      </c>
      <c r="C1074" s="58" t="s">
        <v>410</v>
      </c>
      <c r="D1074" s="58" t="s">
        <v>411</v>
      </c>
      <c r="E1074" s="58">
        <v>330</v>
      </c>
      <c r="F1074" s="58">
        <v>24</v>
      </c>
      <c r="G1074" s="59">
        <v>5.2</v>
      </c>
      <c r="H1074" s="58" t="s">
        <v>434</v>
      </c>
      <c r="I1074" s="59">
        <v>2.99</v>
      </c>
      <c r="J1074">
        <v>1</v>
      </c>
      <c r="K1074" s="191"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1.34</v>
      </c>
      <c r="L1074" s="192" t="str">
        <f t="shared" si="16"/>
        <v>Beer330</v>
      </c>
      <c r="M1074" s="191">
        <f>VLOOKUP(L1074,'Slope %'!C:D,2,0)</f>
        <v>0.12</v>
      </c>
    </row>
    <row r="1075" spans="1:13" x14ac:dyDescent="0.25">
      <c r="A1075">
        <v>19701</v>
      </c>
      <c r="B1075" s="58" t="s">
        <v>1491</v>
      </c>
      <c r="C1075" s="58" t="s">
        <v>423</v>
      </c>
      <c r="D1075" s="58" t="s">
        <v>436</v>
      </c>
      <c r="E1075" s="58">
        <v>750</v>
      </c>
      <c r="F1075" s="58">
        <v>12</v>
      </c>
      <c r="G1075" s="59">
        <v>11.5</v>
      </c>
      <c r="H1075" s="58" t="s">
        <v>591</v>
      </c>
      <c r="I1075" s="59">
        <v>17.71</v>
      </c>
      <c r="J1075">
        <v>1</v>
      </c>
      <c r="K1075" s="191"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6.73</v>
      </c>
      <c r="L1075" s="192" t="str">
        <f t="shared" si="16"/>
        <v>Wine750</v>
      </c>
      <c r="M1075" s="191">
        <f>VLOOKUP(L1075,'Slope %'!C:D,2,0)</f>
        <v>0.1</v>
      </c>
    </row>
    <row r="1076" spans="1:13" x14ac:dyDescent="0.25">
      <c r="A1076">
        <v>19725</v>
      </c>
      <c r="B1076" s="58" t="s">
        <v>1492</v>
      </c>
      <c r="C1076" s="58" t="s">
        <v>410</v>
      </c>
      <c r="D1076" s="58" t="s">
        <v>677</v>
      </c>
      <c r="E1076" s="58">
        <v>473</v>
      </c>
      <c r="F1076" s="58">
        <v>24</v>
      </c>
      <c r="G1076" s="59">
        <v>5.5</v>
      </c>
      <c r="H1076" s="58" t="s">
        <v>1200</v>
      </c>
      <c r="I1076" s="59">
        <v>3.99</v>
      </c>
      <c r="J1076">
        <v>1</v>
      </c>
      <c r="K1076" s="191"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2.0299999999999998</v>
      </c>
      <c r="L1076" s="192" t="str">
        <f t="shared" si="16"/>
        <v>Beer473</v>
      </c>
      <c r="M1076" s="191">
        <f>VLOOKUP(L1076,'Slope %'!C:D,2,0)</f>
        <v>0.12</v>
      </c>
    </row>
    <row r="1077" spans="1:13" x14ac:dyDescent="0.25">
      <c r="A1077">
        <v>19725</v>
      </c>
      <c r="B1077" s="58" t="s">
        <v>1492</v>
      </c>
      <c r="C1077" s="58" t="s">
        <v>410</v>
      </c>
      <c r="D1077" s="58" t="s">
        <v>677</v>
      </c>
      <c r="E1077" s="58">
        <v>473</v>
      </c>
      <c r="F1077" s="58">
        <v>24</v>
      </c>
      <c r="G1077" s="59">
        <v>5.5</v>
      </c>
      <c r="H1077" s="58" t="s">
        <v>1200</v>
      </c>
      <c r="I1077" s="59">
        <v>3.99</v>
      </c>
      <c r="J1077">
        <v>1</v>
      </c>
      <c r="K1077" s="191"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2.0299999999999998</v>
      </c>
      <c r="L1077" s="192" t="str">
        <f t="shared" si="16"/>
        <v>Beer473</v>
      </c>
      <c r="M1077" s="191">
        <f>VLOOKUP(L1077,'Slope %'!C:D,2,0)</f>
        <v>0.12</v>
      </c>
    </row>
    <row r="1078" spans="1:13" x14ac:dyDescent="0.25">
      <c r="A1078">
        <v>19727</v>
      </c>
      <c r="B1078" s="58" t="s">
        <v>1493</v>
      </c>
      <c r="C1078" s="58" t="s">
        <v>414</v>
      </c>
      <c r="D1078" s="58" t="s">
        <v>460</v>
      </c>
      <c r="E1078" s="58">
        <v>750</v>
      </c>
      <c r="F1078" s="58">
        <v>6</v>
      </c>
      <c r="G1078" s="59">
        <v>43.1</v>
      </c>
      <c r="H1078" s="58" t="s">
        <v>445</v>
      </c>
      <c r="I1078" s="59">
        <v>39.99</v>
      </c>
      <c r="J1078">
        <v>1</v>
      </c>
      <c r="K1078" s="191"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25.24</v>
      </c>
      <c r="L1078" s="192" t="str">
        <f t="shared" si="16"/>
        <v>Spirits750</v>
      </c>
      <c r="M1078" s="191">
        <f>VLOOKUP(L1078,'Slope %'!C:D,2,0)</f>
        <v>7.0000000000000007E-2</v>
      </c>
    </row>
    <row r="1079" spans="1:13" x14ac:dyDescent="0.25">
      <c r="A1079">
        <v>19743</v>
      </c>
      <c r="B1079" s="58" t="s">
        <v>1494</v>
      </c>
      <c r="C1079" s="58" t="s">
        <v>410</v>
      </c>
      <c r="D1079" s="58" t="s">
        <v>677</v>
      </c>
      <c r="E1079" s="58">
        <v>3784</v>
      </c>
      <c r="F1079" s="58">
        <v>3</v>
      </c>
      <c r="G1079" s="59">
        <v>5.5</v>
      </c>
      <c r="H1079" s="58" t="s">
        <v>1200</v>
      </c>
      <c r="I1079" s="59">
        <v>26.99</v>
      </c>
      <c r="J1079">
        <v>8</v>
      </c>
      <c r="K1079" s="191"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16.25</v>
      </c>
      <c r="L1079" s="192" t="str">
        <f t="shared" si="16"/>
        <v>Beer3784</v>
      </c>
      <c r="M1079" s="191">
        <f>VLOOKUP(L1079,'Slope %'!C:D,2,0)</f>
        <v>7.0000000000000007E-2</v>
      </c>
    </row>
    <row r="1080" spans="1:13" x14ac:dyDescent="0.25">
      <c r="A1080">
        <v>19743</v>
      </c>
      <c r="B1080" s="58" t="s">
        <v>1494</v>
      </c>
      <c r="C1080" s="58" t="s">
        <v>410</v>
      </c>
      <c r="D1080" s="58" t="s">
        <v>677</v>
      </c>
      <c r="E1080" s="58">
        <v>3784</v>
      </c>
      <c r="F1080" s="58">
        <v>3</v>
      </c>
      <c r="G1080" s="59">
        <v>5.5</v>
      </c>
      <c r="H1080" s="58" t="s">
        <v>1200</v>
      </c>
      <c r="I1080" s="59">
        <v>26.99</v>
      </c>
      <c r="J1080">
        <v>8</v>
      </c>
      <c r="K1080" s="191"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16.25</v>
      </c>
      <c r="L1080" s="192" t="str">
        <f t="shared" si="16"/>
        <v>Beer3784</v>
      </c>
      <c r="M1080" s="191">
        <f>VLOOKUP(L1080,'Slope %'!C:D,2,0)</f>
        <v>7.0000000000000007E-2</v>
      </c>
    </row>
    <row r="1081" spans="1:13" x14ac:dyDescent="0.25">
      <c r="A1081">
        <v>19777</v>
      </c>
      <c r="B1081" s="58" t="s">
        <v>1495</v>
      </c>
      <c r="C1081" s="58" t="s">
        <v>423</v>
      </c>
      <c r="D1081" s="58" t="s">
        <v>473</v>
      </c>
      <c r="E1081" s="58">
        <v>750</v>
      </c>
      <c r="F1081" s="58">
        <v>12</v>
      </c>
      <c r="G1081" s="59">
        <v>13.5</v>
      </c>
      <c r="H1081" s="58" t="s">
        <v>471</v>
      </c>
      <c r="I1081" s="59">
        <v>34.99</v>
      </c>
      <c r="J1081">
        <v>1</v>
      </c>
      <c r="K1081" s="191"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7.9</v>
      </c>
      <c r="L1081" s="192" t="str">
        <f t="shared" si="16"/>
        <v>Wine750</v>
      </c>
      <c r="M1081" s="191">
        <f>VLOOKUP(L1081,'Slope %'!C:D,2,0)</f>
        <v>0.1</v>
      </c>
    </row>
    <row r="1082" spans="1:13" x14ac:dyDescent="0.25">
      <c r="A1082">
        <v>19788</v>
      </c>
      <c r="B1082" s="58" t="s">
        <v>1496</v>
      </c>
      <c r="C1082" s="58" t="s">
        <v>423</v>
      </c>
      <c r="D1082" s="58" t="s">
        <v>436</v>
      </c>
      <c r="E1082" s="58">
        <v>750</v>
      </c>
      <c r="F1082" s="58">
        <v>12</v>
      </c>
      <c r="G1082" s="59">
        <v>13.5</v>
      </c>
      <c r="H1082" s="58" t="s">
        <v>421</v>
      </c>
      <c r="I1082" s="59">
        <v>17.989999999999998</v>
      </c>
      <c r="J1082">
        <v>1</v>
      </c>
      <c r="K1082" s="191"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7.9</v>
      </c>
      <c r="L1082" s="192" t="str">
        <f t="shared" si="16"/>
        <v>Wine750</v>
      </c>
      <c r="M1082" s="191">
        <f>VLOOKUP(L1082,'Slope %'!C:D,2,0)</f>
        <v>0.1</v>
      </c>
    </row>
    <row r="1083" spans="1:13" x14ac:dyDescent="0.25">
      <c r="A1083">
        <v>19792</v>
      </c>
      <c r="B1083" s="58" t="s">
        <v>1497</v>
      </c>
      <c r="C1083" s="58" t="s">
        <v>423</v>
      </c>
      <c r="D1083" s="58" t="s">
        <v>436</v>
      </c>
      <c r="E1083" s="58">
        <v>750</v>
      </c>
      <c r="F1083" s="58">
        <v>12</v>
      </c>
      <c r="G1083" s="59">
        <v>15</v>
      </c>
      <c r="H1083" s="58" t="s">
        <v>474</v>
      </c>
      <c r="I1083" s="59">
        <v>19.989999999999998</v>
      </c>
      <c r="J1083">
        <v>1</v>
      </c>
      <c r="K1083" s="191"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8.7799999999999994</v>
      </c>
      <c r="L1083" s="192" t="str">
        <f t="shared" si="16"/>
        <v>Wine750</v>
      </c>
      <c r="M1083" s="191">
        <f>VLOOKUP(L1083,'Slope %'!C:D,2,0)</f>
        <v>0.1</v>
      </c>
    </row>
    <row r="1084" spans="1:13" x14ac:dyDescent="0.25">
      <c r="A1084">
        <v>19799</v>
      </c>
      <c r="B1084" s="58" t="s">
        <v>850</v>
      </c>
      <c r="C1084" s="58" t="s">
        <v>423</v>
      </c>
      <c r="D1084" s="58" t="s">
        <v>851</v>
      </c>
      <c r="E1084" s="58">
        <v>1500</v>
      </c>
      <c r="F1084" s="58">
        <v>6</v>
      </c>
      <c r="G1084" s="59">
        <v>9</v>
      </c>
      <c r="H1084" s="58" t="s">
        <v>451</v>
      </c>
      <c r="I1084" s="59">
        <v>23.99</v>
      </c>
      <c r="J1084">
        <v>1</v>
      </c>
      <c r="K1084" s="191"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10.54</v>
      </c>
      <c r="L1084" s="192" t="str">
        <f t="shared" si="16"/>
        <v>Wine1500</v>
      </c>
      <c r="M1084" s="191">
        <f>VLOOKUP(L1084,'Slope %'!C:D,2,0)</f>
        <v>7.0000000000000007E-2</v>
      </c>
    </row>
    <row r="1085" spans="1:13" x14ac:dyDescent="0.25">
      <c r="A1085">
        <v>19820</v>
      </c>
      <c r="B1085" s="58" t="s">
        <v>1498</v>
      </c>
      <c r="C1085" s="58" t="s">
        <v>410</v>
      </c>
      <c r="D1085" s="58" t="s">
        <v>717</v>
      </c>
      <c r="E1085" s="58">
        <v>710</v>
      </c>
      <c r="F1085" s="58">
        <v>12</v>
      </c>
      <c r="G1085" s="59">
        <v>6.1</v>
      </c>
      <c r="H1085" s="58" t="s">
        <v>412</v>
      </c>
      <c r="I1085" s="59">
        <v>4.59</v>
      </c>
      <c r="J1085">
        <v>1</v>
      </c>
      <c r="K1085" s="191"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3.38</v>
      </c>
      <c r="L1085" s="192" t="str">
        <f t="shared" si="16"/>
        <v>Beer710</v>
      </c>
      <c r="M1085" s="191">
        <f>VLOOKUP(L1085,'Slope %'!C:D,2,0)</f>
        <v>0.12</v>
      </c>
    </row>
    <row r="1086" spans="1:13" x14ac:dyDescent="0.25">
      <c r="A1086">
        <v>19820</v>
      </c>
      <c r="B1086" s="58" t="s">
        <v>1498</v>
      </c>
      <c r="C1086" s="58" t="s">
        <v>410</v>
      </c>
      <c r="D1086" s="58" t="s">
        <v>717</v>
      </c>
      <c r="E1086" s="58">
        <v>710</v>
      </c>
      <c r="F1086" s="58">
        <v>12</v>
      </c>
      <c r="G1086" s="59">
        <v>6.1</v>
      </c>
      <c r="H1086" s="58" t="s">
        <v>412</v>
      </c>
      <c r="I1086" s="59">
        <v>4.59</v>
      </c>
      <c r="J1086">
        <v>1</v>
      </c>
      <c r="K1086" s="191"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3.38</v>
      </c>
      <c r="L1086" s="192" t="str">
        <f t="shared" si="16"/>
        <v>Beer710</v>
      </c>
      <c r="M1086" s="191">
        <f>VLOOKUP(L1086,'Slope %'!C:D,2,0)</f>
        <v>0.12</v>
      </c>
    </row>
    <row r="1087" spans="1:13" x14ac:dyDescent="0.25">
      <c r="A1087">
        <v>19828</v>
      </c>
      <c r="B1087" s="58" t="s">
        <v>1499</v>
      </c>
      <c r="C1087" s="58" t="s">
        <v>410</v>
      </c>
      <c r="D1087" s="58" t="s">
        <v>411</v>
      </c>
      <c r="E1087" s="58">
        <v>5325</v>
      </c>
      <c r="F1087" s="58">
        <v>1</v>
      </c>
      <c r="G1087" s="59">
        <v>4.5</v>
      </c>
      <c r="H1087" s="58" t="s">
        <v>516</v>
      </c>
      <c r="I1087" s="59">
        <v>30.49</v>
      </c>
      <c r="J1087">
        <v>15</v>
      </c>
      <c r="K1087" s="191"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18.71</v>
      </c>
      <c r="L1087" s="192" t="str">
        <f t="shared" si="16"/>
        <v>Beer5325</v>
      </c>
      <c r="M1087" s="191">
        <f>VLOOKUP(L1087,'Slope %'!C:D,2,0)</f>
        <v>0.05</v>
      </c>
    </row>
    <row r="1088" spans="1:13" x14ac:dyDescent="0.25">
      <c r="A1088">
        <v>19828</v>
      </c>
      <c r="B1088" s="58" t="s">
        <v>1499</v>
      </c>
      <c r="C1088" s="58" t="s">
        <v>410</v>
      </c>
      <c r="D1088" s="58" t="s">
        <v>411</v>
      </c>
      <c r="E1088" s="58">
        <v>5325</v>
      </c>
      <c r="F1088" s="58">
        <v>1</v>
      </c>
      <c r="G1088" s="59">
        <v>4.5</v>
      </c>
      <c r="H1088" s="58" t="s">
        <v>516</v>
      </c>
      <c r="I1088" s="59">
        <v>30.49</v>
      </c>
      <c r="J1088">
        <v>15</v>
      </c>
      <c r="K1088" s="191"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18.71</v>
      </c>
      <c r="L1088" s="192" t="str">
        <f t="shared" si="16"/>
        <v>Beer5325</v>
      </c>
      <c r="M1088" s="191">
        <f>VLOOKUP(L1088,'Slope %'!C:D,2,0)</f>
        <v>0.05</v>
      </c>
    </row>
    <row r="1089" spans="1:13" x14ac:dyDescent="0.25">
      <c r="A1089">
        <v>19844</v>
      </c>
      <c r="B1089" s="58" t="s">
        <v>1500</v>
      </c>
      <c r="C1089" s="58" t="s">
        <v>423</v>
      </c>
      <c r="D1089" s="58" t="s">
        <v>476</v>
      </c>
      <c r="E1089" s="58">
        <v>750</v>
      </c>
      <c r="F1089" s="58">
        <v>12</v>
      </c>
      <c r="G1089" s="59">
        <v>14.2</v>
      </c>
      <c r="H1089" s="58" t="s">
        <v>799</v>
      </c>
      <c r="I1089" s="59">
        <v>11.71</v>
      </c>
      <c r="J1089">
        <v>1</v>
      </c>
      <c r="K1089" s="191"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8.31</v>
      </c>
      <c r="L1089" s="192" t="str">
        <f t="shared" si="16"/>
        <v>Wine750</v>
      </c>
      <c r="M1089" s="191">
        <f>VLOOKUP(L1089,'Slope %'!C:D,2,0)</f>
        <v>0.1</v>
      </c>
    </row>
    <row r="1090" spans="1:13" x14ac:dyDescent="0.25">
      <c r="A1090">
        <v>19859</v>
      </c>
      <c r="B1090" s="58" t="s">
        <v>1501</v>
      </c>
      <c r="C1090" s="58" t="s">
        <v>423</v>
      </c>
      <c r="D1090" s="58" t="s">
        <v>436</v>
      </c>
      <c r="E1090" s="58">
        <v>750</v>
      </c>
      <c r="F1090" s="58">
        <v>12</v>
      </c>
      <c r="G1090" s="59">
        <v>12.5</v>
      </c>
      <c r="H1090" s="58" t="s">
        <v>496</v>
      </c>
      <c r="I1090" s="59">
        <v>16.989999999999998</v>
      </c>
      <c r="J1090">
        <v>1</v>
      </c>
      <c r="K1090" s="191"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7.32</v>
      </c>
      <c r="L1090" s="192" t="str">
        <f t="shared" si="16"/>
        <v>Wine750</v>
      </c>
      <c r="M1090" s="191">
        <f>VLOOKUP(L1090,'Slope %'!C:D,2,0)</f>
        <v>0.1</v>
      </c>
    </row>
    <row r="1091" spans="1:13" x14ac:dyDescent="0.25">
      <c r="A1091">
        <v>19865</v>
      </c>
      <c r="B1091" s="58" t="s">
        <v>1502</v>
      </c>
      <c r="C1091" s="58" t="s">
        <v>410</v>
      </c>
      <c r="D1091" s="58" t="s">
        <v>621</v>
      </c>
      <c r="E1091" s="58">
        <v>5325</v>
      </c>
      <c r="F1091" s="58">
        <v>1</v>
      </c>
      <c r="G1091" s="59">
        <v>4</v>
      </c>
      <c r="H1091" s="58" t="s">
        <v>1283</v>
      </c>
      <c r="I1091" s="59">
        <v>25.99</v>
      </c>
      <c r="J1091">
        <v>15</v>
      </c>
      <c r="K1091" s="191"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16.63</v>
      </c>
      <c r="L1091" s="192" t="str">
        <f t="shared" ref="L1091:L1154" si="17">(_xlfn.CONCAT(C1091,E1091))</f>
        <v>Beer5325</v>
      </c>
      <c r="M1091" s="191">
        <f>VLOOKUP(L1091,'Slope %'!C:D,2,0)</f>
        <v>0.05</v>
      </c>
    </row>
    <row r="1092" spans="1:13" x14ac:dyDescent="0.25">
      <c r="A1092">
        <v>19867</v>
      </c>
      <c r="B1092" s="58" t="s">
        <v>1503</v>
      </c>
      <c r="C1092" s="58" t="s">
        <v>423</v>
      </c>
      <c r="D1092" s="58" t="s">
        <v>602</v>
      </c>
      <c r="E1092" s="58">
        <v>750</v>
      </c>
      <c r="F1092" s="58">
        <v>12</v>
      </c>
      <c r="G1092" s="59">
        <v>13.8</v>
      </c>
      <c r="H1092" s="58" t="s">
        <v>471</v>
      </c>
      <c r="I1092" s="59">
        <v>29.99</v>
      </c>
      <c r="J1092">
        <v>1</v>
      </c>
      <c r="K1092" s="191"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8.08</v>
      </c>
      <c r="L1092" s="192" t="str">
        <f t="shared" si="17"/>
        <v>Wine750</v>
      </c>
      <c r="M1092" s="191">
        <f>VLOOKUP(L1092,'Slope %'!C:D,2,0)</f>
        <v>0.1</v>
      </c>
    </row>
    <row r="1093" spans="1:13" x14ac:dyDescent="0.25">
      <c r="A1093">
        <v>19870</v>
      </c>
      <c r="B1093" s="58" t="s">
        <v>1504</v>
      </c>
      <c r="C1093" s="58" t="s">
        <v>423</v>
      </c>
      <c r="D1093" s="58" t="s">
        <v>436</v>
      </c>
      <c r="E1093" s="58">
        <v>750</v>
      </c>
      <c r="F1093" s="58">
        <v>12</v>
      </c>
      <c r="G1093" s="59">
        <v>13</v>
      </c>
      <c r="H1093" s="58" t="s">
        <v>448</v>
      </c>
      <c r="I1093" s="59">
        <v>36.49</v>
      </c>
      <c r="J1093">
        <v>1</v>
      </c>
      <c r="K1093" s="191"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7.61</v>
      </c>
      <c r="L1093" s="192" t="str">
        <f t="shared" si="17"/>
        <v>Wine750</v>
      </c>
      <c r="M1093" s="191">
        <f>VLOOKUP(L1093,'Slope %'!C:D,2,0)</f>
        <v>0.1</v>
      </c>
    </row>
    <row r="1094" spans="1:13" x14ac:dyDescent="0.25">
      <c r="A1094">
        <v>19879</v>
      </c>
      <c r="B1094" s="58" t="s">
        <v>1505</v>
      </c>
      <c r="C1094" s="58" t="s">
        <v>423</v>
      </c>
      <c r="D1094" s="58" t="s">
        <v>436</v>
      </c>
      <c r="E1094" s="58">
        <v>750</v>
      </c>
      <c r="F1094" s="58">
        <v>12</v>
      </c>
      <c r="G1094" s="59">
        <v>12</v>
      </c>
      <c r="H1094" s="58" t="s">
        <v>434</v>
      </c>
      <c r="I1094" s="59">
        <v>19.989999999999998</v>
      </c>
      <c r="J1094">
        <v>1</v>
      </c>
      <c r="K1094" s="191"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7.03</v>
      </c>
      <c r="L1094" s="192" t="str">
        <f t="shared" si="17"/>
        <v>Wine750</v>
      </c>
      <c r="M1094" s="191">
        <f>VLOOKUP(L1094,'Slope %'!C:D,2,0)</f>
        <v>0.1</v>
      </c>
    </row>
    <row r="1095" spans="1:13" x14ac:dyDescent="0.25">
      <c r="A1095">
        <v>19887</v>
      </c>
      <c r="B1095" s="58" t="s">
        <v>1506</v>
      </c>
      <c r="C1095" s="58" t="s">
        <v>423</v>
      </c>
      <c r="D1095" s="58" t="s">
        <v>436</v>
      </c>
      <c r="E1095" s="58">
        <v>750</v>
      </c>
      <c r="F1095" s="58">
        <v>12</v>
      </c>
      <c r="G1095" s="59">
        <v>11.5</v>
      </c>
      <c r="H1095" s="58" t="s">
        <v>474</v>
      </c>
      <c r="I1095" s="59">
        <v>11.99</v>
      </c>
      <c r="J1095">
        <v>1</v>
      </c>
      <c r="K1095" s="191"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6.73</v>
      </c>
      <c r="L1095" s="192" t="str">
        <f t="shared" si="17"/>
        <v>Wine750</v>
      </c>
      <c r="M1095" s="191">
        <f>VLOOKUP(L1095,'Slope %'!C:D,2,0)</f>
        <v>0.1</v>
      </c>
    </row>
    <row r="1096" spans="1:13" x14ac:dyDescent="0.25">
      <c r="A1096">
        <v>19893</v>
      </c>
      <c r="B1096" s="58" t="s">
        <v>1507</v>
      </c>
      <c r="C1096" s="58" t="s">
        <v>423</v>
      </c>
      <c r="D1096" s="58" t="s">
        <v>436</v>
      </c>
      <c r="E1096" s="58">
        <v>750</v>
      </c>
      <c r="F1096" s="58">
        <v>12</v>
      </c>
      <c r="G1096" s="59">
        <v>14.5</v>
      </c>
      <c r="H1096" s="58" t="s">
        <v>474</v>
      </c>
      <c r="I1096" s="59">
        <v>17.989999999999998</v>
      </c>
      <c r="J1096">
        <v>1</v>
      </c>
      <c r="K1096" s="191"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8.49</v>
      </c>
      <c r="L1096" s="192" t="str">
        <f t="shared" si="17"/>
        <v>Wine750</v>
      </c>
      <c r="M1096" s="191">
        <f>VLOOKUP(L1096,'Slope %'!C:D,2,0)</f>
        <v>0.1</v>
      </c>
    </row>
    <row r="1097" spans="1:13" x14ac:dyDescent="0.25">
      <c r="A1097">
        <v>19896</v>
      </c>
      <c r="B1097" s="58" t="s">
        <v>1508</v>
      </c>
      <c r="C1097" s="58" t="s">
        <v>423</v>
      </c>
      <c r="D1097" s="58" t="s">
        <v>436</v>
      </c>
      <c r="E1097" s="58">
        <v>4000</v>
      </c>
      <c r="F1097" s="58">
        <v>4</v>
      </c>
      <c r="G1097" s="59">
        <v>12.5</v>
      </c>
      <c r="H1097" s="58" t="s">
        <v>474</v>
      </c>
      <c r="I1097" s="59">
        <v>45.99</v>
      </c>
      <c r="J1097">
        <v>1</v>
      </c>
      <c r="K1097" s="191"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32.51</v>
      </c>
      <c r="L1097" s="192" t="str">
        <f t="shared" si="17"/>
        <v>Wine4000</v>
      </c>
      <c r="M1097" s="191">
        <f>VLOOKUP(L1097,'Slope %'!C:D,2,0)</f>
        <v>0.05</v>
      </c>
    </row>
    <row r="1098" spans="1:13" x14ac:dyDescent="0.25">
      <c r="A1098">
        <v>19938</v>
      </c>
      <c r="B1098" s="58" t="s">
        <v>1509</v>
      </c>
      <c r="C1098" s="58" t="s">
        <v>414</v>
      </c>
      <c r="D1098" s="58" t="s">
        <v>663</v>
      </c>
      <c r="E1098" s="58">
        <v>750</v>
      </c>
      <c r="F1098" s="58">
        <v>12</v>
      </c>
      <c r="G1098" s="59">
        <v>35</v>
      </c>
      <c r="H1098" s="58" t="s">
        <v>419</v>
      </c>
      <c r="I1098" s="59">
        <v>47.99</v>
      </c>
      <c r="J1098">
        <v>1</v>
      </c>
      <c r="K1098" s="191"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20.49</v>
      </c>
      <c r="L1098" s="192" t="str">
        <f t="shared" si="17"/>
        <v>Spirits750</v>
      </c>
      <c r="M1098" s="191">
        <f>VLOOKUP(L1098,'Slope %'!C:D,2,0)</f>
        <v>7.0000000000000007E-2</v>
      </c>
    </row>
    <row r="1099" spans="1:13" x14ac:dyDescent="0.25">
      <c r="A1099">
        <v>19945</v>
      </c>
      <c r="B1099" s="58" t="s">
        <v>1510</v>
      </c>
      <c r="C1099" s="58" t="s">
        <v>410</v>
      </c>
      <c r="D1099" s="58" t="s">
        <v>677</v>
      </c>
      <c r="E1099" s="58">
        <v>473</v>
      </c>
      <c r="F1099" s="58">
        <v>24</v>
      </c>
      <c r="G1099" s="59">
        <v>5.4</v>
      </c>
      <c r="H1099" s="58" t="s">
        <v>412</v>
      </c>
      <c r="I1099" s="59">
        <v>3.99</v>
      </c>
      <c r="J1099">
        <v>1</v>
      </c>
      <c r="K1099" s="191"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1.99</v>
      </c>
      <c r="L1099" s="192" t="str">
        <f t="shared" si="17"/>
        <v>Beer473</v>
      </c>
      <c r="M1099" s="191">
        <f>VLOOKUP(L1099,'Slope %'!C:D,2,0)</f>
        <v>0.12</v>
      </c>
    </row>
    <row r="1100" spans="1:13" x14ac:dyDescent="0.25">
      <c r="A1100">
        <v>19945</v>
      </c>
      <c r="B1100" s="58" t="s">
        <v>1510</v>
      </c>
      <c r="C1100" s="58" t="s">
        <v>410</v>
      </c>
      <c r="D1100" s="58" t="s">
        <v>677</v>
      </c>
      <c r="E1100" s="58">
        <v>473</v>
      </c>
      <c r="F1100" s="58">
        <v>24</v>
      </c>
      <c r="G1100" s="59">
        <v>5.4</v>
      </c>
      <c r="H1100" s="58" t="s">
        <v>412</v>
      </c>
      <c r="I1100" s="59">
        <v>3.99</v>
      </c>
      <c r="J1100">
        <v>1</v>
      </c>
      <c r="K1100" s="191"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1.99</v>
      </c>
      <c r="L1100" s="192" t="str">
        <f t="shared" si="17"/>
        <v>Beer473</v>
      </c>
      <c r="M1100" s="191">
        <f>VLOOKUP(L1100,'Slope %'!C:D,2,0)</f>
        <v>0.12</v>
      </c>
    </row>
    <row r="1101" spans="1:13" x14ac:dyDescent="0.25">
      <c r="A1101">
        <v>19947</v>
      </c>
      <c r="B1101" s="58" t="s">
        <v>1511</v>
      </c>
      <c r="C1101" s="58" t="s">
        <v>410</v>
      </c>
      <c r="D1101" s="58" t="s">
        <v>677</v>
      </c>
      <c r="E1101" s="58">
        <v>4260</v>
      </c>
      <c r="F1101" s="58">
        <v>2</v>
      </c>
      <c r="G1101" s="59">
        <v>5.4</v>
      </c>
      <c r="H1101" s="58" t="s">
        <v>412</v>
      </c>
      <c r="I1101" s="59">
        <v>28.99</v>
      </c>
      <c r="J1101">
        <v>12</v>
      </c>
      <c r="K1101" s="191"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17.96</v>
      </c>
      <c r="L1101" s="192" t="str">
        <f t="shared" si="17"/>
        <v>Beer4260</v>
      </c>
      <c r="M1101" s="191">
        <f>VLOOKUP(L1101,'Slope %'!C:D,2,0)</f>
        <v>7.0000000000000007E-2</v>
      </c>
    </row>
    <row r="1102" spans="1:13" x14ac:dyDescent="0.25">
      <c r="A1102">
        <v>19947</v>
      </c>
      <c r="B1102" s="58" t="s">
        <v>1511</v>
      </c>
      <c r="C1102" s="58" t="s">
        <v>410</v>
      </c>
      <c r="D1102" s="58" t="s">
        <v>677</v>
      </c>
      <c r="E1102" s="58">
        <v>4260</v>
      </c>
      <c r="F1102" s="58">
        <v>2</v>
      </c>
      <c r="G1102" s="59">
        <v>5.4</v>
      </c>
      <c r="H1102" s="58" t="s">
        <v>412</v>
      </c>
      <c r="I1102" s="59">
        <v>28.99</v>
      </c>
      <c r="J1102">
        <v>12</v>
      </c>
      <c r="K1102" s="191"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17.96</v>
      </c>
      <c r="L1102" s="192" t="str">
        <f t="shared" si="17"/>
        <v>Beer4260</v>
      </c>
      <c r="M1102" s="191">
        <f>VLOOKUP(L1102,'Slope %'!C:D,2,0)</f>
        <v>7.0000000000000007E-2</v>
      </c>
    </row>
    <row r="1103" spans="1:13" x14ac:dyDescent="0.25">
      <c r="A1103">
        <v>19960</v>
      </c>
      <c r="B1103" s="58" t="s">
        <v>1512</v>
      </c>
      <c r="C1103" s="58" t="s">
        <v>414</v>
      </c>
      <c r="D1103" s="58" t="s">
        <v>492</v>
      </c>
      <c r="E1103" s="58">
        <v>750</v>
      </c>
      <c r="F1103" s="58">
        <v>12</v>
      </c>
      <c r="G1103" s="59">
        <v>40</v>
      </c>
      <c r="H1103" s="58" t="s">
        <v>428</v>
      </c>
      <c r="I1103" s="59">
        <v>49.99</v>
      </c>
      <c r="J1103">
        <v>1</v>
      </c>
      <c r="K1103" s="191"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23.42</v>
      </c>
      <c r="L1103" s="192" t="str">
        <f t="shared" si="17"/>
        <v>Spirits750</v>
      </c>
      <c r="M1103" s="191">
        <f>VLOOKUP(L1103,'Slope %'!C:D,2,0)</f>
        <v>7.0000000000000007E-2</v>
      </c>
    </row>
    <row r="1104" spans="1:13" x14ac:dyDescent="0.25">
      <c r="A1104">
        <v>19966</v>
      </c>
      <c r="B1104" s="58" t="s">
        <v>1513</v>
      </c>
      <c r="C1104" s="58" t="s">
        <v>414</v>
      </c>
      <c r="D1104" s="58" t="s">
        <v>810</v>
      </c>
      <c r="E1104" s="58">
        <v>750</v>
      </c>
      <c r="F1104" s="58">
        <v>6</v>
      </c>
      <c r="G1104" s="59">
        <v>45.2</v>
      </c>
      <c r="H1104" s="58" t="s">
        <v>784</v>
      </c>
      <c r="I1104" s="59">
        <v>79.989999999999995</v>
      </c>
      <c r="J1104">
        <v>1</v>
      </c>
      <c r="K1104" s="191"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26.47</v>
      </c>
      <c r="L1104" s="192" t="str">
        <f t="shared" si="17"/>
        <v>Spirits750</v>
      </c>
      <c r="M1104" s="191">
        <f>VLOOKUP(L1104,'Slope %'!C:D,2,0)</f>
        <v>7.0000000000000007E-2</v>
      </c>
    </row>
    <row r="1105" spans="1:13" x14ac:dyDescent="0.25">
      <c r="A1105">
        <v>19974</v>
      </c>
      <c r="B1105" s="58" t="s">
        <v>893</v>
      </c>
      <c r="C1105" s="58" t="s">
        <v>414</v>
      </c>
      <c r="D1105" s="58" t="s">
        <v>549</v>
      </c>
      <c r="E1105" s="58">
        <v>1750</v>
      </c>
      <c r="F1105" s="58">
        <v>6</v>
      </c>
      <c r="G1105" s="59">
        <v>47</v>
      </c>
      <c r="H1105" s="58" t="s">
        <v>480</v>
      </c>
      <c r="I1105" s="59">
        <v>64.69</v>
      </c>
      <c r="J1105">
        <v>1</v>
      </c>
      <c r="K1105" s="191"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64.209999999999994</v>
      </c>
      <c r="L1105" s="192" t="str">
        <f t="shared" si="17"/>
        <v>Spirits1750</v>
      </c>
      <c r="M1105" s="191">
        <f>VLOOKUP(L1105,'Slope %'!C:D,2,0)</f>
        <v>0.03</v>
      </c>
    </row>
    <row r="1106" spans="1:13" x14ac:dyDescent="0.25">
      <c r="A1106">
        <v>19986</v>
      </c>
      <c r="B1106" s="58" t="s">
        <v>1514</v>
      </c>
      <c r="C1106" s="58" t="s">
        <v>414</v>
      </c>
      <c r="D1106" s="58" t="s">
        <v>1515</v>
      </c>
      <c r="E1106" s="58">
        <v>360</v>
      </c>
      <c r="F1106" s="58">
        <v>20</v>
      </c>
      <c r="G1106" s="59">
        <v>20.100000000000001</v>
      </c>
      <c r="H1106" s="58" t="s">
        <v>1516</v>
      </c>
      <c r="I1106" s="59">
        <v>11.88</v>
      </c>
      <c r="J1106">
        <v>1</v>
      </c>
      <c r="K1106" s="191"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6.41</v>
      </c>
      <c r="L1106" s="192" t="str">
        <f t="shared" si="17"/>
        <v>Spirits360</v>
      </c>
      <c r="M1106" s="191">
        <f>VLOOKUP(L1106,'Slope %'!C:D,2,0)</f>
        <v>0.1</v>
      </c>
    </row>
    <row r="1107" spans="1:13" x14ac:dyDescent="0.25">
      <c r="A1107">
        <v>20004</v>
      </c>
      <c r="B1107" s="58" t="s">
        <v>1517</v>
      </c>
      <c r="C1107" s="58" t="s">
        <v>423</v>
      </c>
      <c r="D1107" s="58" t="s">
        <v>436</v>
      </c>
      <c r="E1107" s="58">
        <v>750</v>
      </c>
      <c r="F1107" s="58">
        <v>12</v>
      </c>
      <c r="G1107" s="59">
        <v>14</v>
      </c>
      <c r="H1107" s="58" t="s">
        <v>608</v>
      </c>
      <c r="I1107" s="59">
        <v>14.99</v>
      </c>
      <c r="J1107">
        <v>1</v>
      </c>
      <c r="K1107" s="191"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8.1999999999999993</v>
      </c>
      <c r="L1107" s="192" t="str">
        <f t="shared" si="17"/>
        <v>Wine750</v>
      </c>
      <c r="M1107" s="191">
        <f>VLOOKUP(L1107,'Slope %'!C:D,2,0)</f>
        <v>0.1</v>
      </c>
    </row>
    <row r="1108" spans="1:13" x14ac:dyDescent="0.25">
      <c r="A1108">
        <v>20006</v>
      </c>
      <c r="B1108" s="58" t="s">
        <v>1518</v>
      </c>
      <c r="C1108" s="58" t="s">
        <v>423</v>
      </c>
      <c r="D1108" s="58" t="s">
        <v>436</v>
      </c>
      <c r="E1108" s="58">
        <v>750</v>
      </c>
      <c r="F1108" s="58">
        <v>12</v>
      </c>
      <c r="G1108" s="59">
        <v>13</v>
      </c>
      <c r="H1108" s="58" t="s">
        <v>608</v>
      </c>
      <c r="I1108" s="59">
        <v>13.99</v>
      </c>
      <c r="J1108">
        <v>1</v>
      </c>
      <c r="K1108" s="191"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7.61</v>
      </c>
      <c r="L1108" s="192" t="str">
        <f t="shared" si="17"/>
        <v>Wine750</v>
      </c>
      <c r="M1108" s="191">
        <f>VLOOKUP(L1108,'Slope %'!C:D,2,0)</f>
        <v>0.1</v>
      </c>
    </row>
    <row r="1109" spans="1:13" x14ac:dyDescent="0.25">
      <c r="A1109">
        <v>20017</v>
      </c>
      <c r="B1109" s="58" t="s">
        <v>1519</v>
      </c>
      <c r="C1109" s="58" t="s">
        <v>673</v>
      </c>
      <c r="D1109" s="58" t="s">
        <v>750</v>
      </c>
      <c r="E1109" s="58">
        <v>1420</v>
      </c>
      <c r="F1109" s="58">
        <v>6</v>
      </c>
      <c r="G1109" s="59">
        <v>5</v>
      </c>
      <c r="H1109" s="58" t="s">
        <v>480</v>
      </c>
      <c r="I1109" s="59">
        <v>12.99</v>
      </c>
      <c r="J1109">
        <v>4</v>
      </c>
      <c r="K1109" s="191"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5.54</v>
      </c>
      <c r="L1109" s="192" t="str">
        <f t="shared" si="17"/>
        <v>Ready to Drink1420</v>
      </c>
      <c r="M1109" s="191">
        <f>VLOOKUP(L1109,'Slope %'!C:D,2,0)</f>
        <v>0.12</v>
      </c>
    </row>
    <row r="1110" spans="1:13" x14ac:dyDescent="0.25">
      <c r="A1110">
        <v>20038</v>
      </c>
      <c r="B1110" s="58" t="s">
        <v>1520</v>
      </c>
      <c r="C1110" s="58" t="s">
        <v>414</v>
      </c>
      <c r="D1110" s="58" t="s">
        <v>566</v>
      </c>
      <c r="E1110" s="58">
        <v>750</v>
      </c>
      <c r="F1110" s="58">
        <v>12</v>
      </c>
      <c r="G1110" s="59">
        <v>13</v>
      </c>
      <c r="H1110" s="58" t="s">
        <v>419</v>
      </c>
      <c r="I1110" s="59">
        <v>36.49</v>
      </c>
      <c r="J1110">
        <v>1</v>
      </c>
      <c r="K1110" s="191"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7.61</v>
      </c>
      <c r="L1110" s="192" t="str">
        <f t="shared" si="17"/>
        <v>Spirits750</v>
      </c>
      <c r="M1110" s="191">
        <f>VLOOKUP(L1110,'Slope %'!C:D,2,0)</f>
        <v>7.0000000000000007E-2</v>
      </c>
    </row>
    <row r="1111" spans="1:13" x14ac:dyDescent="0.25">
      <c r="A1111">
        <v>20039</v>
      </c>
      <c r="B1111" s="58" t="s">
        <v>1521</v>
      </c>
      <c r="C1111" s="58" t="s">
        <v>414</v>
      </c>
      <c r="D1111" s="58" t="s">
        <v>606</v>
      </c>
      <c r="E1111" s="58">
        <v>750</v>
      </c>
      <c r="F1111" s="58">
        <v>12</v>
      </c>
      <c r="G1111" s="59">
        <v>35</v>
      </c>
      <c r="H1111" s="58" t="s">
        <v>419</v>
      </c>
      <c r="I1111" s="59">
        <v>26.99</v>
      </c>
      <c r="J1111">
        <v>1</v>
      </c>
      <c r="K1111" s="191"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20.49</v>
      </c>
      <c r="L1111" s="192" t="str">
        <f t="shared" si="17"/>
        <v>Spirits750</v>
      </c>
      <c r="M1111" s="191">
        <f>VLOOKUP(L1111,'Slope %'!C:D,2,0)</f>
        <v>7.0000000000000007E-2</v>
      </c>
    </row>
    <row r="1112" spans="1:13" x14ac:dyDescent="0.25">
      <c r="A1112">
        <v>20044</v>
      </c>
      <c r="B1112" s="58" t="s">
        <v>1522</v>
      </c>
      <c r="C1112" s="58" t="s">
        <v>414</v>
      </c>
      <c r="D1112" s="58" t="s">
        <v>606</v>
      </c>
      <c r="E1112" s="58">
        <v>750</v>
      </c>
      <c r="F1112" s="58">
        <v>12</v>
      </c>
      <c r="G1112" s="59">
        <v>35</v>
      </c>
      <c r="H1112" s="58" t="s">
        <v>419</v>
      </c>
      <c r="I1112" s="59">
        <v>26.99</v>
      </c>
      <c r="J1112">
        <v>1</v>
      </c>
      <c r="K1112" s="191"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20.49</v>
      </c>
      <c r="L1112" s="192" t="str">
        <f t="shared" si="17"/>
        <v>Spirits750</v>
      </c>
      <c r="M1112" s="191">
        <f>VLOOKUP(L1112,'Slope %'!C:D,2,0)</f>
        <v>7.0000000000000007E-2</v>
      </c>
    </row>
    <row r="1113" spans="1:13" x14ac:dyDescent="0.25">
      <c r="A1113">
        <v>20104</v>
      </c>
      <c r="B1113" s="58" t="s">
        <v>1523</v>
      </c>
      <c r="C1113" s="58" t="s">
        <v>423</v>
      </c>
      <c r="D1113" s="58" t="s">
        <v>436</v>
      </c>
      <c r="E1113" s="58">
        <v>750</v>
      </c>
      <c r="F1113" s="58">
        <v>12</v>
      </c>
      <c r="G1113" s="59">
        <v>14</v>
      </c>
      <c r="H1113" s="58" t="s">
        <v>553</v>
      </c>
      <c r="I1113" s="59">
        <v>21.99</v>
      </c>
      <c r="J1113">
        <v>1</v>
      </c>
      <c r="K1113" s="191"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8.1999999999999993</v>
      </c>
      <c r="L1113" s="192" t="str">
        <f t="shared" si="17"/>
        <v>Wine750</v>
      </c>
      <c r="M1113" s="191">
        <f>VLOOKUP(L1113,'Slope %'!C:D,2,0)</f>
        <v>0.1</v>
      </c>
    </row>
    <row r="1114" spans="1:13" x14ac:dyDescent="0.25">
      <c r="A1114">
        <v>20109</v>
      </c>
      <c r="B1114" s="58" t="s">
        <v>1524</v>
      </c>
      <c r="C1114" s="58" t="s">
        <v>423</v>
      </c>
      <c r="D1114" s="58" t="s">
        <v>436</v>
      </c>
      <c r="E1114" s="58">
        <v>750</v>
      </c>
      <c r="F1114" s="58">
        <v>6</v>
      </c>
      <c r="G1114" s="59">
        <v>13.5</v>
      </c>
      <c r="H1114" s="58" t="s">
        <v>448</v>
      </c>
      <c r="I1114" s="59">
        <v>52.49</v>
      </c>
      <c r="J1114">
        <v>1</v>
      </c>
      <c r="K1114" s="191"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7.9</v>
      </c>
      <c r="L1114" s="192" t="str">
        <f t="shared" si="17"/>
        <v>Wine750</v>
      </c>
      <c r="M1114" s="191">
        <f>VLOOKUP(L1114,'Slope %'!C:D,2,0)</f>
        <v>0.1</v>
      </c>
    </row>
    <row r="1115" spans="1:13" x14ac:dyDescent="0.25">
      <c r="A1115">
        <v>20120</v>
      </c>
      <c r="B1115" s="58" t="s">
        <v>1525</v>
      </c>
      <c r="C1115" s="58" t="s">
        <v>410</v>
      </c>
      <c r="D1115" s="58" t="s">
        <v>677</v>
      </c>
      <c r="E1115" s="58">
        <v>473</v>
      </c>
      <c r="F1115" s="58">
        <v>24</v>
      </c>
      <c r="G1115" s="59">
        <v>5</v>
      </c>
      <c r="H1115" s="58" t="s">
        <v>1526</v>
      </c>
      <c r="I1115" s="59">
        <v>3.99</v>
      </c>
      <c r="J1115">
        <v>1</v>
      </c>
      <c r="K1115" s="191"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1.85</v>
      </c>
      <c r="L1115" s="192" t="str">
        <f t="shared" si="17"/>
        <v>Beer473</v>
      </c>
      <c r="M1115" s="191">
        <f>VLOOKUP(L1115,'Slope %'!C:D,2,0)</f>
        <v>0.12</v>
      </c>
    </row>
    <row r="1116" spans="1:13" x14ac:dyDescent="0.25">
      <c r="A1116">
        <v>20127</v>
      </c>
      <c r="B1116" s="58" t="s">
        <v>1527</v>
      </c>
      <c r="C1116" s="58" t="s">
        <v>423</v>
      </c>
      <c r="D1116" s="58" t="s">
        <v>476</v>
      </c>
      <c r="E1116" s="58">
        <v>750</v>
      </c>
      <c r="F1116" s="58">
        <v>12</v>
      </c>
      <c r="G1116" s="59">
        <v>14.5</v>
      </c>
      <c r="H1116" s="58" t="s">
        <v>600</v>
      </c>
      <c r="I1116" s="59">
        <v>29.99</v>
      </c>
      <c r="J1116">
        <v>1</v>
      </c>
      <c r="K1116" s="191"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8.49</v>
      </c>
      <c r="L1116" s="192" t="str">
        <f t="shared" si="17"/>
        <v>Wine750</v>
      </c>
      <c r="M1116" s="191">
        <f>VLOOKUP(L1116,'Slope %'!C:D,2,0)</f>
        <v>0.1</v>
      </c>
    </row>
    <row r="1117" spans="1:13" x14ac:dyDescent="0.25">
      <c r="A1117">
        <v>20148</v>
      </c>
      <c r="B1117" s="58" t="s">
        <v>1528</v>
      </c>
      <c r="C1117" s="58" t="s">
        <v>414</v>
      </c>
      <c r="D1117" s="58" t="s">
        <v>1084</v>
      </c>
      <c r="E1117" s="58">
        <v>750</v>
      </c>
      <c r="F1117" s="58">
        <v>12</v>
      </c>
      <c r="G1117" s="59">
        <v>40</v>
      </c>
      <c r="H1117" s="58" t="s">
        <v>534</v>
      </c>
      <c r="I1117" s="59">
        <v>27.49</v>
      </c>
      <c r="J1117">
        <v>1</v>
      </c>
      <c r="K1117" s="191"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23.42</v>
      </c>
      <c r="L1117" s="192" t="str">
        <f t="shared" si="17"/>
        <v>Spirits750</v>
      </c>
      <c r="M1117" s="191">
        <f>VLOOKUP(L1117,'Slope %'!C:D,2,0)</f>
        <v>7.0000000000000007E-2</v>
      </c>
    </row>
    <row r="1118" spans="1:13" x14ac:dyDescent="0.25">
      <c r="A1118">
        <v>20149</v>
      </c>
      <c r="B1118" s="58" t="s">
        <v>1529</v>
      </c>
      <c r="C1118" s="58" t="s">
        <v>423</v>
      </c>
      <c r="D1118" s="58" t="s">
        <v>436</v>
      </c>
      <c r="E1118" s="58">
        <v>750</v>
      </c>
      <c r="F1118" s="58">
        <v>6</v>
      </c>
      <c r="G1118" s="59">
        <v>13</v>
      </c>
      <c r="H1118" s="58" t="s">
        <v>774</v>
      </c>
      <c r="I1118" s="59">
        <v>17.989999999999998</v>
      </c>
      <c r="J1118">
        <v>1</v>
      </c>
      <c r="K1118" s="191"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7.61</v>
      </c>
      <c r="L1118" s="192" t="str">
        <f t="shared" si="17"/>
        <v>Wine750</v>
      </c>
      <c r="M1118" s="191">
        <f>VLOOKUP(L1118,'Slope %'!C:D,2,0)</f>
        <v>0.1</v>
      </c>
    </row>
    <row r="1119" spans="1:13" x14ac:dyDescent="0.25">
      <c r="A1119">
        <v>20167</v>
      </c>
      <c r="B1119" s="58" t="s">
        <v>1530</v>
      </c>
      <c r="C1119" s="58" t="s">
        <v>414</v>
      </c>
      <c r="D1119" s="58" t="s">
        <v>810</v>
      </c>
      <c r="E1119" s="58">
        <v>375</v>
      </c>
      <c r="F1119" s="58">
        <v>12</v>
      </c>
      <c r="G1119" s="59">
        <v>45.2</v>
      </c>
      <c r="H1119" s="58" t="s">
        <v>784</v>
      </c>
      <c r="I1119" s="59">
        <v>29.49</v>
      </c>
      <c r="J1119">
        <v>1</v>
      </c>
      <c r="K1119" s="191"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15.03</v>
      </c>
      <c r="L1119" s="192" t="str">
        <f t="shared" si="17"/>
        <v>Spirits375</v>
      </c>
      <c r="M1119" s="191">
        <f>VLOOKUP(L1119,'Slope %'!C:D,2,0)</f>
        <v>0.1</v>
      </c>
    </row>
    <row r="1120" spans="1:13" x14ac:dyDescent="0.25">
      <c r="A1120">
        <v>20174</v>
      </c>
      <c r="B1120" s="58" t="s">
        <v>1531</v>
      </c>
      <c r="C1120" s="58" t="s">
        <v>673</v>
      </c>
      <c r="D1120" s="58" t="s">
        <v>1091</v>
      </c>
      <c r="E1120" s="58">
        <v>458</v>
      </c>
      <c r="F1120" s="58">
        <v>24</v>
      </c>
      <c r="G1120" s="59">
        <v>5.5</v>
      </c>
      <c r="H1120" s="58" t="s">
        <v>751</v>
      </c>
      <c r="I1120" s="59">
        <v>3.69</v>
      </c>
      <c r="J1120">
        <v>1</v>
      </c>
      <c r="K1120" s="191"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2.08</v>
      </c>
      <c r="L1120" s="192" t="str">
        <f t="shared" si="17"/>
        <v>Ready to Drink458</v>
      </c>
      <c r="M1120" s="191">
        <f>VLOOKUP(L1120,'Slope %'!C:D,2,0)</f>
        <v>0.12</v>
      </c>
    </row>
    <row r="1121" spans="1:13" x14ac:dyDescent="0.25">
      <c r="A1121">
        <v>20187</v>
      </c>
      <c r="B1121" s="58" t="s">
        <v>1532</v>
      </c>
      <c r="C1121" s="58" t="s">
        <v>423</v>
      </c>
      <c r="D1121" s="58" t="s">
        <v>436</v>
      </c>
      <c r="E1121" s="58">
        <v>750</v>
      </c>
      <c r="F1121" s="58">
        <v>12</v>
      </c>
      <c r="G1121" s="59">
        <v>12</v>
      </c>
      <c r="H1121" s="58" t="s">
        <v>600</v>
      </c>
      <c r="I1121" s="59">
        <v>17.989999999999998</v>
      </c>
      <c r="J1121">
        <v>1</v>
      </c>
      <c r="K1121" s="191"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7.03</v>
      </c>
      <c r="L1121" s="192" t="str">
        <f t="shared" si="17"/>
        <v>Wine750</v>
      </c>
      <c r="M1121" s="191">
        <f>VLOOKUP(L1121,'Slope %'!C:D,2,0)</f>
        <v>0.1</v>
      </c>
    </row>
    <row r="1122" spans="1:13" x14ac:dyDescent="0.25">
      <c r="A1122">
        <v>20189</v>
      </c>
      <c r="B1122" s="58" t="s">
        <v>1533</v>
      </c>
      <c r="C1122" s="58" t="s">
        <v>423</v>
      </c>
      <c r="D1122" s="58" t="s">
        <v>440</v>
      </c>
      <c r="E1122" s="58">
        <v>750</v>
      </c>
      <c r="F1122" s="58">
        <v>12</v>
      </c>
      <c r="G1122" s="59">
        <v>13</v>
      </c>
      <c r="H1122" s="58" t="s">
        <v>553</v>
      </c>
      <c r="I1122" s="59">
        <v>20.99</v>
      </c>
      <c r="J1122">
        <v>1</v>
      </c>
      <c r="K1122" s="191"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7.61</v>
      </c>
      <c r="L1122" s="192" t="str">
        <f t="shared" si="17"/>
        <v>Wine750</v>
      </c>
      <c r="M1122" s="191">
        <f>VLOOKUP(L1122,'Slope %'!C:D,2,0)</f>
        <v>0.1</v>
      </c>
    </row>
    <row r="1123" spans="1:13" x14ac:dyDescent="0.25">
      <c r="A1123">
        <v>20214</v>
      </c>
      <c r="B1123" s="58" t="s">
        <v>1534</v>
      </c>
      <c r="C1123" s="58" t="s">
        <v>423</v>
      </c>
      <c r="D1123" s="58" t="s">
        <v>528</v>
      </c>
      <c r="E1123" s="58">
        <v>750</v>
      </c>
      <c r="F1123" s="58">
        <v>12</v>
      </c>
      <c r="G1123" s="59">
        <v>14</v>
      </c>
      <c r="H1123" s="58" t="s">
        <v>421</v>
      </c>
      <c r="I1123" s="59">
        <v>39.99</v>
      </c>
      <c r="J1123">
        <v>1</v>
      </c>
      <c r="K1123" s="191"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8.1999999999999993</v>
      </c>
      <c r="L1123" s="192" t="str">
        <f t="shared" si="17"/>
        <v>Wine750</v>
      </c>
      <c r="M1123" s="191">
        <f>VLOOKUP(L1123,'Slope %'!C:D,2,0)</f>
        <v>0.1</v>
      </c>
    </row>
    <row r="1124" spans="1:13" x14ac:dyDescent="0.25">
      <c r="A1124">
        <v>20221</v>
      </c>
      <c r="B1124" s="58" t="s">
        <v>1535</v>
      </c>
      <c r="C1124" s="58" t="s">
        <v>410</v>
      </c>
      <c r="D1124" s="58" t="s">
        <v>717</v>
      </c>
      <c r="E1124" s="58">
        <v>5000</v>
      </c>
      <c r="F1124" s="58">
        <v>2</v>
      </c>
      <c r="G1124" s="59">
        <v>8.5</v>
      </c>
      <c r="H1124" s="58" t="s">
        <v>1176</v>
      </c>
      <c r="I1124" s="59">
        <v>74.989999999999995</v>
      </c>
      <c r="J1124">
        <v>1</v>
      </c>
      <c r="K1124" s="191"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33.18</v>
      </c>
      <c r="L1124" s="192" t="str">
        <f t="shared" si="17"/>
        <v>Beer5000</v>
      </c>
      <c r="M1124" s="191">
        <f>VLOOKUP(L1124,'Slope %'!C:D,2,0)</f>
        <v>0.05</v>
      </c>
    </row>
    <row r="1125" spans="1:13" x14ac:dyDescent="0.25">
      <c r="A1125">
        <v>20221</v>
      </c>
      <c r="B1125" s="58" t="s">
        <v>1535</v>
      </c>
      <c r="C1125" s="58" t="s">
        <v>410</v>
      </c>
      <c r="D1125" s="58" t="s">
        <v>717</v>
      </c>
      <c r="E1125" s="58">
        <v>5000</v>
      </c>
      <c r="F1125" s="58">
        <v>2</v>
      </c>
      <c r="G1125" s="59">
        <v>8.5</v>
      </c>
      <c r="H1125" s="58" t="s">
        <v>1176</v>
      </c>
      <c r="I1125" s="59">
        <v>74.989999999999995</v>
      </c>
      <c r="J1125">
        <v>1</v>
      </c>
      <c r="K1125" s="191"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33.18</v>
      </c>
      <c r="L1125" s="192" t="str">
        <f t="shared" si="17"/>
        <v>Beer5000</v>
      </c>
      <c r="M1125" s="191">
        <f>VLOOKUP(L1125,'Slope %'!C:D,2,0)</f>
        <v>0.05</v>
      </c>
    </row>
    <row r="1126" spans="1:13" x14ac:dyDescent="0.25">
      <c r="A1126">
        <v>20279</v>
      </c>
      <c r="B1126" s="58" t="s">
        <v>1536</v>
      </c>
      <c r="C1126" s="58" t="s">
        <v>439</v>
      </c>
      <c r="D1126" s="58" t="s">
        <v>1537</v>
      </c>
      <c r="E1126" s="58">
        <v>100</v>
      </c>
      <c r="F1126" s="58">
        <v>12</v>
      </c>
      <c r="H1126" s="58" t="s">
        <v>448</v>
      </c>
      <c r="I1126" s="59">
        <v>11.99</v>
      </c>
      <c r="J1126">
        <v>1</v>
      </c>
      <c r="K1126" s="191"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0</v>
      </c>
      <c r="L1126" s="192" t="str">
        <f t="shared" si="17"/>
        <v>Non Liquor Merchandise100</v>
      </c>
      <c r="M1126" s="191" t="e">
        <f>VLOOKUP(L1126,'Slope %'!C:D,2,0)</f>
        <v>#N/A</v>
      </c>
    </row>
    <row r="1127" spans="1:13" x14ac:dyDescent="0.25">
      <c r="A1127">
        <v>20294</v>
      </c>
      <c r="B1127" s="58" t="s">
        <v>1538</v>
      </c>
      <c r="C1127" s="58" t="s">
        <v>410</v>
      </c>
      <c r="D1127" s="58" t="s">
        <v>1539</v>
      </c>
      <c r="E1127" s="58">
        <v>500</v>
      </c>
      <c r="F1127" s="58">
        <v>12</v>
      </c>
      <c r="G1127" s="59">
        <v>0.4</v>
      </c>
      <c r="H1127" s="58" t="s">
        <v>1176</v>
      </c>
      <c r="I1127" s="59">
        <v>3.69</v>
      </c>
      <c r="J1127">
        <v>1</v>
      </c>
      <c r="K1127" s="191"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0.16</v>
      </c>
      <c r="L1127" s="192" t="str">
        <f t="shared" si="17"/>
        <v>Beer500</v>
      </c>
      <c r="M1127" s="191">
        <f>VLOOKUP(L1127,'Slope %'!C:D,2,0)</f>
        <v>0.12</v>
      </c>
    </row>
    <row r="1128" spans="1:13" x14ac:dyDescent="0.25">
      <c r="A1128">
        <v>20294</v>
      </c>
      <c r="B1128" s="58" t="s">
        <v>1538</v>
      </c>
      <c r="C1128" s="58" t="s">
        <v>410</v>
      </c>
      <c r="D1128" s="58" t="s">
        <v>1539</v>
      </c>
      <c r="E1128" s="58">
        <v>500</v>
      </c>
      <c r="F1128" s="58">
        <v>12</v>
      </c>
      <c r="G1128" s="59">
        <v>0.4</v>
      </c>
      <c r="H1128" s="58" t="s">
        <v>1176</v>
      </c>
      <c r="I1128" s="59">
        <v>3.69</v>
      </c>
      <c r="J1128">
        <v>1</v>
      </c>
      <c r="K1128" s="191"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0.16</v>
      </c>
      <c r="L1128" s="192" t="str">
        <f t="shared" si="17"/>
        <v>Beer500</v>
      </c>
      <c r="M1128" s="191">
        <f>VLOOKUP(L1128,'Slope %'!C:D,2,0)</f>
        <v>0.12</v>
      </c>
    </row>
    <row r="1129" spans="1:13" x14ac:dyDescent="0.25">
      <c r="A1129">
        <v>20319</v>
      </c>
      <c r="B1129" s="58" t="s">
        <v>1540</v>
      </c>
      <c r="C1129" s="58" t="s">
        <v>423</v>
      </c>
      <c r="D1129" s="58" t="s">
        <v>575</v>
      </c>
      <c r="E1129" s="58">
        <v>750</v>
      </c>
      <c r="F1129" s="58">
        <v>12</v>
      </c>
      <c r="G1129" s="59">
        <v>12</v>
      </c>
      <c r="H1129" s="58" t="s">
        <v>437</v>
      </c>
      <c r="I1129" s="59">
        <v>12.99</v>
      </c>
      <c r="J1129">
        <v>1</v>
      </c>
      <c r="K1129" s="191"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7.03</v>
      </c>
      <c r="L1129" s="192" t="str">
        <f t="shared" si="17"/>
        <v>Wine750</v>
      </c>
      <c r="M1129" s="191">
        <f>VLOOKUP(L1129,'Slope %'!C:D,2,0)</f>
        <v>0.1</v>
      </c>
    </row>
    <row r="1130" spans="1:13" x14ac:dyDescent="0.25">
      <c r="A1130">
        <v>20330</v>
      </c>
      <c r="B1130" s="58" t="s">
        <v>1541</v>
      </c>
      <c r="C1130" s="58" t="s">
        <v>423</v>
      </c>
      <c r="D1130" s="58" t="s">
        <v>436</v>
      </c>
      <c r="E1130" s="58">
        <v>750</v>
      </c>
      <c r="F1130" s="58">
        <v>12</v>
      </c>
      <c r="G1130" s="59">
        <v>13.5</v>
      </c>
      <c r="H1130" s="58" t="s">
        <v>507</v>
      </c>
      <c r="I1130" s="59">
        <v>18.989999999999998</v>
      </c>
      <c r="J1130">
        <v>1</v>
      </c>
      <c r="K1130" s="191"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7.9</v>
      </c>
      <c r="L1130" s="192" t="str">
        <f t="shared" si="17"/>
        <v>Wine750</v>
      </c>
      <c r="M1130" s="191">
        <f>VLOOKUP(L1130,'Slope %'!C:D,2,0)</f>
        <v>0.1</v>
      </c>
    </row>
    <row r="1131" spans="1:13" x14ac:dyDescent="0.25">
      <c r="A1131">
        <v>20347</v>
      </c>
      <c r="B1131" s="58" t="s">
        <v>1542</v>
      </c>
      <c r="C1131" s="58" t="s">
        <v>423</v>
      </c>
      <c r="D1131" s="58" t="s">
        <v>424</v>
      </c>
      <c r="E1131" s="58">
        <v>750</v>
      </c>
      <c r="F1131" s="58">
        <v>6</v>
      </c>
      <c r="G1131" s="59">
        <v>8.4</v>
      </c>
      <c r="H1131" s="58" t="s">
        <v>445</v>
      </c>
      <c r="I1131" s="59">
        <v>17.989999999999998</v>
      </c>
      <c r="J1131">
        <v>1</v>
      </c>
      <c r="K1131" s="191"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4.92</v>
      </c>
      <c r="L1131" s="192" t="str">
        <f t="shared" si="17"/>
        <v>Wine750</v>
      </c>
      <c r="M1131" s="191">
        <f>VLOOKUP(L1131,'Slope %'!C:D,2,0)</f>
        <v>0.1</v>
      </c>
    </row>
    <row r="1132" spans="1:13" x14ac:dyDescent="0.25">
      <c r="A1132">
        <v>20348</v>
      </c>
      <c r="B1132" s="58" t="s">
        <v>1543</v>
      </c>
      <c r="C1132" s="58" t="s">
        <v>423</v>
      </c>
      <c r="D1132" s="58" t="s">
        <v>436</v>
      </c>
      <c r="E1132" s="58">
        <v>750</v>
      </c>
      <c r="F1132" s="58">
        <v>1600</v>
      </c>
      <c r="G1132" s="59">
        <v>12.5</v>
      </c>
      <c r="H1132" s="58" t="s">
        <v>474</v>
      </c>
      <c r="I1132" s="59">
        <v>6.99</v>
      </c>
      <c r="J1132">
        <v>1</v>
      </c>
      <c r="K1132" s="191"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7.32</v>
      </c>
      <c r="L1132" s="192" t="str">
        <f t="shared" si="17"/>
        <v>Wine750</v>
      </c>
      <c r="M1132" s="191">
        <f>VLOOKUP(L1132,'Slope %'!C:D,2,0)</f>
        <v>0.1</v>
      </c>
    </row>
    <row r="1133" spans="1:13" x14ac:dyDescent="0.25">
      <c r="A1133">
        <v>20362</v>
      </c>
      <c r="B1133" s="58" t="s">
        <v>1544</v>
      </c>
      <c r="C1133" s="58" t="s">
        <v>414</v>
      </c>
      <c r="D1133" s="58" t="s">
        <v>418</v>
      </c>
      <c r="E1133" s="58">
        <v>750</v>
      </c>
      <c r="F1133" s="58">
        <v>12</v>
      </c>
      <c r="G1133" s="59">
        <v>40</v>
      </c>
      <c r="H1133" s="58" t="s">
        <v>501</v>
      </c>
      <c r="I1133" s="59">
        <v>29.99</v>
      </c>
      <c r="J1133">
        <v>1</v>
      </c>
      <c r="K1133" s="191"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23.42</v>
      </c>
      <c r="L1133" s="192" t="str">
        <f t="shared" si="17"/>
        <v>Spirits750</v>
      </c>
      <c r="M1133" s="191">
        <f>VLOOKUP(L1133,'Slope %'!C:D,2,0)</f>
        <v>7.0000000000000007E-2</v>
      </c>
    </row>
    <row r="1134" spans="1:13" x14ac:dyDescent="0.25">
      <c r="A1134">
        <v>20363</v>
      </c>
      <c r="B1134" s="58" t="s">
        <v>1545</v>
      </c>
      <c r="C1134" s="58" t="s">
        <v>414</v>
      </c>
      <c r="D1134" s="58" t="s">
        <v>418</v>
      </c>
      <c r="E1134" s="58">
        <v>200</v>
      </c>
      <c r="F1134" s="58">
        <v>48</v>
      </c>
      <c r="G1134" s="59">
        <v>40</v>
      </c>
      <c r="H1134" s="58" t="s">
        <v>496</v>
      </c>
      <c r="I1134" s="59">
        <v>9.99</v>
      </c>
      <c r="J1134">
        <v>1</v>
      </c>
      <c r="K1134" s="191"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8.51</v>
      </c>
      <c r="L1134" s="192" t="str">
        <f t="shared" si="17"/>
        <v>Spirits200</v>
      </c>
      <c r="M1134" s="191">
        <f>VLOOKUP(L1134,'Slope %'!C:D,2,0)</f>
        <v>0.1</v>
      </c>
    </row>
    <row r="1135" spans="1:13" x14ac:dyDescent="0.25">
      <c r="A1135">
        <v>20367</v>
      </c>
      <c r="B1135" s="58" t="s">
        <v>1546</v>
      </c>
      <c r="C1135" s="58" t="s">
        <v>414</v>
      </c>
      <c r="D1135" s="58" t="s">
        <v>460</v>
      </c>
      <c r="E1135" s="58">
        <v>200</v>
      </c>
      <c r="F1135" s="58">
        <v>12</v>
      </c>
      <c r="G1135" s="59">
        <v>40</v>
      </c>
      <c r="H1135" s="58" t="s">
        <v>428</v>
      </c>
      <c r="I1135" s="59">
        <v>12.99</v>
      </c>
      <c r="J1135">
        <v>1</v>
      </c>
      <c r="K1135" s="191"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8.51</v>
      </c>
      <c r="L1135" s="192" t="str">
        <f t="shared" si="17"/>
        <v>Spirits200</v>
      </c>
      <c r="M1135" s="191">
        <f>VLOOKUP(L1135,'Slope %'!C:D,2,0)</f>
        <v>0.1</v>
      </c>
    </row>
    <row r="1136" spans="1:13" x14ac:dyDescent="0.25">
      <c r="A1136">
        <v>20379</v>
      </c>
      <c r="B1136" s="58" t="s">
        <v>1547</v>
      </c>
      <c r="C1136" s="58" t="s">
        <v>423</v>
      </c>
      <c r="D1136" s="58" t="s">
        <v>495</v>
      </c>
      <c r="E1136" s="58">
        <v>1500</v>
      </c>
      <c r="F1136" s="58">
        <v>6</v>
      </c>
      <c r="G1136" s="59">
        <v>12</v>
      </c>
      <c r="H1136" s="58" t="s">
        <v>421</v>
      </c>
      <c r="I1136" s="59">
        <v>19.989999999999998</v>
      </c>
      <c r="J1136">
        <v>1</v>
      </c>
      <c r="K1136" s="191"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14.05</v>
      </c>
      <c r="L1136" s="192" t="str">
        <f t="shared" si="17"/>
        <v>Wine1500</v>
      </c>
      <c r="M1136" s="191">
        <f>VLOOKUP(L1136,'Slope %'!C:D,2,0)</f>
        <v>7.0000000000000007E-2</v>
      </c>
    </row>
    <row r="1137" spans="1:13" x14ac:dyDescent="0.25">
      <c r="A1137">
        <v>20380</v>
      </c>
      <c r="B1137" s="58" t="s">
        <v>1548</v>
      </c>
      <c r="C1137" s="58" t="s">
        <v>423</v>
      </c>
      <c r="D1137" s="58" t="s">
        <v>436</v>
      </c>
      <c r="E1137" s="58">
        <v>1500</v>
      </c>
      <c r="F1137" s="58">
        <v>6</v>
      </c>
      <c r="G1137" s="59">
        <v>12.5</v>
      </c>
      <c r="H1137" s="58" t="s">
        <v>421</v>
      </c>
      <c r="I1137" s="59">
        <v>19.989999999999998</v>
      </c>
      <c r="J1137">
        <v>1</v>
      </c>
      <c r="K1137" s="191"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14.64</v>
      </c>
      <c r="L1137" s="192" t="str">
        <f t="shared" si="17"/>
        <v>Wine1500</v>
      </c>
      <c r="M1137" s="191">
        <f>VLOOKUP(L1137,'Slope %'!C:D,2,0)</f>
        <v>7.0000000000000007E-2</v>
      </c>
    </row>
    <row r="1138" spans="1:13" x14ac:dyDescent="0.25">
      <c r="A1138">
        <v>20403</v>
      </c>
      <c r="B1138" s="58" t="s">
        <v>1549</v>
      </c>
      <c r="C1138" s="58" t="s">
        <v>410</v>
      </c>
      <c r="D1138" s="58" t="s">
        <v>411</v>
      </c>
      <c r="E1138" s="58">
        <v>2840</v>
      </c>
      <c r="F1138" s="58">
        <v>3</v>
      </c>
      <c r="G1138" s="59">
        <v>5</v>
      </c>
      <c r="H1138" s="58" t="s">
        <v>412</v>
      </c>
      <c r="I1138" s="59">
        <v>16.29</v>
      </c>
      <c r="J1138">
        <v>8</v>
      </c>
      <c r="K1138" s="191"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11.09</v>
      </c>
      <c r="L1138" s="192" t="str">
        <f t="shared" si="17"/>
        <v>Beer2840</v>
      </c>
      <c r="M1138" s="191">
        <f>VLOOKUP(L1138,'Slope %'!C:D,2,0)</f>
        <v>7.0000000000000007E-2</v>
      </c>
    </row>
    <row r="1139" spans="1:13" x14ac:dyDescent="0.25">
      <c r="A1139">
        <v>20403</v>
      </c>
      <c r="B1139" s="58" t="s">
        <v>1549</v>
      </c>
      <c r="C1139" s="58" t="s">
        <v>410</v>
      </c>
      <c r="D1139" s="58" t="s">
        <v>411</v>
      </c>
      <c r="E1139" s="58">
        <v>2840</v>
      </c>
      <c r="F1139" s="58">
        <v>3</v>
      </c>
      <c r="G1139" s="59">
        <v>5</v>
      </c>
      <c r="H1139" s="58" t="s">
        <v>412</v>
      </c>
      <c r="I1139" s="59">
        <v>16.29</v>
      </c>
      <c r="J1139">
        <v>8</v>
      </c>
      <c r="K1139" s="191"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11.09</v>
      </c>
      <c r="L1139" s="192" t="str">
        <f t="shared" si="17"/>
        <v>Beer2840</v>
      </c>
      <c r="M1139" s="191">
        <f>VLOOKUP(L1139,'Slope %'!C:D,2,0)</f>
        <v>7.0000000000000007E-2</v>
      </c>
    </row>
    <row r="1140" spans="1:13" x14ac:dyDescent="0.25">
      <c r="A1140">
        <v>20406</v>
      </c>
      <c r="B1140" s="58" t="s">
        <v>1550</v>
      </c>
      <c r="C1140" s="58" t="s">
        <v>410</v>
      </c>
      <c r="D1140" s="58" t="s">
        <v>411</v>
      </c>
      <c r="E1140" s="58">
        <v>8520</v>
      </c>
      <c r="F1140" s="58">
        <v>1</v>
      </c>
      <c r="G1140" s="59">
        <v>4.7</v>
      </c>
      <c r="H1140" s="58" t="s">
        <v>412</v>
      </c>
      <c r="I1140" s="59">
        <v>54.49</v>
      </c>
      <c r="J1140">
        <v>24</v>
      </c>
      <c r="K1140" s="191"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31.26</v>
      </c>
      <c r="L1140" s="192" t="str">
        <f t="shared" si="17"/>
        <v>Beer8520</v>
      </c>
      <c r="M1140" s="191">
        <f>VLOOKUP(L1140,'Slope %'!C:D,2,0)</f>
        <v>0.05</v>
      </c>
    </row>
    <row r="1141" spans="1:13" x14ac:dyDescent="0.25">
      <c r="A1141">
        <v>20406</v>
      </c>
      <c r="B1141" s="58" t="s">
        <v>1550</v>
      </c>
      <c r="C1141" s="58" t="s">
        <v>410</v>
      </c>
      <c r="D1141" s="58" t="s">
        <v>411</v>
      </c>
      <c r="E1141" s="58">
        <v>8520</v>
      </c>
      <c r="F1141" s="58">
        <v>1</v>
      </c>
      <c r="G1141" s="59">
        <v>4.7</v>
      </c>
      <c r="H1141" s="58" t="s">
        <v>412</v>
      </c>
      <c r="I1141" s="59">
        <v>54.49</v>
      </c>
      <c r="J1141">
        <v>24</v>
      </c>
      <c r="K1141" s="191"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31.26</v>
      </c>
      <c r="L1141" s="192" t="str">
        <f t="shared" si="17"/>
        <v>Beer8520</v>
      </c>
      <c r="M1141" s="191">
        <f>VLOOKUP(L1141,'Slope %'!C:D,2,0)</f>
        <v>0.05</v>
      </c>
    </row>
    <row r="1142" spans="1:13" x14ac:dyDescent="0.25">
      <c r="A1142">
        <v>20418</v>
      </c>
      <c r="B1142" s="58" t="s">
        <v>1551</v>
      </c>
      <c r="C1142" s="58" t="s">
        <v>410</v>
      </c>
      <c r="D1142" s="58" t="s">
        <v>411</v>
      </c>
      <c r="E1142" s="58">
        <v>2840</v>
      </c>
      <c r="F1142" s="58">
        <v>3</v>
      </c>
      <c r="G1142" s="59">
        <v>5</v>
      </c>
      <c r="H1142" s="58" t="s">
        <v>833</v>
      </c>
      <c r="I1142" s="59">
        <v>14.99</v>
      </c>
      <c r="J1142">
        <v>8</v>
      </c>
      <c r="K1142" s="191"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11.09</v>
      </c>
      <c r="L1142" s="192" t="str">
        <f t="shared" si="17"/>
        <v>Beer2840</v>
      </c>
      <c r="M1142" s="191">
        <f>VLOOKUP(L1142,'Slope %'!C:D,2,0)</f>
        <v>7.0000000000000007E-2</v>
      </c>
    </row>
    <row r="1143" spans="1:13" x14ac:dyDescent="0.25">
      <c r="A1143">
        <v>20418</v>
      </c>
      <c r="B1143" s="58" t="s">
        <v>1551</v>
      </c>
      <c r="C1143" s="58" t="s">
        <v>410</v>
      </c>
      <c r="D1143" s="58" t="s">
        <v>411</v>
      </c>
      <c r="E1143" s="58">
        <v>2840</v>
      </c>
      <c r="F1143" s="58">
        <v>3</v>
      </c>
      <c r="G1143" s="59">
        <v>5</v>
      </c>
      <c r="H1143" s="58" t="s">
        <v>833</v>
      </c>
      <c r="I1143" s="59">
        <v>14.99</v>
      </c>
      <c r="J1143">
        <v>8</v>
      </c>
      <c r="K1143" s="191"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11.09</v>
      </c>
      <c r="L1143" s="192" t="str">
        <f t="shared" si="17"/>
        <v>Beer2840</v>
      </c>
      <c r="M1143" s="191">
        <f>VLOOKUP(L1143,'Slope %'!C:D,2,0)</f>
        <v>7.0000000000000007E-2</v>
      </c>
    </row>
    <row r="1144" spans="1:13" x14ac:dyDescent="0.25">
      <c r="A1144">
        <v>20450</v>
      </c>
      <c r="B1144" s="58" t="s">
        <v>1552</v>
      </c>
      <c r="C1144" s="58" t="s">
        <v>410</v>
      </c>
      <c r="D1144" s="58" t="s">
        <v>717</v>
      </c>
      <c r="E1144" s="58">
        <v>2840</v>
      </c>
      <c r="F1144" s="58">
        <v>3</v>
      </c>
      <c r="G1144" s="59">
        <v>6</v>
      </c>
      <c r="H1144" s="58" t="s">
        <v>833</v>
      </c>
      <c r="I1144" s="59">
        <v>14.99</v>
      </c>
      <c r="J1144">
        <v>8</v>
      </c>
      <c r="K1144" s="191"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13.3</v>
      </c>
      <c r="L1144" s="192" t="str">
        <f t="shared" si="17"/>
        <v>Beer2840</v>
      </c>
      <c r="M1144" s="191">
        <f>VLOOKUP(L1144,'Slope %'!C:D,2,0)</f>
        <v>7.0000000000000007E-2</v>
      </c>
    </row>
    <row r="1145" spans="1:13" x14ac:dyDescent="0.25">
      <c r="A1145">
        <v>20450</v>
      </c>
      <c r="B1145" s="58" t="s">
        <v>1552</v>
      </c>
      <c r="C1145" s="58" t="s">
        <v>410</v>
      </c>
      <c r="D1145" s="58" t="s">
        <v>717</v>
      </c>
      <c r="E1145" s="58">
        <v>2840</v>
      </c>
      <c r="F1145" s="58">
        <v>3</v>
      </c>
      <c r="G1145" s="59">
        <v>6</v>
      </c>
      <c r="H1145" s="58" t="s">
        <v>833</v>
      </c>
      <c r="I1145" s="59">
        <v>14.99</v>
      </c>
      <c r="J1145">
        <v>8</v>
      </c>
      <c r="K1145" s="191"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13.3</v>
      </c>
      <c r="L1145" s="192" t="str">
        <f t="shared" si="17"/>
        <v>Beer2840</v>
      </c>
      <c r="M1145" s="191">
        <f>VLOOKUP(L1145,'Slope %'!C:D,2,0)</f>
        <v>7.0000000000000007E-2</v>
      </c>
    </row>
    <row r="1146" spans="1:13" x14ac:dyDescent="0.25">
      <c r="A1146">
        <v>20451</v>
      </c>
      <c r="B1146" s="58" t="s">
        <v>1553</v>
      </c>
      <c r="C1146" s="58" t="s">
        <v>410</v>
      </c>
      <c r="D1146" s="58" t="s">
        <v>621</v>
      </c>
      <c r="E1146" s="58">
        <v>2840</v>
      </c>
      <c r="F1146" s="58">
        <v>3</v>
      </c>
      <c r="G1146" s="59">
        <v>4</v>
      </c>
      <c r="H1146" s="58" t="s">
        <v>833</v>
      </c>
      <c r="I1146" s="59">
        <v>14.99</v>
      </c>
      <c r="J1146">
        <v>8</v>
      </c>
      <c r="K1146" s="191"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8.8699999999999992</v>
      </c>
      <c r="L1146" s="192" t="str">
        <f t="shared" si="17"/>
        <v>Beer2840</v>
      </c>
      <c r="M1146" s="191">
        <f>VLOOKUP(L1146,'Slope %'!C:D,2,0)</f>
        <v>7.0000000000000007E-2</v>
      </c>
    </row>
    <row r="1147" spans="1:13" x14ac:dyDescent="0.25">
      <c r="A1147">
        <v>20451</v>
      </c>
      <c r="B1147" s="58" t="s">
        <v>1553</v>
      </c>
      <c r="C1147" s="58" t="s">
        <v>410</v>
      </c>
      <c r="D1147" s="58" t="s">
        <v>621</v>
      </c>
      <c r="E1147" s="58">
        <v>2840</v>
      </c>
      <c r="F1147" s="58">
        <v>3</v>
      </c>
      <c r="G1147" s="59">
        <v>4</v>
      </c>
      <c r="H1147" s="58" t="s">
        <v>833</v>
      </c>
      <c r="I1147" s="59">
        <v>14.99</v>
      </c>
      <c r="J1147">
        <v>8</v>
      </c>
      <c r="K1147" s="191"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8.8699999999999992</v>
      </c>
      <c r="L1147" s="192" t="str">
        <f t="shared" si="17"/>
        <v>Beer2840</v>
      </c>
      <c r="M1147" s="191">
        <f>VLOOKUP(L1147,'Slope %'!C:D,2,0)</f>
        <v>7.0000000000000007E-2</v>
      </c>
    </row>
    <row r="1148" spans="1:13" x14ac:dyDescent="0.25">
      <c r="A1148">
        <v>20481</v>
      </c>
      <c r="B1148" s="58" t="s">
        <v>1554</v>
      </c>
      <c r="C1148" s="58" t="s">
        <v>410</v>
      </c>
      <c r="D1148" s="58" t="s">
        <v>717</v>
      </c>
      <c r="E1148" s="58">
        <v>473</v>
      </c>
      <c r="F1148" s="58">
        <v>24</v>
      </c>
      <c r="G1148" s="59">
        <v>6</v>
      </c>
      <c r="H1148" s="58" t="s">
        <v>1448</v>
      </c>
      <c r="I1148" s="59">
        <v>4.24</v>
      </c>
      <c r="J1148">
        <v>1</v>
      </c>
      <c r="K1148" s="191"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2.2200000000000002</v>
      </c>
      <c r="L1148" s="192" t="str">
        <f t="shared" si="17"/>
        <v>Beer473</v>
      </c>
      <c r="M1148" s="191">
        <f>VLOOKUP(L1148,'Slope %'!C:D,2,0)</f>
        <v>0.12</v>
      </c>
    </row>
    <row r="1149" spans="1:13" x14ac:dyDescent="0.25">
      <c r="A1149">
        <v>20481</v>
      </c>
      <c r="B1149" s="58" t="s">
        <v>1554</v>
      </c>
      <c r="C1149" s="58" t="s">
        <v>410</v>
      </c>
      <c r="D1149" s="58" t="s">
        <v>717</v>
      </c>
      <c r="E1149" s="58">
        <v>473</v>
      </c>
      <c r="F1149" s="58">
        <v>24</v>
      </c>
      <c r="G1149" s="59">
        <v>6</v>
      </c>
      <c r="H1149" s="58" t="s">
        <v>1448</v>
      </c>
      <c r="I1149" s="59">
        <v>4.24</v>
      </c>
      <c r="J1149">
        <v>1</v>
      </c>
      <c r="K1149" s="191"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2.2200000000000002</v>
      </c>
      <c r="L1149" s="192" t="str">
        <f t="shared" si="17"/>
        <v>Beer473</v>
      </c>
      <c r="M1149" s="191">
        <f>VLOOKUP(L1149,'Slope %'!C:D,2,0)</f>
        <v>0.12</v>
      </c>
    </row>
    <row r="1150" spans="1:13" x14ac:dyDescent="0.25">
      <c r="A1150">
        <v>20484</v>
      </c>
      <c r="B1150" s="58" t="s">
        <v>1555</v>
      </c>
      <c r="C1150" s="58" t="s">
        <v>414</v>
      </c>
      <c r="D1150" s="58" t="s">
        <v>415</v>
      </c>
      <c r="E1150" s="58">
        <v>750</v>
      </c>
      <c r="F1150" s="58">
        <v>12</v>
      </c>
      <c r="G1150" s="59">
        <v>46</v>
      </c>
      <c r="H1150" s="58" t="s">
        <v>501</v>
      </c>
      <c r="I1150" s="59">
        <v>33.99</v>
      </c>
      <c r="J1150">
        <v>1</v>
      </c>
      <c r="K1150" s="191"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26.93</v>
      </c>
      <c r="L1150" s="192" t="str">
        <f t="shared" si="17"/>
        <v>Spirits750</v>
      </c>
      <c r="M1150" s="191">
        <f>VLOOKUP(L1150,'Slope %'!C:D,2,0)</f>
        <v>7.0000000000000007E-2</v>
      </c>
    </row>
    <row r="1151" spans="1:13" x14ac:dyDescent="0.25">
      <c r="A1151">
        <v>20539</v>
      </c>
      <c r="B1151" s="58" t="s">
        <v>1556</v>
      </c>
      <c r="C1151" s="58" t="s">
        <v>414</v>
      </c>
      <c r="D1151" s="58" t="s">
        <v>463</v>
      </c>
      <c r="E1151" s="58">
        <v>750</v>
      </c>
      <c r="F1151" s="58">
        <v>6</v>
      </c>
      <c r="G1151" s="59">
        <v>48</v>
      </c>
      <c r="H1151" s="58" t="s">
        <v>419</v>
      </c>
      <c r="I1151" s="59">
        <v>104.99</v>
      </c>
      <c r="J1151">
        <v>1</v>
      </c>
      <c r="K1151" s="191"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28.11</v>
      </c>
      <c r="L1151" s="192" t="str">
        <f t="shared" si="17"/>
        <v>Spirits750</v>
      </c>
      <c r="M1151" s="191">
        <f>VLOOKUP(L1151,'Slope %'!C:D,2,0)</f>
        <v>7.0000000000000007E-2</v>
      </c>
    </row>
    <row r="1152" spans="1:13" x14ac:dyDescent="0.25">
      <c r="A1152">
        <v>20604</v>
      </c>
      <c r="B1152" s="58" t="s">
        <v>1557</v>
      </c>
      <c r="C1152" s="58" t="s">
        <v>410</v>
      </c>
      <c r="D1152" s="58" t="s">
        <v>411</v>
      </c>
      <c r="E1152" s="58">
        <v>473</v>
      </c>
      <c r="F1152" s="58">
        <v>24</v>
      </c>
      <c r="G1152" s="59">
        <v>4.5999999999999996</v>
      </c>
      <c r="H1152" s="58" t="s">
        <v>600</v>
      </c>
      <c r="I1152" s="59">
        <v>3.99</v>
      </c>
      <c r="J1152">
        <v>1</v>
      </c>
      <c r="K1152" s="191"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1.7</v>
      </c>
      <c r="L1152" s="192" t="str">
        <f t="shared" si="17"/>
        <v>Beer473</v>
      </c>
      <c r="M1152" s="191">
        <f>VLOOKUP(L1152,'Slope %'!C:D,2,0)</f>
        <v>0.12</v>
      </c>
    </row>
    <row r="1153" spans="1:13" x14ac:dyDescent="0.25">
      <c r="A1153">
        <v>20604</v>
      </c>
      <c r="B1153" s="58" t="s">
        <v>1557</v>
      </c>
      <c r="C1153" s="58" t="s">
        <v>410</v>
      </c>
      <c r="D1153" s="58" t="s">
        <v>411</v>
      </c>
      <c r="E1153" s="58">
        <v>473</v>
      </c>
      <c r="F1153" s="58">
        <v>24</v>
      </c>
      <c r="G1153" s="59">
        <v>4.5999999999999996</v>
      </c>
      <c r="H1153" s="58" t="s">
        <v>600</v>
      </c>
      <c r="I1153" s="59">
        <v>3.99</v>
      </c>
      <c r="J1153">
        <v>1</v>
      </c>
      <c r="K1153" s="191"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1.7</v>
      </c>
      <c r="L1153" s="192" t="str">
        <f t="shared" si="17"/>
        <v>Beer473</v>
      </c>
      <c r="M1153" s="191">
        <f>VLOOKUP(L1153,'Slope %'!C:D,2,0)</f>
        <v>0.12</v>
      </c>
    </row>
    <row r="1154" spans="1:13" x14ac:dyDescent="0.25">
      <c r="A1154">
        <v>20610</v>
      </c>
      <c r="B1154" s="58" t="s">
        <v>1558</v>
      </c>
      <c r="C1154" s="58" t="s">
        <v>414</v>
      </c>
      <c r="D1154" s="58" t="s">
        <v>500</v>
      </c>
      <c r="E1154" s="58">
        <v>750</v>
      </c>
      <c r="F1154" s="58">
        <v>6</v>
      </c>
      <c r="G1154" s="59">
        <v>40</v>
      </c>
      <c r="H1154" s="58" t="s">
        <v>456</v>
      </c>
      <c r="I1154" s="59">
        <v>51.99</v>
      </c>
      <c r="J1154">
        <v>1</v>
      </c>
      <c r="K1154" s="191"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23.42</v>
      </c>
      <c r="L1154" s="192" t="str">
        <f t="shared" si="17"/>
        <v>Spirits750</v>
      </c>
      <c r="M1154" s="191">
        <f>VLOOKUP(L1154,'Slope %'!C:D,2,0)</f>
        <v>7.0000000000000007E-2</v>
      </c>
    </row>
    <row r="1155" spans="1:13" x14ac:dyDescent="0.25">
      <c r="A1155">
        <v>20611</v>
      </c>
      <c r="B1155" s="58" t="s">
        <v>1559</v>
      </c>
      <c r="C1155" s="58" t="s">
        <v>414</v>
      </c>
      <c r="D1155" s="58" t="s">
        <v>1210</v>
      </c>
      <c r="E1155" s="58">
        <v>750</v>
      </c>
      <c r="F1155" s="58">
        <v>6</v>
      </c>
      <c r="G1155" s="59">
        <v>42.4</v>
      </c>
      <c r="H1155" s="58" t="s">
        <v>437</v>
      </c>
      <c r="I1155" s="59">
        <v>99.99</v>
      </c>
      <c r="J1155">
        <v>1</v>
      </c>
      <c r="K1155" s="191"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24.83</v>
      </c>
      <c r="L1155" s="192" t="str">
        <f t="shared" ref="L1155:L1218" si="18">(_xlfn.CONCAT(C1155,E1155))</f>
        <v>Spirits750</v>
      </c>
      <c r="M1155" s="191">
        <f>VLOOKUP(L1155,'Slope %'!C:D,2,0)</f>
        <v>7.0000000000000007E-2</v>
      </c>
    </row>
    <row r="1156" spans="1:13" x14ac:dyDescent="0.25">
      <c r="A1156">
        <v>20619</v>
      </c>
      <c r="B1156" s="58" t="s">
        <v>1560</v>
      </c>
      <c r="C1156" s="58" t="s">
        <v>414</v>
      </c>
      <c r="D1156" s="58" t="s">
        <v>415</v>
      </c>
      <c r="E1156" s="58">
        <v>750</v>
      </c>
      <c r="F1156" s="58">
        <v>12</v>
      </c>
      <c r="G1156" s="59">
        <v>40</v>
      </c>
      <c r="H1156" s="58" t="s">
        <v>445</v>
      </c>
      <c r="I1156" s="59">
        <v>24.76</v>
      </c>
      <c r="J1156">
        <v>1</v>
      </c>
      <c r="K1156" s="191"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23.42</v>
      </c>
      <c r="L1156" s="192" t="str">
        <f t="shared" si="18"/>
        <v>Spirits750</v>
      </c>
      <c r="M1156" s="191">
        <f>VLOOKUP(L1156,'Slope %'!C:D,2,0)</f>
        <v>7.0000000000000007E-2</v>
      </c>
    </row>
    <row r="1157" spans="1:13" x14ac:dyDescent="0.25">
      <c r="A1157">
        <v>20622</v>
      </c>
      <c r="B1157" s="58" t="s">
        <v>1561</v>
      </c>
      <c r="C1157" s="58" t="s">
        <v>414</v>
      </c>
      <c r="D1157" s="58" t="s">
        <v>634</v>
      </c>
      <c r="E1157" s="58">
        <v>750</v>
      </c>
      <c r="F1157" s="58">
        <v>12</v>
      </c>
      <c r="G1157" s="59">
        <v>40</v>
      </c>
      <c r="H1157" s="58" t="s">
        <v>480</v>
      </c>
      <c r="I1157" s="59">
        <v>38.49</v>
      </c>
      <c r="J1157">
        <v>1</v>
      </c>
      <c r="K1157" s="191"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23.42</v>
      </c>
      <c r="L1157" s="192" t="str">
        <f t="shared" si="18"/>
        <v>Spirits750</v>
      </c>
      <c r="M1157" s="191">
        <f>VLOOKUP(L1157,'Slope %'!C:D,2,0)</f>
        <v>7.0000000000000007E-2</v>
      </c>
    </row>
    <row r="1158" spans="1:13" x14ac:dyDescent="0.25">
      <c r="A1158">
        <v>20629</v>
      </c>
      <c r="B1158" s="58" t="s">
        <v>1562</v>
      </c>
      <c r="C1158" s="58" t="s">
        <v>410</v>
      </c>
      <c r="D1158" s="58" t="s">
        <v>411</v>
      </c>
      <c r="E1158" s="58">
        <v>355</v>
      </c>
      <c r="F1158" s="58">
        <v>24</v>
      </c>
      <c r="G1158" s="59">
        <v>4.5</v>
      </c>
      <c r="H1158" s="58" t="s">
        <v>516</v>
      </c>
      <c r="I1158" s="59">
        <v>3.39</v>
      </c>
      <c r="J1158">
        <v>1</v>
      </c>
      <c r="K1158" s="191"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1.25</v>
      </c>
      <c r="L1158" s="192" t="str">
        <f t="shared" si="18"/>
        <v>Beer355</v>
      </c>
      <c r="M1158" s="191">
        <f>VLOOKUP(L1158,'Slope %'!C:D,2,0)</f>
        <v>0.12</v>
      </c>
    </row>
    <row r="1159" spans="1:13" x14ac:dyDescent="0.25">
      <c r="A1159">
        <v>20629</v>
      </c>
      <c r="B1159" s="58" t="s">
        <v>1562</v>
      </c>
      <c r="C1159" s="58" t="s">
        <v>410</v>
      </c>
      <c r="D1159" s="58" t="s">
        <v>411</v>
      </c>
      <c r="E1159" s="58">
        <v>355</v>
      </c>
      <c r="F1159" s="58">
        <v>24</v>
      </c>
      <c r="G1159" s="59">
        <v>4.5</v>
      </c>
      <c r="H1159" s="58" t="s">
        <v>516</v>
      </c>
      <c r="I1159" s="59">
        <v>3.39</v>
      </c>
      <c r="J1159">
        <v>1</v>
      </c>
      <c r="K1159" s="191"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1.25</v>
      </c>
      <c r="L1159" s="192" t="str">
        <f t="shared" si="18"/>
        <v>Beer355</v>
      </c>
      <c r="M1159" s="191">
        <f>VLOOKUP(L1159,'Slope %'!C:D,2,0)</f>
        <v>0.12</v>
      </c>
    </row>
    <row r="1160" spans="1:13" x14ac:dyDescent="0.25">
      <c r="A1160">
        <v>20631</v>
      </c>
      <c r="B1160" s="58" t="s">
        <v>1563</v>
      </c>
      <c r="C1160" s="58" t="s">
        <v>414</v>
      </c>
      <c r="D1160" s="58" t="s">
        <v>1084</v>
      </c>
      <c r="E1160" s="58">
        <v>375</v>
      </c>
      <c r="F1160" s="58">
        <v>12</v>
      </c>
      <c r="G1160" s="59">
        <v>35</v>
      </c>
      <c r="H1160" s="58" t="s">
        <v>456</v>
      </c>
      <c r="I1160" s="59">
        <v>13.59</v>
      </c>
      <c r="J1160">
        <v>1</v>
      </c>
      <c r="K1160" s="191"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11.64</v>
      </c>
      <c r="L1160" s="192" t="str">
        <f t="shared" si="18"/>
        <v>Spirits375</v>
      </c>
      <c r="M1160" s="191">
        <f>VLOOKUP(L1160,'Slope %'!C:D,2,0)</f>
        <v>0.1</v>
      </c>
    </row>
    <row r="1161" spans="1:13" x14ac:dyDescent="0.25">
      <c r="A1161">
        <v>20648</v>
      </c>
      <c r="B1161" s="58" t="s">
        <v>1564</v>
      </c>
      <c r="C1161" s="58" t="s">
        <v>423</v>
      </c>
      <c r="D1161" s="58" t="s">
        <v>450</v>
      </c>
      <c r="E1161" s="58">
        <v>3000</v>
      </c>
      <c r="F1161" s="58">
        <v>3</v>
      </c>
      <c r="G1161" s="59">
        <v>13.5</v>
      </c>
      <c r="H1161" s="58" t="s">
        <v>474</v>
      </c>
      <c r="I1161" s="59">
        <v>44.99</v>
      </c>
      <c r="J1161">
        <v>1</v>
      </c>
      <c r="K1161" s="191"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31.62</v>
      </c>
      <c r="L1161" s="192" t="str">
        <f t="shared" si="18"/>
        <v>Wine3000</v>
      </c>
      <c r="M1161" s="191">
        <f>VLOOKUP(L1161,'Slope %'!C:D,2,0)</f>
        <v>0.05</v>
      </c>
    </row>
    <row r="1162" spans="1:13" x14ac:dyDescent="0.25">
      <c r="A1162">
        <v>20650</v>
      </c>
      <c r="B1162" s="58" t="s">
        <v>1565</v>
      </c>
      <c r="C1162" s="58" t="s">
        <v>423</v>
      </c>
      <c r="D1162" s="58" t="s">
        <v>575</v>
      </c>
      <c r="E1162" s="58">
        <v>3000</v>
      </c>
      <c r="F1162" s="58">
        <v>3</v>
      </c>
      <c r="G1162" s="59">
        <v>12</v>
      </c>
      <c r="H1162" s="58" t="s">
        <v>474</v>
      </c>
      <c r="I1162" s="59">
        <v>44.99</v>
      </c>
      <c r="J1162">
        <v>1</v>
      </c>
      <c r="K1162" s="191"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28.11</v>
      </c>
      <c r="L1162" s="192" t="str">
        <f t="shared" si="18"/>
        <v>Wine3000</v>
      </c>
      <c r="M1162" s="191">
        <f>VLOOKUP(L1162,'Slope %'!C:D,2,0)</f>
        <v>0.05</v>
      </c>
    </row>
    <row r="1163" spans="1:13" x14ac:dyDescent="0.25">
      <c r="A1163">
        <v>20656</v>
      </c>
      <c r="B1163" s="58" t="s">
        <v>1566</v>
      </c>
      <c r="C1163" s="58" t="s">
        <v>410</v>
      </c>
      <c r="D1163" s="58" t="s">
        <v>906</v>
      </c>
      <c r="E1163" s="58">
        <v>4260</v>
      </c>
      <c r="F1163" s="58">
        <v>1</v>
      </c>
      <c r="G1163" s="59">
        <v>4</v>
      </c>
      <c r="H1163" s="58" t="s">
        <v>600</v>
      </c>
      <c r="I1163" s="59">
        <v>28.19</v>
      </c>
      <c r="J1163">
        <v>12</v>
      </c>
      <c r="K1163" s="191"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13.3</v>
      </c>
      <c r="L1163" s="192" t="str">
        <f t="shared" si="18"/>
        <v>Beer4260</v>
      </c>
      <c r="M1163" s="191">
        <f>VLOOKUP(L1163,'Slope %'!C:D,2,0)</f>
        <v>7.0000000000000007E-2</v>
      </c>
    </row>
    <row r="1164" spans="1:13" x14ac:dyDescent="0.25">
      <c r="A1164">
        <v>20656</v>
      </c>
      <c r="B1164" s="58" t="s">
        <v>1566</v>
      </c>
      <c r="C1164" s="58" t="s">
        <v>410</v>
      </c>
      <c r="D1164" s="58" t="s">
        <v>906</v>
      </c>
      <c r="E1164" s="58">
        <v>4260</v>
      </c>
      <c r="F1164" s="58">
        <v>1</v>
      </c>
      <c r="G1164" s="59">
        <v>4</v>
      </c>
      <c r="H1164" s="58" t="s">
        <v>600</v>
      </c>
      <c r="I1164" s="59">
        <v>28.19</v>
      </c>
      <c r="J1164">
        <v>12</v>
      </c>
      <c r="K1164" s="191"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13.3</v>
      </c>
      <c r="L1164" s="192" t="str">
        <f t="shared" si="18"/>
        <v>Beer4260</v>
      </c>
      <c r="M1164" s="191">
        <f>VLOOKUP(L1164,'Slope %'!C:D,2,0)</f>
        <v>7.0000000000000007E-2</v>
      </c>
    </row>
    <row r="1165" spans="1:13" x14ac:dyDescent="0.25">
      <c r="A1165">
        <v>20693</v>
      </c>
      <c r="B1165" s="58" t="s">
        <v>1567</v>
      </c>
      <c r="C1165" s="58" t="s">
        <v>414</v>
      </c>
      <c r="D1165" s="58" t="s">
        <v>1568</v>
      </c>
      <c r="E1165" s="58">
        <v>750</v>
      </c>
      <c r="F1165" s="58">
        <v>6</v>
      </c>
      <c r="G1165" s="59">
        <v>32</v>
      </c>
      <c r="H1165" s="58" t="s">
        <v>437</v>
      </c>
      <c r="I1165" s="59">
        <v>40.99</v>
      </c>
      <c r="J1165">
        <v>1</v>
      </c>
      <c r="K1165" s="191"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18.739999999999998</v>
      </c>
      <c r="L1165" s="192" t="str">
        <f t="shared" si="18"/>
        <v>Spirits750</v>
      </c>
      <c r="M1165" s="191">
        <f>VLOOKUP(L1165,'Slope %'!C:D,2,0)</f>
        <v>7.0000000000000007E-2</v>
      </c>
    </row>
    <row r="1166" spans="1:13" x14ac:dyDescent="0.25">
      <c r="A1166">
        <v>20704</v>
      </c>
      <c r="B1166" s="58" t="s">
        <v>1569</v>
      </c>
      <c r="C1166" s="58" t="s">
        <v>410</v>
      </c>
      <c r="D1166" s="58" t="s">
        <v>411</v>
      </c>
      <c r="E1166" s="58">
        <v>473</v>
      </c>
      <c r="F1166" s="58">
        <v>24</v>
      </c>
      <c r="G1166" s="59">
        <v>5</v>
      </c>
      <c r="H1166" s="58" t="s">
        <v>1526</v>
      </c>
      <c r="I1166" s="59">
        <v>3.49</v>
      </c>
      <c r="J1166">
        <v>1</v>
      </c>
      <c r="K1166" s="191"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1.85</v>
      </c>
      <c r="L1166" s="192" t="str">
        <f t="shared" si="18"/>
        <v>Beer473</v>
      </c>
      <c r="M1166" s="191">
        <f>VLOOKUP(L1166,'Slope %'!C:D,2,0)</f>
        <v>0.12</v>
      </c>
    </row>
    <row r="1167" spans="1:13" x14ac:dyDescent="0.25">
      <c r="A1167">
        <v>20704</v>
      </c>
      <c r="B1167" s="58" t="s">
        <v>1569</v>
      </c>
      <c r="C1167" s="58" t="s">
        <v>410</v>
      </c>
      <c r="D1167" s="58" t="s">
        <v>411</v>
      </c>
      <c r="E1167" s="58">
        <v>473</v>
      </c>
      <c r="F1167" s="58">
        <v>24</v>
      </c>
      <c r="G1167" s="59">
        <v>5</v>
      </c>
      <c r="H1167" s="58" t="s">
        <v>1526</v>
      </c>
      <c r="I1167" s="59">
        <v>3.49</v>
      </c>
      <c r="J1167">
        <v>1</v>
      </c>
      <c r="K1167" s="191"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1.85</v>
      </c>
      <c r="L1167" s="192" t="str">
        <f t="shared" si="18"/>
        <v>Beer473</v>
      </c>
      <c r="M1167" s="191">
        <f>VLOOKUP(L1167,'Slope %'!C:D,2,0)</f>
        <v>0.12</v>
      </c>
    </row>
    <row r="1168" spans="1:13" x14ac:dyDescent="0.25">
      <c r="A1168">
        <v>20722</v>
      </c>
      <c r="B1168" s="58" t="s">
        <v>1570</v>
      </c>
      <c r="C1168" s="58" t="s">
        <v>414</v>
      </c>
      <c r="D1168" s="58" t="s">
        <v>500</v>
      </c>
      <c r="E1168" s="58">
        <v>375</v>
      </c>
      <c r="F1168" s="58">
        <v>12</v>
      </c>
      <c r="G1168" s="59">
        <v>40</v>
      </c>
      <c r="H1168" s="58" t="s">
        <v>445</v>
      </c>
      <c r="I1168" s="59">
        <v>40.99</v>
      </c>
      <c r="J1168">
        <v>1</v>
      </c>
      <c r="K1168" s="191"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13.3</v>
      </c>
      <c r="L1168" s="192" t="str">
        <f t="shared" si="18"/>
        <v>Spirits375</v>
      </c>
      <c r="M1168" s="191">
        <f>VLOOKUP(L1168,'Slope %'!C:D,2,0)</f>
        <v>0.1</v>
      </c>
    </row>
    <row r="1169" spans="1:13" x14ac:dyDescent="0.25">
      <c r="A1169">
        <v>20723</v>
      </c>
      <c r="B1169" s="58" t="s">
        <v>1570</v>
      </c>
      <c r="C1169" s="58" t="s">
        <v>414</v>
      </c>
      <c r="D1169" s="58" t="s">
        <v>500</v>
      </c>
      <c r="E1169" s="58">
        <v>1140</v>
      </c>
      <c r="F1169" s="58">
        <v>6</v>
      </c>
      <c r="G1169" s="59">
        <v>40</v>
      </c>
      <c r="H1169" s="58" t="s">
        <v>445</v>
      </c>
      <c r="I1169" s="59">
        <v>107.99</v>
      </c>
      <c r="J1169">
        <v>1</v>
      </c>
      <c r="K1169" s="191"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35.6</v>
      </c>
      <c r="L1169" s="192" t="str">
        <f t="shared" si="18"/>
        <v>Spirits1140</v>
      </c>
      <c r="M1169" s="191">
        <f>VLOOKUP(L1169,'Slope %'!C:D,2,0)</f>
        <v>0.05</v>
      </c>
    </row>
    <row r="1170" spans="1:13" x14ac:dyDescent="0.25">
      <c r="A1170">
        <v>20749</v>
      </c>
      <c r="B1170" s="58" t="s">
        <v>1571</v>
      </c>
      <c r="C1170" s="58" t="s">
        <v>414</v>
      </c>
      <c r="D1170" s="58" t="s">
        <v>524</v>
      </c>
      <c r="E1170" s="58">
        <v>750</v>
      </c>
      <c r="F1170" s="58">
        <v>6</v>
      </c>
      <c r="G1170" s="59">
        <v>40</v>
      </c>
      <c r="H1170" s="58" t="s">
        <v>428</v>
      </c>
      <c r="I1170" s="59">
        <v>110.99</v>
      </c>
      <c r="J1170">
        <v>1</v>
      </c>
      <c r="K1170" s="191"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23.42</v>
      </c>
      <c r="L1170" s="192" t="str">
        <f t="shared" si="18"/>
        <v>Spirits750</v>
      </c>
      <c r="M1170" s="191">
        <f>VLOOKUP(L1170,'Slope %'!C:D,2,0)</f>
        <v>7.0000000000000007E-2</v>
      </c>
    </row>
    <row r="1171" spans="1:13" x14ac:dyDescent="0.25">
      <c r="A1171">
        <v>20797</v>
      </c>
      <c r="B1171" s="58" t="s">
        <v>1572</v>
      </c>
      <c r="C1171" s="58" t="s">
        <v>423</v>
      </c>
      <c r="D1171" s="58" t="s">
        <v>476</v>
      </c>
      <c r="E1171" s="58">
        <v>3000</v>
      </c>
      <c r="F1171" s="58">
        <v>4</v>
      </c>
      <c r="G1171" s="59">
        <v>13.5</v>
      </c>
      <c r="H1171" s="58" t="s">
        <v>586</v>
      </c>
      <c r="I1171" s="59">
        <v>44.99</v>
      </c>
      <c r="J1171">
        <v>1</v>
      </c>
      <c r="K1171" s="191"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31.62</v>
      </c>
      <c r="L1171" s="192" t="str">
        <f t="shared" si="18"/>
        <v>Wine3000</v>
      </c>
      <c r="M1171" s="191">
        <f>VLOOKUP(L1171,'Slope %'!C:D,2,0)</f>
        <v>0.05</v>
      </c>
    </row>
    <row r="1172" spans="1:13" x14ac:dyDescent="0.25">
      <c r="A1172">
        <v>20801</v>
      </c>
      <c r="B1172" s="58" t="s">
        <v>1573</v>
      </c>
      <c r="C1172" s="58" t="s">
        <v>439</v>
      </c>
      <c r="D1172" s="58" t="s">
        <v>440</v>
      </c>
      <c r="E1172" s="58">
        <v>1890</v>
      </c>
      <c r="F1172" s="58">
        <v>1</v>
      </c>
      <c r="H1172" s="58" t="s">
        <v>1344</v>
      </c>
      <c r="I1172" s="59">
        <v>0</v>
      </c>
      <c r="J1172">
        <v>1</v>
      </c>
      <c r="K1172" s="191"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0</v>
      </c>
      <c r="L1172" s="192" t="str">
        <f t="shared" si="18"/>
        <v>Non Liquor Merchandise1890</v>
      </c>
      <c r="M1172" s="191" t="e">
        <f>VLOOKUP(L1172,'Slope %'!C:D,2,0)</f>
        <v>#N/A</v>
      </c>
    </row>
    <row r="1173" spans="1:13" x14ac:dyDescent="0.25">
      <c r="A1173">
        <v>20804</v>
      </c>
      <c r="B1173" s="58" t="s">
        <v>1574</v>
      </c>
      <c r="C1173" s="58" t="s">
        <v>423</v>
      </c>
      <c r="D1173" s="58" t="s">
        <v>1043</v>
      </c>
      <c r="E1173" s="58">
        <v>750</v>
      </c>
      <c r="F1173" s="58">
        <v>6</v>
      </c>
      <c r="G1173" s="59">
        <v>14</v>
      </c>
      <c r="H1173" s="58" t="s">
        <v>1230</v>
      </c>
      <c r="I1173" s="59">
        <v>17.989999999999998</v>
      </c>
      <c r="J1173">
        <v>1</v>
      </c>
      <c r="K1173" s="191"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8.1999999999999993</v>
      </c>
      <c r="L1173" s="192" t="str">
        <f t="shared" si="18"/>
        <v>Wine750</v>
      </c>
      <c r="M1173" s="191">
        <f>VLOOKUP(L1173,'Slope %'!C:D,2,0)</f>
        <v>0.1</v>
      </c>
    </row>
    <row r="1174" spans="1:13" x14ac:dyDescent="0.25">
      <c r="A1174">
        <v>20866</v>
      </c>
      <c r="B1174" s="58" t="s">
        <v>1575</v>
      </c>
      <c r="C1174" s="58" t="s">
        <v>423</v>
      </c>
      <c r="D1174" s="58" t="s">
        <v>430</v>
      </c>
      <c r="E1174" s="58">
        <v>750</v>
      </c>
      <c r="F1174" s="58">
        <v>6</v>
      </c>
      <c r="G1174" s="59">
        <v>14.5</v>
      </c>
      <c r="H1174" s="58" t="s">
        <v>608</v>
      </c>
      <c r="I1174" s="59">
        <v>26.99</v>
      </c>
      <c r="J1174">
        <v>1</v>
      </c>
      <c r="K1174" s="191"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8.49</v>
      </c>
      <c r="L1174" s="192" t="str">
        <f t="shared" si="18"/>
        <v>Wine750</v>
      </c>
      <c r="M1174" s="191">
        <f>VLOOKUP(L1174,'Slope %'!C:D,2,0)</f>
        <v>0.1</v>
      </c>
    </row>
    <row r="1175" spans="1:13" x14ac:dyDescent="0.25">
      <c r="A1175">
        <v>20868</v>
      </c>
      <c r="B1175" s="58" t="s">
        <v>1576</v>
      </c>
      <c r="C1175" s="58" t="s">
        <v>410</v>
      </c>
      <c r="D1175" s="58" t="s">
        <v>677</v>
      </c>
      <c r="E1175" s="58">
        <v>473</v>
      </c>
      <c r="F1175" s="58">
        <v>24</v>
      </c>
      <c r="G1175" s="59">
        <v>5</v>
      </c>
      <c r="H1175" s="58" t="s">
        <v>759</v>
      </c>
      <c r="I1175" s="59">
        <v>3.79</v>
      </c>
      <c r="J1175">
        <v>1</v>
      </c>
      <c r="K1175" s="191"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1.85</v>
      </c>
      <c r="L1175" s="192" t="str">
        <f t="shared" si="18"/>
        <v>Beer473</v>
      </c>
      <c r="M1175" s="191">
        <f>VLOOKUP(L1175,'Slope %'!C:D,2,0)</f>
        <v>0.12</v>
      </c>
    </row>
    <row r="1176" spans="1:13" x14ac:dyDescent="0.25">
      <c r="A1176">
        <v>20868</v>
      </c>
      <c r="B1176" s="58" t="s">
        <v>1576</v>
      </c>
      <c r="C1176" s="58" t="s">
        <v>410</v>
      </c>
      <c r="D1176" s="58" t="s">
        <v>677</v>
      </c>
      <c r="E1176" s="58">
        <v>473</v>
      </c>
      <c r="F1176" s="58">
        <v>24</v>
      </c>
      <c r="G1176" s="59">
        <v>5</v>
      </c>
      <c r="H1176" s="58" t="s">
        <v>759</v>
      </c>
      <c r="I1176" s="59">
        <v>3.79</v>
      </c>
      <c r="J1176">
        <v>1</v>
      </c>
      <c r="K1176" s="191"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1.85</v>
      </c>
      <c r="L1176" s="192" t="str">
        <f t="shared" si="18"/>
        <v>Beer473</v>
      </c>
      <c r="M1176" s="191">
        <f>VLOOKUP(L1176,'Slope %'!C:D,2,0)</f>
        <v>0.12</v>
      </c>
    </row>
    <row r="1177" spans="1:13" x14ac:dyDescent="0.25">
      <c r="A1177">
        <v>20881</v>
      </c>
      <c r="B1177" s="58" t="s">
        <v>1577</v>
      </c>
      <c r="C1177" s="58" t="s">
        <v>423</v>
      </c>
      <c r="D1177" s="58" t="s">
        <v>476</v>
      </c>
      <c r="E1177" s="58">
        <v>750</v>
      </c>
      <c r="F1177" s="58">
        <v>12</v>
      </c>
      <c r="G1177" s="59">
        <v>14.5</v>
      </c>
      <c r="H1177" s="58" t="s">
        <v>471</v>
      </c>
      <c r="I1177" s="59">
        <v>54.99</v>
      </c>
      <c r="J1177">
        <v>1</v>
      </c>
      <c r="K1177" s="191"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8.49</v>
      </c>
      <c r="L1177" s="192" t="str">
        <f t="shared" si="18"/>
        <v>Wine750</v>
      </c>
      <c r="M1177" s="191">
        <f>VLOOKUP(L1177,'Slope %'!C:D,2,0)</f>
        <v>0.1</v>
      </c>
    </row>
    <row r="1178" spans="1:13" x14ac:dyDescent="0.25">
      <c r="A1178">
        <v>20887</v>
      </c>
      <c r="B1178" s="58" t="s">
        <v>1578</v>
      </c>
      <c r="C1178" s="58" t="s">
        <v>410</v>
      </c>
      <c r="D1178" s="58" t="s">
        <v>717</v>
      </c>
      <c r="E1178" s="58">
        <v>473</v>
      </c>
      <c r="F1178" s="58">
        <v>24</v>
      </c>
      <c r="G1178" s="59">
        <v>6.8</v>
      </c>
      <c r="H1178" s="58" t="s">
        <v>448</v>
      </c>
      <c r="I1178" s="59">
        <v>3.89</v>
      </c>
      <c r="J1178">
        <v>1</v>
      </c>
      <c r="K1178" s="191"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2.5099999999999998</v>
      </c>
      <c r="L1178" s="192" t="str">
        <f t="shared" si="18"/>
        <v>Beer473</v>
      </c>
      <c r="M1178" s="191">
        <f>VLOOKUP(L1178,'Slope %'!C:D,2,0)</f>
        <v>0.12</v>
      </c>
    </row>
    <row r="1179" spans="1:13" x14ac:dyDescent="0.25">
      <c r="A1179">
        <v>20887</v>
      </c>
      <c r="B1179" s="58" t="s">
        <v>1578</v>
      </c>
      <c r="C1179" s="58" t="s">
        <v>410</v>
      </c>
      <c r="D1179" s="58" t="s">
        <v>717</v>
      </c>
      <c r="E1179" s="58">
        <v>473</v>
      </c>
      <c r="F1179" s="58">
        <v>24</v>
      </c>
      <c r="G1179" s="59">
        <v>6.8</v>
      </c>
      <c r="H1179" s="58" t="s">
        <v>448</v>
      </c>
      <c r="I1179" s="59">
        <v>3.89</v>
      </c>
      <c r="J1179">
        <v>1</v>
      </c>
      <c r="K1179" s="191"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2.5099999999999998</v>
      </c>
      <c r="L1179" s="192" t="str">
        <f t="shared" si="18"/>
        <v>Beer473</v>
      </c>
      <c r="M1179" s="191">
        <f>VLOOKUP(L1179,'Slope %'!C:D,2,0)</f>
        <v>0.12</v>
      </c>
    </row>
    <row r="1180" spans="1:13" x14ac:dyDescent="0.25">
      <c r="A1180">
        <v>20897</v>
      </c>
      <c r="B1180" s="58" t="s">
        <v>1579</v>
      </c>
      <c r="C1180" s="58" t="s">
        <v>410</v>
      </c>
      <c r="D1180" s="58" t="s">
        <v>411</v>
      </c>
      <c r="E1180" s="58">
        <v>8520</v>
      </c>
      <c r="F1180" s="58">
        <v>1</v>
      </c>
      <c r="G1180" s="59">
        <v>5</v>
      </c>
      <c r="H1180" s="58" t="s">
        <v>1283</v>
      </c>
      <c r="I1180" s="59">
        <v>49.99</v>
      </c>
      <c r="J1180">
        <v>24</v>
      </c>
      <c r="K1180" s="191"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33.26</v>
      </c>
      <c r="L1180" s="192" t="str">
        <f t="shared" si="18"/>
        <v>Beer8520</v>
      </c>
      <c r="M1180" s="191">
        <f>VLOOKUP(L1180,'Slope %'!C:D,2,0)</f>
        <v>0.05</v>
      </c>
    </row>
    <row r="1181" spans="1:13" x14ac:dyDescent="0.25">
      <c r="A1181">
        <v>20897</v>
      </c>
      <c r="B1181" s="58" t="s">
        <v>1579</v>
      </c>
      <c r="C1181" s="58" t="s">
        <v>410</v>
      </c>
      <c r="D1181" s="58" t="s">
        <v>411</v>
      </c>
      <c r="E1181" s="58">
        <v>8520</v>
      </c>
      <c r="F1181" s="58">
        <v>1</v>
      </c>
      <c r="G1181" s="59">
        <v>5</v>
      </c>
      <c r="H1181" s="58" t="s">
        <v>1283</v>
      </c>
      <c r="I1181" s="59">
        <v>49.99</v>
      </c>
      <c r="J1181">
        <v>24</v>
      </c>
      <c r="K1181" s="191"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33.26</v>
      </c>
      <c r="L1181" s="192" t="str">
        <f t="shared" si="18"/>
        <v>Beer8520</v>
      </c>
      <c r="M1181" s="191">
        <f>VLOOKUP(L1181,'Slope %'!C:D,2,0)</f>
        <v>0.05</v>
      </c>
    </row>
    <row r="1182" spans="1:13" x14ac:dyDescent="0.25">
      <c r="A1182">
        <v>20921</v>
      </c>
      <c r="B1182" s="58" t="s">
        <v>1580</v>
      </c>
      <c r="C1182" s="58" t="s">
        <v>410</v>
      </c>
      <c r="D1182" s="58" t="s">
        <v>1539</v>
      </c>
      <c r="E1182" s="58">
        <v>330</v>
      </c>
      <c r="F1182" s="58">
        <v>24</v>
      </c>
      <c r="G1182" s="59">
        <v>1E-3</v>
      </c>
      <c r="H1182" s="58" t="s">
        <v>516</v>
      </c>
      <c r="I1182" s="59">
        <v>2.29</v>
      </c>
      <c r="J1182">
        <v>1</v>
      </c>
      <c r="K1182" s="191"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0</v>
      </c>
      <c r="L1182" s="192" t="str">
        <f t="shared" si="18"/>
        <v>Beer330</v>
      </c>
      <c r="M1182" s="191">
        <f>VLOOKUP(L1182,'Slope %'!C:D,2,0)</f>
        <v>0.12</v>
      </c>
    </row>
    <row r="1183" spans="1:13" x14ac:dyDescent="0.25">
      <c r="A1183">
        <v>20921</v>
      </c>
      <c r="B1183" s="58" t="s">
        <v>1580</v>
      </c>
      <c r="C1183" s="58" t="s">
        <v>410</v>
      </c>
      <c r="D1183" s="58" t="s">
        <v>1539</v>
      </c>
      <c r="E1183" s="58">
        <v>330</v>
      </c>
      <c r="F1183" s="58">
        <v>24</v>
      </c>
      <c r="G1183" s="59">
        <v>1E-3</v>
      </c>
      <c r="H1183" s="58" t="s">
        <v>516</v>
      </c>
      <c r="I1183" s="59">
        <v>2.29</v>
      </c>
      <c r="J1183">
        <v>1</v>
      </c>
      <c r="K1183" s="191"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0</v>
      </c>
      <c r="L1183" s="192" t="str">
        <f t="shared" si="18"/>
        <v>Beer330</v>
      </c>
      <c r="M1183" s="191">
        <f>VLOOKUP(L1183,'Slope %'!C:D,2,0)</f>
        <v>0.12</v>
      </c>
    </row>
    <row r="1184" spans="1:13" x14ac:dyDescent="0.25">
      <c r="A1184">
        <v>20929</v>
      </c>
      <c r="B1184" s="58" t="s">
        <v>1581</v>
      </c>
      <c r="C1184" s="58" t="s">
        <v>410</v>
      </c>
      <c r="D1184" s="58" t="s">
        <v>906</v>
      </c>
      <c r="E1184" s="58">
        <v>4260</v>
      </c>
      <c r="F1184" s="58">
        <v>1</v>
      </c>
      <c r="G1184" s="59">
        <v>2.5</v>
      </c>
      <c r="H1184" s="58" t="s">
        <v>833</v>
      </c>
      <c r="I1184" s="59">
        <v>28.99</v>
      </c>
      <c r="J1184">
        <v>12</v>
      </c>
      <c r="K1184" s="191"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8.31</v>
      </c>
      <c r="L1184" s="192" t="str">
        <f t="shared" si="18"/>
        <v>Beer4260</v>
      </c>
      <c r="M1184" s="191">
        <f>VLOOKUP(L1184,'Slope %'!C:D,2,0)</f>
        <v>7.0000000000000007E-2</v>
      </c>
    </row>
    <row r="1185" spans="1:13" x14ac:dyDescent="0.25">
      <c r="A1185">
        <v>20929</v>
      </c>
      <c r="B1185" s="58" t="s">
        <v>1581</v>
      </c>
      <c r="C1185" s="58" t="s">
        <v>410</v>
      </c>
      <c r="D1185" s="58" t="s">
        <v>906</v>
      </c>
      <c r="E1185" s="58">
        <v>4260</v>
      </c>
      <c r="F1185" s="58">
        <v>1</v>
      </c>
      <c r="G1185" s="59">
        <v>2.5</v>
      </c>
      <c r="H1185" s="58" t="s">
        <v>833</v>
      </c>
      <c r="I1185" s="59">
        <v>28.99</v>
      </c>
      <c r="J1185">
        <v>12</v>
      </c>
      <c r="K1185" s="191"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8.31</v>
      </c>
      <c r="L1185" s="192" t="str">
        <f t="shared" si="18"/>
        <v>Beer4260</v>
      </c>
      <c r="M1185" s="191">
        <f>VLOOKUP(L1185,'Slope %'!C:D,2,0)</f>
        <v>7.0000000000000007E-2</v>
      </c>
    </row>
    <row r="1186" spans="1:13" x14ac:dyDescent="0.25">
      <c r="A1186">
        <v>20960</v>
      </c>
      <c r="B1186" s="58" t="s">
        <v>1582</v>
      </c>
      <c r="C1186" s="58" t="s">
        <v>414</v>
      </c>
      <c r="D1186" s="58" t="s">
        <v>606</v>
      </c>
      <c r="E1186" s="58">
        <v>750</v>
      </c>
      <c r="F1186" s="58">
        <v>12</v>
      </c>
      <c r="G1186" s="59">
        <v>40</v>
      </c>
      <c r="H1186" s="58" t="s">
        <v>445</v>
      </c>
      <c r="I1186" s="59">
        <v>26.89</v>
      </c>
      <c r="J1186">
        <v>1</v>
      </c>
      <c r="K1186" s="191"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23.42</v>
      </c>
      <c r="L1186" s="192" t="str">
        <f t="shared" si="18"/>
        <v>Spirits750</v>
      </c>
      <c r="M1186" s="191">
        <f>VLOOKUP(L1186,'Slope %'!C:D,2,0)</f>
        <v>7.0000000000000007E-2</v>
      </c>
    </row>
    <row r="1187" spans="1:13" x14ac:dyDescent="0.25">
      <c r="A1187">
        <v>20978</v>
      </c>
      <c r="B1187" s="58" t="s">
        <v>1583</v>
      </c>
      <c r="C1187" s="58" t="s">
        <v>423</v>
      </c>
      <c r="D1187" s="58" t="s">
        <v>711</v>
      </c>
      <c r="E1187" s="58">
        <v>600</v>
      </c>
      <c r="F1187" s="58">
        <v>8</v>
      </c>
      <c r="G1187" s="59">
        <v>11.5</v>
      </c>
      <c r="H1187" s="58" t="s">
        <v>425</v>
      </c>
      <c r="I1187" s="59">
        <v>13.66</v>
      </c>
      <c r="J1187">
        <v>3</v>
      </c>
      <c r="K1187" s="191"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5.71</v>
      </c>
      <c r="L1187" s="192" t="str">
        <f t="shared" si="18"/>
        <v>Wine600</v>
      </c>
      <c r="M1187" s="191">
        <f>VLOOKUP(L1187,'Slope %'!C:D,2,0)</f>
        <v>0.1</v>
      </c>
    </row>
    <row r="1188" spans="1:13" x14ac:dyDescent="0.25">
      <c r="A1188">
        <v>21001</v>
      </c>
      <c r="B1188" s="58" t="s">
        <v>1584</v>
      </c>
      <c r="C1188" s="58" t="s">
        <v>423</v>
      </c>
      <c r="D1188" s="58" t="s">
        <v>639</v>
      </c>
      <c r="E1188" s="58">
        <v>750</v>
      </c>
      <c r="F1188" s="58">
        <v>6</v>
      </c>
      <c r="G1188" s="59">
        <v>14.5</v>
      </c>
      <c r="H1188" s="58" t="s">
        <v>421</v>
      </c>
      <c r="I1188" s="59">
        <v>69.989999999999995</v>
      </c>
      <c r="J1188">
        <v>1</v>
      </c>
      <c r="K1188" s="191"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8.49</v>
      </c>
      <c r="L1188" s="192" t="str">
        <f t="shared" si="18"/>
        <v>Wine750</v>
      </c>
      <c r="M1188" s="191">
        <f>VLOOKUP(L1188,'Slope %'!C:D,2,0)</f>
        <v>0.1</v>
      </c>
    </row>
    <row r="1189" spans="1:13" x14ac:dyDescent="0.25">
      <c r="A1189">
        <v>21002</v>
      </c>
      <c r="B1189" s="58" t="s">
        <v>1585</v>
      </c>
      <c r="C1189" s="58" t="s">
        <v>410</v>
      </c>
      <c r="D1189" s="58" t="s">
        <v>906</v>
      </c>
      <c r="E1189" s="58">
        <v>330</v>
      </c>
      <c r="F1189" s="58">
        <v>24</v>
      </c>
      <c r="G1189" s="59">
        <v>2.5</v>
      </c>
      <c r="H1189" s="58" t="s">
        <v>1176</v>
      </c>
      <c r="I1189" s="59">
        <v>2.76</v>
      </c>
      <c r="J1189">
        <v>1</v>
      </c>
      <c r="K1189" s="191"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0.64</v>
      </c>
      <c r="L1189" s="192" t="str">
        <f t="shared" si="18"/>
        <v>Beer330</v>
      </c>
      <c r="M1189" s="191">
        <f>VLOOKUP(L1189,'Slope %'!C:D,2,0)</f>
        <v>0.12</v>
      </c>
    </row>
    <row r="1190" spans="1:13" x14ac:dyDescent="0.25">
      <c r="A1190">
        <v>21002</v>
      </c>
      <c r="B1190" s="58" t="s">
        <v>1585</v>
      </c>
      <c r="C1190" s="58" t="s">
        <v>410</v>
      </c>
      <c r="D1190" s="58" t="s">
        <v>906</v>
      </c>
      <c r="E1190" s="58">
        <v>330</v>
      </c>
      <c r="F1190" s="58">
        <v>24</v>
      </c>
      <c r="G1190" s="59">
        <v>2.5</v>
      </c>
      <c r="H1190" s="58" t="s">
        <v>1176</v>
      </c>
      <c r="I1190" s="59">
        <v>2.76</v>
      </c>
      <c r="J1190">
        <v>1</v>
      </c>
      <c r="K1190" s="191"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0.64</v>
      </c>
      <c r="L1190" s="192" t="str">
        <f t="shared" si="18"/>
        <v>Beer330</v>
      </c>
      <c r="M1190" s="191">
        <f>VLOOKUP(L1190,'Slope %'!C:D,2,0)</f>
        <v>0.12</v>
      </c>
    </row>
    <row r="1191" spans="1:13" x14ac:dyDescent="0.25">
      <c r="A1191">
        <v>21008</v>
      </c>
      <c r="B1191" s="58" t="s">
        <v>1586</v>
      </c>
      <c r="C1191" s="58" t="s">
        <v>414</v>
      </c>
      <c r="D1191" s="58" t="s">
        <v>488</v>
      </c>
      <c r="E1191" s="58">
        <v>750</v>
      </c>
      <c r="F1191" s="58">
        <v>12</v>
      </c>
      <c r="G1191" s="59">
        <v>40</v>
      </c>
      <c r="H1191" s="58" t="s">
        <v>416</v>
      </c>
      <c r="I1191" s="59">
        <v>25.99</v>
      </c>
      <c r="J1191">
        <v>1</v>
      </c>
      <c r="K1191" s="191"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23.42</v>
      </c>
      <c r="L1191" s="192" t="str">
        <f t="shared" si="18"/>
        <v>Spirits750</v>
      </c>
      <c r="M1191" s="191">
        <f>VLOOKUP(L1191,'Slope %'!C:D,2,0)</f>
        <v>7.0000000000000007E-2</v>
      </c>
    </row>
    <row r="1192" spans="1:13" x14ac:dyDescent="0.25">
      <c r="A1192">
        <v>21023</v>
      </c>
      <c r="B1192" s="58" t="s">
        <v>1587</v>
      </c>
      <c r="C1192" s="58" t="s">
        <v>414</v>
      </c>
      <c r="D1192" s="58" t="s">
        <v>552</v>
      </c>
      <c r="E1192" s="58">
        <v>1140</v>
      </c>
      <c r="F1192" s="58">
        <v>12</v>
      </c>
      <c r="G1192" s="59">
        <v>34.9</v>
      </c>
      <c r="H1192" s="58" t="s">
        <v>421</v>
      </c>
      <c r="I1192" s="59">
        <v>32.99</v>
      </c>
      <c r="J1192">
        <v>1</v>
      </c>
      <c r="K1192" s="191"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31.06</v>
      </c>
      <c r="L1192" s="192" t="str">
        <f t="shared" si="18"/>
        <v>Spirits1140</v>
      </c>
      <c r="M1192" s="191">
        <f>VLOOKUP(L1192,'Slope %'!C:D,2,0)</f>
        <v>0.05</v>
      </c>
    </row>
    <row r="1193" spans="1:13" x14ac:dyDescent="0.25">
      <c r="A1193">
        <v>21041</v>
      </c>
      <c r="B1193" s="58" t="s">
        <v>1588</v>
      </c>
      <c r="C1193" s="58" t="s">
        <v>410</v>
      </c>
      <c r="D1193" s="58" t="s">
        <v>411</v>
      </c>
      <c r="E1193" s="58">
        <v>2840</v>
      </c>
      <c r="F1193" s="58">
        <v>3</v>
      </c>
      <c r="G1193" s="59">
        <v>5.5</v>
      </c>
      <c r="H1193" s="58" t="s">
        <v>412</v>
      </c>
      <c r="I1193" s="59">
        <v>16.29</v>
      </c>
      <c r="J1193">
        <v>8</v>
      </c>
      <c r="K1193" s="191"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12.19</v>
      </c>
      <c r="L1193" s="192" t="str">
        <f t="shared" si="18"/>
        <v>Beer2840</v>
      </c>
      <c r="M1193" s="191">
        <f>VLOOKUP(L1193,'Slope %'!C:D,2,0)</f>
        <v>7.0000000000000007E-2</v>
      </c>
    </row>
    <row r="1194" spans="1:13" x14ac:dyDescent="0.25">
      <c r="A1194">
        <v>21041</v>
      </c>
      <c r="B1194" s="58" t="s">
        <v>1588</v>
      </c>
      <c r="C1194" s="58" t="s">
        <v>410</v>
      </c>
      <c r="D1194" s="58" t="s">
        <v>411</v>
      </c>
      <c r="E1194" s="58">
        <v>2840</v>
      </c>
      <c r="F1194" s="58">
        <v>3</v>
      </c>
      <c r="G1194" s="59">
        <v>5.5</v>
      </c>
      <c r="H1194" s="58" t="s">
        <v>412</v>
      </c>
      <c r="I1194" s="59">
        <v>16.29</v>
      </c>
      <c r="J1194">
        <v>8</v>
      </c>
      <c r="K1194" s="191"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12.19</v>
      </c>
      <c r="L1194" s="192" t="str">
        <f t="shared" si="18"/>
        <v>Beer2840</v>
      </c>
      <c r="M1194" s="191">
        <f>VLOOKUP(L1194,'Slope %'!C:D,2,0)</f>
        <v>7.0000000000000007E-2</v>
      </c>
    </row>
    <row r="1195" spans="1:13" x14ac:dyDescent="0.25">
      <c r="A1195">
        <v>21043</v>
      </c>
      <c r="B1195" s="58" t="s">
        <v>1589</v>
      </c>
      <c r="C1195" s="58" t="s">
        <v>673</v>
      </c>
      <c r="D1195" s="58" t="s">
        <v>674</v>
      </c>
      <c r="E1195" s="58">
        <v>2130</v>
      </c>
      <c r="F1195" s="58">
        <v>4</v>
      </c>
      <c r="G1195" s="59">
        <v>4</v>
      </c>
      <c r="H1195" s="58" t="s">
        <v>1200</v>
      </c>
      <c r="I1195" s="59">
        <v>18.489999999999998</v>
      </c>
      <c r="J1195">
        <v>6</v>
      </c>
      <c r="K1195" s="191"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6.65</v>
      </c>
      <c r="L1195" s="192" t="str">
        <f t="shared" si="18"/>
        <v>Ready to Drink2130</v>
      </c>
      <c r="M1195" s="191">
        <f>VLOOKUP(L1195,'Slope %'!C:D,2,0)</f>
        <v>0.1</v>
      </c>
    </row>
    <row r="1196" spans="1:13" x14ac:dyDescent="0.25">
      <c r="A1196">
        <v>21043</v>
      </c>
      <c r="B1196" s="58" t="s">
        <v>1589</v>
      </c>
      <c r="C1196" s="58" t="s">
        <v>673</v>
      </c>
      <c r="D1196" s="58" t="s">
        <v>674</v>
      </c>
      <c r="E1196" s="58">
        <v>2130</v>
      </c>
      <c r="F1196" s="58">
        <v>4</v>
      </c>
      <c r="G1196" s="59">
        <v>4</v>
      </c>
      <c r="H1196" s="58" t="s">
        <v>1200</v>
      </c>
      <c r="I1196" s="59">
        <v>18.489999999999998</v>
      </c>
      <c r="J1196">
        <v>6</v>
      </c>
      <c r="K1196" s="191"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6.65</v>
      </c>
      <c r="L1196" s="192" t="str">
        <f t="shared" si="18"/>
        <v>Ready to Drink2130</v>
      </c>
      <c r="M1196" s="191">
        <f>VLOOKUP(L1196,'Slope %'!C:D,2,0)</f>
        <v>0.1</v>
      </c>
    </row>
    <row r="1197" spans="1:13" x14ac:dyDescent="0.25">
      <c r="A1197">
        <v>21080</v>
      </c>
      <c r="B1197" s="58" t="s">
        <v>1590</v>
      </c>
      <c r="C1197" s="58" t="s">
        <v>410</v>
      </c>
      <c r="D1197" s="58" t="s">
        <v>677</v>
      </c>
      <c r="E1197" s="58">
        <v>4092</v>
      </c>
      <c r="F1197" s="58">
        <v>1</v>
      </c>
      <c r="G1197" s="59">
        <v>5.4</v>
      </c>
      <c r="H1197" s="58" t="s">
        <v>412</v>
      </c>
      <c r="I1197" s="59">
        <v>29.99</v>
      </c>
      <c r="J1197">
        <v>12</v>
      </c>
      <c r="K1197" s="191"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17.25</v>
      </c>
      <c r="L1197" s="192" t="str">
        <f t="shared" si="18"/>
        <v>Beer4092</v>
      </c>
      <c r="M1197" s="191">
        <f>VLOOKUP(L1197,'Slope %'!C:D,2,0)</f>
        <v>7.0000000000000007E-2</v>
      </c>
    </row>
    <row r="1198" spans="1:13" x14ac:dyDescent="0.25">
      <c r="A1198">
        <v>21080</v>
      </c>
      <c r="B1198" s="58" t="s">
        <v>1590</v>
      </c>
      <c r="C1198" s="58" t="s">
        <v>410</v>
      </c>
      <c r="D1198" s="58" t="s">
        <v>677</v>
      </c>
      <c r="E1198" s="58">
        <v>4092</v>
      </c>
      <c r="F1198" s="58">
        <v>1</v>
      </c>
      <c r="G1198" s="59">
        <v>5.4</v>
      </c>
      <c r="H1198" s="58" t="s">
        <v>412</v>
      </c>
      <c r="I1198" s="59">
        <v>29.99</v>
      </c>
      <c r="J1198">
        <v>12</v>
      </c>
      <c r="K1198" s="191"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17.25</v>
      </c>
      <c r="L1198" s="192" t="str">
        <f t="shared" si="18"/>
        <v>Beer4092</v>
      </c>
      <c r="M1198" s="191">
        <f>VLOOKUP(L1198,'Slope %'!C:D,2,0)</f>
        <v>7.0000000000000007E-2</v>
      </c>
    </row>
    <row r="1199" spans="1:13" x14ac:dyDescent="0.25">
      <c r="A1199">
        <v>21097</v>
      </c>
      <c r="B1199" s="58" t="s">
        <v>918</v>
      </c>
      <c r="C1199" s="58" t="s">
        <v>414</v>
      </c>
      <c r="D1199" s="58" t="s">
        <v>500</v>
      </c>
      <c r="E1199" s="58">
        <v>750</v>
      </c>
      <c r="F1199" s="58">
        <v>12</v>
      </c>
      <c r="G1199" s="59">
        <v>40</v>
      </c>
      <c r="H1199" s="58" t="s">
        <v>445</v>
      </c>
      <c r="I1199" s="59">
        <v>81.99</v>
      </c>
      <c r="J1199">
        <v>1</v>
      </c>
      <c r="K1199" s="191"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23.42</v>
      </c>
      <c r="L1199" s="192" t="str">
        <f t="shared" si="18"/>
        <v>Spirits750</v>
      </c>
      <c r="M1199" s="191">
        <f>VLOOKUP(L1199,'Slope %'!C:D,2,0)</f>
        <v>7.0000000000000007E-2</v>
      </c>
    </row>
    <row r="1200" spans="1:13" x14ac:dyDescent="0.25">
      <c r="A1200">
        <v>21146</v>
      </c>
      <c r="B1200" s="58" t="s">
        <v>1591</v>
      </c>
      <c r="C1200" s="58" t="s">
        <v>423</v>
      </c>
      <c r="D1200" s="58" t="s">
        <v>538</v>
      </c>
      <c r="E1200" s="58">
        <v>750</v>
      </c>
      <c r="F1200" s="58">
        <v>12</v>
      </c>
      <c r="G1200" s="59">
        <v>14.5</v>
      </c>
      <c r="H1200" s="58" t="s">
        <v>608</v>
      </c>
      <c r="I1200" s="59">
        <v>31.99</v>
      </c>
      <c r="J1200">
        <v>1</v>
      </c>
      <c r="K1200" s="191"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8.49</v>
      </c>
      <c r="L1200" s="192" t="str">
        <f t="shared" si="18"/>
        <v>Wine750</v>
      </c>
      <c r="M1200" s="191">
        <f>VLOOKUP(L1200,'Slope %'!C:D,2,0)</f>
        <v>0.1</v>
      </c>
    </row>
    <row r="1201" spans="1:13" x14ac:dyDescent="0.25">
      <c r="A1201">
        <v>21156</v>
      </c>
      <c r="B1201" s="58" t="s">
        <v>1592</v>
      </c>
      <c r="C1201" s="58" t="s">
        <v>414</v>
      </c>
      <c r="D1201" s="58" t="s">
        <v>418</v>
      </c>
      <c r="E1201" s="58">
        <v>750</v>
      </c>
      <c r="F1201" s="58">
        <v>6</v>
      </c>
      <c r="G1201" s="59">
        <v>40</v>
      </c>
      <c r="H1201" s="58" t="s">
        <v>496</v>
      </c>
      <c r="I1201" s="59">
        <v>50.99</v>
      </c>
      <c r="J1201">
        <v>1</v>
      </c>
      <c r="K1201" s="191"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23.42</v>
      </c>
      <c r="L1201" s="192" t="str">
        <f t="shared" si="18"/>
        <v>Spirits750</v>
      </c>
      <c r="M1201" s="191">
        <f>VLOOKUP(L1201,'Slope %'!C:D,2,0)</f>
        <v>7.0000000000000007E-2</v>
      </c>
    </row>
    <row r="1202" spans="1:13" x14ac:dyDescent="0.25">
      <c r="A1202">
        <v>21167</v>
      </c>
      <c r="B1202" s="58" t="s">
        <v>1593</v>
      </c>
      <c r="C1202" s="58" t="s">
        <v>414</v>
      </c>
      <c r="D1202" s="58" t="s">
        <v>524</v>
      </c>
      <c r="E1202" s="58">
        <v>750</v>
      </c>
      <c r="F1202" s="58">
        <v>6</v>
      </c>
      <c r="G1202" s="59">
        <v>43</v>
      </c>
      <c r="H1202" s="58" t="s">
        <v>448</v>
      </c>
      <c r="I1202" s="59">
        <v>69.989999999999995</v>
      </c>
      <c r="J1202">
        <v>1</v>
      </c>
      <c r="K1202" s="191"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25.18</v>
      </c>
      <c r="L1202" s="192" t="str">
        <f t="shared" si="18"/>
        <v>Spirits750</v>
      </c>
      <c r="M1202" s="191">
        <f>VLOOKUP(L1202,'Slope %'!C:D,2,0)</f>
        <v>7.0000000000000007E-2</v>
      </c>
    </row>
    <row r="1203" spans="1:13" x14ac:dyDescent="0.25">
      <c r="A1203">
        <v>21177</v>
      </c>
      <c r="B1203" s="58" t="s">
        <v>1594</v>
      </c>
      <c r="C1203" s="58" t="s">
        <v>414</v>
      </c>
      <c r="D1203" s="58" t="s">
        <v>663</v>
      </c>
      <c r="E1203" s="58">
        <v>750</v>
      </c>
      <c r="F1203" s="58">
        <v>12</v>
      </c>
      <c r="G1203" s="59">
        <v>35</v>
      </c>
      <c r="H1203" s="58" t="s">
        <v>534</v>
      </c>
      <c r="I1203" s="59">
        <v>32.99</v>
      </c>
      <c r="J1203">
        <v>1</v>
      </c>
      <c r="K1203" s="191"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20.49</v>
      </c>
      <c r="L1203" s="192" t="str">
        <f t="shared" si="18"/>
        <v>Spirits750</v>
      </c>
      <c r="M1203" s="191">
        <f>VLOOKUP(L1203,'Slope %'!C:D,2,0)</f>
        <v>7.0000000000000007E-2</v>
      </c>
    </row>
    <row r="1204" spans="1:13" x14ac:dyDescent="0.25">
      <c r="A1204">
        <v>21210</v>
      </c>
      <c r="B1204" s="58" t="s">
        <v>1595</v>
      </c>
      <c r="C1204" s="58" t="s">
        <v>410</v>
      </c>
      <c r="D1204" s="58" t="s">
        <v>411</v>
      </c>
      <c r="E1204" s="58">
        <v>740</v>
      </c>
      <c r="F1204" s="58">
        <v>12</v>
      </c>
      <c r="G1204" s="59">
        <v>5</v>
      </c>
      <c r="H1204" s="58" t="s">
        <v>516</v>
      </c>
      <c r="I1204" s="59">
        <v>5.19</v>
      </c>
      <c r="J1204">
        <v>1</v>
      </c>
      <c r="K1204" s="191"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2.89</v>
      </c>
      <c r="L1204" s="192" t="str">
        <f t="shared" si="18"/>
        <v>Beer740</v>
      </c>
      <c r="M1204" s="191">
        <f>VLOOKUP(L1204,'Slope %'!C:D,2,0)</f>
        <v>0.12</v>
      </c>
    </row>
    <row r="1205" spans="1:13" x14ac:dyDescent="0.25">
      <c r="A1205">
        <v>21210</v>
      </c>
      <c r="B1205" s="58" t="s">
        <v>1595</v>
      </c>
      <c r="C1205" s="58" t="s">
        <v>410</v>
      </c>
      <c r="D1205" s="58" t="s">
        <v>411</v>
      </c>
      <c r="E1205" s="58">
        <v>740</v>
      </c>
      <c r="F1205" s="58">
        <v>12</v>
      </c>
      <c r="G1205" s="59">
        <v>5</v>
      </c>
      <c r="H1205" s="58" t="s">
        <v>516</v>
      </c>
      <c r="I1205" s="59">
        <v>5.19</v>
      </c>
      <c r="J1205">
        <v>1</v>
      </c>
      <c r="K1205" s="191"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2.89</v>
      </c>
      <c r="L1205" s="192" t="str">
        <f t="shared" si="18"/>
        <v>Beer740</v>
      </c>
      <c r="M1205" s="191">
        <f>VLOOKUP(L1205,'Slope %'!C:D,2,0)</f>
        <v>0.12</v>
      </c>
    </row>
    <row r="1206" spans="1:13" x14ac:dyDescent="0.25">
      <c r="A1206">
        <v>21220</v>
      </c>
      <c r="B1206" s="58" t="s">
        <v>1596</v>
      </c>
      <c r="C1206" s="58" t="s">
        <v>410</v>
      </c>
      <c r="D1206" s="58" t="s">
        <v>411</v>
      </c>
      <c r="E1206" s="58">
        <v>2840</v>
      </c>
      <c r="F1206" s="58">
        <v>3</v>
      </c>
      <c r="G1206" s="59">
        <v>4.9000000000000004</v>
      </c>
      <c r="H1206" s="58" t="s">
        <v>1283</v>
      </c>
      <c r="I1206" s="59">
        <v>16.190000000000001</v>
      </c>
      <c r="J1206">
        <v>8</v>
      </c>
      <c r="K1206" s="191"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10.86</v>
      </c>
      <c r="L1206" s="192" t="str">
        <f t="shared" si="18"/>
        <v>Beer2840</v>
      </c>
      <c r="M1206" s="191">
        <f>VLOOKUP(L1206,'Slope %'!C:D,2,0)</f>
        <v>7.0000000000000007E-2</v>
      </c>
    </row>
    <row r="1207" spans="1:13" x14ac:dyDescent="0.25">
      <c r="A1207">
        <v>21220</v>
      </c>
      <c r="B1207" s="58" t="s">
        <v>1596</v>
      </c>
      <c r="C1207" s="58" t="s">
        <v>410</v>
      </c>
      <c r="D1207" s="58" t="s">
        <v>411</v>
      </c>
      <c r="E1207" s="58">
        <v>2840</v>
      </c>
      <c r="F1207" s="58">
        <v>3</v>
      </c>
      <c r="G1207" s="59">
        <v>4.9000000000000004</v>
      </c>
      <c r="H1207" s="58" t="s">
        <v>1283</v>
      </c>
      <c r="I1207" s="59">
        <v>16.190000000000001</v>
      </c>
      <c r="J1207">
        <v>8</v>
      </c>
      <c r="K1207" s="191"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10.86</v>
      </c>
      <c r="L1207" s="192" t="str">
        <f t="shared" si="18"/>
        <v>Beer2840</v>
      </c>
      <c r="M1207" s="191">
        <f>VLOOKUP(L1207,'Slope %'!C:D,2,0)</f>
        <v>7.0000000000000007E-2</v>
      </c>
    </row>
    <row r="1208" spans="1:13" x14ac:dyDescent="0.25">
      <c r="A1208">
        <v>21225</v>
      </c>
      <c r="B1208" s="58" t="s">
        <v>1365</v>
      </c>
      <c r="C1208" s="58" t="s">
        <v>414</v>
      </c>
      <c r="D1208" s="58" t="s">
        <v>1084</v>
      </c>
      <c r="E1208" s="58">
        <v>375</v>
      </c>
      <c r="F1208" s="58">
        <v>20</v>
      </c>
      <c r="G1208" s="59">
        <v>35</v>
      </c>
      <c r="H1208" s="58" t="s">
        <v>419</v>
      </c>
      <c r="I1208" s="59">
        <v>17.989999999999998</v>
      </c>
      <c r="J1208">
        <v>1</v>
      </c>
      <c r="K1208" s="191"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11.64</v>
      </c>
      <c r="L1208" s="192" t="str">
        <f t="shared" si="18"/>
        <v>Spirits375</v>
      </c>
      <c r="M1208" s="191">
        <f>VLOOKUP(L1208,'Slope %'!C:D,2,0)</f>
        <v>0.1</v>
      </c>
    </row>
    <row r="1209" spans="1:13" x14ac:dyDescent="0.25">
      <c r="A1209">
        <v>21229</v>
      </c>
      <c r="B1209" s="58" t="s">
        <v>1208</v>
      </c>
      <c r="C1209" s="58" t="s">
        <v>414</v>
      </c>
      <c r="D1209" s="58" t="s">
        <v>1084</v>
      </c>
      <c r="E1209" s="58">
        <v>750</v>
      </c>
      <c r="F1209" s="58">
        <v>12</v>
      </c>
      <c r="G1209" s="59">
        <v>35</v>
      </c>
      <c r="H1209" s="58" t="s">
        <v>445</v>
      </c>
      <c r="I1209" s="59">
        <v>31.49</v>
      </c>
      <c r="J1209">
        <v>1</v>
      </c>
      <c r="K1209" s="191"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20.49</v>
      </c>
      <c r="L1209" s="192" t="str">
        <f t="shared" si="18"/>
        <v>Spirits750</v>
      </c>
      <c r="M1209" s="191">
        <f>VLOOKUP(L1209,'Slope %'!C:D,2,0)</f>
        <v>7.0000000000000007E-2</v>
      </c>
    </row>
    <row r="1210" spans="1:13" x14ac:dyDescent="0.25">
      <c r="A1210">
        <v>21285</v>
      </c>
      <c r="B1210" s="58" t="s">
        <v>1597</v>
      </c>
      <c r="C1210" s="58" t="s">
        <v>439</v>
      </c>
      <c r="D1210" s="58" t="s">
        <v>1598</v>
      </c>
      <c r="E1210" s="58">
        <v>0</v>
      </c>
      <c r="F1210" s="58">
        <v>10</v>
      </c>
      <c r="H1210" s="58" t="s">
        <v>1351</v>
      </c>
      <c r="I1210" s="59">
        <v>2.4900000000000002</v>
      </c>
      <c r="K1210" s="191"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0</v>
      </c>
      <c r="L1210" s="192" t="str">
        <f t="shared" si="18"/>
        <v>Non Liquor Merchandise0</v>
      </c>
      <c r="M1210" s="191" t="e">
        <f>VLOOKUP(L1210,'Slope %'!C:D,2,0)</f>
        <v>#N/A</v>
      </c>
    </row>
    <row r="1211" spans="1:13" x14ac:dyDescent="0.25">
      <c r="A1211">
        <v>21287</v>
      </c>
      <c r="B1211" s="58" t="s">
        <v>1599</v>
      </c>
      <c r="C1211" s="58" t="s">
        <v>439</v>
      </c>
      <c r="D1211" s="58" t="s">
        <v>1598</v>
      </c>
      <c r="E1211" s="58">
        <v>0</v>
      </c>
      <c r="F1211" s="58">
        <v>10</v>
      </c>
      <c r="H1211" s="58" t="s">
        <v>1351</v>
      </c>
      <c r="I1211" s="59">
        <v>2.4900000000000002</v>
      </c>
      <c r="K1211" s="191"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0</v>
      </c>
      <c r="L1211" s="192" t="str">
        <f t="shared" si="18"/>
        <v>Non Liquor Merchandise0</v>
      </c>
      <c r="M1211" s="191" t="e">
        <f>VLOOKUP(L1211,'Slope %'!C:D,2,0)</f>
        <v>#N/A</v>
      </c>
    </row>
    <row r="1212" spans="1:13" x14ac:dyDescent="0.25">
      <c r="A1212">
        <v>21296</v>
      </c>
      <c r="B1212" s="58" t="s">
        <v>1600</v>
      </c>
      <c r="C1212" s="58" t="s">
        <v>410</v>
      </c>
      <c r="D1212" s="58" t="s">
        <v>906</v>
      </c>
      <c r="E1212" s="58">
        <v>4092</v>
      </c>
      <c r="F1212" s="58">
        <v>1</v>
      </c>
      <c r="G1212" s="59">
        <v>4</v>
      </c>
      <c r="H1212" s="58" t="s">
        <v>516</v>
      </c>
      <c r="I1212" s="59">
        <v>28.69</v>
      </c>
      <c r="J1212">
        <v>12</v>
      </c>
      <c r="K1212" s="191"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12.78</v>
      </c>
      <c r="L1212" s="192" t="str">
        <f t="shared" si="18"/>
        <v>Beer4092</v>
      </c>
      <c r="M1212" s="191">
        <f>VLOOKUP(L1212,'Slope %'!C:D,2,0)</f>
        <v>7.0000000000000007E-2</v>
      </c>
    </row>
    <row r="1213" spans="1:13" x14ac:dyDescent="0.25">
      <c r="A1213">
        <v>21296</v>
      </c>
      <c r="B1213" s="58" t="s">
        <v>1600</v>
      </c>
      <c r="C1213" s="58" t="s">
        <v>410</v>
      </c>
      <c r="D1213" s="58" t="s">
        <v>906</v>
      </c>
      <c r="E1213" s="58">
        <v>4092</v>
      </c>
      <c r="F1213" s="58">
        <v>1</v>
      </c>
      <c r="G1213" s="59">
        <v>4</v>
      </c>
      <c r="H1213" s="58" t="s">
        <v>516</v>
      </c>
      <c r="I1213" s="59">
        <v>28.69</v>
      </c>
      <c r="J1213">
        <v>12</v>
      </c>
      <c r="K1213" s="191"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12.78</v>
      </c>
      <c r="L1213" s="192" t="str">
        <f t="shared" si="18"/>
        <v>Beer4092</v>
      </c>
      <c r="M1213" s="191">
        <f>VLOOKUP(L1213,'Slope %'!C:D,2,0)</f>
        <v>7.0000000000000007E-2</v>
      </c>
    </row>
    <row r="1214" spans="1:13" x14ac:dyDescent="0.25">
      <c r="A1214">
        <v>21303</v>
      </c>
      <c r="B1214" s="58" t="s">
        <v>1601</v>
      </c>
      <c r="C1214" s="58" t="s">
        <v>414</v>
      </c>
      <c r="D1214" s="58" t="s">
        <v>1084</v>
      </c>
      <c r="E1214" s="58">
        <v>750</v>
      </c>
      <c r="F1214" s="58">
        <v>12</v>
      </c>
      <c r="G1214" s="59">
        <v>35</v>
      </c>
      <c r="H1214" s="58" t="s">
        <v>445</v>
      </c>
      <c r="I1214" s="59">
        <v>31.49</v>
      </c>
      <c r="J1214">
        <v>1</v>
      </c>
      <c r="K1214" s="191"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20.49</v>
      </c>
      <c r="L1214" s="192" t="str">
        <f t="shared" si="18"/>
        <v>Spirits750</v>
      </c>
      <c r="M1214" s="191">
        <f>VLOOKUP(L1214,'Slope %'!C:D,2,0)</f>
        <v>7.0000000000000007E-2</v>
      </c>
    </row>
    <row r="1215" spans="1:13" x14ac:dyDescent="0.25">
      <c r="A1215">
        <v>21330</v>
      </c>
      <c r="B1215" s="58" t="s">
        <v>1602</v>
      </c>
      <c r="C1215" s="58" t="s">
        <v>423</v>
      </c>
      <c r="D1215" s="58" t="s">
        <v>711</v>
      </c>
      <c r="E1215" s="58">
        <v>750</v>
      </c>
      <c r="F1215" s="58">
        <v>12</v>
      </c>
      <c r="G1215" s="59">
        <v>11.5</v>
      </c>
      <c r="H1215" s="58" t="s">
        <v>421</v>
      </c>
      <c r="I1215" s="59">
        <v>19.989999999999998</v>
      </c>
      <c r="J1215">
        <v>1</v>
      </c>
      <c r="K1215" s="191"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6.73</v>
      </c>
      <c r="L1215" s="192" t="str">
        <f t="shared" si="18"/>
        <v>Wine750</v>
      </c>
      <c r="M1215" s="191">
        <f>VLOOKUP(L1215,'Slope %'!C:D,2,0)</f>
        <v>0.1</v>
      </c>
    </row>
    <row r="1216" spans="1:13" x14ac:dyDescent="0.25">
      <c r="A1216">
        <v>21332</v>
      </c>
      <c r="B1216" s="58" t="s">
        <v>1603</v>
      </c>
      <c r="C1216" s="58" t="s">
        <v>423</v>
      </c>
      <c r="D1216" s="58" t="s">
        <v>436</v>
      </c>
      <c r="E1216" s="58">
        <v>750</v>
      </c>
      <c r="F1216" s="58">
        <v>12</v>
      </c>
      <c r="G1216" s="59">
        <v>15</v>
      </c>
      <c r="H1216" s="58" t="s">
        <v>421</v>
      </c>
      <c r="I1216" s="59">
        <v>23.99</v>
      </c>
      <c r="J1216">
        <v>1</v>
      </c>
      <c r="K1216" s="191"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8.7799999999999994</v>
      </c>
      <c r="L1216" s="192" t="str">
        <f t="shared" si="18"/>
        <v>Wine750</v>
      </c>
      <c r="M1216" s="191">
        <f>VLOOKUP(L1216,'Slope %'!C:D,2,0)</f>
        <v>0.1</v>
      </c>
    </row>
    <row r="1217" spans="1:13" x14ac:dyDescent="0.25">
      <c r="A1217">
        <v>21338</v>
      </c>
      <c r="B1217" s="58" t="s">
        <v>1604</v>
      </c>
      <c r="C1217" s="58" t="s">
        <v>423</v>
      </c>
      <c r="D1217" s="58" t="s">
        <v>436</v>
      </c>
      <c r="E1217" s="58">
        <v>750</v>
      </c>
      <c r="F1217" s="58">
        <v>6</v>
      </c>
      <c r="G1217" s="59">
        <v>16.5</v>
      </c>
      <c r="H1217" s="58" t="s">
        <v>421</v>
      </c>
      <c r="I1217" s="59">
        <v>64.989999999999995</v>
      </c>
      <c r="J1217">
        <v>1</v>
      </c>
      <c r="K1217" s="191"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9.66</v>
      </c>
      <c r="L1217" s="192" t="str">
        <f t="shared" si="18"/>
        <v>Wine750</v>
      </c>
      <c r="M1217" s="191">
        <f>VLOOKUP(L1217,'Slope %'!C:D,2,0)</f>
        <v>0.1</v>
      </c>
    </row>
    <row r="1218" spans="1:13" x14ac:dyDescent="0.25">
      <c r="A1218">
        <v>21357</v>
      </c>
      <c r="B1218" s="58" t="s">
        <v>1605</v>
      </c>
      <c r="C1218" s="58" t="s">
        <v>414</v>
      </c>
      <c r="D1218" s="58" t="s">
        <v>1606</v>
      </c>
      <c r="E1218" s="58">
        <v>750</v>
      </c>
      <c r="F1218" s="58">
        <v>6</v>
      </c>
      <c r="G1218" s="59">
        <v>46</v>
      </c>
      <c r="H1218" s="58" t="s">
        <v>445</v>
      </c>
      <c r="I1218" s="59">
        <v>123.49</v>
      </c>
      <c r="J1218">
        <v>1</v>
      </c>
      <c r="K1218" s="191"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26.93</v>
      </c>
      <c r="L1218" s="192" t="str">
        <f t="shared" si="18"/>
        <v>Spirits750</v>
      </c>
      <c r="M1218" s="191">
        <f>VLOOKUP(L1218,'Slope %'!C:D,2,0)</f>
        <v>7.0000000000000007E-2</v>
      </c>
    </row>
    <row r="1219" spans="1:13" x14ac:dyDescent="0.25">
      <c r="A1219">
        <v>21359</v>
      </c>
      <c r="B1219" s="58" t="s">
        <v>1607</v>
      </c>
      <c r="C1219" s="58" t="s">
        <v>410</v>
      </c>
      <c r="D1219" s="58" t="s">
        <v>411</v>
      </c>
      <c r="E1219" s="58">
        <v>473</v>
      </c>
      <c r="F1219" s="58">
        <v>24</v>
      </c>
      <c r="G1219" s="59">
        <v>4.9000000000000004</v>
      </c>
      <c r="H1219" s="58" t="s">
        <v>1283</v>
      </c>
      <c r="I1219" s="59">
        <v>2.89</v>
      </c>
      <c r="J1219">
        <v>1</v>
      </c>
      <c r="K1219" s="191"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1.81</v>
      </c>
      <c r="L1219" s="192" t="str">
        <f t="shared" ref="L1219:L1282" si="19">(_xlfn.CONCAT(C1219,E1219))</f>
        <v>Beer473</v>
      </c>
      <c r="M1219" s="191">
        <f>VLOOKUP(L1219,'Slope %'!C:D,2,0)</f>
        <v>0.12</v>
      </c>
    </row>
    <row r="1220" spans="1:13" x14ac:dyDescent="0.25">
      <c r="A1220">
        <v>21359</v>
      </c>
      <c r="B1220" s="58" t="s">
        <v>1607</v>
      </c>
      <c r="C1220" s="58" t="s">
        <v>410</v>
      </c>
      <c r="D1220" s="58" t="s">
        <v>411</v>
      </c>
      <c r="E1220" s="58">
        <v>473</v>
      </c>
      <c r="F1220" s="58">
        <v>24</v>
      </c>
      <c r="G1220" s="59">
        <v>4.9000000000000004</v>
      </c>
      <c r="H1220" s="58" t="s">
        <v>1283</v>
      </c>
      <c r="I1220" s="59">
        <v>2.89</v>
      </c>
      <c r="J1220">
        <v>1</v>
      </c>
      <c r="K1220" s="191"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1.81</v>
      </c>
      <c r="L1220" s="192" t="str">
        <f t="shared" si="19"/>
        <v>Beer473</v>
      </c>
      <c r="M1220" s="191">
        <f>VLOOKUP(L1220,'Slope %'!C:D,2,0)</f>
        <v>0.12</v>
      </c>
    </row>
    <row r="1221" spans="1:13" x14ac:dyDescent="0.25">
      <c r="A1221">
        <v>21361</v>
      </c>
      <c r="B1221" s="58" t="s">
        <v>1608</v>
      </c>
      <c r="C1221" s="58" t="s">
        <v>414</v>
      </c>
      <c r="D1221" s="58" t="s">
        <v>1606</v>
      </c>
      <c r="E1221" s="58">
        <v>750</v>
      </c>
      <c r="F1221" s="58">
        <v>6</v>
      </c>
      <c r="G1221" s="59">
        <v>46</v>
      </c>
      <c r="H1221" s="58" t="s">
        <v>445</v>
      </c>
      <c r="I1221" s="59">
        <v>110.49</v>
      </c>
      <c r="J1221">
        <v>1</v>
      </c>
      <c r="K1221" s="191"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26.93</v>
      </c>
      <c r="L1221" s="192" t="str">
        <f t="shared" si="19"/>
        <v>Spirits750</v>
      </c>
      <c r="M1221" s="191">
        <f>VLOOKUP(L1221,'Slope %'!C:D,2,0)</f>
        <v>7.0000000000000007E-2</v>
      </c>
    </row>
    <row r="1222" spans="1:13" x14ac:dyDescent="0.25">
      <c r="A1222">
        <v>21378</v>
      </c>
      <c r="B1222" s="58" t="s">
        <v>1306</v>
      </c>
      <c r="C1222" s="58" t="s">
        <v>414</v>
      </c>
      <c r="D1222" s="58" t="s">
        <v>810</v>
      </c>
      <c r="E1222" s="58">
        <v>750</v>
      </c>
      <c r="F1222" s="58">
        <v>12</v>
      </c>
      <c r="G1222" s="59">
        <v>40</v>
      </c>
      <c r="H1222" s="58" t="s">
        <v>416</v>
      </c>
      <c r="I1222" s="59">
        <v>32.49</v>
      </c>
      <c r="J1222">
        <v>1</v>
      </c>
      <c r="K1222" s="191"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23.42</v>
      </c>
      <c r="L1222" s="192" t="str">
        <f t="shared" si="19"/>
        <v>Spirits750</v>
      </c>
      <c r="M1222" s="191">
        <f>VLOOKUP(L1222,'Slope %'!C:D,2,0)</f>
        <v>7.0000000000000007E-2</v>
      </c>
    </row>
    <row r="1223" spans="1:13" x14ac:dyDescent="0.25">
      <c r="A1223">
        <v>21379</v>
      </c>
      <c r="B1223" s="58" t="s">
        <v>1609</v>
      </c>
      <c r="C1223" s="58" t="s">
        <v>414</v>
      </c>
      <c r="D1223" s="58" t="s">
        <v>606</v>
      </c>
      <c r="E1223" s="58">
        <v>750</v>
      </c>
      <c r="F1223" s="58">
        <v>12</v>
      </c>
      <c r="G1223" s="59">
        <v>35</v>
      </c>
      <c r="H1223" s="58" t="s">
        <v>445</v>
      </c>
      <c r="I1223" s="59">
        <v>24.88</v>
      </c>
      <c r="J1223">
        <v>1</v>
      </c>
      <c r="K1223" s="191"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20.49</v>
      </c>
      <c r="L1223" s="192" t="str">
        <f t="shared" si="19"/>
        <v>Spirits750</v>
      </c>
      <c r="M1223" s="191">
        <f>VLOOKUP(L1223,'Slope %'!C:D,2,0)</f>
        <v>7.0000000000000007E-2</v>
      </c>
    </row>
    <row r="1224" spans="1:13" x14ac:dyDescent="0.25">
      <c r="A1224">
        <v>21380</v>
      </c>
      <c r="B1224" s="58" t="s">
        <v>1610</v>
      </c>
      <c r="C1224" s="58" t="s">
        <v>414</v>
      </c>
      <c r="D1224" s="58" t="s">
        <v>606</v>
      </c>
      <c r="E1224" s="58">
        <v>750</v>
      </c>
      <c r="F1224" s="58">
        <v>12</v>
      </c>
      <c r="G1224" s="59">
        <v>35</v>
      </c>
      <c r="H1224" s="58" t="s">
        <v>419</v>
      </c>
      <c r="I1224" s="59">
        <v>24.88</v>
      </c>
      <c r="J1224">
        <v>1</v>
      </c>
      <c r="K1224" s="191"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20.49</v>
      </c>
      <c r="L1224" s="192" t="str">
        <f t="shared" si="19"/>
        <v>Spirits750</v>
      </c>
      <c r="M1224" s="191">
        <f>VLOOKUP(L1224,'Slope %'!C:D,2,0)</f>
        <v>7.0000000000000007E-2</v>
      </c>
    </row>
    <row r="1225" spans="1:13" x14ac:dyDescent="0.25">
      <c r="A1225">
        <v>21381</v>
      </c>
      <c r="B1225" s="58" t="s">
        <v>1611</v>
      </c>
      <c r="C1225" s="58" t="s">
        <v>414</v>
      </c>
      <c r="D1225" s="58" t="s">
        <v>418</v>
      </c>
      <c r="E1225" s="58">
        <v>750</v>
      </c>
      <c r="F1225" s="58">
        <v>12</v>
      </c>
      <c r="G1225" s="59">
        <v>40</v>
      </c>
      <c r="H1225" s="58" t="s">
        <v>534</v>
      </c>
      <c r="I1225" s="59">
        <v>25.99</v>
      </c>
      <c r="J1225">
        <v>1</v>
      </c>
      <c r="K1225" s="191"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23.42</v>
      </c>
      <c r="L1225" s="192" t="str">
        <f t="shared" si="19"/>
        <v>Spirits750</v>
      </c>
      <c r="M1225" s="191">
        <f>VLOOKUP(L1225,'Slope %'!C:D,2,0)</f>
        <v>7.0000000000000007E-2</v>
      </c>
    </row>
    <row r="1226" spans="1:13" x14ac:dyDescent="0.25">
      <c r="A1226">
        <v>21409</v>
      </c>
      <c r="B1226" s="58" t="s">
        <v>1612</v>
      </c>
      <c r="C1226" s="58" t="s">
        <v>410</v>
      </c>
      <c r="D1226" s="58" t="s">
        <v>411</v>
      </c>
      <c r="E1226" s="58">
        <v>473</v>
      </c>
      <c r="F1226" s="58">
        <v>24</v>
      </c>
      <c r="G1226" s="59">
        <v>5</v>
      </c>
      <c r="H1226" s="58" t="s">
        <v>1613</v>
      </c>
      <c r="I1226" s="59">
        <v>3.99</v>
      </c>
      <c r="J1226">
        <v>1</v>
      </c>
      <c r="K1226" s="191"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1.85</v>
      </c>
      <c r="L1226" s="192" t="str">
        <f t="shared" si="19"/>
        <v>Beer473</v>
      </c>
      <c r="M1226" s="191">
        <f>VLOOKUP(L1226,'Slope %'!C:D,2,0)</f>
        <v>0.12</v>
      </c>
    </row>
    <row r="1227" spans="1:13" x14ac:dyDescent="0.25">
      <c r="A1227">
        <v>21409</v>
      </c>
      <c r="B1227" s="58" t="s">
        <v>1612</v>
      </c>
      <c r="C1227" s="58" t="s">
        <v>410</v>
      </c>
      <c r="D1227" s="58" t="s">
        <v>411</v>
      </c>
      <c r="E1227" s="58">
        <v>473</v>
      </c>
      <c r="F1227" s="58">
        <v>24</v>
      </c>
      <c r="G1227" s="59">
        <v>5</v>
      </c>
      <c r="H1227" s="58" t="s">
        <v>1613</v>
      </c>
      <c r="I1227" s="59">
        <v>3.99</v>
      </c>
      <c r="J1227">
        <v>1</v>
      </c>
      <c r="K1227" s="191"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1.85</v>
      </c>
      <c r="L1227" s="192" t="str">
        <f t="shared" si="19"/>
        <v>Beer473</v>
      </c>
      <c r="M1227" s="191">
        <f>VLOOKUP(L1227,'Slope %'!C:D,2,0)</f>
        <v>0.12</v>
      </c>
    </row>
    <row r="1228" spans="1:13" x14ac:dyDescent="0.25">
      <c r="A1228">
        <v>21410</v>
      </c>
      <c r="B1228" s="58" t="s">
        <v>1614</v>
      </c>
      <c r="C1228" s="58" t="s">
        <v>410</v>
      </c>
      <c r="D1228" s="58" t="s">
        <v>677</v>
      </c>
      <c r="E1228" s="58">
        <v>473</v>
      </c>
      <c r="F1228" s="58">
        <v>24</v>
      </c>
      <c r="G1228" s="59">
        <v>5</v>
      </c>
      <c r="H1228" s="58" t="s">
        <v>1613</v>
      </c>
      <c r="I1228" s="59">
        <v>4.5</v>
      </c>
      <c r="J1228">
        <v>1</v>
      </c>
      <c r="K1228" s="191"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1.85</v>
      </c>
      <c r="L1228" s="192" t="str">
        <f t="shared" si="19"/>
        <v>Beer473</v>
      </c>
      <c r="M1228" s="191">
        <f>VLOOKUP(L1228,'Slope %'!C:D,2,0)</f>
        <v>0.12</v>
      </c>
    </row>
    <row r="1229" spans="1:13" x14ac:dyDescent="0.25">
      <c r="A1229">
        <v>21410</v>
      </c>
      <c r="B1229" s="58" t="s">
        <v>1614</v>
      </c>
      <c r="C1229" s="58" t="s">
        <v>410</v>
      </c>
      <c r="D1229" s="58" t="s">
        <v>677</v>
      </c>
      <c r="E1229" s="58">
        <v>473</v>
      </c>
      <c r="F1229" s="58">
        <v>24</v>
      </c>
      <c r="G1229" s="59">
        <v>5</v>
      </c>
      <c r="H1229" s="58" t="s">
        <v>1613</v>
      </c>
      <c r="I1229" s="59">
        <v>4.5</v>
      </c>
      <c r="J1229">
        <v>1</v>
      </c>
      <c r="K1229" s="191"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1.85</v>
      </c>
      <c r="L1229" s="192" t="str">
        <f t="shared" si="19"/>
        <v>Beer473</v>
      </c>
      <c r="M1229" s="191">
        <f>VLOOKUP(L1229,'Slope %'!C:D,2,0)</f>
        <v>0.12</v>
      </c>
    </row>
    <row r="1230" spans="1:13" x14ac:dyDescent="0.25">
      <c r="A1230">
        <v>21411</v>
      </c>
      <c r="B1230" s="58" t="s">
        <v>1615</v>
      </c>
      <c r="C1230" s="58" t="s">
        <v>410</v>
      </c>
      <c r="D1230" s="58" t="s">
        <v>717</v>
      </c>
      <c r="E1230" s="58">
        <v>473</v>
      </c>
      <c r="F1230" s="58">
        <v>24</v>
      </c>
      <c r="G1230" s="59">
        <v>6.5</v>
      </c>
      <c r="H1230" s="58" t="s">
        <v>1613</v>
      </c>
      <c r="I1230" s="59">
        <v>4.95</v>
      </c>
      <c r="J1230">
        <v>1</v>
      </c>
      <c r="K1230" s="191"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2.4</v>
      </c>
      <c r="L1230" s="192" t="str">
        <f t="shared" si="19"/>
        <v>Beer473</v>
      </c>
      <c r="M1230" s="191">
        <f>VLOOKUP(L1230,'Slope %'!C:D,2,0)</f>
        <v>0.12</v>
      </c>
    </row>
    <row r="1231" spans="1:13" x14ac:dyDescent="0.25">
      <c r="A1231">
        <v>21411</v>
      </c>
      <c r="B1231" s="58" t="s">
        <v>1615</v>
      </c>
      <c r="C1231" s="58" t="s">
        <v>410</v>
      </c>
      <c r="D1231" s="58" t="s">
        <v>717</v>
      </c>
      <c r="E1231" s="58">
        <v>473</v>
      </c>
      <c r="F1231" s="58">
        <v>24</v>
      </c>
      <c r="G1231" s="59">
        <v>6.5</v>
      </c>
      <c r="H1231" s="58" t="s">
        <v>1613</v>
      </c>
      <c r="I1231" s="59">
        <v>4.95</v>
      </c>
      <c r="J1231">
        <v>1</v>
      </c>
      <c r="K1231" s="191"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2.4</v>
      </c>
      <c r="L1231" s="192" t="str">
        <f t="shared" si="19"/>
        <v>Beer473</v>
      </c>
      <c r="M1231" s="191">
        <f>VLOOKUP(L1231,'Slope %'!C:D,2,0)</f>
        <v>0.12</v>
      </c>
    </row>
    <row r="1232" spans="1:13" x14ac:dyDescent="0.25">
      <c r="A1232">
        <v>21413</v>
      </c>
      <c r="B1232" s="58" t="s">
        <v>1616</v>
      </c>
      <c r="C1232" s="58" t="s">
        <v>410</v>
      </c>
      <c r="D1232" s="58" t="s">
        <v>717</v>
      </c>
      <c r="E1232" s="58">
        <v>473</v>
      </c>
      <c r="F1232" s="58">
        <v>24</v>
      </c>
      <c r="G1232" s="59">
        <v>6.5</v>
      </c>
      <c r="H1232" s="58" t="s">
        <v>1613</v>
      </c>
      <c r="I1232" s="59">
        <v>4.99</v>
      </c>
      <c r="J1232">
        <v>1</v>
      </c>
      <c r="K1232" s="191"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2.4</v>
      </c>
      <c r="L1232" s="192" t="str">
        <f t="shared" si="19"/>
        <v>Beer473</v>
      </c>
      <c r="M1232" s="191">
        <f>VLOOKUP(L1232,'Slope %'!C:D,2,0)</f>
        <v>0.12</v>
      </c>
    </row>
    <row r="1233" spans="1:13" x14ac:dyDescent="0.25">
      <c r="A1233">
        <v>21413</v>
      </c>
      <c r="B1233" s="58" t="s">
        <v>1616</v>
      </c>
      <c r="C1233" s="58" t="s">
        <v>410</v>
      </c>
      <c r="D1233" s="58" t="s">
        <v>717</v>
      </c>
      <c r="E1233" s="58">
        <v>473</v>
      </c>
      <c r="F1233" s="58">
        <v>24</v>
      </c>
      <c r="G1233" s="59">
        <v>6.5</v>
      </c>
      <c r="H1233" s="58" t="s">
        <v>1613</v>
      </c>
      <c r="I1233" s="59">
        <v>4.99</v>
      </c>
      <c r="J1233">
        <v>1</v>
      </c>
      <c r="K1233" s="191"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2.4</v>
      </c>
      <c r="L1233" s="192" t="str">
        <f t="shared" si="19"/>
        <v>Beer473</v>
      </c>
      <c r="M1233" s="191">
        <f>VLOOKUP(L1233,'Slope %'!C:D,2,0)</f>
        <v>0.12</v>
      </c>
    </row>
    <row r="1234" spans="1:13" x14ac:dyDescent="0.25">
      <c r="A1234">
        <v>21414</v>
      </c>
      <c r="B1234" s="58" t="s">
        <v>1617</v>
      </c>
      <c r="C1234" s="58" t="s">
        <v>414</v>
      </c>
      <c r="D1234" s="58" t="s">
        <v>892</v>
      </c>
      <c r="E1234" s="58">
        <v>750</v>
      </c>
      <c r="F1234" s="58">
        <v>12</v>
      </c>
      <c r="G1234" s="59">
        <v>40</v>
      </c>
      <c r="H1234" s="58" t="s">
        <v>445</v>
      </c>
      <c r="I1234" s="59">
        <v>62.49</v>
      </c>
      <c r="J1234">
        <v>1</v>
      </c>
      <c r="K1234" s="191"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23.42</v>
      </c>
      <c r="L1234" s="192" t="str">
        <f t="shared" si="19"/>
        <v>Spirits750</v>
      </c>
      <c r="M1234" s="191">
        <f>VLOOKUP(L1234,'Slope %'!C:D,2,0)</f>
        <v>7.0000000000000007E-2</v>
      </c>
    </row>
    <row r="1235" spans="1:13" x14ac:dyDescent="0.25">
      <c r="A1235">
        <v>21421</v>
      </c>
      <c r="B1235" s="58" t="s">
        <v>1618</v>
      </c>
      <c r="C1235" s="58" t="s">
        <v>423</v>
      </c>
      <c r="D1235" s="58" t="s">
        <v>476</v>
      </c>
      <c r="E1235" s="58">
        <v>750</v>
      </c>
      <c r="F1235" s="58">
        <v>12</v>
      </c>
      <c r="G1235" s="59">
        <v>13</v>
      </c>
      <c r="H1235" s="58" t="s">
        <v>474</v>
      </c>
      <c r="I1235" s="59">
        <v>11.99</v>
      </c>
      <c r="J1235">
        <v>1</v>
      </c>
      <c r="K1235" s="191"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7.61</v>
      </c>
      <c r="L1235" s="192" t="str">
        <f t="shared" si="19"/>
        <v>Wine750</v>
      </c>
      <c r="M1235" s="191">
        <f>VLOOKUP(L1235,'Slope %'!C:D,2,0)</f>
        <v>0.1</v>
      </c>
    </row>
    <row r="1236" spans="1:13" x14ac:dyDescent="0.25">
      <c r="A1236">
        <v>21430</v>
      </c>
      <c r="B1236" s="58" t="s">
        <v>1619</v>
      </c>
      <c r="C1236" s="58" t="s">
        <v>423</v>
      </c>
      <c r="D1236" s="58" t="s">
        <v>659</v>
      </c>
      <c r="E1236" s="58">
        <v>375</v>
      </c>
      <c r="F1236" s="58">
        <v>12</v>
      </c>
      <c r="G1236" s="59">
        <v>13</v>
      </c>
      <c r="H1236" s="58" t="s">
        <v>1620</v>
      </c>
      <c r="I1236" s="59">
        <v>50.79</v>
      </c>
      <c r="J1236">
        <v>1</v>
      </c>
      <c r="K1236" s="191"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4.03</v>
      </c>
      <c r="L1236" s="192" t="str">
        <f t="shared" si="19"/>
        <v>Wine375</v>
      </c>
      <c r="M1236" s="191">
        <f>VLOOKUP(L1236,'Slope %'!C:D,2,0)</f>
        <v>0.12</v>
      </c>
    </row>
    <row r="1237" spans="1:13" x14ac:dyDescent="0.25">
      <c r="A1237">
        <v>21505</v>
      </c>
      <c r="B1237" s="58" t="s">
        <v>1621</v>
      </c>
      <c r="C1237" s="58" t="s">
        <v>410</v>
      </c>
      <c r="D1237" s="58" t="s">
        <v>411</v>
      </c>
      <c r="E1237" s="58">
        <v>2840</v>
      </c>
      <c r="F1237" s="58">
        <v>3</v>
      </c>
      <c r="G1237" s="59">
        <v>5</v>
      </c>
      <c r="H1237" s="58" t="s">
        <v>412</v>
      </c>
      <c r="I1237" s="59">
        <v>16.39</v>
      </c>
      <c r="J1237">
        <v>8</v>
      </c>
      <c r="K1237" s="191"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11.09</v>
      </c>
      <c r="L1237" s="192" t="str">
        <f t="shared" si="19"/>
        <v>Beer2840</v>
      </c>
      <c r="M1237" s="191">
        <f>VLOOKUP(L1237,'Slope %'!C:D,2,0)</f>
        <v>7.0000000000000007E-2</v>
      </c>
    </row>
    <row r="1238" spans="1:13" x14ac:dyDescent="0.25">
      <c r="A1238">
        <v>21505</v>
      </c>
      <c r="B1238" s="58" t="s">
        <v>1621</v>
      </c>
      <c r="C1238" s="58" t="s">
        <v>410</v>
      </c>
      <c r="D1238" s="58" t="s">
        <v>411</v>
      </c>
      <c r="E1238" s="58">
        <v>2840</v>
      </c>
      <c r="F1238" s="58">
        <v>3</v>
      </c>
      <c r="G1238" s="59">
        <v>5</v>
      </c>
      <c r="H1238" s="58" t="s">
        <v>412</v>
      </c>
      <c r="I1238" s="59">
        <v>16.39</v>
      </c>
      <c r="J1238">
        <v>8</v>
      </c>
      <c r="K1238" s="191"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11.09</v>
      </c>
      <c r="L1238" s="192" t="str">
        <f t="shared" si="19"/>
        <v>Beer2840</v>
      </c>
      <c r="M1238" s="191">
        <f>VLOOKUP(L1238,'Slope %'!C:D,2,0)</f>
        <v>7.0000000000000007E-2</v>
      </c>
    </row>
    <row r="1239" spans="1:13" x14ac:dyDescent="0.25">
      <c r="A1239">
        <v>21539</v>
      </c>
      <c r="B1239" s="58" t="s">
        <v>1622</v>
      </c>
      <c r="C1239" s="58" t="s">
        <v>414</v>
      </c>
      <c r="D1239" s="58" t="s">
        <v>415</v>
      </c>
      <c r="E1239" s="58">
        <v>750</v>
      </c>
      <c r="F1239" s="58">
        <v>6</v>
      </c>
      <c r="G1239" s="59">
        <v>42</v>
      </c>
      <c r="H1239" s="58" t="s">
        <v>445</v>
      </c>
      <c r="I1239" s="59">
        <v>39.99</v>
      </c>
      <c r="J1239">
        <v>1</v>
      </c>
      <c r="K1239" s="191"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24.59</v>
      </c>
      <c r="L1239" s="192" t="str">
        <f t="shared" si="19"/>
        <v>Spirits750</v>
      </c>
      <c r="M1239" s="191">
        <f>VLOOKUP(L1239,'Slope %'!C:D,2,0)</f>
        <v>7.0000000000000007E-2</v>
      </c>
    </row>
    <row r="1240" spans="1:13" x14ac:dyDescent="0.25">
      <c r="A1240">
        <v>21572</v>
      </c>
      <c r="B1240" s="58" t="s">
        <v>1623</v>
      </c>
      <c r="C1240" s="58" t="s">
        <v>410</v>
      </c>
      <c r="D1240" s="58" t="s">
        <v>411</v>
      </c>
      <c r="E1240" s="58">
        <v>4260</v>
      </c>
      <c r="F1240" s="58">
        <v>2</v>
      </c>
      <c r="G1240" s="59">
        <v>5</v>
      </c>
      <c r="H1240" s="58" t="s">
        <v>1613</v>
      </c>
      <c r="I1240" s="59">
        <v>26.99</v>
      </c>
      <c r="J1240">
        <v>12</v>
      </c>
      <c r="K1240" s="191"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16.63</v>
      </c>
      <c r="L1240" s="192" t="str">
        <f t="shared" si="19"/>
        <v>Beer4260</v>
      </c>
      <c r="M1240" s="191">
        <f>VLOOKUP(L1240,'Slope %'!C:D,2,0)</f>
        <v>7.0000000000000007E-2</v>
      </c>
    </row>
    <row r="1241" spans="1:13" x14ac:dyDescent="0.25">
      <c r="A1241">
        <v>21572</v>
      </c>
      <c r="B1241" s="58" t="s">
        <v>1623</v>
      </c>
      <c r="C1241" s="58" t="s">
        <v>410</v>
      </c>
      <c r="D1241" s="58" t="s">
        <v>411</v>
      </c>
      <c r="E1241" s="58">
        <v>4260</v>
      </c>
      <c r="F1241" s="58">
        <v>2</v>
      </c>
      <c r="G1241" s="59">
        <v>5</v>
      </c>
      <c r="H1241" s="58" t="s">
        <v>1613</v>
      </c>
      <c r="I1241" s="59">
        <v>26.99</v>
      </c>
      <c r="J1241">
        <v>12</v>
      </c>
      <c r="K1241" s="191"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16.63</v>
      </c>
      <c r="L1241" s="192" t="str">
        <f t="shared" si="19"/>
        <v>Beer4260</v>
      </c>
      <c r="M1241" s="191">
        <f>VLOOKUP(L1241,'Slope %'!C:D,2,0)</f>
        <v>7.0000000000000007E-2</v>
      </c>
    </row>
    <row r="1242" spans="1:13" x14ac:dyDescent="0.25">
      <c r="A1242">
        <v>21591</v>
      </c>
      <c r="B1242" s="58" t="s">
        <v>1624</v>
      </c>
      <c r="C1242" s="58" t="s">
        <v>423</v>
      </c>
      <c r="D1242" s="58" t="s">
        <v>436</v>
      </c>
      <c r="E1242" s="58">
        <v>750</v>
      </c>
      <c r="F1242" s="58">
        <v>6</v>
      </c>
      <c r="G1242" s="59">
        <v>13.5</v>
      </c>
      <c r="H1242" s="58" t="s">
        <v>608</v>
      </c>
      <c r="I1242" s="59">
        <v>48.99</v>
      </c>
      <c r="J1242">
        <v>1</v>
      </c>
      <c r="K1242" s="191"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7.9</v>
      </c>
      <c r="L1242" s="192" t="str">
        <f t="shared" si="19"/>
        <v>Wine750</v>
      </c>
      <c r="M1242" s="191">
        <f>VLOOKUP(L1242,'Slope %'!C:D,2,0)</f>
        <v>0.1</v>
      </c>
    </row>
    <row r="1243" spans="1:13" x14ac:dyDescent="0.25">
      <c r="A1243">
        <v>21679</v>
      </c>
      <c r="B1243" s="58" t="s">
        <v>1625</v>
      </c>
      <c r="C1243" s="58" t="s">
        <v>410</v>
      </c>
      <c r="D1243" s="58" t="s">
        <v>677</v>
      </c>
      <c r="E1243" s="58">
        <v>473</v>
      </c>
      <c r="F1243" s="58">
        <v>24</v>
      </c>
      <c r="G1243" s="59">
        <v>4.75</v>
      </c>
      <c r="H1243" s="58" t="s">
        <v>1448</v>
      </c>
      <c r="I1243" s="59">
        <v>3.99</v>
      </c>
      <c r="J1243">
        <v>1</v>
      </c>
      <c r="K1243" s="191"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1.75</v>
      </c>
      <c r="L1243" s="192" t="str">
        <f t="shared" si="19"/>
        <v>Beer473</v>
      </c>
      <c r="M1243" s="191">
        <f>VLOOKUP(L1243,'Slope %'!C:D,2,0)</f>
        <v>0.12</v>
      </c>
    </row>
    <row r="1244" spans="1:13" x14ac:dyDescent="0.25">
      <c r="A1244">
        <v>21679</v>
      </c>
      <c r="B1244" s="58" t="s">
        <v>1625</v>
      </c>
      <c r="C1244" s="58" t="s">
        <v>410</v>
      </c>
      <c r="D1244" s="58" t="s">
        <v>677</v>
      </c>
      <c r="E1244" s="58">
        <v>473</v>
      </c>
      <c r="F1244" s="58">
        <v>24</v>
      </c>
      <c r="G1244" s="59">
        <v>4.75</v>
      </c>
      <c r="H1244" s="58" t="s">
        <v>1448</v>
      </c>
      <c r="I1244" s="59">
        <v>3.99</v>
      </c>
      <c r="J1244">
        <v>1</v>
      </c>
      <c r="K1244" s="191"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1.75</v>
      </c>
      <c r="L1244" s="192" t="str">
        <f t="shared" si="19"/>
        <v>Beer473</v>
      </c>
      <c r="M1244" s="191">
        <f>VLOOKUP(L1244,'Slope %'!C:D,2,0)</f>
        <v>0.12</v>
      </c>
    </row>
    <row r="1245" spans="1:13" x14ac:dyDescent="0.25">
      <c r="A1245">
        <v>21701</v>
      </c>
      <c r="B1245" s="58" t="s">
        <v>1626</v>
      </c>
      <c r="C1245" s="58" t="s">
        <v>414</v>
      </c>
      <c r="D1245" s="58" t="s">
        <v>1084</v>
      </c>
      <c r="E1245" s="58">
        <v>750</v>
      </c>
      <c r="F1245" s="58">
        <v>12</v>
      </c>
      <c r="G1245" s="59">
        <v>40</v>
      </c>
      <c r="H1245" s="58" t="s">
        <v>445</v>
      </c>
      <c r="I1245" s="59">
        <v>28.74</v>
      </c>
      <c r="J1245">
        <v>1</v>
      </c>
      <c r="K1245" s="191"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23.42</v>
      </c>
      <c r="L1245" s="192" t="str">
        <f t="shared" si="19"/>
        <v>Spirits750</v>
      </c>
      <c r="M1245" s="191">
        <f>VLOOKUP(L1245,'Slope %'!C:D,2,0)</f>
        <v>7.0000000000000007E-2</v>
      </c>
    </row>
    <row r="1246" spans="1:13" x14ac:dyDescent="0.25">
      <c r="A1246">
        <v>21703</v>
      </c>
      <c r="B1246" s="58" t="s">
        <v>1627</v>
      </c>
      <c r="C1246" s="58" t="s">
        <v>414</v>
      </c>
      <c r="D1246" s="58" t="s">
        <v>810</v>
      </c>
      <c r="E1246" s="58">
        <v>750</v>
      </c>
      <c r="F1246" s="58">
        <v>12</v>
      </c>
      <c r="G1246" s="59">
        <v>50.5</v>
      </c>
      <c r="H1246" s="58" t="s">
        <v>534</v>
      </c>
      <c r="I1246" s="59">
        <v>43.99</v>
      </c>
      <c r="J1246">
        <v>1</v>
      </c>
      <c r="K1246" s="191"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29.57</v>
      </c>
      <c r="L1246" s="192" t="str">
        <f t="shared" si="19"/>
        <v>Spirits750</v>
      </c>
      <c r="M1246" s="191">
        <f>VLOOKUP(L1246,'Slope %'!C:D,2,0)</f>
        <v>7.0000000000000007E-2</v>
      </c>
    </row>
    <row r="1247" spans="1:13" x14ac:dyDescent="0.25">
      <c r="A1247">
        <v>21743</v>
      </c>
      <c r="B1247" s="58" t="s">
        <v>1628</v>
      </c>
      <c r="C1247" s="58" t="s">
        <v>423</v>
      </c>
      <c r="D1247" s="58" t="s">
        <v>424</v>
      </c>
      <c r="E1247" s="58">
        <v>750</v>
      </c>
      <c r="F1247" s="58">
        <v>6</v>
      </c>
      <c r="G1247" s="59">
        <v>12</v>
      </c>
      <c r="H1247" s="58" t="s">
        <v>1230</v>
      </c>
      <c r="I1247" s="59">
        <v>27.92</v>
      </c>
      <c r="J1247">
        <v>1</v>
      </c>
      <c r="K1247" s="191"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7.03</v>
      </c>
      <c r="L1247" s="192" t="str">
        <f t="shared" si="19"/>
        <v>Wine750</v>
      </c>
      <c r="M1247" s="191">
        <f>VLOOKUP(L1247,'Slope %'!C:D,2,0)</f>
        <v>0.1</v>
      </c>
    </row>
    <row r="1248" spans="1:13" x14ac:dyDescent="0.25">
      <c r="A1248">
        <v>21752</v>
      </c>
      <c r="B1248" s="58" t="s">
        <v>1629</v>
      </c>
      <c r="C1248" s="58" t="s">
        <v>423</v>
      </c>
      <c r="D1248" s="58" t="s">
        <v>495</v>
      </c>
      <c r="E1248" s="58">
        <v>750</v>
      </c>
      <c r="F1248" s="58">
        <v>12</v>
      </c>
      <c r="G1248" s="59">
        <v>13.5</v>
      </c>
      <c r="H1248" s="58" t="s">
        <v>421</v>
      </c>
      <c r="I1248" s="59">
        <v>16.989999999999998</v>
      </c>
      <c r="J1248">
        <v>1</v>
      </c>
      <c r="K1248" s="191"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7.9</v>
      </c>
      <c r="L1248" s="192" t="str">
        <f t="shared" si="19"/>
        <v>Wine750</v>
      </c>
      <c r="M1248" s="191">
        <f>VLOOKUP(L1248,'Slope %'!C:D,2,0)</f>
        <v>0.1</v>
      </c>
    </row>
    <row r="1249" spans="1:13" x14ac:dyDescent="0.25">
      <c r="A1249">
        <v>21800</v>
      </c>
      <c r="B1249" s="58" t="s">
        <v>1630</v>
      </c>
      <c r="C1249" s="58" t="s">
        <v>414</v>
      </c>
      <c r="D1249" s="58" t="s">
        <v>463</v>
      </c>
      <c r="E1249" s="58">
        <v>750</v>
      </c>
      <c r="F1249" s="58">
        <v>6</v>
      </c>
      <c r="G1249" s="59">
        <v>40</v>
      </c>
      <c r="H1249" s="58" t="s">
        <v>416</v>
      </c>
      <c r="I1249" s="59">
        <v>59.99</v>
      </c>
      <c r="J1249">
        <v>1</v>
      </c>
      <c r="K1249" s="191"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23.42</v>
      </c>
      <c r="L1249" s="192" t="str">
        <f t="shared" si="19"/>
        <v>Spirits750</v>
      </c>
      <c r="M1249" s="191">
        <f>VLOOKUP(L1249,'Slope %'!C:D,2,0)</f>
        <v>7.0000000000000007E-2</v>
      </c>
    </row>
    <row r="1250" spans="1:13" x14ac:dyDescent="0.25">
      <c r="A1250">
        <v>21809</v>
      </c>
      <c r="B1250" s="58" t="s">
        <v>1631</v>
      </c>
      <c r="C1250" s="58" t="s">
        <v>423</v>
      </c>
      <c r="D1250" s="58" t="s">
        <v>436</v>
      </c>
      <c r="E1250" s="58">
        <v>750</v>
      </c>
      <c r="F1250" s="58">
        <v>6</v>
      </c>
      <c r="G1250" s="59">
        <v>14</v>
      </c>
      <c r="H1250" s="58" t="s">
        <v>586</v>
      </c>
      <c r="I1250" s="59">
        <v>63.01</v>
      </c>
      <c r="J1250">
        <v>1</v>
      </c>
      <c r="K1250" s="191"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8.1999999999999993</v>
      </c>
      <c r="L1250" s="192" t="str">
        <f t="shared" si="19"/>
        <v>Wine750</v>
      </c>
      <c r="M1250" s="191">
        <f>VLOOKUP(L1250,'Slope %'!C:D,2,0)</f>
        <v>0.1</v>
      </c>
    </row>
    <row r="1251" spans="1:13" x14ac:dyDescent="0.25">
      <c r="A1251">
        <v>21846</v>
      </c>
      <c r="B1251" s="58" t="s">
        <v>1632</v>
      </c>
      <c r="C1251" s="58" t="s">
        <v>423</v>
      </c>
      <c r="D1251" s="58" t="s">
        <v>935</v>
      </c>
      <c r="E1251" s="58">
        <v>750</v>
      </c>
      <c r="F1251" s="58">
        <v>6</v>
      </c>
      <c r="G1251" s="59">
        <v>8.5</v>
      </c>
      <c r="H1251" s="58" t="s">
        <v>511</v>
      </c>
      <c r="I1251" s="59">
        <v>16.989999999999998</v>
      </c>
      <c r="J1251">
        <v>1</v>
      </c>
      <c r="K1251" s="191"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4.9800000000000004</v>
      </c>
      <c r="L1251" s="192" t="str">
        <f t="shared" si="19"/>
        <v>Wine750</v>
      </c>
      <c r="M1251" s="191">
        <f>VLOOKUP(L1251,'Slope %'!C:D,2,0)</f>
        <v>0.1</v>
      </c>
    </row>
    <row r="1252" spans="1:13" x14ac:dyDescent="0.25">
      <c r="A1252">
        <v>21858</v>
      </c>
      <c r="B1252" s="58" t="s">
        <v>1633</v>
      </c>
      <c r="C1252" s="58" t="s">
        <v>423</v>
      </c>
      <c r="D1252" s="58" t="s">
        <v>436</v>
      </c>
      <c r="E1252" s="58">
        <v>750</v>
      </c>
      <c r="F1252" s="58">
        <v>12</v>
      </c>
      <c r="G1252" s="59">
        <v>13</v>
      </c>
      <c r="H1252" s="58" t="s">
        <v>774</v>
      </c>
      <c r="I1252" s="59">
        <v>21.99</v>
      </c>
      <c r="J1252">
        <v>1</v>
      </c>
      <c r="K1252" s="191"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7.61</v>
      </c>
      <c r="L1252" s="192" t="str">
        <f t="shared" si="19"/>
        <v>Wine750</v>
      </c>
      <c r="M1252" s="191">
        <f>VLOOKUP(L1252,'Slope %'!C:D,2,0)</f>
        <v>0.1</v>
      </c>
    </row>
    <row r="1253" spans="1:13" x14ac:dyDescent="0.25">
      <c r="A1253">
        <v>21859</v>
      </c>
      <c r="B1253" s="58" t="s">
        <v>1634</v>
      </c>
      <c r="C1253" s="58" t="s">
        <v>423</v>
      </c>
      <c r="D1253" s="58" t="s">
        <v>510</v>
      </c>
      <c r="E1253" s="58">
        <v>750</v>
      </c>
      <c r="F1253" s="58">
        <v>6</v>
      </c>
      <c r="G1253" s="59">
        <v>20</v>
      </c>
      <c r="H1253" s="58" t="s">
        <v>437</v>
      </c>
      <c r="I1253" s="59">
        <v>75.989999999999995</v>
      </c>
      <c r="J1253">
        <v>1</v>
      </c>
      <c r="K1253" s="191"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11.71</v>
      </c>
      <c r="L1253" s="192" t="str">
        <f t="shared" si="19"/>
        <v>Wine750</v>
      </c>
      <c r="M1253" s="191">
        <f>VLOOKUP(L1253,'Slope %'!C:D,2,0)</f>
        <v>0.1</v>
      </c>
    </row>
    <row r="1254" spans="1:13" x14ac:dyDescent="0.25">
      <c r="A1254">
        <v>21862</v>
      </c>
      <c r="B1254" s="58" t="s">
        <v>1635</v>
      </c>
      <c r="C1254" s="58" t="s">
        <v>423</v>
      </c>
      <c r="D1254" s="58" t="s">
        <v>602</v>
      </c>
      <c r="E1254" s="58">
        <v>750</v>
      </c>
      <c r="F1254" s="58">
        <v>12</v>
      </c>
      <c r="G1254" s="59">
        <v>12</v>
      </c>
      <c r="H1254" s="58" t="s">
        <v>434</v>
      </c>
      <c r="I1254" s="59">
        <v>13.29</v>
      </c>
      <c r="J1254">
        <v>1</v>
      </c>
      <c r="K1254" s="191"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7.03</v>
      </c>
      <c r="L1254" s="192" t="str">
        <f t="shared" si="19"/>
        <v>Wine750</v>
      </c>
      <c r="M1254" s="191">
        <f>VLOOKUP(L1254,'Slope %'!C:D,2,0)</f>
        <v>0.1</v>
      </c>
    </row>
    <row r="1255" spans="1:13" x14ac:dyDescent="0.25">
      <c r="A1255">
        <v>21865</v>
      </c>
      <c r="B1255" s="58" t="s">
        <v>1636</v>
      </c>
      <c r="C1255" s="58" t="s">
        <v>414</v>
      </c>
      <c r="D1255" s="58" t="s">
        <v>555</v>
      </c>
      <c r="E1255" s="58">
        <v>750</v>
      </c>
      <c r="F1255" s="58">
        <v>12</v>
      </c>
      <c r="G1255" s="59">
        <v>40</v>
      </c>
      <c r="H1255" s="58" t="s">
        <v>534</v>
      </c>
      <c r="I1255" s="59">
        <v>28.99</v>
      </c>
      <c r="J1255">
        <v>1</v>
      </c>
      <c r="K1255" s="191"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23.42</v>
      </c>
      <c r="L1255" s="192" t="str">
        <f t="shared" si="19"/>
        <v>Spirits750</v>
      </c>
      <c r="M1255" s="191">
        <f>VLOOKUP(L1255,'Slope %'!C:D,2,0)</f>
        <v>7.0000000000000007E-2</v>
      </c>
    </row>
    <row r="1256" spans="1:13" x14ac:dyDescent="0.25">
      <c r="A1256">
        <v>21870</v>
      </c>
      <c r="B1256" s="58" t="s">
        <v>1637</v>
      </c>
      <c r="C1256" s="58" t="s">
        <v>423</v>
      </c>
      <c r="D1256" s="58" t="s">
        <v>495</v>
      </c>
      <c r="E1256" s="58">
        <v>750</v>
      </c>
      <c r="F1256" s="58">
        <v>12</v>
      </c>
      <c r="G1256" s="59">
        <v>13.5</v>
      </c>
      <c r="H1256" s="58" t="s">
        <v>799</v>
      </c>
      <c r="I1256" s="59">
        <v>15.39</v>
      </c>
      <c r="J1256">
        <v>1</v>
      </c>
      <c r="K1256" s="191"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7.9</v>
      </c>
      <c r="L1256" s="192" t="str">
        <f t="shared" si="19"/>
        <v>Wine750</v>
      </c>
      <c r="M1256" s="191">
        <f>VLOOKUP(L1256,'Slope %'!C:D,2,0)</f>
        <v>0.1</v>
      </c>
    </row>
    <row r="1257" spans="1:13" x14ac:dyDescent="0.25">
      <c r="A1257">
        <v>21871</v>
      </c>
      <c r="B1257" s="58" t="s">
        <v>1638</v>
      </c>
      <c r="C1257" s="58" t="s">
        <v>423</v>
      </c>
      <c r="D1257" s="58" t="s">
        <v>436</v>
      </c>
      <c r="E1257" s="58">
        <v>750</v>
      </c>
      <c r="F1257" s="58">
        <v>12</v>
      </c>
      <c r="G1257" s="59">
        <v>13.5</v>
      </c>
      <c r="H1257" s="58" t="s">
        <v>799</v>
      </c>
      <c r="I1257" s="59">
        <v>16.989999999999998</v>
      </c>
      <c r="J1257">
        <v>1</v>
      </c>
      <c r="K1257" s="191"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7.9</v>
      </c>
      <c r="L1257" s="192" t="str">
        <f t="shared" si="19"/>
        <v>Wine750</v>
      </c>
      <c r="M1257" s="191">
        <f>VLOOKUP(L1257,'Slope %'!C:D,2,0)</f>
        <v>0.1</v>
      </c>
    </row>
    <row r="1258" spans="1:13" x14ac:dyDescent="0.25">
      <c r="A1258">
        <v>21882</v>
      </c>
      <c r="B1258" s="58" t="s">
        <v>1639</v>
      </c>
      <c r="C1258" s="58" t="s">
        <v>423</v>
      </c>
      <c r="D1258" s="58" t="s">
        <v>436</v>
      </c>
      <c r="E1258" s="58">
        <v>750</v>
      </c>
      <c r="F1258" s="58">
        <v>6</v>
      </c>
      <c r="G1258" s="59">
        <v>14.5</v>
      </c>
      <c r="H1258" s="58" t="s">
        <v>586</v>
      </c>
      <c r="I1258" s="59">
        <v>31.99</v>
      </c>
      <c r="J1258">
        <v>1</v>
      </c>
      <c r="K1258" s="191"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8.49</v>
      </c>
      <c r="L1258" s="192" t="str">
        <f t="shared" si="19"/>
        <v>Wine750</v>
      </c>
      <c r="M1258" s="191">
        <f>VLOOKUP(L1258,'Slope %'!C:D,2,0)</f>
        <v>0.1</v>
      </c>
    </row>
    <row r="1259" spans="1:13" x14ac:dyDescent="0.25">
      <c r="A1259">
        <v>21895</v>
      </c>
      <c r="B1259" s="58" t="s">
        <v>1640</v>
      </c>
      <c r="C1259" s="58" t="s">
        <v>423</v>
      </c>
      <c r="D1259" s="58" t="s">
        <v>436</v>
      </c>
      <c r="E1259" s="58">
        <v>750</v>
      </c>
      <c r="F1259" s="58">
        <v>12</v>
      </c>
      <c r="G1259" s="59">
        <v>9.5</v>
      </c>
      <c r="H1259" s="58" t="s">
        <v>431</v>
      </c>
      <c r="I1259" s="59">
        <v>10.99</v>
      </c>
      <c r="J1259">
        <v>1</v>
      </c>
      <c r="K1259" s="191"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5.56</v>
      </c>
      <c r="L1259" s="192" t="str">
        <f t="shared" si="19"/>
        <v>Wine750</v>
      </c>
      <c r="M1259" s="191">
        <f>VLOOKUP(L1259,'Slope %'!C:D,2,0)</f>
        <v>0.1</v>
      </c>
    </row>
    <row r="1260" spans="1:13" x14ac:dyDescent="0.25">
      <c r="A1260">
        <v>21896</v>
      </c>
      <c r="B1260" s="58" t="s">
        <v>1641</v>
      </c>
      <c r="C1260" s="58" t="s">
        <v>423</v>
      </c>
      <c r="D1260" s="58" t="s">
        <v>436</v>
      </c>
      <c r="E1260" s="58">
        <v>750</v>
      </c>
      <c r="F1260" s="58">
        <v>12</v>
      </c>
      <c r="G1260" s="59">
        <v>12</v>
      </c>
      <c r="H1260" s="58" t="s">
        <v>431</v>
      </c>
      <c r="I1260" s="59">
        <v>10.99</v>
      </c>
      <c r="J1260">
        <v>1</v>
      </c>
      <c r="K1260" s="191"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7.03</v>
      </c>
      <c r="L1260" s="192" t="str">
        <f t="shared" si="19"/>
        <v>Wine750</v>
      </c>
      <c r="M1260" s="191">
        <f>VLOOKUP(L1260,'Slope %'!C:D,2,0)</f>
        <v>0.1</v>
      </c>
    </row>
    <row r="1261" spans="1:13" x14ac:dyDescent="0.25">
      <c r="A1261">
        <v>21900</v>
      </c>
      <c r="B1261" s="58" t="s">
        <v>1642</v>
      </c>
      <c r="C1261" s="58" t="s">
        <v>423</v>
      </c>
      <c r="D1261" s="58" t="s">
        <v>476</v>
      </c>
      <c r="E1261" s="58">
        <v>3000</v>
      </c>
      <c r="F1261" s="58">
        <v>4</v>
      </c>
      <c r="G1261" s="59">
        <v>13</v>
      </c>
      <c r="H1261" s="58" t="s">
        <v>421</v>
      </c>
      <c r="I1261" s="59">
        <v>36.99</v>
      </c>
      <c r="J1261">
        <v>1</v>
      </c>
      <c r="K1261" s="191"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30.45</v>
      </c>
      <c r="L1261" s="192" t="str">
        <f t="shared" si="19"/>
        <v>Wine3000</v>
      </c>
      <c r="M1261" s="191">
        <f>VLOOKUP(L1261,'Slope %'!C:D,2,0)</f>
        <v>0.05</v>
      </c>
    </row>
    <row r="1262" spans="1:13" x14ac:dyDescent="0.25">
      <c r="A1262">
        <v>21903</v>
      </c>
      <c r="B1262" s="58" t="s">
        <v>1643</v>
      </c>
      <c r="C1262" s="58" t="s">
        <v>423</v>
      </c>
      <c r="D1262" s="58" t="s">
        <v>436</v>
      </c>
      <c r="E1262" s="58">
        <v>750</v>
      </c>
      <c r="F1262" s="58">
        <v>12</v>
      </c>
      <c r="G1262" s="59">
        <v>14</v>
      </c>
      <c r="H1262" s="58" t="s">
        <v>421</v>
      </c>
      <c r="I1262" s="59">
        <v>36.99</v>
      </c>
      <c r="J1262">
        <v>1</v>
      </c>
      <c r="K1262" s="191"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8.1999999999999993</v>
      </c>
      <c r="L1262" s="192" t="str">
        <f t="shared" si="19"/>
        <v>Wine750</v>
      </c>
      <c r="M1262" s="191">
        <f>VLOOKUP(L1262,'Slope %'!C:D,2,0)</f>
        <v>0.1</v>
      </c>
    </row>
    <row r="1263" spans="1:13" x14ac:dyDescent="0.25">
      <c r="A1263">
        <v>21941</v>
      </c>
      <c r="B1263" s="58" t="s">
        <v>1644</v>
      </c>
      <c r="C1263" s="58" t="s">
        <v>410</v>
      </c>
      <c r="D1263" s="58" t="s">
        <v>677</v>
      </c>
      <c r="E1263" s="58">
        <v>2130</v>
      </c>
      <c r="F1263" s="58">
        <v>4</v>
      </c>
      <c r="G1263" s="59">
        <v>5</v>
      </c>
      <c r="H1263" s="58" t="s">
        <v>1200</v>
      </c>
      <c r="I1263" s="59">
        <v>14.98</v>
      </c>
      <c r="J1263">
        <v>6</v>
      </c>
      <c r="K1263" s="191"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8.31</v>
      </c>
      <c r="L1263" s="192" t="str">
        <f t="shared" si="19"/>
        <v>Beer2130</v>
      </c>
      <c r="M1263" s="191">
        <f>VLOOKUP(L1263,'Slope %'!C:D,2,0)</f>
        <v>0.1</v>
      </c>
    </row>
    <row r="1264" spans="1:13" x14ac:dyDescent="0.25">
      <c r="A1264">
        <v>21941</v>
      </c>
      <c r="B1264" s="58" t="s">
        <v>1644</v>
      </c>
      <c r="C1264" s="58" t="s">
        <v>410</v>
      </c>
      <c r="D1264" s="58" t="s">
        <v>677</v>
      </c>
      <c r="E1264" s="58">
        <v>2130</v>
      </c>
      <c r="F1264" s="58">
        <v>4</v>
      </c>
      <c r="G1264" s="59">
        <v>5</v>
      </c>
      <c r="H1264" s="58" t="s">
        <v>1200</v>
      </c>
      <c r="I1264" s="59">
        <v>14.98</v>
      </c>
      <c r="J1264">
        <v>6</v>
      </c>
      <c r="K1264" s="191"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8.31</v>
      </c>
      <c r="L1264" s="192" t="str">
        <f t="shared" si="19"/>
        <v>Beer2130</v>
      </c>
      <c r="M1264" s="191">
        <f>VLOOKUP(L1264,'Slope %'!C:D,2,0)</f>
        <v>0.1</v>
      </c>
    </row>
    <row r="1265" spans="1:13" x14ac:dyDescent="0.25">
      <c r="A1265">
        <v>21942</v>
      </c>
      <c r="B1265" s="58" t="s">
        <v>1645</v>
      </c>
      <c r="C1265" s="58" t="s">
        <v>410</v>
      </c>
      <c r="D1265" s="58" t="s">
        <v>411</v>
      </c>
      <c r="E1265" s="58">
        <v>2130</v>
      </c>
      <c r="F1265" s="58">
        <v>4</v>
      </c>
      <c r="G1265" s="59">
        <v>5</v>
      </c>
      <c r="H1265" s="58" t="s">
        <v>1200</v>
      </c>
      <c r="I1265" s="59">
        <v>14.98</v>
      </c>
      <c r="J1265">
        <v>6</v>
      </c>
      <c r="K1265" s="191"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8.31</v>
      </c>
      <c r="L1265" s="192" t="str">
        <f t="shared" si="19"/>
        <v>Beer2130</v>
      </c>
      <c r="M1265" s="191">
        <f>VLOOKUP(L1265,'Slope %'!C:D,2,0)</f>
        <v>0.1</v>
      </c>
    </row>
    <row r="1266" spans="1:13" x14ac:dyDescent="0.25">
      <c r="A1266">
        <v>21942</v>
      </c>
      <c r="B1266" s="58" t="s">
        <v>1645</v>
      </c>
      <c r="C1266" s="58" t="s">
        <v>410</v>
      </c>
      <c r="D1266" s="58" t="s">
        <v>411</v>
      </c>
      <c r="E1266" s="58">
        <v>2130</v>
      </c>
      <c r="F1266" s="58">
        <v>4</v>
      </c>
      <c r="G1266" s="59">
        <v>5</v>
      </c>
      <c r="H1266" s="58" t="s">
        <v>1200</v>
      </c>
      <c r="I1266" s="59">
        <v>14.98</v>
      </c>
      <c r="J1266">
        <v>6</v>
      </c>
      <c r="K1266" s="191"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8.31</v>
      </c>
      <c r="L1266" s="192" t="str">
        <f t="shared" si="19"/>
        <v>Beer2130</v>
      </c>
      <c r="M1266" s="191">
        <f>VLOOKUP(L1266,'Slope %'!C:D,2,0)</f>
        <v>0.1</v>
      </c>
    </row>
    <row r="1267" spans="1:13" x14ac:dyDescent="0.25">
      <c r="A1267">
        <v>21968</v>
      </c>
      <c r="B1267" s="58" t="s">
        <v>1646</v>
      </c>
      <c r="C1267" s="58" t="s">
        <v>410</v>
      </c>
      <c r="D1267" s="58" t="s">
        <v>717</v>
      </c>
      <c r="E1267" s="58">
        <v>330</v>
      </c>
      <c r="F1267" s="58">
        <v>24</v>
      </c>
      <c r="G1267" s="59">
        <v>7.5</v>
      </c>
      <c r="H1267" s="58" t="s">
        <v>1176</v>
      </c>
      <c r="I1267" s="59">
        <v>5.59</v>
      </c>
      <c r="J1267">
        <v>1</v>
      </c>
      <c r="K1267" s="191"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1.93</v>
      </c>
      <c r="L1267" s="192" t="str">
        <f t="shared" si="19"/>
        <v>Beer330</v>
      </c>
      <c r="M1267" s="191">
        <f>VLOOKUP(L1267,'Slope %'!C:D,2,0)</f>
        <v>0.12</v>
      </c>
    </row>
    <row r="1268" spans="1:13" x14ac:dyDescent="0.25">
      <c r="A1268">
        <v>21968</v>
      </c>
      <c r="B1268" s="58" t="s">
        <v>1646</v>
      </c>
      <c r="C1268" s="58" t="s">
        <v>410</v>
      </c>
      <c r="D1268" s="58" t="s">
        <v>717</v>
      </c>
      <c r="E1268" s="58">
        <v>330</v>
      </c>
      <c r="F1268" s="58">
        <v>24</v>
      </c>
      <c r="G1268" s="59">
        <v>7.5</v>
      </c>
      <c r="H1268" s="58" t="s">
        <v>1176</v>
      </c>
      <c r="I1268" s="59">
        <v>5.59</v>
      </c>
      <c r="J1268">
        <v>1</v>
      </c>
      <c r="K1268" s="191"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1.93</v>
      </c>
      <c r="L1268" s="192" t="str">
        <f t="shared" si="19"/>
        <v>Beer330</v>
      </c>
      <c r="M1268" s="191">
        <f>VLOOKUP(L1268,'Slope %'!C:D,2,0)</f>
        <v>0.12</v>
      </c>
    </row>
    <row r="1269" spans="1:13" x14ac:dyDescent="0.25">
      <c r="A1269">
        <v>21969</v>
      </c>
      <c r="B1269" s="58" t="s">
        <v>1647</v>
      </c>
      <c r="C1269" s="58" t="s">
        <v>423</v>
      </c>
      <c r="D1269" s="58" t="s">
        <v>436</v>
      </c>
      <c r="E1269" s="58">
        <v>750</v>
      </c>
      <c r="F1269" s="58">
        <v>12</v>
      </c>
      <c r="G1269" s="59">
        <v>13</v>
      </c>
      <c r="H1269" s="58" t="s">
        <v>456</v>
      </c>
      <c r="I1269" s="59">
        <v>14.99</v>
      </c>
      <c r="J1269">
        <v>1</v>
      </c>
      <c r="K1269" s="191"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7.61</v>
      </c>
      <c r="L1269" s="192" t="str">
        <f t="shared" si="19"/>
        <v>Wine750</v>
      </c>
      <c r="M1269" s="191">
        <f>VLOOKUP(L1269,'Slope %'!C:D,2,0)</f>
        <v>0.1</v>
      </c>
    </row>
    <row r="1270" spans="1:13" x14ac:dyDescent="0.25">
      <c r="A1270">
        <v>21998</v>
      </c>
      <c r="B1270" s="58" t="s">
        <v>1648</v>
      </c>
      <c r="C1270" s="58" t="s">
        <v>423</v>
      </c>
      <c r="D1270" s="58" t="s">
        <v>467</v>
      </c>
      <c r="E1270" s="58">
        <v>750</v>
      </c>
      <c r="F1270" s="58">
        <v>12</v>
      </c>
      <c r="G1270" s="59">
        <v>14.5</v>
      </c>
      <c r="H1270" s="58" t="s">
        <v>1040</v>
      </c>
      <c r="I1270" s="59">
        <v>25.99</v>
      </c>
      <c r="J1270">
        <v>1</v>
      </c>
      <c r="K1270" s="191"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8.49</v>
      </c>
      <c r="L1270" s="192" t="str">
        <f t="shared" si="19"/>
        <v>Wine750</v>
      </c>
      <c r="M1270" s="191">
        <f>VLOOKUP(L1270,'Slope %'!C:D,2,0)</f>
        <v>0.1</v>
      </c>
    </row>
    <row r="1271" spans="1:13" x14ac:dyDescent="0.25">
      <c r="A1271">
        <v>22061</v>
      </c>
      <c r="B1271" s="58" t="s">
        <v>1649</v>
      </c>
      <c r="C1271" s="58" t="s">
        <v>423</v>
      </c>
      <c r="D1271" s="58" t="s">
        <v>602</v>
      </c>
      <c r="E1271" s="58">
        <v>750</v>
      </c>
      <c r="F1271" s="58">
        <v>12</v>
      </c>
      <c r="G1271" s="59">
        <v>14</v>
      </c>
      <c r="H1271" s="58" t="s">
        <v>541</v>
      </c>
      <c r="I1271" s="59">
        <v>16.8</v>
      </c>
      <c r="J1271">
        <v>1</v>
      </c>
      <c r="K1271" s="191"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8.1999999999999993</v>
      </c>
      <c r="L1271" s="192" t="str">
        <f t="shared" si="19"/>
        <v>Wine750</v>
      </c>
      <c r="M1271" s="191">
        <f>VLOOKUP(L1271,'Slope %'!C:D,2,0)</f>
        <v>0.1</v>
      </c>
    </row>
    <row r="1272" spans="1:13" x14ac:dyDescent="0.25">
      <c r="A1272">
        <v>22067</v>
      </c>
      <c r="B1272" s="58" t="s">
        <v>1650</v>
      </c>
      <c r="C1272" s="58" t="s">
        <v>423</v>
      </c>
      <c r="D1272" s="58" t="s">
        <v>473</v>
      </c>
      <c r="E1272" s="58">
        <v>750</v>
      </c>
      <c r="F1272" s="58">
        <v>12</v>
      </c>
      <c r="G1272" s="59">
        <v>13.5</v>
      </c>
      <c r="H1272" s="58" t="s">
        <v>511</v>
      </c>
      <c r="I1272" s="59">
        <v>21.99</v>
      </c>
      <c r="J1272">
        <v>1</v>
      </c>
      <c r="K1272" s="191"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7.9</v>
      </c>
      <c r="L1272" s="192" t="str">
        <f t="shared" si="19"/>
        <v>Wine750</v>
      </c>
      <c r="M1272" s="191">
        <f>VLOOKUP(L1272,'Slope %'!C:D,2,0)</f>
        <v>0.1</v>
      </c>
    </row>
    <row r="1273" spans="1:13" x14ac:dyDescent="0.25">
      <c r="A1273">
        <v>22093</v>
      </c>
      <c r="B1273" s="58" t="s">
        <v>1651</v>
      </c>
      <c r="C1273" s="58" t="s">
        <v>423</v>
      </c>
      <c r="D1273" s="58" t="s">
        <v>476</v>
      </c>
      <c r="E1273" s="58">
        <v>750</v>
      </c>
      <c r="F1273" s="58">
        <v>12</v>
      </c>
      <c r="G1273" s="59">
        <v>13.7</v>
      </c>
      <c r="H1273" s="58" t="s">
        <v>448</v>
      </c>
      <c r="I1273" s="59">
        <v>21.82</v>
      </c>
      <c r="J1273">
        <v>1</v>
      </c>
      <c r="K1273" s="191"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8.02</v>
      </c>
      <c r="L1273" s="192" t="str">
        <f t="shared" si="19"/>
        <v>Wine750</v>
      </c>
      <c r="M1273" s="191">
        <f>VLOOKUP(L1273,'Slope %'!C:D,2,0)</f>
        <v>0.1</v>
      </c>
    </row>
    <row r="1274" spans="1:13" x14ac:dyDescent="0.25">
      <c r="A1274">
        <v>22096</v>
      </c>
      <c r="B1274" s="58" t="s">
        <v>1652</v>
      </c>
      <c r="C1274" s="58" t="s">
        <v>673</v>
      </c>
      <c r="D1274" s="58" t="s">
        <v>1091</v>
      </c>
      <c r="E1274" s="58">
        <v>5000</v>
      </c>
      <c r="F1274" s="58">
        <v>4</v>
      </c>
      <c r="G1274" s="59">
        <v>5</v>
      </c>
      <c r="H1274" s="58" t="s">
        <v>600</v>
      </c>
      <c r="I1274" s="59">
        <v>31.99</v>
      </c>
      <c r="J1274">
        <v>1</v>
      </c>
      <c r="K1274" s="191"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19.52</v>
      </c>
      <c r="L1274" s="192" t="str">
        <f t="shared" si="19"/>
        <v>Ready to Drink5000</v>
      </c>
      <c r="M1274" s="191">
        <f>VLOOKUP(L1274,'Slope %'!C:D,2,0)</f>
        <v>0.05</v>
      </c>
    </row>
    <row r="1275" spans="1:13" x14ac:dyDescent="0.25">
      <c r="A1275">
        <v>22096</v>
      </c>
      <c r="B1275" s="58" t="s">
        <v>1652</v>
      </c>
      <c r="C1275" s="58" t="s">
        <v>673</v>
      </c>
      <c r="D1275" s="58" t="s">
        <v>1091</v>
      </c>
      <c r="E1275" s="58">
        <v>5000</v>
      </c>
      <c r="F1275" s="58">
        <v>4</v>
      </c>
      <c r="G1275" s="59">
        <v>5</v>
      </c>
      <c r="H1275" s="58" t="s">
        <v>600</v>
      </c>
      <c r="I1275" s="59">
        <v>31.99</v>
      </c>
      <c r="J1275">
        <v>1</v>
      </c>
      <c r="K1275" s="191"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19.52</v>
      </c>
      <c r="L1275" s="192" t="str">
        <f t="shared" si="19"/>
        <v>Ready to Drink5000</v>
      </c>
      <c r="M1275" s="191">
        <f>VLOOKUP(L1275,'Slope %'!C:D,2,0)</f>
        <v>0.05</v>
      </c>
    </row>
    <row r="1276" spans="1:13" x14ac:dyDescent="0.25">
      <c r="A1276">
        <v>22117</v>
      </c>
      <c r="B1276" s="58" t="s">
        <v>1653</v>
      </c>
      <c r="C1276" s="58" t="s">
        <v>423</v>
      </c>
      <c r="D1276" s="58" t="s">
        <v>602</v>
      </c>
      <c r="E1276" s="58">
        <v>750</v>
      </c>
      <c r="F1276" s="58">
        <v>12</v>
      </c>
      <c r="G1276" s="59">
        <v>10.5</v>
      </c>
      <c r="H1276" s="58" t="s">
        <v>628</v>
      </c>
      <c r="I1276" s="59">
        <v>16.989999999999998</v>
      </c>
      <c r="J1276">
        <v>1</v>
      </c>
      <c r="K1276" s="191"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6.15</v>
      </c>
      <c r="L1276" s="192" t="str">
        <f t="shared" si="19"/>
        <v>Wine750</v>
      </c>
      <c r="M1276" s="191">
        <f>VLOOKUP(L1276,'Slope %'!C:D,2,0)</f>
        <v>0.1</v>
      </c>
    </row>
    <row r="1277" spans="1:13" x14ac:dyDescent="0.25">
      <c r="A1277">
        <v>22121</v>
      </c>
      <c r="B1277" s="58" t="s">
        <v>1654</v>
      </c>
      <c r="C1277" s="58" t="s">
        <v>423</v>
      </c>
      <c r="D1277" s="58" t="s">
        <v>436</v>
      </c>
      <c r="E1277" s="58">
        <v>750</v>
      </c>
      <c r="F1277" s="58">
        <v>12</v>
      </c>
      <c r="G1277" s="59">
        <v>12.5</v>
      </c>
      <c r="H1277" s="58" t="s">
        <v>471</v>
      </c>
      <c r="I1277" s="59">
        <v>19.989999999999998</v>
      </c>
      <c r="J1277">
        <v>1</v>
      </c>
      <c r="K1277" s="191"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7.32</v>
      </c>
      <c r="L1277" s="192" t="str">
        <f t="shared" si="19"/>
        <v>Wine750</v>
      </c>
      <c r="M1277" s="191">
        <f>VLOOKUP(L1277,'Slope %'!C:D,2,0)</f>
        <v>0.1</v>
      </c>
    </row>
    <row r="1278" spans="1:13" x14ac:dyDescent="0.25">
      <c r="A1278">
        <v>22122</v>
      </c>
      <c r="B1278" s="58" t="s">
        <v>1655</v>
      </c>
      <c r="C1278" s="58" t="s">
        <v>423</v>
      </c>
      <c r="D1278" s="58" t="s">
        <v>602</v>
      </c>
      <c r="E1278" s="58">
        <v>750</v>
      </c>
      <c r="F1278" s="58">
        <v>12</v>
      </c>
      <c r="G1278" s="59">
        <v>13.5</v>
      </c>
      <c r="H1278" s="58" t="s">
        <v>553</v>
      </c>
      <c r="I1278" s="59">
        <v>22.49</v>
      </c>
      <c r="J1278">
        <v>1</v>
      </c>
      <c r="K1278" s="191"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7.9</v>
      </c>
      <c r="L1278" s="192" t="str">
        <f t="shared" si="19"/>
        <v>Wine750</v>
      </c>
      <c r="M1278" s="191">
        <f>VLOOKUP(L1278,'Slope %'!C:D,2,0)</f>
        <v>0.1</v>
      </c>
    </row>
    <row r="1279" spans="1:13" x14ac:dyDescent="0.25">
      <c r="A1279">
        <v>22131</v>
      </c>
      <c r="B1279" s="58" t="s">
        <v>1656</v>
      </c>
      <c r="C1279" s="58" t="s">
        <v>414</v>
      </c>
      <c r="D1279" s="58" t="s">
        <v>418</v>
      </c>
      <c r="E1279" s="58">
        <v>750</v>
      </c>
      <c r="F1279" s="58">
        <v>12</v>
      </c>
      <c r="G1279" s="59">
        <v>40</v>
      </c>
      <c r="H1279" s="58" t="s">
        <v>1657</v>
      </c>
      <c r="I1279" s="59">
        <v>41.99</v>
      </c>
      <c r="J1279">
        <v>1</v>
      </c>
      <c r="K1279" s="191"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23.42</v>
      </c>
      <c r="L1279" s="192" t="str">
        <f t="shared" si="19"/>
        <v>Spirits750</v>
      </c>
      <c r="M1279" s="191">
        <f>VLOOKUP(L1279,'Slope %'!C:D,2,0)</f>
        <v>7.0000000000000007E-2</v>
      </c>
    </row>
    <row r="1280" spans="1:13" x14ac:dyDescent="0.25">
      <c r="A1280">
        <v>22145</v>
      </c>
      <c r="B1280" s="58" t="s">
        <v>1658</v>
      </c>
      <c r="C1280" s="58" t="s">
        <v>410</v>
      </c>
      <c r="D1280" s="58" t="s">
        <v>621</v>
      </c>
      <c r="E1280" s="58">
        <v>2840</v>
      </c>
      <c r="F1280" s="58">
        <v>3</v>
      </c>
      <c r="G1280" s="59">
        <v>4</v>
      </c>
      <c r="H1280" s="58" t="s">
        <v>1283</v>
      </c>
      <c r="I1280" s="59">
        <v>17.59</v>
      </c>
      <c r="J1280">
        <v>8</v>
      </c>
      <c r="K1280" s="191"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8.8699999999999992</v>
      </c>
      <c r="L1280" s="192" t="str">
        <f t="shared" si="19"/>
        <v>Beer2840</v>
      </c>
      <c r="M1280" s="191">
        <f>VLOOKUP(L1280,'Slope %'!C:D,2,0)</f>
        <v>7.0000000000000007E-2</v>
      </c>
    </row>
    <row r="1281" spans="1:13" x14ac:dyDescent="0.25">
      <c r="A1281">
        <v>22145</v>
      </c>
      <c r="B1281" s="58" t="s">
        <v>1658</v>
      </c>
      <c r="C1281" s="58" t="s">
        <v>410</v>
      </c>
      <c r="D1281" s="58" t="s">
        <v>621</v>
      </c>
      <c r="E1281" s="58">
        <v>2840</v>
      </c>
      <c r="F1281" s="58">
        <v>3</v>
      </c>
      <c r="G1281" s="59">
        <v>4</v>
      </c>
      <c r="H1281" s="58" t="s">
        <v>1283</v>
      </c>
      <c r="I1281" s="59">
        <v>17.59</v>
      </c>
      <c r="J1281">
        <v>8</v>
      </c>
      <c r="K1281" s="191"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8.8699999999999992</v>
      </c>
      <c r="L1281" s="192" t="str">
        <f t="shared" si="19"/>
        <v>Beer2840</v>
      </c>
      <c r="M1281" s="191">
        <f>VLOOKUP(L1281,'Slope %'!C:D,2,0)</f>
        <v>7.0000000000000007E-2</v>
      </c>
    </row>
    <row r="1282" spans="1:13" x14ac:dyDescent="0.25">
      <c r="A1282">
        <v>22155</v>
      </c>
      <c r="B1282" s="58" t="s">
        <v>1659</v>
      </c>
      <c r="C1282" s="58" t="s">
        <v>410</v>
      </c>
      <c r="D1282" s="58" t="s">
        <v>411</v>
      </c>
      <c r="E1282" s="58">
        <v>330</v>
      </c>
      <c r="F1282" s="58">
        <v>24</v>
      </c>
      <c r="G1282" s="59">
        <v>5</v>
      </c>
      <c r="H1282" s="58" t="s">
        <v>434</v>
      </c>
      <c r="I1282" s="59">
        <v>2.99</v>
      </c>
      <c r="J1282">
        <v>1</v>
      </c>
      <c r="K1282" s="191"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1.29</v>
      </c>
      <c r="L1282" s="192" t="str">
        <f t="shared" si="19"/>
        <v>Beer330</v>
      </c>
      <c r="M1282" s="191">
        <f>VLOOKUP(L1282,'Slope %'!C:D,2,0)</f>
        <v>0.12</v>
      </c>
    </row>
    <row r="1283" spans="1:13" x14ac:dyDescent="0.25">
      <c r="A1283">
        <v>22169</v>
      </c>
      <c r="B1283" s="58" t="s">
        <v>1660</v>
      </c>
      <c r="C1283" s="58" t="s">
        <v>410</v>
      </c>
      <c r="D1283" s="58" t="s">
        <v>717</v>
      </c>
      <c r="E1283" s="58">
        <v>500</v>
      </c>
      <c r="F1283" s="58">
        <v>24</v>
      </c>
      <c r="G1283" s="59">
        <v>8</v>
      </c>
      <c r="H1283" s="58" t="s">
        <v>434</v>
      </c>
      <c r="I1283" s="59">
        <v>3.12</v>
      </c>
      <c r="J1283">
        <v>1</v>
      </c>
      <c r="K1283" s="191"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3.12</v>
      </c>
      <c r="L1283" s="192" t="str">
        <f t="shared" ref="L1283:L1346" si="20">(_xlfn.CONCAT(C1283,E1283))</f>
        <v>Beer500</v>
      </c>
      <c r="M1283" s="191">
        <f>VLOOKUP(L1283,'Slope %'!C:D,2,0)</f>
        <v>0.12</v>
      </c>
    </row>
    <row r="1284" spans="1:13" x14ac:dyDescent="0.25">
      <c r="A1284">
        <v>22203</v>
      </c>
      <c r="B1284" s="58" t="s">
        <v>1661</v>
      </c>
      <c r="C1284" s="58" t="s">
        <v>423</v>
      </c>
      <c r="D1284" s="58" t="s">
        <v>436</v>
      </c>
      <c r="E1284" s="58">
        <v>750</v>
      </c>
      <c r="F1284" s="58">
        <v>12</v>
      </c>
      <c r="G1284" s="59">
        <v>14</v>
      </c>
      <c r="H1284" s="58" t="s">
        <v>561</v>
      </c>
      <c r="I1284" s="59">
        <v>22.99</v>
      </c>
      <c r="J1284">
        <v>1</v>
      </c>
      <c r="K1284" s="191"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8.1999999999999993</v>
      </c>
      <c r="L1284" s="192" t="str">
        <f t="shared" si="20"/>
        <v>Wine750</v>
      </c>
      <c r="M1284" s="191">
        <f>VLOOKUP(L1284,'Slope %'!C:D,2,0)</f>
        <v>0.1</v>
      </c>
    </row>
    <row r="1285" spans="1:13" x14ac:dyDescent="0.25">
      <c r="A1285">
        <v>22244</v>
      </c>
      <c r="B1285" s="58" t="s">
        <v>1662</v>
      </c>
      <c r="C1285" s="58" t="s">
        <v>423</v>
      </c>
      <c r="D1285" s="58" t="s">
        <v>935</v>
      </c>
      <c r="E1285" s="58">
        <v>750</v>
      </c>
      <c r="F1285" s="58">
        <v>12</v>
      </c>
      <c r="G1285" s="59">
        <v>7</v>
      </c>
      <c r="H1285" s="58" t="s">
        <v>471</v>
      </c>
      <c r="I1285" s="59">
        <v>13.99</v>
      </c>
      <c r="J1285">
        <v>1</v>
      </c>
      <c r="K1285" s="191"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4.0999999999999996</v>
      </c>
      <c r="L1285" s="192" t="str">
        <f t="shared" si="20"/>
        <v>Wine750</v>
      </c>
      <c r="M1285" s="191">
        <f>VLOOKUP(L1285,'Slope %'!C:D,2,0)</f>
        <v>0.1</v>
      </c>
    </row>
    <row r="1286" spans="1:13" x14ac:dyDescent="0.25">
      <c r="A1286">
        <v>22273</v>
      </c>
      <c r="B1286" s="58" t="s">
        <v>1663</v>
      </c>
      <c r="C1286" s="58" t="s">
        <v>410</v>
      </c>
      <c r="D1286" s="58" t="s">
        <v>677</v>
      </c>
      <c r="E1286" s="58">
        <v>3784</v>
      </c>
      <c r="F1286" s="58">
        <v>3</v>
      </c>
      <c r="G1286" s="59">
        <v>5</v>
      </c>
      <c r="H1286" s="58" t="s">
        <v>1448</v>
      </c>
      <c r="I1286" s="59">
        <v>28.99</v>
      </c>
      <c r="J1286">
        <v>8</v>
      </c>
      <c r="K1286" s="191"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14.77</v>
      </c>
      <c r="L1286" s="192" t="str">
        <f t="shared" si="20"/>
        <v>Beer3784</v>
      </c>
      <c r="M1286" s="191">
        <f>VLOOKUP(L1286,'Slope %'!C:D,2,0)</f>
        <v>7.0000000000000007E-2</v>
      </c>
    </row>
    <row r="1287" spans="1:13" x14ac:dyDescent="0.25">
      <c r="A1287">
        <v>22273</v>
      </c>
      <c r="B1287" s="58" t="s">
        <v>1663</v>
      </c>
      <c r="C1287" s="58" t="s">
        <v>410</v>
      </c>
      <c r="D1287" s="58" t="s">
        <v>677</v>
      </c>
      <c r="E1287" s="58">
        <v>3784</v>
      </c>
      <c r="F1287" s="58">
        <v>3</v>
      </c>
      <c r="G1287" s="59">
        <v>5</v>
      </c>
      <c r="H1287" s="58" t="s">
        <v>1448</v>
      </c>
      <c r="I1287" s="59">
        <v>28.99</v>
      </c>
      <c r="J1287">
        <v>8</v>
      </c>
      <c r="K1287" s="191"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14.77</v>
      </c>
      <c r="L1287" s="192" t="str">
        <f t="shared" si="20"/>
        <v>Beer3784</v>
      </c>
      <c r="M1287" s="191">
        <f>VLOOKUP(L1287,'Slope %'!C:D,2,0)</f>
        <v>7.0000000000000007E-2</v>
      </c>
    </row>
    <row r="1288" spans="1:13" x14ac:dyDescent="0.25">
      <c r="A1288">
        <v>22281</v>
      </c>
      <c r="B1288" s="58" t="s">
        <v>1664</v>
      </c>
      <c r="C1288" s="58" t="s">
        <v>414</v>
      </c>
      <c r="D1288" s="58" t="s">
        <v>1665</v>
      </c>
      <c r="E1288" s="58">
        <v>50</v>
      </c>
      <c r="F1288" s="58">
        <v>120</v>
      </c>
      <c r="G1288" s="59">
        <v>17</v>
      </c>
      <c r="H1288" s="58" t="s">
        <v>628</v>
      </c>
      <c r="I1288" s="59">
        <v>2.99</v>
      </c>
      <c r="J1288">
        <v>1</v>
      </c>
      <c r="K1288" s="191"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0.9</v>
      </c>
      <c r="L1288" s="192" t="str">
        <f t="shared" si="20"/>
        <v>Spirits50</v>
      </c>
      <c r="M1288" s="191">
        <f>VLOOKUP(L1288,'Slope %'!C:D,2,0)</f>
        <v>0.1</v>
      </c>
    </row>
    <row r="1289" spans="1:13" x14ac:dyDescent="0.25">
      <c r="A1289">
        <v>22298</v>
      </c>
      <c r="B1289" s="58" t="s">
        <v>1666</v>
      </c>
      <c r="C1289" s="58" t="s">
        <v>414</v>
      </c>
      <c r="D1289" s="58" t="s">
        <v>1084</v>
      </c>
      <c r="E1289" s="58">
        <v>750</v>
      </c>
      <c r="F1289" s="58">
        <v>12</v>
      </c>
      <c r="G1289" s="59">
        <v>35</v>
      </c>
      <c r="H1289" s="58" t="s">
        <v>448</v>
      </c>
      <c r="I1289" s="59">
        <v>31.06</v>
      </c>
      <c r="J1289">
        <v>1</v>
      </c>
      <c r="K1289" s="191"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20.49</v>
      </c>
      <c r="L1289" s="192" t="str">
        <f t="shared" si="20"/>
        <v>Spirits750</v>
      </c>
      <c r="M1289" s="191">
        <f>VLOOKUP(L1289,'Slope %'!C:D,2,0)</f>
        <v>7.0000000000000007E-2</v>
      </c>
    </row>
    <row r="1290" spans="1:13" x14ac:dyDescent="0.25">
      <c r="A1290">
        <v>22300</v>
      </c>
      <c r="B1290" s="58" t="s">
        <v>1667</v>
      </c>
      <c r="C1290" s="58" t="s">
        <v>414</v>
      </c>
      <c r="D1290" s="58" t="s">
        <v>549</v>
      </c>
      <c r="E1290" s="58">
        <v>750</v>
      </c>
      <c r="F1290" s="58">
        <v>6</v>
      </c>
      <c r="G1290" s="59">
        <v>35</v>
      </c>
      <c r="H1290" s="58" t="s">
        <v>445</v>
      </c>
      <c r="I1290" s="59">
        <v>61.29</v>
      </c>
      <c r="J1290">
        <v>1</v>
      </c>
      <c r="K1290" s="191"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20.49</v>
      </c>
      <c r="L1290" s="192" t="str">
        <f t="shared" si="20"/>
        <v>Spirits750</v>
      </c>
      <c r="M1290" s="191">
        <f>VLOOKUP(L1290,'Slope %'!C:D,2,0)</f>
        <v>7.0000000000000007E-2</v>
      </c>
    </row>
    <row r="1291" spans="1:13" x14ac:dyDescent="0.25">
      <c r="A1291">
        <v>22301</v>
      </c>
      <c r="B1291" s="58" t="s">
        <v>633</v>
      </c>
      <c r="C1291" s="58" t="s">
        <v>414</v>
      </c>
      <c r="D1291" s="58" t="s">
        <v>634</v>
      </c>
      <c r="E1291" s="58">
        <v>375</v>
      </c>
      <c r="F1291" s="58">
        <v>12</v>
      </c>
      <c r="G1291" s="59">
        <v>40</v>
      </c>
      <c r="H1291" s="58" t="s">
        <v>428</v>
      </c>
      <c r="I1291" s="59">
        <v>49.99</v>
      </c>
      <c r="J1291">
        <v>1</v>
      </c>
      <c r="K1291" s="191"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13.3</v>
      </c>
      <c r="L1291" s="192" t="str">
        <f t="shared" si="20"/>
        <v>Spirits375</v>
      </c>
      <c r="M1291" s="191">
        <f>VLOOKUP(L1291,'Slope %'!C:D,2,0)</f>
        <v>0.1</v>
      </c>
    </row>
    <row r="1292" spans="1:13" x14ac:dyDescent="0.25">
      <c r="A1292">
        <v>22310</v>
      </c>
      <c r="B1292" s="58" t="s">
        <v>1668</v>
      </c>
      <c r="C1292" s="58" t="s">
        <v>423</v>
      </c>
      <c r="D1292" s="58" t="s">
        <v>436</v>
      </c>
      <c r="E1292" s="58">
        <v>750</v>
      </c>
      <c r="F1292" s="58">
        <v>12</v>
      </c>
      <c r="G1292" s="59">
        <v>14.2</v>
      </c>
      <c r="H1292" s="58" t="s">
        <v>692</v>
      </c>
      <c r="I1292" s="59">
        <v>51.49</v>
      </c>
      <c r="J1292">
        <v>1</v>
      </c>
      <c r="K1292" s="191"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8.31</v>
      </c>
      <c r="L1292" s="192" t="str">
        <f t="shared" si="20"/>
        <v>Wine750</v>
      </c>
      <c r="M1292" s="191">
        <f>VLOOKUP(L1292,'Slope %'!C:D,2,0)</f>
        <v>0.1</v>
      </c>
    </row>
    <row r="1293" spans="1:13" x14ac:dyDescent="0.25">
      <c r="A1293">
        <v>22315</v>
      </c>
      <c r="B1293" s="58" t="s">
        <v>1669</v>
      </c>
      <c r="C1293" s="58" t="s">
        <v>414</v>
      </c>
      <c r="D1293" s="58" t="s">
        <v>415</v>
      </c>
      <c r="E1293" s="58">
        <v>1750</v>
      </c>
      <c r="F1293" s="58">
        <v>6</v>
      </c>
      <c r="G1293" s="59">
        <v>40</v>
      </c>
      <c r="H1293" s="58" t="s">
        <v>534</v>
      </c>
      <c r="I1293" s="59">
        <v>63.39</v>
      </c>
      <c r="J1293">
        <v>1</v>
      </c>
      <c r="K1293" s="191"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54.65</v>
      </c>
      <c r="L1293" s="192" t="str">
        <f t="shared" si="20"/>
        <v>Spirits1750</v>
      </c>
      <c r="M1293" s="191">
        <f>VLOOKUP(L1293,'Slope %'!C:D,2,0)</f>
        <v>0.03</v>
      </c>
    </row>
    <row r="1294" spans="1:13" x14ac:dyDescent="0.25">
      <c r="A1294">
        <v>22404</v>
      </c>
      <c r="B1294" s="58" t="s">
        <v>1670</v>
      </c>
      <c r="C1294" s="58" t="s">
        <v>414</v>
      </c>
      <c r="D1294" s="58" t="s">
        <v>460</v>
      </c>
      <c r="E1294" s="58">
        <v>750</v>
      </c>
      <c r="F1294" s="58">
        <v>12</v>
      </c>
      <c r="G1294" s="59">
        <v>45</v>
      </c>
      <c r="H1294" s="58" t="s">
        <v>1657</v>
      </c>
      <c r="I1294" s="59">
        <v>41.99</v>
      </c>
      <c r="J1294">
        <v>1</v>
      </c>
      <c r="K1294" s="191"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26.35</v>
      </c>
      <c r="L1294" s="192" t="str">
        <f t="shared" si="20"/>
        <v>Spirits750</v>
      </c>
      <c r="M1294" s="191">
        <f>VLOOKUP(L1294,'Slope %'!C:D,2,0)</f>
        <v>7.0000000000000007E-2</v>
      </c>
    </row>
    <row r="1295" spans="1:13" x14ac:dyDescent="0.25">
      <c r="A1295">
        <v>22420</v>
      </c>
      <c r="B1295" s="58" t="s">
        <v>1671</v>
      </c>
      <c r="C1295" s="58" t="s">
        <v>673</v>
      </c>
      <c r="D1295" s="58" t="s">
        <v>674</v>
      </c>
      <c r="E1295" s="58">
        <v>4260</v>
      </c>
      <c r="F1295" s="58">
        <v>2</v>
      </c>
      <c r="G1295" s="59">
        <v>5</v>
      </c>
      <c r="H1295" s="58" t="s">
        <v>419</v>
      </c>
      <c r="I1295" s="59">
        <v>31.49</v>
      </c>
      <c r="J1295">
        <v>12</v>
      </c>
      <c r="K1295" s="191"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16.63</v>
      </c>
      <c r="L1295" s="192" t="str">
        <f t="shared" si="20"/>
        <v>Ready to Drink4260</v>
      </c>
      <c r="M1295" s="191">
        <f>VLOOKUP(L1295,'Slope %'!C:D,2,0)</f>
        <v>7.0000000000000007E-2</v>
      </c>
    </row>
    <row r="1296" spans="1:13" x14ac:dyDescent="0.25">
      <c r="A1296">
        <v>22421</v>
      </c>
      <c r="B1296" s="58" t="s">
        <v>1672</v>
      </c>
      <c r="C1296" s="58" t="s">
        <v>673</v>
      </c>
      <c r="D1296" s="58" t="s">
        <v>674</v>
      </c>
      <c r="E1296" s="58">
        <v>2130</v>
      </c>
      <c r="F1296" s="58">
        <v>4</v>
      </c>
      <c r="G1296" s="59">
        <v>5</v>
      </c>
      <c r="H1296" s="58" t="s">
        <v>419</v>
      </c>
      <c r="I1296" s="59">
        <v>17.989999999999998</v>
      </c>
      <c r="J1296">
        <v>6</v>
      </c>
      <c r="K1296" s="191"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8.31</v>
      </c>
      <c r="L1296" s="192" t="str">
        <f t="shared" si="20"/>
        <v>Ready to Drink2130</v>
      </c>
      <c r="M1296" s="191">
        <f>VLOOKUP(L1296,'Slope %'!C:D,2,0)</f>
        <v>0.1</v>
      </c>
    </row>
    <row r="1297" spans="1:13" x14ac:dyDescent="0.25">
      <c r="A1297">
        <v>22422</v>
      </c>
      <c r="B1297" s="58" t="s">
        <v>1673</v>
      </c>
      <c r="C1297" s="58" t="s">
        <v>673</v>
      </c>
      <c r="D1297" s="58" t="s">
        <v>750</v>
      </c>
      <c r="E1297" s="58">
        <v>458</v>
      </c>
      <c r="F1297" s="58">
        <v>24</v>
      </c>
      <c r="G1297" s="59">
        <v>5.5</v>
      </c>
      <c r="H1297" s="58" t="s">
        <v>751</v>
      </c>
      <c r="I1297" s="59">
        <v>4.3899999999999997</v>
      </c>
      <c r="J1297">
        <v>1</v>
      </c>
      <c r="K1297" s="191"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2.08</v>
      </c>
      <c r="L1297" s="192" t="str">
        <f t="shared" si="20"/>
        <v>Ready to Drink458</v>
      </c>
      <c r="M1297" s="191">
        <f>VLOOKUP(L1297,'Slope %'!C:D,2,0)</f>
        <v>0.12</v>
      </c>
    </row>
    <row r="1298" spans="1:13" x14ac:dyDescent="0.25">
      <c r="A1298">
        <v>22424</v>
      </c>
      <c r="B1298" s="58" t="s">
        <v>1674</v>
      </c>
      <c r="C1298" s="58" t="s">
        <v>673</v>
      </c>
      <c r="D1298" s="58" t="s">
        <v>674</v>
      </c>
      <c r="E1298" s="58">
        <v>458</v>
      </c>
      <c r="F1298" s="58">
        <v>24</v>
      </c>
      <c r="G1298" s="59">
        <v>5.5</v>
      </c>
      <c r="H1298" s="58" t="s">
        <v>751</v>
      </c>
      <c r="I1298" s="59">
        <v>3.69</v>
      </c>
      <c r="J1298">
        <v>1</v>
      </c>
      <c r="K1298" s="191"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2.08</v>
      </c>
      <c r="L1298" s="192" t="str">
        <f t="shared" si="20"/>
        <v>Ready to Drink458</v>
      </c>
      <c r="M1298" s="191">
        <f>VLOOKUP(L1298,'Slope %'!C:D,2,0)</f>
        <v>0.12</v>
      </c>
    </row>
    <row r="1299" spans="1:13" x14ac:dyDescent="0.25">
      <c r="A1299">
        <v>22425</v>
      </c>
      <c r="B1299" s="58" t="s">
        <v>1374</v>
      </c>
      <c r="C1299" s="58" t="s">
        <v>414</v>
      </c>
      <c r="D1299" s="58" t="s">
        <v>460</v>
      </c>
      <c r="E1299" s="58">
        <v>50</v>
      </c>
      <c r="F1299" s="58">
        <v>60</v>
      </c>
      <c r="G1299" s="59">
        <v>45.2</v>
      </c>
      <c r="H1299" s="58" t="s">
        <v>480</v>
      </c>
      <c r="I1299" s="59">
        <v>3.64</v>
      </c>
      <c r="J1299">
        <v>1</v>
      </c>
      <c r="K1299" s="191"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2.4</v>
      </c>
      <c r="L1299" s="192" t="str">
        <f t="shared" si="20"/>
        <v>Spirits50</v>
      </c>
      <c r="M1299" s="191">
        <f>VLOOKUP(L1299,'Slope %'!C:D,2,0)</f>
        <v>0.1</v>
      </c>
    </row>
    <row r="1300" spans="1:13" x14ac:dyDescent="0.25">
      <c r="A1300">
        <v>22499</v>
      </c>
      <c r="B1300" s="58" t="s">
        <v>1675</v>
      </c>
      <c r="C1300" s="58" t="s">
        <v>423</v>
      </c>
      <c r="D1300" s="58" t="s">
        <v>436</v>
      </c>
      <c r="E1300" s="58">
        <v>750</v>
      </c>
      <c r="F1300" s="58">
        <v>12</v>
      </c>
      <c r="G1300" s="59">
        <v>13</v>
      </c>
      <c r="H1300" s="58" t="s">
        <v>434</v>
      </c>
      <c r="I1300" s="59">
        <v>17.989999999999998</v>
      </c>
      <c r="J1300">
        <v>1</v>
      </c>
      <c r="K1300" s="191"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7.61</v>
      </c>
      <c r="L1300" s="192" t="str">
        <f t="shared" si="20"/>
        <v>Wine750</v>
      </c>
      <c r="M1300" s="191">
        <f>VLOOKUP(L1300,'Slope %'!C:D,2,0)</f>
        <v>0.1</v>
      </c>
    </row>
    <row r="1301" spans="1:13" x14ac:dyDescent="0.25">
      <c r="A1301">
        <v>22500</v>
      </c>
      <c r="B1301" s="58" t="s">
        <v>1676</v>
      </c>
      <c r="C1301" s="58" t="s">
        <v>423</v>
      </c>
      <c r="D1301" s="58" t="s">
        <v>436</v>
      </c>
      <c r="E1301" s="58">
        <v>750</v>
      </c>
      <c r="F1301" s="58">
        <v>12</v>
      </c>
      <c r="G1301" s="59">
        <v>12.5</v>
      </c>
      <c r="H1301" s="58" t="s">
        <v>434</v>
      </c>
      <c r="I1301" s="59">
        <v>17.989999999999998</v>
      </c>
      <c r="J1301">
        <v>1</v>
      </c>
      <c r="K1301" s="191"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7.32</v>
      </c>
      <c r="L1301" s="192" t="str">
        <f t="shared" si="20"/>
        <v>Wine750</v>
      </c>
      <c r="M1301" s="191">
        <f>VLOOKUP(L1301,'Slope %'!C:D,2,0)</f>
        <v>0.1</v>
      </c>
    </row>
    <row r="1302" spans="1:13" x14ac:dyDescent="0.25">
      <c r="A1302">
        <v>22558</v>
      </c>
      <c r="B1302" s="58" t="s">
        <v>453</v>
      </c>
      <c r="C1302" s="58" t="s">
        <v>414</v>
      </c>
      <c r="D1302" s="58" t="s">
        <v>415</v>
      </c>
      <c r="E1302" s="58">
        <v>50</v>
      </c>
      <c r="F1302" s="58">
        <v>120</v>
      </c>
      <c r="G1302" s="59">
        <v>40</v>
      </c>
      <c r="H1302" s="58" t="s">
        <v>416</v>
      </c>
      <c r="I1302" s="59">
        <v>2.99</v>
      </c>
      <c r="J1302">
        <v>1</v>
      </c>
      <c r="K1302" s="191"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2.13</v>
      </c>
      <c r="L1302" s="192" t="str">
        <f t="shared" si="20"/>
        <v>Spirits50</v>
      </c>
      <c r="M1302" s="191">
        <f>VLOOKUP(L1302,'Slope %'!C:D,2,0)</f>
        <v>0.1</v>
      </c>
    </row>
    <row r="1303" spans="1:13" x14ac:dyDescent="0.25">
      <c r="A1303">
        <v>22561</v>
      </c>
      <c r="B1303" s="58" t="s">
        <v>1677</v>
      </c>
      <c r="C1303" s="58" t="s">
        <v>423</v>
      </c>
      <c r="D1303" s="58" t="s">
        <v>1338</v>
      </c>
      <c r="E1303" s="58">
        <v>200</v>
      </c>
      <c r="F1303" s="58">
        <v>12</v>
      </c>
      <c r="G1303" s="59">
        <v>11.5</v>
      </c>
      <c r="H1303" s="58" t="s">
        <v>496</v>
      </c>
      <c r="I1303" s="59">
        <v>24.99</v>
      </c>
      <c r="J1303">
        <v>1</v>
      </c>
      <c r="K1303" s="191"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2.58</v>
      </c>
      <c r="L1303" s="192" t="str">
        <f t="shared" si="20"/>
        <v>Wine200</v>
      </c>
      <c r="M1303" s="191">
        <f>VLOOKUP(L1303,'Slope %'!C:D,2,0)</f>
        <v>0.12</v>
      </c>
    </row>
    <row r="1304" spans="1:13" x14ac:dyDescent="0.25">
      <c r="A1304">
        <v>22562</v>
      </c>
      <c r="B1304" s="58" t="s">
        <v>1678</v>
      </c>
      <c r="C1304" s="58" t="s">
        <v>410</v>
      </c>
      <c r="D1304" s="58" t="s">
        <v>906</v>
      </c>
      <c r="E1304" s="58">
        <v>473</v>
      </c>
      <c r="F1304" s="58">
        <v>24</v>
      </c>
      <c r="G1304" s="59">
        <v>4.7</v>
      </c>
      <c r="H1304" s="58" t="s">
        <v>1076</v>
      </c>
      <c r="I1304" s="59">
        <v>3.99</v>
      </c>
      <c r="J1304">
        <v>1</v>
      </c>
      <c r="K1304" s="191"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1.74</v>
      </c>
      <c r="L1304" s="192" t="str">
        <f t="shared" si="20"/>
        <v>Beer473</v>
      </c>
      <c r="M1304" s="191">
        <f>VLOOKUP(L1304,'Slope %'!C:D,2,0)</f>
        <v>0.12</v>
      </c>
    </row>
    <row r="1305" spans="1:13" x14ac:dyDescent="0.25">
      <c r="A1305">
        <v>22562</v>
      </c>
      <c r="B1305" s="58" t="s">
        <v>1678</v>
      </c>
      <c r="C1305" s="58" t="s">
        <v>410</v>
      </c>
      <c r="D1305" s="58" t="s">
        <v>906</v>
      </c>
      <c r="E1305" s="58">
        <v>473</v>
      </c>
      <c r="F1305" s="58">
        <v>24</v>
      </c>
      <c r="G1305" s="59">
        <v>4.7</v>
      </c>
      <c r="H1305" s="58" t="s">
        <v>1076</v>
      </c>
      <c r="I1305" s="59">
        <v>3.99</v>
      </c>
      <c r="J1305">
        <v>1</v>
      </c>
      <c r="K1305" s="191"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1.74</v>
      </c>
      <c r="L1305" s="192" t="str">
        <f t="shared" si="20"/>
        <v>Beer473</v>
      </c>
      <c r="M1305" s="191">
        <f>VLOOKUP(L1305,'Slope %'!C:D,2,0)</f>
        <v>0.12</v>
      </c>
    </row>
    <row r="1306" spans="1:13" x14ac:dyDescent="0.25">
      <c r="A1306">
        <v>22568</v>
      </c>
      <c r="B1306" s="58" t="s">
        <v>1679</v>
      </c>
      <c r="C1306" s="58" t="s">
        <v>423</v>
      </c>
      <c r="D1306" s="58" t="s">
        <v>444</v>
      </c>
      <c r="E1306" s="58">
        <v>750</v>
      </c>
      <c r="F1306" s="58">
        <v>12</v>
      </c>
      <c r="G1306" s="59">
        <v>15.1</v>
      </c>
      <c r="H1306" s="58" t="s">
        <v>1680</v>
      </c>
      <c r="I1306" s="59">
        <v>15.99</v>
      </c>
      <c r="J1306">
        <v>1</v>
      </c>
      <c r="K1306" s="191"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8.84</v>
      </c>
      <c r="L1306" s="192" t="str">
        <f t="shared" si="20"/>
        <v>Wine750</v>
      </c>
      <c r="M1306" s="191">
        <f>VLOOKUP(L1306,'Slope %'!C:D,2,0)</f>
        <v>0.1</v>
      </c>
    </row>
    <row r="1307" spans="1:13" x14ac:dyDescent="0.25">
      <c r="A1307">
        <v>22580</v>
      </c>
      <c r="B1307" s="58" t="s">
        <v>1681</v>
      </c>
      <c r="C1307" s="58" t="s">
        <v>414</v>
      </c>
      <c r="D1307" s="58" t="s">
        <v>427</v>
      </c>
      <c r="E1307" s="58">
        <v>750</v>
      </c>
      <c r="F1307" s="58">
        <v>12</v>
      </c>
      <c r="G1307" s="59">
        <v>40</v>
      </c>
      <c r="H1307" s="58" t="s">
        <v>445</v>
      </c>
      <c r="I1307" s="59">
        <v>25.74</v>
      </c>
      <c r="J1307">
        <v>1</v>
      </c>
      <c r="K1307" s="191"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23.42</v>
      </c>
      <c r="L1307" s="192" t="str">
        <f t="shared" si="20"/>
        <v>Spirits750</v>
      </c>
      <c r="M1307" s="191">
        <f>VLOOKUP(L1307,'Slope %'!C:D,2,0)</f>
        <v>7.0000000000000007E-2</v>
      </c>
    </row>
    <row r="1308" spans="1:13" x14ac:dyDescent="0.25">
      <c r="A1308">
        <v>22594</v>
      </c>
      <c r="B1308" s="58" t="s">
        <v>1682</v>
      </c>
      <c r="C1308" s="58" t="s">
        <v>423</v>
      </c>
      <c r="D1308" s="58" t="s">
        <v>476</v>
      </c>
      <c r="E1308" s="58">
        <v>750</v>
      </c>
      <c r="F1308" s="58">
        <v>12</v>
      </c>
      <c r="G1308" s="59">
        <v>13.5</v>
      </c>
      <c r="H1308" s="58" t="s">
        <v>434</v>
      </c>
      <c r="I1308" s="59">
        <v>26.99</v>
      </c>
      <c r="J1308">
        <v>1</v>
      </c>
      <c r="K1308" s="191"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7.9</v>
      </c>
      <c r="L1308" s="192" t="str">
        <f t="shared" si="20"/>
        <v>Wine750</v>
      </c>
      <c r="M1308" s="191">
        <f>VLOOKUP(L1308,'Slope %'!C:D,2,0)</f>
        <v>0.1</v>
      </c>
    </row>
    <row r="1309" spans="1:13" x14ac:dyDescent="0.25">
      <c r="A1309">
        <v>22597</v>
      </c>
      <c r="B1309" s="58" t="s">
        <v>1683</v>
      </c>
      <c r="C1309" s="58" t="s">
        <v>423</v>
      </c>
      <c r="D1309" s="58" t="s">
        <v>436</v>
      </c>
      <c r="E1309" s="58">
        <v>750</v>
      </c>
      <c r="F1309" s="58">
        <v>6</v>
      </c>
      <c r="G1309" s="59">
        <v>14.8</v>
      </c>
      <c r="H1309" s="58" t="s">
        <v>434</v>
      </c>
      <c r="I1309" s="59">
        <v>36.99</v>
      </c>
      <c r="J1309">
        <v>1</v>
      </c>
      <c r="K1309" s="191"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8.67</v>
      </c>
      <c r="L1309" s="192" t="str">
        <f t="shared" si="20"/>
        <v>Wine750</v>
      </c>
      <c r="M1309" s="191">
        <f>VLOOKUP(L1309,'Slope %'!C:D,2,0)</f>
        <v>0.1</v>
      </c>
    </row>
    <row r="1310" spans="1:13" x14ac:dyDescent="0.25">
      <c r="A1310">
        <v>22609</v>
      </c>
      <c r="B1310" s="58" t="s">
        <v>1684</v>
      </c>
      <c r="C1310" s="58" t="s">
        <v>423</v>
      </c>
      <c r="D1310" s="58" t="s">
        <v>575</v>
      </c>
      <c r="E1310" s="58">
        <v>750</v>
      </c>
      <c r="F1310" s="58">
        <v>12</v>
      </c>
      <c r="G1310" s="59">
        <v>10.8</v>
      </c>
      <c r="H1310" s="58" t="s">
        <v>445</v>
      </c>
      <c r="I1310" s="59">
        <v>15.99</v>
      </c>
      <c r="J1310">
        <v>1</v>
      </c>
      <c r="K1310" s="191"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6.32</v>
      </c>
      <c r="L1310" s="192" t="str">
        <f t="shared" si="20"/>
        <v>Wine750</v>
      </c>
      <c r="M1310" s="191">
        <f>VLOOKUP(L1310,'Slope %'!C:D,2,0)</f>
        <v>0.1</v>
      </c>
    </row>
    <row r="1311" spans="1:13" x14ac:dyDescent="0.25">
      <c r="A1311">
        <v>22640</v>
      </c>
      <c r="B1311" s="58" t="s">
        <v>1685</v>
      </c>
      <c r="C1311" s="58" t="s">
        <v>414</v>
      </c>
      <c r="D1311" s="58" t="s">
        <v>418</v>
      </c>
      <c r="E1311" s="58">
        <v>375</v>
      </c>
      <c r="F1311" s="58">
        <v>24</v>
      </c>
      <c r="G1311" s="59">
        <v>40</v>
      </c>
      <c r="H1311" s="58" t="s">
        <v>419</v>
      </c>
      <c r="I1311" s="59">
        <v>14.29</v>
      </c>
      <c r="J1311">
        <v>1</v>
      </c>
      <c r="K1311" s="191"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13.3</v>
      </c>
      <c r="L1311" s="192" t="str">
        <f t="shared" si="20"/>
        <v>Spirits375</v>
      </c>
      <c r="M1311" s="191">
        <f>VLOOKUP(L1311,'Slope %'!C:D,2,0)</f>
        <v>0.1</v>
      </c>
    </row>
    <row r="1312" spans="1:13" x14ac:dyDescent="0.25">
      <c r="A1312">
        <v>22668</v>
      </c>
      <c r="B1312" s="58" t="s">
        <v>1686</v>
      </c>
      <c r="C1312" s="58" t="s">
        <v>423</v>
      </c>
      <c r="D1312" s="58" t="s">
        <v>476</v>
      </c>
      <c r="E1312" s="58">
        <v>500</v>
      </c>
      <c r="F1312" s="58">
        <v>12</v>
      </c>
      <c r="G1312" s="59">
        <v>12.5</v>
      </c>
      <c r="H1312" s="58" t="s">
        <v>451</v>
      </c>
      <c r="I1312" s="59">
        <v>9.99</v>
      </c>
      <c r="J1312">
        <v>1</v>
      </c>
      <c r="K1312" s="191"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5.17</v>
      </c>
      <c r="L1312" s="192" t="str">
        <f t="shared" si="20"/>
        <v>Wine500</v>
      </c>
      <c r="M1312" s="191">
        <f>VLOOKUP(L1312,'Slope %'!C:D,2,0)</f>
        <v>0.1</v>
      </c>
    </row>
    <row r="1313" spans="1:13" x14ac:dyDescent="0.25">
      <c r="A1313">
        <v>22669</v>
      </c>
      <c r="B1313" s="58" t="s">
        <v>1687</v>
      </c>
      <c r="C1313" s="58" t="s">
        <v>423</v>
      </c>
      <c r="D1313" s="58" t="s">
        <v>575</v>
      </c>
      <c r="E1313" s="58">
        <v>500</v>
      </c>
      <c r="F1313" s="58">
        <v>12</v>
      </c>
      <c r="G1313" s="59">
        <v>12.5</v>
      </c>
      <c r="H1313" s="58" t="s">
        <v>451</v>
      </c>
      <c r="I1313" s="59">
        <v>9.99</v>
      </c>
      <c r="J1313">
        <v>1</v>
      </c>
      <c r="K1313" s="191"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5.17</v>
      </c>
      <c r="L1313" s="192" t="str">
        <f t="shared" si="20"/>
        <v>Wine500</v>
      </c>
      <c r="M1313" s="191">
        <f>VLOOKUP(L1313,'Slope %'!C:D,2,0)</f>
        <v>0.1</v>
      </c>
    </row>
    <row r="1314" spans="1:13" x14ac:dyDescent="0.25">
      <c r="A1314">
        <v>22675</v>
      </c>
      <c r="B1314" s="58" t="s">
        <v>1207</v>
      </c>
      <c r="C1314" s="58" t="s">
        <v>423</v>
      </c>
      <c r="D1314" s="58" t="s">
        <v>711</v>
      </c>
      <c r="E1314" s="58">
        <v>375</v>
      </c>
      <c r="F1314" s="58">
        <v>12</v>
      </c>
      <c r="G1314" s="59">
        <v>11.5</v>
      </c>
      <c r="H1314" s="58" t="s">
        <v>421</v>
      </c>
      <c r="I1314" s="59">
        <v>10.99</v>
      </c>
      <c r="J1314">
        <v>1</v>
      </c>
      <c r="K1314" s="191"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3.57</v>
      </c>
      <c r="L1314" s="192" t="str">
        <f t="shared" si="20"/>
        <v>Wine375</v>
      </c>
      <c r="M1314" s="191">
        <f>VLOOKUP(L1314,'Slope %'!C:D,2,0)</f>
        <v>0.12</v>
      </c>
    </row>
    <row r="1315" spans="1:13" x14ac:dyDescent="0.25">
      <c r="A1315">
        <v>22683</v>
      </c>
      <c r="B1315" s="58" t="s">
        <v>1688</v>
      </c>
      <c r="C1315" s="58" t="s">
        <v>410</v>
      </c>
      <c r="D1315" s="58" t="s">
        <v>677</v>
      </c>
      <c r="E1315" s="58">
        <v>473</v>
      </c>
      <c r="F1315" s="58">
        <v>24</v>
      </c>
      <c r="G1315" s="59">
        <v>5</v>
      </c>
      <c r="H1315" s="58" t="s">
        <v>1200</v>
      </c>
      <c r="I1315" s="59">
        <v>3.99</v>
      </c>
      <c r="J1315">
        <v>1</v>
      </c>
      <c r="K1315" s="191"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1.85</v>
      </c>
      <c r="L1315" s="192" t="str">
        <f t="shared" si="20"/>
        <v>Beer473</v>
      </c>
      <c r="M1315" s="191">
        <f>VLOOKUP(L1315,'Slope %'!C:D,2,0)</f>
        <v>0.12</v>
      </c>
    </row>
    <row r="1316" spans="1:13" x14ac:dyDescent="0.25">
      <c r="A1316">
        <v>22683</v>
      </c>
      <c r="B1316" s="58" t="s">
        <v>1688</v>
      </c>
      <c r="C1316" s="58" t="s">
        <v>410</v>
      </c>
      <c r="D1316" s="58" t="s">
        <v>677</v>
      </c>
      <c r="E1316" s="58">
        <v>473</v>
      </c>
      <c r="F1316" s="58">
        <v>24</v>
      </c>
      <c r="G1316" s="59">
        <v>5</v>
      </c>
      <c r="H1316" s="58" t="s">
        <v>1200</v>
      </c>
      <c r="I1316" s="59">
        <v>3.99</v>
      </c>
      <c r="J1316">
        <v>1</v>
      </c>
      <c r="K1316" s="191"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1.85</v>
      </c>
      <c r="L1316" s="192" t="str">
        <f t="shared" si="20"/>
        <v>Beer473</v>
      </c>
      <c r="M1316" s="191">
        <f>VLOOKUP(L1316,'Slope %'!C:D,2,0)</f>
        <v>0.12</v>
      </c>
    </row>
    <row r="1317" spans="1:13" x14ac:dyDescent="0.25">
      <c r="A1317">
        <v>22735</v>
      </c>
      <c r="B1317" s="58" t="s">
        <v>1312</v>
      </c>
      <c r="C1317" s="58" t="s">
        <v>414</v>
      </c>
      <c r="D1317" s="58" t="s">
        <v>488</v>
      </c>
      <c r="E1317" s="58">
        <v>750</v>
      </c>
      <c r="F1317" s="58">
        <v>12</v>
      </c>
      <c r="G1317" s="59">
        <v>40</v>
      </c>
      <c r="H1317" s="58" t="s">
        <v>416</v>
      </c>
      <c r="I1317" s="59">
        <v>25.99</v>
      </c>
      <c r="J1317">
        <v>1</v>
      </c>
      <c r="K1317" s="191"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23.42</v>
      </c>
      <c r="L1317" s="192" t="str">
        <f t="shared" si="20"/>
        <v>Spirits750</v>
      </c>
      <c r="M1317" s="191">
        <f>VLOOKUP(L1317,'Slope %'!C:D,2,0)</f>
        <v>7.0000000000000007E-2</v>
      </c>
    </row>
    <row r="1318" spans="1:13" x14ac:dyDescent="0.25">
      <c r="A1318">
        <v>22736</v>
      </c>
      <c r="B1318" s="58" t="s">
        <v>1689</v>
      </c>
      <c r="C1318" s="58" t="s">
        <v>423</v>
      </c>
      <c r="D1318" s="58" t="s">
        <v>424</v>
      </c>
      <c r="E1318" s="58">
        <v>750</v>
      </c>
      <c r="F1318" s="58">
        <v>12</v>
      </c>
      <c r="G1318" s="59">
        <v>11</v>
      </c>
      <c r="H1318" s="58" t="s">
        <v>456</v>
      </c>
      <c r="I1318" s="59">
        <v>19.989999999999998</v>
      </c>
      <c r="J1318">
        <v>1</v>
      </c>
      <c r="K1318" s="191"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6.44</v>
      </c>
      <c r="L1318" s="192" t="str">
        <f t="shared" si="20"/>
        <v>Wine750</v>
      </c>
      <c r="M1318" s="191">
        <f>VLOOKUP(L1318,'Slope %'!C:D,2,0)</f>
        <v>0.1</v>
      </c>
    </row>
    <row r="1319" spans="1:13" x14ac:dyDescent="0.25">
      <c r="A1319">
        <v>22739</v>
      </c>
      <c r="B1319" s="58" t="s">
        <v>1177</v>
      </c>
      <c r="C1319" s="58" t="s">
        <v>414</v>
      </c>
      <c r="D1319" s="58" t="s">
        <v>415</v>
      </c>
      <c r="E1319" s="58">
        <v>1750</v>
      </c>
      <c r="F1319" s="58">
        <v>6</v>
      </c>
      <c r="G1319" s="59">
        <v>40</v>
      </c>
      <c r="H1319" s="58" t="s">
        <v>445</v>
      </c>
      <c r="I1319" s="59">
        <v>59.63</v>
      </c>
      <c r="J1319">
        <v>1</v>
      </c>
      <c r="K1319" s="191"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54.65</v>
      </c>
      <c r="L1319" s="192" t="str">
        <f t="shared" si="20"/>
        <v>Spirits1750</v>
      </c>
      <c r="M1319" s="191">
        <f>VLOOKUP(L1319,'Slope %'!C:D,2,0)</f>
        <v>0.03</v>
      </c>
    </row>
    <row r="1320" spans="1:13" x14ac:dyDescent="0.25">
      <c r="A1320">
        <v>22740</v>
      </c>
      <c r="B1320" s="58" t="s">
        <v>1690</v>
      </c>
      <c r="C1320" s="58" t="s">
        <v>423</v>
      </c>
      <c r="D1320" s="58" t="s">
        <v>440</v>
      </c>
      <c r="E1320" s="58">
        <v>750</v>
      </c>
      <c r="F1320" s="58">
        <v>12</v>
      </c>
      <c r="G1320" s="59">
        <v>14.5</v>
      </c>
      <c r="H1320" s="58" t="s">
        <v>521</v>
      </c>
      <c r="I1320" s="59">
        <v>18.989999999999998</v>
      </c>
      <c r="J1320">
        <v>1</v>
      </c>
      <c r="K1320" s="191"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8.49</v>
      </c>
      <c r="L1320" s="192" t="str">
        <f t="shared" si="20"/>
        <v>Wine750</v>
      </c>
      <c r="M1320" s="191">
        <f>VLOOKUP(L1320,'Slope %'!C:D,2,0)</f>
        <v>0.1</v>
      </c>
    </row>
    <row r="1321" spans="1:13" x14ac:dyDescent="0.25">
      <c r="A1321">
        <v>22751</v>
      </c>
      <c r="B1321" s="58" t="s">
        <v>1691</v>
      </c>
      <c r="C1321" s="58" t="s">
        <v>423</v>
      </c>
      <c r="D1321" s="58" t="s">
        <v>467</v>
      </c>
      <c r="E1321" s="58">
        <v>750</v>
      </c>
      <c r="F1321" s="58">
        <v>12</v>
      </c>
      <c r="G1321" s="59">
        <v>14.5</v>
      </c>
      <c r="H1321" s="58" t="s">
        <v>421</v>
      </c>
      <c r="I1321" s="59">
        <v>23.99</v>
      </c>
      <c r="J1321">
        <v>1</v>
      </c>
      <c r="K1321" s="191"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8.49</v>
      </c>
      <c r="L1321" s="192" t="str">
        <f t="shared" si="20"/>
        <v>Wine750</v>
      </c>
      <c r="M1321" s="191">
        <f>VLOOKUP(L1321,'Slope %'!C:D,2,0)</f>
        <v>0.1</v>
      </c>
    </row>
    <row r="1322" spans="1:13" x14ac:dyDescent="0.25">
      <c r="A1322">
        <v>22792</v>
      </c>
      <c r="B1322" s="58" t="s">
        <v>1692</v>
      </c>
      <c r="C1322" s="58" t="s">
        <v>410</v>
      </c>
      <c r="D1322" s="58" t="s">
        <v>677</v>
      </c>
      <c r="E1322" s="58">
        <v>2130</v>
      </c>
      <c r="F1322" s="58">
        <v>4</v>
      </c>
      <c r="G1322" s="59">
        <v>4.8</v>
      </c>
      <c r="H1322" s="58" t="s">
        <v>516</v>
      </c>
      <c r="I1322" s="59">
        <v>15.79</v>
      </c>
      <c r="J1322">
        <v>6</v>
      </c>
      <c r="K1322" s="191"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7.98</v>
      </c>
      <c r="L1322" s="192" t="str">
        <f t="shared" si="20"/>
        <v>Beer2130</v>
      </c>
      <c r="M1322" s="191">
        <f>VLOOKUP(L1322,'Slope %'!C:D,2,0)</f>
        <v>0.1</v>
      </c>
    </row>
    <row r="1323" spans="1:13" x14ac:dyDescent="0.25">
      <c r="A1323">
        <v>22792</v>
      </c>
      <c r="B1323" s="58" t="s">
        <v>1692</v>
      </c>
      <c r="C1323" s="58" t="s">
        <v>410</v>
      </c>
      <c r="D1323" s="58" t="s">
        <v>677</v>
      </c>
      <c r="E1323" s="58">
        <v>2130</v>
      </c>
      <c r="F1323" s="58">
        <v>4</v>
      </c>
      <c r="G1323" s="59">
        <v>4.8</v>
      </c>
      <c r="H1323" s="58" t="s">
        <v>516</v>
      </c>
      <c r="I1323" s="59">
        <v>15.79</v>
      </c>
      <c r="J1323">
        <v>6</v>
      </c>
      <c r="K1323" s="191"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7.98</v>
      </c>
      <c r="L1323" s="192" t="str">
        <f t="shared" si="20"/>
        <v>Beer2130</v>
      </c>
      <c r="M1323" s="191">
        <f>VLOOKUP(L1323,'Slope %'!C:D,2,0)</f>
        <v>0.1</v>
      </c>
    </row>
    <row r="1324" spans="1:13" x14ac:dyDescent="0.25">
      <c r="A1324">
        <v>22804</v>
      </c>
      <c r="B1324" s="58" t="s">
        <v>1693</v>
      </c>
      <c r="C1324" s="58" t="s">
        <v>423</v>
      </c>
      <c r="D1324" s="58" t="s">
        <v>436</v>
      </c>
      <c r="E1324" s="58">
        <v>750</v>
      </c>
      <c r="F1324" s="58">
        <v>12</v>
      </c>
      <c r="G1324" s="59">
        <v>13.5</v>
      </c>
      <c r="H1324" s="58" t="s">
        <v>561</v>
      </c>
      <c r="I1324" s="59">
        <v>18.989999999999998</v>
      </c>
      <c r="J1324">
        <v>1</v>
      </c>
      <c r="K1324" s="191"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7.9</v>
      </c>
      <c r="L1324" s="192" t="str">
        <f t="shared" si="20"/>
        <v>Wine750</v>
      </c>
      <c r="M1324" s="191">
        <f>VLOOKUP(L1324,'Slope %'!C:D,2,0)</f>
        <v>0.1</v>
      </c>
    </row>
    <row r="1325" spans="1:13" x14ac:dyDescent="0.25">
      <c r="A1325">
        <v>22808</v>
      </c>
      <c r="B1325" s="58" t="s">
        <v>1694</v>
      </c>
      <c r="C1325" s="58" t="s">
        <v>410</v>
      </c>
      <c r="D1325" s="58" t="s">
        <v>717</v>
      </c>
      <c r="E1325" s="58">
        <v>473</v>
      </c>
      <c r="F1325" s="58">
        <v>24</v>
      </c>
      <c r="G1325" s="59">
        <v>6.5</v>
      </c>
      <c r="H1325" s="58" t="s">
        <v>1695</v>
      </c>
      <c r="I1325" s="59">
        <v>4.49</v>
      </c>
      <c r="J1325">
        <v>1</v>
      </c>
      <c r="K1325" s="191"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2.4</v>
      </c>
      <c r="L1325" s="192" t="str">
        <f t="shared" si="20"/>
        <v>Beer473</v>
      </c>
      <c r="M1325" s="191">
        <f>VLOOKUP(L1325,'Slope %'!C:D,2,0)</f>
        <v>0.12</v>
      </c>
    </row>
    <row r="1326" spans="1:13" x14ac:dyDescent="0.25">
      <c r="A1326">
        <v>22831</v>
      </c>
      <c r="B1326" s="58" t="s">
        <v>1696</v>
      </c>
      <c r="C1326" s="58" t="s">
        <v>673</v>
      </c>
      <c r="D1326" s="58" t="s">
        <v>1122</v>
      </c>
      <c r="E1326" s="58">
        <v>20000</v>
      </c>
      <c r="F1326" s="58">
        <v>1</v>
      </c>
      <c r="G1326" s="59">
        <v>5</v>
      </c>
      <c r="H1326" s="58" t="s">
        <v>1399</v>
      </c>
      <c r="I1326" s="59">
        <v>120.26</v>
      </c>
      <c r="J1326">
        <v>1</v>
      </c>
      <c r="K1326" s="191"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78.069999999999993</v>
      </c>
      <c r="L1326" s="192" t="str">
        <f t="shared" si="20"/>
        <v>Ready to Drink20000</v>
      </c>
      <c r="M1326" s="191" t="e">
        <f>VLOOKUP(L1326,'Slope %'!C:D,2,0)</f>
        <v>#N/A</v>
      </c>
    </row>
    <row r="1327" spans="1:13" x14ac:dyDescent="0.25">
      <c r="A1327">
        <v>22831</v>
      </c>
      <c r="B1327" s="58" t="s">
        <v>1696</v>
      </c>
      <c r="C1327" s="58" t="s">
        <v>673</v>
      </c>
      <c r="D1327" s="58" t="s">
        <v>1122</v>
      </c>
      <c r="E1327" s="58">
        <v>20000</v>
      </c>
      <c r="F1327" s="58">
        <v>1</v>
      </c>
      <c r="G1327" s="59">
        <v>5</v>
      </c>
      <c r="H1327" s="58" t="s">
        <v>1399</v>
      </c>
      <c r="I1327" s="59">
        <v>120.26</v>
      </c>
      <c r="J1327">
        <v>1</v>
      </c>
      <c r="K1327" s="191"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78.069999999999993</v>
      </c>
      <c r="L1327" s="192" t="str">
        <f t="shared" si="20"/>
        <v>Ready to Drink20000</v>
      </c>
      <c r="M1327" s="191" t="e">
        <f>VLOOKUP(L1327,'Slope %'!C:D,2,0)</f>
        <v>#N/A</v>
      </c>
    </row>
    <row r="1328" spans="1:13" x14ac:dyDescent="0.25">
      <c r="A1328">
        <v>22832</v>
      </c>
      <c r="B1328" s="58" t="s">
        <v>1697</v>
      </c>
      <c r="C1328" s="58" t="s">
        <v>410</v>
      </c>
      <c r="D1328" s="58" t="s">
        <v>677</v>
      </c>
      <c r="E1328" s="58">
        <v>473</v>
      </c>
      <c r="F1328" s="58">
        <v>24</v>
      </c>
      <c r="G1328" s="59">
        <v>5</v>
      </c>
      <c r="H1328" s="58" t="s">
        <v>1448</v>
      </c>
      <c r="I1328" s="59">
        <v>3.99</v>
      </c>
      <c r="J1328">
        <v>1</v>
      </c>
      <c r="K1328" s="191"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1.85</v>
      </c>
      <c r="L1328" s="192" t="str">
        <f t="shared" si="20"/>
        <v>Beer473</v>
      </c>
      <c r="M1328" s="191">
        <f>VLOOKUP(L1328,'Slope %'!C:D,2,0)</f>
        <v>0.12</v>
      </c>
    </row>
    <row r="1329" spans="1:13" x14ac:dyDescent="0.25">
      <c r="A1329">
        <v>22832</v>
      </c>
      <c r="B1329" s="58" t="s">
        <v>1697</v>
      </c>
      <c r="C1329" s="58" t="s">
        <v>410</v>
      </c>
      <c r="D1329" s="58" t="s">
        <v>677</v>
      </c>
      <c r="E1329" s="58">
        <v>473</v>
      </c>
      <c r="F1329" s="58">
        <v>24</v>
      </c>
      <c r="G1329" s="59">
        <v>5</v>
      </c>
      <c r="H1329" s="58" t="s">
        <v>1448</v>
      </c>
      <c r="I1329" s="59">
        <v>3.99</v>
      </c>
      <c r="J1329">
        <v>1</v>
      </c>
      <c r="K1329" s="191"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1.85</v>
      </c>
      <c r="L1329" s="192" t="str">
        <f t="shared" si="20"/>
        <v>Beer473</v>
      </c>
      <c r="M1329" s="191">
        <f>VLOOKUP(L1329,'Slope %'!C:D,2,0)</f>
        <v>0.12</v>
      </c>
    </row>
    <row r="1330" spans="1:13" x14ac:dyDescent="0.25">
      <c r="A1330">
        <v>22846</v>
      </c>
      <c r="B1330" s="58" t="s">
        <v>1698</v>
      </c>
      <c r="C1330" s="58" t="s">
        <v>423</v>
      </c>
      <c r="D1330" s="58" t="s">
        <v>803</v>
      </c>
      <c r="E1330" s="58">
        <v>750</v>
      </c>
      <c r="F1330" s="58">
        <v>12</v>
      </c>
      <c r="G1330" s="59">
        <v>14.5</v>
      </c>
      <c r="H1330" s="58" t="s">
        <v>448</v>
      </c>
      <c r="I1330" s="59">
        <v>17.989999999999998</v>
      </c>
      <c r="J1330">
        <v>1</v>
      </c>
      <c r="K1330" s="191"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8.49</v>
      </c>
      <c r="L1330" s="192" t="str">
        <f t="shared" si="20"/>
        <v>Wine750</v>
      </c>
      <c r="M1330" s="191">
        <f>VLOOKUP(L1330,'Slope %'!C:D,2,0)</f>
        <v>0.1</v>
      </c>
    </row>
    <row r="1331" spans="1:13" x14ac:dyDescent="0.25">
      <c r="A1331">
        <v>22847</v>
      </c>
      <c r="B1331" s="58" t="s">
        <v>1699</v>
      </c>
      <c r="C1331" s="58" t="s">
        <v>423</v>
      </c>
      <c r="D1331" s="58" t="s">
        <v>450</v>
      </c>
      <c r="E1331" s="58">
        <v>750</v>
      </c>
      <c r="F1331" s="58">
        <v>12</v>
      </c>
      <c r="G1331" s="59">
        <v>14.5</v>
      </c>
      <c r="H1331" s="58" t="s">
        <v>431</v>
      </c>
      <c r="I1331" s="59">
        <v>29.99</v>
      </c>
      <c r="J1331">
        <v>1</v>
      </c>
      <c r="K1331" s="191"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8.49</v>
      </c>
      <c r="L1331" s="192" t="str">
        <f t="shared" si="20"/>
        <v>Wine750</v>
      </c>
      <c r="M1331" s="191">
        <f>VLOOKUP(L1331,'Slope %'!C:D,2,0)</f>
        <v>0.1</v>
      </c>
    </row>
    <row r="1332" spans="1:13" x14ac:dyDescent="0.25">
      <c r="A1332">
        <v>22858</v>
      </c>
      <c r="B1332" s="58" t="s">
        <v>1700</v>
      </c>
      <c r="C1332" s="58" t="s">
        <v>423</v>
      </c>
      <c r="D1332" s="58" t="s">
        <v>538</v>
      </c>
      <c r="E1332" s="58">
        <v>750</v>
      </c>
      <c r="F1332" s="58">
        <v>12</v>
      </c>
      <c r="G1332" s="59">
        <v>14.5</v>
      </c>
      <c r="H1332" s="58" t="s">
        <v>1701</v>
      </c>
      <c r="I1332" s="59">
        <v>20.99</v>
      </c>
      <c r="J1332">
        <v>1</v>
      </c>
      <c r="K1332" s="191"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8.49</v>
      </c>
      <c r="L1332" s="192" t="str">
        <f t="shared" si="20"/>
        <v>Wine750</v>
      </c>
      <c r="M1332" s="191">
        <f>VLOOKUP(L1332,'Slope %'!C:D,2,0)</f>
        <v>0.1</v>
      </c>
    </row>
    <row r="1333" spans="1:13" x14ac:dyDescent="0.25">
      <c r="A1333">
        <v>22860</v>
      </c>
      <c r="B1333" s="58" t="s">
        <v>1702</v>
      </c>
      <c r="C1333" s="58" t="s">
        <v>423</v>
      </c>
      <c r="D1333" s="58" t="s">
        <v>424</v>
      </c>
      <c r="E1333" s="58">
        <v>200</v>
      </c>
      <c r="F1333" s="58">
        <v>24</v>
      </c>
      <c r="G1333" s="59">
        <v>11.5</v>
      </c>
      <c r="H1333" s="58" t="s">
        <v>434</v>
      </c>
      <c r="I1333" s="59">
        <v>9.99</v>
      </c>
      <c r="J1333">
        <v>1</v>
      </c>
      <c r="K1333" s="191"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2.58</v>
      </c>
      <c r="L1333" s="192" t="str">
        <f t="shared" si="20"/>
        <v>Wine200</v>
      </c>
      <c r="M1333" s="191">
        <f>VLOOKUP(L1333,'Slope %'!C:D,2,0)</f>
        <v>0.12</v>
      </c>
    </row>
    <row r="1334" spans="1:13" x14ac:dyDescent="0.25">
      <c r="A1334">
        <v>22861</v>
      </c>
      <c r="B1334" s="58" t="s">
        <v>1703</v>
      </c>
      <c r="C1334" s="58" t="s">
        <v>423</v>
      </c>
      <c r="D1334" s="58" t="s">
        <v>538</v>
      </c>
      <c r="E1334" s="58">
        <v>750</v>
      </c>
      <c r="F1334" s="58">
        <v>12</v>
      </c>
      <c r="G1334" s="59">
        <v>14.5</v>
      </c>
      <c r="H1334" s="58" t="s">
        <v>1701</v>
      </c>
      <c r="I1334" s="59">
        <v>29.99</v>
      </c>
      <c r="J1334">
        <v>1</v>
      </c>
      <c r="K1334" s="191"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8.49</v>
      </c>
      <c r="L1334" s="192" t="str">
        <f t="shared" si="20"/>
        <v>Wine750</v>
      </c>
      <c r="M1334" s="191">
        <f>VLOOKUP(L1334,'Slope %'!C:D,2,0)</f>
        <v>0.1</v>
      </c>
    </row>
    <row r="1335" spans="1:13" x14ac:dyDescent="0.25">
      <c r="A1335">
        <v>22862</v>
      </c>
      <c r="B1335" s="58" t="s">
        <v>1704</v>
      </c>
      <c r="C1335" s="58" t="s">
        <v>423</v>
      </c>
      <c r="D1335" s="58" t="s">
        <v>455</v>
      </c>
      <c r="E1335" s="58">
        <v>200</v>
      </c>
      <c r="F1335" s="58">
        <v>24</v>
      </c>
      <c r="G1335" s="59">
        <v>11</v>
      </c>
      <c r="H1335" s="58" t="s">
        <v>434</v>
      </c>
      <c r="I1335" s="59">
        <v>9.99</v>
      </c>
      <c r="J1335">
        <v>1</v>
      </c>
      <c r="K1335" s="191"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2.4700000000000002</v>
      </c>
      <c r="L1335" s="192" t="str">
        <f t="shared" si="20"/>
        <v>Wine200</v>
      </c>
      <c r="M1335" s="191">
        <f>VLOOKUP(L1335,'Slope %'!C:D,2,0)</f>
        <v>0.12</v>
      </c>
    </row>
    <row r="1336" spans="1:13" x14ac:dyDescent="0.25">
      <c r="A1336">
        <v>22889</v>
      </c>
      <c r="B1336" s="58" t="s">
        <v>1705</v>
      </c>
      <c r="C1336" s="58" t="s">
        <v>423</v>
      </c>
      <c r="D1336" s="58" t="s">
        <v>436</v>
      </c>
      <c r="E1336" s="58">
        <v>750</v>
      </c>
      <c r="F1336" s="58">
        <v>12</v>
      </c>
      <c r="G1336" s="59">
        <v>14.5</v>
      </c>
      <c r="H1336" s="58" t="s">
        <v>511</v>
      </c>
      <c r="I1336" s="59">
        <v>62.99</v>
      </c>
      <c r="J1336">
        <v>1</v>
      </c>
      <c r="K1336" s="191"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8.49</v>
      </c>
      <c r="L1336" s="192" t="str">
        <f t="shared" si="20"/>
        <v>Wine750</v>
      </c>
      <c r="M1336" s="191">
        <f>VLOOKUP(L1336,'Slope %'!C:D,2,0)</f>
        <v>0.1</v>
      </c>
    </row>
    <row r="1337" spans="1:13" x14ac:dyDescent="0.25">
      <c r="A1337">
        <v>22924</v>
      </c>
      <c r="B1337" s="58" t="s">
        <v>1706</v>
      </c>
      <c r="C1337" s="58" t="s">
        <v>414</v>
      </c>
      <c r="D1337" s="58" t="s">
        <v>623</v>
      </c>
      <c r="E1337" s="58">
        <v>200</v>
      </c>
      <c r="F1337" s="58">
        <v>24</v>
      </c>
      <c r="G1337" s="59">
        <v>40</v>
      </c>
      <c r="H1337" s="58" t="s">
        <v>416</v>
      </c>
      <c r="I1337" s="59">
        <v>11.89</v>
      </c>
      <c r="J1337">
        <v>1</v>
      </c>
      <c r="K1337" s="191"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8.51</v>
      </c>
      <c r="L1337" s="192" t="str">
        <f t="shared" si="20"/>
        <v>Spirits200</v>
      </c>
      <c r="M1337" s="191">
        <f>VLOOKUP(L1337,'Slope %'!C:D,2,0)</f>
        <v>0.1</v>
      </c>
    </row>
    <row r="1338" spans="1:13" x14ac:dyDescent="0.25">
      <c r="A1338">
        <v>22925</v>
      </c>
      <c r="B1338" s="58" t="s">
        <v>1707</v>
      </c>
      <c r="C1338" s="58" t="s">
        <v>410</v>
      </c>
      <c r="D1338" s="58" t="s">
        <v>717</v>
      </c>
      <c r="E1338" s="58">
        <v>473</v>
      </c>
      <c r="F1338" s="58">
        <v>24</v>
      </c>
      <c r="G1338" s="59">
        <v>8</v>
      </c>
      <c r="H1338" s="58" t="s">
        <v>1695</v>
      </c>
      <c r="I1338" s="59">
        <v>4.99</v>
      </c>
      <c r="J1338">
        <v>1</v>
      </c>
      <c r="K1338" s="191"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2.95</v>
      </c>
      <c r="L1338" s="192" t="str">
        <f t="shared" si="20"/>
        <v>Beer473</v>
      </c>
      <c r="M1338" s="191">
        <f>VLOOKUP(L1338,'Slope %'!C:D,2,0)</f>
        <v>0.12</v>
      </c>
    </row>
    <row r="1339" spans="1:13" x14ac:dyDescent="0.25">
      <c r="A1339">
        <v>22938</v>
      </c>
      <c r="B1339" s="58" t="s">
        <v>1708</v>
      </c>
      <c r="C1339" s="58" t="s">
        <v>423</v>
      </c>
      <c r="D1339" s="58" t="s">
        <v>436</v>
      </c>
      <c r="E1339" s="58">
        <v>750</v>
      </c>
      <c r="F1339" s="58">
        <v>12</v>
      </c>
      <c r="G1339" s="59">
        <v>13.5</v>
      </c>
      <c r="H1339" s="58" t="s">
        <v>541</v>
      </c>
      <c r="I1339" s="59">
        <v>17.989999999999998</v>
      </c>
      <c r="J1339">
        <v>1</v>
      </c>
      <c r="K1339" s="191"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7.9</v>
      </c>
      <c r="L1339" s="192" t="str">
        <f t="shared" si="20"/>
        <v>Wine750</v>
      </c>
      <c r="M1339" s="191">
        <f>VLOOKUP(L1339,'Slope %'!C:D,2,0)</f>
        <v>0.1</v>
      </c>
    </row>
    <row r="1340" spans="1:13" x14ac:dyDescent="0.25">
      <c r="A1340">
        <v>22957</v>
      </c>
      <c r="B1340" s="58" t="s">
        <v>1709</v>
      </c>
      <c r="C1340" s="58" t="s">
        <v>439</v>
      </c>
      <c r="D1340" s="58" t="s">
        <v>1598</v>
      </c>
      <c r="E1340" s="58">
        <v>0</v>
      </c>
      <c r="F1340" s="58">
        <v>10</v>
      </c>
      <c r="H1340" s="58" t="s">
        <v>1351</v>
      </c>
      <c r="I1340" s="59">
        <v>2.4900000000000002</v>
      </c>
      <c r="K1340" s="191"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0</v>
      </c>
      <c r="L1340" s="192" t="str">
        <f t="shared" si="20"/>
        <v>Non Liquor Merchandise0</v>
      </c>
      <c r="M1340" s="191" t="e">
        <f>VLOOKUP(L1340,'Slope %'!C:D,2,0)</f>
        <v>#N/A</v>
      </c>
    </row>
    <row r="1341" spans="1:13" x14ac:dyDescent="0.25">
      <c r="A1341">
        <v>22959</v>
      </c>
      <c r="B1341" s="58" t="s">
        <v>1710</v>
      </c>
      <c r="C1341" s="58" t="s">
        <v>439</v>
      </c>
      <c r="D1341" s="58" t="s">
        <v>1598</v>
      </c>
      <c r="E1341" s="58">
        <v>0</v>
      </c>
      <c r="F1341" s="58">
        <v>10</v>
      </c>
      <c r="H1341" s="58" t="s">
        <v>1351</v>
      </c>
      <c r="I1341" s="59">
        <v>2.4900000000000002</v>
      </c>
      <c r="K1341" s="191"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0</v>
      </c>
      <c r="L1341" s="192" t="str">
        <f t="shared" si="20"/>
        <v>Non Liquor Merchandise0</v>
      </c>
      <c r="M1341" s="191" t="e">
        <f>VLOOKUP(L1341,'Slope %'!C:D,2,0)</f>
        <v>#N/A</v>
      </c>
    </row>
    <row r="1342" spans="1:13" x14ac:dyDescent="0.25">
      <c r="A1342">
        <v>22989</v>
      </c>
      <c r="B1342" s="58" t="s">
        <v>1711</v>
      </c>
      <c r="C1342" s="58" t="s">
        <v>423</v>
      </c>
      <c r="D1342" s="58" t="s">
        <v>465</v>
      </c>
      <c r="E1342" s="58">
        <v>3000</v>
      </c>
      <c r="F1342" s="58">
        <v>4</v>
      </c>
      <c r="G1342" s="59">
        <v>13</v>
      </c>
      <c r="H1342" s="58" t="s">
        <v>501</v>
      </c>
      <c r="I1342" s="59">
        <v>44.99</v>
      </c>
      <c r="J1342">
        <v>1</v>
      </c>
      <c r="K1342" s="191"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30.45</v>
      </c>
      <c r="L1342" s="192" t="str">
        <f t="shared" si="20"/>
        <v>Wine3000</v>
      </c>
      <c r="M1342" s="191">
        <f>VLOOKUP(L1342,'Slope %'!C:D,2,0)</f>
        <v>0.05</v>
      </c>
    </row>
    <row r="1343" spans="1:13" x14ac:dyDescent="0.25">
      <c r="A1343">
        <v>22993</v>
      </c>
      <c r="B1343" s="58" t="s">
        <v>1712</v>
      </c>
      <c r="C1343" s="58" t="s">
        <v>423</v>
      </c>
      <c r="D1343" s="58" t="s">
        <v>598</v>
      </c>
      <c r="E1343" s="58">
        <v>750</v>
      </c>
      <c r="F1343" s="58">
        <v>6</v>
      </c>
      <c r="G1343" s="59">
        <v>14</v>
      </c>
      <c r="H1343" s="58" t="s">
        <v>511</v>
      </c>
      <c r="I1343" s="59">
        <v>52.15</v>
      </c>
      <c r="J1343">
        <v>1</v>
      </c>
      <c r="K1343" s="191"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8.1999999999999993</v>
      </c>
      <c r="L1343" s="192" t="str">
        <f t="shared" si="20"/>
        <v>Wine750</v>
      </c>
      <c r="M1343" s="191">
        <f>VLOOKUP(L1343,'Slope %'!C:D,2,0)</f>
        <v>0.1</v>
      </c>
    </row>
    <row r="1344" spans="1:13" x14ac:dyDescent="0.25">
      <c r="A1344">
        <v>23049</v>
      </c>
      <c r="B1344" s="58" t="s">
        <v>1713</v>
      </c>
      <c r="C1344" s="58" t="s">
        <v>423</v>
      </c>
      <c r="D1344" s="58" t="s">
        <v>575</v>
      </c>
      <c r="E1344" s="58">
        <v>4000</v>
      </c>
      <c r="F1344" s="58">
        <v>4</v>
      </c>
      <c r="G1344" s="59">
        <v>12</v>
      </c>
      <c r="H1344" s="58" t="s">
        <v>474</v>
      </c>
      <c r="I1344" s="59">
        <v>43.99</v>
      </c>
      <c r="J1344">
        <v>1</v>
      </c>
      <c r="K1344" s="191"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31.2</v>
      </c>
      <c r="L1344" s="192" t="str">
        <f t="shared" si="20"/>
        <v>Wine4000</v>
      </c>
      <c r="M1344" s="191">
        <f>VLOOKUP(L1344,'Slope %'!C:D,2,0)</f>
        <v>0.05</v>
      </c>
    </row>
    <row r="1345" spans="1:13" x14ac:dyDescent="0.25">
      <c r="A1345">
        <v>23050</v>
      </c>
      <c r="B1345" s="58" t="s">
        <v>1714</v>
      </c>
      <c r="C1345" s="58" t="s">
        <v>423</v>
      </c>
      <c r="D1345" s="58" t="s">
        <v>538</v>
      </c>
      <c r="E1345" s="58">
        <v>4000</v>
      </c>
      <c r="F1345" s="58">
        <v>4</v>
      </c>
      <c r="G1345" s="59">
        <v>12.5</v>
      </c>
      <c r="H1345" s="58" t="s">
        <v>474</v>
      </c>
      <c r="I1345" s="59">
        <v>43.99</v>
      </c>
      <c r="J1345">
        <v>1</v>
      </c>
      <c r="K1345" s="191"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32.51</v>
      </c>
      <c r="L1345" s="192" t="str">
        <f t="shared" si="20"/>
        <v>Wine4000</v>
      </c>
      <c r="M1345" s="191">
        <f>VLOOKUP(L1345,'Slope %'!C:D,2,0)</f>
        <v>0.05</v>
      </c>
    </row>
    <row r="1346" spans="1:13" x14ac:dyDescent="0.25">
      <c r="A1346">
        <v>23068</v>
      </c>
      <c r="B1346" s="58" t="s">
        <v>1715</v>
      </c>
      <c r="C1346" s="58" t="s">
        <v>410</v>
      </c>
      <c r="D1346" s="58" t="s">
        <v>621</v>
      </c>
      <c r="E1346" s="58">
        <v>8520</v>
      </c>
      <c r="F1346" s="58">
        <v>1</v>
      </c>
      <c r="G1346" s="59">
        <v>4</v>
      </c>
      <c r="H1346" s="58" t="s">
        <v>516</v>
      </c>
      <c r="I1346" s="59">
        <v>55.99</v>
      </c>
      <c r="J1346">
        <v>24</v>
      </c>
      <c r="K1346" s="191"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26.61</v>
      </c>
      <c r="L1346" s="192" t="str">
        <f t="shared" si="20"/>
        <v>Beer8520</v>
      </c>
      <c r="M1346" s="191">
        <f>VLOOKUP(L1346,'Slope %'!C:D,2,0)</f>
        <v>0.05</v>
      </c>
    </row>
    <row r="1347" spans="1:13" x14ac:dyDescent="0.25">
      <c r="A1347">
        <v>23068</v>
      </c>
      <c r="B1347" s="58" t="s">
        <v>1715</v>
      </c>
      <c r="C1347" s="58" t="s">
        <v>410</v>
      </c>
      <c r="D1347" s="58" t="s">
        <v>621</v>
      </c>
      <c r="E1347" s="58">
        <v>8520</v>
      </c>
      <c r="F1347" s="58">
        <v>1</v>
      </c>
      <c r="G1347" s="59">
        <v>4</v>
      </c>
      <c r="H1347" s="58" t="s">
        <v>516</v>
      </c>
      <c r="I1347" s="59">
        <v>55.99</v>
      </c>
      <c r="J1347">
        <v>24</v>
      </c>
      <c r="K1347" s="191"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26.61</v>
      </c>
      <c r="L1347" s="192" t="str">
        <f t="shared" ref="L1347:L1410" si="21">(_xlfn.CONCAT(C1347,E1347))</f>
        <v>Beer8520</v>
      </c>
      <c r="M1347" s="191">
        <f>VLOOKUP(L1347,'Slope %'!C:D,2,0)</f>
        <v>0.05</v>
      </c>
    </row>
    <row r="1348" spans="1:13" x14ac:dyDescent="0.25">
      <c r="A1348">
        <v>23095</v>
      </c>
      <c r="B1348" s="58" t="s">
        <v>1716</v>
      </c>
      <c r="C1348" s="58" t="s">
        <v>423</v>
      </c>
      <c r="D1348" s="58" t="s">
        <v>473</v>
      </c>
      <c r="E1348" s="58">
        <v>750</v>
      </c>
      <c r="F1348" s="58">
        <v>12</v>
      </c>
      <c r="G1348" s="59">
        <v>12</v>
      </c>
      <c r="H1348" s="58" t="s">
        <v>471</v>
      </c>
      <c r="I1348" s="59">
        <v>13.49</v>
      </c>
      <c r="J1348">
        <v>1</v>
      </c>
      <c r="K1348" s="191"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7.03</v>
      </c>
      <c r="L1348" s="192" t="str">
        <f t="shared" si="21"/>
        <v>Wine750</v>
      </c>
      <c r="M1348" s="191">
        <f>VLOOKUP(L1348,'Slope %'!C:D,2,0)</f>
        <v>0.1</v>
      </c>
    </row>
    <row r="1349" spans="1:13" x14ac:dyDescent="0.25">
      <c r="A1349">
        <v>23132</v>
      </c>
      <c r="B1349" s="58" t="s">
        <v>1717</v>
      </c>
      <c r="C1349" s="58" t="s">
        <v>410</v>
      </c>
      <c r="D1349" s="58" t="s">
        <v>411</v>
      </c>
      <c r="E1349" s="58">
        <v>473</v>
      </c>
      <c r="F1349" s="58">
        <v>24</v>
      </c>
      <c r="G1349" s="59">
        <v>5</v>
      </c>
      <c r="H1349" s="58" t="s">
        <v>448</v>
      </c>
      <c r="I1349" s="59">
        <v>3.8</v>
      </c>
      <c r="J1349">
        <v>1</v>
      </c>
      <c r="K1349" s="191"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1.85</v>
      </c>
      <c r="L1349" s="192" t="str">
        <f t="shared" si="21"/>
        <v>Beer473</v>
      </c>
      <c r="M1349" s="191">
        <f>VLOOKUP(L1349,'Slope %'!C:D,2,0)</f>
        <v>0.12</v>
      </c>
    </row>
    <row r="1350" spans="1:13" x14ac:dyDescent="0.25">
      <c r="A1350">
        <v>23132</v>
      </c>
      <c r="B1350" s="58" t="s">
        <v>1717</v>
      </c>
      <c r="C1350" s="58" t="s">
        <v>410</v>
      </c>
      <c r="D1350" s="58" t="s">
        <v>411</v>
      </c>
      <c r="E1350" s="58">
        <v>473</v>
      </c>
      <c r="F1350" s="58">
        <v>24</v>
      </c>
      <c r="G1350" s="59">
        <v>5</v>
      </c>
      <c r="H1350" s="58" t="s">
        <v>448</v>
      </c>
      <c r="I1350" s="59">
        <v>3.8</v>
      </c>
      <c r="J1350">
        <v>1</v>
      </c>
      <c r="K1350" s="191"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1.85</v>
      </c>
      <c r="L1350" s="192" t="str">
        <f t="shared" si="21"/>
        <v>Beer473</v>
      </c>
      <c r="M1350" s="191">
        <f>VLOOKUP(L1350,'Slope %'!C:D,2,0)</f>
        <v>0.12</v>
      </c>
    </row>
    <row r="1351" spans="1:13" x14ac:dyDescent="0.25">
      <c r="A1351">
        <v>23149</v>
      </c>
      <c r="B1351" s="58" t="s">
        <v>1718</v>
      </c>
      <c r="C1351" s="58" t="s">
        <v>423</v>
      </c>
      <c r="D1351" s="58" t="s">
        <v>436</v>
      </c>
      <c r="E1351" s="58">
        <v>750</v>
      </c>
      <c r="F1351" s="58">
        <v>12</v>
      </c>
      <c r="G1351" s="59">
        <v>14</v>
      </c>
      <c r="H1351" s="58" t="s">
        <v>474</v>
      </c>
      <c r="I1351" s="59">
        <v>25.99</v>
      </c>
      <c r="J1351">
        <v>1</v>
      </c>
      <c r="K1351" s="191"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8.1999999999999993</v>
      </c>
      <c r="L1351" s="192" t="str">
        <f t="shared" si="21"/>
        <v>Wine750</v>
      </c>
      <c r="M1351" s="191">
        <f>VLOOKUP(L1351,'Slope %'!C:D,2,0)</f>
        <v>0.1</v>
      </c>
    </row>
    <row r="1352" spans="1:13" x14ac:dyDescent="0.25">
      <c r="A1352">
        <v>23187</v>
      </c>
      <c r="B1352" s="58" t="s">
        <v>1719</v>
      </c>
      <c r="C1352" s="58" t="s">
        <v>414</v>
      </c>
      <c r="D1352" s="58" t="s">
        <v>663</v>
      </c>
      <c r="E1352" s="58">
        <v>750</v>
      </c>
      <c r="F1352" s="58">
        <v>12</v>
      </c>
      <c r="G1352" s="59">
        <v>40</v>
      </c>
      <c r="H1352" s="58" t="s">
        <v>445</v>
      </c>
      <c r="I1352" s="59">
        <v>29.99</v>
      </c>
      <c r="J1352">
        <v>1</v>
      </c>
      <c r="K1352" s="191"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23.42</v>
      </c>
      <c r="L1352" s="192" t="str">
        <f t="shared" si="21"/>
        <v>Spirits750</v>
      </c>
      <c r="M1352" s="191">
        <f>VLOOKUP(L1352,'Slope %'!C:D,2,0)</f>
        <v>7.0000000000000007E-2</v>
      </c>
    </row>
    <row r="1353" spans="1:13" x14ac:dyDescent="0.25">
      <c r="A1353">
        <v>23205</v>
      </c>
      <c r="B1353" s="58" t="s">
        <v>1720</v>
      </c>
      <c r="C1353" s="58" t="s">
        <v>423</v>
      </c>
      <c r="D1353" s="58" t="s">
        <v>935</v>
      </c>
      <c r="E1353" s="58">
        <v>1000</v>
      </c>
      <c r="F1353" s="58">
        <v>6</v>
      </c>
      <c r="G1353" s="59">
        <v>8.5</v>
      </c>
      <c r="H1353" s="58" t="s">
        <v>628</v>
      </c>
      <c r="I1353" s="59">
        <v>11.24</v>
      </c>
      <c r="J1353">
        <v>1</v>
      </c>
      <c r="K1353" s="191"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6.64</v>
      </c>
      <c r="L1353" s="192" t="str">
        <f t="shared" si="21"/>
        <v>Wine1000</v>
      </c>
      <c r="M1353" s="191">
        <f>VLOOKUP(L1353,'Slope %'!C:D,2,0)</f>
        <v>7.0000000000000007E-2</v>
      </c>
    </row>
    <row r="1354" spans="1:13" x14ac:dyDescent="0.25">
      <c r="A1354">
        <v>23231</v>
      </c>
      <c r="B1354" s="58" t="s">
        <v>1721</v>
      </c>
      <c r="C1354" s="58" t="s">
        <v>410</v>
      </c>
      <c r="D1354" s="58" t="s">
        <v>717</v>
      </c>
      <c r="E1354" s="58">
        <v>1320</v>
      </c>
      <c r="F1354" s="58">
        <v>6</v>
      </c>
      <c r="G1354" s="59">
        <v>7.1</v>
      </c>
      <c r="H1354" s="58" t="s">
        <v>1176</v>
      </c>
      <c r="I1354" s="59">
        <v>24.99</v>
      </c>
      <c r="J1354">
        <v>4</v>
      </c>
      <c r="K1354" s="191"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7.32</v>
      </c>
      <c r="L1354" s="192" t="str">
        <f t="shared" si="21"/>
        <v>Beer1320</v>
      </c>
      <c r="M1354" s="191">
        <f>VLOOKUP(L1354,'Slope %'!C:D,2,0)</f>
        <v>0.12</v>
      </c>
    </row>
    <row r="1355" spans="1:13" x14ac:dyDescent="0.25">
      <c r="A1355">
        <v>23242</v>
      </c>
      <c r="B1355" s="58" t="s">
        <v>1722</v>
      </c>
      <c r="C1355" s="58" t="s">
        <v>414</v>
      </c>
      <c r="D1355" s="58" t="s">
        <v>552</v>
      </c>
      <c r="E1355" s="58">
        <v>120</v>
      </c>
      <c r="F1355" s="58">
        <v>18</v>
      </c>
      <c r="G1355" s="59">
        <v>20</v>
      </c>
      <c r="H1355" s="58" t="s">
        <v>553</v>
      </c>
      <c r="I1355" s="59">
        <v>11.99</v>
      </c>
      <c r="J1355">
        <v>4</v>
      </c>
      <c r="K1355" s="191"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2.5499999999999998</v>
      </c>
      <c r="L1355" s="192" t="str">
        <f t="shared" si="21"/>
        <v>Spirits120</v>
      </c>
      <c r="M1355" s="191">
        <f>VLOOKUP(L1355,'Slope %'!C:D,2,0)</f>
        <v>0.1</v>
      </c>
    </row>
    <row r="1356" spans="1:13" x14ac:dyDescent="0.25">
      <c r="A1356">
        <v>23273</v>
      </c>
      <c r="B1356" s="58" t="s">
        <v>1723</v>
      </c>
      <c r="C1356" s="58" t="s">
        <v>423</v>
      </c>
      <c r="D1356" s="58" t="s">
        <v>473</v>
      </c>
      <c r="E1356" s="58">
        <v>1000</v>
      </c>
      <c r="F1356" s="58">
        <v>12</v>
      </c>
      <c r="G1356" s="59">
        <v>12.5</v>
      </c>
      <c r="H1356" s="58" t="s">
        <v>471</v>
      </c>
      <c r="I1356" s="59">
        <v>15.99</v>
      </c>
      <c r="J1356">
        <v>1</v>
      </c>
      <c r="K1356" s="191"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9.76</v>
      </c>
      <c r="L1356" s="192" t="str">
        <f t="shared" si="21"/>
        <v>Wine1000</v>
      </c>
      <c r="M1356" s="191">
        <f>VLOOKUP(L1356,'Slope %'!C:D,2,0)</f>
        <v>7.0000000000000007E-2</v>
      </c>
    </row>
    <row r="1357" spans="1:13" x14ac:dyDescent="0.25">
      <c r="A1357">
        <v>23274</v>
      </c>
      <c r="B1357" s="58" t="s">
        <v>1724</v>
      </c>
      <c r="C1357" s="58" t="s">
        <v>423</v>
      </c>
      <c r="D1357" s="58" t="s">
        <v>495</v>
      </c>
      <c r="E1357" s="58">
        <v>1000</v>
      </c>
      <c r="F1357" s="58">
        <v>12</v>
      </c>
      <c r="G1357" s="59">
        <v>13</v>
      </c>
      <c r="H1357" s="58" t="s">
        <v>471</v>
      </c>
      <c r="I1357" s="59">
        <v>15.99</v>
      </c>
      <c r="J1357">
        <v>1</v>
      </c>
      <c r="K1357" s="191"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10.15</v>
      </c>
      <c r="L1357" s="192" t="str">
        <f t="shared" si="21"/>
        <v>Wine1000</v>
      </c>
      <c r="M1357" s="191">
        <f>VLOOKUP(L1357,'Slope %'!C:D,2,0)</f>
        <v>7.0000000000000007E-2</v>
      </c>
    </row>
    <row r="1358" spans="1:13" x14ac:dyDescent="0.25">
      <c r="A1358">
        <v>23295</v>
      </c>
      <c r="B1358" s="58" t="s">
        <v>1725</v>
      </c>
      <c r="C1358" s="58" t="s">
        <v>414</v>
      </c>
      <c r="D1358" s="58" t="s">
        <v>1475</v>
      </c>
      <c r="E1358" s="58">
        <v>750</v>
      </c>
      <c r="F1358" s="58">
        <v>6</v>
      </c>
      <c r="G1358" s="59">
        <v>43</v>
      </c>
      <c r="H1358" s="58" t="s">
        <v>416</v>
      </c>
      <c r="I1358" s="59">
        <v>65.989999999999995</v>
      </c>
      <c r="J1358">
        <v>1</v>
      </c>
      <c r="K1358" s="191"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25.18</v>
      </c>
      <c r="L1358" s="192" t="str">
        <f t="shared" si="21"/>
        <v>Spirits750</v>
      </c>
      <c r="M1358" s="191">
        <f>VLOOKUP(L1358,'Slope %'!C:D,2,0)</f>
        <v>7.0000000000000007E-2</v>
      </c>
    </row>
    <row r="1359" spans="1:13" x14ac:dyDescent="0.25">
      <c r="A1359">
        <v>23300</v>
      </c>
      <c r="B1359" s="58" t="s">
        <v>1726</v>
      </c>
      <c r="C1359" s="58" t="s">
        <v>410</v>
      </c>
      <c r="D1359" s="58" t="s">
        <v>411</v>
      </c>
      <c r="E1359" s="58">
        <v>500</v>
      </c>
      <c r="F1359" s="58">
        <v>24</v>
      </c>
      <c r="G1359" s="59">
        <v>5</v>
      </c>
      <c r="H1359" s="58" t="s">
        <v>419</v>
      </c>
      <c r="I1359" s="59">
        <v>4.29</v>
      </c>
      <c r="J1359">
        <v>1</v>
      </c>
      <c r="K1359" s="191"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1.95</v>
      </c>
      <c r="L1359" s="192" t="str">
        <f t="shared" si="21"/>
        <v>Beer500</v>
      </c>
      <c r="M1359" s="191">
        <f>VLOOKUP(L1359,'Slope %'!C:D,2,0)</f>
        <v>0.12</v>
      </c>
    </row>
    <row r="1360" spans="1:13" x14ac:dyDescent="0.25">
      <c r="A1360">
        <v>23300</v>
      </c>
      <c r="B1360" s="58" t="s">
        <v>1726</v>
      </c>
      <c r="C1360" s="58" t="s">
        <v>410</v>
      </c>
      <c r="D1360" s="58" t="s">
        <v>411</v>
      </c>
      <c r="E1360" s="58">
        <v>500</v>
      </c>
      <c r="F1360" s="58">
        <v>24</v>
      </c>
      <c r="G1360" s="59">
        <v>5</v>
      </c>
      <c r="H1360" s="58" t="s">
        <v>419</v>
      </c>
      <c r="I1360" s="59">
        <v>4.29</v>
      </c>
      <c r="J1360">
        <v>1</v>
      </c>
      <c r="K1360" s="191"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1.95</v>
      </c>
      <c r="L1360" s="192" t="str">
        <f t="shared" si="21"/>
        <v>Beer500</v>
      </c>
      <c r="M1360" s="191">
        <f>VLOOKUP(L1360,'Slope %'!C:D,2,0)</f>
        <v>0.12</v>
      </c>
    </row>
    <row r="1361" spans="1:13" x14ac:dyDescent="0.25">
      <c r="A1361">
        <v>23366</v>
      </c>
      <c r="B1361" s="58" t="s">
        <v>1727</v>
      </c>
      <c r="C1361" s="58" t="s">
        <v>423</v>
      </c>
      <c r="D1361" s="58" t="s">
        <v>510</v>
      </c>
      <c r="E1361" s="58">
        <v>750</v>
      </c>
      <c r="F1361" s="58">
        <v>12</v>
      </c>
      <c r="G1361" s="59">
        <v>19.5</v>
      </c>
      <c r="H1361" s="58" t="s">
        <v>437</v>
      </c>
      <c r="I1361" s="59">
        <v>19.989999999999998</v>
      </c>
      <c r="J1361">
        <v>1</v>
      </c>
      <c r="K1361" s="191"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11.42</v>
      </c>
      <c r="L1361" s="192" t="str">
        <f t="shared" si="21"/>
        <v>Wine750</v>
      </c>
      <c r="M1361" s="191">
        <f>VLOOKUP(L1361,'Slope %'!C:D,2,0)</f>
        <v>0.1</v>
      </c>
    </row>
    <row r="1362" spans="1:13" x14ac:dyDescent="0.25">
      <c r="A1362">
        <v>23420</v>
      </c>
      <c r="B1362" s="58" t="s">
        <v>1728</v>
      </c>
      <c r="C1362" s="58" t="s">
        <v>423</v>
      </c>
      <c r="D1362" s="58" t="s">
        <v>436</v>
      </c>
      <c r="E1362" s="58">
        <v>750</v>
      </c>
      <c r="F1362" s="58">
        <v>12</v>
      </c>
      <c r="G1362" s="59">
        <v>12.5</v>
      </c>
      <c r="H1362" s="58" t="s">
        <v>483</v>
      </c>
      <c r="I1362" s="59">
        <v>19.989999999999998</v>
      </c>
      <c r="J1362">
        <v>1</v>
      </c>
      <c r="K1362" s="191"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7.32</v>
      </c>
      <c r="L1362" s="192" t="str">
        <f t="shared" si="21"/>
        <v>Wine750</v>
      </c>
      <c r="M1362" s="191">
        <f>VLOOKUP(L1362,'Slope %'!C:D,2,0)</f>
        <v>0.1</v>
      </c>
    </row>
    <row r="1363" spans="1:13" x14ac:dyDescent="0.25">
      <c r="A1363">
        <v>23433</v>
      </c>
      <c r="B1363" s="58" t="s">
        <v>1729</v>
      </c>
      <c r="C1363" s="58" t="s">
        <v>414</v>
      </c>
      <c r="D1363" s="58" t="s">
        <v>503</v>
      </c>
      <c r="E1363" s="58">
        <v>750</v>
      </c>
      <c r="F1363" s="58">
        <v>12</v>
      </c>
      <c r="G1363" s="59">
        <v>40</v>
      </c>
      <c r="H1363" s="58" t="s">
        <v>586</v>
      </c>
      <c r="I1363" s="59">
        <v>31.99</v>
      </c>
      <c r="J1363">
        <v>1</v>
      </c>
      <c r="K1363" s="191"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23.42</v>
      </c>
      <c r="L1363" s="192" t="str">
        <f t="shared" si="21"/>
        <v>Spirits750</v>
      </c>
      <c r="M1363" s="191">
        <f>VLOOKUP(L1363,'Slope %'!C:D,2,0)</f>
        <v>7.0000000000000007E-2</v>
      </c>
    </row>
    <row r="1364" spans="1:13" x14ac:dyDescent="0.25">
      <c r="A1364">
        <v>23434</v>
      </c>
      <c r="B1364" s="58" t="s">
        <v>1730</v>
      </c>
      <c r="C1364" s="58" t="s">
        <v>414</v>
      </c>
      <c r="D1364" s="58" t="s">
        <v>503</v>
      </c>
      <c r="E1364" s="58">
        <v>750</v>
      </c>
      <c r="F1364" s="58">
        <v>12</v>
      </c>
      <c r="G1364" s="59">
        <v>40</v>
      </c>
      <c r="H1364" s="58" t="s">
        <v>586</v>
      </c>
      <c r="I1364" s="59">
        <v>37.99</v>
      </c>
      <c r="J1364">
        <v>1</v>
      </c>
      <c r="K1364" s="191"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23.42</v>
      </c>
      <c r="L1364" s="192" t="str">
        <f t="shared" si="21"/>
        <v>Spirits750</v>
      </c>
      <c r="M1364" s="191">
        <f>VLOOKUP(L1364,'Slope %'!C:D,2,0)</f>
        <v>7.0000000000000007E-2</v>
      </c>
    </row>
    <row r="1365" spans="1:13" x14ac:dyDescent="0.25">
      <c r="A1365">
        <v>23438</v>
      </c>
      <c r="B1365" s="58" t="s">
        <v>1731</v>
      </c>
      <c r="C1365" s="58" t="s">
        <v>414</v>
      </c>
      <c r="D1365" s="58" t="s">
        <v>503</v>
      </c>
      <c r="E1365" s="58">
        <v>750</v>
      </c>
      <c r="F1365" s="58">
        <v>12</v>
      </c>
      <c r="G1365" s="59">
        <v>40</v>
      </c>
      <c r="H1365" s="58" t="s">
        <v>586</v>
      </c>
      <c r="I1365" s="59">
        <v>46.99</v>
      </c>
      <c r="J1365">
        <v>1</v>
      </c>
      <c r="K1365" s="191"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23.42</v>
      </c>
      <c r="L1365" s="192" t="str">
        <f t="shared" si="21"/>
        <v>Spirits750</v>
      </c>
      <c r="M1365" s="191">
        <f>VLOOKUP(L1365,'Slope %'!C:D,2,0)</f>
        <v>7.0000000000000007E-2</v>
      </c>
    </row>
    <row r="1366" spans="1:13" x14ac:dyDescent="0.25">
      <c r="A1366">
        <v>23439</v>
      </c>
      <c r="B1366" s="58" t="s">
        <v>1732</v>
      </c>
      <c r="C1366" s="58" t="s">
        <v>414</v>
      </c>
      <c r="D1366" s="58" t="s">
        <v>503</v>
      </c>
      <c r="E1366" s="58">
        <v>750</v>
      </c>
      <c r="F1366" s="58">
        <v>6</v>
      </c>
      <c r="G1366" s="59">
        <v>40</v>
      </c>
      <c r="H1366" s="58" t="s">
        <v>586</v>
      </c>
      <c r="I1366" s="59">
        <v>73.989999999999995</v>
      </c>
      <c r="J1366">
        <v>1</v>
      </c>
      <c r="K1366" s="191"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23.42</v>
      </c>
      <c r="L1366" s="192" t="str">
        <f t="shared" si="21"/>
        <v>Spirits750</v>
      </c>
      <c r="M1366" s="191">
        <f>VLOOKUP(L1366,'Slope %'!C:D,2,0)</f>
        <v>7.0000000000000007E-2</v>
      </c>
    </row>
    <row r="1367" spans="1:13" x14ac:dyDescent="0.25">
      <c r="A1367">
        <v>23440</v>
      </c>
      <c r="B1367" s="58" t="s">
        <v>1545</v>
      </c>
      <c r="C1367" s="58" t="s">
        <v>414</v>
      </c>
      <c r="D1367" s="58" t="s">
        <v>418</v>
      </c>
      <c r="E1367" s="58">
        <v>750</v>
      </c>
      <c r="F1367" s="58">
        <v>12</v>
      </c>
      <c r="G1367" s="59">
        <v>40</v>
      </c>
      <c r="H1367" s="58" t="s">
        <v>448</v>
      </c>
      <c r="I1367" s="59">
        <v>24.99</v>
      </c>
      <c r="J1367">
        <v>1</v>
      </c>
      <c r="K1367" s="191"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23.42</v>
      </c>
      <c r="L1367" s="192" t="str">
        <f t="shared" si="21"/>
        <v>Spirits750</v>
      </c>
      <c r="M1367" s="191">
        <f>VLOOKUP(L1367,'Slope %'!C:D,2,0)</f>
        <v>7.0000000000000007E-2</v>
      </c>
    </row>
    <row r="1368" spans="1:13" x14ac:dyDescent="0.25">
      <c r="A1368">
        <v>23441</v>
      </c>
      <c r="B1368" s="58" t="s">
        <v>1545</v>
      </c>
      <c r="C1368" s="58" t="s">
        <v>414</v>
      </c>
      <c r="D1368" s="58" t="s">
        <v>418</v>
      </c>
      <c r="E1368" s="58">
        <v>1140</v>
      </c>
      <c r="F1368" s="58">
        <v>9</v>
      </c>
      <c r="G1368" s="59">
        <v>40</v>
      </c>
      <c r="H1368" s="58" t="s">
        <v>448</v>
      </c>
      <c r="I1368" s="59">
        <v>36.99</v>
      </c>
      <c r="J1368">
        <v>1</v>
      </c>
      <c r="K1368" s="191"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35.6</v>
      </c>
      <c r="L1368" s="192" t="str">
        <f t="shared" si="21"/>
        <v>Spirits1140</v>
      </c>
      <c r="M1368" s="191">
        <f>VLOOKUP(L1368,'Slope %'!C:D,2,0)</f>
        <v>0.05</v>
      </c>
    </row>
    <row r="1369" spans="1:13" x14ac:dyDescent="0.25">
      <c r="A1369">
        <v>23451</v>
      </c>
      <c r="B1369" s="58" t="s">
        <v>1733</v>
      </c>
      <c r="C1369" s="58" t="s">
        <v>673</v>
      </c>
      <c r="D1369" s="58" t="s">
        <v>1122</v>
      </c>
      <c r="E1369" s="58">
        <v>355</v>
      </c>
      <c r="F1369" s="58">
        <v>24</v>
      </c>
      <c r="G1369" s="59">
        <v>5</v>
      </c>
      <c r="H1369" s="58" t="s">
        <v>600</v>
      </c>
      <c r="I1369" s="59">
        <v>3.09</v>
      </c>
      <c r="J1369">
        <v>1</v>
      </c>
      <c r="K1369" s="191"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1.57</v>
      </c>
      <c r="L1369" s="192" t="str">
        <f t="shared" si="21"/>
        <v>Ready to Drink355</v>
      </c>
      <c r="M1369" s="191">
        <f>VLOOKUP(L1369,'Slope %'!C:D,2,0)</f>
        <v>0.12</v>
      </c>
    </row>
    <row r="1370" spans="1:13" x14ac:dyDescent="0.25">
      <c r="A1370">
        <v>23451</v>
      </c>
      <c r="B1370" s="58" t="s">
        <v>1733</v>
      </c>
      <c r="C1370" s="58" t="s">
        <v>673</v>
      </c>
      <c r="D1370" s="58" t="s">
        <v>1122</v>
      </c>
      <c r="E1370" s="58">
        <v>355</v>
      </c>
      <c r="F1370" s="58">
        <v>24</v>
      </c>
      <c r="G1370" s="59">
        <v>5</v>
      </c>
      <c r="H1370" s="58" t="s">
        <v>600</v>
      </c>
      <c r="I1370" s="59">
        <v>3.09</v>
      </c>
      <c r="J1370">
        <v>1</v>
      </c>
      <c r="K1370" s="191"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1.57</v>
      </c>
      <c r="L1370" s="192" t="str">
        <f t="shared" si="21"/>
        <v>Ready to Drink355</v>
      </c>
      <c r="M1370" s="191">
        <f>VLOOKUP(L1370,'Slope %'!C:D,2,0)</f>
        <v>0.12</v>
      </c>
    </row>
    <row r="1371" spans="1:13" x14ac:dyDescent="0.25">
      <c r="A1371">
        <v>23499</v>
      </c>
      <c r="B1371" s="58" t="s">
        <v>1734</v>
      </c>
      <c r="C1371" s="58" t="s">
        <v>414</v>
      </c>
      <c r="D1371" s="58" t="s">
        <v>625</v>
      </c>
      <c r="E1371" s="58">
        <v>750</v>
      </c>
      <c r="F1371" s="58">
        <v>6</v>
      </c>
      <c r="G1371" s="59">
        <v>40</v>
      </c>
      <c r="H1371" s="58" t="s">
        <v>419</v>
      </c>
      <c r="I1371" s="59">
        <v>102.99</v>
      </c>
      <c r="J1371">
        <v>1</v>
      </c>
      <c r="K1371" s="191"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23.42</v>
      </c>
      <c r="L1371" s="192" t="str">
        <f t="shared" si="21"/>
        <v>Spirits750</v>
      </c>
      <c r="M1371" s="191">
        <f>VLOOKUP(L1371,'Slope %'!C:D,2,0)</f>
        <v>7.0000000000000007E-2</v>
      </c>
    </row>
    <row r="1372" spans="1:13" x14ac:dyDescent="0.25">
      <c r="A1372">
        <v>23505</v>
      </c>
      <c r="B1372" s="58" t="s">
        <v>1735</v>
      </c>
      <c r="C1372" s="58" t="s">
        <v>423</v>
      </c>
      <c r="D1372" s="58" t="s">
        <v>1014</v>
      </c>
      <c r="E1372" s="58">
        <v>750</v>
      </c>
      <c r="F1372" s="58">
        <v>12</v>
      </c>
      <c r="G1372" s="59">
        <v>10.5</v>
      </c>
      <c r="H1372" s="58" t="s">
        <v>1680</v>
      </c>
      <c r="I1372" s="59">
        <v>15.99</v>
      </c>
      <c r="J1372">
        <v>1</v>
      </c>
      <c r="K1372" s="191"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6.15</v>
      </c>
      <c r="L1372" s="192" t="str">
        <f t="shared" si="21"/>
        <v>Wine750</v>
      </c>
      <c r="M1372" s="191">
        <f>VLOOKUP(L1372,'Slope %'!C:D,2,0)</f>
        <v>0.1</v>
      </c>
    </row>
    <row r="1373" spans="1:13" x14ac:dyDescent="0.25">
      <c r="A1373">
        <v>23575</v>
      </c>
      <c r="B1373" s="58" t="s">
        <v>1736</v>
      </c>
      <c r="C1373" s="58" t="s">
        <v>423</v>
      </c>
      <c r="D1373" s="58" t="s">
        <v>436</v>
      </c>
      <c r="E1373" s="58">
        <v>750</v>
      </c>
      <c r="F1373" s="58">
        <v>12</v>
      </c>
      <c r="G1373" s="59">
        <v>14.5</v>
      </c>
      <c r="H1373" s="58" t="s">
        <v>474</v>
      </c>
      <c r="I1373" s="59">
        <v>18.989999999999998</v>
      </c>
      <c r="J1373">
        <v>1</v>
      </c>
      <c r="K1373" s="191"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8.49</v>
      </c>
      <c r="L1373" s="192" t="str">
        <f t="shared" si="21"/>
        <v>Wine750</v>
      </c>
      <c r="M1373" s="191">
        <f>VLOOKUP(L1373,'Slope %'!C:D,2,0)</f>
        <v>0.1</v>
      </c>
    </row>
    <row r="1374" spans="1:13" x14ac:dyDescent="0.25">
      <c r="A1374">
        <v>23626</v>
      </c>
      <c r="B1374" s="58" t="s">
        <v>1737</v>
      </c>
      <c r="C1374" s="58" t="s">
        <v>414</v>
      </c>
      <c r="D1374" s="58" t="s">
        <v>500</v>
      </c>
      <c r="E1374" s="58">
        <v>750</v>
      </c>
      <c r="F1374" s="58">
        <v>6</v>
      </c>
      <c r="G1374" s="59">
        <v>47</v>
      </c>
      <c r="H1374" s="58" t="s">
        <v>501</v>
      </c>
      <c r="I1374" s="59">
        <v>124.99</v>
      </c>
      <c r="J1374">
        <v>1</v>
      </c>
      <c r="K1374" s="191"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27.52</v>
      </c>
      <c r="L1374" s="192" t="str">
        <f t="shared" si="21"/>
        <v>Spirits750</v>
      </c>
      <c r="M1374" s="191">
        <f>VLOOKUP(L1374,'Slope %'!C:D,2,0)</f>
        <v>7.0000000000000007E-2</v>
      </c>
    </row>
    <row r="1375" spans="1:13" x14ac:dyDescent="0.25">
      <c r="A1375">
        <v>23637</v>
      </c>
      <c r="B1375" s="58" t="s">
        <v>1738</v>
      </c>
      <c r="C1375" s="58" t="s">
        <v>414</v>
      </c>
      <c r="D1375" s="58" t="s">
        <v>500</v>
      </c>
      <c r="E1375" s="58">
        <v>750</v>
      </c>
      <c r="F1375" s="58">
        <v>12</v>
      </c>
      <c r="G1375" s="59">
        <v>40</v>
      </c>
      <c r="H1375" s="58" t="s">
        <v>416</v>
      </c>
      <c r="I1375" s="59">
        <v>129.99</v>
      </c>
      <c r="J1375">
        <v>1</v>
      </c>
      <c r="K1375" s="191"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23.42</v>
      </c>
      <c r="L1375" s="192" t="str">
        <f t="shared" si="21"/>
        <v>Spirits750</v>
      </c>
      <c r="M1375" s="191">
        <f>VLOOKUP(L1375,'Slope %'!C:D,2,0)</f>
        <v>7.0000000000000007E-2</v>
      </c>
    </row>
    <row r="1376" spans="1:13" x14ac:dyDescent="0.25">
      <c r="A1376">
        <v>23706</v>
      </c>
      <c r="B1376" s="58" t="s">
        <v>735</v>
      </c>
      <c r="C1376" s="58" t="s">
        <v>414</v>
      </c>
      <c r="D1376" s="58" t="s">
        <v>427</v>
      </c>
      <c r="E1376" s="58">
        <v>750</v>
      </c>
      <c r="F1376" s="58">
        <v>12</v>
      </c>
      <c r="G1376" s="59">
        <v>40</v>
      </c>
      <c r="H1376" s="58" t="s">
        <v>445</v>
      </c>
      <c r="I1376" s="59">
        <v>26.99</v>
      </c>
      <c r="J1376">
        <v>1</v>
      </c>
      <c r="K1376" s="191"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23.42</v>
      </c>
      <c r="L1376" s="192" t="str">
        <f t="shared" si="21"/>
        <v>Spirits750</v>
      </c>
      <c r="M1376" s="191">
        <f>VLOOKUP(L1376,'Slope %'!C:D,2,0)</f>
        <v>7.0000000000000007E-2</v>
      </c>
    </row>
    <row r="1377" spans="1:13" x14ac:dyDescent="0.25">
      <c r="A1377">
        <v>23768</v>
      </c>
      <c r="B1377" s="58" t="s">
        <v>1739</v>
      </c>
      <c r="C1377" s="58" t="s">
        <v>423</v>
      </c>
      <c r="D1377" s="58" t="s">
        <v>444</v>
      </c>
      <c r="E1377" s="58">
        <v>750</v>
      </c>
      <c r="F1377" s="58">
        <v>12</v>
      </c>
      <c r="G1377" s="59">
        <v>14</v>
      </c>
      <c r="H1377" s="58" t="s">
        <v>1740</v>
      </c>
      <c r="I1377" s="59">
        <v>17.989999999999998</v>
      </c>
      <c r="J1377">
        <v>1</v>
      </c>
      <c r="K1377" s="191"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8.1999999999999993</v>
      </c>
      <c r="L1377" s="192" t="str">
        <f t="shared" si="21"/>
        <v>Wine750</v>
      </c>
      <c r="M1377" s="191">
        <f>VLOOKUP(L1377,'Slope %'!C:D,2,0)</f>
        <v>0.1</v>
      </c>
    </row>
    <row r="1378" spans="1:13" x14ac:dyDescent="0.25">
      <c r="A1378">
        <v>23773</v>
      </c>
      <c r="B1378" s="58" t="s">
        <v>1741</v>
      </c>
      <c r="C1378" s="58" t="s">
        <v>410</v>
      </c>
      <c r="D1378" s="58" t="s">
        <v>717</v>
      </c>
      <c r="E1378" s="58">
        <v>473</v>
      </c>
      <c r="F1378" s="58">
        <v>24</v>
      </c>
      <c r="G1378" s="59">
        <v>7.2</v>
      </c>
      <c r="H1378" s="58" t="s">
        <v>1526</v>
      </c>
      <c r="I1378" s="59">
        <v>3.99</v>
      </c>
      <c r="J1378">
        <v>1</v>
      </c>
      <c r="K1378" s="191"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2.66</v>
      </c>
      <c r="L1378" s="192" t="str">
        <f t="shared" si="21"/>
        <v>Beer473</v>
      </c>
      <c r="M1378" s="191">
        <f>VLOOKUP(L1378,'Slope %'!C:D,2,0)</f>
        <v>0.12</v>
      </c>
    </row>
    <row r="1379" spans="1:13" x14ac:dyDescent="0.25">
      <c r="A1379">
        <v>23784</v>
      </c>
      <c r="B1379" s="58" t="s">
        <v>1742</v>
      </c>
      <c r="C1379" s="58" t="s">
        <v>414</v>
      </c>
      <c r="D1379" s="58" t="s">
        <v>460</v>
      </c>
      <c r="E1379" s="58">
        <v>750</v>
      </c>
      <c r="F1379" s="58">
        <v>6</v>
      </c>
      <c r="G1379" s="59">
        <v>42.5</v>
      </c>
      <c r="H1379" s="58" t="s">
        <v>483</v>
      </c>
      <c r="I1379" s="59">
        <v>54.99</v>
      </c>
      <c r="J1379">
        <v>1</v>
      </c>
      <c r="K1379" s="191"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24.88</v>
      </c>
      <c r="L1379" s="192" t="str">
        <f t="shared" si="21"/>
        <v>Spirits750</v>
      </c>
      <c r="M1379" s="191">
        <f>VLOOKUP(L1379,'Slope %'!C:D,2,0)</f>
        <v>7.0000000000000007E-2</v>
      </c>
    </row>
    <row r="1380" spans="1:13" x14ac:dyDescent="0.25">
      <c r="A1380">
        <v>23802</v>
      </c>
      <c r="B1380" s="58" t="s">
        <v>1743</v>
      </c>
      <c r="C1380" s="58" t="s">
        <v>414</v>
      </c>
      <c r="D1380" s="58" t="s">
        <v>636</v>
      </c>
      <c r="E1380" s="58">
        <v>750</v>
      </c>
      <c r="F1380" s="58">
        <v>12</v>
      </c>
      <c r="G1380" s="59">
        <v>40</v>
      </c>
      <c r="H1380" s="58" t="s">
        <v>445</v>
      </c>
      <c r="I1380" s="59">
        <v>36.79</v>
      </c>
      <c r="J1380">
        <v>1</v>
      </c>
      <c r="K1380" s="191"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23.42</v>
      </c>
      <c r="L1380" s="192" t="str">
        <f t="shared" si="21"/>
        <v>Spirits750</v>
      </c>
      <c r="M1380" s="191">
        <f>VLOOKUP(L1380,'Slope %'!C:D,2,0)</f>
        <v>7.0000000000000007E-2</v>
      </c>
    </row>
    <row r="1381" spans="1:13" x14ac:dyDescent="0.25">
      <c r="A1381">
        <v>23809</v>
      </c>
      <c r="B1381" s="58" t="s">
        <v>1744</v>
      </c>
      <c r="C1381" s="58" t="s">
        <v>414</v>
      </c>
      <c r="D1381" s="58" t="s">
        <v>415</v>
      </c>
      <c r="E1381" s="58">
        <v>750</v>
      </c>
      <c r="F1381" s="58">
        <v>6</v>
      </c>
      <c r="G1381" s="59">
        <v>40</v>
      </c>
      <c r="H1381" s="58" t="s">
        <v>425</v>
      </c>
      <c r="I1381" s="59">
        <v>36.99</v>
      </c>
      <c r="J1381">
        <v>1</v>
      </c>
      <c r="K1381" s="191"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23.42</v>
      </c>
      <c r="L1381" s="192" t="str">
        <f t="shared" si="21"/>
        <v>Spirits750</v>
      </c>
      <c r="M1381" s="191">
        <f>VLOOKUP(L1381,'Slope %'!C:D,2,0)</f>
        <v>7.0000000000000007E-2</v>
      </c>
    </row>
    <row r="1382" spans="1:13" x14ac:dyDescent="0.25">
      <c r="A1382">
        <v>23818</v>
      </c>
      <c r="B1382" s="58" t="s">
        <v>1745</v>
      </c>
      <c r="C1382" s="58" t="s">
        <v>414</v>
      </c>
      <c r="D1382" s="58" t="s">
        <v>663</v>
      </c>
      <c r="E1382" s="58">
        <v>750</v>
      </c>
      <c r="F1382" s="58">
        <v>12</v>
      </c>
      <c r="G1382" s="59">
        <v>40</v>
      </c>
      <c r="H1382" s="58" t="s">
        <v>1657</v>
      </c>
      <c r="I1382" s="59">
        <v>41.99</v>
      </c>
      <c r="J1382">
        <v>1</v>
      </c>
      <c r="K1382" s="191"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23.42</v>
      </c>
      <c r="L1382" s="192" t="str">
        <f t="shared" si="21"/>
        <v>Spirits750</v>
      </c>
      <c r="M1382" s="191">
        <f>VLOOKUP(L1382,'Slope %'!C:D,2,0)</f>
        <v>7.0000000000000007E-2</v>
      </c>
    </row>
    <row r="1383" spans="1:13" x14ac:dyDescent="0.25">
      <c r="A1383">
        <v>23860</v>
      </c>
      <c r="B1383" s="58" t="s">
        <v>1746</v>
      </c>
      <c r="C1383" s="58" t="s">
        <v>423</v>
      </c>
      <c r="D1383" s="58" t="s">
        <v>436</v>
      </c>
      <c r="E1383" s="58">
        <v>750</v>
      </c>
      <c r="F1383" s="58">
        <v>12</v>
      </c>
      <c r="G1383" s="59">
        <v>13.5</v>
      </c>
      <c r="H1383" s="58" t="s">
        <v>608</v>
      </c>
      <c r="I1383" s="59">
        <v>204</v>
      </c>
      <c r="J1383">
        <v>1</v>
      </c>
      <c r="K1383" s="191"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7.9</v>
      </c>
      <c r="L1383" s="192" t="str">
        <f t="shared" si="21"/>
        <v>Wine750</v>
      </c>
      <c r="M1383" s="191">
        <f>VLOOKUP(L1383,'Slope %'!C:D,2,0)</f>
        <v>0.1</v>
      </c>
    </row>
    <row r="1384" spans="1:13" x14ac:dyDescent="0.25">
      <c r="A1384">
        <v>23889</v>
      </c>
      <c r="B1384" s="58" t="s">
        <v>1747</v>
      </c>
      <c r="C1384" s="58" t="s">
        <v>414</v>
      </c>
      <c r="D1384" s="58" t="s">
        <v>566</v>
      </c>
      <c r="E1384" s="58">
        <v>750</v>
      </c>
      <c r="F1384" s="58">
        <v>12</v>
      </c>
      <c r="G1384" s="59">
        <v>13</v>
      </c>
      <c r="H1384" s="58" t="s">
        <v>419</v>
      </c>
      <c r="I1384" s="59">
        <v>36.49</v>
      </c>
      <c r="J1384">
        <v>1</v>
      </c>
      <c r="K1384" s="191"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7.61</v>
      </c>
      <c r="L1384" s="192" t="str">
        <f t="shared" si="21"/>
        <v>Spirits750</v>
      </c>
      <c r="M1384" s="191">
        <f>VLOOKUP(L1384,'Slope %'!C:D,2,0)</f>
        <v>7.0000000000000007E-2</v>
      </c>
    </row>
    <row r="1385" spans="1:13" x14ac:dyDescent="0.25">
      <c r="A1385">
        <v>23891</v>
      </c>
      <c r="B1385" s="58" t="s">
        <v>1748</v>
      </c>
      <c r="C1385" s="58" t="s">
        <v>414</v>
      </c>
      <c r="D1385" s="58" t="s">
        <v>415</v>
      </c>
      <c r="E1385" s="58">
        <v>1140</v>
      </c>
      <c r="F1385" s="58">
        <v>8</v>
      </c>
      <c r="G1385" s="59">
        <v>43</v>
      </c>
      <c r="H1385" s="58" t="s">
        <v>534</v>
      </c>
      <c r="I1385" s="59">
        <v>47.49</v>
      </c>
      <c r="J1385">
        <v>1</v>
      </c>
      <c r="K1385" s="191"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38.270000000000003</v>
      </c>
      <c r="L1385" s="192" t="str">
        <f t="shared" si="21"/>
        <v>Spirits1140</v>
      </c>
      <c r="M1385" s="191">
        <f>VLOOKUP(L1385,'Slope %'!C:D,2,0)</f>
        <v>0.05</v>
      </c>
    </row>
    <row r="1386" spans="1:13" x14ac:dyDescent="0.25">
      <c r="A1386">
        <v>23897</v>
      </c>
      <c r="B1386" s="58" t="s">
        <v>1749</v>
      </c>
      <c r="C1386" s="58" t="s">
        <v>414</v>
      </c>
      <c r="D1386" s="58" t="s">
        <v>1084</v>
      </c>
      <c r="E1386" s="58">
        <v>750</v>
      </c>
      <c r="F1386" s="58">
        <v>12</v>
      </c>
      <c r="G1386" s="59">
        <v>35</v>
      </c>
      <c r="H1386" s="58" t="s">
        <v>445</v>
      </c>
      <c r="I1386" s="59">
        <v>28.49</v>
      </c>
      <c r="J1386">
        <v>1</v>
      </c>
      <c r="K1386" s="191"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20.49</v>
      </c>
      <c r="L1386" s="192" t="str">
        <f t="shared" si="21"/>
        <v>Spirits750</v>
      </c>
      <c r="M1386" s="191">
        <f>VLOOKUP(L1386,'Slope %'!C:D,2,0)</f>
        <v>7.0000000000000007E-2</v>
      </c>
    </row>
    <row r="1387" spans="1:13" x14ac:dyDescent="0.25">
      <c r="A1387">
        <v>23898</v>
      </c>
      <c r="B1387" s="58" t="s">
        <v>1750</v>
      </c>
      <c r="C1387" s="58" t="s">
        <v>414</v>
      </c>
      <c r="D1387" s="58" t="s">
        <v>663</v>
      </c>
      <c r="E1387" s="58">
        <v>750</v>
      </c>
      <c r="F1387" s="58">
        <v>12</v>
      </c>
      <c r="G1387" s="59">
        <v>30</v>
      </c>
      <c r="H1387" s="58" t="s">
        <v>419</v>
      </c>
      <c r="I1387" s="59">
        <v>25.34</v>
      </c>
      <c r="J1387">
        <v>1</v>
      </c>
      <c r="K1387" s="191"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17.57</v>
      </c>
      <c r="L1387" s="192" t="str">
        <f t="shared" si="21"/>
        <v>Spirits750</v>
      </c>
      <c r="M1387" s="191">
        <f>VLOOKUP(L1387,'Slope %'!C:D,2,0)</f>
        <v>7.0000000000000007E-2</v>
      </c>
    </row>
    <row r="1388" spans="1:13" x14ac:dyDescent="0.25">
      <c r="A1388">
        <v>23899</v>
      </c>
      <c r="B1388" s="58" t="s">
        <v>426</v>
      </c>
      <c r="C1388" s="58" t="s">
        <v>414</v>
      </c>
      <c r="D1388" s="58" t="s">
        <v>427</v>
      </c>
      <c r="E1388" s="58">
        <v>1140</v>
      </c>
      <c r="F1388" s="58">
        <v>6</v>
      </c>
      <c r="G1388" s="59">
        <v>40</v>
      </c>
      <c r="H1388" s="58" t="s">
        <v>428</v>
      </c>
      <c r="I1388" s="59">
        <v>38.99</v>
      </c>
      <c r="J1388">
        <v>1</v>
      </c>
      <c r="K1388" s="191"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35.6</v>
      </c>
      <c r="L1388" s="192" t="str">
        <f t="shared" si="21"/>
        <v>Spirits1140</v>
      </c>
      <c r="M1388" s="191">
        <f>VLOOKUP(L1388,'Slope %'!C:D,2,0)</f>
        <v>0.05</v>
      </c>
    </row>
    <row r="1389" spans="1:13" x14ac:dyDescent="0.25">
      <c r="A1389">
        <v>23906</v>
      </c>
      <c r="B1389" s="58" t="s">
        <v>1751</v>
      </c>
      <c r="C1389" s="58" t="s">
        <v>414</v>
      </c>
      <c r="D1389" s="58" t="s">
        <v>555</v>
      </c>
      <c r="E1389" s="58">
        <v>1140</v>
      </c>
      <c r="F1389" s="58">
        <v>6</v>
      </c>
      <c r="G1389" s="59">
        <v>40</v>
      </c>
      <c r="H1389" s="58" t="s">
        <v>428</v>
      </c>
      <c r="I1389" s="59">
        <v>38.99</v>
      </c>
      <c r="J1389">
        <v>1</v>
      </c>
      <c r="K1389" s="191"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35.6</v>
      </c>
      <c r="L1389" s="192" t="str">
        <f t="shared" si="21"/>
        <v>Spirits1140</v>
      </c>
      <c r="M1389" s="191">
        <f>VLOOKUP(L1389,'Slope %'!C:D,2,0)</f>
        <v>0.05</v>
      </c>
    </row>
    <row r="1390" spans="1:13" x14ac:dyDescent="0.25">
      <c r="A1390">
        <v>23909</v>
      </c>
      <c r="B1390" s="58" t="s">
        <v>1752</v>
      </c>
      <c r="C1390" s="58" t="s">
        <v>414</v>
      </c>
      <c r="D1390" s="58" t="s">
        <v>549</v>
      </c>
      <c r="E1390" s="58">
        <v>750</v>
      </c>
      <c r="F1390" s="58">
        <v>12</v>
      </c>
      <c r="G1390" s="59">
        <v>35</v>
      </c>
      <c r="H1390" s="58" t="s">
        <v>419</v>
      </c>
      <c r="I1390" s="59">
        <v>27.99</v>
      </c>
      <c r="J1390">
        <v>1</v>
      </c>
      <c r="K1390" s="191"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20.49</v>
      </c>
      <c r="L1390" s="192" t="str">
        <f t="shared" si="21"/>
        <v>Spirits750</v>
      </c>
      <c r="M1390" s="191">
        <f>VLOOKUP(L1390,'Slope %'!C:D,2,0)</f>
        <v>7.0000000000000007E-2</v>
      </c>
    </row>
    <row r="1391" spans="1:13" x14ac:dyDescent="0.25">
      <c r="A1391">
        <v>23910</v>
      </c>
      <c r="B1391" s="58" t="s">
        <v>1753</v>
      </c>
      <c r="C1391" s="58" t="s">
        <v>414</v>
      </c>
      <c r="D1391" s="58" t="s">
        <v>663</v>
      </c>
      <c r="E1391" s="58">
        <v>750</v>
      </c>
      <c r="F1391" s="58">
        <v>12</v>
      </c>
      <c r="G1391" s="59">
        <v>30</v>
      </c>
      <c r="H1391" s="58" t="s">
        <v>419</v>
      </c>
      <c r="I1391" s="59">
        <v>25.34</v>
      </c>
      <c r="J1391">
        <v>1</v>
      </c>
      <c r="K1391" s="191"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17.57</v>
      </c>
      <c r="L1391" s="192" t="str">
        <f t="shared" si="21"/>
        <v>Spirits750</v>
      </c>
      <c r="M1391" s="191">
        <f>VLOOKUP(L1391,'Slope %'!C:D,2,0)</f>
        <v>7.0000000000000007E-2</v>
      </c>
    </row>
    <row r="1392" spans="1:13" x14ac:dyDescent="0.25">
      <c r="A1392">
        <v>23911</v>
      </c>
      <c r="B1392" s="58" t="s">
        <v>1754</v>
      </c>
      <c r="C1392" s="58" t="s">
        <v>414</v>
      </c>
      <c r="D1392" s="58" t="s">
        <v>488</v>
      </c>
      <c r="E1392" s="58">
        <v>750</v>
      </c>
      <c r="F1392" s="58">
        <v>12</v>
      </c>
      <c r="G1392" s="59">
        <v>45</v>
      </c>
      <c r="H1392" s="58" t="s">
        <v>419</v>
      </c>
      <c r="I1392" s="59">
        <v>34.99</v>
      </c>
      <c r="J1392">
        <v>1</v>
      </c>
      <c r="K1392" s="191"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26.35</v>
      </c>
      <c r="L1392" s="192" t="str">
        <f t="shared" si="21"/>
        <v>Spirits750</v>
      </c>
      <c r="M1392" s="191">
        <f>VLOOKUP(L1392,'Slope %'!C:D,2,0)</f>
        <v>7.0000000000000007E-2</v>
      </c>
    </row>
    <row r="1393" spans="1:13" x14ac:dyDescent="0.25">
      <c r="A1393">
        <v>23912</v>
      </c>
      <c r="B1393" s="58" t="s">
        <v>1755</v>
      </c>
      <c r="C1393" s="58" t="s">
        <v>414</v>
      </c>
      <c r="D1393" s="58" t="s">
        <v>663</v>
      </c>
      <c r="E1393" s="58">
        <v>750</v>
      </c>
      <c r="F1393" s="58">
        <v>12</v>
      </c>
      <c r="G1393" s="59">
        <v>30</v>
      </c>
      <c r="H1393" s="58" t="s">
        <v>419</v>
      </c>
      <c r="I1393" s="59">
        <v>25.07</v>
      </c>
      <c r="J1393">
        <v>1</v>
      </c>
      <c r="K1393" s="191"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17.57</v>
      </c>
      <c r="L1393" s="192" t="str">
        <f t="shared" si="21"/>
        <v>Spirits750</v>
      </c>
      <c r="M1393" s="191">
        <f>VLOOKUP(L1393,'Slope %'!C:D,2,0)</f>
        <v>7.0000000000000007E-2</v>
      </c>
    </row>
    <row r="1394" spans="1:13" x14ac:dyDescent="0.25">
      <c r="A1394">
        <v>23913</v>
      </c>
      <c r="B1394" s="58" t="s">
        <v>502</v>
      </c>
      <c r="C1394" s="58" t="s">
        <v>414</v>
      </c>
      <c r="D1394" s="58" t="s">
        <v>503</v>
      </c>
      <c r="E1394" s="58">
        <v>1140</v>
      </c>
      <c r="F1394" s="58">
        <v>6</v>
      </c>
      <c r="G1394" s="59">
        <v>40</v>
      </c>
      <c r="H1394" s="58" t="s">
        <v>428</v>
      </c>
      <c r="I1394" s="59">
        <v>38.99</v>
      </c>
      <c r="J1394">
        <v>1</v>
      </c>
      <c r="K1394" s="191"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35.6</v>
      </c>
      <c r="L1394" s="192" t="str">
        <f t="shared" si="21"/>
        <v>Spirits1140</v>
      </c>
      <c r="M1394" s="191">
        <f>VLOOKUP(L1394,'Slope %'!C:D,2,0)</f>
        <v>0.05</v>
      </c>
    </row>
    <row r="1395" spans="1:13" x14ac:dyDescent="0.25">
      <c r="A1395">
        <v>23945</v>
      </c>
      <c r="B1395" s="58" t="s">
        <v>1756</v>
      </c>
      <c r="C1395" s="58" t="s">
        <v>414</v>
      </c>
      <c r="D1395" s="58" t="s">
        <v>1757</v>
      </c>
      <c r="E1395" s="58">
        <v>750</v>
      </c>
      <c r="F1395" s="58">
        <v>6</v>
      </c>
      <c r="G1395" s="59">
        <v>45</v>
      </c>
      <c r="H1395" s="58" t="s">
        <v>421</v>
      </c>
      <c r="I1395" s="59">
        <v>39.99</v>
      </c>
      <c r="J1395">
        <v>1</v>
      </c>
      <c r="K1395" s="191"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26.35</v>
      </c>
      <c r="L1395" s="192" t="str">
        <f t="shared" si="21"/>
        <v>Spirits750</v>
      </c>
      <c r="M1395" s="191">
        <f>VLOOKUP(L1395,'Slope %'!C:D,2,0)</f>
        <v>7.0000000000000007E-2</v>
      </c>
    </row>
    <row r="1396" spans="1:13" x14ac:dyDescent="0.25">
      <c r="A1396">
        <v>23958</v>
      </c>
      <c r="B1396" s="58" t="s">
        <v>1758</v>
      </c>
      <c r="C1396" s="58" t="s">
        <v>423</v>
      </c>
      <c r="D1396" s="58" t="s">
        <v>465</v>
      </c>
      <c r="E1396" s="58">
        <v>750</v>
      </c>
      <c r="F1396" s="58">
        <v>12</v>
      </c>
      <c r="G1396" s="59">
        <v>11.5</v>
      </c>
      <c r="H1396" s="58" t="s">
        <v>448</v>
      </c>
      <c r="I1396" s="59">
        <v>16.989999999999998</v>
      </c>
      <c r="J1396">
        <v>1</v>
      </c>
      <c r="K1396" s="191"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6.73</v>
      </c>
      <c r="L1396" s="192" t="str">
        <f t="shared" si="21"/>
        <v>Wine750</v>
      </c>
      <c r="M1396" s="191">
        <f>VLOOKUP(L1396,'Slope %'!C:D,2,0)</f>
        <v>0.1</v>
      </c>
    </row>
    <row r="1397" spans="1:13" x14ac:dyDescent="0.25">
      <c r="A1397">
        <v>23995</v>
      </c>
      <c r="B1397" s="58" t="s">
        <v>1759</v>
      </c>
      <c r="C1397" s="58" t="s">
        <v>410</v>
      </c>
      <c r="D1397" s="58" t="s">
        <v>906</v>
      </c>
      <c r="E1397" s="58">
        <v>473</v>
      </c>
      <c r="F1397" s="58">
        <v>24</v>
      </c>
      <c r="G1397" s="59">
        <v>4</v>
      </c>
      <c r="H1397" s="58" t="s">
        <v>1613</v>
      </c>
      <c r="I1397" s="59">
        <v>4.49</v>
      </c>
      <c r="J1397">
        <v>1</v>
      </c>
      <c r="K1397" s="191"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1.48</v>
      </c>
      <c r="L1397" s="192" t="str">
        <f t="shared" si="21"/>
        <v>Beer473</v>
      </c>
      <c r="M1397" s="191">
        <f>VLOOKUP(L1397,'Slope %'!C:D,2,0)</f>
        <v>0.12</v>
      </c>
    </row>
    <row r="1398" spans="1:13" x14ac:dyDescent="0.25">
      <c r="A1398">
        <v>23995</v>
      </c>
      <c r="B1398" s="58" t="s">
        <v>1759</v>
      </c>
      <c r="C1398" s="58" t="s">
        <v>410</v>
      </c>
      <c r="D1398" s="58" t="s">
        <v>906</v>
      </c>
      <c r="E1398" s="58">
        <v>473</v>
      </c>
      <c r="F1398" s="58">
        <v>24</v>
      </c>
      <c r="G1398" s="59">
        <v>4</v>
      </c>
      <c r="H1398" s="58" t="s">
        <v>1613</v>
      </c>
      <c r="I1398" s="59">
        <v>4.49</v>
      </c>
      <c r="J1398">
        <v>1</v>
      </c>
      <c r="K1398" s="191"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1.48</v>
      </c>
      <c r="L1398" s="192" t="str">
        <f t="shared" si="21"/>
        <v>Beer473</v>
      </c>
      <c r="M1398" s="191">
        <f>VLOOKUP(L1398,'Slope %'!C:D,2,0)</f>
        <v>0.12</v>
      </c>
    </row>
    <row r="1399" spans="1:13" x14ac:dyDescent="0.25">
      <c r="A1399">
        <v>24090</v>
      </c>
      <c r="B1399" s="58" t="s">
        <v>1760</v>
      </c>
      <c r="C1399" s="58" t="s">
        <v>423</v>
      </c>
      <c r="D1399" s="58" t="s">
        <v>444</v>
      </c>
      <c r="E1399" s="58">
        <v>750</v>
      </c>
      <c r="F1399" s="58">
        <v>12</v>
      </c>
      <c r="G1399" s="59">
        <v>9</v>
      </c>
      <c r="H1399" s="58" t="s">
        <v>791</v>
      </c>
      <c r="I1399" s="59">
        <v>24.5</v>
      </c>
      <c r="J1399">
        <v>1</v>
      </c>
      <c r="K1399" s="191"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5.27</v>
      </c>
      <c r="L1399" s="192" t="str">
        <f t="shared" si="21"/>
        <v>Wine750</v>
      </c>
      <c r="M1399" s="191">
        <f>VLOOKUP(L1399,'Slope %'!C:D,2,0)</f>
        <v>0.1</v>
      </c>
    </row>
    <row r="1400" spans="1:13" x14ac:dyDescent="0.25">
      <c r="A1400">
        <v>24114</v>
      </c>
      <c r="B1400" s="58" t="s">
        <v>1761</v>
      </c>
      <c r="C1400" s="58" t="s">
        <v>423</v>
      </c>
      <c r="D1400" s="58" t="s">
        <v>436</v>
      </c>
      <c r="E1400" s="58">
        <v>750</v>
      </c>
      <c r="F1400" s="58">
        <v>12</v>
      </c>
      <c r="G1400" s="59">
        <v>11</v>
      </c>
      <c r="H1400" s="58" t="s">
        <v>1701</v>
      </c>
      <c r="I1400" s="59">
        <v>18.989999999999998</v>
      </c>
      <c r="J1400">
        <v>1</v>
      </c>
      <c r="K1400" s="191"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6.44</v>
      </c>
      <c r="L1400" s="192" t="str">
        <f t="shared" si="21"/>
        <v>Wine750</v>
      </c>
      <c r="M1400" s="191">
        <f>VLOOKUP(L1400,'Slope %'!C:D,2,0)</f>
        <v>0.1</v>
      </c>
    </row>
    <row r="1401" spans="1:13" x14ac:dyDescent="0.25">
      <c r="A1401">
        <v>24172</v>
      </c>
      <c r="B1401" s="58" t="s">
        <v>1762</v>
      </c>
      <c r="C1401" s="58" t="s">
        <v>423</v>
      </c>
      <c r="D1401" s="58" t="s">
        <v>436</v>
      </c>
      <c r="E1401" s="58">
        <v>750</v>
      </c>
      <c r="F1401" s="58">
        <v>12</v>
      </c>
      <c r="G1401" s="59">
        <v>15</v>
      </c>
      <c r="H1401" s="58" t="s">
        <v>421</v>
      </c>
      <c r="I1401" s="59">
        <v>47.99</v>
      </c>
      <c r="J1401">
        <v>1</v>
      </c>
      <c r="K1401" s="191"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8.7799999999999994</v>
      </c>
      <c r="L1401" s="192" t="str">
        <f t="shared" si="21"/>
        <v>Wine750</v>
      </c>
      <c r="M1401" s="191">
        <f>VLOOKUP(L1401,'Slope %'!C:D,2,0)</f>
        <v>0.1</v>
      </c>
    </row>
    <row r="1402" spans="1:13" x14ac:dyDescent="0.25">
      <c r="A1402">
        <v>24223</v>
      </c>
      <c r="B1402" s="58" t="s">
        <v>1763</v>
      </c>
      <c r="C1402" s="58" t="s">
        <v>414</v>
      </c>
      <c r="D1402" s="58" t="s">
        <v>1764</v>
      </c>
      <c r="E1402" s="58">
        <v>750</v>
      </c>
      <c r="F1402" s="58">
        <v>6</v>
      </c>
      <c r="G1402" s="59">
        <v>40</v>
      </c>
      <c r="H1402" s="58" t="s">
        <v>428</v>
      </c>
      <c r="I1402" s="59">
        <v>39.99</v>
      </c>
      <c r="J1402">
        <v>1</v>
      </c>
      <c r="K1402" s="191"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23.42</v>
      </c>
      <c r="L1402" s="192" t="str">
        <f t="shared" si="21"/>
        <v>Spirits750</v>
      </c>
      <c r="M1402" s="191">
        <f>VLOOKUP(L1402,'Slope %'!C:D,2,0)</f>
        <v>7.0000000000000007E-2</v>
      </c>
    </row>
    <row r="1403" spans="1:13" x14ac:dyDescent="0.25">
      <c r="A1403">
        <v>24248</v>
      </c>
      <c r="B1403" s="58" t="s">
        <v>1765</v>
      </c>
      <c r="C1403" s="58" t="s">
        <v>414</v>
      </c>
      <c r="D1403" s="58" t="s">
        <v>1766</v>
      </c>
      <c r="E1403" s="58">
        <v>750</v>
      </c>
      <c r="F1403" s="58">
        <v>6</v>
      </c>
      <c r="G1403" s="59">
        <v>43</v>
      </c>
      <c r="H1403" s="58" t="s">
        <v>501</v>
      </c>
      <c r="I1403" s="59">
        <v>59.99</v>
      </c>
      <c r="J1403">
        <v>1</v>
      </c>
      <c r="K1403" s="191"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25.18</v>
      </c>
      <c r="L1403" s="192" t="str">
        <f t="shared" si="21"/>
        <v>Spirits750</v>
      </c>
      <c r="M1403" s="191">
        <f>VLOOKUP(L1403,'Slope %'!C:D,2,0)</f>
        <v>7.0000000000000007E-2</v>
      </c>
    </row>
    <row r="1404" spans="1:13" x14ac:dyDescent="0.25">
      <c r="A1404">
        <v>24302</v>
      </c>
      <c r="B1404" s="58" t="s">
        <v>1767</v>
      </c>
      <c r="C1404" s="58" t="s">
        <v>414</v>
      </c>
      <c r="D1404" s="58" t="s">
        <v>810</v>
      </c>
      <c r="E1404" s="58">
        <v>750</v>
      </c>
      <c r="F1404" s="58">
        <v>6</v>
      </c>
      <c r="G1404" s="59">
        <v>53.5</v>
      </c>
      <c r="H1404" s="58" t="s">
        <v>416</v>
      </c>
      <c r="I1404" s="59">
        <v>99.99</v>
      </c>
      <c r="J1404">
        <v>1</v>
      </c>
      <c r="K1404" s="191"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31.33</v>
      </c>
      <c r="L1404" s="192" t="str">
        <f t="shared" si="21"/>
        <v>Spirits750</v>
      </c>
      <c r="M1404" s="191">
        <f>VLOOKUP(L1404,'Slope %'!C:D,2,0)</f>
        <v>7.0000000000000007E-2</v>
      </c>
    </row>
    <row r="1405" spans="1:13" x14ac:dyDescent="0.25">
      <c r="A1405">
        <v>24367</v>
      </c>
      <c r="B1405" s="58" t="s">
        <v>1768</v>
      </c>
      <c r="C1405" s="58" t="s">
        <v>410</v>
      </c>
      <c r="D1405" s="58" t="s">
        <v>621</v>
      </c>
      <c r="E1405" s="58">
        <v>4092</v>
      </c>
      <c r="F1405" s="58">
        <v>1</v>
      </c>
      <c r="G1405" s="59">
        <v>4</v>
      </c>
      <c r="H1405" s="58" t="s">
        <v>412</v>
      </c>
      <c r="I1405" s="59">
        <v>32.49</v>
      </c>
      <c r="J1405">
        <v>12</v>
      </c>
      <c r="K1405" s="191"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12.78</v>
      </c>
      <c r="L1405" s="192" t="str">
        <f t="shared" si="21"/>
        <v>Beer4092</v>
      </c>
      <c r="M1405" s="191">
        <f>VLOOKUP(L1405,'Slope %'!C:D,2,0)</f>
        <v>7.0000000000000007E-2</v>
      </c>
    </row>
    <row r="1406" spans="1:13" x14ac:dyDescent="0.25">
      <c r="A1406">
        <v>24367</v>
      </c>
      <c r="B1406" s="58" t="s">
        <v>1768</v>
      </c>
      <c r="C1406" s="58" t="s">
        <v>410</v>
      </c>
      <c r="D1406" s="58" t="s">
        <v>621</v>
      </c>
      <c r="E1406" s="58">
        <v>4092</v>
      </c>
      <c r="F1406" s="58">
        <v>1</v>
      </c>
      <c r="G1406" s="59">
        <v>4</v>
      </c>
      <c r="H1406" s="58" t="s">
        <v>412</v>
      </c>
      <c r="I1406" s="59">
        <v>32.49</v>
      </c>
      <c r="J1406">
        <v>12</v>
      </c>
      <c r="K1406" s="191"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12.78</v>
      </c>
      <c r="L1406" s="192" t="str">
        <f t="shared" si="21"/>
        <v>Beer4092</v>
      </c>
      <c r="M1406" s="191">
        <f>VLOOKUP(L1406,'Slope %'!C:D,2,0)</f>
        <v>7.0000000000000007E-2</v>
      </c>
    </row>
    <row r="1407" spans="1:13" x14ac:dyDescent="0.25">
      <c r="A1407">
        <v>24368</v>
      </c>
      <c r="B1407" s="58" t="s">
        <v>1769</v>
      </c>
      <c r="C1407" s="58" t="s">
        <v>410</v>
      </c>
      <c r="D1407" s="58" t="s">
        <v>621</v>
      </c>
      <c r="E1407" s="58">
        <v>8184</v>
      </c>
      <c r="F1407" s="58">
        <v>1</v>
      </c>
      <c r="G1407" s="59">
        <v>4</v>
      </c>
      <c r="H1407" s="58" t="s">
        <v>412</v>
      </c>
      <c r="I1407" s="59">
        <v>56.99</v>
      </c>
      <c r="J1407">
        <v>24</v>
      </c>
      <c r="K1407" s="191"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25.56</v>
      </c>
      <c r="L1407" s="192" t="str">
        <f t="shared" si="21"/>
        <v>Beer8184</v>
      </c>
      <c r="M1407" s="191">
        <f>VLOOKUP(L1407,'Slope %'!C:D,2,0)</f>
        <v>0.05</v>
      </c>
    </row>
    <row r="1408" spans="1:13" x14ac:dyDescent="0.25">
      <c r="A1408">
        <v>24368</v>
      </c>
      <c r="B1408" s="58" t="s">
        <v>1769</v>
      </c>
      <c r="C1408" s="58" t="s">
        <v>410</v>
      </c>
      <c r="D1408" s="58" t="s">
        <v>621</v>
      </c>
      <c r="E1408" s="58">
        <v>8184</v>
      </c>
      <c r="F1408" s="58">
        <v>1</v>
      </c>
      <c r="G1408" s="59">
        <v>4</v>
      </c>
      <c r="H1408" s="58" t="s">
        <v>412</v>
      </c>
      <c r="I1408" s="59">
        <v>56.99</v>
      </c>
      <c r="J1408">
        <v>24</v>
      </c>
      <c r="K1408" s="191"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25.56</v>
      </c>
      <c r="L1408" s="192" t="str">
        <f t="shared" si="21"/>
        <v>Beer8184</v>
      </c>
      <c r="M1408" s="191">
        <f>VLOOKUP(L1408,'Slope %'!C:D,2,0)</f>
        <v>0.05</v>
      </c>
    </row>
    <row r="1409" spans="1:13" x14ac:dyDescent="0.25">
      <c r="A1409">
        <v>24369</v>
      </c>
      <c r="B1409" s="58" t="s">
        <v>1770</v>
      </c>
      <c r="C1409" s="58" t="s">
        <v>410</v>
      </c>
      <c r="D1409" s="58" t="s">
        <v>411</v>
      </c>
      <c r="E1409" s="58">
        <v>8520</v>
      </c>
      <c r="F1409" s="58">
        <v>1</v>
      </c>
      <c r="G1409" s="59">
        <v>4.5999999999999996</v>
      </c>
      <c r="H1409" s="58" t="s">
        <v>412</v>
      </c>
      <c r="I1409" s="59">
        <v>38.99</v>
      </c>
      <c r="J1409">
        <v>24</v>
      </c>
      <c r="K1409" s="191"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30.6</v>
      </c>
      <c r="L1409" s="192" t="str">
        <f t="shared" si="21"/>
        <v>Beer8520</v>
      </c>
      <c r="M1409" s="191">
        <f>VLOOKUP(L1409,'Slope %'!C:D,2,0)</f>
        <v>0.05</v>
      </c>
    </row>
    <row r="1410" spans="1:13" x14ac:dyDescent="0.25">
      <c r="A1410">
        <v>24369</v>
      </c>
      <c r="B1410" s="58" t="s">
        <v>1770</v>
      </c>
      <c r="C1410" s="58" t="s">
        <v>410</v>
      </c>
      <c r="D1410" s="58" t="s">
        <v>411</v>
      </c>
      <c r="E1410" s="58">
        <v>8520</v>
      </c>
      <c r="F1410" s="58">
        <v>1</v>
      </c>
      <c r="G1410" s="59">
        <v>4.5999999999999996</v>
      </c>
      <c r="H1410" s="58" t="s">
        <v>412</v>
      </c>
      <c r="I1410" s="59">
        <v>38.99</v>
      </c>
      <c r="J1410">
        <v>24</v>
      </c>
      <c r="K1410" s="191"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30.6</v>
      </c>
      <c r="L1410" s="192" t="str">
        <f t="shared" si="21"/>
        <v>Beer8520</v>
      </c>
      <c r="M1410" s="191">
        <f>VLOOKUP(L1410,'Slope %'!C:D,2,0)</f>
        <v>0.05</v>
      </c>
    </row>
    <row r="1411" spans="1:13" x14ac:dyDescent="0.25">
      <c r="A1411">
        <v>24370</v>
      </c>
      <c r="B1411" s="58" t="s">
        <v>1771</v>
      </c>
      <c r="C1411" s="58" t="s">
        <v>410</v>
      </c>
      <c r="D1411" s="58" t="s">
        <v>411</v>
      </c>
      <c r="E1411" s="58">
        <v>5325</v>
      </c>
      <c r="F1411" s="58">
        <v>1</v>
      </c>
      <c r="G1411" s="59">
        <v>4.5999999999999996</v>
      </c>
      <c r="H1411" s="58" t="s">
        <v>412</v>
      </c>
      <c r="I1411" s="59">
        <v>24.99</v>
      </c>
      <c r="J1411">
        <v>15</v>
      </c>
      <c r="K1411" s="191"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19.12</v>
      </c>
      <c r="L1411" s="192" t="str">
        <f t="shared" ref="L1411:L1474" si="22">(_xlfn.CONCAT(C1411,E1411))</f>
        <v>Beer5325</v>
      </c>
      <c r="M1411" s="191">
        <f>VLOOKUP(L1411,'Slope %'!C:D,2,0)</f>
        <v>0.05</v>
      </c>
    </row>
    <row r="1412" spans="1:13" x14ac:dyDescent="0.25">
      <c r="A1412">
        <v>24370</v>
      </c>
      <c r="B1412" s="58" t="s">
        <v>1771</v>
      </c>
      <c r="C1412" s="58" t="s">
        <v>410</v>
      </c>
      <c r="D1412" s="58" t="s">
        <v>411</v>
      </c>
      <c r="E1412" s="58">
        <v>5325</v>
      </c>
      <c r="F1412" s="58">
        <v>1</v>
      </c>
      <c r="G1412" s="59">
        <v>4.5999999999999996</v>
      </c>
      <c r="H1412" s="58" t="s">
        <v>412</v>
      </c>
      <c r="I1412" s="59">
        <v>24.99</v>
      </c>
      <c r="J1412">
        <v>15</v>
      </c>
      <c r="K1412" s="191"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19.12</v>
      </c>
      <c r="L1412" s="192" t="str">
        <f t="shared" si="22"/>
        <v>Beer5325</v>
      </c>
      <c r="M1412" s="191">
        <f>VLOOKUP(L1412,'Slope %'!C:D,2,0)</f>
        <v>0.05</v>
      </c>
    </row>
    <row r="1413" spans="1:13" x14ac:dyDescent="0.25">
      <c r="A1413">
        <v>24372</v>
      </c>
      <c r="B1413" s="58" t="s">
        <v>1772</v>
      </c>
      <c r="C1413" s="58" t="s">
        <v>410</v>
      </c>
      <c r="D1413" s="58" t="s">
        <v>411</v>
      </c>
      <c r="E1413" s="58">
        <v>473</v>
      </c>
      <c r="F1413" s="58">
        <v>24</v>
      </c>
      <c r="G1413" s="59">
        <v>4.5999999999999996</v>
      </c>
      <c r="H1413" s="58" t="s">
        <v>412</v>
      </c>
      <c r="I1413" s="59">
        <v>2.89</v>
      </c>
      <c r="J1413">
        <v>1</v>
      </c>
      <c r="K1413" s="191"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1.7</v>
      </c>
      <c r="L1413" s="192" t="str">
        <f t="shared" si="22"/>
        <v>Beer473</v>
      </c>
      <c r="M1413" s="191">
        <f>VLOOKUP(L1413,'Slope %'!C:D,2,0)</f>
        <v>0.12</v>
      </c>
    </row>
    <row r="1414" spans="1:13" x14ac:dyDescent="0.25">
      <c r="A1414">
        <v>24372</v>
      </c>
      <c r="B1414" s="58" t="s">
        <v>1772</v>
      </c>
      <c r="C1414" s="58" t="s">
        <v>410</v>
      </c>
      <c r="D1414" s="58" t="s">
        <v>411</v>
      </c>
      <c r="E1414" s="58">
        <v>473</v>
      </c>
      <c r="F1414" s="58">
        <v>24</v>
      </c>
      <c r="G1414" s="59">
        <v>4.5999999999999996</v>
      </c>
      <c r="H1414" s="58" t="s">
        <v>412</v>
      </c>
      <c r="I1414" s="59">
        <v>2.89</v>
      </c>
      <c r="J1414">
        <v>1</v>
      </c>
      <c r="K1414" s="191"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1.7</v>
      </c>
      <c r="L1414" s="192" t="str">
        <f t="shared" si="22"/>
        <v>Beer473</v>
      </c>
      <c r="M1414" s="191">
        <f>VLOOKUP(L1414,'Slope %'!C:D,2,0)</f>
        <v>0.12</v>
      </c>
    </row>
    <row r="1415" spans="1:13" x14ac:dyDescent="0.25">
      <c r="A1415">
        <v>24404</v>
      </c>
      <c r="B1415" s="58" t="s">
        <v>1773</v>
      </c>
      <c r="C1415" s="58" t="s">
        <v>410</v>
      </c>
      <c r="D1415" s="58" t="s">
        <v>717</v>
      </c>
      <c r="E1415" s="58">
        <v>750</v>
      </c>
      <c r="F1415" s="58">
        <v>12</v>
      </c>
      <c r="G1415" s="59">
        <v>8.5</v>
      </c>
      <c r="H1415" s="58" t="s">
        <v>1176</v>
      </c>
      <c r="I1415" s="59">
        <v>13.49</v>
      </c>
      <c r="J1415">
        <v>1</v>
      </c>
      <c r="K1415" s="191"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4.9800000000000004</v>
      </c>
      <c r="L1415" s="192" t="str">
        <f t="shared" si="22"/>
        <v>Beer750</v>
      </c>
      <c r="M1415" s="191">
        <f>VLOOKUP(L1415,'Slope %'!C:D,2,0)</f>
        <v>0.12</v>
      </c>
    </row>
    <row r="1416" spans="1:13" x14ac:dyDescent="0.25">
      <c r="A1416">
        <v>24404</v>
      </c>
      <c r="B1416" s="58" t="s">
        <v>1773</v>
      </c>
      <c r="C1416" s="58" t="s">
        <v>410</v>
      </c>
      <c r="D1416" s="58" t="s">
        <v>717</v>
      </c>
      <c r="E1416" s="58">
        <v>750</v>
      </c>
      <c r="F1416" s="58">
        <v>12</v>
      </c>
      <c r="G1416" s="59">
        <v>8.5</v>
      </c>
      <c r="H1416" s="58" t="s">
        <v>1176</v>
      </c>
      <c r="I1416" s="59">
        <v>13.49</v>
      </c>
      <c r="J1416">
        <v>1</v>
      </c>
      <c r="K1416" s="191"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4.9800000000000004</v>
      </c>
      <c r="L1416" s="192" t="str">
        <f t="shared" si="22"/>
        <v>Beer750</v>
      </c>
      <c r="M1416" s="191">
        <f>VLOOKUP(L1416,'Slope %'!C:D,2,0)</f>
        <v>0.12</v>
      </c>
    </row>
    <row r="1417" spans="1:13" x14ac:dyDescent="0.25">
      <c r="A1417">
        <v>24431</v>
      </c>
      <c r="B1417" s="58" t="s">
        <v>1774</v>
      </c>
      <c r="C1417" s="58" t="s">
        <v>414</v>
      </c>
      <c r="D1417" s="58" t="s">
        <v>942</v>
      </c>
      <c r="E1417" s="58">
        <v>700</v>
      </c>
      <c r="F1417" s="58">
        <v>6</v>
      </c>
      <c r="G1417" s="59">
        <v>43</v>
      </c>
      <c r="H1417" s="58" t="s">
        <v>416</v>
      </c>
      <c r="I1417" s="59">
        <v>49.99</v>
      </c>
      <c r="J1417">
        <v>1</v>
      </c>
      <c r="K1417" s="191"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23.5</v>
      </c>
      <c r="L1417" s="192" t="str">
        <f t="shared" si="22"/>
        <v>Spirits700</v>
      </c>
      <c r="M1417" s="191">
        <f>VLOOKUP(L1417,'Slope %'!C:D,2,0)</f>
        <v>7.0000000000000007E-2</v>
      </c>
    </row>
    <row r="1418" spans="1:13" x14ac:dyDescent="0.25">
      <c r="A1418">
        <v>24483</v>
      </c>
      <c r="B1418" s="58" t="s">
        <v>1775</v>
      </c>
      <c r="C1418" s="58" t="s">
        <v>414</v>
      </c>
      <c r="D1418" s="58" t="s">
        <v>566</v>
      </c>
      <c r="E1418" s="58">
        <v>750</v>
      </c>
      <c r="F1418" s="58">
        <v>12</v>
      </c>
      <c r="G1418" s="59">
        <v>17</v>
      </c>
      <c r="H1418" s="58" t="s">
        <v>425</v>
      </c>
      <c r="I1418" s="59">
        <v>35.99</v>
      </c>
      <c r="J1418">
        <v>1</v>
      </c>
      <c r="K1418" s="191"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9.9499999999999993</v>
      </c>
      <c r="L1418" s="192" t="str">
        <f t="shared" si="22"/>
        <v>Spirits750</v>
      </c>
      <c r="M1418" s="191">
        <f>VLOOKUP(L1418,'Slope %'!C:D,2,0)</f>
        <v>7.0000000000000007E-2</v>
      </c>
    </row>
    <row r="1419" spans="1:13" x14ac:dyDescent="0.25">
      <c r="A1419">
        <v>24558</v>
      </c>
      <c r="B1419" s="58" t="s">
        <v>1776</v>
      </c>
      <c r="C1419" s="58" t="s">
        <v>414</v>
      </c>
      <c r="D1419" s="58" t="s">
        <v>488</v>
      </c>
      <c r="E1419" s="58">
        <v>750</v>
      </c>
      <c r="F1419" s="58">
        <v>12</v>
      </c>
      <c r="G1419" s="59">
        <v>43.4</v>
      </c>
      <c r="H1419" s="58" t="s">
        <v>445</v>
      </c>
      <c r="I1419" s="59">
        <v>30.37</v>
      </c>
      <c r="J1419">
        <v>1</v>
      </c>
      <c r="K1419" s="191"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25.41</v>
      </c>
      <c r="L1419" s="192" t="str">
        <f t="shared" si="22"/>
        <v>Spirits750</v>
      </c>
      <c r="M1419" s="191">
        <f>VLOOKUP(L1419,'Slope %'!C:D,2,0)</f>
        <v>7.0000000000000007E-2</v>
      </c>
    </row>
    <row r="1420" spans="1:13" x14ac:dyDescent="0.25">
      <c r="A1420">
        <v>24561</v>
      </c>
      <c r="B1420" s="58" t="s">
        <v>1777</v>
      </c>
      <c r="C1420" s="58" t="s">
        <v>423</v>
      </c>
      <c r="D1420" s="58" t="s">
        <v>476</v>
      </c>
      <c r="E1420" s="58">
        <v>750</v>
      </c>
      <c r="F1420" s="58">
        <v>6</v>
      </c>
      <c r="G1420" s="59">
        <v>14</v>
      </c>
      <c r="H1420" s="58" t="s">
        <v>421</v>
      </c>
      <c r="I1420" s="59">
        <v>32.99</v>
      </c>
      <c r="J1420">
        <v>1</v>
      </c>
      <c r="K1420" s="191"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8.1999999999999993</v>
      </c>
      <c r="L1420" s="192" t="str">
        <f t="shared" si="22"/>
        <v>Wine750</v>
      </c>
      <c r="M1420" s="191">
        <f>VLOOKUP(L1420,'Slope %'!C:D,2,0)</f>
        <v>0.1</v>
      </c>
    </row>
    <row r="1421" spans="1:13" x14ac:dyDescent="0.25">
      <c r="A1421">
        <v>24563</v>
      </c>
      <c r="B1421" s="58" t="s">
        <v>1778</v>
      </c>
      <c r="C1421" s="58" t="s">
        <v>423</v>
      </c>
      <c r="D1421" s="58" t="s">
        <v>598</v>
      </c>
      <c r="E1421" s="58">
        <v>750</v>
      </c>
      <c r="F1421" s="58">
        <v>6</v>
      </c>
      <c r="G1421" s="59">
        <v>14.5</v>
      </c>
      <c r="H1421" s="58" t="s">
        <v>421</v>
      </c>
      <c r="I1421" s="59">
        <v>32.99</v>
      </c>
      <c r="J1421">
        <v>1</v>
      </c>
      <c r="K1421" s="191"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8.49</v>
      </c>
      <c r="L1421" s="192" t="str">
        <f t="shared" si="22"/>
        <v>Wine750</v>
      </c>
      <c r="M1421" s="191">
        <f>VLOOKUP(L1421,'Slope %'!C:D,2,0)</f>
        <v>0.1</v>
      </c>
    </row>
    <row r="1422" spans="1:13" x14ac:dyDescent="0.25">
      <c r="A1422">
        <v>24573</v>
      </c>
      <c r="B1422" s="58" t="s">
        <v>1779</v>
      </c>
      <c r="C1422" s="58" t="s">
        <v>423</v>
      </c>
      <c r="D1422" s="58" t="s">
        <v>467</v>
      </c>
      <c r="E1422" s="58">
        <v>4000</v>
      </c>
      <c r="F1422" s="58">
        <v>4</v>
      </c>
      <c r="G1422" s="59">
        <v>12</v>
      </c>
      <c r="H1422" s="58" t="s">
        <v>474</v>
      </c>
      <c r="I1422" s="59">
        <v>46.99</v>
      </c>
      <c r="J1422">
        <v>1</v>
      </c>
      <c r="K1422" s="191"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31.2</v>
      </c>
      <c r="L1422" s="192" t="str">
        <f t="shared" si="22"/>
        <v>Wine4000</v>
      </c>
      <c r="M1422" s="191">
        <f>VLOOKUP(L1422,'Slope %'!C:D,2,0)</f>
        <v>0.05</v>
      </c>
    </row>
    <row r="1423" spans="1:13" x14ac:dyDescent="0.25">
      <c r="A1423">
        <v>24574</v>
      </c>
      <c r="B1423" s="58" t="s">
        <v>1780</v>
      </c>
      <c r="C1423" s="58" t="s">
        <v>423</v>
      </c>
      <c r="D1423" s="58" t="s">
        <v>467</v>
      </c>
      <c r="E1423" s="58">
        <v>4000</v>
      </c>
      <c r="F1423" s="58">
        <v>4</v>
      </c>
      <c r="G1423" s="59">
        <v>12.5</v>
      </c>
      <c r="H1423" s="58" t="s">
        <v>474</v>
      </c>
      <c r="I1423" s="59">
        <v>46.99</v>
      </c>
      <c r="J1423">
        <v>1</v>
      </c>
      <c r="K1423" s="191"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32.51</v>
      </c>
      <c r="L1423" s="192" t="str">
        <f t="shared" si="22"/>
        <v>Wine4000</v>
      </c>
      <c r="M1423" s="191">
        <f>VLOOKUP(L1423,'Slope %'!C:D,2,0)</f>
        <v>0.05</v>
      </c>
    </row>
    <row r="1424" spans="1:13" x14ac:dyDescent="0.25">
      <c r="A1424">
        <v>24576</v>
      </c>
      <c r="B1424" s="58" t="s">
        <v>1781</v>
      </c>
      <c r="C1424" s="58" t="s">
        <v>414</v>
      </c>
      <c r="D1424" s="58" t="s">
        <v>1210</v>
      </c>
      <c r="E1424" s="58">
        <v>750</v>
      </c>
      <c r="F1424" s="58">
        <v>6</v>
      </c>
      <c r="G1424" s="59">
        <v>40</v>
      </c>
      <c r="H1424" s="58" t="s">
        <v>416</v>
      </c>
      <c r="I1424" s="59">
        <v>58.99</v>
      </c>
      <c r="J1424">
        <v>1</v>
      </c>
      <c r="K1424" s="191"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23.42</v>
      </c>
      <c r="L1424" s="192" t="str">
        <f t="shared" si="22"/>
        <v>Spirits750</v>
      </c>
      <c r="M1424" s="191">
        <f>VLOOKUP(L1424,'Slope %'!C:D,2,0)</f>
        <v>7.0000000000000007E-2</v>
      </c>
    </row>
    <row r="1425" spans="1:13" x14ac:dyDescent="0.25">
      <c r="A1425">
        <v>24589</v>
      </c>
      <c r="B1425" s="58" t="s">
        <v>1782</v>
      </c>
      <c r="C1425" s="58" t="s">
        <v>423</v>
      </c>
      <c r="D1425" s="58" t="s">
        <v>444</v>
      </c>
      <c r="E1425" s="58">
        <v>750</v>
      </c>
      <c r="F1425" s="58">
        <v>12</v>
      </c>
      <c r="G1425" s="59">
        <v>8.8000000000000007</v>
      </c>
      <c r="H1425" s="58" t="s">
        <v>1680</v>
      </c>
      <c r="I1425" s="59">
        <v>16.489999999999998</v>
      </c>
      <c r="J1425">
        <v>1</v>
      </c>
      <c r="K1425" s="191"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5.15</v>
      </c>
      <c r="L1425" s="192" t="str">
        <f t="shared" si="22"/>
        <v>Wine750</v>
      </c>
      <c r="M1425" s="191">
        <f>VLOOKUP(L1425,'Slope %'!C:D,2,0)</f>
        <v>0.1</v>
      </c>
    </row>
    <row r="1426" spans="1:13" x14ac:dyDescent="0.25">
      <c r="A1426">
        <v>24593</v>
      </c>
      <c r="B1426" s="58" t="s">
        <v>1783</v>
      </c>
      <c r="C1426" s="58" t="s">
        <v>410</v>
      </c>
      <c r="D1426" s="58" t="s">
        <v>621</v>
      </c>
      <c r="E1426" s="58">
        <v>473</v>
      </c>
      <c r="F1426" s="58">
        <v>24</v>
      </c>
      <c r="G1426" s="59">
        <v>4</v>
      </c>
      <c r="H1426" s="58" t="s">
        <v>759</v>
      </c>
      <c r="I1426" s="59">
        <v>4.29</v>
      </c>
      <c r="J1426">
        <v>1</v>
      </c>
      <c r="K1426" s="191"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1.48</v>
      </c>
      <c r="L1426" s="192" t="str">
        <f t="shared" si="22"/>
        <v>Beer473</v>
      </c>
      <c r="M1426" s="191">
        <f>VLOOKUP(L1426,'Slope %'!C:D,2,0)</f>
        <v>0.12</v>
      </c>
    </row>
    <row r="1427" spans="1:13" x14ac:dyDescent="0.25">
      <c r="A1427">
        <v>24593</v>
      </c>
      <c r="B1427" s="58" t="s">
        <v>1783</v>
      </c>
      <c r="C1427" s="58" t="s">
        <v>410</v>
      </c>
      <c r="D1427" s="58" t="s">
        <v>621</v>
      </c>
      <c r="E1427" s="58">
        <v>473</v>
      </c>
      <c r="F1427" s="58">
        <v>24</v>
      </c>
      <c r="G1427" s="59">
        <v>4</v>
      </c>
      <c r="H1427" s="58" t="s">
        <v>759</v>
      </c>
      <c r="I1427" s="59">
        <v>4.29</v>
      </c>
      <c r="J1427">
        <v>1</v>
      </c>
      <c r="K1427" s="191"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1.48</v>
      </c>
      <c r="L1427" s="192" t="str">
        <f t="shared" si="22"/>
        <v>Beer473</v>
      </c>
      <c r="M1427" s="191">
        <f>VLOOKUP(L1427,'Slope %'!C:D,2,0)</f>
        <v>0.12</v>
      </c>
    </row>
    <row r="1428" spans="1:13" x14ac:dyDescent="0.25">
      <c r="A1428">
        <v>24616</v>
      </c>
      <c r="B1428" s="58" t="s">
        <v>1784</v>
      </c>
      <c r="C1428" s="58" t="s">
        <v>423</v>
      </c>
      <c r="D1428" s="58" t="s">
        <v>602</v>
      </c>
      <c r="E1428" s="58">
        <v>750</v>
      </c>
      <c r="F1428" s="58">
        <v>12</v>
      </c>
      <c r="G1428" s="59">
        <v>13</v>
      </c>
      <c r="H1428" s="58" t="s">
        <v>434</v>
      </c>
      <c r="I1428" s="59">
        <v>16.989999999999998</v>
      </c>
      <c r="J1428">
        <v>1</v>
      </c>
      <c r="K1428" s="191"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7.61</v>
      </c>
      <c r="L1428" s="192" t="str">
        <f t="shared" si="22"/>
        <v>Wine750</v>
      </c>
      <c r="M1428" s="191">
        <f>VLOOKUP(L1428,'Slope %'!C:D,2,0)</f>
        <v>0.1</v>
      </c>
    </row>
    <row r="1429" spans="1:13" x14ac:dyDescent="0.25">
      <c r="A1429">
        <v>24641</v>
      </c>
      <c r="B1429" s="58" t="s">
        <v>1785</v>
      </c>
      <c r="C1429" s="58" t="s">
        <v>410</v>
      </c>
      <c r="D1429" s="58" t="s">
        <v>621</v>
      </c>
      <c r="E1429" s="58">
        <v>5325</v>
      </c>
      <c r="F1429" s="58">
        <v>1</v>
      </c>
      <c r="G1429" s="59">
        <v>4</v>
      </c>
      <c r="H1429" s="58" t="s">
        <v>1283</v>
      </c>
      <c r="I1429" s="59">
        <v>32.79</v>
      </c>
      <c r="J1429">
        <v>15</v>
      </c>
      <c r="K1429" s="191"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16.63</v>
      </c>
      <c r="L1429" s="192" t="str">
        <f t="shared" si="22"/>
        <v>Beer5325</v>
      </c>
      <c r="M1429" s="191">
        <f>VLOOKUP(L1429,'Slope %'!C:D,2,0)</f>
        <v>0.05</v>
      </c>
    </row>
    <row r="1430" spans="1:13" x14ac:dyDescent="0.25">
      <c r="A1430">
        <v>24641</v>
      </c>
      <c r="B1430" s="58" t="s">
        <v>1785</v>
      </c>
      <c r="C1430" s="58" t="s">
        <v>410</v>
      </c>
      <c r="D1430" s="58" t="s">
        <v>621</v>
      </c>
      <c r="E1430" s="58">
        <v>5325</v>
      </c>
      <c r="F1430" s="58">
        <v>1</v>
      </c>
      <c r="G1430" s="59">
        <v>4</v>
      </c>
      <c r="H1430" s="58" t="s">
        <v>1283</v>
      </c>
      <c r="I1430" s="59">
        <v>32.79</v>
      </c>
      <c r="J1430">
        <v>15</v>
      </c>
      <c r="K1430" s="191"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16.63</v>
      </c>
      <c r="L1430" s="192" t="str">
        <f t="shared" si="22"/>
        <v>Beer5325</v>
      </c>
      <c r="M1430" s="191">
        <f>VLOOKUP(L1430,'Slope %'!C:D,2,0)</f>
        <v>0.05</v>
      </c>
    </row>
    <row r="1431" spans="1:13" x14ac:dyDescent="0.25">
      <c r="A1431">
        <v>24645</v>
      </c>
      <c r="B1431" s="58" t="s">
        <v>1786</v>
      </c>
      <c r="C1431" s="58" t="s">
        <v>423</v>
      </c>
      <c r="D1431" s="58" t="s">
        <v>450</v>
      </c>
      <c r="E1431" s="58">
        <v>750</v>
      </c>
      <c r="F1431" s="58">
        <v>12</v>
      </c>
      <c r="G1431" s="59">
        <v>13.5</v>
      </c>
      <c r="H1431" s="58" t="s">
        <v>434</v>
      </c>
      <c r="I1431" s="59">
        <v>16.989999999999998</v>
      </c>
      <c r="J1431">
        <v>1</v>
      </c>
      <c r="K1431" s="191"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7.9</v>
      </c>
      <c r="L1431" s="192" t="str">
        <f t="shared" si="22"/>
        <v>Wine750</v>
      </c>
      <c r="M1431" s="191">
        <f>VLOOKUP(L1431,'Slope %'!C:D,2,0)</f>
        <v>0.1</v>
      </c>
    </row>
    <row r="1432" spans="1:13" x14ac:dyDescent="0.25">
      <c r="A1432">
        <v>24671</v>
      </c>
      <c r="B1432" s="58" t="s">
        <v>1787</v>
      </c>
      <c r="C1432" s="58" t="s">
        <v>423</v>
      </c>
      <c r="D1432" s="58" t="s">
        <v>424</v>
      </c>
      <c r="E1432" s="58">
        <v>750</v>
      </c>
      <c r="F1432" s="58">
        <v>6</v>
      </c>
      <c r="G1432" s="59">
        <v>11.5</v>
      </c>
      <c r="H1432" s="58" t="s">
        <v>421</v>
      </c>
      <c r="I1432" s="59">
        <v>22.99</v>
      </c>
      <c r="J1432">
        <v>1</v>
      </c>
      <c r="K1432" s="191"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6.73</v>
      </c>
      <c r="L1432" s="192" t="str">
        <f t="shared" si="22"/>
        <v>Wine750</v>
      </c>
      <c r="M1432" s="191">
        <f>VLOOKUP(L1432,'Slope %'!C:D,2,0)</f>
        <v>0.1</v>
      </c>
    </row>
    <row r="1433" spans="1:13" x14ac:dyDescent="0.25">
      <c r="A1433">
        <v>24673</v>
      </c>
      <c r="B1433" s="58" t="s">
        <v>1788</v>
      </c>
      <c r="C1433" s="58" t="s">
        <v>423</v>
      </c>
      <c r="D1433" s="58" t="s">
        <v>528</v>
      </c>
      <c r="E1433" s="58">
        <v>750</v>
      </c>
      <c r="F1433" s="58">
        <v>12</v>
      </c>
      <c r="G1433" s="59">
        <v>14</v>
      </c>
      <c r="H1433" s="58" t="s">
        <v>483</v>
      </c>
      <c r="I1433" s="59">
        <v>54.99</v>
      </c>
      <c r="J1433">
        <v>1</v>
      </c>
      <c r="K1433" s="191"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8.1999999999999993</v>
      </c>
      <c r="L1433" s="192" t="str">
        <f t="shared" si="22"/>
        <v>Wine750</v>
      </c>
      <c r="M1433" s="191">
        <f>VLOOKUP(L1433,'Slope %'!C:D,2,0)</f>
        <v>0.1</v>
      </c>
    </row>
    <row r="1434" spans="1:13" x14ac:dyDescent="0.25">
      <c r="A1434">
        <v>24684</v>
      </c>
      <c r="B1434" s="58" t="s">
        <v>1789</v>
      </c>
      <c r="C1434" s="58" t="s">
        <v>410</v>
      </c>
      <c r="D1434" s="58" t="s">
        <v>717</v>
      </c>
      <c r="E1434" s="58">
        <v>500</v>
      </c>
      <c r="F1434" s="58">
        <v>24</v>
      </c>
      <c r="G1434" s="59">
        <v>11.9</v>
      </c>
      <c r="H1434" s="58" t="s">
        <v>759</v>
      </c>
      <c r="I1434" s="59">
        <v>5.25</v>
      </c>
      <c r="J1434">
        <v>1</v>
      </c>
      <c r="K1434" s="191"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4.6500000000000004</v>
      </c>
      <c r="L1434" s="192" t="str">
        <f t="shared" si="22"/>
        <v>Beer500</v>
      </c>
      <c r="M1434" s="191">
        <f>VLOOKUP(L1434,'Slope %'!C:D,2,0)</f>
        <v>0.12</v>
      </c>
    </row>
    <row r="1435" spans="1:13" x14ac:dyDescent="0.25">
      <c r="A1435">
        <v>24684</v>
      </c>
      <c r="B1435" s="58" t="s">
        <v>1789</v>
      </c>
      <c r="C1435" s="58" t="s">
        <v>410</v>
      </c>
      <c r="D1435" s="58" t="s">
        <v>717</v>
      </c>
      <c r="E1435" s="58">
        <v>500</v>
      </c>
      <c r="F1435" s="58">
        <v>24</v>
      </c>
      <c r="G1435" s="59">
        <v>11.9</v>
      </c>
      <c r="H1435" s="58" t="s">
        <v>759</v>
      </c>
      <c r="I1435" s="59">
        <v>5.25</v>
      </c>
      <c r="J1435">
        <v>1</v>
      </c>
      <c r="K1435" s="191"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4.6500000000000004</v>
      </c>
      <c r="L1435" s="192" t="str">
        <f t="shared" si="22"/>
        <v>Beer500</v>
      </c>
      <c r="M1435" s="191">
        <f>VLOOKUP(L1435,'Slope %'!C:D,2,0)</f>
        <v>0.12</v>
      </c>
    </row>
    <row r="1436" spans="1:13" x14ac:dyDescent="0.25">
      <c r="A1436">
        <v>24691</v>
      </c>
      <c r="B1436" s="58" t="s">
        <v>1790</v>
      </c>
      <c r="C1436" s="58" t="s">
        <v>423</v>
      </c>
      <c r="D1436" s="58" t="s">
        <v>450</v>
      </c>
      <c r="E1436" s="58">
        <v>750</v>
      </c>
      <c r="F1436" s="58">
        <v>6</v>
      </c>
      <c r="G1436" s="59">
        <v>13.5</v>
      </c>
      <c r="H1436" s="58" t="s">
        <v>539</v>
      </c>
      <c r="I1436" s="59">
        <v>45.99</v>
      </c>
      <c r="J1436">
        <v>1</v>
      </c>
      <c r="K1436" s="191"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7.9</v>
      </c>
      <c r="L1436" s="192" t="str">
        <f t="shared" si="22"/>
        <v>Wine750</v>
      </c>
      <c r="M1436" s="191">
        <f>VLOOKUP(L1436,'Slope %'!C:D,2,0)</f>
        <v>0.1</v>
      </c>
    </row>
    <row r="1437" spans="1:13" x14ac:dyDescent="0.25">
      <c r="A1437">
        <v>24694</v>
      </c>
      <c r="B1437" s="58" t="s">
        <v>1791</v>
      </c>
      <c r="C1437" s="58" t="s">
        <v>423</v>
      </c>
      <c r="D1437" s="58" t="s">
        <v>560</v>
      </c>
      <c r="E1437" s="58">
        <v>750</v>
      </c>
      <c r="F1437" s="58">
        <v>12</v>
      </c>
      <c r="G1437" s="59">
        <v>15</v>
      </c>
      <c r="H1437" s="58" t="s">
        <v>483</v>
      </c>
      <c r="I1437" s="59">
        <v>19.989999999999998</v>
      </c>
      <c r="J1437">
        <v>1</v>
      </c>
      <c r="K1437" s="191"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8.7799999999999994</v>
      </c>
      <c r="L1437" s="192" t="str">
        <f t="shared" si="22"/>
        <v>Wine750</v>
      </c>
      <c r="M1437" s="191">
        <f>VLOOKUP(L1437,'Slope %'!C:D,2,0)</f>
        <v>0.1</v>
      </c>
    </row>
    <row r="1438" spans="1:13" x14ac:dyDescent="0.25">
      <c r="A1438">
        <v>24700</v>
      </c>
      <c r="B1438" s="58" t="s">
        <v>1792</v>
      </c>
      <c r="C1438" s="58" t="s">
        <v>423</v>
      </c>
      <c r="D1438" s="58" t="s">
        <v>450</v>
      </c>
      <c r="E1438" s="58">
        <v>750</v>
      </c>
      <c r="F1438" s="58">
        <v>6</v>
      </c>
      <c r="G1438" s="59">
        <v>15.5</v>
      </c>
      <c r="H1438" s="58" t="s">
        <v>434</v>
      </c>
      <c r="I1438" s="59">
        <v>49.99</v>
      </c>
      <c r="J1438">
        <v>1</v>
      </c>
      <c r="K1438" s="191"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9.08</v>
      </c>
      <c r="L1438" s="192" t="str">
        <f t="shared" si="22"/>
        <v>Wine750</v>
      </c>
      <c r="M1438" s="191">
        <f>VLOOKUP(L1438,'Slope %'!C:D,2,0)</f>
        <v>0.1</v>
      </c>
    </row>
    <row r="1439" spans="1:13" x14ac:dyDescent="0.25">
      <c r="A1439">
        <v>24702</v>
      </c>
      <c r="B1439" s="58" t="s">
        <v>1793</v>
      </c>
      <c r="C1439" s="58" t="s">
        <v>423</v>
      </c>
      <c r="D1439" s="58" t="s">
        <v>639</v>
      </c>
      <c r="E1439" s="58">
        <v>750</v>
      </c>
      <c r="F1439" s="58">
        <v>12</v>
      </c>
      <c r="G1439" s="59">
        <v>13</v>
      </c>
      <c r="H1439" s="58" t="s">
        <v>541</v>
      </c>
      <c r="I1439" s="59">
        <v>25.99</v>
      </c>
      <c r="J1439">
        <v>1</v>
      </c>
      <c r="K1439" s="191"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7.61</v>
      </c>
      <c r="L1439" s="192" t="str">
        <f t="shared" si="22"/>
        <v>Wine750</v>
      </c>
      <c r="M1439" s="191">
        <f>VLOOKUP(L1439,'Slope %'!C:D,2,0)</f>
        <v>0.1</v>
      </c>
    </row>
    <row r="1440" spans="1:13" x14ac:dyDescent="0.25">
      <c r="A1440">
        <v>24708</v>
      </c>
      <c r="B1440" s="58" t="s">
        <v>1794</v>
      </c>
      <c r="C1440" s="58" t="s">
        <v>414</v>
      </c>
      <c r="D1440" s="58" t="s">
        <v>1214</v>
      </c>
      <c r="E1440" s="58">
        <v>200</v>
      </c>
      <c r="F1440" s="58">
        <v>24</v>
      </c>
      <c r="G1440" s="59">
        <v>38</v>
      </c>
      <c r="H1440" s="58" t="s">
        <v>437</v>
      </c>
      <c r="I1440" s="59">
        <v>10.99</v>
      </c>
      <c r="J1440">
        <v>1</v>
      </c>
      <c r="K1440" s="191"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8.08</v>
      </c>
      <c r="L1440" s="192" t="str">
        <f t="shared" si="22"/>
        <v>Spirits200</v>
      </c>
      <c r="M1440" s="191">
        <f>VLOOKUP(L1440,'Slope %'!C:D,2,0)</f>
        <v>0.1</v>
      </c>
    </row>
    <row r="1441" spans="1:13" x14ac:dyDescent="0.25">
      <c r="A1441">
        <v>24718</v>
      </c>
      <c r="B1441" s="58" t="s">
        <v>1795</v>
      </c>
      <c r="C1441" s="58" t="s">
        <v>423</v>
      </c>
      <c r="D1441" s="58" t="s">
        <v>476</v>
      </c>
      <c r="E1441" s="58">
        <v>750</v>
      </c>
      <c r="F1441" s="58">
        <v>12</v>
      </c>
      <c r="G1441" s="59">
        <v>14.5</v>
      </c>
      <c r="H1441" s="58" t="s">
        <v>434</v>
      </c>
      <c r="I1441" s="59">
        <v>22.99</v>
      </c>
      <c r="J1441">
        <v>1</v>
      </c>
      <c r="K1441" s="191"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8.49</v>
      </c>
      <c r="L1441" s="192" t="str">
        <f t="shared" si="22"/>
        <v>Wine750</v>
      </c>
      <c r="M1441" s="191">
        <f>VLOOKUP(L1441,'Slope %'!C:D,2,0)</f>
        <v>0.1</v>
      </c>
    </row>
    <row r="1442" spans="1:13" x14ac:dyDescent="0.25">
      <c r="A1442">
        <v>24731</v>
      </c>
      <c r="B1442" s="58" t="s">
        <v>1796</v>
      </c>
      <c r="C1442" s="58" t="s">
        <v>423</v>
      </c>
      <c r="D1442" s="58" t="s">
        <v>436</v>
      </c>
      <c r="E1442" s="58">
        <v>750</v>
      </c>
      <c r="F1442" s="58">
        <v>12</v>
      </c>
      <c r="G1442" s="59">
        <v>13.5</v>
      </c>
      <c r="H1442" s="58" t="s">
        <v>431</v>
      </c>
      <c r="I1442" s="59">
        <v>19.989999999999998</v>
      </c>
      <c r="J1442">
        <v>1</v>
      </c>
      <c r="K1442" s="191"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7.9</v>
      </c>
      <c r="L1442" s="192" t="str">
        <f t="shared" si="22"/>
        <v>Wine750</v>
      </c>
      <c r="M1442" s="191">
        <f>VLOOKUP(L1442,'Slope %'!C:D,2,0)</f>
        <v>0.1</v>
      </c>
    </row>
    <row r="1443" spans="1:13" x14ac:dyDescent="0.25">
      <c r="A1443">
        <v>24782</v>
      </c>
      <c r="B1443" s="58" t="s">
        <v>1797</v>
      </c>
      <c r="C1443" s="58" t="s">
        <v>410</v>
      </c>
      <c r="D1443" s="58" t="s">
        <v>677</v>
      </c>
      <c r="E1443" s="58">
        <v>5325</v>
      </c>
      <c r="F1443" s="58">
        <v>1</v>
      </c>
      <c r="G1443" s="59">
        <v>4.8</v>
      </c>
      <c r="H1443" s="58" t="s">
        <v>833</v>
      </c>
      <c r="I1443" s="59">
        <v>32.99</v>
      </c>
      <c r="J1443">
        <v>15</v>
      </c>
      <c r="K1443" s="191"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19.95</v>
      </c>
      <c r="L1443" s="192" t="str">
        <f t="shared" si="22"/>
        <v>Beer5325</v>
      </c>
      <c r="M1443" s="191">
        <f>VLOOKUP(L1443,'Slope %'!C:D,2,0)</f>
        <v>0.05</v>
      </c>
    </row>
    <row r="1444" spans="1:13" x14ac:dyDescent="0.25">
      <c r="A1444">
        <v>24782</v>
      </c>
      <c r="B1444" s="58" t="s">
        <v>1797</v>
      </c>
      <c r="C1444" s="58" t="s">
        <v>410</v>
      </c>
      <c r="D1444" s="58" t="s">
        <v>677</v>
      </c>
      <c r="E1444" s="58">
        <v>5325</v>
      </c>
      <c r="F1444" s="58">
        <v>1</v>
      </c>
      <c r="G1444" s="59">
        <v>4.8</v>
      </c>
      <c r="H1444" s="58" t="s">
        <v>833</v>
      </c>
      <c r="I1444" s="59">
        <v>32.99</v>
      </c>
      <c r="J1444">
        <v>15</v>
      </c>
      <c r="K1444" s="191"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19.95</v>
      </c>
      <c r="L1444" s="192" t="str">
        <f t="shared" si="22"/>
        <v>Beer5325</v>
      </c>
      <c r="M1444" s="191">
        <f>VLOOKUP(L1444,'Slope %'!C:D,2,0)</f>
        <v>0.05</v>
      </c>
    </row>
    <row r="1445" spans="1:13" x14ac:dyDescent="0.25">
      <c r="A1445">
        <v>24783</v>
      </c>
      <c r="B1445" s="58" t="s">
        <v>1798</v>
      </c>
      <c r="C1445" s="58" t="s">
        <v>414</v>
      </c>
      <c r="D1445" s="58" t="s">
        <v>503</v>
      </c>
      <c r="E1445" s="58">
        <v>750</v>
      </c>
      <c r="F1445" s="58">
        <v>12</v>
      </c>
      <c r="G1445" s="59">
        <v>40</v>
      </c>
      <c r="H1445" s="58" t="s">
        <v>445</v>
      </c>
      <c r="I1445" s="59">
        <v>30.76</v>
      </c>
      <c r="J1445">
        <v>1</v>
      </c>
      <c r="K1445" s="191"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23.42</v>
      </c>
      <c r="L1445" s="192" t="str">
        <f t="shared" si="22"/>
        <v>Spirits750</v>
      </c>
      <c r="M1445" s="191">
        <f>VLOOKUP(L1445,'Slope %'!C:D,2,0)</f>
        <v>7.0000000000000007E-2</v>
      </c>
    </row>
    <row r="1446" spans="1:13" x14ac:dyDescent="0.25">
      <c r="A1446">
        <v>24785</v>
      </c>
      <c r="B1446" s="58" t="s">
        <v>1799</v>
      </c>
      <c r="C1446" s="58" t="s">
        <v>423</v>
      </c>
      <c r="D1446" s="58" t="s">
        <v>476</v>
      </c>
      <c r="E1446" s="58">
        <v>750</v>
      </c>
      <c r="F1446" s="58">
        <v>12</v>
      </c>
      <c r="G1446" s="59">
        <v>13.5</v>
      </c>
      <c r="H1446" s="58" t="s">
        <v>445</v>
      </c>
      <c r="I1446" s="59">
        <v>20.99</v>
      </c>
      <c r="J1446">
        <v>1</v>
      </c>
      <c r="K1446" s="191"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7.9</v>
      </c>
      <c r="L1446" s="192" t="str">
        <f t="shared" si="22"/>
        <v>Wine750</v>
      </c>
      <c r="M1446" s="191">
        <f>VLOOKUP(L1446,'Slope %'!C:D,2,0)</f>
        <v>0.1</v>
      </c>
    </row>
    <row r="1447" spans="1:13" x14ac:dyDescent="0.25">
      <c r="A1447">
        <v>24789</v>
      </c>
      <c r="B1447" s="58" t="s">
        <v>1800</v>
      </c>
      <c r="C1447" s="58" t="s">
        <v>423</v>
      </c>
      <c r="D1447" s="58" t="s">
        <v>436</v>
      </c>
      <c r="E1447" s="58">
        <v>750</v>
      </c>
      <c r="F1447" s="58">
        <v>12</v>
      </c>
      <c r="G1447" s="59">
        <v>14.5</v>
      </c>
      <c r="H1447" s="58" t="s">
        <v>511</v>
      </c>
      <c r="I1447" s="59">
        <v>21.99</v>
      </c>
      <c r="J1447">
        <v>1</v>
      </c>
      <c r="K1447" s="191"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8.49</v>
      </c>
      <c r="L1447" s="192" t="str">
        <f t="shared" si="22"/>
        <v>Wine750</v>
      </c>
      <c r="M1447" s="191">
        <f>VLOOKUP(L1447,'Slope %'!C:D,2,0)</f>
        <v>0.1</v>
      </c>
    </row>
    <row r="1448" spans="1:13" x14ac:dyDescent="0.25">
      <c r="A1448">
        <v>24834</v>
      </c>
      <c r="B1448" s="58" t="s">
        <v>1801</v>
      </c>
      <c r="C1448" s="58" t="s">
        <v>410</v>
      </c>
      <c r="D1448" s="58" t="s">
        <v>906</v>
      </c>
      <c r="E1448" s="58">
        <v>473</v>
      </c>
      <c r="F1448" s="58">
        <v>24</v>
      </c>
      <c r="G1448" s="59">
        <v>4</v>
      </c>
      <c r="H1448" s="58" t="s">
        <v>600</v>
      </c>
      <c r="I1448" s="59">
        <v>3.69</v>
      </c>
      <c r="J1448">
        <v>1</v>
      </c>
      <c r="K1448" s="191"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1.48</v>
      </c>
      <c r="L1448" s="192" t="str">
        <f t="shared" si="22"/>
        <v>Beer473</v>
      </c>
      <c r="M1448" s="191">
        <f>VLOOKUP(L1448,'Slope %'!C:D,2,0)</f>
        <v>0.12</v>
      </c>
    </row>
    <row r="1449" spans="1:13" x14ac:dyDescent="0.25">
      <c r="A1449">
        <v>24834</v>
      </c>
      <c r="B1449" s="58" t="s">
        <v>1801</v>
      </c>
      <c r="C1449" s="58" t="s">
        <v>410</v>
      </c>
      <c r="D1449" s="58" t="s">
        <v>906</v>
      </c>
      <c r="E1449" s="58">
        <v>473</v>
      </c>
      <c r="F1449" s="58">
        <v>24</v>
      </c>
      <c r="G1449" s="59">
        <v>4</v>
      </c>
      <c r="H1449" s="58" t="s">
        <v>600</v>
      </c>
      <c r="I1449" s="59">
        <v>3.69</v>
      </c>
      <c r="J1449">
        <v>1</v>
      </c>
      <c r="K1449" s="191"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1.48</v>
      </c>
      <c r="L1449" s="192" t="str">
        <f t="shared" si="22"/>
        <v>Beer473</v>
      </c>
      <c r="M1449" s="191">
        <f>VLOOKUP(L1449,'Slope %'!C:D,2,0)</f>
        <v>0.12</v>
      </c>
    </row>
    <row r="1450" spans="1:13" x14ac:dyDescent="0.25">
      <c r="A1450">
        <v>24835</v>
      </c>
      <c r="B1450" s="58" t="s">
        <v>1802</v>
      </c>
      <c r="C1450" s="58" t="s">
        <v>410</v>
      </c>
      <c r="D1450" s="58" t="s">
        <v>677</v>
      </c>
      <c r="E1450" s="58">
        <v>473</v>
      </c>
      <c r="F1450" s="58">
        <v>24</v>
      </c>
      <c r="G1450" s="59">
        <v>5.5</v>
      </c>
      <c r="H1450" s="58" t="s">
        <v>1200</v>
      </c>
      <c r="I1450" s="59">
        <v>3.99</v>
      </c>
      <c r="J1450">
        <v>1</v>
      </c>
      <c r="K1450" s="191"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2.0299999999999998</v>
      </c>
      <c r="L1450" s="192" t="str">
        <f t="shared" si="22"/>
        <v>Beer473</v>
      </c>
      <c r="M1450" s="191">
        <f>VLOOKUP(L1450,'Slope %'!C:D,2,0)</f>
        <v>0.12</v>
      </c>
    </row>
    <row r="1451" spans="1:13" x14ac:dyDescent="0.25">
      <c r="A1451">
        <v>24835</v>
      </c>
      <c r="B1451" s="58" t="s">
        <v>1802</v>
      </c>
      <c r="C1451" s="58" t="s">
        <v>410</v>
      </c>
      <c r="D1451" s="58" t="s">
        <v>677</v>
      </c>
      <c r="E1451" s="58">
        <v>473</v>
      </c>
      <c r="F1451" s="58">
        <v>24</v>
      </c>
      <c r="G1451" s="59">
        <v>5.5</v>
      </c>
      <c r="H1451" s="58" t="s">
        <v>1200</v>
      </c>
      <c r="I1451" s="59">
        <v>3.99</v>
      </c>
      <c r="J1451">
        <v>1</v>
      </c>
      <c r="K1451" s="191"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2.0299999999999998</v>
      </c>
      <c r="L1451" s="192" t="str">
        <f t="shared" si="22"/>
        <v>Beer473</v>
      </c>
      <c r="M1451" s="191">
        <f>VLOOKUP(L1451,'Slope %'!C:D,2,0)</f>
        <v>0.12</v>
      </c>
    </row>
    <row r="1452" spans="1:13" x14ac:dyDescent="0.25">
      <c r="A1452">
        <v>24836</v>
      </c>
      <c r="B1452" s="58" t="s">
        <v>1803</v>
      </c>
      <c r="C1452" s="58" t="s">
        <v>410</v>
      </c>
      <c r="D1452" s="58" t="s">
        <v>411</v>
      </c>
      <c r="E1452" s="58">
        <v>473</v>
      </c>
      <c r="F1452" s="58">
        <v>24</v>
      </c>
      <c r="G1452" s="59">
        <v>4.8</v>
      </c>
      <c r="H1452" s="58" t="s">
        <v>1200</v>
      </c>
      <c r="I1452" s="59">
        <v>3.99</v>
      </c>
      <c r="J1452">
        <v>1</v>
      </c>
      <c r="K1452" s="191"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1.77</v>
      </c>
      <c r="L1452" s="192" t="str">
        <f t="shared" si="22"/>
        <v>Beer473</v>
      </c>
      <c r="M1452" s="191">
        <f>VLOOKUP(L1452,'Slope %'!C:D,2,0)</f>
        <v>0.12</v>
      </c>
    </row>
    <row r="1453" spans="1:13" x14ac:dyDescent="0.25">
      <c r="A1453">
        <v>24836</v>
      </c>
      <c r="B1453" s="58" t="s">
        <v>1803</v>
      </c>
      <c r="C1453" s="58" t="s">
        <v>410</v>
      </c>
      <c r="D1453" s="58" t="s">
        <v>411</v>
      </c>
      <c r="E1453" s="58">
        <v>473</v>
      </c>
      <c r="F1453" s="58">
        <v>24</v>
      </c>
      <c r="G1453" s="59">
        <v>4.8</v>
      </c>
      <c r="H1453" s="58" t="s">
        <v>1200</v>
      </c>
      <c r="I1453" s="59">
        <v>3.99</v>
      </c>
      <c r="J1453">
        <v>1</v>
      </c>
      <c r="K1453" s="191"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1.77</v>
      </c>
      <c r="L1453" s="192" t="str">
        <f t="shared" si="22"/>
        <v>Beer473</v>
      </c>
      <c r="M1453" s="191">
        <f>VLOOKUP(L1453,'Slope %'!C:D,2,0)</f>
        <v>0.12</v>
      </c>
    </row>
    <row r="1454" spans="1:13" x14ac:dyDescent="0.25">
      <c r="A1454">
        <v>24851</v>
      </c>
      <c r="B1454" s="58" t="s">
        <v>1804</v>
      </c>
      <c r="C1454" s="58" t="s">
        <v>414</v>
      </c>
      <c r="D1454" s="58" t="s">
        <v>524</v>
      </c>
      <c r="E1454" s="58">
        <v>750</v>
      </c>
      <c r="F1454" s="58">
        <v>6</v>
      </c>
      <c r="G1454" s="59">
        <v>40</v>
      </c>
      <c r="H1454" s="58" t="s">
        <v>586</v>
      </c>
      <c r="I1454" s="59">
        <v>256.99</v>
      </c>
      <c r="J1454">
        <v>1</v>
      </c>
      <c r="K1454" s="191"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23.42</v>
      </c>
      <c r="L1454" s="192" t="str">
        <f t="shared" si="22"/>
        <v>Spirits750</v>
      </c>
      <c r="M1454" s="191">
        <f>VLOOKUP(L1454,'Slope %'!C:D,2,0)</f>
        <v>7.0000000000000007E-2</v>
      </c>
    </row>
    <row r="1455" spans="1:13" x14ac:dyDescent="0.25">
      <c r="A1455">
        <v>24886</v>
      </c>
      <c r="B1455" s="58" t="s">
        <v>1805</v>
      </c>
      <c r="C1455" s="58" t="s">
        <v>414</v>
      </c>
      <c r="D1455" s="58" t="s">
        <v>552</v>
      </c>
      <c r="E1455" s="58">
        <v>1750</v>
      </c>
      <c r="F1455" s="58">
        <v>6</v>
      </c>
      <c r="G1455" s="59">
        <v>33</v>
      </c>
      <c r="H1455" s="58" t="s">
        <v>421</v>
      </c>
      <c r="I1455" s="59">
        <v>50.99</v>
      </c>
      <c r="J1455">
        <v>1</v>
      </c>
      <c r="K1455" s="191"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45.09</v>
      </c>
      <c r="L1455" s="192" t="str">
        <f t="shared" si="22"/>
        <v>Spirits1750</v>
      </c>
      <c r="M1455" s="191">
        <f>VLOOKUP(L1455,'Slope %'!C:D,2,0)</f>
        <v>0.03</v>
      </c>
    </row>
    <row r="1456" spans="1:13" x14ac:dyDescent="0.25">
      <c r="A1456">
        <v>24890</v>
      </c>
      <c r="B1456" s="58" t="s">
        <v>1806</v>
      </c>
      <c r="C1456" s="58" t="s">
        <v>414</v>
      </c>
      <c r="D1456" s="58" t="s">
        <v>415</v>
      </c>
      <c r="E1456" s="58">
        <v>750</v>
      </c>
      <c r="F1456" s="58">
        <v>6</v>
      </c>
      <c r="G1456" s="59">
        <v>40</v>
      </c>
      <c r="H1456" s="58" t="s">
        <v>445</v>
      </c>
      <c r="I1456" s="59">
        <v>58.99</v>
      </c>
      <c r="J1456">
        <v>1</v>
      </c>
      <c r="K1456" s="191"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23.42</v>
      </c>
      <c r="L1456" s="192" t="str">
        <f t="shared" si="22"/>
        <v>Spirits750</v>
      </c>
      <c r="M1456" s="191">
        <f>VLOOKUP(L1456,'Slope %'!C:D,2,0)</f>
        <v>7.0000000000000007E-2</v>
      </c>
    </row>
    <row r="1457" spans="1:13" x14ac:dyDescent="0.25">
      <c r="A1457">
        <v>24903</v>
      </c>
      <c r="B1457" s="58" t="s">
        <v>1807</v>
      </c>
      <c r="C1457" s="58" t="s">
        <v>423</v>
      </c>
      <c r="D1457" s="58" t="s">
        <v>538</v>
      </c>
      <c r="E1457" s="58">
        <v>750</v>
      </c>
      <c r="F1457" s="58">
        <v>12</v>
      </c>
      <c r="G1457" s="59">
        <v>14.5</v>
      </c>
      <c r="H1457" s="58" t="s">
        <v>1701</v>
      </c>
      <c r="I1457" s="59">
        <v>19.989999999999998</v>
      </c>
      <c r="J1457">
        <v>1</v>
      </c>
      <c r="K1457" s="191"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8.49</v>
      </c>
      <c r="L1457" s="192" t="str">
        <f t="shared" si="22"/>
        <v>Wine750</v>
      </c>
      <c r="M1457" s="191">
        <f>VLOOKUP(L1457,'Slope %'!C:D,2,0)</f>
        <v>0.1</v>
      </c>
    </row>
    <row r="1458" spans="1:13" x14ac:dyDescent="0.25">
      <c r="A1458">
        <v>24910</v>
      </c>
      <c r="B1458" s="58" t="s">
        <v>1808</v>
      </c>
      <c r="C1458" s="58" t="s">
        <v>423</v>
      </c>
      <c r="D1458" s="58" t="s">
        <v>436</v>
      </c>
      <c r="E1458" s="58">
        <v>750</v>
      </c>
      <c r="F1458" s="58">
        <v>12</v>
      </c>
      <c r="G1458" s="59">
        <v>13.5</v>
      </c>
      <c r="H1458" s="58" t="s">
        <v>1701</v>
      </c>
      <c r="I1458" s="59">
        <v>18.989999999999998</v>
      </c>
      <c r="J1458">
        <v>1</v>
      </c>
      <c r="K1458" s="191"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7.9</v>
      </c>
      <c r="L1458" s="192" t="str">
        <f t="shared" si="22"/>
        <v>Wine750</v>
      </c>
      <c r="M1458" s="191">
        <f>VLOOKUP(L1458,'Slope %'!C:D,2,0)</f>
        <v>0.1</v>
      </c>
    </row>
    <row r="1459" spans="1:13" x14ac:dyDescent="0.25">
      <c r="A1459">
        <v>24920</v>
      </c>
      <c r="B1459" s="58" t="s">
        <v>1809</v>
      </c>
      <c r="C1459" s="58" t="s">
        <v>410</v>
      </c>
      <c r="D1459" s="58" t="s">
        <v>717</v>
      </c>
      <c r="E1459" s="58">
        <v>750</v>
      </c>
      <c r="F1459" s="58">
        <v>12</v>
      </c>
      <c r="G1459" s="59">
        <v>10</v>
      </c>
      <c r="H1459" s="58" t="s">
        <v>1810</v>
      </c>
      <c r="I1459" s="59">
        <v>17</v>
      </c>
      <c r="J1459">
        <v>1</v>
      </c>
      <c r="K1459" s="191"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5.86</v>
      </c>
      <c r="L1459" s="192" t="str">
        <f t="shared" si="22"/>
        <v>Beer750</v>
      </c>
      <c r="M1459" s="191">
        <f>VLOOKUP(L1459,'Slope %'!C:D,2,0)</f>
        <v>0.12</v>
      </c>
    </row>
    <row r="1460" spans="1:13" x14ac:dyDescent="0.25">
      <c r="A1460">
        <v>24920</v>
      </c>
      <c r="B1460" s="58" t="s">
        <v>1809</v>
      </c>
      <c r="C1460" s="58" t="s">
        <v>410</v>
      </c>
      <c r="D1460" s="58" t="s">
        <v>717</v>
      </c>
      <c r="E1460" s="58">
        <v>750</v>
      </c>
      <c r="F1460" s="58">
        <v>12</v>
      </c>
      <c r="G1460" s="59">
        <v>10</v>
      </c>
      <c r="H1460" s="58" t="s">
        <v>1810</v>
      </c>
      <c r="I1460" s="59">
        <v>17</v>
      </c>
      <c r="J1460">
        <v>1</v>
      </c>
      <c r="K1460" s="191"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5.86</v>
      </c>
      <c r="L1460" s="192" t="str">
        <f t="shared" si="22"/>
        <v>Beer750</v>
      </c>
      <c r="M1460" s="191">
        <f>VLOOKUP(L1460,'Slope %'!C:D,2,0)</f>
        <v>0.12</v>
      </c>
    </row>
    <row r="1461" spans="1:13" x14ac:dyDescent="0.25">
      <c r="A1461">
        <v>24923</v>
      </c>
      <c r="B1461" s="58" t="s">
        <v>1811</v>
      </c>
      <c r="C1461" s="58" t="s">
        <v>410</v>
      </c>
      <c r="D1461" s="58" t="s">
        <v>411</v>
      </c>
      <c r="E1461" s="58">
        <v>8520</v>
      </c>
      <c r="F1461" s="58">
        <v>1</v>
      </c>
      <c r="G1461" s="59">
        <v>5</v>
      </c>
      <c r="H1461" s="58" t="s">
        <v>516</v>
      </c>
      <c r="I1461" s="59">
        <v>45.99</v>
      </c>
      <c r="J1461">
        <v>24</v>
      </c>
      <c r="K1461" s="191"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33.26</v>
      </c>
      <c r="L1461" s="192" t="str">
        <f t="shared" si="22"/>
        <v>Beer8520</v>
      </c>
      <c r="M1461" s="191">
        <f>VLOOKUP(L1461,'Slope %'!C:D,2,0)</f>
        <v>0.05</v>
      </c>
    </row>
    <row r="1462" spans="1:13" x14ac:dyDescent="0.25">
      <c r="A1462">
        <v>24923</v>
      </c>
      <c r="B1462" s="58" t="s">
        <v>1811</v>
      </c>
      <c r="C1462" s="58" t="s">
        <v>410</v>
      </c>
      <c r="D1462" s="58" t="s">
        <v>411</v>
      </c>
      <c r="E1462" s="58">
        <v>8520</v>
      </c>
      <c r="F1462" s="58">
        <v>1</v>
      </c>
      <c r="G1462" s="59">
        <v>5</v>
      </c>
      <c r="H1462" s="58" t="s">
        <v>516</v>
      </c>
      <c r="I1462" s="59">
        <v>45.99</v>
      </c>
      <c r="J1462">
        <v>24</v>
      </c>
      <c r="K1462" s="191"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33.26</v>
      </c>
      <c r="L1462" s="192" t="str">
        <f t="shared" si="22"/>
        <v>Beer8520</v>
      </c>
      <c r="M1462" s="191">
        <f>VLOOKUP(L1462,'Slope %'!C:D,2,0)</f>
        <v>0.05</v>
      </c>
    </row>
    <row r="1463" spans="1:13" x14ac:dyDescent="0.25">
      <c r="A1463">
        <v>24927</v>
      </c>
      <c r="B1463" s="58" t="s">
        <v>1812</v>
      </c>
      <c r="C1463" s="58" t="s">
        <v>410</v>
      </c>
      <c r="D1463" s="58" t="s">
        <v>677</v>
      </c>
      <c r="E1463" s="58">
        <v>355</v>
      </c>
      <c r="F1463" s="58">
        <v>24</v>
      </c>
      <c r="G1463" s="59">
        <v>5</v>
      </c>
      <c r="H1463" s="58" t="s">
        <v>1813</v>
      </c>
      <c r="I1463" s="59">
        <v>2.44</v>
      </c>
      <c r="J1463">
        <v>1</v>
      </c>
      <c r="K1463" s="191"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1.39</v>
      </c>
      <c r="L1463" s="192" t="str">
        <f t="shared" si="22"/>
        <v>Beer355</v>
      </c>
      <c r="M1463" s="191">
        <f>VLOOKUP(L1463,'Slope %'!C:D,2,0)</f>
        <v>0.12</v>
      </c>
    </row>
    <row r="1464" spans="1:13" x14ac:dyDescent="0.25">
      <c r="A1464">
        <v>24927</v>
      </c>
      <c r="B1464" s="58" t="s">
        <v>1812</v>
      </c>
      <c r="C1464" s="58" t="s">
        <v>410</v>
      </c>
      <c r="D1464" s="58" t="s">
        <v>677</v>
      </c>
      <c r="E1464" s="58">
        <v>355</v>
      </c>
      <c r="F1464" s="58">
        <v>24</v>
      </c>
      <c r="G1464" s="59">
        <v>5</v>
      </c>
      <c r="H1464" s="58" t="s">
        <v>1813</v>
      </c>
      <c r="I1464" s="59">
        <v>2.44</v>
      </c>
      <c r="J1464">
        <v>1</v>
      </c>
      <c r="K1464" s="191"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1.39</v>
      </c>
      <c r="L1464" s="192" t="str">
        <f t="shared" si="22"/>
        <v>Beer355</v>
      </c>
      <c r="M1464" s="191">
        <f>VLOOKUP(L1464,'Slope %'!C:D,2,0)</f>
        <v>0.12</v>
      </c>
    </row>
    <row r="1465" spans="1:13" x14ac:dyDescent="0.25">
      <c r="A1465">
        <v>24946</v>
      </c>
      <c r="B1465" s="58" t="s">
        <v>1814</v>
      </c>
      <c r="C1465" s="58" t="s">
        <v>423</v>
      </c>
      <c r="D1465" s="58" t="s">
        <v>520</v>
      </c>
      <c r="E1465" s="58">
        <v>375</v>
      </c>
      <c r="F1465" s="58">
        <v>6</v>
      </c>
      <c r="G1465" s="59">
        <v>9</v>
      </c>
      <c r="H1465" s="58" t="s">
        <v>474</v>
      </c>
      <c r="I1465" s="59">
        <v>59.99</v>
      </c>
      <c r="J1465">
        <v>1</v>
      </c>
      <c r="K1465" s="191"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2.79</v>
      </c>
      <c r="L1465" s="192" t="str">
        <f t="shared" si="22"/>
        <v>Wine375</v>
      </c>
      <c r="M1465" s="191">
        <f>VLOOKUP(L1465,'Slope %'!C:D,2,0)</f>
        <v>0.12</v>
      </c>
    </row>
    <row r="1466" spans="1:13" x14ac:dyDescent="0.25">
      <c r="A1466">
        <v>24960</v>
      </c>
      <c r="B1466" s="58" t="s">
        <v>1815</v>
      </c>
      <c r="C1466" s="58" t="s">
        <v>410</v>
      </c>
      <c r="D1466" s="58" t="s">
        <v>717</v>
      </c>
      <c r="E1466" s="58">
        <v>473</v>
      </c>
      <c r="F1466" s="58">
        <v>24</v>
      </c>
      <c r="G1466" s="59">
        <v>7.1</v>
      </c>
      <c r="H1466" s="58" t="s">
        <v>1695</v>
      </c>
      <c r="I1466" s="59">
        <v>4.3899999999999997</v>
      </c>
      <c r="J1466">
        <v>1</v>
      </c>
      <c r="K1466" s="191"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2.62</v>
      </c>
      <c r="L1466" s="192" t="str">
        <f t="shared" si="22"/>
        <v>Beer473</v>
      </c>
      <c r="M1466" s="191">
        <f>VLOOKUP(L1466,'Slope %'!C:D,2,0)</f>
        <v>0.12</v>
      </c>
    </row>
    <row r="1467" spans="1:13" x14ac:dyDescent="0.25">
      <c r="A1467">
        <v>25020</v>
      </c>
      <c r="B1467" s="58" t="s">
        <v>1816</v>
      </c>
      <c r="C1467" s="58" t="s">
        <v>414</v>
      </c>
      <c r="D1467" s="58" t="s">
        <v>810</v>
      </c>
      <c r="E1467" s="58">
        <v>750</v>
      </c>
      <c r="F1467" s="58">
        <v>6</v>
      </c>
      <c r="G1467" s="59">
        <v>45.7</v>
      </c>
      <c r="H1467" s="58" t="s">
        <v>437</v>
      </c>
      <c r="I1467" s="59">
        <v>99.99</v>
      </c>
      <c r="J1467">
        <v>1</v>
      </c>
      <c r="K1467" s="191"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26.76</v>
      </c>
      <c r="L1467" s="192" t="str">
        <f t="shared" si="22"/>
        <v>Spirits750</v>
      </c>
      <c r="M1467" s="191">
        <f>VLOOKUP(L1467,'Slope %'!C:D,2,0)</f>
        <v>7.0000000000000007E-2</v>
      </c>
    </row>
    <row r="1468" spans="1:13" x14ac:dyDescent="0.25">
      <c r="A1468">
        <v>25047</v>
      </c>
      <c r="B1468" s="58" t="s">
        <v>1817</v>
      </c>
      <c r="C1468" s="58" t="s">
        <v>423</v>
      </c>
      <c r="D1468" s="58" t="s">
        <v>436</v>
      </c>
      <c r="E1468" s="58">
        <v>750</v>
      </c>
      <c r="F1468" s="58">
        <v>12</v>
      </c>
      <c r="G1468" s="59">
        <v>15</v>
      </c>
      <c r="H1468" s="58" t="s">
        <v>586</v>
      </c>
      <c r="I1468" s="59">
        <v>20.99</v>
      </c>
      <c r="J1468">
        <v>1</v>
      </c>
      <c r="K1468" s="191"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8.7799999999999994</v>
      </c>
      <c r="L1468" s="192" t="str">
        <f t="shared" si="22"/>
        <v>Wine750</v>
      </c>
      <c r="M1468" s="191">
        <f>VLOOKUP(L1468,'Slope %'!C:D,2,0)</f>
        <v>0.1</v>
      </c>
    </row>
    <row r="1469" spans="1:13" x14ac:dyDescent="0.25">
      <c r="A1469">
        <v>25057</v>
      </c>
      <c r="B1469" s="58" t="s">
        <v>1818</v>
      </c>
      <c r="C1469" s="58" t="s">
        <v>410</v>
      </c>
      <c r="D1469" s="58" t="s">
        <v>717</v>
      </c>
      <c r="E1469" s="58">
        <v>473</v>
      </c>
      <c r="F1469" s="58">
        <v>24</v>
      </c>
      <c r="G1469" s="59">
        <v>6.9</v>
      </c>
      <c r="H1469" s="58" t="s">
        <v>1200</v>
      </c>
      <c r="I1469" s="59">
        <v>3.99</v>
      </c>
      <c r="J1469">
        <v>1</v>
      </c>
      <c r="K1469" s="191"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2.5499999999999998</v>
      </c>
      <c r="L1469" s="192" t="str">
        <f t="shared" si="22"/>
        <v>Beer473</v>
      </c>
      <c r="M1469" s="191">
        <f>VLOOKUP(L1469,'Slope %'!C:D,2,0)</f>
        <v>0.12</v>
      </c>
    </row>
    <row r="1470" spans="1:13" x14ac:dyDescent="0.25">
      <c r="A1470">
        <v>25057</v>
      </c>
      <c r="B1470" s="58" t="s">
        <v>1818</v>
      </c>
      <c r="C1470" s="58" t="s">
        <v>410</v>
      </c>
      <c r="D1470" s="58" t="s">
        <v>717</v>
      </c>
      <c r="E1470" s="58">
        <v>473</v>
      </c>
      <c r="F1470" s="58">
        <v>24</v>
      </c>
      <c r="G1470" s="59">
        <v>6.9</v>
      </c>
      <c r="H1470" s="58" t="s">
        <v>1200</v>
      </c>
      <c r="I1470" s="59">
        <v>3.99</v>
      </c>
      <c r="J1470">
        <v>1</v>
      </c>
      <c r="K1470" s="191"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2.5499999999999998</v>
      </c>
      <c r="L1470" s="192" t="str">
        <f t="shared" si="22"/>
        <v>Beer473</v>
      </c>
      <c r="M1470" s="191">
        <f>VLOOKUP(L1470,'Slope %'!C:D,2,0)</f>
        <v>0.12</v>
      </c>
    </row>
    <row r="1471" spans="1:13" x14ac:dyDescent="0.25">
      <c r="A1471">
        <v>25062</v>
      </c>
      <c r="B1471" s="58" t="s">
        <v>1819</v>
      </c>
      <c r="C1471" s="58" t="s">
        <v>423</v>
      </c>
      <c r="D1471" s="58" t="s">
        <v>467</v>
      </c>
      <c r="E1471" s="58">
        <v>750</v>
      </c>
      <c r="F1471" s="58">
        <v>12</v>
      </c>
      <c r="G1471" s="59">
        <v>6.5</v>
      </c>
      <c r="H1471" s="58" t="s">
        <v>511</v>
      </c>
      <c r="I1471" s="59">
        <v>12.99</v>
      </c>
      <c r="J1471">
        <v>1</v>
      </c>
      <c r="K1471" s="191"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3.81</v>
      </c>
      <c r="L1471" s="192" t="str">
        <f t="shared" si="22"/>
        <v>Wine750</v>
      </c>
      <c r="M1471" s="191">
        <f>VLOOKUP(L1471,'Slope %'!C:D,2,0)</f>
        <v>0.1</v>
      </c>
    </row>
    <row r="1472" spans="1:13" x14ac:dyDescent="0.25">
      <c r="A1472">
        <v>25069</v>
      </c>
      <c r="B1472" s="58" t="s">
        <v>1820</v>
      </c>
      <c r="C1472" s="58" t="s">
        <v>414</v>
      </c>
      <c r="D1472" s="58" t="s">
        <v>1084</v>
      </c>
      <c r="E1472" s="58">
        <v>750</v>
      </c>
      <c r="F1472" s="58">
        <v>12</v>
      </c>
      <c r="G1472" s="59">
        <v>35</v>
      </c>
      <c r="H1472" s="58" t="s">
        <v>419</v>
      </c>
      <c r="I1472" s="59">
        <v>29.27</v>
      </c>
      <c r="J1472">
        <v>1</v>
      </c>
      <c r="K1472" s="191"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20.49</v>
      </c>
      <c r="L1472" s="192" t="str">
        <f t="shared" si="22"/>
        <v>Spirits750</v>
      </c>
      <c r="M1472" s="191">
        <f>VLOOKUP(L1472,'Slope %'!C:D,2,0)</f>
        <v>7.0000000000000007E-2</v>
      </c>
    </row>
    <row r="1473" spans="1:13" x14ac:dyDescent="0.25">
      <c r="A1473">
        <v>25102</v>
      </c>
      <c r="B1473" s="58" t="s">
        <v>1821</v>
      </c>
      <c r="C1473" s="58" t="s">
        <v>414</v>
      </c>
      <c r="D1473" s="58" t="s">
        <v>634</v>
      </c>
      <c r="E1473" s="58">
        <v>750</v>
      </c>
      <c r="F1473" s="58">
        <v>12</v>
      </c>
      <c r="G1473" s="59">
        <v>40</v>
      </c>
      <c r="H1473" s="58" t="s">
        <v>428</v>
      </c>
      <c r="I1473" s="59">
        <v>40.99</v>
      </c>
      <c r="J1473">
        <v>1</v>
      </c>
      <c r="K1473" s="191"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23.42</v>
      </c>
      <c r="L1473" s="192" t="str">
        <f t="shared" si="22"/>
        <v>Spirits750</v>
      </c>
      <c r="M1473" s="191">
        <f>VLOOKUP(L1473,'Slope %'!C:D,2,0)</f>
        <v>7.0000000000000007E-2</v>
      </c>
    </row>
    <row r="1474" spans="1:13" x14ac:dyDescent="0.25">
      <c r="A1474">
        <v>25116</v>
      </c>
      <c r="B1474" s="58" t="s">
        <v>1822</v>
      </c>
      <c r="C1474" s="58" t="s">
        <v>414</v>
      </c>
      <c r="D1474" s="58" t="s">
        <v>625</v>
      </c>
      <c r="E1474" s="58">
        <v>750</v>
      </c>
      <c r="F1474" s="58">
        <v>6</v>
      </c>
      <c r="G1474" s="59">
        <v>40</v>
      </c>
      <c r="H1474" s="58" t="s">
        <v>421</v>
      </c>
      <c r="I1474" s="59">
        <v>59.99</v>
      </c>
      <c r="J1474">
        <v>1</v>
      </c>
      <c r="K1474" s="191"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23.42</v>
      </c>
      <c r="L1474" s="192" t="str">
        <f t="shared" si="22"/>
        <v>Spirits750</v>
      </c>
      <c r="M1474" s="191">
        <f>VLOOKUP(L1474,'Slope %'!C:D,2,0)</f>
        <v>7.0000000000000007E-2</v>
      </c>
    </row>
    <row r="1475" spans="1:13" x14ac:dyDescent="0.25">
      <c r="A1475">
        <v>25126</v>
      </c>
      <c r="B1475" s="58" t="s">
        <v>1823</v>
      </c>
      <c r="C1475" s="58" t="s">
        <v>673</v>
      </c>
      <c r="D1475" s="58" t="s">
        <v>674</v>
      </c>
      <c r="E1475" s="58">
        <v>473</v>
      </c>
      <c r="F1475" s="58">
        <v>24</v>
      </c>
      <c r="G1475" s="59">
        <v>5</v>
      </c>
      <c r="H1475" s="58" t="s">
        <v>419</v>
      </c>
      <c r="I1475" s="59">
        <v>3.99</v>
      </c>
      <c r="J1475">
        <v>1</v>
      </c>
      <c r="K1475" s="191"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1.96</v>
      </c>
      <c r="L1475" s="192" t="str">
        <f t="shared" ref="L1475:L1538" si="23">(_xlfn.CONCAT(C1475,E1475))</f>
        <v>Ready to Drink473</v>
      </c>
      <c r="M1475" s="191">
        <f>VLOOKUP(L1475,'Slope %'!C:D,2,0)</f>
        <v>0.12</v>
      </c>
    </row>
    <row r="1476" spans="1:13" x14ac:dyDescent="0.25">
      <c r="A1476">
        <v>25131</v>
      </c>
      <c r="B1476" s="58" t="s">
        <v>1824</v>
      </c>
      <c r="C1476" s="58" t="s">
        <v>673</v>
      </c>
      <c r="D1476" s="58" t="s">
        <v>750</v>
      </c>
      <c r="E1476" s="58">
        <v>458</v>
      </c>
      <c r="F1476" s="58">
        <v>24</v>
      </c>
      <c r="G1476" s="59">
        <v>5.5</v>
      </c>
      <c r="H1476" s="58" t="s">
        <v>751</v>
      </c>
      <c r="I1476" s="59">
        <v>4.3899999999999997</v>
      </c>
      <c r="J1476">
        <v>1</v>
      </c>
      <c r="K1476" s="191"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2.08</v>
      </c>
      <c r="L1476" s="192" t="str">
        <f t="shared" si="23"/>
        <v>Ready to Drink458</v>
      </c>
      <c r="M1476" s="191">
        <f>VLOOKUP(L1476,'Slope %'!C:D,2,0)</f>
        <v>0.12</v>
      </c>
    </row>
    <row r="1477" spans="1:13" x14ac:dyDescent="0.25">
      <c r="A1477">
        <v>25133</v>
      </c>
      <c r="B1477" s="58" t="s">
        <v>1825</v>
      </c>
      <c r="C1477" s="58" t="s">
        <v>673</v>
      </c>
      <c r="D1477" s="58" t="s">
        <v>674</v>
      </c>
      <c r="E1477" s="58">
        <v>473</v>
      </c>
      <c r="F1477" s="58">
        <v>24</v>
      </c>
      <c r="G1477" s="59">
        <v>5</v>
      </c>
      <c r="H1477" s="58" t="s">
        <v>751</v>
      </c>
      <c r="I1477" s="59">
        <v>4.29</v>
      </c>
      <c r="J1477">
        <v>1</v>
      </c>
      <c r="K1477" s="191"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1.96</v>
      </c>
      <c r="L1477" s="192" t="str">
        <f t="shared" si="23"/>
        <v>Ready to Drink473</v>
      </c>
      <c r="M1477" s="191">
        <f>VLOOKUP(L1477,'Slope %'!C:D,2,0)</f>
        <v>0.12</v>
      </c>
    </row>
    <row r="1478" spans="1:13" x14ac:dyDescent="0.25">
      <c r="A1478">
        <v>25139</v>
      </c>
      <c r="B1478" s="58" t="s">
        <v>1826</v>
      </c>
      <c r="C1478" s="58" t="s">
        <v>414</v>
      </c>
      <c r="D1478" s="58" t="s">
        <v>663</v>
      </c>
      <c r="E1478" s="58">
        <v>750</v>
      </c>
      <c r="F1478" s="58">
        <v>12</v>
      </c>
      <c r="G1478" s="59">
        <v>30</v>
      </c>
      <c r="H1478" s="58" t="s">
        <v>419</v>
      </c>
      <c r="I1478" s="59">
        <v>28.99</v>
      </c>
      <c r="J1478">
        <v>1</v>
      </c>
      <c r="K1478" s="191"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17.57</v>
      </c>
      <c r="L1478" s="192" t="str">
        <f t="shared" si="23"/>
        <v>Spirits750</v>
      </c>
      <c r="M1478" s="191">
        <f>VLOOKUP(L1478,'Slope %'!C:D,2,0)</f>
        <v>7.0000000000000007E-2</v>
      </c>
    </row>
    <row r="1479" spans="1:13" x14ac:dyDescent="0.25">
      <c r="A1479">
        <v>25164</v>
      </c>
      <c r="B1479" s="58" t="s">
        <v>1827</v>
      </c>
      <c r="C1479" s="58" t="s">
        <v>410</v>
      </c>
      <c r="D1479" s="58" t="s">
        <v>717</v>
      </c>
      <c r="E1479" s="58">
        <v>750</v>
      </c>
      <c r="F1479" s="58">
        <v>12</v>
      </c>
      <c r="G1479" s="59">
        <v>8</v>
      </c>
      <c r="H1479" s="58" t="s">
        <v>1810</v>
      </c>
      <c r="I1479" s="59">
        <v>15</v>
      </c>
      <c r="J1479">
        <v>1</v>
      </c>
      <c r="K1479" s="191"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4.68</v>
      </c>
      <c r="L1479" s="192" t="str">
        <f t="shared" si="23"/>
        <v>Beer750</v>
      </c>
      <c r="M1479" s="191">
        <f>VLOOKUP(L1479,'Slope %'!C:D,2,0)</f>
        <v>0.12</v>
      </c>
    </row>
    <row r="1480" spans="1:13" x14ac:dyDescent="0.25">
      <c r="A1480">
        <v>25164</v>
      </c>
      <c r="B1480" s="58" t="s">
        <v>1827</v>
      </c>
      <c r="C1480" s="58" t="s">
        <v>410</v>
      </c>
      <c r="D1480" s="58" t="s">
        <v>717</v>
      </c>
      <c r="E1480" s="58">
        <v>750</v>
      </c>
      <c r="F1480" s="58">
        <v>12</v>
      </c>
      <c r="G1480" s="59">
        <v>8</v>
      </c>
      <c r="H1480" s="58" t="s">
        <v>1810</v>
      </c>
      <c r="I1480" s="59">
        <v>15</v>
      </c>
      <c r="J1480">
        <v>1</v>
      </c>
      <c r="K1480" s="191"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4.68</v>
      </c>
      <c r="L1480" s="192" t="str">
        <f t="shared" si="23"/>
        <v>Beer750</v>
      </c>
      <c r="M1480" s="191">
        <f>VLOOKUP(L1480,'Slope %'!C:D,2,0)</f>
        <v>0.12</v>
      </c>
    </row>
    <row r="1481" spans="1:13" x14ac:dyDescent="0.25">
      <c r="A1481">
        <v>25184</v>
      </c>
      <c r="B1481" s="58" t="s">
        <v>1828</v>
      </c>
      <c r="C1481" s="58" t="s">
        <v>673</v>
      </c>
      <c r="D1481" s="58" t="s">
        <v>1091</v>
      </c>
      <c r="E1481" s="58">
        <v>2130</v>
      </c>
      <c r="F1481" s="58">
        <v>4</v>
      </c>
      <c r="G1481" s="59">
        <v>5</v>
      </c>
      <c r="H1481" s="58" t="s">
        <v>600</v>
      </c>
      <c r="I1481" s="59">
        <v>17.989999999999998</v>
      </c>
      <c r="J1481">
        <v>6</v>
      </c>
      <c r="K1481" s="191"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8.31</v>
      </c>
      <c r="L1481" s="192" t="str">
        <f t="shared" si="23"/>
        <v>Ready to Drink2130</v>
      </c>
      <c r="M1481" s="191">
        <f>VLOOKUP(L1481,'Slope %'!C:D,2,0)</f>
        <v>0.1</v>
      </c>
    </row>
    <row r="1482" spans="1:13" x14ac:dyDescent="0.25">
      <c r="A1482">
        <v>25184</v>
      </c>
      <c r="B1482" s="58" t="s">
        <v>1828</v>
      </c>
      <c r="C1482" s="58" t="s">
        <v>673</v>
      </c>
      <c r="D1482" s="58" t="s">
        <v>1091</v>
      </c>
      <c r="E1482" s="58">
        <v>2130</v>
      </c>
      <c r="F1482" s="58">
        <v>4</v>
      </c>
      <c r="G1482" s="59">
        <v>5</v>
      </c>
      <c r="H1482" s="58" t="s">
        <v>600</v>
      </c>
      <c r="I1482" s="59">
        <v>17.989999999999998</v>
      </c>
      <c r="J1482">
        <v>6</v>
      </c>
      <c r="K1482" s="191"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8.31</v>
      </c>
      <c r="L1482" s="192" t="str">
        <f t="shared" si="23"/>
        <v>Ready to Drink2130</v>
      </c>
      <c r="M1482" s="191">
        <f>VLOOKUP(L1482,'Slope %'!C:D,2,0)</f>
        <v>0.1</v>
      </c>
    </row>
    <row r="1483" spans="1:13" x14ac:dyDescent="0.25">
      <c r="A1483">
        <v>25205</v>
      </c>
      <c r="B1483" s="58" t="s">
        <v>1829</v>
      </c>
      <c r="C1483" s="58" t="s">
        <v>423</v>
      </c>
      <c r="D1483" s="58" t="s">
        <v>575</v>
      </c>
      <c r="E1483" s="58">
        <v>750</v>
      </c>
      <c r="F1483" s="58">
        <v>12</v>
      </c>
      <c r="G1483" s="59">
        <v>13</v>
      </c>
      <c r="H1483" s="58" t="s">
        <v>474</v>
      </c>
      <c r="I1483" s="59">
        <v>18.989999999999998</v>
      </c>
      <c r="J1483">
        <v>1</v>
      </c>
      <c r="K1483" s="191"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7.61</v>
      </c>
      <c r="L1483" s="192" t="str">
        <f t="shared" si="23"/>
        <v>Wine750</v>
      </c>
      <c r="M1483" s="191">
        <f>VLOOKUP(L1483,'Slope %'!C:D,2,0)</f>
        <v>0.1</v>
      </c>
    </row>
    <row r="1484" spans="1:13" x14ac:dyDescent="0.25">
      <c r="A1484">
        <v>25208</v>
      </c>
      <c r="B1484" s="58" t="s">
        <v>1830</v>
      </c>
      <c r="C1484" s="58" t="s">
        <v>423</v>
      </c>
      <c r="D1484" s="58" t="s">
        <v>436</v>
      </c>
      <c r="E1484" s="58">
        <v>750</v>
      </c>
      <c r="F1484" s="58">
        <v>12</v>
      </c>
      <c r="G1484" s="59">
        <v>13</v>
      </c>
      <c r="H1484" s="58" t="s">
        <v>474</v>
      </c>
      <c r="I1484" s="59">
        <v>18.989999999999998</v>
      </c>
      <c r="J1484">
        <v>1</v>
      </c>
      <c r="K1484" s="191"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7.61</v>
      </c>
      <c r="L1484" s="192" t="str">
        <f t="shared" si="23"/>
        <v>Wine750</v>
      </c>
      <c r="M1484" s="191">
        <f>VLOOKUP(L1484,'Slope %'!C:D,2,0)</f>
        <v>0.1</v>
      </c>
    </row>
    <row r="1485" spans="1:13" x14ac:dyDescent="0.25">
      <c r="A1485">
        <v>25230</v>
      </c>
      <c r="B1485" s="58" t="s">
        <v>1831</v>
      </c>
      <c r="C1485" s="58" t="s">
        <v>410</v>
      </c>
      <c r="D1485" s="58" t="s">
        <v>677</v>
      </c>
      <c r="E1485" s="58">
        <v>473</v>
      </c>
      <c r="F1485" s="58">
        <v>24</v>
      </c>
      <c r="G1485" s="59">
        <v>5.5</v>
      </c>
      <c r="H1485" s="58" t="s">
        <v>1526</v>
      </c>
      <c r="I1485" s="59">
        <v>3.99</v>
      </c>
      <c r="J1485">
        <v>1</v>
      </c>
      <c r="K1485" s="191"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2.0299999999999998</v>
      </c>
      <c r="L1485" s="192" t="str">
        <f t="shared" si="23"/>
        <v>Beer473</v>
      </c>
      <c r="M1485" s="191">
        <f>VLOOKUP(L1485,'Slope %'!C:D,2,0)</f>
        <v>0.12</v>
      </c>
    </row>
    <row r="1486" spans="1:13" x14ac:dyDescent="0.25">
      <c r="A1486">
        <v>25249</v>
      </c>
      <c r="B1486" s="58" t="s">
        <v>1832</v>
      </c>
      <c r="C1486" s="58" t="s">
        <v>423</v>
      </c>
      <c r="D1486" s="58" t="s">
        <v>538</v>
      </c>
      <c r="E1486" s="58">
        <v>750</v>
      </c>
      <c r="F1486" s="58">
        <v>12</v>
      </c>
      <c r="G1486" s="59">
        <v>14.5</v>
      </c>
      <c r="H1486" s="58" t="s">
        <v>421</v>
      </c>
      <c r="I1486" s="59">
        <v>24.99</v>
      </c>
      <c r="J1486">
        <v>1</v>
      </c>
      <c r="K1486" s="191"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8.49</v>
      </c>
      <c r="L1486" s="192" t="str">
        <f t="shared" si="23"/>
        <v>Wine750</v>
      </c>
      <c r="M1486" s="191">
        <f>VLOOKUP(L1486,'Slope %'!C:D,2,0)</f>
        <v>0.1</v>
      </c>
    </row>
    <row r="1487" spans="1:13" x14ac:dyDescent="0.25">
      <c r="A1487">
        <v>25250</v>
      </c>
      <c r="B1487" s="58" t="s">
        <v>1833</v>
      </c>
      <c r="C1487" s="58" t="s">
        <v>423</v>
      </c>
      <c r="D1487" s="58" t="s">
        <v>1014</v>
      </c>
      <c r="E1487" s="58">
        <v>750</v>
      </c>
      <c r="F1487" s="58">
        <v>12</v>
      </c>
      <c r="G1487" s="59">
        <v>12</v>
      </c>
      <c r="H1487" s="58" t="s">
        <v>1680</v>
      </c>
      <c r="I1487" s="59">
        <v>17.850000000000001</v>
      </c>
      <c r="J1487">
        <v>1</v>
      </c>
      <c r="K1487" s="191"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7.03</v>
      </c>
      <c r="L1487" s="192" t="str">
        <f t="shared" si="23"/>
        <v>Wine750</v>
      </c>
      <c r="M1487" s="191">
        <f>VLOOKUP(L1487,'Slope %'!C:D,2,0)</f>
        <v>0.1</v>
      </c>
    </row>
    <row r="1488" spans="1:13" x14ac:dyDescent="0.25">
      <c r="A1488">
        <v>25256</v>
      </c>
      <c r="B1488" s="58" t="s">
        <v>1834</v>
      </c>
      <c r="C1488" s="58" t="s">
        <v>423</v>
      </c>
      <c r="D1488" s="58" t="s">
        <v>436</v>
      </c>
      <c r="E1488" s="58">
        <v>750</v>
      </c>
      <c r="F1488" s="58">
        <v>12</v>
      </c>
      <c r="G1488" s="59">
        <v>12.5</v>
      </c>
      <c r="H1488" s="58" t="s">
        <v>628</v>
      </c>
      <c r="I1488" s="59">
        <v>18.989999999999998</v>
      </c>
      <c r="J1488">
        <v>1</v>
      </c>
      <c r="K1488" s="191"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7.32</v>
      </c>
      <c r="L1488" s="192" t="str">
        <f t="shared" si="23"/>
        <v>Wine750</v>
      </c>
      <c r="M1488" s="191">
        <f>VLOOKUP(L1488,'Slope %'!C:D,2,0)</f>
        <v>0.1</v>
      </c>
    </row>
    <row r="1489" spans="1:13" x14ac:dyDescent="0.25">
      <c r="A1489">
        <v>25270</v>
      </c>
      <c r="B1489" s="58" t="s">
        <v>1835</v>
      </c>
      <c r="C1489" s="58" t="s">
        <v>423</v>
      </c>
      <c r="D1489" s="58" t="s">
        <v>436</v>
      </c>
      <c r="E1489" s="58">
        <v>750</v>
      </c>
      <c r="F1489" s="58">
        <v>12</v>
      </c>
      <c r="G1489" s="59">
        <v>13</v>
      </c>
      <c r="H1489" s="58" t="s">
        <v>456</v>
      </c>
      <c r="I1489" s="59">
        <v>33.99</v>
      </c>
      <c r="J1489">
        <v>1</v>
      </c>
      <c r="K1489" s="191"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7.61</v>
      </c>
      <c r="L1489" s="192" t="str">
        <f t="shared" si="23"/>
        <v>Wine750</v>
      </c>
      <c r="M1489" s="191">
        <f>VLOOKUP(L1489,'Slope %'!C:D,2,0)</f>
        <v>0.1</v>
      </c>
    </row>
    <row r="1490" spans="1:13" x14ac:dyDescent="0.25">
      <c r="A1490">
        <v>25275</v>
      </c>
      <c r="B1490" s="58" t="s">
        <v>1836</v>
      </c>
      <c r="C1490" s="58" t="s">
        <v>423</v>
      </c>
      <c r="D1490" s="58" t="s">
        <v>598</v>
      </c>
      <c r="E1490" s="58">
        <v>750</v>
      </c>
      <c r="F1490" s="58">
        <v>12</v>
      </c>
      <c r="G1490" s="59">
        <v>13.9</v>
      </c>
      <c r="H1490" s="58" t="s">
        <v>511</v>
      </c>
      <c r="I1490" s="59">
        <v>17.989999999999998</v>
      </c>
      <c r="J1490">
        <v>1</v>
      </c>
      <c r="K1490" s="191"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8.14</v>
      </c>
      <c r="L1490" s="192" t="str">
        <f t="shared" si="23"/>
        <v>Wine750</v>
      </c>
      <c r="M1490" s="191">
        <f>VLOOKUP(L1490,'Slope %'!C:D,2,0)</f>
        <v>0.1</v>
      </c>
    </row>
    <row r="1491" spans="1:13" x14ac:dyDescent="0.25">
      <c r="A1491">
        <v>25278</v>
      </c>
      <c r="B1491" s="58" t="s">
        <v>1837</v>
      </c>
      <c r="C1491" s="58" t="s">
        <v>410</v>
      </c>
      <c r="D1491" s="58" t="s">
        <v>717</v>
      </c>
      <c r="E1491" s="58">
        <v>500</v>
      </c>
      <c r="F1491" s="58">
        <v>12</v>
      </c>
      <c r="G1491" s="59">
        <v>10</v>
      </c>
      <c r="H1491" s="58" t="s">
        <v>1613</v>
      </c>
      <c r="I1491" s="59">
        <v>11.99</v>
      </c>
      <c r="J1491">
        <v>1</v>
      </c>
      <c r="K1491" s="191"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3.9</v>
      </c>
      <c r="L1491" s="192" t="str">
        <f t="shared" si="23"/>
        <v>Beer500</v>
      </c>
      <c r="M1491" s="191">
        <f>VLOOKUP(L1491,'Slope %'!C:D,2,0)</f>
        <v>0.12</v>
      </c>
    </row>
    <row r="1492" spans="1:13" x14ac:dyDescent="0.25">
      <c r="A1492">
        <v>25278</v>
      </c>
      <c r="B1492" s="58" t="s">
        <v>1837</v>
      </c>
      <c r="C1492" s="58" t="s">
        <v>410</v>
      </c>
      <c r="D1492" s="58" t="s">
        <v>717</v>
      </c>
      <c r="E1492" s="58">
        <v>500</v>
      </c>
      <c r="F1492" s="58">
        <v>12</v>
      </c>
      <c r="G1492" s="59">
        <v>10</v>
      </c>
      <c r="H1492" s="58" t="s">
        <v>1613</v>
      </c>
      <c r="I1492" s="59">
        <v>11.99</v>
      </c>
      <c r="J1492">
        <v>1</v>
      </c>
      <c r="K1492" s="191"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3.9</v>
      </c>
      <c r="L1492" s="192" t="str">
        <f t="shared" si="23"/>
        <v>Beer500</v>
      </c>
      <c r="M1492" s="191">
        <f>VLOOKUP(L1492,'Slope %'!C:D,2,0)</f>
        <v>0.12</v>
      </c>
    </row>
    <row r="1493" spans="1:13" x14ac:dyDescent="0.25">
      <c r="A1493">
        <v>25285</v>
      </c>
      <c r="B1493" s="58" t="s">
        <v>1838</v>
      </c>
      <c r="C1493" s="58" t="s">
        <v>423</v>
      </c>
      <c r="D1493" s="58" t="s">
        <v>575</v>
      </c>
      <c r="E1493" s="58">
        <v>750</v>
      </c>
      <c r="F1493" s="58">
        <v>12</v>
      </c>
      <c r="G1493" s="59">
        <v>13.5</v>
      </c>
      <c r="H1493" s="58" t="s">
        <v>421</v>
      </c>
      <c r="I1493" s="59">
        <v>17.989999999999998</v>
      </c>
      <c r="J1493">
        <v>1</v>
      </c>
      <c r="K1493" s="191"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7.9</v>
      </c>
      <c r="L1493" s="192" t="str">
        <f t="shared" si="23"/>
        <v>Wine750</v>
      </c>
      <c r="M1493" s="191">
        <f>VLOOKUP(L1493,'Slope %'!C:D,2,0)</f>
        <v>0.1</v>
      </c>
    </row>
    <row r="1494" spans="1:13" x14ac:dyDescent="0.25">
      <c r="A1494">
        <v>25310</v>
      </c>
      <c r="B1494" s="58" t="s">
        <v>1839</v>
      </c>
      <c r="C1494" s="58" t="s">
        <v>410</v>
      </c>
      <c r="D1494" s="58" t="s">
        <v>677</v>
      </c>
      <c r="E1494" s="58">
        <v>355</v>
      </c>
      <c r="F1494" s="58">
        <v>24</v>
      </c>
      <c r="G1494" s="59">
        <v>4.5</v>
      </c>
      <c r="H1494" s="58" t="s">
        <v>225</v>
      </c>
      <c r="I1494" s="59">
        <v>3.51</v>
      </c>
      <c r="J1494">
        <v>1</v>
      </c>
      <c r="K1494" s="191"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1.25</v>
      </c>
      <c r="L1494" s="192" t="str">
        <f t="shared" si="23"/>
        <v>Beer355</v>
      </c>
      <c r="M1494" s="191">
        <f>VLOOKUP(L1494,'Slope %'!C:D,2,0)</f>
        <v>0.12</v>
      </c>
    </row>
    <row r="1495" spans="1:13" x14ac:dyDescent="0.25">
      <c r="A1495">
        <v>25311</v>
      </c>
      <c r="B1495" s="58" t="s">
        <v>1840</v>
      </c>
      <c r="C1495" s="58" t="s">
        <v>423</v>
      </c>
      <c r="D1495" s="58" t="s">
        <v>476</v>
      </c>
      <c r="E1495" s="58">
        <v>750</v>
      </c>
      <c r="F1495" s="58">
        <v>12</v>
      </c>
      <c r="G1495" s="59">
        <v>13.5</v>
      </c>
      <c r="H1495" s="58" t="s">
        <v>421</v>
      </c>
      <c r="I1495" s="59">
        <v>17.989999999999998</v>
      </c>
      <c r="J1495">
        <v>1</v>
      </c>
      <c r="K1495" s="191"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7.9</v>
      </c>
      <c r="L1495" s="192" t="str">
        <f t="shared" si="23"/>
        <v>Wine750</v>
      </c>
      <c r="M1495" s="191">
        <f>VLOOKUP(L1495,'Slope %'!C:D,2,0)</f>
        <v>0.1</v>
      </c>
    </row>
    <row r="1496" spans="1:13" x14ac:dyDescent="0.25">
      <c r="A1496">
        <v>25313</v>
      </c>
      <c r="B1496" s="58" t="s">
        <v>1841</v>
      </c>
      <c r="C1496" s="58" t="s">
        <v>423</v>
      </c>
      <c r="D1496" s="58" t="s">
        <v>476</v>
      </c>
      <c r="E1496" s="58">
        <v>750</v>
      </c>
      <c r="F1496" s="58">
        <v>12</v>
      </c>
      <c r="G1496" s="59">
        <v>14</v>
      </c>
      <c r="H1496" s="58" t="s">
        <v>608</v>
      </c>
      <c r="I1496" s="59">
        <v>18.989999999999998</v>
      </c>
      <c r="J1496">
        <v>1</v>
      </c>
      <c r="K1496" s="191"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8.1999999999999993</v>
      </c>
      <c r="L1496" s="192" t="str">
        <f t="shared" si="23"/>
        <v>Wine750</v>
      </c>
      <c r="M1496" s="191">
        <f>VLOOKUP(L1496,'Slope %'!C:D,2,0)</f>
        <v>0.1</v>
      </c>
    </row>
    <row r="1497" spans="1:13" x14ac:dyDescent="0.25">
      <c r="A1497">
        <v>25327</v>
      </c>
      <c r="B1497" s="58" t="s">
        <v>1842</v>
      </c>
      <c r="C1497" s="58" t="s">
        <v>414</v>
      </c>
      <c r="D1497" s="58" t="s">
        <v>566</v>
      </c>
      <c r="E1497" s="58">
        <v>750</v>
      </c>
      <c r="F1497" s="58">
        <v>12</v>
      </c>
      <c r="G1497" s="59">
        <v>15</v>
      </c>
      <c r="H1497" s="58" t="s">
        <v>445</v>
      </c>
      <c r="I1497" s="59">
        <v>30.73</v>
      </c>
      <c r="J1497">
        <v>1</v>
      </c>
      <c r="K1497" s="191"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8.7799999999999994</v>
      </c>
      <c r="L1497" s="192" t="str">
        <f t="shared" si="23"/>
        <v>Spirits750</v>
      </c>
      <c r="M1497" s="191">
        <f>VLOOKUP(L1497,'Slope %'!C:D,2,0)</f>
        <v>7.0000000000000007E-2</v>
      </c>
    </row>
    <row r="1498" spans="1:13" x14ac:dyDescent="0.25">
      <c r="A1498">
        <v>25346</v>
      </c>
      <c r="B1498" s="58" t="s">
        <v>1843</v>
      </c>
      <c r="C1498" s="58" t="s">
        <v>423</v>
      </c>
      <c r="D1498" s="58" t="s">
        <v>787</v>
      </c>
      <c r="E1498" s="58">
        <v>750</v>
      </c>
      <c r="F1498" s="58">
        <v>6</v>
      </c>
      <c r="G1498" s="59">
        <v>12</v>
      </c>
      <c r="H1498" s="58" t="s">
        <v>425</v>
      </c>
      <c r="I1498" s="59">
        <v>74.989999999999995</v>
      </c>
      <c r="J1498">
        <v>1</v>
      </c>
      <c r="K1498" s="191"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7.03</v>
      </c>
      <c r="L1498" s="192" t="str">
        <f t="shared" si="23"/>
        <v>Wine750</v>
      </c>
      <c r="M1498" s="191">
        <f>VLOOKUP(L1498,'Slope %'!C:D,2,0)</f>
        <v>0.1</v>
      </c>
    </row>
    <row r="1499" spans="1:13" x14ac:dyDescent="0.25">
      <c r="A1499">
        <v>25417</v>
      </c>
      <c r="B1499" s="58" t="s">
        <v>1844</v>
      </c>
      <c r="C1499" s="58" t="s">
        <v>410</v>
      </c>
      <c r="D1499" s="58" t="s">
        <v>621</v>
      </c>
      <c r="E1499" s="58">
        <v>473</v>
      </c>
      <c r="F1499" s="58">
        <v>24</v>
      </c>
      <c r="G1499" s="59">
        <v>3.5</v>
      </c>
      <c r="H1499" s="58" t="s">
        <v>600</v>
      </c>
      <c r="I1499" s="59">
        <v>3.79</v>
      </c>
      <c r="J1499">
        <v>1</v>
      </c>
      <c r="K1499" s="191"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1.29</v>
      </c>
      <c r="L1499" s="192" t="str">
        <f t="shared" si="23"/>
        <v>Beer473</v>
      </c>
      <c r="M1499" s="191">
        <f>VLOOKUP(L1499,'Slope %'!C:D,2,0)</f>
        <v>0.12</v>
      </c>
    </row>
    <row r="1500" spans="1:13" x14ac:dyDescent="0.25">
      <c r="A1500">
        <v>25417</v>
      </c>
      <c r="B1500" s="58" t="s">
        <v>1844</v>
      </c>
      <c r="C1500" s="58" t="s">
        <v>410</v>
      </c>
      <c r="D1500" s="58" t="s">
        <v>621</v>
      </c>
      <c r="E1500" s="58">
        <v>473</v>
      </c>
      <c r="F1500" s="58">
        <v>24</v>
      </c>
      <c r="G1500" s="59">
        <v>3.5</v>
      </c>
      <c r="H1500" s="58" t="s">
        <v>600</v>
      </c>
      <c r="I1500" s="59">
        <v>3.79</v>
      </c>
      <c r="J1500">
        <v>1</v>
      </c>
      <c r="K1500" s="191"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1.29</v>
      </c>
      <c r="L1500" s="192" t="str">
        <f t="shared" si="23"/>
        <v>Beer473</v>
      </c>
      <c r="M1500" s="191">
        <f>VLOOKUP(L1500,'Slope %'!C:D,2,0)</f>
        <v>0.12</v>
      </c>
    </row>
    <row r="1501" spans="1:13" x14ac:dyDescent="0.25">
      <c r="A1501">
        <v>25476</v>
      </c>
      <c r="B1501" s="58" t="s">
        <v>1845</v>
      </c>
      <c r="C1501" s="58" t="s">
        <v>414</v>
      </c>
      <c r="D1501" s="58" t="s">
        <v>1757</v>
      </c>
      <c r="E1501" s="58">
        <v>500</v>
      </c>
      <c r="F1501" s="58">
        <v>6</v>
      </c>
      <c r="G1501" s="59">
        <v>40</v>
      </c>
      <c r="H1501" s="58" t="s">
        <v>501</v>
      </c>
      <c r="I1501" s="59">
        <v>42.99</v>
      </c>
      <c r="J1501">
        <v>1</v>
      </c>
      <c r="K1501" s="191"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16.55</v>
      </c>
      <c r="L1501" s="192" t="str">
        <f t="shared" si="23"/>
        <v>Spirits500</v>
      </c>
      <c r="M1501" s="191">
        <f>VLOOKUP(L1501,'Slope %'!C:D,2,0)</f>
        <v>7.0000000000000007E-2</v>
      </c>
    </row>
    <row r="1502" spans="1:13" x14ac:dyDescent="0.25">
      <c r="A1502">
        <v>25487</v>
      </c>
      <c r="B1502" s="58" t="s">
        <v>1846</v>
      </c>
      <c r="C1502" s="58" t="s">
        <v>414</v>
      </c>
      <c r="D1502" s="58" t="s">
        <v>536</v>
      </c>
      <c r="E1502" s="58">
        <v>750</v>
      </c>
      <c r="F1502" s="58">
        <v>6</v>
      </c>
      <c r="G1502" s="59">
        <v>29</v>
      </c>
      <c r="H1502" s="58" t="s">
        <v>534</v>
      </c>
      <c r="I1502" s="59">
        <v>30.99</v>
      </c>
      <c r="J1502">
        <v>1</v>
      </c>
      <c r="K1502" s="191"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16.98</v>
      </c>
      <c r="L1502" s="192" t="str">
        <f t="shared" si="23"/>
        <v>Spirits750</v>
      </c>
      <c r="M1502" s="191">
        <f>VLOOKUP(L1502,'Slope %'!C:D,2,0)</f>
        <v>7.0000000000000007E-2</v>
      </c>
    </row>
    <row r="1503" spans="1:13" x14ac:dyDescent="0.25">
      <c r="A1503">
        <v>25489</v>
      </c>
      <c r="B1503" s="58" t="s">
        <v>1847</v>
      </c>
      <c r="C1503" s="58" t="s">
        <v>414</v>
      </c>
      <c r="D1503" s="58" t="s">
        <v>418</v>
      </c>
      <c r="E1503" s="58">
        <v>375</v>
      </c>
      <c r="F1503" s="58">
        <v>12</v>
      </c>
      <c r="G1503" s="59">
        <v>40</v>
      </c>
      <c r="H1503" s="58" t="s">
        <v>448</v>
      </c>
      <c r="I1503" s="59">
        <v>19.989999999999998</v>
      </c>
      <c r="J1503">
        <v>1</v>
      </c>
      <c r="K1503" s="191"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13.3</v>
      </c>
      <c r="L1503" s="192" t="str">
        <f t="shared" si="23"/>
        <v>Spirits375</v>
      </c>
      <c r="M1503" s="191">
        <f>VLOOKUP(L1503,'Slope %'!C:D,2,0)</f>
        <v>0.1</v>
      </c>
    </row>
    <row r="1504" spans="1:13" x14ac:dyDescent="0.25">
      <c r="A1504">
        <v>25508</v>
      </c>
      <c r="B1504" s="58" t="s">
        <v>1848</v>
      </c>
      <c r="C1504" s="58" t="s">
        <v>423</v>
      </c>
      <c r="D1504" s="58" t="s">
        <v>476</v>
      </c>
      <c r="E1504" s="58">
        <v>750</v>
      </c>
      <c r="F1504" s="58">
        <v>6</v>
      </c>
      <c r="G1504" s="59">
        <v>14.5</v>
      </c>
      <c r="H1504" s="58" t="s">
        <v>421</v>
      </c>
      <c r="I1504" s="59">
        <v>97.99</v>
      </c>
      <c r="J1504">
        <v>1</v>
      </c>
      <c r="K1504" s="191"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8.49</v>
      </c>
      <c r="L1504" s="192" t="str">
        <f t="shared" si="23"/>
        <v>Wine750</v>
      </c>
      <c r="M1504" s="191">
        <f>VLOOKUP(L1504,'Slope %'!C:D,2,0)</f>
        <v>0.1</v>
      </c>
    </row>
    <row r="1505" spans="1:13" x14ac:dyDescent="0.25">
      <c r="A1505">
        <v>25550</v>
      </c>
      <c r="B1505" s="58" t="s">
        <v>1849</v>
      </c>
      <c r="C1505" s="58" t="s">
        <v>423</v>
      </c>
      <c r="D1505" s="58" t="s">
        <v>575</v>
      </c>
      <c r="E1505" s="58">
        <v>1500</v>
      </c>
      <c r="F1505" s="58">
        <v>6</v>
      </c>
      <c r="G1505" s="59">
        <v>12</v>
      </c>
      <c r="H1505" s="58" t="s">
        <v>474</v>
      </c>
      <c r="I1505" s="59">
        <v>27.99</v>
      </c>
      <c r="J1505">
        <v>1</v>
      </c>
      <c r="K1505" s="191"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14.05</v>
      </c>
      <c r="L1505" s="192" t="str">
        <f t="shared" si="23"/>
        <v>Wine1500</v>
      </c>
      <c r="M1505" s="191">
        <f>VLOOKUP(L1505,'Slope %'!C:D,2,0)</f>
        <v>7.0000000000000007E-2</v>
      </c>
    </row>
    <row r="1506" spans="1:13" x14ac:dyDescent="0.25">
      <c r="A1506">
        <v>25562</v>
      </c>
      <c r="B1506" s="58" t="s">
        <v>1850</v>
      </c>
      <c r="C1506" s="58" t="s">
        <v>673</v>
      </c>
      <c r="D1506" s="58" t="s">
        <v>1091</v>
      </c>
      <c r="E1506" s="58">
        <v>4260</v>
      </c>
      <c r="F1506" s="58">
        <v>1</v>
      </c>
      <c r="G1506" s="59">
        <v>5</v>
      </c>
      <c r="H1506" s="58" t="s">
        <v>1399</v>
      </c>
      <c r="I1506" s="59">
        <v>32.979999999999997</v>
      </c>
      <c r="J1506">
        <v>12</v>
      </c>
      <c r="K1506" s="191"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16.63</v>
      </c>
      <c r="L1506" s="192" t="str">
        <f t="shared" si="23"/>
        <v>Ready to Drink4260</v>
      </c>
      <c r="M1506" s="191">
        <f>VLOOKUP(L1506,'Slope %'!C:D,2,0)</f>
        <v>7.0000000000000007E-2</v>
      </c>
    </row>
    <row r="1507" spans="1:13" x14ac:dyDescent="0.25">
      <c r="A1507">
        <v>25562</v>
      </c>
      <c r="B1507" s="58" t="s">
        <v>1850</v>
      </c>
      <c r="C1507" s="58" t="s">
        <v>673</v>
      </c>
      <c r="D1507" s="58" t="s">
        <v>1091</v>
      </c>
      <c r="E1507" s="58">
        <v>4260</v>
      </c>
      <c r="F1507" s="58">
        <v>1</v>
      </c>
      <c r="G1507" s="59">
        <v>5</v>
      </c>
      <c r="H1507" s="58" t="s">
        <v>1399</v>
      </c>
      <c r="I1507" s="59">
        <v>32.979999999999997</v>
      </c>
      <c r="J1507">
        <v>12</v>
      </c>
      <c r="K1507" s="191"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16.63</v>
      </c>
      <c r="L1507" s="192" t="str">
        <f t="shared" si="23"/>
        <v>Ready to Drink4260</v>
      </c>
      <c r="M1507" s="191">
        <f>VLOOKUP(L1507,'Slope %'!C:D,2,0)</f>
        <v>7.0000000000000007E-2</v>
      </c>
    </row>
    <row r="1508" spans="1:13" x14ac:dyDescent="0.25">
      <c r="A1508">
        <v>25569</v>
      </c>
      <c r="B1508" s="58" t="s">
        <v>1306</v>
      </c>
      <c r="C1508" s="58" t="s">
        <v>414</v>
      </c>
      <c r="D1508" s="58" t="s">
        <v>810</v>
      </c>
      <c r="E1508" s="58">
        <v>375</v>
      </c>
      <c r="F1508" s="58">
        <v>24</v>
      </c>
      <c r="G1508" s="59">
        <v>40</v>
      </c>
      <c r="H1508" s="58" t="s">
        <v>416</v>
      </c>
      <c r="I1508" s="59">
        <v>17.489999999999998</v>
      </c>
      <c r="J1508">
        <v>1</v>
      </c>
      <c r="K1508" s="191"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13.3</v>
      </c>
      <c r="L1508" s="192" t="str">
        <f t="shared" si="23"/>
        <v>Spirits375</v>
      </c>
      <c r="M1508" s="191">
        <f>VLOOKUP(L1508,'Slope %'!C:D,2,0)</f>
        <v>0.1</v>
      </c>
    </row>
    <row r="1509" spans="1:13" x14ac:dyDescent="0.25">
      <c r="A1509">
        <v>25614</v>
      </c>
      <c r="B1509" s="58" t="s">
        <v>622</v>
      </c>
      <c r="C1509" s="58" t="s">
        <v>414</v>
      </c>
      <c r="D1509" s="58" t="s">
        <v>623</v>
      </c>
      <c r="E1509" s="58">
        <v>750</v>
      </c>
      <c r="F1509" s="58">
        <v>6</v>
      </c>
      <c r="G1509" s="59">
        <v>38</v>
      </c>
      <c r="H1509" s="58" t="s">
        <v>419</v>
      </c>
      <c r="I1509" s="59">
        <v>99.99</v>
      </c>
      <c r="J1509">
        <v>1</v>
      </c>
      <c r="K1509" s="191"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22.25</v>
      </c>
      <c r="L1509" s="192" t="str">
        <f t="shared" si="23"/>
        <v>Spirits750</v>
      </c>
      <c r="M1509" s="191">
        <f>VLOOKUP(L1509,'Slope %'!C:D,2,0)</f>
        <v>7.0000000000000007E-2</v>
      </c>
    </row>
    <row r="1510" spans="1:13" x14ac:dyDescent="0.25">
      <c r="A1510">
        <v>25631</v>
      </c>
      <c r="B1510" s="58" t="s">
        <v>1851</v>
      </c>
      <c r="C1510" s="58" t="s">
        <v>423</v>
      </c>
      <c r="D1510" s="58" t="s">
        <v>575</v>
      </c>
      <c r="E1510" s="58">
        <v>4000</v>
      </c>
      <c r="F1510" s="58">
        <v>4</v>
      </c>
      <c r="G1510" s="59">
        <v>12</v>
      </c>
      <c r="H1510" s="58" t="s">
        <v>474</v>
      </c>
      <c r="I1510" s="59">
        <v>46.99</v>
      </c>
      <c r="J1510">
        <v>1</v>
      </c>
      <c r="K1510" s="191"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31.2</v>
      </c>
      <c r="L1510" s="192" t="str">
        <f t="shared" si="23"/>
        <v>Wine4000</v>
      </c>
      <c r="M1510" s="191">
        <f>VLOOKUP(L1510,'Slope %'!C:D,2,0)</f>
        <v>0.05</v>
      </c>
    </row>
    <row r="1511" spans="1:13" x14ac:dyDescent="0.25">
      <c r="A1511">
        <v>25673</v>
      </c>
      <c r="B1511" s="58" t="s">
        <v>1852</v>
      </c>
      <c r="C1511" s="58" t="s">
        <v>410</v>
      </c>
      <c r="D1511" s="58" t="s">
        <v>906</v>
      </c>
      <c r="E1511" s="58">
        <v>500</v>
      </c>
      <c r="F1511" s="58">
        <v>24</v>
      </c>
      <c r="G1511" s="59">
        <v>2.5</v>
      </c>
      <c r="H1511" s="58" t="s">
        <v>1176</v>
      </c>
      <c r="I1511" s="59">
        <v>4.29</v>
      </c>
      <c r="J1511">
        <v>1</v>
      </c>
      <c r="K1511" s="191"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0.98</v>
      </c>
      <c r="L1511" s="192" t="str">
        <f t="shared" si="23"/>
        <v>Beer500</v>
      </c>
      <c r="M1511" s="191">
        <f>VLOOKUP(L1511,'Slope %'!C:D,2,0)</f>
        <v>0.12</v>
      </c>
    </row>
    <row r="1512" spans="1:13" x14ac:dyDescent="0.25">
      <c r="A1512">
        <v>25674</v>
      </c>
      <c r="B1512" s="58" t="s">
        <v>1853</v>
      </c>
      <c r="C1512" s="58" t="s">
        <v>410</v>
      </c>
      <c r="D1512" s="58" t="s">
        <v>906</v>
      </c>
      <c r="E1512" s="58">
        <v>2000</v>
      </c>
      <c r="F1512" s="58">
        <v>6</v>
      </c>
      <c r="G1512" s="59">
        <v>2.5</v>
      </c>
      <c r="H1512" s="58" t="s">
        <v>1176</v>
      </c>
      <c r="I1512" s="59">
        <v>16.39</v>
      </c>
      <c r="J1512">
        <v>4</v>
      </c>
      <c r="K1512" s="191"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3.9</v>
      </c>
      <c r="L1512" s="192" t="str">
        <f t="shared" si="23"/>
        <v>Beer2000</v>
      </c>
      <c r="M1512" s="191">
        <f>VLOOKUP(L1512,'Slope %'!C:D,2,0)</f>
        <v>0.1</v>
      </c>
    </row>
    <row r="1513" spans="1:13" x14ac:dyDescent="0.25">
      <c r="A1513">
        <v>25678</v>
      </c>
      <c r="B1513" s="58" t="s">
        <v>1854</v>
      </c>
      <c r="C1513" s="58" t="s">
        <v>410</v>
      </c>
      <c r="D1513" s="58" t="s">
        <v>717</v>
      </c>
      <c r="E1513" s="58">
        <v>473</v>
      </c>
      <c r="F1513" s="58">
        <v>24</v>
      </c>
      <c r="G1513" s="59">
        <v>5.6</v>
      </c>
      <c r="H1513" s="58" t="s">
        <v>1855</v>
      </c>
      <c r="I1513" s="59">
        <v>3.99</v>
      </c>
      <c r="J1513">
        <v>1</v>
      </c>
      <c r="K1513" s="191"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2.0699999999999998</v>
      </c>
      <c r="L1513" s="192" t="str">
        <f t="shared" si="23"/>
        <v>Beer473</v>
      </c>
      <c r="M1513" s="191">
        <f>VLOOKUP(L1513,'Slope %'!C:D,2,0)</f>
        <v>0.12</v>
      </c>
    </row>
    <row r="1514" spans="1:13" x14ac:dyDescent="0.25">
      <c r="A1514">
        <v>25678</v>
      </c>
      <c r="B1514" s="58" t="s">
        <v>1854</v>
      </c>
      <c r="C1514" s="58" t="s">
        <v>410</v>
      </c>
      <c r="D1514" s="58" t="s">
        <v>717</v>
      </c>
      <c r="E1514" s="58">
        <v>473</v>
      </c>
      <c r="F1514" s="58">
        <v>24</v>
      </c>
      <c r="G1514" s="59">
        <v>5.6</v>
      </c>
      <c r="H1514" s="58" t="s">
        <v>1855</v>
      </c>
      <c r="I1514" s="59">
        <v>3.99</v>
      </c>
      <c r="J1514">
        <v>1</v>
      </c>
      <c r="K1514" s="191"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2.0699999999999998</v>
      </c>
      <c r="L1514" s="192" t="str">
        <f t="shared" si="23"/>
        <v>Beer473</v>
      </c>
      <c r="M1514" s="191">
        <f>VLOOKUP(L1514,'Slope %'!C:D,2,0)</f>
        <v>0.12</v>
      </c>
    </row>
    <row r="1515" spans="1:13" x14ac:dyDescent="0.25">
      <c r="A1515">
        <v>25681</v>
      </c>
      <c r="B1515" s="58" t="s">
        <v>1856</v>
      </c>
      <c r="C1515" s="58" t="s">
        <v>410</v>
      </c>
      <c r="D1515" s="58" t="s">
        <v>677</v>
      </c>
      <c r="E1515" s="58">
        <v>473</v>
      </c>
      <c r="F1515" s="58">
        <v>24</v>
      </c>
      <c r="G1515" s="59">
        <v>5.2</v>
      </c>
      <c r="H1515" s="58" t="s">
        <v>1855</v>
      </c>
      <c r="I1515" s="59">
        <v>3.99</v>
      </c>
      <c r="J1515">
        <v>1</v>
      </c>
      <c r="K1515" s="191"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1.92</v>
      </c>
      <c r="L1515" s="192" t="str">
        <f t="shared" si="23"/>
        <v>Beer473</v>
      </c>
      <c r="M1515" s="191">
        <f>VLOOKUP(L1515,'Slope %'!C:D,2,0)</f>
        <v>0.12</v>
      </c>
    </row>
    <row r="1516" spans="1:13" x14ac:dyDescent="0.25">
      <c r="A1516">
        <v>25681</v>
      </c>
      <c r="B1516" s="58" t="s">
        <v>1856</v>
      </c>
      <c r="C1516" s="58" t="s">
        <v>410</v>
      </c>
      <c r="D1516" s="58" t="s">
        <v>677</v>
      </c>
      <c r="E1516" s="58">
        <v>473</v>
      </c>
      <c r="F1516" s="58">
        <v>24</v>
      </c>
      <c r="G1516" s="59">
        <v>5.2</v>
      </c>
      <c r="H1516" s="58" t="s">
        <v>1855</v>
      </c>
      <c r="I1516" s="59">
        <v>3.99</v>
      </c>
      <c r="J1516">
        <v>1</v>
      </c>
      <c r="K1516" s="191"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1.92</v>
      </c>
      <c r="L1516" s="192" t="str">
        <f t="shared" si="23"/>
        <v>Beer473</v>
      </c>
      <c r="M1516" s="191">
        <f>VLOOKUP(L1516,'Slope %'!C:D,2,0)</f>
        <v>0.12</v>
      </c>
    </row>
    <row r="1517" spans="1:13" x14ac:dyDescent="0.25">
      <c r="A1517">
        <v>25696</v>
      </c>
      <c r="B1517" s="58" t="s">
        <v>1857</v>
      </c>
      <c r="C1517" s="58" t="s">
        <v>410</v>
      </c>
      <c r="D1517" s="58" t="s">
        <v>717</v>
      </c>
      <c r="E1517" s="58">
        <v>473</v>
      </c>
      <c r="F1517" s="58">
        <v>24</v>
      </c>
      <c r="G1517" s="59">
        <v>7.5</v>
      </c>
      <c r="H1517" s="58" t="s">
        <v>1855</v>
      </c>
      <c r="I1517" s="59">
        <v>4.49</v>
      </c>
      <c r="J1517">
        <v>1</v>
      </c>
      <c r="K1517" s="191"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2.77</v>
      </c>
      <c r="L1517" s="192" t="str">
        <f t="shared" si="23"/>
        <v>Beer473</v>
      </c>
      <c r="M1517" s="191">
        <f>VLOOKUP(L1517,'Slope %'!C:D,2,0)</f>
        <v>0.12</v>
      </c>
    </row>
    <row r="1518" spans="1:13" x14ac:dyDescent="0.25">
      <c r="A1518">
        <v>25696</v>
      </c>
      <c r="B1518" s="58" t="s">
        <v>1857</v>
      </c>
      <c r="C1518" s="58" t="s">
        <v>410</v>
      </c>
      <c r="D1518" s="58" t="s">
        <v>717</v>
      </c>
      <c r="E1518" s="58">
        <v>473</v>
      </c>
      <c r="F1518" s="58">
        <v>24</v>
      </c>
      <c r="G1518" s="59">
        <v>7.5</v>
      </c>
      <c r="H1518" s="58" t="s">
        <v>1855</v>
      </c>
      <c r="I1518" s="59">
        <v>4.49</v>
      </c>
      <c r="J1518">
        <v>1</v>
      </c>
      <c r="K1518" s="191"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2.77</v>
      </c>
      <c r="L1518" s="192" t="str">
        <f t="shared" si="23"/>
        <v>Beer473</v>
      </c>
      <c r="M1518" s="191">
        <f>VLOOKUP(L1518,'Slope %'!C:D,2,0)</f>
        <v>0.12</v>
      </c>
    </row>
    <row r="1519" spans="1:13" x14ac:dyDescent="0.25">
      <c r="A1519">
        <v>25697</v>
      </c>
      <c r="B1519" s="58" t="s">
        <v>1858</v>
      </c>
      <c r="C1519" s="58" t="s">
        <v>410</v>
      </c>
      <c r="D1519" s="58" t="s">
        <v>621</v>
      </c>
      <c r="E1519" s="58">
        <v>473</v>
      </c>
      <c r="F1519" s="58">
        <v>24</v>
      </c>
      <c r="G1519" s="59">
        <v>4</v>
      </c>
      <c r="H1519" s="58" t="s">
        <v>516</v>
      </c>
      <c r="I1519" s="59">
        <v>4.09</v>
      </c>
      <c r="J1519">
        <v>1</v>
      </c>
      <c r="K1519" s="191"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1.48</v>
      </c>
      <c r="L1519" s="192" t="str">
        <f t="shared" si="23"/>
        <v>Beer473</v>
      </c>
      <c r="M1519" s="191">
        <f>VLOOKUP(L1519,'Slope %'!C:D,2,0)</f>
        <v>0.12</v>
      </c>
    </row>
    <row r="1520" spans="1:13" x14ac:dyDescent="0.25">
      <c r="A1520">
        <v>25697</v>
      </c>
      <c r="B1520" s="58" t="s">
        <v>1858</v>
      </c>
      <c r="C1520" s="58" t="s">
        <v>410</v>
      </c>
      <c r="D1520" s="58" t="s">
        <v>621</v>
      </c>
      <c r="E1520" s="58">
        <v>473</v>
      </c>
      <c r="F1520" s="58">
        <v>24</v>
      </c>
      <c r="G1520" s="59">
        <v>4</v>
      </c>
      <c r="H1520" s="58" t="s">
        <v>516</v>
      </c>
      <c r="I1520" s="59">
        <v>4.09</v>
      </c>
      <c r="J1520">
        <v>1</v>
      </c>
      <c r="K1520" s="191"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1.48</v>
      </c>
      <c r="L1520" s="192" t="str">
        <f t="shared" si="23"/>
        <v>Beer473</v>
      </c>
      <c r="M1520" s="191">
        <f>VLOOKUP(L1520,'Slope %'!C:D,2,0)</f>
        <v>0.12</v>
      </c>
    </row>
    <row r="1521" spans="1:13" x14ac:dyDescent="0.25">
      <c r="A1521">
        <v>25706</v>
      </c>
      <c r="B1521" s="58" t="s">
        <v>1859</v>
      </c>
      <c r="C1521" s="58" t="s">
        <v>423</v>
      </c>
      <c r="D1521" s="58" t="s">
        <v>538</v>
      </c>
      <c r="E1521" s="58">
        <v>750</v>
      </c>
      <c r="F1521" s="58">
        <v>12</v>
      </c>
      <c r="G1521" s="59">
        <v>14.5</v>
      </c>
      <c r="H1521" s="58" t="s">
        <v>434</v>
      </c>
      <c r="I1521" s="59">
        <v>19.989999999999998</v>
      </c>
      <c r="J1521">
        <v>1</v>
      </c>
      <c r="K1521" s="191"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8.49</v>
      </c>
      <c r="L1521" s="192" t="str">
        <f t="shared" si="23"/>
        <v>Wine750</v>
      </c>
      <c r="M1521" s="191">
        <f>VLOOKUP(L1521,'Slope %'!C:D,2,0)</f>
        <v>0.1</v>
      </c>
    </row>
    <row r="1522" spans="1:13" x14ac:dyDescent="0.25">
      <c r="A1522">
        <v>25711</v>
      </c>
      <c r="B1522" s="58" t="s">
        <v>1860</v>
      </c>
      <c r="C1522" s="58" t="s">
        <v>414</v>
      </c>
      <c r="D1522" s="58" t="s">
        <v>460</v>
      </c>
      <c r="E1522" s="58">
        <v>750</v>
      </c>
      <c r="F1522" s="58">
        <v>6</v>
      </c>
      <c r="G1522" s="59">
        <v>46</v>
      </c>
      <c r="H1522" s="58" t="s">
        <v>437</v>
      </c>
      <c r="I1522" s="59">
        <v>54.99</v>
      </c>
      <c r="J1522">
        <v>1</v>
      </c>
      <c r="K1522" s="191"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26.93</v>
      </c>
      <c r="L1522" s="192" t="str">
        <f t="shared" si="23"/>
        <v>Spirits750</v>
      </c>
      <c r="M1522" s="191">
        <f>VLOOKUP(L1522,'Slope %'!C:D,2,0)</f>
        <v>7.0000000000000007E-2</v>
      </c>
    </row>
    <row r="1523" spans="1:13" x14ac:dyDescent="0.25">
      <c r="A1523">
        <v>25744</v>
      </c>
      <c r="B1523" s="58" t="s">
        <v>1861</v>
      </c>
      <c r="C1523" s="58" t="s">
        <v>423</v>
      </c>
      <c r="D1523" s="58" t="s">
        <v>575</v>
      </c>
      <c r="E1523" s="58">
        <v>3000</v>
      </c>
      <c r="F1523" s="58">
        <v>4</v>
      </c>
      <c r="G1523" s="59">
        <v>12</v>
      </c>
      <c r="H1523" s="58" t="s">
        <v>421</v>
      </c>
      <c r="I1523" s="59">
        <v>51.99</v>
      </c>
      <c r="J1523">
        <v>1</v>
      </c>
      <c r="K1523" s="191"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28.11</v>
      </c>
      <c r="L1523" s="192" t="str">
        <f t="shared" si="23"/>
        <v>Wine3000</v>
      </c>
      <c r="M1523" s="191">
        <f>VLOOKUP(L1523,'Slope %'!C:D,2,0)</f>
        <v>0.05</v>
      </c>
    </row>
    <row r="1524" spans="1:13" x14ac:dyDescent="0.25">
      <c r="A1524">
        <v>25751</v>
      </c>
      <c r="B1524" s="58" t="s">
        <v>1862</v>
      </c>
      <c r="C1524" s="58" t="s">
        <v>410</v>
      </c>
      <c r="D1524" s="58" t="s">
        <v>621</v>
      </c>
      <c r="E1524" s="58">
        <v>5325</v>
      </c>
      <c r="F1524" s="58">
        <v>1</v>
      </c>
      <c r="G1524" s="59">
        <v>4</v>
      </c>
      <c r="H1524" s="58" t="s">
        <v>516</v>
      </c>
      <c r="I1524" s="59">
        <v>37.49</v>
      </c>
      <c r="J1524">
        <v>15</v>
      </c>
      <c r="K1524" s="191"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16.63</v>
      </c>
      <c r="L1524" s="192" t="str">
        <f t="shared" si="23"/>
        <v>Beer5325</v>
      </c>
      <c r="M1524" s="191">
        <f>VLOOKUP(L1524,'Slope %'!C:D,2,0)</f>
        <v>0.05</v>
      </c>
    </row>
    <row r="1525" spans="1:13" x14ac:dyDescent="0.25">
      <c r="A1525">
        <v>25751</v>
      </c>
      <c r="B1525" s="58" t="s">
        <v>1862</v>
      </c>
      <c r="C1525" s="58" t="s">
        <v>410</v>
      </c>
      <c r="D1525" s="58" t="s">
        <v>621</v>
      </c>
      <c r="E1525" s="58">
        <v>5325</v>
      </c>
      <c r="F1525" s="58">
        <v>1</v>
      </c>
      <c r="G1525" s="59">
        <v>4</v>
      </c>
      <c r="H1525" s="58" t="s">
        <v>516</v>
      </c>
      <c r="I1525" s="59">
        <v>37.49</v>
      </c>
      <c r="J1525">
        <v>15</v>
      </c>
      <c r="K1525" s="191"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16.63</v>
      </c>
      <c r="L1525" s="192" t="str">
        <f t="shared" si="23"/>
        <v>Beer5325</v>
      </c>
      <c r="M1525" s="191">
        <f>VLOOKUP(L1525,'Slope %'!C:D,2,0)</f>
        <v>0.05</v>
      </c>
    </row>
    <row r="1526" spans="1:13" x14ac:dyDescent="0.25">
      <c r="A1526">
        <v>25757</v>
      </c>
      <c r="B1526" s="58" t="s">
        <v>1863</v>
      </c>
      <c r="C1526" s="58" t="s">
        <v>423</v>
      </c>
      <c r="D1526" s="58" t="s">
        <v>598</v>
      </c>
      <c r="E1526" s="58">
        <v>4000</v>
      </c>
      <c r="F1526" s="58">
        <v>4</v>
      </c>
      <c r="G1526" s="59">
        <v>13</v>
      </c>
      <c r="H1526" s="58" t="s">
        <v>474</v>
      </c>
      <c r="I1526" s="59">
        <v>45.99</v>
      </c>
      <c r="J1526">
        <v>1</v>
      </c>
      <c r="K1526" s="191"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33.81</v>
      </c>
      <c r="L1526" s="192" t="str">
        <f t="shared" si="23"/>
        <v>Wine4000</v>
      </c>
      <c r="M1526" s="191">
        <f>VLOOKUP(L1526,'Slope %'!C:D,2,0)</f>
        <v>0.05</v>
      </c>
    </row>
    <row r="1527" spans="1:13" x14ac:dyDescent="0.25">
      <c r="A1527">
        <v>25775</v>
      </c>
      <c r="B1527" s="58" t="s">
        <v>1864</v>
      </c>
      <c r="C1527" s="58" t="s">
        <v>423</v>
      </c>
      <c r="D1527" s="58" t="s">
        <v>465</v>
      </c>
      <c r="E1527" s="58">
        <v>750</v>
      </c>
      <c r="F1527" s="58">
        <v>12</v>
      </c>
      <c r="G1527" s="59">
        <v>12</v>
      </c>
      <c r="H1527" s="58" t="s">
        <v>421</v>
      </c>
      <c r="I1527" s="59">
        <v>17.989999999999998</v>
      </c>
      <c r="J1527">
        <v>1</v>
      </c>
      <c r="K1527" s="191"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7.03</v>
      </c>
      <c r="L1527" s="192" t="str">
        <f t="shared" si="23"/>
        <v>Wine750</v>
      </c>
      <c r="M1527" s="191">
        <f>VLOOKUP(L1527,'Slope %'!C:D,2,0)</f>
        <v>0.1</v>
      </c>
    </row>
    <row r="1528" spans="1:13" x14ac:dyDescent="0.25">
      <c r="A1528">
        <v>25779</v>
      </c>
      <c r="B1528" s="58" t="s">
        <v>1865</v>
      </c>
      <c r="C1528" s="58" t="s">
        <v>423</v>
      </c>
      <c r="D1528" s="58" t="s">
        <v>436</v>
      </c>
      <c r="E1528" s="58">
        <v>750</v>
      </c>
      <c r="F1528" s="58">
        <v>12</v>
      </c>
      <c r="G1528" s="59">
        <v>11.5</v>
      </c>
      <c r="H1528" s="58" t="s">
        <v>451</v>
      </c>
      <c r="I1528" s="59">
        <v>12.99</v>
      </c>
      <c r="J1528">
        <v>1</v>
      </c>
      <c r="K1528" s="191"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6.73</v>
      </c>
      <c r="L1528" s="192" t="str">
        <f t="shared" si="23"/>
        <v>Wine750</v>
      </c>
      <c r="M1528" s="191">
        <f>VLOOKUP(L1528,'Slope %'!C:D,2,0)</f>
        <v>0.1</v>
      </c>
    </row>
    <row r="1529" spans="1:13" x14ac:dyDescent="0.25">
      <c r="A1529">
        <v>25780</v>
      </c>
      <c r="B1529" s="58" t="s">
        <v>1866</v>
      </c>
      <c r="C1529" s="58" t="s">
        <v>414</v>
      </c>
      <c r="D1529" s="58" t="s">
        <v>810</v>
      </c>
      <c r="E1529" s="58">
        <v>375</v>
      </c>
      <c r="F1529" s="58">
        <v>12</v>
      </c>
      <c r="G1529" s="59">
        <v>45</v>
      </c>
      <c r="H1529" s="58" t="s">
        <v>416</v>
      </c>
      <c r="I1529" s="59">
        <v>24.99</v>
      </c>
      <c r="J1529">
        <v>1</v>
      </c>
      <c r="K1529" s="191"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14.96</v>
      </c>
      <c r="L1529" s="192" t="str">
        <f t="shared" si="23"/>
        <v>Spirits375</v>
      </c>
      <c r="M1529" s="191">
        <f>VLOOKUP(L1529,'Slope %'!C:D,2,0)</f>
        <v>0.1</v>
      </c>
    </row>
    <row r="1530" spans="1:13" x14ac:dyDescent="0.25">
      <c r="A1530">
        <v>25781</v>
      </c>
      <c r="B1530" s="58" t="s">
        <v>1867</v>
      </c>
      <c r="C1530" s="58" t="s">
        <v>423</v>
      </c>
      <c r="D1530" s="58" t="s">
        <v>473</v>
      </c>
      <c r="E1530" s="58">
        <v>750</v>
      </c>
      <c r="F1530" s="58">
        <v>12</v>
      </c>
      <c r="G1530" s="59">
        <v>13.5</v>
      </c>
      <c r="H1530" s="58" t="s">
        <v>451</v>
      </c>
      <c r="I1530" s="59">
        <v>15.99</v>
      </c>
      <c r="J1530">
        <v>1</v>
      </c>
      <c r="K1530" s="191"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7.9</v>
      </c>
      <c r="L1530" s="192" t="str">
        <f t="shared" si="23"/>
        <v>Wine750</v>
      </c>
      <c r="M1530" s="191">
        <f>VLOOKUP(L1530,'Slope %'!C:D,2,0)</f>
        <v>0.1</v>
      </c>
    </row>
    <row r="1531" spans="1:13" x14ac:dyDescent="0.25">
      <c r="A1531">
        <v>25785</v>
      </c>
      <c r="B1531" s="58" t="s">
        <v>1868</v>
      </c>
      <c r="C1531" s="58" t="s">
        <v>423</v>
      </c>
      <c r="D1531" s="58" t="s">
        <v>575</v>
      </c>
      <c r="E1531" s="58">
        <v>750</v>
      </c>
      <c r="F1531" s="58">
        <v>12</v>
      </c>
      <c r="G1531" s="59">
        <v>13</v>
      </c>
      <c r="H1531" s="58" t="s">
        <v>451</v>
      </c>
      <c r="I1531" s="59">
        <v>15.99</v>
      </c>
      <c r="J1531">
        <v>1</v>
      </c>
      <c r="K1531" s="191"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7.61</v>
      </c>
      <c r="L1531" s="192" t="str">
        <f t="shared" si="23"/>
        <v>Wine750</v>
      </c>
      <c r="M1531" s="191">
        <f>VLOOKUP(L1531,'Slope %'!C:D,2,0)</f>
        <v>0.1</v>
      </c>
    </row>
    <row r="1532" spans="1:13" x14ac:dyDescent="0.25">
      <c r="A1532">
        <v>25787</v>
      </c>
      <c r="B1532" s="58" t="s">
        <v>1869</v>
      </c>
      <c r="C1532" s="58" t="s">
        <v>423</v>
      </c>
      <c r="D1532" s="58" t="s">
        <v>476</v>
      </c>
      <c r="E1532" s="58">
        <v>750</v>
      </c>
      <c r="F1532" s="58">
        <v>12</v>
      </c>
      <c r="G1532" s="59">
        <v>13.5</v>
      </c>
      <c r="H1532" s="58" t="s">
        <v>451</v>
      </c>
      <c r="I1532" s="59">
        <v>15.99</v>
      </c>
      <c r="J1532">
        <v>1</v>
      </c>
      <c r="K1532" s="191"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7.9</v>
      </c>
      <c r="L1532" s="192" t="str">
        <f t="shared" si="23"/>
        <v>Wine750</v>
      </c>
      <c r="M1532" s="191">
        <f>VLOOKUP(L1532,'Slope %'!C:D,2,0)</f>
        <v>0.1</v>
      </c>
    </row>
    <row r="1533" spans="1:13" x14ac:dyDescent="0.25">
      <c r="A1533">
        <v>25805</v>
      </c>
      <c r="B1533" s="58" t="s">
        <v>1870</v>
      </c>
      <c r="C1533" s="58" t="s">
        <v>410</v>
      </c>
      <c r="D1533" s="58" t="s">
        <v>411</v>
      </c>
      <c r="E1533" s="58">
        <v>355</v>
      </c>
      <c r="F1533" s="58">
        <v>24</v>
      </c>
      <c r="G1533" s="59">
        <v>4.5999999999999996</v>
      </c>
      <c r="H1533" s="58" t="s">
        <v>600</v>
      </c>
      <c r="I1533" s="59">
        <v>2.99</v>
      </c>
      <c r="J1533">
        <v>1</v>
      </c>
      <c r="K1533" s="191"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1.27</v>
      </c>
      <c r="L1533" s="192" t="str">
        <f t="shared" si="23"/>
        <v>Beer355</v>
      </c>
      <c r="M1533" s="191">
        <f>VLOOKUP(L1533,'Slope %'!C:D,2,0)</f>
        <v>0.12</v>
      </c>
    </row>
    <row r="1534" spans="1:13" x14ac:dyDescent="0.25">
      <c r="A1534">
        <v>25805</v>
      </c>
      <c r="B1534" s="58" t="s">
        <v>1870</v>
      </c>
      <c r="C1534" s="58" t="s">
        <v>410</v>
      </c>
      <c r="D1534" s="58" t="s">
        <v>411</v>
      </c>
      <c r="E1534" s="58">
        <v>355</v>
      </c>
      <c r="F1534" s="58">
        <v>24</v>
      </c>
      <c r="G1534" s="59">
        <v>4.5999999999999996</v>
      </c>
      <c r="H1534" s="58" t="s">
        <v>600</v>
      </c>
      <c r="I1534" s="59">
        <v>2.99</v>
      </c>
      <c r="J1534">
        <v>1</v>
      </c>
      <c r="K1534" s="191"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1.27</v>
      </c>
      <c r="L1534" s="192" t="str">
        <f t="shared" si="23"/>
        <v>Beer355</v>
      </c>
      <c r="M1534" s="191">
        <f>VLOOKUP(L1534,'Slope %'!C:D,2,0)</f>
        <v>0.12</v>
      </c>
    </row>
    <row r="1535" spans="1:13" x14ac:dyDescent="0.25">
      <c r="A1535">
        <v>25847</v>
      </c>
      <c r="B1535" s="58" t="s">
        <v>1871</v>
      </c>
      <c r="C1535" s="58" t="s">
        <v>410</v>
      </c>
      <c r="D1535" s="58" t="s">
        <v>677</v>
      </c>
      <c r="E1535" s="58">
        <v>473</v>
      </c>
      <c r="F1535" s="58">
        <v>24</v>
      </c>
      <c r="G1535" s="59">
        <v>4.5999999999999996</v>
      </c>
      <c r="H1535" s="58" t="s">
        <v>1872</v>
      </c>
      <c r="I1535" s="59">
        <v>4.25</v>
      </c>
      <c r="J1535">
        <v>1</v>
      </c>
      <c r="K1535" s="191"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1.7</v>
      </c>
      <c r="L1535" s="192" t="str">
        <f t="shared" si="23"/>
        <v>Beer473</v>
      </c>
      <c r="M1535" s="191">
        <f>VLOOKUP(L1535,'Slope %'!C:D,2,0)</f>
        <v>0.12</v>
      </c>
    </row>
    <row r="1536" spans="1:13" x14ac:dyDescent="0.25">
      <c r="A1536">
        <v>25847</v>
      </c>
      <c r="B1536" s="58" t="s">
        <v>1871</v>
      </c>
      <c r="C1536" s="58" t="s">
        <v>410</v>
      </c>
      <c r="D1536" s="58" t="s">
        <v>677</v>
      </c>
      <c r="E1536" s="58">
        <v>473</v>
      </c>
      <c r="F1536" s="58">
        <v>24</v>
      </c>
      <c r="G1536" s="59">
        <v>4.5999999999999996</v>
      </c>
      <c r="H1536" s="58" t="s">
        <v>1872</v>
      </c>
      <c r="I1536" s="59">
        <v>4.25</v>
      </c>
      <c r="J1536">
        <v>1</v>
      </c>
      <c r="K1536" s="191"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1.7</v>
      </c>
      <c r="L1536" s="192" t="str">
        <f t="shared" si="23"/>
        <v>Beer473</v>
      </c>
      <c r="M1536" s="191">
        <f>VLOOKUP(L1536,'Slope %'!C:D,2,0)</f>
        <v>0.12</v>
      </c>
    </row>
    <row r="1537" spans="1:13" x14ac:dyDescent="0.25">
      <c r="A1537">
        <v>25880</v>
      </c>
      <c r="B1537" s="58" t="s">
        <v>1873</v>
      </c>
      <c r="C1537" s="58" t="s">
        <v>410</v>
      </c>
      <c r="D1537" s="58" t="s">
        <v>677</v>
      </c>
      <c r="E1537" s="58">
        <v>473</v>
      </c>
      <c r="F1537" s="58">
        <v>24</v>
      </c>
      <c r="G1537" s="59">
        <v>5.5</v>
      </c>
      <c r="H1537" s="58" t="s">
        <v>1695</v>
      </c>
      <c r="I1537" s="59">
        <v>4.3899999999999997</v>
      </c>
      <c r="J1537">
        <v>1</v>
      </c>
      <c r="K1537" s="191"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2.0299999999999998</v>
      </c>
      <c r="L1537" s="192" t="str">
        <f t="shared" si="23"/>
        <v>Beer473</v>
      </c>
      <c r="M1537" s="191">
        <f>VLOOKUP(L1537,'Slope %'!C:D,2,0)</f>
        <v>0.12</v>
      </c>
    </row>
    <row r="1538" spans="1:13" x14ac:dyDescent="0.25">
      <c r="A1538">
        <v>25886</v>
      </c>
      <c r="B1538" s="58" t="s">
        <v>1874</v>
      </c>
      <c r="C1538" s="58" t="s">
        <v>410</v>
      </c>
      <c r="D1538" s="58" t="s">
        <v>717</v>
      </c>
      <c r="E1538" s="58">
        <v>3784</v>
      </c>
      <c r="F1538" s="58">
        <v>3</v>
      </c>
      <c r="G1538" s="59">
        <v>6.7</v>
      </c>
      <c r="H1538" s="58" t="s">
        <v>1695</v>
      </c>
      <c r="I1538" s="59">
        <v>27.99</v>
      </c>
      <c r="J1538">
        <v>8</v>
      </c>
      <c r="K1538" s="191"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19.79</v>
      </c>
      <c r="L1538" s="192" t="str">
        <f t="shared" si="23"/>
        <v>Beer3784</v>
      </c>
      <c r="M1538" s="191">
        <f>VLOOKUP(L1538,'Slope %'!C:D,2,0)</f>
        <v>7.0000000000000007E-2</v>
      </c>
    </row>
    <row r="1539" spans="1:13" x14ac:dyDescent="0.25">
      <c r="A1539">
        <v>25896</v>
      </c>
      <c r="B1539" s="58" t="s">
        <v>1875</v>
      </c>
      <c r="C1539" s="58" t="s">
        <v>410</v>
      </c>
      <c r="D1539" s="58" t="s">
        <v>621</v>
      </c>
      <c r="E1539" s="58">
        <v>2838</v>
      </c>
      <c r="F1539" s="58">
        <v>4</v>
      </c>
      <c r="G1539" s="59">
        <v>2.5</v>
      </c>
      <c r="H1539" s="58" t="s">
        <v>600</v>
      </c>
      <c r="I1539" s="59">
        <v>21.49</v>
      </c>
      <c r="J1539">
        <v>6</v>
      </c>
      <c r="K1539" s="191"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5.54</v>
      </c>
      <c r="L1539" s="192" t="str">
        <f t="shared" ref="L1539:L1602" si="24">(_xlfn.CONCAT(C1539,E1539))</f>
        <v>Beer2838</v>
      </c>
      <c r="M1539" s="191">
        <f>VLOOKUP(L1539,'Slope %'!C:D,2,0)</f>
        <v>7.0000000000000007E-2</v>
      </c>
    </row>
    <row r="1540" spans="1:13" x14ac:dyDescent="0.25">
      <c r="A1540">
        <v>25896</v>
      </c>
      <c r="B1540" s="58" t="s">
        <v>1875</v>
      </c>
      <c r="C1540" s="58" t="s">
        <v>410</v>
      </c>
      <c r="D1540" s="58" t="s">
        <v>621</v>
      </c>
      <c r="E1540" s="58">
        <v>2838</v>
      </c>
      <c r="F1540" s="58">
        <v>4</v>
      </c>
      <c r="G1540" s="59">
        <v>2.5</v>
      </c>
      <c r="H1540" s="58" t="s">
        <v>600</v>
      </c>
      <c r="I1540" s="59">
        <v>21.49</v>
      </c>
      <c r="J1540">
        <v>6</v>
      </c>
      <c r="K1540" s="191"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5.54</v>
      </c>
      <c r="L1540" s="192" t="str">
        <f t="shared" si="24"/>
        <v>Beer2838</v>
      </c>
      <c r="M1540" s="191">
        <f>VLOOKUP(L1540,'Slope %'!C:D,2,0)</f>
        <v>7.0000000000000007E-2</v>
      </c>
    </row>
    <row r="1541" spans="1:13" x14ac:dyDescent="0.25">
      <c r="A1541">
        <v>25960</v>
      </c>
      <c r="B1541" s="58" t="s">
        <v>1876</v>
      </c>
      <c r="C1541" s="58" t="s">
        <v>410</v>
      </c>
      <c r="D1541" s="58" t="s">
        <v>717</v>
      </c>
      <c r="E1541" s="58">
        <v>473</v>
      </c>
      <c r="F1541" s="58">
        <v>24</v>
      </c>
      <c r="G1541" s="59">
        <v>7.1</v>
      </c>
      <c r="H1541" s="58" t="s">
        <v>516</v>
      </c>
      <c r="I1541" s="59">
        <v>3.19</v>
      </c>
      <c r="J1541">
        <v>1</v>
      </c>
      <c r="K1541" s="191"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2.62</v>
      </c>
      <c r="L1541" s="192" t="str">
        <f t="shared" si="24"/>
        <v>Beer473</v>
      </c>
      <c r="M1541" s="191">
        <f>VLOOKUP(L1541,'Slope %'!C:D,2,0)</f>
        <v>0.12</v>
      </c>
    </row>
    <row r="1542" spans="1:13" x14ac:dyDescent="0.25">
      <c r="A1542">
        <v>25960</v>
      </c>
      <c r="B1542" s="58" t="s">
        <v>1876</v>
      </c>
      <c r="C1542" s="58" t="s">
        <v>410</v>
      </c>
      <c r="D1542" s="58" t="s">
        <v>717</v>
      </c>
      <c r="E1542" s="58">
        <v>473</v>
      </c>
      <c r="F1542" s="58">
        <v>24</v>
      </c>
      <c r="G1542" s="59">
        <v>7.1</v>
      </c>
      <c r="H1542" s="58" t="s">
        <v>516</v>
      </c>
      <c r="I1542" s="59">
        <v>3.19</v>
      </c>
      <c r="J1542">
        <v>1</v>
      </c>
      <c r="K1542" s="191"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2.62</v>
      </c>
      <c r="L1542" s="192" t="str">
        <f t="shared" si="24"/>
        <v>Beer473</v>
      </c>
      <c r="M1542" s="191">
        <f>VLOOKUP(L1542,'Slope %'!C:D,2,0)</f>
        <v>0.12</v>
      </c>
    </row>
    <row r="1543" spans="1:13" x14ac:dyDescent="0.25">
      <c r="A1543">
        <v>25961</v>
      </c>
      <c r="B1543" s="58" t="s">
        <v>1877</v>
      </c>
      <c r="C1543" s="58" t="s">
        <v>410</v>
      </c>
      <c r="D1543" s="58" t="s">
        <v>1539</v>
      </c>
      <c r="E1543" s="58">
        <v>1980</v>
      </c>
      <c r="F1543" s="58">
        <v>4</v>
      </c>
      <c r="G1543" s="59">
        <v>1E-3</v>
      </c>
      <c r="H1543" s="58" t="s">
        <v>412</v>
      </c>
      <c r="I1543" s="59">
        <v>12.99</v>
      </c>
      <c r="J1543">
        <v>6</v>
      </c>
      <c r="K1543" s="191"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0</v>
      </c>
      <c r="L1543" s="192" t="str">
        <f t="shared" si="24"/>
        <v>Beer1980</v>
      </c>
      <c r="M1543" s="191">
        <f>VLOOKUP(L1543,'Slope %'!C:D,2,0)</f>
        <v>0.1</v>
      </c>
    </row>
    <row r="1544" spans="1:13" x14ac:dyDescent="0.25">
      <c r="A1544">
        <v>25961</v>
      </c>
      <c r="B1544" s="58" t="s">
        <v>1877</v>
      </c>
      <c r="C1544" s="58" t="s">
        <v>410</v>
      </c>
      <c r="D1544" s="58" t="s">
        <v>1539</v>
      </c>
      <c r="E1544" s="58">
        <v>1980</v>
      </c>
      <c r="F1544" s="58">
        <v>4</v>
      </c>
      <c r="G1544" s="59">
        <v>1E-3</v>
      </c>
      <c r="H1544" s="58" t="s">
        <v>412</v>
      </c>
      <c r="I1544" s="59">
        <v>12.99</v>
      </c>
      <c r="J1544">
        <v>6</v>
      </c>
      <c r="K1544" s="191"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0</v>
      </c>
      <c r="L1544" s="192" t="str">
        <f t="shared" si="24"/>
        <v>Beer1980</v>
      </c>
      <c r="M1544" s="191">
        <f>VLOOKUP(L1544,'Slope %'!C:D,2,0)</f>
        <v>0.1</v>
      </c>
    </row>
    <row r="1545" spans="1:13" x14ac:dyDescent="0.25">
      <c r="A1545">
        <v>25994</v>
      </c>
      <c r="B1545" s="58" t="s">
        <v>1878</v>
      </c>
      <c r="C1545" s="58" t="s">
        <v>423</v>
      </c>
      <c r="D1545" s="58" t="s">
        <v>575</v>
      </c>
      <c r="E1545" s="58">
        <v>750</v>
      </c>
      <c r="F1545" s="58">
        <v>12</v>
      </c>
      <c r="G1545" s="59">
        <v>11.5</v>
      </c>
      <c r="H1545" s="58" t="s">
        <v>431</v>
      </c>
      <c r="I1545" s="59">
        <v>10.99</v>
      </c>
      <c r="J1545">
        <v>1</v>
      </c>
      <c r="K1545" s="191"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6.73</v>
      </c>
      <c r="L1545" s="192" t="str">
        <f t="shared" si="24"/>
        <v>Wine750</v>
      </c>
      <c r="M1545" s="191">
        <f>VLOOKUP(L1545,'Slope %'!C:D,2,0)</f>
        <v>0.1</v>
      </c>
    </row>
    <row r="1546" spans="1:13" x14ac:dyDescent="0.25">
      <c r="A1546">
        <v>26048</v>
      </c>
      <c r="B1546" s="58" t="s">
        <v>1879</v>
      </c>
      <c r="C1546" s="58" t="s">
        <v>410</v>
      </c>
      <c r="D1546" s="58" t="s">
        <v>677</v>
      </c>
      <c r="E1546" s="58">
        <v>473</v>
      </c>
      <c r="F1546" s="58">
        <v>24</v>
      </c>
      <c r="G1546" s="59">
        <v>4.9000000000000004</v>
      </c>
      <c r="H1546" s="58" t="s">
        <v>1526</v>
      </c>
      <c r="I1546" s="59">
        <v>3.39</v>
      </c>
      <c r="J1546">
        <v>1</v>
      </c>
      <c r="K1546" s="191"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1.81</v>
      </c>
      <c r="L1546" s="192" t="str">
        <f t="shared" si="24"/>
        <v>Beer473</v>
      </c>
      <c r="M1546" s="191">
        <f>VLOOKUP(L1546,'Slope %'!C:D,2,0)</f>
        <v>0.12</v>
      </c>
    </row>
    <row r="1547" spans="1:13" x14ac:dyDescent="0.25">
      <c r="A1547">
        <v>26081</v>
      </c>
      <c r="B1547" s="58" t="s">
        <v>1880</v>
      </c>
      <c r="C1547" s="58" t="s">
        <v>410</v>
      </c>
      <c r="D1547" s="58" t="s">
        <v>1539</v>
      </c>
      <c r="E1547" s="58">
        <v>4260</v>
      </c>
      <c r="F1547" s="58">
        <v>2</v>
      </c>
      <c r="G1547" s="59">
        <v>0.5</v>
      </c>
      <c r="H1547" s="58" t="s">
        <v>412</v>
      </c>
      <c r="I1547" s="59">
        <v>17.989999999999998</v>
      </c>
      <c r="J1547">
        <v>12</v>
      </c>
      <c r="K1547" s="191"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1.66</v>
      </c>
      <c r="L1547" s="192" t="str">
        <f t="shared" si="24"/>
        <v>Beer4260</v>
      </c>
      <c r="M1547" s="191">
        <f>VLOOKUP(L1547,'Slope %'!C:D,2,0)</f>
        <v>7.0000000000000007E-2</v>
      </c>
    </row>
    <row r="1548" spans="1:13" x14ac:dyDescent="0.25">
      <c r="A1548">
        <v>26081</v>
      </c>
      <c r="B1548" s="58" t="s">
        <v>1880</v>
      </c>
      <c r="C1548" s="58" t="s">
        <v>410</v>
      </c>
      <c r="D1548" s="58" t="s">
        <v>1539</v>
      </c>
      <c r="E1548" s="58">
        <v>4260</v>
      </c>
      <c r="F1548" s="58">
        <v>2</v>
      </c>
      <c r="G1548" s="59">
        <v>0.5</v>
      </c>
      <c r="H1548" s="58" t="s">
        <v>412</v>
      </c>
      <c r="I1548" s="59">
        <v>17.989999999999998</v>
      </c>
      <c r="J1548">
        <v>12</v>
      </c>
      <c r="K1548" s="191"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1.66</v>
      </c>
      <c r="L1548" s="192" t="str">
        <f t="shared" si="24"/>
        <v>Beer4260</v>
      </c>
      <c r="M1548" s="191">
        <f>VLOOKUP(L1548,'Slope %'!C:D,2,0)</f>
        <v>7.0000000000000007E-2</v>
      </c>
    </row>
    <row r="1549" spans="1:13" x14ac:dyDescent="0.25">
      <c r="A1549">
        <v>26083</v>
      </c>
      <c r="B1549" s="58" t="s">
        <v>1881</v>
      </c>
      <c r="C1549" s="58" t="s">
        <v>423</v>
      </c>
      <c r="D1549" s="58" t="s">
        <v>436</v>
      </c>
      <c r="E1549" s="58">
        <v>1500</v>
      </c>
      <c r="F1549" s="58">
        <v>6</v>
      </c>
      <c r="G1549" s="59">
        <v>13.5</v>
      </c>
      <c r="H1549" s="58" t="s">
        <v>501</v>
      </c>
      <c r="I1549" s="59">
        <v>29.98</v>
      </c>
      <c r="J1549">
        <v>2</v>
      </c>
      <c r="K1549" s="191"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15.81</v>
      </c>
      <c r="L1549" s="192" t="str">
        <f t="shared" si="24"/>
        <v>Wine1500</v>
      </c>
      <c r="M1549" s="191">
        <f>VLOOKUP(L1549,'Slope %'!C:D,2,0)</f>
        <v>7.0000000000000007E-2</v>
      </c>
    </row>
    <row r="1550" spans="1:13" x14ac:dyDescent="0.25">
      <c r="A1550">
        <v>26101</v>
      </c>
      <c r="B1550" s="58" t="s">
        <v>1882</v>
      </c>
      <c r="C1550" s="58" t="s">
        <v>673</v>
      </c>
      <c r="D1550" s="58" t="s">
        <v>1398</v>
      </c>
      <c r="E1550" s="58">
        <v>30000</v>
      </c>
      <c r="F1550" s="58">
        <v>1</v>
      </c>
      <c r="G1550" s="59">
        <v>5.8</v>
      </c>
      <c r="H1550" s="58" t="s">
        <v>1526</v>
      </c>
      <c r="I1550" s="59">
        <v>356.84</v>
      </c>
      <c r="J1550">
        <v>1</v>
      </c>
      <c r="K1550" s="191"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135.84</v>
      </c>
      <c r="L1550" s="192" t="str">
        <f t="shared" si="24"/>
        <v>Ready to Drink30000</v>
      </c>
      <c r="M1550" s="191" t="e">
        <f>VLOOKUP(L1550,'Slope %'!C:D,2,0)</f>
        <v>#N/A</v>
      </c>
    </row>
    <row r="1551" spans="1:13" x14ac:dyDescent="0.25">
      <c r="A1551">
        <v>26134</v>
      </c>
      <c r="B1551" s="58" t="s">
        <v>1883</v>
      </c>
      <c r="C1551" s="58" t="s">
        <v>414</v>
      </c>
      <c r="D1551" s="58" t="s">
        <v>1884</v>
      </c>
      <c r="E1551" s="58">
        <v>750</v>
      </c>
      <c r="F1551" s="58">
        <v>12</v>
      </c>
      <c r="G1551" s="59">
        <v>40</v>
      </c>
      <c r="H1551" s="58" t="s">
        <v>416</v>
      </c>
      <c r="I1551" s="59">
        <v>62.99</v>
      </c>
      <c r="J1551">
        <v>1</v>
      </c>
      <c r="K1551" s="191"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23.42</v>
      </c>
      <c r="L1551" s="192" t="str">
        <f t="shared" si="24"/>
        <v>Spirits750</v>
      </c>
      <c r="M1551" s="191">
        <f>VLOOKUP(L1551,'Slope %'!C:D,2,0)</f>
        <v>7.0000000000000007E-2</v>
      </c>
    </row>
    <row r="1552" spans="1:13" x14ac:dyDescent="0.25">
      <c r="A1552">
        <v>26137</v>
      </c>
      <c r="B1552" s="58" t="s">
        <v>1885</v>
      </c>
      <c r="C1552" s="58" t="s">
        <v>410</v>
      </c>
      <c r="D1552" s="58" t="s">
        <v>411</v>
      </c>
      <c r="E1552" s="58">
        <v>4260</v>
      </c>
      <c r="F1552" s="58">
        <v>2</v>
      </c>
      <c r="G1552" s="59">
        <v>4.5999999999999996</v>
      </c>
      <c r="H1552" s="58" t="s">
        <v>412</v>
      </c>
      <c r="I1552" s="59">
        <v>24.99</v>
      </c>
      <c r="J1552">
        <v>12</v>
      </c>
      <c r="K1552" s="191"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15.3</v>
      </c>
      <c r="L1552" s="192" t="str">
        <f t="shared" si="24"/>
        <v>Beer4260</v>
      </c>
      <c r="M1552" s="191">
        <f>VLOOKUP(L1552,'Slope %'!C:D,2,0)</f>
        <v>7.0000000000000007E-2</v>
      </c>
    </row>
    <row r="1553" spans="1:13" x14ac:dyDescent="0.25">
      <c r="A1553">
        <v>26137</v>
      </c>
      <c r="B1553" s="58" t="s">
        <v>1885</v>
      </c>
      <c r="C1553" s="58" t="s">
        <v>410</v>
      </c>
      <c r="D1553" s="58" t="s">
        <v>411</v>
      </c>
      <c r="E1553" s="58">
        <v>4260</v>
      </c>
      <c r="F1553" s="58">
        <v>2</v>
      </c>
      <c r="G1553" s="59">
        <v>4.5999999999999996</v>
      </c>
      <c r="H1553" s="58" t="s">
        <v>412</v>
      </c>
      <c r="I1553" s="59">
        <v>24.99</v>
      </c>
      <c r="J1553">
        <v>12</v>
      </c>
      <c r="K1553" s="191"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15.3</v>
      </c>
      <c r="L1553" s="192" t="str">
        <f t="shared" si="24"/>
        <v>Beer4260</v>
      </c>
      <c r="M1553" s="191">
        <f>VLOOKUP(L1553,'Slope %'!C:D,2,0)</f>
        <v>7.0000000000000007E-2</v>
      </c>
    </row>
    <row r="1554" spans="1:13" x14ac:dyDescent="0.25">
      <c r="A1554">
        <v>26170</v>
      </c>
      <c r="B1554" s="58" t="s">
        <v>1886</v>
      </c>
      <c r="C1554" s="58" t="s">
        <v>410</v>
      </c>
      <c r="D1554" s="58" t="s">
        <v>677</v>
      </c>
      <c r="E1554" s="58">
        <v>473</v>
      </c>
      <c r="F1554" s="58">
        <v>24</v>
      </c>
      <c r="G1554" s="59">
        <v>5</v>
      </c>
      <c r="H1554" s="58" t="s">
        <v>1887</v>
      </c>
      <c r="I1554" s="59">
        <v>3.99</v>
      </c>
      <c r="J1554">
        <v>1</v>
      </c>
      <c r="K1554" s="191"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1.85</v>
      </c>
      <c r="L1554" s="192" t="str">
        <f t="shared" si="24"/>
        <v>Beer473</v>
      </c>
      <c r="M1554" s="191">
        <f>VLOOKUP(L1554,'Slope %'!C:D,2,0)</f>
        <v>0.12</v>
      </c>
    </row>
    <row r="1555" spans="1:13" x14ac:dyDescent="0.25">
      <c r="A1555">
        <v>26170</v>
      </c>
      <c r="B1555" s="58" t="s">
        <v>1886</v>
      </c>
      <c r="C1555" s="58" t="s">
        <v>410</v>
      </c>
      <c r="D1555" s="58" t="s">
        <v>677</v>
      </c>
      <c r="E1555" s="58">
        <v>473</v>
      </c>
      <c r="F1555" s="58">
        <v>24</v>
      </c>
      <c r="G1555" s="59">
        <v>5</v>
      </c>
      <c r="H1555" s="58" t="s">
        <v>1887</v>
      </c>
      <c r="I1555" s="59">
        <v>3.99</v>
      </c>
      <c r="J1555">
        <v>1</v>
      </c>
      <c r="K1555" s="191"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1.85</v>
      </c>
      <c r="L1555" s="192" t="str">
        <f t="shared" si="24"/>
        <v>Beer473</v>
      </c>
      <c r="M1555" s="191">
        <f>VLOOKUP(L1555,'Slope %'!C:D,2,0)</f>
        <v>0.12</v>
      </c>
    </row>
    <row r="1556" spans="1:13" x14ac:dyDescent="0.25">
      <c r="A1556">
        <v>26177</v>
      </c>
      <c r="B1556" s="58" t="s">
        <v>1888</v>
      </c>
      <c r="C1556" s="58" t="s">
        <v>410</v>
      </c>
      <c r="D1556" s="58" t="s">
        <v>677</v>
      </c>
      <c r="E1556" s="58">
        <v>3784</v>
      </c>
      <c r="F1556" s="58">
        <v>3</v>
      </c>
      <c r="G1556" s="59">
        <v>5</v>
      </c>
      <c r="H1556" s="58" t="s">
        <v>1887</v>
      </c>
      <c r="I1556" s="59">
        <v>27.99</v>
      </c>
      <c r="J1556">
        <v>8</v>
      </c>
      <c r="K1556" s="191"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14.77</v>
      </c>
      <c r="L1556" s="192" t="str">
        <f t="shared" si="24"/>
        <v>Beer3784</v>
      </c>
      <c r="M1556" s="191">
        <f>VLOOKUP(L1556,'Slope %'!C:D,2,0)</f>
        <v>7.0000000000000007E-2</v>
      </c>
    </row>
    <row r="1557" spans="1:13" x14ac:dyDescent="0.25">
      <c r="A1557">
        <v>26177</v>
      </c>
      <c r="B1557" s="58" t="s">
        <v>1888</v>
      </c>
      <c r="C1557" s="58" t="s">
        <v>410</v>
      </c>
      <c r="D1557" s="58" t="s">
        <v>677</v>
      </c>
      <c r="E1557" s="58">
        <v>3784</v>
      </c>
      <c r="F1557" s="58">
        <v>3</v>
      </c>
      <c r="G1557" s="59">
        <v>5</v>
      </c>
      <c r="H1557" s="58" t="s">
        <v>1887</v>
      </c>
      <c r="I1557" s="59">
        <v>27.99</v>
      </c>
      <c r="J1557">
        <v>8</v>
      </c>
      <c r="K1557" s="191"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14.77</v>
      </c>
      <c r="L1557" s="192" t="str">
        <f t="shared" si="24"/>
        <v>Beer3784</v>
      </c>
      <c r="M1557" s="191">
        <f>VLOOKUP(L1557,'Slope %'!C:D,2,0)</f>
        <v>7.0000000000000007E-2</v>
      </c>
    </row>
    <row r="1558" spans="1:13" x14ac:dyDescent="0.25">
      <c r="A1558">
        <v>26183</v>
      </c>
      <c r="B1558" s="58" t="s">
        <v>1889</v>
      </c>
      <c r="C1558" s="58" t="s">
        <v>410</v>
      </c>
      <c r="D1558" s="58" t="s">
        <v>717</v>
      </c>
      <c r="E1558" s="58">
        <v>473</v>
      </c>
      <c r="F1558" s="58">
        <v>24</v>
      </c>
      <c r="G1558" s="59">
        <v>6.2</v>
      </c>
      <c r="H1558" s="58" t="s">
        <v>1855</v>
      </c>
      <c r="I1558" s="59">
        <v>4.8499999999999996</v>
      </c>
      <c r="J1558">
        <v>1</v>
      </c>
      <c r="K1558" s="191"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2.29</v>
      </c>
      <c r="L1558" s="192" t="str">
        <f t="shared" si="24"/>
        <v>Beer473</v>
      </c>
      <c r="M1558" s="191">
        <f>VLOOKUP(L1558,'Slope %'!C:D,2,0)</f>
        <v>0.12</v>
      </c>
    </row>
    <row r="1559" spans="1:13" x14ac:dyDescent="0.25">
      <c r="A1559">
        <v>26183</v>
      </c>
      <c r="B1559" s="58" t="s">
        <v>1889</v>
      </c>
      <c r="C1559" s="58" t="s">
        <v>410</v>
      </c>
      <c r="D1559" s="58" t="s">
        <v>717</v>
      </c>
      <c r="E1559" s="58">
        <v>473</v>
      </c>
      <c r="F1559" s="58">
        <v>24</v>
      </c>
      <c r="G1559" s="59">
        <v>6.2</v>
      </c>
      <c r="H1559" s="58" t="s">
        <v>1855</v>
      </c>
      <c r="I1559" s="59">
        <v>4.8499999999999996</v>
      </c>
      <c r="J1559">
        <v>1</v>
      </c>
      <c r="K1559" s="191"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2.29</v>
      </c>
      <c r="L1559" s="192" t="str">
        <f t="shared" si="24"/>
        <v>Beer473</v>
      </c>
      <c r="M1559" s="191">
        <f>VLOOKUP(L1559,'Slope %'!C:D,2,0)</f>
        <v>0.12</v>
      </c>
    </row>
    <row r="1560" spans="1:13" x14ac:dyDescent="0.25">
      <c r="A1560">
        <v>26184</v>
      </c>
      <c r="B1560" s="58" t="s">
        <v>1890</v>
      </c>
      <c r="C1560" s="58" t="s">
        <v>410</v>
      </c>
      <c r="D1560" s="58" t="s">
        <v>717</v>
      </c>
      <c r="E1560" s="58">
        <v>473</v>
      </c>
      <c r="F1560" s="58">
        <v>24</v>
      </c>
      <c r="G1560" s="59">
        <v>6.6</v>
      </c>
      <c r="H1560" s="58" t="s">
        <v>1855</v>
      </c>
      <c r="I1560" s="59">
        <v>4.79</v>
      </c>
      <c r="J1560">
        <v>1</v>
      </c>
      <c r="K1560" s="191"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2.44</v>
      </c>
      <c r="L1560" s="192" t="str">
        <f t="shared" si="24"/>
        <v>Beer473</v>
      </c>
      <c r="M1560" s="191">
        <f>VLOOKUP(L1560,'Slope %'!C:D,2,0)</f>
        <v>0.12</v>
      </c>
    </row>
    <row r="1561" spans="1:13" x14ac:dyDescent="0.25">
      <c r="A1561">
        <v>26184</v>
      </c>
      <c r="B1561" s="58" t="s">
        <v>1890</v>
      </c>
      <c r="C1561" s="58" t="s">
        <v>410</v>
      </c>
      <c r="D1561" s="58" t="s">
        <v>717</v>
      </c>
      <c r="E1561" s="58">
        <v>473</v>
      </c>
      <c r="F1561" s="58">
        <v>24</v>
      </c>
      <c r="G1561" s="59">
        <v>6.6</v>
      </c>
      <c r="H1561" s="58" t="s">
        <v>1855</v>
      </c>
      <c r="I1561" s="59">
        <v>4.79</v>
      </c>
      <c r="J1561">
        <v>1</v>
      </c>
      <c r="K1561" s="191"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2.44</v>
      </c>
      <c r="L1561" s="192" t="str">
        <f t="shared" si="24"/>
        <v>Beer473</v>
      </c>
      <c r="M1561" s="191">
        <f>VLOOKUP(L1561,'Slope %'!C:D,2,0)</f>
        <v>0.12</v>
      </c>
    </row>
    <row r="1562" spans="1:13" x14ac:dyDescent="0.25">
      <c r="A1562">
        <v>26194</v>
      </c>
      <c r="B1562" s="58" t="s">
        <v>1891</v>
      </c>
      <c r="C1562" s="58" t="s">
        <v>410</v>
      </c>
      <c r="D1562" s="58" t="s">
        <v>411</v>
      </c>
      <c r="E1562" s="58">
        <v>710</v>
      </c>
      <c r="F1562" s="58">
        <v>12</v>
      </c>
      <c r="G1562" s="59">
        <v>5</v>
      </c>
      <c r="H1562" s="58" t="s">
        <v>412</v>
      </c>
      <c r="I1562" s="59">
        <v>4.99</v>
      </c>
      <c r="J1562">
        <v>1</v>
      </c>
      <c r="K1562" s="191"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2.77</v>
      </c>
      <c r="L1562" s="192" t="str">
        <f t="shared" si="24"/>
        <v>Beer710</v>
      </c>
      <c r="M1562" s="191">
        <f>VLOOKUP(L1562,'Slope %'!C:D,2,0)</f>
        <v>0.12</v>
      </c>
    </row>
    <row r="1563" spans="1:13" x14ac:dyDescent="0.25">
      <c r="A1563">
        <v>26194</v>
      </c>
      <c r="B1563" s="58" t="s">
        <v>1891</v>
      </c>
      <c r="C1563" s="58" t="s">
        <v>410</v>
      </c>
      <c r="D1563" s="58" t="s">
        <v>411</v>
      </c>
      <c r="E1563" s="58">
        <v>710</v>
      </c>
      <c r="F1563" s="58">
        <v>12</v>
      </c>
      <c r="G1563" s="59">
        <v>5</v>
      </c>
      <c r="H1563" s="58" t="s">
        <v>412</v>
      </c>
      <c r="I1563" s="59">
        <v>4.99</v>
      </c>
      <c r="J1563">
        <v>1</v>
      </c>
      <c r="K1563" s="191"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2.77</v>
      </c>
      <c r="L1563" s="192" t="str">
        <f t="shared" si="24"/>
        <v>Beer710</v>
      </c>
      <c r="M1563" s="191">
        <f>VLOOKUP(L1563,'Slope %'!C:D,2,0)</f>
        <v>0.12</v>
      </c>
    </row>
    <row r="1564" spans="1:13" x14ac:dyDescent="0.25">
      <c r="A1564">
        <v>26265</v>
      </c>
      <c r="B1564" s="58" t="s">
        <v>1892</v>
      </c>
      <c r="C1564" s="58" t="s">
        <v>423</v>
      </c>
      <c r="D1564" s="58" t="s">
        <v>598</v>
      </c>
      <c r="E1564" s="58">
        <v>750</v>
      </c>
      <c r="F1564" s="58">
        <v>12</v>
      </c>
      <c r="G1564" s="59">
        <v>13</v>
      </c>
      <c r="H1564" s="58" t="s">
        <v>600</v>
      </c>
      <c r="I1564" s="59">
        <v>10.84</v>
      </c>
      <c r="J1564">
        <v>1</v>
      </c>
      <c r="K1564" s="191"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7.61</v>
      </c>
      <c r="L1564" s="192" t="str">
        <f t="shared" si="24"/>
        <v>Wine750</v>
      </c>
      <c r="M1564" s="191">
        <f>VLOOKUP(L1564,'Slope %'!C:D,2,0)</f>
        <v>0.1</v>
      </c>
    </row>
    <row r="1565" spans="1:13" x14ac:dyDescent="0.25">
      <c r="A1565">
        <v>26268</v>
      </c>
      <c r="B1565" s="58" t="s">
        <v>1893</v>
      </c>
      <c r="C1565" s="58" t="s">
        <v>423</v>
      </c>
      <c r="D1565" s="58" t="s">
        <v>711</v>
      </c>
      <c r="E1565" s="58">
        <v>750</v>
      </c>
      <c r="F1565" s="58">
        <v>6</v>
      </c>
      <c r="G1565" s="59">
        <v>12</v>
      </c>
      <c r="H1565" s="58" t="s">
        <v>421</v>
      </c>
      <c r="I1565" s="59">
        <v>24.99</v>
      </c>
      <c r="J1565">
        <v>1</v>
      </c>
      <c r="K1565" s="191"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7.03</v>
      </c>
      <c r="L1565" s="192" t="str">
        <f t="shared" si="24"/>
        <v>Wine750</v>
      </c>
      <c r="M1565" s="191">
        <f>VLOOKUP(L1565,'Slope %'!C:D,2,0)</f>
        <v>0.1</v>
      </c>
    </row>
    <row r="1566" spans="1:13" x14ac:dyDescent="0.25">
      <c r="A1566">
        <v>26277</v>
      </c>
      <c r="B1566" s="58" t="s">
        <v>1894</v>
      </c>
      <c r="C1566" s="58" t="s">
        <v>423</v>
      </c>
      <c r="D1566" s="58" t="s">
        <v>598</v>
      </c>
      <c r="E1566" s="58">
        <v>750</v>
      </c>
      <c r="F1566" s="58">
        <v>12</v>
      </c>
      <c r="G1566" s="59">
        <v>14.5</v>
      </c>
      <c r="H1566" s="58" t="s">
        <v>421</v>
      </c>
      <c r="I1566" s="59">
        <v>25.99</v>
      </c>
      <c r="J1566">
        <v>1</v>
      </c>
      <c r="K1566" s="191"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8.49</v>
      </c>
      <c r="L1566" s="192" t="str">
        <f t="shared" si="24"/>
        <v>Wine750</v>
      </c>
      <c r="M1566" s="191">
        <f>VLOOKUP(L1566,'Slope %'!C:D,2,0)</f>
        <v>0.1</v>
      </c>
    </row>
    <row r="1567" spans="1:13" x14ac:dyDescent="0.25">
      <c r="A1567">
        <v>26278</v>
      </c>
      <c r="B1567" s="58" t="s">
        <v>478</v>
      </c>
      <c r="C1567" s="58" t="s">
        <v>423</v>
      </c>
      <c r="D1567" s="58" t="s">
        <v>436</v>
      </c>
      <c r="E1567" s="58">
        <v>1500</v>
      </c>
      <c r="F1567" s="58">
        <v>6</v>
      </c>
      <c r="G1567" s="59">
        <v>12.5</v>
      </c>
      <c r="H1567" s="58" t="s">
        <v>421</v>
      </c>
      <c r="I1567" s="59">
        <v>33.99</v>
      </c>
      <c r="J1567">
        <v>1</v>
      </c>
      <c r="K1567" s="191"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14.64</v>
      </c>
      <c r="L1567" s="192" t="str">
        <f t="shared" si="24"/>
        <v>Wine1500</v>
      </c>
      <c r="M1567" s="191">
        <f>VLOOKUP(L1567,'Slope %'!C:D,2,0)</f>
        <v>7.0000000000000007E-2</v>
      </c>
    </row>
    <row r="1568" spans="1:13" x14ac:dyDescent="0.25">
      <c r="A1568">
        <v>26281</v>
      </c>
      <c r="B1568" s="58" t="s">
        <v>1895</v>
      </c>
      <c r="C1568" s="58" t="s">
        <v>414</v>
      </c>
      <c r="D1568" s="58" t="s">
        <v>1896</v>
      </c>
      <c r="E1568" s="58">
        <v>750</v>
      </c>
      <c r="F1568" s="58">
        <v>12</v>
      </c>
      <c r="G1568" s="59">
        <v>41.3</v>
      </c>
      <c r="H1568" s="58" t="s">
        <v>419</v>
      </c>
      <c r="I1568" s="59">
        <v>31.49</v>
      </c>
      <c r="J1568">
        <v>1</v>
      </c>
      <c r="K1568" s="191"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24.18</v>
      </c>
      <c r="L1568" s="192" t="str">
        <f t="shared" si="24"/>
        <v>Spirits750</v>
      </c>
      <c r="M1568" s="191">
        <f>VLOOKUP(L1568,'Slope %'!C:D,2,0)</f>
        <v>7.0000000000000007E-2</v>
      </c>
    </row>
    <row r="1569" spans="1:13" x14ac:dyDescent="0.25">
      <c r="A1569">
        <v>26324</v>
      </c>
      <c r="B1569" s="58" t="s">
        <v>1897</v>
      </c>
      <c r="C1569" s="58" t="s">
        <v>423</v>
      </c>
      <c r="D1569" s="58" t="s">
        <v>455</v>
      </c>
      <c r="E1569" s="58">
        <v>750</v>
      </c>
      <c r="F1569" s="58">
        <v>6</v>
      </c>
      <c r="G1569" s="59">
        <v>11.5</v>
      </c>
      <c r="H1569" s="58" t="s">
        <v>511</v>
      </c>
      <c r="I1569" s="59">
        <v>23.99</v>
      </c>
      <c r="J1569">
        <v>1</v>
      </c>
      <c r="K1569" s="191"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6.73</v>
      </c>
      <c r="L1569" s="192" t="str">
        <f t="shared" si="24"/>
        <v>Wine750</v>
      </c>
      <c r="M1569" s="191">
        <f>VLOOKUP(L1569,'Slope %'!C:D,2,0)</f>
        <v>0.1</v>
      </c>
    </row>
    <row r="1570" spans="1:13" x14ac:dyDescent="0.25">
      <c r="A1570">
        <v>26328</v>
      </c>
      <c r="B1570" s="58" t="s">
        <v>1898</v>
      </c>
      <c r="C1570" s="58" t="s">
        <v>414</v>
      </c>
      <c r="D1570" s="58" t="s">
        <v>566</v>
      </c>
      <c r="E1570" s="58">
        <v>750</v>
      </c>
      <c r="F1570" s="58">
        <v>6</v>
      </c>
      <c r="G1570" s="59">
        <v>17</v>
      </c>
      <c r="H1570" s="58" t="s">
        <v>501</v>
      </c>
      <c r="I1570" s="59">
        <v>33.99</v>
      </c>
      <c r="J1570">
        <v>1</v>
      </c>
      <c r="K1570" s="191"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9.9499999999999993</v>
      </c>
      <c r="L1570" s="192" t="str">
        <f t="shared" si="24"/>
        <v>Spirits750</v>
      </c>
      <c r="M1570" s="191">
        <f>VLOOKUP(L1570,'Slope %'!C:D,2,0)</f>
        <v>7.0000000000000007E-2</v>
      </c>
    </row>
    <row r="1571" spans="1:13" x14ac:dyDescent="0.25">
      <c r="A1571">
        <v>26355</v>
      </c>
      <c r="B1571" s="58" t="s">
        <v>1899</v>
      </c>
      <c r="C1571" s="58" t="s">
        <v>410</v>
      </c>
      <c r="D1571" s="58" t="s">
        <v>677</v>
      </c>
      <c r="E1571" s="58">
        <v>11352</v>
      </c>
      <c r="F1571" s="58">
        <v>1</v>
      </c>
      <c r="G1571" s="59">
        <v>5</v>
      </c>
      <c r="H1571" s="58" t="s">
        <v>1887</v>
      </c>
      <c r="I1571" s="59">
        <v>95.76</v>
      </c>
      <c r="J1571">
        <v>24</v>
      </c>
      <c r="K1571" s="191"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39.909999999999997</v>
      </c>
      <c r="L1571" s="192" t="str">
        <f t="shared" si="24"/>
        <v>Beer11352</v>
      </c>
      <c r="M1571" s="191">
        <f>VLOOKUP(L1571,'Slope %'!C:D,2,0)</f>
        <v>0.05</v>
      </c>
    </row>
    <row r="1572" spans="1:13" x14ac:dyDescent="0.25">
      <c r="A1572">
        <v>26355</v>
      </c>
      <c r="B1572" s="58" t="s">
        <v>1899</v>
      </c>
      <c r="C1572" s="58" t="s">
        <v>410</v>
      </c>
      <c r="D1572" s="58" t="s">
        <v>677</v>
      </c>
      <c r="E1572" s="58">
        <v>11352</v>
      </c>
      <c r="F1572" s="58">
        <v>1</v>
      </c>
      <c r="G1572" s="59">
        <v>5</v>
      </c>
      <c r="H1572" s="58" t="s">
        <v>1887</v>
      </c>
      <c r="I1572" s="59">
        <v>95.76</v>
      </c>
      <c r="J1572">
        <v>24</v>
      </c>
      <c r="K1572" s="191"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39.909999999999997</v>
      </c>
      <c r="L1572" s="192" t="str">
        <f t="shared" si="24"/>
        <v>Beer11352</v>
      </c>
      <c r="M1572" s="191">
        <f>VLOOKUP(L1572,'Slope %'!C:D,2,0)</f>
        <v>0.05</v>
      </c>
    </row>
    <row r="1573" spans="1:13" x14ac:dyDescent="0.25">
      <c r="A1573">
        <v>26364</v>
      </c>
      <c r="B1573" s="58" t="s">
        <v>1900</v>
      </c>
      <c r="C1573" s="58" t="s">
        <v>423</v>
      </c>
      <c r="D1573" s="58" t="s">
        <v>659</v>
      </c>
      <c r="E1573" s="58">
        <v>750</v>
      </c>
      <c r="F1573" s="58">
        <v>12</v>
      </c>
      <c r="G1573" s="59">
        <v>12.5</v>
      </c>
      <c r="H1573" s="58" t="s">
        <v>600</v>
      </c>
      <c r="I1573" s="59">
        <v>19.989999999999998</v>
      </c>
      <c r="J1573">
        <v>1</v>
      </c>
      <c r="K1573" s="191"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7.32</v>
      </c>
      <c r="L1573" s="192" t="str">
        <f t="shared" si="24"/>
        <v>Wine750</v>
      </c>
      <c r="M1573" s="191">
        <f>VLOOKUP(L1573,'Slope %'!C:D,2,0)</f>
        <v>0.1</v>
      </c>
    </row>
    <row r="1574" spans="1:13" x14ac:dyDescent="0.25">
      <c r="A1574">
        <v>26365</v>
      </c>
      <c r="B1574" s="58" t="s">
        <v>1901</v>
      </c>
      <c r="C1574" s="58" t="s">
        <v>410</v>
      </c>
      <c r="D1574" s="58" t="s">
        <v>1902</v>
      </c>
      <c r="E1574" s="58">
        <v>473</v>
      </c>
      <c r="F1574" s="58">
        <v>24</v>
      </c>
      <c r="G1574" s="59">
        <v>5.5</v>
      </c>
      <c r="H1574" s="58" t="s">
        <v>1903</v>
      </c>
      <c r="I1574" s="59">
        <v>3.99</v>
      </c>
      <c r="J1574">
        <v>1</v>
      </c>
      <c r="K1574" s="191"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2.0299999999999998</v>
      </c>
      <c r="L1574" s="192" t="str">
        <f t="shared" si="24"/>
        <v>Beer473</v>
      </c>
      <c r="M1574" s="191">
        <f>VLOOKUP(L1574,'Slope %'!C:D,2,0)</f>
        <v>0.12</v>
      </c>
    </row>
    <row r="1575" spans="1:13" x14ac:dyDescent="0.25">
      <c r="A1575">
        <v>26365</v>
      </c>
      <c r="B1575" s="58" t="s">
        <v>1901</v>
      </c>
      <c r="C1575" s="58" t="s">
        <v>410</v>
      </c>
      <c r="D1575" s="58" t="s">
        <v>1902</v>
      </c>
      <c r="E1575" s="58">
        <v>473</v>
      </c>
      <c r="F1575" s="58">
        <v>24</v>
      </c>
      <c r="G1575" s="59">
        <v>5.5</v>
      </c>
      <c r="H1575" s="58" t="s">
        <v>1903</v>
      </c>
      <c r="I1575" s="59">
        <v>3.99</v>
      </c>
      <c r="J1575">
        <v>1</v>
      </c>
      <c r="K1575" s="191"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2.0299999999999998</v>
      </c>
      <c r="L1575" s="192" t="str">
        <f t="shared" si="24"/>
        <v>Beer473</v>
      </c>
      <c r="M1575" s="191">
        <f>VLOOKUP(L1575,'Slope %'!C:D,2,0)</f>
        <v>0.12</v>
      </c>
    </row>
    <row r="1576" spans="1:13" x14ac:dyDescent="0.25">
      <c r="A1576">
        <v>26367</v>
      </c>
      <c r="B1576" s="58" t="s">
        <v>1904</v>
      </c>
      <c r="C1576" s="58" t="s">
        <v>410</v>
      </c>
      <c r="D1576" s="58" t="s">
        <v>717</v>
      </c>
      <c r="E1576" s="58">
        <v>473</v>
      </c>
      <c r="F1576" s="58">
        <v>24</v>
      </c>
      <c r="G1576" s="59">
        <v>5.9</v>
      </c>
      <c r="H1576" s="58" t="s">
        <v>1903</v>
      </c>
      <c r="I1576" s="59">
        <v>4.29</v>
      </c>
      <c r="J1576">
        <v>1</v>
      </c>
      <c r="K1576" s="191"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2.1800000000000002</v>
      </c>
      <c r="L1576" s="192" t="str">
        <f t="shared" si="24"/>
        <v>Beer473</v>
      </c>
      <c r="M1576" s="191">
        <f>VLOOKUP(L1576,'Slope %'!C:D,2,0)</f>
        <v>0.12</v>
      </c>
    </row>
    <row r="1577" spans="1:13" x14ac:dyDescent="0.25">
      <c r="A1577">
        <v>26367</v>
      </c>
      <c r="B1577" s="58" t="s">
        <v>1904</v>
      </c>
      <c r="C1577" s="58" t="s">
        <v>410</v>
      </c>
      <c r="D1577" s="58" t="s">
        <v>717</v>
      </c>
      <c r="E1577" s="58">
        <v>473</v>
      </c>
      <c r="F1577" s="58">
        <v>24</v>
      </c>
      <c r="G1577" s="59">
        <v>5.9</v>
      </c>
      <c r="H1577" s="58" t="s">
        <v>1903</v>
      </c>
      <c r="I1577" s="59">
        <v>4.29</v>
      </c>
      <c r="J1577">
        <v>1</v>
      </c>
      <c r="K1577" s="191"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2.1800000000000002</v>
      </c>
      <c r="L1577" s="192" t="str">
        <f t="shared" si="24"/>
        <v>Beer473</v>
      </c>
      <c r="M1577" s="191">
        <f>VLOOKUP(L1577,'Slope %'!C:D,2,0)</f>
        <v>0.12</v>
      </c>
    </row>
    <row r="1578" spans="1:13" x14ac:dyDescent="0.25">
      <c r="A1578">
        <v>26368</v>
      </c>
      <c r="B1578" s="58" t="s">
        <v>1905</v>
      </c>
      <c r="C1578" s="58" t="s">
        <v>410</v>
      </c>
      <c r="D1578" s="58" t="s">
        <v>677</v>
      </c>
      <c r="E1578" s="58">
        <v>473</v>
      </c>
      <c r="F1578" s="58">
        <v>24</v>
      </c>
      <c r="G1578" s="59">
        <v>4.5999999999999996</v>
      </c>
      <c r="H1578" s="58" t="s">
        <v>1903</v>
      </c>
      <c r="I1578" s="59">
        <v>3.79</v>
      </c>
      <c r="J1578">
        <v>1</v>
      </c>
      <c r="K1578" s="191"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1.7</v>
      </c>
      <c r="L1578" s="192" t="str">
        <f t="shared" si="24"/>
        <v>Beer473</v>
      </c>
      <c r="M1578" s="191">
        <f>VLOOKUP(L1578,'Slope %'!C:D,2,0)</f>
        <v>0.12</v>
      </c>
    </row>
    <row r="1579" spans="1:13" x14ac:dyDescent="0.25">
      <c r="A1579">
        <v>26368</v>
      </c>
      <c r="B1579" s="58" t="s">
        <v>1905</v>
      </c>
      <c r="C1579" s="58" t="s">
        <v>410</v>
      </c>
      <c r="D1579" s="58" t="s">
        <v>677</v>
      </c>
      <c r="E1579" s="58">
        <v>473</v>
      </c>
      <c r="F1579" s="58">
        <v>24</v>
      </c>
      <c r="G1579" s="59">
        <v>4.5999999999999996</v>
      </c>
      <c r="H1579" s="58" t="s">
        <v>1903</v>
      </c>
      <c r="I1579" s="59">
        <v>3.79</v>
      </c>
      <c r="J1579">
        <v>1</v>
      </c>
      <c r="K1579" s="191"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1.7</v>
      </c>
      <c r="L1579" s="192" t="str">
        <f t="shared" si="24"/>
        <v>Beer473</v>
      </c>
      <c r="M1579" s="191">
        <f>VLOOKUP(L1579,'Slope %'!C:D,2,0)</f>
        <v>0.12</v>
      </c>
    </row>
    <row r="1580" spans="1:13" x14ac:dyDescent="0.25">
      <c r="A1580">
        <v>26376</v>
      </c>
      <c r="B1580" s="58" t="s">
        <v>1847</v>
      </c>
      <c r="C1580" s="58" t="s">
        <v>414</v>
      </c>
      <c r="D1580" s="58" t="s">
        <v>418</v>
      </c>
      <c r="E1580" s="58">
        <v>1140</v>
      </c>
      <c r="F1580" s="58">
        <v>8</v>
      </c>
      <c r="G1580" s="59">
        <v>40</v>
      </c>
      <c r="H1580" s="58" t="s">
        <v>448</v>
      </c>
      <c r="I1580" s="59">
        <v>52.99</v>
      </c>
      <c r="J1580">
        <v>1</v>
      </c>
      <c r="K1580" s="191"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35.6</v>
      </c>
      <c r="L1580" s="192" t="str">
        <f t="shared" si="24"/>
        <v>Spirits1140</v>
      </c>
      <c r="M1580" s="191">
        <f>VLOOKUP(L1580,'Slope %'!C:D,2,0)</f>
        <v>0.05</v>
      </c>
    </row>
    <row r="1581" spans="1:13" x14ac:dyDescent="0.25">
      <c r="A1581">
        <v>26429</v>
      </c>
      <c r="B1581" s="58" t="s">
        <v>1906</v>
      </c>
      <c r="C1581" s="58" t="s">
        <v>414</v>
      </c>
      <c r="D1581" s="58" t="s">
        <v>663</v>
      </c>
      <c r="E1581" s="58">
        <v>750</v>
      </c>
      <c r="F1581" s="58">
        <v>4</v>
      </c>
      <c r="G1581" s="59">
        <v>40</v>
      </c>
      <c r="H1581" s="58" t="s">
        <v>496</v>
      </c>
      <c r="I1581" s="59">
        <v>74.989999999999995</v>
      </c>
      <c r="J1581">
        <v>1</v>
      </c>
      <c r="K1581" s="191"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23.42</v>
      </c>
      <c r="L1581" s="192" t="str">
        <f t="shared" si="24"/>
        <v>Spirits750</v>
      </c>
      <c r="M1581" s="191">
        <f>VLOOKUP(L1581,'Slope %'!C:D,2,0)</f>
        <v>7.0000000000000007E-2</v>
      </c>
    </row>
    <row r="1582" spans="1:13" x14ac:dyDescent="0.25">
      <c r="A1582">
        <v>26438</v>
      </c>
      <c r="B1582" s="58" t="s">
        <v>1907</v>
      </c>
      <c r="C1582" s="58" t="s">
        <v>410</v>
      </c>
      <c r="D1582" s="58" t="s">
        <v>717</v>
      </c>
      <c r="E1582" s="58">
        <v>473</v>
      </c>
      <c r="F1582" s="58">
        <v>24</v>
      </c>
      <c r="G1582" s="59">
        <v>9.1999999999999993</v>
      </c>
      <c r="H1582" s="58" t="s">
        <v>1526</v>
      </c>
      <c r="I1582" s="59">
        <v>3.4</v>
      </c>
      <c r="J1582">
        <v>1</v>
      </c>
      <c r="K1582" s="191"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3.4</v>
      </c>
      <c r="L1582" s="192" t="str">
        <f t="shared" si="24"/>
        <v>Beer473</v>
      </c>
      <c r="M1582" s="191">
        <f>VLOOKUP(L1582,'Slope %'!C:D,2,0)</f>
        <v>0.12</v>
      </c>
    </row>
    <row r="1583" spans="1:13" x14ac:dyDescent="0.25">
      <c r="A1583">
        <v>26439</v>
      </c>
      <c r="B1583" s="58" t="s">
        <v>1908</v>
      </c>
      <c r="C1583" s="58" t="s">
        <v>414</v>
      </c>
      <c r="D1583" s="58" t="s">
        <v>488</v>
      </c>
      <c r="E1583" s="58">
        <v>750</v>
      </c>
      <c r="F1583" s="58">
        <v>6</v>
      </c>
      <c r="G1583" s="59">
        <v>40</v>
      </c>
      <c r="H1583" s="58" t="s">
        <v>416</v>
      </c>
      <c r="I1583" s="59">
        <v>36.03</v>
      </c>
      <c r="J1583">
        <v>1</v>
      </c>
      <c r="K1583" s="191"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23.42</v>
      </c>
      <c r="L1583" s="192" t="str">
        <f t="shared" si="24"/>
        <v>Spirits750</v>
      </c>
      <c r="M1583" s="191">
        <f>VLOOKUP(L1583,'Slope %'!C:D,2,0)</f>
        <v>7.0000000000000007E-2</v>
      </c>
    </row>
    <row r="1584" spans="1:13" x14ac:dyDescent="0.25">
      <c r="A1584">
        <v>26446</v>
      </c>
      <c r="B1584" s="58" t="s">
        <v>1909</v>
      </c>
      <c r="C1584" s="58" t="s">
        <v>423</v>
      </c>
      <c r="D1584" s="58" t="s">
        <v>436</v>
      </c>
      <c r="E1584" s="58">
        <v>750</v>
      </c>
      <c r="F1584" s="58">
        <v>12</v>
      </c>
      <c r="G1584" s="59">
        <v>13.2</v>
      </c>
      <c r="H1584" s="58" t="s">
        <v>425</v>
      </c>
      <c r="I1584" s="59">
        <v>19.079999999999998</v>
      </c>
      <c r="J1584">
        <v>1</v>
      </c>
      <c r="K1584" s="191"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7.73</v>
      </c>
      <c r="L1584" s="192" t="str">
        <f t="shared" si="24"/>
        <v>Wine750</v>
      </c>
      <c r="M1584" s="191">
        <f>VLOOKUP(L1584,'Slope %'!C:D,2,0)</f>
        <v>0.1</v>
      </c>
    </row>
    <row r="1585" spans="1:13" x14ac:dyDescent="0.25">
      <c r="A1585">
        <v>26459</v>
      </c>
      <c r="B1585" s="58" t="s">
        <v>1910</v>
      </c>
      <c r="C1585" s="58" t="s">
        <v>414</v>
      </c>
      <c r="D1585" s="58" t="s">
        <v>566</v>
      </c>
      <c r="E1585" s="58">
        <v>750</v>
      </c>
      <c r="F1585" s="58">
        <v>12</v>
      </c>
      <c r="G1585" s="59">
        <v>15</v>
      </c>
      <c r="H1585" s="58" t="s">
        <v>534</v>
      </c>
      <c r="I1585" s="59">
        <v>25.99</v>
      </c>
      <c r="J1585">
        <v>1</v>
      </c>
      <c r="K1585" s="191"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8.7799999999999994</v>
      </c>
      <c r="L1585" s="192" t="str">
        <f t="shared" si="24"/>
        <v>Spirits750</v>
      </c>
      <c r="M1585" s="191">
        <f>VLOOKUP(L1585,'Slope %'!C:D,2,0)</f>
        <v>7.0000000000000007E-2</v>
      </c>
    </row>
    <row r="1586" spans="1:13" x14ac:dyDescent="0.25">
      <c r="A1586">
        <v>26462</v>
      </c>
      <c r="B1586" s="58" t="s">
        <v>1911</v>
      </c>
      <c r="C1586" s="58" t="s">
        <v>423</v>
      </c>
      <c r="D1586" s="58" t="s">
        <v>424</v>
      </c>
      <c r="E1586" s="58">
        <v>750</v>
      </c>
      <c r="F1586" s="58">
        <v>6</v>
      </c>
      <c r="G1586" s="59">
        <v>8</v>
      </c>
      <c r="H1586" s="58" t="s">
        <v>511</v>
      </c>
      <c r="I1586" s="59">
        <v>13.99</v>
      </c>
      <c r="J1586">
        <v>1</v>
      </c>
      <c r="K1586" s="191"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4.68</v>
      </c>
      <c r="L1586" s="192" t="str">
        <f t="shared" si="24"/>
        <v>Wine750</v>
      </c>
      <c r="M1586" s="191">
        <f>VLOOKUP(L1586,'Slope %'!C:D,2,0)</f>
        <v>0.1</v>
      </c>
    </row>
    <row r="1587" spans="1:13" x14ac:dyDescent="0.25">
      <c r="A1587">
        <v>26522</v>
      </c>
      <c r="B1587" s="58" t="s">
        <v>1912</v>
      </c>
      <c r="C1587" s="58" t="s">
        <v>423</v>
      </c>
      <c r="D1587" s="58" t="s">
        <v>476</v>
      </c>
      <c r="E1587" s="58">
        <v>750</v>
      </c>
      <c r="F1587" s="58">
        <v>12</v>
      </c>
      <c r="G1587" s="59">
        <v>13</v>
      </c>
      <c r="H1587" s="58" t="s">
        <v>456</v>
      </c>
      <c r="I1587" s="59">
        <v>13.49</v>
      </c>
      <c r="J1587">
        <v>1</v>
      </c>
      <c r="K1587" s="191"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7.61</v>
      </c>
      <c r="L1587" s="192" t="str">
        <f t="shared" si="24"/>
        <v>Wine750</v>
      </c>
      <c r="M1587" s="191">
        <f>VLOOKUP(L1587,'Slope %'!C:D,2,0)</f>
        <v>0.1</v>
      </c>
    </row>
    <row r="1588" spans="1:13" x14ac:dyDescent="0.25">
      <c r="A1588">
        <v>26527</v>
      </c>
      <c r="B1588" s="58" t="s">
        <v>1913</v>
      </c>
      <c r="C1588" s="58" t="s">
        <v>414</v>
      </c>
      <c r="D1588" s="58" t="s">
        <v>1084</v>
      </c>
      <c r="E1588" s="58">
        <v>750</v>
      </c>
      <c r="F1588" s="58">
        <v>12</v>
      </c>
      <c r="G1588" s="59">
        <v>35</v>
      </c>
      <c r="H1588" s="58" t="s">
        <v>445</v>
      </c>
      <c r="I1588" s="59">
        <v>31.99</v>
      </c>
      <c r="J1588">
        <v>1</v>
      </c>
      <c r="K1588" s="191"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20.49</v>
      </c>
      <c r="L1588" s="192" t="str">
        <f t="shared" si="24"/>
        <v>Spirits750</v>
      </c>
      <c r="M1588" s="191">
        <f>VLOOKUP(L1588,'Slope %'!C:D,2,0)</f>
        <v>7.0000000000000007E-2</v>
      </c>
    </row>
    <row r="1589" spans="1:13" x14ac:dyDescent="0.25">
      <c r="A1589">
        <v>26570</v>
      </c>
      <c r="B1589" s="58" t="s">
        <v>1914</v>
      </c>
      <c r="C1589" s="58" t="s">
        <v>423</v>
      </c>
      <c r="D1589" s="58" t="s">
        <v>711</v>
      </c>
      <c r="E1589" s="58">
        <v>750</v>
      </c>
      <c r="F1589" s="58">
        <v>6</v>
      </c>
      <c r="G1589" s="59">
        <v>12</v>
      </c>
      <c r="H1589" s="58" t="s">
        <v>608</v>
      </c>
      <c r="I1589" s="59">
        <v>31.99</v>
      </c>
      <c r="J1589">
        <v>1</v>
      </c>
      <c r="K1589" s="191"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7.03</v>
      </c>
      <c r="L1589" s="192" t="str">
        <f t="shared" si="24"/>
        <v>Wine750</v>
      </c>
      <c r="M1589" s="191">
        <f>VLOOKUP(L1589,'Slope %'!C:D,2,0)</f>
        <v>0.1</v>
      </c>
    </row>
    <row r="1590" spans="1:13" x14ac:dyDescent="0.25">
      <c r="A1590">
        <v>26626</v>
      </c>
      <c r="B1590" s="58" t="s">
        <v>1915</v>
      </c>
      <c r="C1590" s="58" t="s">
        <v>414</v>
      </c>
      <c r="D1590" s="58" t="s">
        <v>942</v>
      </c>
      <c r="E1590" s="58">
        <v>700</v>
      </c>
      <c r="F1590" s="58">
        <v>6</v>
      </c>
      <c r="G1590" s="59">
        <v>40</v>
      </c>
      <c r="H1590" s="58" t="s">
        <v>456</v>
      </c>
      <c r="I1590" s="59">
        <v>79.989999999999995</v>
      </c>
      <c r="J1590">
        <v>1</v>
      </c>
      <c r="K1590" s="191"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21.86</v>
      </c>
      <c r="L1590" s="192" t="str">
        <f t="shared" si="24"/>
        <v>Spirits700</v>
      </c>
      <c r="M1590" s="191">
        <f>VLOOKUP(L1590,'Slope %'!C:D,2,0)</f>
        <v>7.0000000000000007E-2</v>
      </c>
    </row>
    <row r="1591" spans="1:13" x14ac:dyDescent="0.25">
      <c r="A1591">
        <v>26659</v>
      </c>
      <c r="B1591" s="58" t="s">
        <v>1916</v>
      </c>
      <c r="C1591" s="58" t="s">
        <v>410</v>
      </c>
      <c r="D1591" s="58" t="s">
        <v>717</v>
      </c>
      <c r="E1591" s="58">
        <v>473</v>
      </c>
      <c r="F1591" s="58">
        <v>24</v>
      </c>
      <c r="G1591" s="59">
        <v>6.2</v>
      </c>
      <c r="H1591" s="58" t="s">
        <v>1613</v>
      </c>
      <c r="I1591" s="59">
        <v>4.49</v>
      </c>
      <c r="J1591">
        <v>1</v>
      </c>
      <c r="K1591" s="191"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2.29</v>
      </c>
      <c r="L1591" s="192" t="str">
        <f t="shared" si="24"/>
        <v>Beer473</v>
      </c>
      <c r="M1591" s="191">
        <f>VLOOKUP(L1591,'Slope %'!C:D,2,0)</f>
        <v>0.12</v>
      </c>
    </row>
    <row r="1592" spans="1:13" x14ac:dyDescent="0.25">
      <c r="A1592">
        <v>26659</v>
      </c>
      <c r="B1592" s="58" t="s">
        <v>1916</v>
      </c>
      <c r="C1592" s="58" t="s">
        <v>410</v>
      </c>
      <c r="D1592" s="58" t="s">
        <v>717</v>
      </c>
      <c r="E1592" s="58">
        <v>473</v>
      </c>
      <c r="F1592" s="58">
        <v>24</v>
      </c>
      <c r="G1592" s="59">
        <v>6.2</v>
      </c>
      <c r="H1592" s="58" t="s">
        <v>1613</v>
      </c>
      <c r="I1592" s="59">
        <v>4.49</v>
      </c>
      <c r="J1592">
        <v>1</v>
      </c>
      <c r="K1592" s="191"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2.29</v>
      </c>
      <c r="L1592" s="192" t="str">
        <f t="shared" si="24"/>
        <v>Beer473</v>
      </c>
      <c r="M1592" s="191">
        <f>VLOOKUP(L1592,'Slope %'!C:D,2,0)</f>
        <v>0.12</v>
      </c>
    </row>
    <row r="1593" spans="1:13" x14ac:dyDescent="0.25">
      <c r="A1593">
        <v>26675</v>
      </c>
      <c r="B1593" s="58" t="s">
        <v>1917</v>
      </c>
      <c r="C1593" s="58" t="s">
        <v>410</v>
      </c>
      <c r="D1593" s="58" t="s">
        <v>717</v>
      </c>
      <c r="E1593" s="58">
        <v>473</v>
      </c>
      <c r="F1593" s="58">
        <v>24</v>
      </c>
      <c r="G1593" s="59">
        <v>6</v>
      </c>
      <c r="H1593" s="58" t="s">
        <v>1918</v>
      </c>
      <c r="I1593" s="59">
        <v>4.6900000000000004</v>
      </c>
      <c r="J1593">
        <v>1</v>
      </c>
      <c r="K1593" s="191"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2.2200000000000002</v>
      </c>
      <c r="L1593" s="192" t="str">
        <f t="shared" si="24"/>
        <v>Beer473</v>
      </c>
      <c r="M1593" s="191">
        <f>VLOOKUP(L1593,'Slope %'!C:D,2,0)</f>
        <v>0.12</v>
      </c>
    </row>
    <row r="1594" spans="1:13" x14ac:dyDescent="0.25">
      <c r="A1594">
        <v>26675</v>
      </c>
      <c r="B1594" s="58" t="s">
        <v>1917</v>
      </c>
      <c r="C1594" s="58" t="s">
        <v>410</v>
      </c>
      <c r="D1594" s="58" t="s">
        <v>717</v>
      </c>
      <c r="E1594" s="58">
        <v>473</v>
      </c>
      <c r="F1594" s="58">
        <v>24</v>
      </c>
      <c r="G1594" s="59">
        <v>6</v>
      </c>
      <c r="H1594" s="58" t="s">
        <v>1918</v>
      </c>
      <c r="I1594" s="59">
        <v>4.6900000000000004</v>
      </c>
      <c r="J1594">
        <v>1</v>
      </c>
      <c r="K1594" s="191"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2.2200000000000002</v>
      </c>
      <c r="L1594" s="192" t="str">
        <f t="shared" si="24"/>
        <v>Beer473</v>
      </c>
      <c r="M1594" s="191">
        <f>VLOOKUP(L1594,'Slope %'!C:D,2,0)</f>
        <v>0.12</v>
      </c>
    </row>
    <row r="1595" spans="1:13" x14ac:dyDescent="0.25">
      <c r="A1595">
        <v>26693</v>
      </c>
      <c r="B1595" s="58" t="s">
        <v>1919</v>
      </c>
      <c r="C1595" s="58" t="s">
        <v>423</v>
      </c>
      <c r="D1595" s="58" t="s">
        <v>424</v>
      </c>
      <c r="E1595" s="58">
        <v>750</v>
      </c>
      <c r="F1595" s="58">
        <v>6</v>
      </c>
      <c r="G1595" s="59">
        <v>11</v>
      </c>
      <c r="H1595" s="58" t="s">
        <v>434</v>
      </c>
      <c r="I1595" s="59">
        <v>34.99</v>
      </c>
      <c r="J1595">
        <v>1</v>
      </c>
      <c r="K1595" s="191"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6.44</v>
      </c>
      <c r="L1595" s="192" t="str">
        <f t="shared" si="24"/>
        <v>Wine750</v>
      </c>
      <c r="M1595" s="191">
        <f>VLOOKUP(L1595,'Slope %'!C:D,2,0)</f>
        <v>0.1</v>
      </c>
    </row>
    <row r="1596" spans="1:13" x14ac:dyDescent="0.25">
      <c r="A1596">
        <v>26698</v>
      </c>
      <c r="B1596" s="58" t="s">
        <v>1920</v>
      </c>
      <c r="C1596" s="58" t="s">
        <v>414</v>
      </c>
      <c r="D1596" s="58" t="s">
        <v>418</v>
      </c>
      <c r="E1596" s="58">
        <v>1140</v>
      </c>
      <c r="F1596" s="58">
        <v>6</v>
      </c>
      <c r="G1596" s="59">
        <v>40</v>
      </c>
      <c r="H1596" s="58" t="s">
        <v>456</v>
      </c>
      <c r="I1596" s="59">
        <v>41.99</v>
      </c>
      <c r="J1596">
        <v>1</v>
      </c>
      <c r="K1596" s="191"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35.6</v>
      </c>
      <c r="L1596" s="192" t="str">
        <f t="shared" si="24"/>
        <v>Spirits1140</v>
      </c>
      <c r="M1596" s="191">
        <f>VLOOKUP(L1596,'Slope %'!C:D,2,0)</f>
        <v>0.05</v>
      </c>
    </row>
    <row r="1597" spans="1:13" x14ac:dyDescent="0.25">
      <c r="A1597">
        <v>26727</v>
      </c>
      <c r="B1597" s="58" t="s">
        <v>1921</v>
      </c>
      <c r="C1597" s="58" t="s">
        <v>414</v>
      </c>
      <c r="D1597" s="58" t="s">
        <v>536</v>
      </c>
      <c r="E1597" s="58">
        <v>375</v>
      </c>
      <c r="F1597" s="58">
        <v>12</v>
      </c>
      <c r="G1597" s="59">
        <v>20</v>
      </c>
      <c r="H1597" s="58" t="s">
        <v>428</v>
      </c>
      <c r="I1597" s="59">
        <v>26.99</v>
      </c>
      <c r="J1597">
        <v>1</v>
      </c>
      <c r="K1597" s="191"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6.65</v>
      </c>
      <c r="L1597" s="192" t="str">
        <f t="shared" si="24"/>
        <v>Spirits375</v>
      </c>
      <c r="M1597" s="191">
        <f>VLOOKUP(L1597,'Slope %'!C:D,2,0)</f>
        <v>0.1</v>
      </c>
    </row>
    <row r="1598" spans="1:13" x14ac:dyDescent="0.25">
      <c r="A1598">
        <v>26739</v>
      </c>
      <c r="B1598" s="58" t="s">
        <v>1922</v>
      </c>
      <c r="C1598" s="58" t="s">
        <v>410</v>
      </c>
      <c r="D1598" s="58" t="s">
        <v>677</v>
      </c>
      <c r="E1598" s="58">
        <v>4260</v>
      </c>
      <c r="F1598" s="58">
        <v>2</v>
      </c>
      <c r="G1598" s="59">
        <v>5</v>
      </c>
      <c r="H1598" s="58" t="s">
        <v>759</v>
      </c>
      <c r="I1598" s="59">
        <v>27.99</v>
      </c>
      <c r="J1598">
        <v>12</v>
      </c>
      <c r="K1598" s="191"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16.63</v>
      </c>
      <c r="L1598" s="192" t="str">
        <f t="shared" si="24"/>
        <v>Beer4260</v>
      </c>
      <c r="M1598" s="191">
        <f>VLOOKUP(L1598,'Slope %'!C:D,2,0)</f>
        <v>7.0000000000000007E-2</v>
      </c>
    </row>
    <row r="1599" spans="1:13" x14ac:dyDescent="0.25">
      <c r="A1599">
        <v>26757</v>
      </c>
      <c r="B1599" s="58" t="s">
        <v>1923</v>
      </c>
      <c r="C1599" s="58" t="s">
        <v>423</v>
      </c>
      <c r="D1599" s="58" t="s">
        <v>436</v>
      </c>
      <c r="E1599" s="58">
        <v>1000</v>
      </c>
      <c r="F1599" s="58">
        <v>12</v>
      </c>
      <c r="G1599" s="59">
        <v>13.5</v>
      </c>
      <c r="H1599" s="58" t="s">
        <v>483</v>
      </c>
      <c r="I1599" s="59">
        <v>15.99</v>
      </c>
      <c r="J1599">
        <v>1</v>
      </c>
      <c r="K1599" s="191"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10.54</v>
      </c>
      <c r="L1599" s="192" t="str">
        <f t="shared" si="24"/>
        <v>Wine1000</v>
      </c>
      <c r="M1599" s="191">
        <f>VLOOKUP(L1599,'Slope %'!C:D,2,0)</f>
        <v>7.0000000000000007E-2</v>
      </c>
    </row>
    <row r="1600" spans="1:13" x14ac:dyDescent="0.25">
      <c r="A1600">
        <v>26758</v>
      </c>
      <c r="B1600" s="58" t="s">
        <v>1924</v>
      </c>
      <c r="C1600" s="58" t="s">
        <v>423</v>
      </c>
      <c r="D1600" s="58" t="s">
        <v>465</v>
      </c>
      <c r="E1600" s="58">
        <v>1000</v>
      </c>
      <c r="F1600" s="58">
        <v>12</v>
      </c>
      <c r="G1600" s="59">
        <v>12</v>
      </c>
      <c r="H1600" s="58" t="s">
        <v>483</v>
      </c>
      <c r="I1600" s="59">
        <v>15.99</v>
      </c>
      <c r="J1600">
        <v>1</v>
      </c>
      <c r="K1600" s="191"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9.3699999999999992</v>
      </c>
      <c r="L1600" s="192" t="str">
        <f t="shared" si="24"/>
        <v>Wine1000</v>
      </c>
      <c r="M1600" s="191">
        <f>VLOOKUP(L1600,'Slope %'!C:D,2,0)</f>
        <v>7.0000000000000007E-2</v>
      </c>
    </row>
    <row r="1601" spans="1:13" x14ac:dyDescent="0.25">
      <c r="A1601">
        <v>26792</v>
      </c>
      <c r="B1601" s="58" t="s">
        <v>779</v>
      </c>
      <c r="C1601" s="58" t="s">
        <v>414</v>
      </c>
      <c r="D1601" s="58" t="s">
        <v>492</v>
      </c>
      <c r="E1601" s="58">
        <v>1750</v>
      </c>
      <c r="F1601" s="58">
        <v>6</v>
      </c>
      <c r="G1601" s="59">
        <v>40</v>
      </c>
      <c r="H1601" s="58" t="s">
        <v>419</v>
      </c>
      <c r="I1601" s="59">
        <v>114.99</v>
      </c>
      <c r="J1601">
        <v>1</v>
      </c>
      <c r="K1601" s="191"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54.65</v>
      </c>
      <c r="L1601" s="192" t="str">
        <f t="shared" si="24"/>
        <v>Spirits1750</v>
      </c>
      <c r="M1601" s="191">
        <f>VLOOKUP(L1601,'Slope %'!C:D,2,0)</f>
        <v>0.03</v>
      </c>
    </row>
    <row r="1602" spans="1:13" x14ac:dyDescent="0.25">
      <c r="A1602">
        <v>26793</v>
      </c>
      <c r="B1602" s="58" t="s">
        <v>1925</v>
      </c>
      <c r="C1602" s="58" t="s">
        <v>423</v>
      </c>
      <c r="D1602" s="58" t="s">
        <v>935</v>
      </c>
      <c r="E1602" s="58">
        <v>750</v>
      </c>
      <c r="F1602" s="58">
        <v>12</v>
      </c>
      <c r="G1602" s="59">
        <v>5.0999999999999996</v>
      </c>
      <c r="H1602" s="58" t="s">
        <v>1680</v>
      </c>
      <c r="I1602" s="59">
        <v>13.39</v>
      </c>
      <c r="J1602">
        <v>1</v>
      </c>
      <c r="K1602" s="191"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2.99</v>
      </c>
      <c r="L1602" s="192" t="str">
        <f t="shared" si="24"/>
        <v>Wine750</v>
      </c>
      <c r="M1602" s="191">
        <f>VLOOKUP(L1602,'Slope %'!C:D,2,0)</f>
        <v>0.1</v>
      </c>
    </row>
    <row r="1603" spans="1:13" x14ac:dyDescent="0.25">
      <c r="A1603">
        <v>26803</v>
      </c>
      <c r="B1603" s="58" t="s">
        <v>1926</v>
      </c>
      <c r="C1603" s="58" t="s">
        <v>423</v>
      </c>
      <c r="D1603" s="58" t="s">
        <v>473</v>
      </c>
      <c r="E1603" s="58">
        <v>750</v>
      </c>
      <c r="F1603" s="58">
        <v>12</v>
      </c>
      <c r="G1603" s="59">
        <v>14.5</v>
      </c>
      <c r="H1603" s="58" t="s">
        <v>586</v>
      </c>
      <c r="I1603" s="59">
        <v>9.77</v>
      </c>
      <c r="J1603">
        <v>1</v>
      </c>
      <c r="K1603" s="191"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8.49</v>
      </c>
      <c r="L1603" s="192" t="str">
        <f t="shared" ref="L1603:L1666" si="25">(_xlfn.CONCAT(C1603,E1603))</f>
        <v>Wine750</v>
      </c>
      <c r="M1603" s="191">
        <f>VLOOKUP(L1603,'Slope %'!C:D,2,0)</f>
        <v>0.1</v>
      </c>
    </row>
    <row r="1604" spans="1:13" x14ac:dyDescent="0.25">
      <c r="A1604">
        <v>26812</v>
      </c>
      <c r="B1604" s="58" t="s">
        <v>1927</v>
      </c>
      <c r="C1604" s="58" t="s">
        <v>414</v>
      </c>
      <c r="D1604" s="58" t="s">
        <v>503</v>
      </c>
      <c r="E1604" s="58">
        <v>750</v>
      </c>
      <c r="F1604" s="58">
        <v>6</v>
      </c>
      <c r="G1604" s="59">
        <v>40</v>
      </c>
      <c r="H1604" s="58" t="s">
        <v>416</v>
      </c>
      <c r="I1604" s="59">
        <v>73.489999999999995</v>
      </c>
      <c r="J1604">
        <v>1</v>
      </c>
      <c r="K1604" s="191"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23.42</v>
      </c>
      <c r="L1604" s="192" t="str">
        <f t="shared" si="25"/>
        <v>Spirits750</v>
      </c>
      <c r="M1604" s="191">
        <f>VLOOKUP(L1604,'Slope %'!C:D,2,0)</f>
        <v>7.0000000000000007E-2</v>
      </c>
    </row>
    <row r="1605" spans="1:13" x14ac:dyDescent="0.25">
      <c r="A1605">
        <v>26832</v>
      </c>
      <c r="B1605" s="58" t="s">
        <v>1928</v>
      </c>
      <c r="C1605" s="58" t="s">
        <v>423</v>
      </c>
      <c r="D1605" s="58" t="s">
        <v>436</v>
      </c>
      <c r="E1605" s="58">
        <v>750</v>
      </c>
      <c r="F1605" s="58">
        <v>12</v>
      </c>
      <c r="G1605" s="59">
        <v>14.5</v>
      </c>
      <c r="H1605" s="58" t="s">
        <v>437</v>
      </c>
      <c r="I1605" s="59">
        <v>39.99</v>
      </c>
      <c r="J1605">
        <v>1</v>
      </c>
      <c r="K1605" s="191"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8.49</v>
      </c>
      <c r="L1605" s="192" t="str">
        <f t="shared" si="25"/>
        <v>Wine750</v>
      </c>
      <c r="M1605" s="191">
        <f>VLOOKUP(L1605,'Slope %'!C:D,2,0)</f>
        <v>0.1</v>
      </c>
    </row>
    <row r="1606" spans="1:13" x14ac:dyDescent="0.25">
      <c r="A1606">
        <v>26856</v>
      </c>
      <c r="B1606" s="58" t="s">
        <v>1929</v>
      </c>
      <c r="C1606" s="58" t="s">
        <v>410</v>
      </c>
      <c r="D1606" s="58" t="s">
        <v>621</v>
      </c>
      <c r="E1606" s="58">
        <v>5325</v>
      </c>
      <c r="F1606" s="58">
        <v>1</v>
      </c>
      <c r="G1606" s="59">
        <v>4</v>
      </c>
      <c r="H1606" s="58" t="s">
        <v>833</v>
      </c>
      <c r="I1606" s="59">
        <v>26.99</v>
      </c>
      <c r="J1606">
        <v>15</v>
      </c>
      <c r="K1606" s="191"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16.63</v>
      </c>
      <c r="L1606" s="192" t="str">
        <f t="shared" si="25"/>
        <v>Beer5325</v>
      </c>
      <c r="M1606" s="191">
        <f>VLOOKUP(L1606,'Slope %'!C:D,2,0)</f>
        <v>0.05</v>
      </c>
    </row>
    <row r="1607" spans="1:13" x14ac:dyDescent="0.25">
      <c r="A1607">
        <v>26856</v>
      </c>
      <c r="B1607" s="58" t="s">
        <v>1929</v>
      </c>
      <c r="C1607" s="58" t="s">
        <v>410</v>
      </c>
      <c r="D1607" s="58" t="s">
        <v>621</v>
      </c>
      <c r="E1607" s="58">
        <v>5325</v>
      </c>
      <c r="F1607" s="58">
        <v>1</v>
      </c>
      <c r="G1607" s="59">
        <v>4</v>
      </c>
      <c r="H1607" s="58" t="s">
        <v>833</v>
      </c>
      <c r="I1607" s="59">
        <v>26.99</v>
      </c>
      <c r="J1607">
        <v>15</v>
      </c>
      <c r="K1607" s="191"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16.63</v>
      </c>
      <c r="L1607" s="192" t="str">
        <f t="shared" si="25"/>
        <v>Beer5325</v>
      </c>
      <c r="M1607" s="191">
        <f>VLOOKUP(L1607,'Slope %'!C:D,2,0)</f>
        <v>0.05</v>
      </c>
    </row>
    <row r="1608" spans="1:13" x14ac:dyDescent="0.25">
      <c r="A1608">
        <v>26863</v>
      </c>
      <c r="B1608" s="58" t="s">
        <v>1930</v>
      </c>
      <c r="C1608" s="58" t="s">
        <v>410</v>
      </c>
      <c r="D1608" s="58" t="s">
        <v>411</v>
      </c>
      <c r="E1608" s="58">
        <v>330</v>
      </c>
      <c r="F1608" s="58">
        <v>24</v>
      </c>
      <c r="G1608" s="59">
        <v>4.8</v>
      </c>
      <c r="H1608" s="58" t="s">
        <v>434</v>
      </c>
      <c r="I1608" s="59">
        <v>3.21</v>
      </c>
      <c r="J1608">
        <v>1</v>
      </c>
      <c r="K1608" s="191"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1.24</v>
      </c>
      <c r="L1608" s="192" t="str">
        <f t="shared" si="25"/>
        <v>Beer330</v>
      </c>
      <c r="M1608" s="191">
        <f>VLOOKUP(L1608,'Slope %'!C:D,2,0)</f>
        <v>0.12</v>
      </c>
    </row>
    <row r="1609" spans="1:13" x14ac:dyDescent="0.25">
      <c r="A1609">
        <v>26889</v>
      </c>
      <c r="B1609" s="58" t="s">
        <v>1931</v>
      </c>
      <c r="C1609" s="58" t="s">
        <v>423</v>
      </c>
      <c r="D1609" s="58" t="s">
        <v>436</v>
      </c>
      <c r="E1609" s="58">
        <v>750</v>
      </c>
      <c r="F1609" s="58">
        <v>12</v>
      </c>
      <c r="G1609" s="59">
        <v>14</v>
      </c>
      <c r="H1609" s="58" t="s">
        <v>437</v>
      </c>
      <c r="I1609" s="59">
        <v>16.989999999999998</v>
      </c>
      <c r="J1609">
        <v>1</v>
      </c>
      <c r="K1609" s="191"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8.1999999999999993</v>
      </c>
      <c r="L1609" s="192" t="str">
        <f t="shared" si="25"/>
        <v>Wine750</v>
      </c>
      <c r="M1609" s="191">
        <f>VLOOKUP(L1609,'Slope %'!C:D,2,0)</f>
        <v>0.1</v>
      </c>
    </row>
    <row r="1610" spans="1:13" x14ac:dyDescent="0.25">
      <c r="A1610">
        <v>26908</v>
      </c>
      <c r="B1610" s="58" t="s">
        <v>1932</v>
      </c>
      <c r="C1610" s="58" t="s">
        <v>414</v>
      </c>
      <c r="D1610" s="58" t="s">
        <v>415</v>
      </c>
      <c r="E1610" s="58">
        <v>750</v>
      </c>
      <c r="F1610" s="58">
        <v>6</v>
      </c>
      <c r="G1610" s="59">
        <v>40</v>
      </c>
      <c r="H1610" s="58" t="s">
        <v>496</v>
      </c>
      <c r="I1610" s="59">
        <v>39.99</v>
      </c>
      <c r="J1610">
        <v>1</v>
      </c>
      <c r="K1610" s="191"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23.42</v>
      </c>
      <c r="L1610" s="192" t="str">
        <f t="shared" si="25"/>
        <v>Spirits750</v>
      </c>
      <c r="M1610" s="191">
        <f>VLOOKUP(L1610,'Slope %'!C:D,2,0)</f>
        <v>7.0000000000000007E-2</v>
      </c>
    </row>
    <row r="1611" spans="1:13" x14ac:dyDescent="0.25">
      <c r="A1611">
        <v>26927</v>
      </c>
      <c r="B1611" s="58" t="s">
        <v>1933</v>
      </c>
      <c r="C1611" s="58" t="s">
        <v>423</v>
      </c>
      <c r="D1611" s="58" t="s">
        <v>495</v>
      </c>
      <c r="E1611" s="58">
        <v>3000</v>
      </c>
      <c r="F1611" s="58">
        <v>4</v>
      </c>
      <c r="G1611" s="59">
        <v>13.5</v>
      </c>
      <c r="H1611" s="58" t="s">
        <v>451</v>
      </c>
      <c r="I1611" s="59">
        <v>46.99</v>
      </c>
      <c r="J1611">
        <v>1</v>
      </c>
      <c r="K1611" s="191"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31.62</v>
      </c>
      <c r="L1611" s="192" t="str">
        <f t="shared" si="25"/>
        <v>Wine3000</v>
      </c>
      <c r="M1611" s="191">
        <f>VLOOKUP(L1611,'Slope %'!C:D,2,0)</f>
        <v>0.05</v>
      </c>
    </row>
    <row r="1612" spans="1:13" x14ac:dyDescent="0.25">
      <c r="A1612">
        <v>27235</v>
      </c>
      <c r="B1612" s="58" t="s">
        <v>979</v>
      </c>
      <c r="C1612" s="58" t="s">
        <v>414</v>
      </c>
      <c r="D1612" s="58" t="s">
        <v>581</v>
      </c>
      <c r="E1612" s="58">
        <v>750</v>
      </c>
      <c r="F1612" s="58">
        <v>12</v>
      </c>
      <c r="G1612" s="59">
        <v>40</v>
      </c>
      <c r="H1612" s="58" t="s">
        <v>416</v>
      </c>
      <c r="I1612" s="59">
        <v>33.49</v>
      </c>
      <c r="J1612">
        <v>1</v>
      </c>
      <c r="K1612" s="191"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23.42</v>
      </c>
      <c r="L1612" s="192" t="str">
        <f t="shared" si="25"/>
        <v>Spirits750</v>
      </c>
      <c r="M1612" s="191">
        <f>VLOOKUP(L1612,'Slope %'!C:D,2,0)</f>
        <v>7.0000000000000007E-2</v>
      </c>
    </row>
    <row r="1613" spans="1:13" x14ac:dyDescent="0.25">
      <c r="A1613">
        <v>27252</v>
      </c>
      <c r="B1613" s="58" t="s">
        <v>1934</v>
      </c>
      <c r="C1613" s="58" t="s">
        <v>673</v>
      </c>
      <c r="D1613" s="58" t="s">
        <v>674</v>
      </c>
      <c r="E1613" s="58">
        <v>473</v>
      </c>
      <c r="F1613" s="58">
        <v>24</v>
      </c>
      <c r="G1613" s="59">
        <v>5</v>
      </c>
      <c r="H1613" s="58" t="s">
        <v>421</v>
      </c>
      <c r="I1613" s="59">
        <v>3.99</v>
      </c>
      <c r="J1613">
        <v>1</v>
      </c>
      <c r="K1613" s="191"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1.96</v>
      </c>
      <c r="L1613" s="192" t="str">
        <f t="shared" si="25"/>
        <v>Ready to Drink473</v>
      </c>
      <c r="M1613" s="191">
        <f>VLOOKUP(L1613,'Slope %'!C:D,2,0)</f>
        <v>0.12</v>
      </c>
    </row>
    <row r="1614" spans="1:13" x14ac:dyDescent="0.25">
      <c r="A1614">
        <v>27283</v>
      </c>
      <c r="B1614" s="58" t="s">
        <v>1935</v>
      </c>
      <c r="C1614" s="58" t="s">
        <v>423</v>
      </c>
      <c r="D1614" s="58" t="s">
        <v>803</v>
      </c>
      <c r="E1614" s="58">
        <v>750</v>
      </c>
      <c r="F1614" s="58">
        <v>12</v>
      </c>
      <c r="G1614" s="59">
        <v>14</v>
      </c>
      <c r="H1614" s="58" t="s">
        <v>1701</v>
      </c>
      <c r="I1614" s="59">
        <v>16.989999999999998</v>
      </c>
      <c r="J1614">
        <v>1</v>
      </c>
      <c r="K1614" s="191"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8.1999999999999993</v>
      </c>
      <c r="L1614" s="192" t="str">
        <f t="shared" si="25"/>
        <v>Wine750</v>
      </c>
      <c r="M1614" s="191">
        <f>VLOOKUP(L1614,'Slope %'!C:D,2,0)</f>
        <v>0.1</v>
      </c>
    </row>
    <row r="1615" spans="1:13" x14ac:dyDescent="0.25">
      <c r="A1615">
        <v>27287</v>
      </c>
      <c r="B1615" s="58" t="s">
        <v>1936</v>
      </c>
      <c r="C1615" s="58" t="s">
        <v>423</v>
      </c>
      <c r="D1615" s="58" t="s">
        <v>803</v>
      </c>
      <c r="E1615" s="58">
        <v>750</v>
      </c>
      <c r="F1615" s="58">
        <v>12</v>
      </c>
      <c r="G1615" s="59">
        <v>13.5</v>
      </c>
      <c r="H1615" s="58" t="s">
        <v>774</v>
      </c>
      <c r="I1615" s="59">
        <v>21.99</v>
      </c>
      <c r="J1615">
        <v>1</v>
      </c>
      <c r="K1615" s="191"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7.9</v>
      </c>
      <c r="L1615" s="192" t="str">
        <f t="shared" si="25"/>
        <v>Wine750</v>
      </c>
      <c r="M1615" s="191">
        <f>VLOOKUP(L1615,'Slope %'!C:D,2,0)</f>
        <v>0.1</v>
      </c>
    </row>
    <row r="1616" spans="1:13" x14ac:dyDescent="0.25">
      <c r="A1616">
        <v>27337</v>
      </c>
      <c r="B1616" s="58" t="s">
        <v>1937</v>
      </c>
      <c r="C1616" s="58" t="s">
        <v>414</v>
      </c>
      <c r="D1616" s="58" t="s">
        <v>810</v>
      </c>
      <c r="E1616" s="58">
        <v>750</v>
      </c>
      <c r="F1616" s="58">
        <v>6</v>
      </c>
      <c r="G1616" s="59">
        <v>43</v>
      </c>
      <c r="H1616" s="58" t="s">
        <v>534</v>
      </c>
      <c r="I1616" s="59">
        <v>63.12</v>
      </c>
      <c r="J1616">
        <v>1</v>
      </c>
      <c r="K1616" s="191"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25.18</v>
      </c>
      <c r="L1616" s="192" t="str">
        <f t="shared" si="25"/>
        <v>Spirits750</v>
      </c>
      <c r="M1616" s="191">
        <f>VLOOKUP(L1616,'Slope %'!C:D,2,0)</f>
        <v>7.0000000000000007E-2</v>
      </c>
    </row>
    <row r="1617" spans="1:13" x14ac:dyDescent="0.25">
      <c r="A1617">
        <v>27428</v>
      </c>
      <c r="B1617" s="58" t="s">
        <v>1938</v>
      </c>
      <c r="C1617" s="58" t="s">
        <v>423</v>
      </c>
      <c r="D1617" s="58" t="s">
        <v>476</v>
      </c>
      <c r="E1617" s="58">
        <v>3000</v>
      </c>
      <c r="F1617" s="58">
        <v>4</v>
      </c>
      <c r="G1617" s="59">
        <v>13</v>
      </c>
      <c r="H1617" s="58" t="s">
        <v>437</v>
      </c>
      <c r="I1617" s="59">
        <v>35.99</v>
      </c>
      <c r="J1617">
        <v>1</v>
      </c>
      <c r="K1617" s="191"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30.45</v>
      </c>
      <c r="L1617" s="192" t="str">
        <f t="shared" si="25"/>
        <v>Wine3000</v>
      </c>
      <c r="M1617" s="191">
        <f>VLOOKUP(L1617,'Slope %'!C:D,2,0)</f>
        <v>0.05</v>
      </c>
    </row>
    <row r="1618" spans="1:13" x14ac:dyDescent="0.25">
      <c r="A1618">
        <v>27455</v>
      </c>
      <c r="B1618" s="58" t="s">
        <v>1939</v>
      </c>
      <c r="C1618" s="58" t="s">
        <v>423</v>
      </c>
      <c r="D1618" s="58" t="s">
        <v>465</v>
      </c>
      <c r="E1618" s="58">
        <v>3000</v>
      </c>
      <c r="F1618" s="58">
        <v>4</v>
      </c>
      <c r="G1618" s="59">
        <v>12.5</v>
      </c>
      <c r="H1618" s="58" t="s">
        <v>437</v>
      </c>
      <c r="I1618" s="59">
        <v>35.99</v>
      </c>
      <c r="J1618">
        <v>1</v>
      </c>
      <c r="K1618" s="191"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29.28</v>
      </c>
      <c r="L1618" s="192" t="str">
        <f t="shared" si="25"/>
        <v>Wine3000</v>
      </c>
      <c r="M1618" s="191">
        <f>VLOOKUP(L1618,'Slope %'!C:D,2,0)</f>
        <v>0.05</v>
      </c>
    </row>
    <row r="1619" spans="1:13" x14ac:dyDescent="0.25">
      <c r="A1619">
        <v>27467</v>
      </c>
      <c r="B1619" s="58" t="s">
        <v>1940</v>
      </c>
      <c r="C1619" s="58" t="s">
        <v>410</v>
      </c>
      <c r="D1619" s="58" t="s">
        <v>677</v>
      </c>
      <c r="E1619" s="58">
        <v>473</v>
      </c>
      <c r="F1619" s="58">
        <v>24</v>
      </c>
      <c r="G1619" s="59">
        <v>5.5</v>
      </c>
      <c r="H1619" s="58" t="s">
        <v>1941</v>
      </c>
      <c r="I1619" s="59">
        <v>4.25</v>
      </c>
      <c r="J1619">
        <v>1</v>
      </c>
      <c r="K1619" s="191"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2.0299999999999998</v>
      </c>
      <c r="L1619" s="192" t="str">
        <f t="shared" si="25"/>
        <v>Beer473</v>
      </c>
      <c r="M1619" s="191">
        <f>VLOOKUP(L1619,'Slope %'!C:D,2,0)</f>
        <v>0.12</v>
      </c>
    </row>
    <row r="1620" spans="1:13" x14ac:dyDescent="0.25">
      <c r="A1620">
        <v>27517</v>
      </c>
      <c r="B1620" s="58" t="s">
        <v>1942</v>
      </c>
      <c r="C1620" s="58" t="s">
        <v>414</v>
      </c>
      <c r="D1620" s="58" t="s">
        <v>415</v>
      </c>
      <c r="E1620" s="58">
        <v>750</v>
      </c>
      <c r="F1620" s="58">
        <v>12</v>
      </c>
      <c r="G1620" s="59">
        <v>42.5</v>
      </c>
      <c r="H1620" s="58" t="s">
        <v>586</v>
      </c>
      <c r="I1620" s="59">
        <v>39.99</v>
      </c>
      <c r="J1620">
        <v>1</v>
      </c>
      <c r="K1620" s="191"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24.88</v>
      </c>
      <c r="L1620" s="192" t="str">
        <f t="shared" si="25"/>
        <v>Spirits750</v>
      </c>
      <c r="M1620" s="191">
        <f>VLOOKUP(L1620,'Slope %'!C:D,2,0)</f>
        <v>7.0000000000000007E-2</v>
      </c>
    </row>
    <row r="1621" spans="1:13" x14ac:dyDescent="0.25">
      <c r="A1621">
        <v>27531</v>
      </c>
      <c r="B1621" s="58" t="s">
        <v>1943</v>
      </c>
      <c r="C1621" s="58" t="s">
        <v>423</v>
      </c>
      <c r="D1621" s="58" t="s">
        <v>473</v>
      </c>
      <c r="E1621" s="58">
        <v>750</v>
      </c>
      <c r="F1621" s="58">
        <v>6</v>
      </c>
      <c r="G1621" s="59">
        <v>9.9999999999999995E-7</v>
      </c>
      <c r="H1621" s="58" t="s">
        <v>1944</v>
      </c>
      <c r="I1621" s="59">
        <v>11.99</v>
      </c>
      <c r="J1621">
        <v>1</v>
      </c>
      <c r="K1621" s="191"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0</v>
      </c>
      <c r="L1621" s="192" t="str">
        <f t="shared" si="25"/>
        <v>Wine750</v>
      </c>
      <c r="M1621" s="191">
        <f>VLOOKUP(L1621,'Slope %'!C:D,2,0)</f>
        <v>0.1</v>
      </c>
    </row>
    <row r="1622" spans="1:13" x14ac:dyDescent="0.25">
      <c r="A1622">
        <v>27544</v>
      </c>
      <c r="B1622" s="58" t="s">
        <v>1945</v>
      </c>
      <c r="C1622" s="58" t="s">
        <v>423</v>
      </c>
      <c r="D1622" s="58" t="s">
        <v>473</v>
      </c>
      <c r="E1622" s="58">
        <v>4000</v>
      </c>
      <c r="F1622" s="58">
        <v>4</v>
      </c>
      <c r="G1622" s="59">
        <v>12.5</v>
      </c>
      <c r="H1622" s="58" t="s">
        <v>474</v>
      </c>
      <c r="I1622" s="59">
        <v>44.99</v>
      </c>
      <c r="J1622">
        <v>1</v>
      </c>
      <c r="K1622" s="191"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32.51</v>
      </c>
      <c r="L1622" s="192" t="str">
        <f t="shared" si="25"/>
        <v>Wine4000</v>
      </c>
      <c r="M1622" s="191">
        <f>VLOOKUP(L1622,'Slope %'!C:D,2,0)</f>
        <v>0.05</v>
      </c>
    </row>
    <row r="1623" spans="1:13" x14ac:dyDescent="0.25">
      <c r="A1623">
        <v>27547</v>
      </c>
      <c r="B1623" s="58" t="s">
        <v>1946</v>
      </c>
      <c r="C1623" s="58" t="s">
        <v>423</v>
      </c>
      <c r="D1623" s="58" t="s">
        <v>538</v>
      </c>
      <c r="E1623" s="58">
        <v>4000</v>
      </c>
      <c r="F1623" s="58">
        <v>4</v>
      </c>
      <c r="G1623" s="59">
        <v>13</v>
      </c>
      <c r="H1623" s="58" t="s">
        <v>474</v>
      </c>
      <c r="I1623" s="59">
        <v>44.99</v>
      </c>
      <c r="J1623">
        <v>1</v>
      </c>
      <c r="K1623" s="191"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33.81</v>
      </c>
      <c r="L1623" s="192" t="str">
        <f t="shared" si="25"/>
        <v>Wine4000</v>
      </c>
      <c r="M1623" s="191">
        <f>VLOOKUP(L1623,'Slope %'!C:D,2,0)</f>
        <v>0.05</v>
      </c>
    </row>
    <row r="1624" spans="1:13" x14ac:dyDescent="0.25">
      <c r="A1624">
        <v>27593</v>
      </c>
      <c r="B1624" s="58" t="s">
        <v>1947</v>
      </c>
      <c r="C1624" s="58" t="s">
        <v>423</v>
      </c>
      <c r="D1624" s="58" t="s">
        <v>495</v>
      </c>
      <c r="E1624" s="58">
        <v>750</v>
      </c>
      <c r="F1624" s="58">
        <v>6</v>
      </c>
      <c r="G1624" s="59">
        <v>9.9999999999999995E-7</v>
      </c>
      <c r="H1624" s="58" t="s">
        <v>1944</v>
      </c>
      <c r="I1624" s="59">
        <v>11.99</v>
      </c>
      <c r="J1624">
        <v>1</v>
      </c>
      <c r="K1624" s="191"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0</v>
      </c>
      <c r="L1624" s="192" t="str">
        <f t="shared" si="25"/>
        <v>Wine750</v>
      </c>
      <c r="M1624" s="191">
        <f>VLOOKUP(L1624,'Slope %'!C:D,2,0)</f>
        <v>0.1</v>
      </c>
    </row>
    <row r="1625" spans="1:13" x14ac:dyDescent="0.25">
      <c r="A1625">
        <v>27594</v>
      </c>
      <c r="B1625" s="58" t="s">
        <v>1948</v>
      </c>
      <c r="C1625" s="58" t="s">
        <v>423</v>
      </c>
      <c r="D1625" s="58" t="s">
        <v>436</v>
      </c>
      <c r="E1625" s="58">
        <v>750</v>
      </c>
      <c r="F1625" s="58">
        <v>12</v>
      </c>
      <c r="G1625" s="59">
        <v>13.5</v>
      </c>
      <c r="H1625" s="58" t="s">
        <v>586</v>
      </c>
      <c r="I1625" s="59">
        <v>20.99</v>
      </c>
      <c r="J1625">
        <v>1</v>
      </c>
      <c r="K1625" s="191"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7.9</v>
      </c>
      <c r="L1625" s="192" t="str">
        <f t="shared" si="25"/>
        <v>Wine750</v>
      </c>
      <c r="M1625" s="191">
        <f>VLOOKUP(L1625,'Slope %'!C:D,2,0)</f>
        <v>0.1</v>
      </c>
    </row>
    <row r="1626" spans="1:13" x14ac:dyDescent="0.25">
      <c r="A1626">
        <v>27598</v>
      </c>
      <c r="B1626" s="58" t="s">
        <v>1949</v>
      </c>
      <c r="C1626" s="58" t="s">
        <v>423</v>
      </c>
      <c r="D1626" s="58" t="s">
        <v>467</v>
      </c>
      <c r="E1626" s="58">
        <v>750</v>
      </c>
      <c r="F1626" s="58">
        <v>12</v>
      </c>
      <c r="G1626" s="59">
        <v>12.5</v>
      </c>
      <c r="H1626" s="58" t="s">
        <v>474</v>
      </c>
      <c r="I1626" s="59">
        <v>11.99</v>
      </c>
      <c r="J1626">
        <v>1</v>
      </c>
      <c r="K1626" s="191"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7.32</v>
      </c>
      <c r="L1626" s="192" t="str">
        <f t="shared" si="25"/>
        <v>Wine750</v>
      </c>
      <c r="M1626" s="191">
        <f>VLOOKUP(L1626,'Slope %'!C:D,2,0)</f>
        <v>0.1</v>
      </c>
    </row>
    <row r="1627" spans="1:13" x14ac:dyDescent="0.25">
      <c r="A1627">
        <v>27603</v>
      </c>
      <c r="B1627" s="58" t="s">
        <v>1950</v>
      </c>
      <c r="C1627" s="58" t="s">
        <v>423</v>
      </c>
      <c r="D1627" s="58" t="s">
        <v>424</v>
      </c>
      <c r="E1627" s="58">
        <v>750</v>
      </c>
      <c r="F1627" s="58">
        <v>6</v>
      </c>
      <c r="G1627" s="59">
        <v>9.9999999999999995E-7</v>
      </c>
      <c r="H1627" s="58" t="s">
        <v>1944</v>
      </c>
      <c r="I1627" s="59">
        <v>12.99</v>
      </c>
      <c r="J1627">
        <v>1</v>
      </c>
      <c r="K1627" s="191"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0</v>
      </c>
      <c r="L1627" s="192" t="str">
        <f t="shared" si="25"/>
        <v>Wine750</v>
      </c>
      <c r="M1627" s="191">
        <f>VLOOKUP(L1627,'Slope %'!C:D,2,0)</f>
        <v>0.1</v>
      </c>
    </row>
    <row r="1628" spans="1:13" x14ac:dyDescent="0.25">
      <c r="A1628">
        <v>27610</v>
      </c>
      <c r="B1628" s="58" t="s">
        <v>1951</v>
      </c>
      <c r="C1628" s="58" t="s">
        <v>410</v>
      </c>
      <c r="D1628" s="58" t="s">
        <v>677</v>
      </c>
      <c r="E1628" s="58">
        <v>473</v>
      </c>
      <c r="F1628" s="58">
        <v>24</v>
      </c>
      <c r="G1628" s="59">
        <v>5.5</v>
      </c>
      <c r="H1628" s="58" t="s">
        <v>1941</v>
      </c>
      <c r="I1628" s="59">
        <v>4.25</v>
      </c>
      <c r="J1628">
        <v>1</v>
      </c>
      <c r="K1628" s="191"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2.0299999999999998</v>
      </c>
      <c r="L1628" s="192" t="str">
        <f t="shared" si="25"/>
        <v>Beer473</v>
      </c>
      <c r="M1628" s="191">
        <f>VLOOKUP(L1628,'Slope %'!C:D,2,0)</f>
        <v>0.12</v>
      </c>
    </row>
    <row r="1629" spans="1:13" x14ac:dyDescent="0.25">
      <c r="A1629">
        <v>27632</v>
      </c>
      <c r="B1629" s="58" t="s">
        <v>1952</v>
      </c>
      <c r="C1629" s="58" t="s">
        <v>414</v>
      </c>
      <c r="D1629" s="58" t="s">
        <v>892</v>
      </c>
      <c r="E1629" s="58">
        <v>750</v>
      </c>
      <c r="F1629" s="58">
        <v>6</v>
      </c>
      <c r="G1629" s="59">
        <v>46</v>
      </c>
      <c r="H1629" s="58" t="s">
        <v>428</v>
      </c>
      <c r="I1629" s="59">
        <v>59.99</v>
      </c>
      <c r="J1629">
        <v>1</v>
      </c>
      <c r="K1629" s="191"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26.93</v>
      </c>
      <c r="L1629" s="192" t="str">
        <f t="shared" si="25"/>
        <v>Spirits750</v>
      </c>
      <c r="M1629" s="191">
        <f>VLOOKUP(L1629,'Slope %'!C:D,2,0)</f>
        <v>7.0000000000000007E-2</v>
      </c>
    </row>
    <row r="1630" spans="1:13" x14ac:dyDescent="0.25">
      <c r="A1630">
        <v>27649</v>
      </c>
      <c r="B1630" s="58" t="s">
        <v>1953</v>
      </c>
      <c r="C1630" s="58" t="s">
        <v>414</v>
      </c>
      <c r="D1630" s="58" t="s">
        <v>1515</v>
      </c>
      <c r="E1630" s="58">
        <v>375</v>
      </c>
      <c r="F1630" s="58">
        <v>6</v>
      </c>
      <c r="G1630" s="59">
        <v>25</v>
      </c>
      <c r="H1630" s="58" t="s">
        <v>600</v>
      </c>
      <c r="I1630" s="59">
        <v>27.1</v>
      </c>
      <c r="J1630">
        <v>1</v>
      </c>
      <c r="K1630" s="191"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8.31</v>
      </c>
      <c r="L1630" s="192" t="str">
        <f t="shared" si="25"/>
        <v>Spirits375</v>
      </c>
      <c r="M1630" s="191">
        <f>VLOOKUP(L1630,'Slope %'!C:D,2,0)</f>
        <v>0.1</v>
      </c>
    </row>
    <row r="1631" spans="1:13" x14ac:dyDescent="0.25">
      <c r="A1631">
        <v>27654</v>
      </c>
      <c r="B1631" s="58" t="s">
        <v>1954</v>
      </c>
      <c r="C1631" s="58" t="s">
        <v>414</v>
      </c>
      <c r="D1631" s="58" t="s">
        <v>663</v>
      </c>
      <c r="E1631" s="58">
        <v>750</v>
      </c>
      <c r="F1631" s="58">
        <v>12</v>
      </c>
      <c r="G1631" s="59">
        <v>35</v>
      </c>
      <c r="H1631" s="58" t="s">
        <v>1657</v>
      </c>
      <c r="I1631" s="59">
        <v>35.99</v>
      </c>
      <c r="J1631">
        <v>1</v>
      </c>
      <c r="K1631" s="191"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20.49</v>
      </c>
      <c r="L1631" s="192" t="str">
        <f t="shared" si="25"/>
        <v>Spirits750</v>
      </c>
      <c r="M1631" s="191">
        <f>VLOOKUP(L1631,'Slope %'!C:D,2,0)</f>
        <v>7.0000000000000007E-2</v>
      </c>
    </row>
    <row r="1632" spans="1:13" x14ac:dyDescent="0.25">
      <c r="A1632">
        <v>27655</v>
      </c>
      <c r="B1632" s="58" t="s">
        <v>1847</v>
      </c>
      <c r="C1632" s="58" t="s">
        <v>414</v>
      </c>
      <c r="D1632" s="58" t="s">
        <v>418</v>
      </c>
      <c r="E1632" s="58">
        <v>1750</v>
      </c>
      <c r="F1632" s="58">
        <v>6</v>
      </c>
      <c r="G1632" s="59">
        <v>40</v>
      </c>
      <c r="H1632" s="58" t="s">
        <v>448</v>
      </c>
      <c r="I1632" s="59">
        <v>73.989999999999995</v>
      </c>
      <c r="J1632">
        <v>1</v>
      </c>
      <c r="K1632" s="191"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54.65</v>
      </c>
      <c r="L1632" s="192" t="str">
        <f t="shared" si="25"/>
        <v>Spirits1750</v>
      </c>
      <c r="M1632" s="191">
        <f>VLOOKUP(L1632,'Slope %'!C:D,2,0)</f>
        <v>0.03</v>
      </c>
    </row>
    <row r="1633" spans="1:13" x14ac:dyDescent="0.25">
      <c r="A1633">
        <v>27657</v>
      </c>
      <c r="B1633" s="58" t="s">
        <v>1955</v>
      </c>
      <c r="C1633" s="58" t="s">
        <v>414</v>
      </c>
      <c r="D1633" s="58" t="s">
        <v>1956</v>
      </c>
      <c r="E1633" s="58">
        <v>750</v>
      </c>
      <c r="F1633" s="58">
        <v>12</v>
      </c>
      <c r="G1633" s="59">
        <v>30</v>
      </c>
      <c r="H1633" s="58" t="s">
        <v>480</v>
      </c>
      <c r="I1633" s="59">
        <v>31.49</v>
      </c>
      <c r="J1633">
        <v>1</v>
      </c>
      <c r="K1633" s="191"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17.57</v>
      </c>
      <c r="L1633" s="192" t="str">
        <f t="shared" si="25"/>
        <v>Spirits750</v>
      </c>
      <c r="M1633" s="191">
        <f>VLOOKUP(L1633,'Slope %'!C:D,2,0)</f>
        <v>7.0000000000000007E-2</v>
      </c>
    </row>
    <row r="1634" spans="1:13" x14ac:dyDescent="0.25">
      <c r="A1634">
        <v>27659</v>
      </c>
      <c r="B1634" s="58" t="s">
        <v>1957</v>
      </c>
      <c r="C1634" s="58" t="s">
        <v>414</v>
      </c>
      <c r="D1634" s="58" t="s">
        <v>524</v>
      </c>
      <c r="E1634" s="58">
        <v>750</v>
      </c>
      <c r="F1634" s="58">
        <v>6</v>
      </c>
      <c r="G1634" s="59">
        <v>40</v>
      </c>
      <c r="H1634" s="58" t="s">
        <v>511</v>
      </c>
      <c r="I1634" s="59">
        <v>65.489999999999995</v>
      </c>
      <c r="J1634">
        <v>1</v>
      </c>
      <c r="K1634" s="191"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23.42</v>
      </c>
      <c r="L1634" s="192" t="str">
        <f t="shared" si="25"/>
        <v>Spirits750</v>
      </c>
      <c r="M1634" s="191">
        <f>VLOOKUP(L1634,'Slope %'!C:D,2,0)</f>
        <v>7.0000000000000007E-2</v>
      </c>
    </row>
    <row r="1635" spans="1:13" x14ac:dyDescent="0.25">
      <c r="A1635">
        <v>27669</v>
      </c>
      <c r="B1635" s="58" t="s">
        <v>1958</v>
      </c>
      <c r="C1635" s="58" t="s">
        <v>410</v>
      </c>
      <c r="D1635" s="58" t="s">
        <v>717</v>
      </c>
      <c r="E1635" s="58">
        <v>473</v>
      </c>
      <c r="F1635" s="58">
        <v>24</v>
      </c>
      <c r="G1635" s="59">
        <v>6.5</v>
      </c>
      <c r="H1635" s="58" t="s">
        <v>1959</v>
      </c>
      <c r="I1635" s="59">
        <v>4.49</v>
      </c>
      <c r="J1635">
        <v>1</v>
      </c>
      <c r="K1635" s="191"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2.4</v>
      </c>
      <c r="L1635" s="192" t="str">
        <f t="shared" si="25"/>
        <v>Beer473</v>
      </c>
      <c r="M1635" s="191">
        <f>VLOOKUP(L1635,'Slope %'!C:D,2,0)</f>
        <v>0.12</v>
      </c>
    </row>
    <row r="1636" spans="1:13" x14ac:dyDescent="0.25">
      <c r="A1636">
        <v>27669</v>
      </c>
      <c r="B1636" s="58" t="s">
        <v>1958</v>
      </c>
      <c r="C1636" s="58" t="s">
        <v>410</v>
      </c>
      <c r="D1636" s="58" t="s">
        <v>717</v>
      </c>
      <c r="E1636" s="58">
        <v>473</v>
      </c>
      <c r="F1636" s="58">
        <v>24</v>
      </c>
      <c r="G1636" s="59">
        <v>6.5</v>
      </c>
      <c r="H1636" s="58" t="s">
        <v>1959</v>
      </c>
      <c r="I1636" s="59">
        <v>4.49</v>
      </c>
      <c r="J1636">
        <v>1</v>
      </c>
      <c r="K1636" s="191"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2.4</v>
      </c>
      <c r="L1636" s="192" t="str">
        <f t="shared" si="25"/>
        <v>Beer473</v>
      </c>
      <c r="M1636" s="191">
        <f>VLOOKUP(L1636,'Slope %'!C:D,2,0)</f>
        <v>0.12</v>
      </c>
    </row>
    <row r="1637" spans="1:13" x14ac:dyDescent="0.25">
      <c r="A1637">
        <v>27670</v>
      </c>
      <c r="B1637" s="58" t="s">
        <v>1960</v>
      </c>
      <c r="C1637" s="58" t="s">
        <v>410</v>
      </c>
      <c r="D1637" s="58" t="s">
        <v>677</v>
      </c>
      <c r="E1637" s="58">
        <v>473</v>
      </c>
      <c r="F1637" s="58">
        <v>24</v>
      </c>
      <c r="G1637" s="59">
        <v>5.4</v>
      </c>
      <c r="H1637" s="58" t="s">
        <v>1961</v>
      </c>
      <c r="I1637" s="59">
        <v>4.25</v>
      </c>
      <c r="J1637">
        <v>1</v>
      </c>
      <c r="K1637" s="191"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1.99</v>
      </c>
      <c r="L1637" s="192" t="str">
        <f t="shared" si="25"/>
        <v>Beer473</v>
      </c>
      <c r="M1637" s="191">
        <f>VLOOKUP(L1637,'Slope %'!C:D,2,0)</f>
        <v>0.12</v>
      </c>
    </row>
    <row r="1638" spans="1:13" x14ac:dyDescent="0.25">
      <c r="A1638">
        <v>27670</v>
      </c>
      <c r="B1638" s="58" t="s">
        <v>1960</v>
      </c>
      <c r="C1638" s="58" t="s">
        <v>410</v>
      </c>
      <c r="D1638" s="58" t="s">
        <v>677</v>
      </c>
      <c r="E1638" s="58">
        <v>473</v>
      </c>
      <c r="F1638" s="58">
        <v>24</v>
      </c>
      <c r="G1638" s="59">
        <v>5.4</v>
      </c>
      <c r="H1638" s="58" t="s">
        <v>1961</v>
      </c>
      <c r="I1638" s="59">
        <v>4.25</v>
      </c>
      <c r="J1638">
        <v>1</v>
      </c>
      <c r="K1638" s="191"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1.99</v>
      </c>
      <c r="L1638" s="192" t="str">
        <f t="shared" si="25"/>
        <v>Beer473</v>
      </c>
      <c r="M1638" s="191">
        <f>VLOOKUP(L1638,'Slope %'!C:D,2,0)</f>
        <v>0.12</v>
      </c>
    </row>
    <row r="1639" spans="1:13" x14ac:dyDescent="0.25">
      <c r="A1639">
        <v>27716</v>
      </c>
      <c r="B1639" s="58" t="s">
        <v>1962</v>
      </c>
      <c r="C1639" s="58" t="s">
        <v>423</v>
      </c>
      <c r="D1639" s="58" t="s">
        <v>538</v>
      </c>
      <c r="E1639" s="58">
        <v>750</v>
      </c>
      <c r="F1639" s="58">
        <v>12</v>
      </c>
      <c r="G1639" s="59">
        <v>13</v>
      </c>
      <c r="H1639" s="58" t="s">
        <v>511</v>
      </c>
      <c r="I1639" s="59">
        <v>48.99</v>
      </c>
      <c r="J1639">
        <v>1</v>
      </c>
      <c r="K1639" s="191"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7.61</v>
      </c>
      <c r="L1639" s="192" t="str">
        <f t="shared" si="25"/>
        <v>Wine750</v>
      </c>
      <c r="M1639" s="191">
        <f>VLOOKUP(L1639,'Slope %'!C:D,2,0)</f>
        <v>0.1</v>
      </c>
    </row>
    <row r="1640" spans="1:13" x14ac:dyDescent="0.25">
      <c r="A1640">
        <v>27774</v>
      </c>
      <c r="B1640" s="58" t="s">
        <v>1963</v>
      </c>
      <c r="C1640" s="58" t="s">
        <v>423</v>
      </c>
      <c r="D1640" s="58" t="s">
        <v>476</v>
      </c>
      <c r="E1640" s="58">
        <v>750</v>
      </c>
      <c r="F1640" s="58">
        <v>12</v>
      </c>
      <c r="G1640" s="59">
        <v>14.5</v>
      </c>
      <c r="H1640" s="58" t="s">
        <v>421</v>
      </c>
      <c r="I1640" s="59">
        <v>32.99</v>
      </c>
      <c r="J1640">
        <v>1</v>
      </c>
      <c r="K1640" s="191"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8.49</v>
      </c>
      <c r="L1640" s="192" t="str">
        <f t="shared" si="25"/>
        <v>Wine750</v>
      </c>
      <c r="M1640" s="191">
        <f>VLOOKUP(L1640,'Slope %'!C:D,2,0)</f>
        <v>0.1</v>
      </c>
    </row>
    <row r="1641" spans="1:13" x14ac:dyDescent="0.25">
      <c r="A1641">
        <v>27781</v>
      </c>
      <c r="B1641" s="58" t="s">
        <v>1186</v>
      </c>
      <c r="C1641" s="58" t="s">
        <v>414</v>
      </c>
      <c r="D1641" s="58" t="s">
        <v>549</v>
      </c>
      <c r="E1641" s="58">
        <v>1140</v>
      </c>
      <c r="F1641" s="58">
        <v>12</v>
      </c>
      <c r="G1641" s="59">
        <v>35</v>
      </c>
      <c r="H1641" s="58" t="s">
        <v>419</v>
      </c>
      <c r="I1641" s="59">
        <v>42.49</v>
      </c>
      <c r="J1641">
        <v>1</v>
      </c>
      <c r="K1641" s="191"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31.15</v>
      </c>
      <c r="L1641" s="192" t="str">
        <f t="shared" si="25"/>
        <v>Spirits1140</v>
      </c>
      <c r="M1641" s="191">
        <f>VLOOKUP(L1641,'Slope %'!C:D,2,0)</f>
        <v>0.05</v>
      </c>
    </row>
    <row r="1642" spans="1:13" x14ac:dyDescent="0.25">
      <c r="A1642">
        <v>27926</v>
      </c>
      <c r="B1642" s="58" t="s">
        <v>1964</v>
      </c>
      <c r="C1642" s="58" t="s">
        <v>423</v>
      </c>
      <c r="D1642" s="58" t="s">
        <v>476</v>
      </c>
      <c r="E1642" s="58">
        <v>750</v>
      </c>
      <c r="F1642" s="58">
        <v>6</v>
      </c>
      <c r="G1642" s="59">
        <v>14.5</v>
      </c>
      <c r="H1642" s="58" t="s">
        <v>586</v>
      </c>
      <c r="I1642" s="59">
        <v>35.99</v>
      </c>
      <c r="J1642">
        <v>1</v>
      </c>
      <c r="K1642" s="191"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8.49</v>
      </c>
      <c r="L1642" s="192" t="str">
        <f t="shared" si="25"/>
        <v>Wine750</v>
      </c>
      <c r="M1642" s="191">
        <f>VLOOKUP(L1642,'Slope %'!C:D,2,0)</f>
        <v>0.1</v>
      </c>
    </row>
    <row r="1643" spans="1:13" x14ac:dyDescent="0.25">
      <c r="A1643">
        <v>27975</v>
      </c>
      <c r="B1643" s="58" t="s">
        <v>1965</v>
      </c>
      <c r="C1643" s="58" t="s">
        <v>423</v>
      </c>
      <c r="D1643" s="58" t="s">
        <v>436</v>
      </c>
      <c r="E1643" s="58">
        <v>750</v>
      </c>
      <c r="F1643" s="58">
        <v>12</v>
      </c>
      <c r="G1643" s="59">
        <v>13.5</v>
      </c>
      <c r="H1643" s="58" t="s">
        <v>496</v>
      </c>
      <c r="I1643" s="59">
        <v>14.99</v>
      </c>
      <c r="J1643">
        <v>1</v>
      </c>
      <c r="K1643" s="191"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7.9</v>
      </c>
      <c r="L1643" s="192" t="str">
        <f t="shared" si="25"/>
        <v>Wine750</v>
      </c>
      <c r="M1643" s="191">
        <f>VLOOKUP(L1643,'Slope %'!C:D,2,0)</f>
        <v>0.1</v>
      </c>
    </row>
    <row r="1644" spans="1:13" x14ac:dyDescent="0.25">
      <c r="A1644">
        <v>27999</v>
      </c>
      <c r="B1644" s="58" t="s">
        <v>1966</v>
      </c>
      <c r="C1644" s="58" t="s">
        <v>410</v>
      </c>
      <c r="D1644" s="58" t="s">
        <v>1539</v>
      </c>
      <c r="E1644" s="58">
        <v>2000</v>
      </c>
      <c r="F1644" s="58">
        <v>6</v>
      </c>
      <c r="G1644" s="59">
        <v>9.9999999999999995E-8</v>
      </c>
      <c r="H1644" s="58" t="s">
        <v>563</v>
      </c>
      <c r="I1644" s="59">
        <v>8.99</v>
      </c>
      <c r="J1644">
        <v>4</v>
      </c>
      <c r="K1644" s="191"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0</v>
      </c>
      <c r="L1644" s="192" t="str">
        <f t="shared" si="25"/>
        <v>Beer2000</v>
      </c>
      <c r="M1644" s="191">
        <f>VLOOKUP(L1644,'Slope %'!C:D,2,0)</f>
        <v>0.1</v>
      </c>
    </row>
    <row r="1645" spans="1:13" x14ac:dyDescent="0.25">
      <c r="A1645">
        <v>28013</v>
      </c>
      <c r="B1645" s="58" t="s">
        <v>1967</v>
      </c>
      <c r="C1645" s="58" t="s">
        <v>414</v>
      </c>
      <c r="D1645" s="58" t="s">
        <v>415</v>
      </c>
      <c r="E1645" s="58">
        <v>750</v>
      </c>
      <c r="F1645" s="58">
        <v>6</v>
      </c>
      <c r="G1645" s="59">
        <v>40</v>
      </c>
      <c r="H1645" s="58" t="s">
        <v>496</v>
      </c>
      <c r="I1645" s="59">
        <v>40.19</v>
      </c>
      <c r="J1645">
        <v>1</v>
      </c>
      <c r="K1645" s="191"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23.42</v>
      </c>
      <c r="L1645" s="192" t="str">
        <f t="shared" si="25"/>
        <v>Spirits750</v>
      </c>
      <c r="M1645" s="191">
        <f>VLOOKUP(L1645,'Slope %'!C:D,2,0)</f>
        <v>7.0000000000000007E-2</v>
      </c>
    </row>
    <row r="1646" spans="1:13" x14ac:dyDescent="0.25">
      <c r="A1646">
        <v>28091</v>
      </c>
      <c r="B1646" s="58" t="s">
        <v>1968</v>
      </c>
      <c r="C1646" s="58" t="s">
        <v>414</v>
      </c>
      <c r="D1646" s="58" t="s">
        <v>415</v>
      </c>
      <c r="E1646" s="58">
        <v>750</v>
      </c>
      <c r="F1646" s="58">
        <v>6</v>
      </c>
      <c r="G1646" s="59">
        <v>41.5</v>
      </c>
      <c r="H1646" s="58" t="s">
        <v>425</v>
      </c>
      <c r="I1646" s="59">
        <v>54.99</v>
      </c>
      <c r="J1646">
        <v>1</v>
      </c>
      <c r="K1646" s="191"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24.3</v>
      </c>
      <c r="L1646" s="192" t="str">
        <f t="shared" si="25"/>
        <v>Spirits750</v>
      </c>
      <c r="M1646" s="191">
        <f>VLOOKUP(L1646,'Slope %'!C:D,2,0)</f>
        <v>7.0000000000000007E-2</v>
      </c>
    </row>
    <row r="1647" spans="1:13" x14ac:dyDescent="0.25">
      <c r="A1647">
        <v>28107</v>
      </c>
      <c r="B1647" s="58" t="s">
        <v>1969</v>
      </c>
      <c r="C1647" s="58" t="s">
        <v>414</v>
      </c>
      <c r="D1647" s="58" t="s">
        <v>1606</v>
      </c>
      <c r="E1647" s="58">
        <v>750</v>
      </c>
      <c r="F1647" s="58">
        <v>6</v>
      </c>
      <c r="G1647" s="59">
        <v>40</v>
      </c>
      <c r="H1647" s="58" t="s">
        <v>445</v>
      </c>
      <c r="I1647" s="59">
        <v>94.49</v>
      </c>
      <c r="J1647">
        <v>1</v>
      </c>
      <c r="K1647" s="191"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23.42</v>
      </c>
      <c r="L1647" s="192" t="str">
        <f t="shared" si="25"/>
        <v>Spirits750</v>
      </c>
      <c r="M1647" s="191">
        <f>VLOOKUP(L1647,'Slope %'!C:D,2,0)</f>
        <v>7.0000000000000007E-2</v>
      </c>
    </row>
    <row r="1648" spans="1:13" x14ac:dyDescent="0.25">
      <c r="A1648">
        <v>28111</v>
      </c>
      <c r="B1648" s="58" t="s">
        <v>1970</v>
      </c>
      <c r="C1648" s="58" t="s">
        <v>423</v>
      </c>
      <c r="D1648" s="58" t="s">
        <v>424</v>
      </c>
      <c r="E1648" s="58">
        <v>750</v>
      </c>
      <c r="F1648" s="58">
        <v>12</v>
      </c>
      <c r="G1648" s="59">
        <v>12</v>
      </c>
      <c r="H1648" s="58" t="s">
        <v>425</v>
      </c>
      <c r="I1648" s="59">
        <v>14.99</v>
      </c>
      <c r="J1648">
        <v>1</v>
      </c>
      <c r="K1648" s="191"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7.03</v>
      </c>
      <c r="L1648" s="192" t="str">
        <f t="shared" si="25"/>
        <v>Wine750</v>
      </c>
      <c r="M1648" s="191">
        <f>VLOOKUP(L1648,'Slope %'!C:D,2,0)</f>
        <v>0.1</v>
      </c>
    </row>
    <row r="1649" spans="1:13" x14ac:dyDescent="0.25">
      <c r="A1649">
        <v>28112</v>
      </c>
      <c r="B1649" s="58" t="s">
        <v>1971</v>
      </c>
      <c r="C1649" s="58" t="s">
        <v>423</v>
      </c>
      <c r="D1649" s="58" t="s">
        <v>575</v>
      </c>
      <c r="E1649" s="58">
        <v>750</v>
      </c>
      <c r="F1649" s="58">
        <v>12</v>
      </c>
      <c r="G1649" s="59">
        <v>8</v>
      </c>
      <c r="H1649" s="58" t="s">
        <v>425</v>
      </c>
      <c r="I1649" s="59">
        <v>11.99</v>
      </c>
      <c r="J1649">
        <v>1</v>
      </c>
      <c r="K1649" s="191"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4.68</v>
      </c>
      <c r="L1649" s="192" t="str">
        <f t="shared" si="25"/>
        <v>Wine750</v>
      </c>
      <c r="M1649" s="191">
        <f>VLOOKUP(L1649,'Slope %'!C:D,2,0)</f>
        <v>0.1</v>
      </c>
    </row>
    <row r="1650" spans="1:13" x14ac:dyDescent="0.25">
      <c r="A1650">
        <v>28137</v>
      </c>
      <c r="B1650" s="58" t="s">
        <v>1972</v>
      </c>
      <c r="C1650" s="58" t="s">
        <v>423</v>
      </c>
      <c r="D1650" s="58" t="s">
        <v>851</v>
      </c>
      <c r="E1650" s="58">
        <v>750</v>
      </c>
      <c r="F1650" s="58">
        <v>12</v>
      </c>
      <c r="G1650" s="59">
        <v>12</v>
      </c>
      <c r="H1650" s="58" t="s">
        <v>474</v>
      </c>
      <c r="I1650" s="59">
        <v>11.99</v>
      </c>
      <c r="J1650">
        <v>1</v>
      </c>
      <c r="K1650" s="191"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7.03</v>
      </c>
      <c r="L1650" s="192" t="str">
        <f t="shared" si="25"/>
        <v>Wine750</v>
      </c>
      <c r="M1650" s="191">
        <f>VLOOKUP(L1650,'Slope %'!C:D,2,0)</f>
        <v>0.1</v>
      </c>
    </row>
    <row r="1651" spans="1:13" x14ac:dyDescent="0.25">
      <c r="A1651">
        <v>28190</v>
      </c>
      <c r="B1651" s="58" t="s">
        <v>1973</v>
      </c>
      <c r="C1651" s="58" t="s">
        <v>414</v>
      </c>
      <c r="D1651" s="58" t="s">
        <v>533</v>
      </c>
      <c r="E1651" s="58">
        <v>750</v>
      </c>
      <c r="F1651" s="58">
        <v>6</v>
      </c>
      <c r="G1651" s="59">
        <v>40</v>
      </c>
      <c r="H1651" s="58" t="s">
        <v>534</v>
      </c>
      <c r="I1651" s="59">
        <v>101.99</v>
      </c>
      <c r="J1651">
        <v>1</v>
      </c>
      <c r="K1651" s="191"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23.42</v>
      </c>
      <c r="L1651" s="192" t="str">
        <f t="shared" si="25"/>
        <v>Spirits750</v>
      </c>
      <c r="M1651" s="191">
        <f>VLOOKUP(L1651,'Slope %'!C:D,2,0)</f>
        <v>7.0000000000000007E-2</v>
      </c>
    </row>
    <row r="1652" spans="1:13" x14ac:dyDescent="0.25">
      <c r="A1652">
        <v>28221</v>
      </c>
      <c r="B1652" s="58" t="s">
        <v>1974</v>
      </c>
      <c r="C1652" s="58" t="s">
        <v>410</v>
      </c>
      <c r="D1652" s="58" t="s">
        <v>717</v>
      </c>
      <c r="E1652" s="58">
        <v>473</v>
      </c>
      <c r="F1652" s="58">
        <v>24</v>
      </c>
      <c r="G1652" s="59">
        <v>5.6</v>
      </c>
      <c r="H1652" s="58" t="s">
        <v>1961</v>
      </c>
      <c r="I1652" s="59">
        <v>4.25</v>
      </c>
      <c r="J1652">
        <v>1</v>
      </c>
      <c r="K1652" s="191"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2.0699999999999998</v>
      </c>
      <c r="L1652" s="192" t="str">
        <f t="shared" si="25"/>
        <v>Beer473</v>
      </c>
      <c r="M1652" s="191">
        <f>VLOOKUP(L1652,'Slope %'!C:D,2,0)</f>
        <v>0.12</v>
      </c>
    </row>
    <row r="1653" spans="1:13" x14ac:dyDescent="0.25">
      <c r="A1653">
        <v>28221</v>
      </c>
      <c r="B1653" s="58" t="s">
        <v>1974</v>
      </c>
      <c r="C1653" s="58" t="s">
        <v>410</v>
      </c>
      <c r="D1653" s="58" t="s">
        <v>717</v>
      </c>
      <c r="E1653" s="58">
        <v>473</v>
      </c>
      <c r="F1653" s="58">
        <v>24</v>
      </c>
      <c r="G1653" s="59">
        <v>5.6</v>
      </c>
      <c r="H1653" s="58" t="s">
        <v>1961</v>
      </c>
      <c r="I1653" s="59">
        <v>4.25</v>
      </c>
      <c r="J1653">
        <v>1</v>
      </c>
      <c r="K1653" s="191"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2.0699999999999998</v>
      </c>
      <c r="L1653" s="192" t="str">
        <f t="shared" si="25"/>
        <v>Beer473</v>
      </c>
      <c r="M1653" s="191">
        <f>VLOOKUP(L1653,'Slope %'!C:D,2,0)</f>
        <v>0.12</v>
      </c>
    </row>
    <row r="1654" spans="1:13" x14ac:dyDescent="0.25">
      <c r="A1654">
        <v>28223</v>
      </c>
      <c r="B1654" s="58" t="s">
        <v>1975</v>
      </c>
      <c r="C1654" s="58" t="s">
        <v>1444</v>
      </c>
      <c r="D1654" s="58" t="s">
        <v>440</v>
      </c>
      <c r="E1654" s="58">
        <v>0</v>
      </c>
      <c r="F1654" s="58">
        <v>50</v>
      </c>
      <c r="H1654" s="58" t="s">
        <v>1445</v>
      </c>
      <c r="I1654" s="59">
        <v>0</v>
      </c>
      <c r="K1654" s="191"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0</v>
      </c>
      <c r="L1654" s="192" t="str">
        <f t="shared" si="25"/>
        <v>Community Support Program0</v>
      </c>
      <c r="M1654" s="191" t="e">
        <f>VLOOKUP(L1654,'Slope %'!C:D,2,0)</f>
        <v>#N/A</v>
      </c>
    </row>
    <row r="1655" spans="1:13" x14ac:dyDescent="0.25">
      <c r="A1655">
        <v>28246</v>
      </c>
      <c r="B1655" s="58" t="s">
        <v>1976</v>
      </c>
      <c r="C1655" s="58" t="s">
        <v>423</v>
      </c>
      <c r="D1655" s="58" t="s">
        <v>476</v>
      </c>
      <c r="E1655" s="58">
        <v>750</v>
      </c>
      <c r="F1655" s="58">
        <v>12</v>
      </c>
      <c r="G1655" s="59">
        <v>14.5</v>
      </c>
      <c r="H1655" s="58" t="s">
        <v>521</v>
      </c>
      <c r="I1655" s="59">
        <v>25.99</v>
      </c>
      <c r="J1655">
        <v>1</v>
      </c>
      <c r="K1655" s="191"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8.49</v>
      </c>
      <c r="L1655" s="192" t="str">
        <f t="shared" si="25"/>
        <v>Wine750</v>
      </c>
      <c r="M1655" s="191">
        <f>VLOOKUP(L1655,'Slope %'!C:D,2,0)</f>
        <v>0.1</v>
      </c>
    </row>
    <row r="1656" spans="1:13" x14ac:dyDescent="0.25">
      <c r="A1656">
        <v>28258</v>
      </c>
      <c r="B1656" s="58" t="s">
        <v>1977</v>
      </c>
      <c r="C1656" s="58" t="s">
        <v>414</v>
      </c>
      <c r="D1656" s="58" t="s">
        <v>418</v>
      </c>
      <c r="E1656" s="58">
        <v>750</v>
      </c>
      <c r="F1656" s="58">
        <v>12</v>
      </c>
      <c r="G1656" s="59">
        <v>40</v>
      </c>
      <c r="H1656" s="58" t="s">
        <v>1657</v>
      </c>
      <c r="I1656" s="59">
        <v>23.42</v>
      </c>
      <c r="J1656">
        <v>1</v>
      </c>
      <c r="K1656" s="191"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23.42</v>
      </c>
      <c r="L1656" s="192" t="str">
        <f t="shared" si="25"/>
        <v>Spirits750</v>
      </c>
      <c r="M1656" s="191">
        <f>VLOOKUP(L1656,'Slope %'!C:D,2,0)</f>
        <v>7.0000000000000007E-2</v>
      </c>
    </row>
    <row r="1657" spans="1:13" x14ac:dyDescent="0.25">
      <c r="A1657">
        <v>28266</v>
      </c>
      <c r="B1657" s="58" t="s">
        <v>1978</v>
      </c>
      <c r="C1657" s="58" t="s">
        <v>673</v>
      </c>
      <c r="D1657" s="58" t="s">
        <v>1091</v>
      </c>
      <c r="E1657" s="58">
        <v>473</v>
      </c>
      <c r="F1657" s="58">
        <v>24</v>
      </c>
      <c r="G1657" s="59">
        <v>4.0999999999999996</v>
      </c>
      <c r="H1657" s="58" t="s">
        <v>1200</v>
      </c>
      <c r="I1657" s="59">
        <v>4.29</v>
      </c>
      <c r="J1657">
        <v>1</v>
      </c>
      <c r="K1657" s="191"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1.6</v>
      </c>
      <c r="L1657" s="192" t="str">
        <f t="shared" si="25"/>
        <v>Ready to Drink473</v>
      </c>
      <c r="M1657" s="191">
        <f>VLOOKUP(L1657,'Slope %'!C:D,2,0)</f>
        <v>0.12</v>
      </c>
    </row>
    <row r="1658" spans="1:13" x14ac:dyDescent="0.25">
      <c r="A1658">
        <v>28266</v>
      </c>
      <c r="B1658" s="58" t="s">
        <v>1978</v>
      </c>
      <c r="C1658" s="58" t="s">
        <v>673</v>
      </c>
      <c r="D1658" s="58" t="s">
        <v>1091</v>
      </c>
      <c r="E1658" s="58">
        <v>473</v>
      </c>
      <c r="F1658" s="58">
        <v>24</v>
      </c>
      <c r="G1658" s="59">
        <v>4.0999999999999996</v>
      </c>
      <c r="H1658" s="58" t="s">
        <v>1200</v>
      </c>
      <c r="I1658" s="59">
        <v>4.29</v>
      </c>
      <c r="J1658">
        <v>1</v>
      </c>
      <c r="K1658" s="191"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1.6</v>
      </c>
      <c r="L1658" s="192" t="str">
        <f t="shared" si="25"/>
        <v>Ready to Drink473</v>
      </c>
      <c r="M1658" s="191">
        <f>VLOOKUP(L1658,'Slope %'!C:D,2,0)</f>
        <v>0.12</v>
      </c>
    </row>
    <row r="1659" spans="1:13" x14ac:dyDescent="0.25">
      <c r="A1659">
        <v>28267</v>
      </c>
      <c r="B1659" s="58" t="s">
        <v>1979</v>
      </c>
      <c r="C1659" s="58" t="s">
        <v>673</v>
      </c>
      <c r="D1659" s="58" t="s">
        <v>674</v>
      </c>
      <c r="E1659" s="58">
        <v>473</v>
      </c>
      <c r="F1659" s="58">
        <v>24</v>
      </c>
      <c r="G1659" s="59">
        <v>4.0999999999999996</v>
      </c>
      <c r="H1659" s="58" t="s">
        <v>1200</v>
      </c>
      <c r="I1659" s="59">
        <v>3.99</v>
      </c>
      <c r="J1659">
        <v>1</v>
      </c>
      <c r="K1659" s="191"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1.6</v>
      </c>
      <c r="L1659" s="192" t="str">
        <f t="shared" si="25"/>
        <v>Ready to Drink473</v>
      </c>
      <c r="M1659" s="191">
        <f>VLOOKUP(L1659,'Slope %'!C:D,2,0)</f>
        <v>0.12</v>
      </c>
    </row>
    <row r="1660" spans="1:13" x14ac:dyDescent="0.25">
      <c r="A1660">
        <v>28267</v>
      </c>
      <c r="B1660" s="58" t="s">
        <v>1979</v>
      </c>
      <c r="C1660" s="58" t="s">
        <v>673</v>
      </c>
      <c r="D1660" s="58" t="s">
        <v>674</v>
      </c>
      <c r="E1660" s="58">
        <v>473</v>
      </c>
      <c r="F1660" s="58">
        <v>24</v>
      </c>
      <c r="G1660" s="59">
        <v>4.0999999999999996</v>
      </c>
      <c r="H1660" s="58" t="s">
        <v>1200</v>
      </c>
      <c r="I1660" s="59">
        <v>3.99</v>
      </c>
      <c r="J1660">
        <v>1</v>
      </c>
      <c r="K1660" s="191"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1.6</v>
      </c>
      <c r="L1660" s="192" t="str">
        <f t="shared" si="25"/>
        <v>Ready to Drink473</v>
      </c>
      <c r="M1660" s="191">
        <f>VLOOKUP(L1660,'Slope %'!C:D,2,0)</f>
        <v>0.12</v>
      </c>
    </row>
    <row r="1661" spans="1:13" x14ac:dyDescent="0.25">
      <c r="A1661">
        <v>28274</v>
      </c>
      <c r="B1661" s="58" t="s">
        <v>1980</v>
      </c>
      <c r="C1661" s="58" t="s">
        <v>410</v>
      </c>
      <c r="D1661" s="58" t="s">
        <v>717</v>
      </c>
      <c r="E1661" s="58">
        <v>473</v>
      </c>
      <c r="F1661" s="58">
        <v>24</v>
      </c>
      <c r="G1661" s="59">
        <v>6</v>
      </c>
      <c r="H1661" s="58" t="s">
        <v>1903</v>
      </c>
      <c r="I1661" s="59">
        <v>4.49</v>
      </c>
      <c r="J1661">
        <v>1</v>
      </c>
      <c r="K1661" s="191"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2.2200000000000002</v>
      </c>
      <c r="L1661" s="192" t="str">
        <f t="shared" si="25"/>
        <v>Beer473</v>
      </c>
      <c r="M1661" s="191">
        <f>VLOOKUP(L1661,'Slope %'!C:D,2,0)</f>
        <v>0.12</v>
      </c>
    </row>
    <row r="1662" spans="1:13" x14ac:dyDescent="0.25">
      <c r="A1662">
        <v>28274</v>
      </c>
      <c r="B1662" s="58" t="s">
        <v>1980</v>
      </c>
      <c r="C1662" s="58" t="s">
        <v>410</v>
      </c>
      <c r="D1662" s="58" t="s">
        <v>717</v>
      </c>
      <c r="E1662" s="58">
        <v>473</v>
      </c>
      <c r="F1662" s="58">
        <v>24</v>
      </c>
      <c r="G1662" s="59">
        <v>6</v>
      </c>
      <c r="H1662" s="58" t="s">
        <v>1903</v>
      </c>
      <c r="I1662" s="59">
        <v>4.49</v>
      </c>
      <c r="J1662">
        <v>1</v>
      </c>
      <c r="K1662" s="191"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2.2200000000000002</v>
      </c>
      <c r="L1662" s="192" t="str">
        <f t="shared" si="25"/>
        <v>Beer473</v>
      </c>
      <c r="M1662" s="191">
        <f>VLOOKUP(L1662,'Slope %'!C:D,2,0)</f>
        <v>0.12</v>
      </c>
    </row>
    <row r="1663" spans="1:13" x14ac:dyDescent="0.25">
      <c r="A1663">
        <v>28286</v>
      </c>
      <c r="B1663" s="58" t="s">
        <v>1981</v>
      </c>
      <c r="C1663" s="58" t="s">
        <v>423</v>
      </c>
      <c r="D1663" s="58" t="s">
        <v>787</v>
      </c>
      <c r="E1663" s="58">
        <v>750</v>
      </c>
      <c r="F1663" s="58">
        <v>6</v>
      </c>
      <c r="G1663" s="59">
        <v>12.5</v>
      </c>
      <c r="H1663" s="58" t="s">
        <v>437</v>
      </c>
      <c r="I1663" s="59">
        <v>499.99</v>
      </c>
      <c r="J1663">
        <v>1</v>
      </c>
      <c r="K1663" s="191"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7.32</v>
      </c>
      <c r="L1663" s="192" t="str">
        <f t="shared" si="25"/>
        <v>Wine750</v>
      </c>
      <c r="M1663" s="191">
        <f>VLOOKUP(L1663,'Slope %'!C:D,2,0)</f>
        <v>0.1</v>
      </c>
    </row>
    <row r="1664" spans="1:13" x14ac:dyDescent="0.25">
      <c r="A1664">
        <v>28291</v>
      </c>
      <c r="B1664" s="58" t="s">
        <v>1982</v>
      </c>
      <c r="C1664" s="58" t="s">
        <v>423</v>
      </c>
      <c r="D1664" s="58" t="s">
        <v>476</v>
      </c>
      <c r="E1664" s="58">
        <v>750</v>
      </c>
      <c r="F1664" s="58">
        <v>12</v>
      </c>
      <c r="G1664" s="59">
        <v>14</v>
      </c>
      <c r="H1664" s="58" t="s">
        <v>507</v>
      </c>
      <c r="I1664" s="59">
        <v>16.989999999999998</v>
      </c>
      <c r="J1664">
        <v>1</v>
      </c>
      <c r="K1664" s="191"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8.1999999999999993</v>
      </c>
      <c r="L1664" s="192" t="str">
        <f t="shared" si="25"/>
        <v>Wine750</v>
      </c>
      <c r="M1664" s="191">
        <f>VLOOKUP(L1664,'Slope %'!C:D,2,0)</f>
        <v>0.1</v>
      </c>
    </row>
    <row r="1665" spans="1:13" x14ac:dyDescent="0.25">
      <c r="A1665">
        <v>28312</v>
      </c>
      <c r="B1665" s="58" t="s">
        <v>1983</v>
      </c>
      <c r="C1665" s="58" t="s">
        <v>423</v>
      </c>
      <c r="D1665" s="58" t="s">
        <v>436</v>
      </c>
      <c r="E1665" s="58">
        <v>750</v>
      </c>
      <c r="F1665" s="58">
        <v>6</v>
      </c>
      <c r="G1665" s="59">
        <v>13</v>
      </c>
      <c r="H1665" s="58" t="s">
        <v>425</v>
      </c>
      <c r="I1665" s="59">
        <v>29.99</v>
      </c>
      <c r="J1665">
        <v>1</v>
      </c>
      <c r="K1665" s="191"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7.61</v>
      </c>
      <c r="L1665" s="192" t="str">
        <f t="shared" si="25"/>
        <v>Wine750</v>
      </c>
      <c r="M1665" s="191">
        <f>VLOOKUP(L1665,'Slope %'!C:D,2,0)</f>
        <v>0.1</v>
      </c>
    </row>
    <row r="1666" spans="1:13" x14ac:dyDescent="0.25">
      <c r="A1666">
        <v>28361</v>
      </c>
      <c r="B1666" s="58" t="s">
        <v>1984</v>
      </c>
      <c r="C1666" s="58" t="s">
        <v>423</v>
      </c>
      <c r="D1666" s="58" t="s">
        <v>436</v>
      </c>
      <c r="E1666" s="58">
        <v>750</v>
      </c>
      <c r="F1666" s="58">
        <v>6</v>
      </c>
      <c r="G1666" s="59">
        <v>13.5</v>
      </c>
      <c r="H1666" s="58" t="s">
        <v>608</v>
      </c>
      <c r="I1666" s="59">
        <v>1056.47</v>
      </c>
      <c r="J1666">
        <v>1</v>
      </c>
      <c r="K1666" s="191"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7.9</v>
      </c>
      <c r="L1666" s="192" t="str">
        <f t="shared" si="25"/>
        <v>Wine750</v>
      </c>
      <c r="M1666" s="191">
        <f>VLOOKUP(L1666,'Slope %'!C:D,2,0)</f>
        <v>0.1</v>
      </c>
    </row>
    <row r="1667" spans="1:13" x14ac:dyDescent="0.25">
      <c r="A1667">
        <v>28374</v>
      </c>
      <c r="B1667" s="58" t="s">
        <v>1985</v>
      </c>
      <c r="C1667" s="58" t="s">
        <v>423</v>
      </c>
      <c r="D1667" s="58" t="s">
        <v>436</v>
      </c>
      <c r="E1667" s="58">
        <v>750</v>
      </c>
      <c r="F1667" s="58">
        <v>12</v>
      </c>
      <c r="G1667" s="59">
        <v>13.5</v>
      </c>
      <c r="H1667" s="58" t="s">
        <v>608</v>
      </c>
      <c r="I1667" s="59">
        <v>55.38</v>
      </c>
      <c r="J1667">
        <v>1</v>
      </c>
      <c r="K1667" s="191"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7.9</v>
      </c>
      <c r="L1667" s="192" t="str">
        <f t="shared" ref="L1667:L1730" si="26">(_xlfn.CONCAT(C1667,E1667))</f>
        <v>Wine750</v>
      </c>
      <c r="M1667" s="191">
        <f>VLOOKUP(L1667,'Slope %'!C:D,2,0)</f>
        <v>0.1</v>
      </c>
    </row>
    <row r="1668" spans="1:13" x14ac:dyDescent="0.25">
      <c r="A1668">
        <v>28395</v>
      </c>
      <c r="B1668" s="58" t="s">
        <v>1986</v>
      </c>
      <c r="C1668" s="58" t="s">
        <v>423</v>
      </c>
      <c r="D1668" s="58" t="s">
        <v>436</v>
      </c>
      <c r="E1668" s="58">
        <v>750</v>
      </c>
      <c r="F1668" s="58">
        <v>6</v>
      </c>
      <c r="G1668" s="59">
        <v>14</v>
      </c>
      <c r="H1668" s="58" t="s">
        <v>608</v>
      </c>
      <c r="I1668" s="59">
        <v>84.74</v>
      </c>
      <c r="J1668">
        <v>1</v>
      </c>
      <c r="K1668" s="191"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8.1999999999999993</v>
      </c>
      <c r="L1668" s="192" t="str">
        <f t="shared" si="26"/>
        <v>Wine750</v>
      </c>
      <c r="M1668" s="191">
        <f>VLOOKUP(L1668,'Slope %'!C:D,2,0)</f>
        <v>0.1</v>
      </c>
    </row>
    <row r="1669" spans="1:13" x14ac:dyDescent="0.25">
      <c r="A1669">
        <v>28401</v>
      </c>
      <c r="B1669" s="58" t="s">
        <v>1987</v>
      </c>
      <c r="C1669" s="58" t="s">
        <v>410</v>
      </c>
      <c r="D1669" s="58" t="s">
        <v>717</v>
      </c>
      <c r="E1669" s="58">
        <v>473</v>
      </c>
      <c r="F1669" s="58">
        <v>24</v>
      </c>
      <c r="G1669" s="59">
        <v>7</v>
      </c>
      <c r="H1669" s="58" t="s">
        <v>1695</v>
      </c>
      <c r="I1669" s="59">
        <v>4.49</v>
      </c>
      <c r="J1669">
        <v>1</v>
      </c>
      <c r="K1669" s="191"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2.58</v>
      </c>
      <c r="L1669" s="192" t="str">
        <f t="shared" si="26"/>
        <v>Beer473</v>
      </c>
      <c r="M1669" s="191">
        <f>VLOOKUP(L1669,'Slope %'!C:D,2,0)</f>
        <v>0.12</v>
      </c>
    </row>
    <row r="1670" spans="1:13" x14ac:dyDescent="0.25">
      <c r="A1670">
        <v>28409</v>
      </c>
      <c r="B1670" s="58" t="s">
        <v>1988</v>
      </c>
      <c r="C1670" s="58" t="s">
        <v>414</v>
      </c>
      <c r="D1670" s="58" t="s">
        <v>715</v>
      </c>
      <c r="E1670" s="58">
        <v>750</v>
      </c>
      <c r="F1670" s="58">
        <v>12</v>
      </c>
      <c r="G1670" s="59">
        <v>23</v>
      </c>
      <c r="H1670" s="58" t="s">
        <v>456</v>
      </c>
      <c r="I1670" s="59">
        <v>34.99</v>
      </c>
      <c r="J1670">
        <v>1</v>
      </c>
      <c r="K1670" s="191"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13.47</v>
      </c>
      <c r="L1670" s="192" t="str">
        <f t="shared" si="26"/>
        <v>Spirits750</v>
      </c>
      <c r="M1670" s="191">
        <f>VLOOKUP(L1670,'Slope %'!C:D,2,0)</f>
        <v>7.0000000000000007E-2</v>
      </c>
    </row>
    <row r="1671" spans="1:13" x14ac:dyDescent="0.25">
      <c r="A1671">
        <v>28454</v>
      </c>
      <c r="B1671" s="58" t="s">
        <v>1989</v>
      </c>
      <c r="C1671" s="58" t="s">
        <v>423</v>
      </c>
      <c r="D1671" s="58" t="s">
        <v>851</v>
      </c>
      <c r="E1671" s="58">
        <v>750</v>
      </c>
      <c r="F1671" s="58">
        <v>6</v>
      </c>
      <c r="G1671" s="59">
        <v>5.5</v>
      </c>
      <c r="H1671" s="58" t="s">
        <v>628</v>
      </c>
      <c r="I1671" s="59">
        <v>21.99</v>
      </c>
      <c r="J1671">
        <v>1</v>
      </c>
      <c r="K1671" s="191"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3.22</v>
      </c>
      <c r="L1671" s="192" t="str">
        <f t="shared" si="26"/>
        <v>Wine750</v>
      </c>
      <c r="M1671" s="191">
        <f>VLOOKUP(L1671,'Slope %'!C:D,2,0)</f>
        <v>0.1</v>
      </c>
    </row>
    <row r="1672" spans="1:13" x14ac:dyDescent="0.25">
      <c r="A1672">
        <v>28469</v>
      </c>
      <c r="B1672" s="58" t="s">
        <v>1990</v>
      </c>
      <c r="C1672" s="58" t="s">
        <v>410</v>
      </c>
      <c r="D1672" s="58" t="s">
        <v>717</v>
      </c>
      <c r="E1672" s="58">
        <v>473</v>
      </c>
      <c r="F1672" s="58">
        <v>24</v>
      </c>
      <c r="G1672" s="59">
        <v>5.7</v>
      </c>
      <c r="H1672" s="58" t="s">
        <v>1855</v>
      </c>
      <c r="I1672" s="59">
        <v>4.5</v>
      </c>
      <c r="J1672">
        <v>1</v>
      </c>
      <c r="K1672" s="191"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2.1</v>
      </c>
      <c r="L1672" s="192" t="str">
        <f t="shared" si="26"/>
        <v>Beer473</v>
      </c>
      <c r="M1672" s="191">
        <f>VLOOKUP(L1672,'Slope %'!C:D,2,0)</f>
        <v>0.12</v>
      </c>
    </row>
    <row r="1673" spans="1:13" x14ac:dyDescent="0.25">
      <c r="A1673">
        <v>28469</v>
      </c>
      <c r="B1673" s="58" t="s">
        <v>1990</v>
      </c>
      <c r="C1673" s="58" t="s">
        <v>410</v>
      </c>
      <c r="D1673" s="58" t="s">
        <v>717</v>
      </c>
      <c r="E1673" s="58">
        <v>473</v>
      </c>
      <c r="F1673" s="58">
        <v>24</v>
      </c>
      <c r="G1673" s="59">
        <v>5.7</v>
      </c>
      <c r="H1673" s="58" t="s">
        <v>1855</v>
      </c>
      <c r="I1673" s="59">
        <v>4.5</v>
      </c>
      <c r="J1673">
        <v>1</v>
      </c>
      <c r="K1673" s="191"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2.1</v>
      </c>
      <c r="L1673" s="192" t="str">
        <f t="shared" si="26"/>
        <v>Beer473</v>
      </c>
      <c r="M1673" s="191">
        <f>VLOOKUP(L1673,'Slope %'!C:D,2,0)</f>
        <v>0.12</v>
      </c>
    </row>
    <row r="1674" spans="1:13" x14ac:dyDescent="0.25">
      <c r="A1674">
        <v>28471</v>
      </c>
      <c r="B1674" s="58" t="s">
        <v>1991</v>
      </c>
      <c r="C1674" s="58" t="s">
        <v>423</v>
      </c>
      <c r="D1674" s="58" t="s">
        <v>560</v>
      </c>
      <c r="E1674" s="58">
        <v>750</v>
      </c>
      <c r="F1674" s="58">
        <v>12</v>
      </c>
      <c r="G1674" s="59">
        <v>12.5</v>
      </c>
      <c r="H1674" s="58" t="s">
        <v>628</v>
      </c>
      <c r="I1674" s="59">
        <v>19.989999999999998</v>
      </c>
      <c r="J1674">
        <v>1</v>
      </c>
      <c r="K1674" s="191"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7.32</v>
      </c>
      <c r="L1674" s="192" t="str">
        <f t="shared" si="26"/>
        <v>Wine750</v>
      </c>
      <c r="M1674" s="191">
        <f>VLOOKUP(L1674,'Slope %'!C:D,2,0)</f>
        <v>0.1</v>
      </c>
    </row>
    <row r="1675" spans="1:13" x14ac:dyDescent="0.25">
      <c r="A1675">
        <v>28475</v>
      </c>
      <c r="B1675" s="58" t="s">
        <v>1992</v>
      </c>
      <c r="C1675" s="58" t="s">
        <v>423</v>
      </c>
      <c r="D1675" s="58" t="s">
        <v>424</v>
      </c>
      <c r="E1675" s="58">
        <v>750</v>
      </c>
      <c r="F1675" s="58">
        <v>12</v>
      </c>
      <c r="G1675" s="59">
        <v>11.5</v>
      </c>
      <c r="H1675" s="58" t="s">
        <v>628</v>
      </c>
      <c r="I1675" s="59">
        <v>19.989999999999998</v>
      </c>
      <c r="J1675">
        <v>1</v>
      </c>
      <c r="K1675" s="191"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6.73</v>
      </c>
      <c r="L1675" s="192" t="str">
        <f t="shared" si="26"/>
        <v>Wine750</v>
      </c>
      <c r="M1675" s="191">
        <f>VLOOKUP(L1675,'Slope %'!C:D,2,0)</f>
        <v>0.1</v>
      </c>
    </row>
    <row r="1676" spans="1:13" x14ac:dyDescent="0.25">
      <c r="A1676">
        <v>28489</v>
      </c>
      <c r="B1676" s="58" t="s">
        <v>1993</v>
      </c>
      <c r="C1676" s="58" t="s">
        <v>423</v>
      </c>
      <c r="D1676" s="58" t="s">
        <v>473</v>
      </c>
      <c r="E1676" s="58">
        <v>750</v>
      </c>
      <c r="F1676" s="58">
        <v>6</v>
      </c>
      <c r="G1676" s="59">
        <v>12</v>
      </c>
      <c r="H1676" s="58" t="s">
        <v>608</v>
      </c>
      <c r="I1676" s="59">
        <v>17.989999999999998</v>
      </c>
      <c r="J1676">
        <v>1</v>
      </c>
      <c r="K1676" s="191"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7.03</v>
      </c>
      <c r="L1676" s="192" t="str">
        <f t="shared" si="26"/>
        <v>Wine750</v>
      </c>
      <c r="M1676" s="191">
        <f>VLOOKUP(L1676,'Slope %'!C:D,2,0)</f>
        <v>0.1</v>
      </c>
    </row>
    <row r="1677" spans="1:13" x14ac:dyDescent="0.25">
      <c r="A1677">
        <v>28504</v>
      </c>
      <c r="B1677" s="58" t="s">
        <v>1994</v>
      </c>
      <c r="C1677" s="58" t="s">
        <v>423</v>
      </c>
      <c r="D1677" s="58" t="s">
        <v>436</v>
      </c>
      <c r="E1677" s="58">
        <v>750</v>
      </c>
      <c r="F1677" s="58">
        <v>12</v>
      </c>
      <c r="G1677" s="59">
        <v>13.5</v>
      </c>
      <c r="H1677" s="58" t="s">
        <v>434</v>
      </c>
      <c r="I1677" s="59">
        <v>24.99</v>
      </c>
      <c r="J1677">
        <v>1</v>
      </c>
      <c r="K1677" s="191"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7.9</v>
      </c>
      <c r="L1677" s="192" t="str">
        <f t="shared" si="26"/>
        <v>Wine750</v>
      </c>
      <c r="M1677" s="191">
        <f>VLOOKUP(L1677,'Slope %'!C:D,2,0)</f>
        <v>0.1</v>
      </c>
    </row>
    <row r="1678" spans="1:13" x14ac:dyDescent="0.25">
      <c r="A1678">
        <v>28508</v>
      </c>
      <c r="B1678" s="58" t="s">
        <v>1995</v>
      </c>
      <c r="C1678" s="58" t="s">
        <v>423</v>
      </c>
      <c r="D1678" s="58" t="s">
        <v>476</v>
      </c>
      <c r="E1678" s="58">
        <v>1500</v>
      </c>
      <c r="F1678" s="58">
        <v>6</v>
      </c>
      <c r="G1678" s="59">
        <v>14.6</v>
      </c>
      <c r="H1678" s="58" t="s">
        <v>1040</v>
      </c>
      <c r="I1678" s="59">
        <v>224.99</v>
      </c>
      <c r="J1678">
        <v>1</v>
      </c>
      <c r="K1678" s="191"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17.100000000000001</v>
      </c>
      <c r="L1678" s="192" t="str">
        <f t="shared" si="26"/>
        <v>Wine1500</v>
      </c>
      <c r="M1678" s="191">
        <f>VLOOKUP(L1678,'Slope %'!C:D,2,0)</f>
        <v>7.0000000000000007E-2</v>
      </c>
    </row>
    <row r="1679" spans="1:13" x14ac:dyDescent="0.25">
      <c r="A1679">
        <v>28536</v>
      </c>
      <c r="B1679" s="58" t="s">
        <v>1996</v>
      </c>
      <c r="C1679" s="58" t="s">
        <v>673</v>
      </c>
      <c r="D1679" s="58" t="s">
        <v>1091</v>
      </c>
      <c r="E1679" s="58">
        <v>4092</v>
      </c>
      <c r="F1679" s="58">
        <v>2</v>
      </c>
      <c r="G1679" s="59">
        <v>5</v>
      </c>
      <c r="H1679" s="58" t="s">
        <v>448</v>
      </c>
      <c r="I1679" s="59">
        <v>29.99</v>
      </c>
      <c r="J1679">
        <v>12</v>
      </c>
      <c r="K1679" s="191"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15.97</v>
      </c>
      <c r="L1679" s="192" t="str">
        <f t="shared" si="26"/>
        <v>Ready to Drink4092</v>
      </c>
      <c r="M1679" s="191">
        <f>VLOOKUP(L1679,'Slope %'!C:D,2,0)</f>
        <v>7.0000000000000007E-2</v>
      </c>
    </row>
    <row r="1680" spans="1:13" x14ac:dyDescent="0.25">
      <c r="A1680">
        <v>28538</v>
      </c>
      <c r="B1680" s="58" t="s">
        <v>1997</v>
      </c>
      <c r="C1680" s="58" t="s">
        <v>414</v>
      </c>
      <c r="D1680" s="58" t="s">
        <v>715</v>
      </c>
      <c r="E1680" s="58">
        <v>50</v>
      </c>
      <c r="F1680" s="58">
        <v>48</v>
      </c>
      <c r="G1680" s="59">
        <v>40</v>
      </c>
      <c r="H1680" s="58" t="s">
        <v>448</v>
      </c>
      <c r="I1680" s="59">
        <v>4.99</v>
      </c>
      <c r="J1680">
        <v>1</v>
      </c>
      <c r="K1680" s="191"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2.13</v>
      </c>
      <c r="L1680" s="192" t="str">
        <f t="shared" si="26"/>
        <v>Spirits50</v>
      </c>
      <c r="M1680" s="191">
        <f>VLOOKUP(L1680,'Slope %'!C:D,2,0)</f>
        <v>0.1</v>
      </c>
    </row>
    <row r="1681" spans="1:13" x14ac:dyDescent="0.25">
      <c r="A1681">
        <v>28539</v>
      </c>
      <c r="B1681" s="58" t="s">
        <v>1998</v>
      </c>
      <c r="C1681" s="58" t="s">
        <v>414</v>
      </c>
      <c r="D1681" s="58" t="s">
        <v>715</v>
      </c>
      <c r="E1681" s="58">
        <v>50</v>
      </c>
      <c r="F1681" s="58">
        <v>48</v>
      </c>
      <c r="G1681" s="59">
        <v>20</v>
      </c>
      <c r="H1681" s="58" t="s">
        <v>448</v>
      </c>
      <c r="I1681" s="59">
        <v>4.99</v>
      </c>
      <c r="J1681">
        <v>1</v>
      </c>
      <c r="K1681" s="191"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1.06</v>
      </c>
      <c r="L1681" s="192" t="str">
        <f t="shared" si="26"/>
        <v>Spirits50</v>
      </c>
      <c r="M1681" s="191">
        <f>VLOOKUP(L1681,'Slope %'!C:D,2,0)</f>
        <v>0.1</v>
      </c>
    </row>
    <row r="1682" spans="1:13" x14ac:dyDescent="0.25">
      <c r="A1682">
        <v>28582</v>
      </c>
      <c r="B1682" s="58" t="s">
        <v>1999</v>
      </c>
      <c r="C1682" s="58" t="s">
        <v>423</v>
      </c>
      <c r="D1682" s="58" t="s">
        <v>476</v>
      </c>
      <c r="E1682" s="58">
        <v>750</v>
      </c>
      <c r="F1682" s="58">
        <v>12</v>
      </c>
      <c r="G1682" s="59">
        <v>14</v>
      </c>
      <c r="H1682" s="58" t="s">
        <v>1701</v>
      </c>
      <c r="I1682" s="59">
        <v>17.989999999999998</v>
      </c>
      <c r="J1682">
        <v>1</v>
      </c>
      <c r="K1682" s="191"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8.1999999999999993</v>
      </c>
      <c r="L1682" s="192" t="str">
        <f t="shared" si="26"/>
        <v>Wine750</v>
      </c>
      <c r="M1682" s="191">
        <f>VLOOKUP(L1682,'Slope %'!C:D,2,0)</f>
        <v>0.1</v>
      </c>
    </row>
    <row r="1683" spans="1:13" x14ac:dyDescent="0.25">
      <c r="A1683">
        <v>28583</v>
      </c>
      <c r="B1683" s="58" t="s">
        <v>2000</v>
      </c>
      <c r="C1683" s="58" t="s">
        <v>423</v>
      </c>
      <c r="D1683" s="58" t="s">
        <v>473</v>
      </c>
      <c r="E1683" s="58">
        <v>750</v>
      </c>
      <c r="F1683" s="58">
        <v>12</v>
      </c>
      <c r="G1683" s="59">
        <v>13.5</v>
      </c>
      <c r="H1683" s="58" t="s">
        <v>1701</v>
      </c>
      <c r="I1683" s="59">
        <v>17.989999999999998</v>
      </c>
      <c r="J1683">
        <v>1</v>
      </c>
      <c r="K1683" s="191"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7.9</v>
      </c>
      <c r="L1683" s="192" t="str">
        <f t="shared" si="26"/>
        <v>Wine750</v>
      </c>
      <c r="M1683" s="191">
        <f>VLOOKUP(L1683,'Slope %'!C:D,2,0)</f>
        <v>0.1</v>
      </c>
    </row>
    <row r="1684" spans="1:13" x14ac:dyDescent="0.25">
      <c r="A1684">
        <v>28588</v>
      </c>
      <c r="B1684" s="58" t="s">
        <v>2001</v>
      </c>
      <c r="C1684" s="58" t="s">
        <v>410</v>
      </c>
      <c r="D1684" s="58" t="s">
        <v>1902</v>
      </c>
      <c r="E1684" s="58">
        <v>1760</v>
      </c>
      <c r="F1684" s="58">
        <v>6</v>
      </c>
      <c r="G1684" s="59">
        <v>4.2</v>
      </c>
      <c r="H1684" s="58" t="s">
        <v>419</v>
      </c>
      <c r="I1684" s="59">
        <v>13.99</v>
      </c>
      <c r="J1684">
        <v>4</v>
      </c>
      <c r="K1684" s="191"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5.77</v>
      </c>
      <c r="L1684" s="192" t="str">
        <f t="shared" si="26"/>
        <v>Beer1760</v>
      </c>
      <c r="M1684" s="191">
        <f>VLOOKUP(L1684,'Slope %'!C:D,2,0)</f>
        <v>0.1</v>
      </c>
    </row>
    <row r="1685" spans="1:13" x14ac:dyDescent="0.25">
      <c r="A1685">
        <v>28588</v>
      </c>
      <c r="B1685" s="58" t="s">
        <v>2001</v>
      </c>
      <c r="C1685" s="58" t="s">
        <v>410</v>
      </c>
      <c r="D1685" s="58" t="s">
        <v>1902</v>
      </c>
      <c r="E1685" s="58">
        <v>1760</v>
      </c>
      <c r="F1685" s="58">
        <v>6</v>
      </c>
      <c r="G1685" s="59">
        <v>4.2</v>
      </c>
      <c r="H1685" s="58" t="s">
        <v>419</v>
      </c>
      <c r="I1685" s="59">
        <v>13.99</v>
      </c>
      <c r="J1685">
        <v>4</v>
      </c>
      <c r="K1685" s="191"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5.77</v>
      </c>
      <c r="L1685" s="192" t="str">
        <f t="shared" si="26"/>
        <v>Beer1760</v>
      </c>
      <c r="M1685" s="191">
        <f>VLOOKUP(L1685,'Slope %'!C:D,2,0)</f>
        <v>0.1</v>
      </c>
    </row>
    <row r="1686" spans="1:13" x14ac:dyDescent="0.25">
      <c r="A1686">
        <v>28600</v>
      </c>
      <c r="B1686" s="58" t="s">
        <v>2002</v>
      </c>
      <c r="C1686" s="58" t="s">
        <v>410</v>
      </c>
      <c r="D1686" s="58" t="s">
        <v>1902</v>
      </c>
      <c r="E1686" s="58">
        <v>500</v>
      </c>
      <c r="F1686" s="58">
        <v>24</v>
      </c>
      <c r="G1686" s="59">
        <v>4.2</v>
      </c>
      <c r="H1686" s="58" t="s">
        <v>419</v>
      </c>
      <c r="I1686" s="59">
        <v>4.49</v>
      </c>
      <c r="J1686">
        <v>1</v>
      </c>
      <c r="K1686" s="191"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1.64</v>
      </c>
      <c r="L1686" s="192" t="str">
        <f t="shared" si="26"/>
        <v>Beer500</v>
      </c>
      <c r="M1686" s="191">
        <f>VLOOKUP(L1686,'Slope %'!C:D,2,0)</f>
        <v>0.12</v>
      </c>
    </row>
    <row r="1687" spans="1:13" x14ac:dyDescent="0.25">
      <c r="A1687">
        <v>28600</v>
      </c>
      <c r="B1687" s="58" t="s">
        <v>2002</v>
      </c>
      <c r="C1687" s="58" t="s">
        <v>410</v>
      </c>
      <c r="D1687" s="58" t="s">
        <v>1902</v>
      </c>
      <c r="E1687" s="58">
        <v>500</v>
      </c>
      <c r="F1687" s="58">
        <v>24</v>
      </c>
      <c r="G1687" s="59">
        <v>4.2</v>
      </c>
      <c r="H1687" s="58" t="s">
        <v>419</v>
      </c>
      <c r="I1687" s="59">
        <v>4.49</v>
      </c>
      <c r="J1687">
        <v>1</v>
      </c>
      <c r="K1687" s="191"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1.64</v>
      </c>
      <c r="L1687" s="192" t="str">
        <f t="shared" si="26"/>
        <v>Beer500</v>
      </c>
      <c r="M1687" s="191">
        <f>VLOOKUP(L1687,'Slope %'!C:D,2,0)</f>
        <v>0.12</v>
      </c>
    </row>
    <row r="1688" spans="1:13" x14ac:dyDescent="0.25">
      <c r="A1688">
        <v>28618</v>
      </c>
      <c r="B1688" s="58" t="s">
        <v>2003</v>
      </c>
      <c r="C1688" s="58" t="s">
        <v>414</v>
      </c>
      <c r="D1688" s="58" t="s">
        <v>418</v>
      </c>
      <c r="E1688" s="58">
        <v>750</v>
      </c>
      <c r="F1688" s="58">
        <v>6</v>
      </c>
      <c r="G1688" s="59">
        <v>40</v>
      </c>
      <c r="H1688" s="58" t="s">
        <v>416</v>
      </c>
      <c r="I1688" s="59">
        <v>49.99</v>
      </c>
      <c r="J1688">
        <v>1</v>
      </c>
      <c r="K1688" s="191"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23.42</v>
      </c>
      <c r="L1688" s="192" t="str">
        <f t="shared" si="26"/>
        <v>Spirits750</v>
      </c>
      <c r="M1688" s="191">
        <f>VLOOKUP(L1688,'Slope %'!C:D,2,0)</f>
        <v>7.0000000000000007E-2</v>
      </c>
    </row>
    <row r="1689" spans="1:13" x14ac:dyDescent="0.25">
      <c r="A1689">
        <v>28628</v>
      </c>
      <c r="B1689" s="58" t="s">
        <v>2004</v>
      </c>
      <c r="C1689" s="58" t="s">
        <v>414</v>
      </c>
      <c r="D1689" s="58" t="s">
        <v>460</v>
      </c>
      <c r="E1689" s="58">
        <v>750</v>
      </c>
      <c r="F1689" s="58">
        <v>6</v>
      </c>
      <c r="G1689" s="59">
        <v>43</v>
      </c>
      <c r="H1689" s="58" t="s">
        <v>416</v>
      </c>
      <c r="I1689" s="59">
        <v>51.99</v>
      </c>
      <c r="J1689">
        <v>1</v>
      </c>
      <c r="K1689" s="191"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25.18</v>
      </c>
      <c r="L1689" s="192" t="str">
        <f t="shared" si="26"/>
        <v>Spirits750</v>
      </c>
      <c r="M1689" s="191">
        <f>VLOOKUP(L1689,'Slope %'!C:D,2,0)</f>
        <v>7.0000000000000007E-2</v>
      </c>
    </row>
    <row r="1690" spans="1:13" x14ac:dyDescent="0.25">
      <c r="A1690">
        <v>28636</v>
      </c>
      <c r="B1690" s="58" t="s">
        <v>2005</v>
      </c>
      <c r="C1690" s="58" t="s">
        <v>410</v>
      </c>
      <c r="D1690" s="58" t="s">
        <v>717</v>
      </c>
      <c r="E1690" s="58">
        <v>473</v>
      </c>
      <c r="F1690" s="58">
        <v>24</v>
      </c>
      <c r="G1690" s="59">
        <v>6.2</v>
      </c>
      <c r="H1690" s="58" t="s">
        <v>1526</v>
      </c>
      <c r="I1690" s="59">
        <v>3.95</v>
      </c>
      <c r="J1690">
        <v>1</v>
      </c>
      <c r="K1690" s="191"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2.29</v>
      </c>
      <c r="L1690" s="192" t="str">
        <f t="shared" si="26"/>
        <v>Beer473</v>
      </c>
      <c r="M1690" s="191">
        <f>VLOOKUP(L1690,'Slope %'!C:D,2,0)</f>
        <v>0.12</v>
      </c>
    </row>
    <row r="1691" spans="1:13" x14ac:dyDescent="0.25">
      <c r="A1691">
        <v>28636</v>
      </c>
      <c r="B1691" s="58" t="s">
        <v>2005</v>
      </c>
      <c r="C1691" s="58" t="s">
        <v>410</v>
      </c>
      <c r="D1691" s="58" t="s">
        <v>717</v>
      </c>
      <c r="E1691" s="58">
        <v>473</v>
      </c>
      <c r="F1691" s="58">
        <v>24</v>
      </c>
      <c r="G1691" s="59">
        <v>6.2</v>
      </c>
      <c r="H1691" s="58" t="s">
        <v>1526</v>
      </c>
      <c r="I1691" s="59">
        <v>3.95</v>
      </c>
      <c r="J1691">
        <v>1</v>
      </c>
      <c r="K1691" s="191"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2.29</v>
      </c>
      <c r="L1691" s="192" t="str">
        <f t="shared" si="26"/>
        <v>Beer473</v>
      </c>
      <c r="M1691" s="191">
        <f>VLOOKUP(L1691,'Slope %'!C:D,2,0)</f>
        <v>0.12</v>
      </c>
    </row>
    <row r="1692" spans="1:13" x14ac:dyDescent="0.25">
      <c r="A1692">
        <v>28644</v>
      </c>
      <c r="B1692" s="58" t="s">
        <v>2006</v>
      </c>
      <c r="C1692" s="58" t="s">
        <v>423</v>
      </c>
      <c r="D1692" s="58" t="s">
        <v>476</v>
      </c>
      <c r="E1692" s="58">
        <v>750</v>
      </c>
      <c r="F1692" s="58">
        <v>12</v>
      </c>
      <c r="G1692" s="59">
        <v>13.5</v>
      </c>
      <c r="H1692" s="58" t="s">
        <v>799</v>
      </c>
      <c r="I1692" s="59">
        <v>23.99</v>
      </c>
      <c r="J1692">
        <v>1</v>
      </c>
      <c r="K1692" s="191"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7.9</v>
      </c>
      <c r="L1692" s="192" t="str">
        <f t="shared" si="26"/>
        <v>Wine750</v>
      </c>
      <c r="M1692" s="191">
        <f>VLOOKUP(L1692,'Slope %'!C:D,2,0)</f>
        <v>0.1</v>
      </c>
    </row>
    <row r="1693" spans="1:13" x14ac:dyDescent="0.25">
      <c r="A1693">
        <v>28647</v>
      </c>
      <c r="B1693" s="58" t="s">
        <v>2007</v>
      </c>
      <c r="C1693" s="58" t="s">
        <v>423</v>
      </c>
      <c r="D1693" s="58" t="s">
        <v>436</v>
      </c>
      <c r="E1693" s="58">
        <v>750</v>
      </c>
      <c r="F1693" s="58">
        <v>12</v>
      </c>
      <c r="G1693" s="59">
        <v>12.5</v>
      </c>
      <c r="H1693" s="58" t="s">
        <v>799</v>
      </c>
      <c r="I1693" s="59">
        <v>23.99</v>
      </c>
      <c r="J1693">
        <v>1</v>
      </c>
      <c r="K1693" s="191"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7.32</v>
      </c>
      <c r="L1693" s="192" t="str">
        <f t="shared" si="26"/>
        <v>Wine750</v>
      </c>
      <c r="M1693" s="191">
        <f>VLOOKUP(L1693,'Slope %'!C:D,2,0)</f>
        <v>0.1</v>
      </c>
    </row>
    <row r="1694" spans="1:13" x14ac:dyDescent="0.25">
      <c r="A1694">
        <v>28648</v>
      </c>
      <c r="B1694" s="58" t="s">
        <v>2008</v>
      </c>
      <c r="C1694" s="58" t="s">
        <v>423</v>
      </c>
      <c r="D1694" s="58" t="s">
        <v>602</v>
      </c>
      <c r="E1694" s="58">
        <v>750</v>
      </c>
      <c r="F1694" s="58">
        <v>12</v>
      </c>
      <c r="G1694" s="59">
        <v>13.5</v>
      </c>
      <c r="H1694" s="58" t="s">
        <v>799</v>
      </c>
      <c r="I1694" s="59">
        <v>23.99</v>
      </c>
      <c r="J1694">
        <v>1</v>
      </c>
      <c r="K1694" s="191"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7.9</v>
      </c>
      <c r="L1694" s="192" t="str">
        <f t="shared" si="26"/>
        <v>Wine750</v>
      </c>
      <c r="M1694" s="191">
        <f>VLOOKUP(L1694,'Slope %'!C:D,2,0)</f>
        <v>0.1</v>
      </c>
    </row>
    <row r="1695" spans="1:13" x14ac:dyDescent="0.25">
      <c r="A1695">
        <v>28649</v>
      </c>
      <c r="B1695" s="58" t="s">
        <v>2009</v>
      </c>
      <c r="C1695" s="58" t="s">
        <v>423</v>
      </c>
      <c r="D1695" s="58" t="s">
        <v>473</v>
      </c>
      <c r="E1695" s="58">
        <v>750</v>
      </c>
      <c r="F1695" s="58">
        <v>12</v>
      </c>
      <c r="G1695" s="59">
        <v>13.5</v>
      </c>
      <c r="H1695" s="58" t="s">
        <v>799</v>
      </c>
      <c r="I1695" s="59">
        <v>23.99</v>
      </c>
      <c r="J1695">
        <v>1</v>
      </c>
      <c r="K1695" s="191"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7.9</v>
      </c>
      <c r="L1695" s="192" t="str">
        <f t="shared" si="26"/>
        <v>Wine750</v>
      </c>
      <c r="M1695" s="191">
        <f>VLOOKUP(L1695,'Slope %'!C:D,2,0)</f>
        <v>0.1</v>
      </c>
    </row>
    <row r="1696" spans="1:13" x14ac:dyDescent="0.25">
      <c r="A1696">
        <v>28666</v>
      </c>
      <c r="B1696" s="58" t="s">
        <v>2010</v>
      </c>
      <c r="C1696" s="58" t="s">
        <v>410</v>
      </c>
      <c r="D1696" s="58" t="s">
        <v>717</v>
      </c>
      <c r="E1696" s="58">
        <v>473</v>
      </c>
      <c r="F1696" s="58">
        <v>24</v>
      </c>
      <c r="G1696" s="59">
        <v>7</v>
      </c>
      <c r="H1696" s="58" t="s">
        <v>1448</v>
      </c>
      <c r="I1696" s="59">
        <v>4.4400000000000004</v>
      </c>
      <c r="J1696">
        <v>1</v>
      </c>
      <c r="K1696" s="191"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2.58</v>
      </c>
      <c r="L1696" s="192" t="str">
        <f t="shared" si="26"/>
        <v>Beer473</v>
      </c>
      <c r="M1696" s="191">
        <f>VLOOKUP(L1696,'Slope %'!C:D,2,0)</f>
        <v>0.12</v>
      </c>
    </row>
    <row r="1697" spans="1:13" x14ac:dyDescent="0.25">
      <c r="A1697">
        <v>28666</v>
      </c>
      <c r="B1697" s="58" t="s">
        <v>2010</v>
      </c>
      <c r="C1697" s="58" t="s">
        <v>410</v>
      </c>
      <c r="D1697" s="58" t="s">
        <v>717</v>
      </c>
      <c r="E1697" s="58">
        <v>473</v>
      </c>
      <c r="F1697" s="58">
        <v>24</v>
      </c>
      <c r="G1697" s="59">
        <v>7</v>
      </c>
      <c r="H1697" s="58" t="s">
        <v>1448</v>
      </c>
      <c r="I1697" s="59">
        <v>4.4400000000000004</v>
      </c>
      <c r="J1697">
        <v>1</v>
      </c>
      <c r="K1697" s="191"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2.58</v>
      </c>
      <c r="L1697" s="192" t="str">
        <f t="shared" si="26"/>
        <v>Beer473</v>
      </c>
      <c r="M1697" s="191">
        <f>VLOOKUP(L1697,'Slope %'!C:D,2,0)</f>
        <v>0.12</v>
      </c>
    </row>
    <row r="1698" spans="1:13" x14ac:dyDescent="0.25">
      <c r="A1698">
        <v>28668</v>
      </c>
      <c r="B1698" s="58" t="s">
        <v>2011</v>
      </c>
      <c r="C1698" s="58" t="s">
        <v>410</v>
      </c>
      <c r="D1698" s="58" t="s">
        <v>677</v>
      </c>
      <c r="E1698" s="58">
        <v>3784</v>
      </c>
      <c r="F1698" s="58">
        <v>3</v>
      </c>
      <c r="G1698" s="59">
        <v>5</v>
      </c>
      <c r="H1698" s="58" t="s">
        <v>1448</v>
      </c>
      <c r="I1698" s="59">
        <v>28.99</v>
      </c>
      <c r="J1698">
        <v>8</v>
      </c>
      <c r="K1698" s="191"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14.77</v>
      </c>
      <c r="L1698" s="192" t="str">
        <f t="shared" si="26"/>
        <v>Beer3784</v>
      </c>
      <c r="M1698" s="191">
        <f>VLOOKUP(L1698,'Slope %'!C:D,2,0)</f>
        <v>7.0000000000000007E-2</v>
      </c>
    </row>
    <row r="1699" spans="1:13" x14ac:dyDescent="0.25">
      <c r="A1699">
        <v>28668</v>
      </c>
      <c r="B1699" s="58" t="s">
        <v>2011</v>
      </c>
      <c r="C1699" s="58" t="s">
        <v>410</v>
      </c>
      <c r="D1699" s="58" t="s">
        <v>677</v>
      </c>
      <c r="E1699" s="58">
        <v>3784</v>
      </c>
      <c r="F1699" s="58">
        <v>3</v>
      </c>
      <c r="G1699" s="59">
        <v>5</v>
      </c>
      <c r="H1699" s="58" t="s">
        <v>1448</v>
      </c>
      <c r="I1699" s="59">
        <v>28.99</v>
      </c>
      <c r="J1699">
        <v>8</v>
      </c>
      <c r="K1699" s="191"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14.77</v>
      </c>
      <c r="L1699" s="192" t="str">
        <f t="shared" si="26"/>
        <v>Beer3784</v>
      </c>
      <c r="M1699" s="191">
        <f>VLOOKUP(L1699,'Slope %'!C:D,2,0)</f>
        <v>7.0000000000000007E-2</v>
      </c>
    </row>
    <row r="1700" spans="1:13" x14ac:dyDescent="0.25">
      <c r="A1700">
        <v>28669</v>
      </c>
      <c r="B1700" s="58" t="s">
        <v>2012</v>
      </c>
      <c r="C1700" s="58" t="s">
        <v>410</v>
      </c>
      <c r="D1700" s="58" t="s">
        <v>717</v>
      </c>
      <c r="E1700" s="58">
        <v>3784</v>
      </c>
      <c r="F1700" s="58">
        <v>3</v>
      </c>
      <c r="G1700" s="59">
        <v>7.1</v>
      </c>
      <c r="H1700" s="58" t="s">
        <v>1448</v>
      </c>
      <c r="I1700" s="59">
        <v>29.49</v>
      </c>
      <c r="J1700">
        <v>8</v>
      </c>
      <c r="K1700" s="191"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20.97</v>
      </c>
      <c r="L1700" s="192" t="str">
        <f t="shared" si="26"/>
        <v>Beer3784</v>
      </c>
      <c r="M1700" s="191">
        <f>VLOOKUP(L1700,'Slope %'!C:D,2,0)</f>
        <v>7.0000000000000007E-2</v>
      </c>
    </row>
    <row r="1701" spans="1:13" x14ac:dyDescent="0.25">
      <c r="A1701">
        <v>28669</v>
      </c>
      <c r="B1701" s="58" t="s">
        <v>2012</v>
      </c>
      <c r="C1701" s="58" t="s">
        <v>410</v>
      </c>
      <c r="D1701" s="58" t="s">
        <v>717</v>
      </c>
      <c r="E1701" s="58">
        <v>3784</v>
      </c>
      <c r="F1701" s="58">
        <v>3</v>
      </c>
      <c r="G1701" s="59">
        <v>7.1</v>
      </c>
      <c r="H1701" s="58" t="s">
        <v>1448</v>
      </c>
      <c r="I1701" s="59">
        <v>29.49</v>
      </c>
      <c r="J1701">
        <v>8</v>
      </c>
      <c r="K1701" s="191"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20.97</v>
      </c>
      <c r="L1701" s="192" t="str">
        <f t="shared" si="26"/>
        <v>Beer3784</v>
      </c>
      <c r="M1701" s="191">
        <f>VLOOKUP(L1701,'Slope %'!C:D,2,0)</f>
        <v>7.0000000000000007E-2</v>
      </c>
    </row>
    <row r="1702" spans="1:13" x14ac:dyDescent="0.25">
      <c r="A1702">
        <v>28683</v>
      </c>
      <c r="B1702" s="58" t="s">
        <v>974</v>
      </c>
      <c r="C1702" s="58" t="s">
        <v>423</v>
      </c>
      <c r="D1702" s="58" t="s">
        <v>787</v>
      </c>
      <c r="E1702" s="58">
        <v>1500</v>
      </c>
      <c r="F1702" s="58">
        <v>1</v>
      </c>
      <c r="G1702" s="59">
        <v>12</v>
      </c>
      <c r="H1702" s="58" t="s">
        <v>437</v>
      </c>
      <c r="I1702" s="59">
        <v>169.98</v>
      </c>
      <c r="J1702">
        <v>1</v>
      </c>
      <c r="K1702" s="191"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14.05</v>
      </c>
      <c r="L1702" s="192" t="str">
        <f t="shared" si="26"/>
        <v>Wine1500</v>
      </c>
      <c r="M1702" s="191">
        <f>VLOOKUP(L1702,'Slope %'!C:D,2,0)</f>
        <v>7.0000000000000007E-2</v>
      </c>
    </row>
    <row r="1703" spans="1:13" x14ac:dyDescent="0.25">
      <c r="A1703">
        <v>28687</v>
      </c>
      <c r="B1703" s="58" t="s">
        <v>2013</v>
      </c>
      <c r="C1703" s="58" t="s">
        <v>423</v>
      </c>
      <c r="D1703" s="58" t="s">
        <v>424</v>
      </c>
      <c r="E1703" s="58">
        <v>750</v>
      </c>
      <c r="F1703" s="58">
        <v>12</v>
      </c>
      <c r="G1703" s="59">
        <v>11.5</v>
      </c>
      <c r="H1703" s="58" t="s">
        <v>434</v>
      </c>
      <c r="I1703" s="59">
        <v>21.99</v>
      </c>
      <c r="J1703">
        <v>1</v>
      </c>
      <c r="K1703" s="191"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6.73</v>
      </c>
      <c r="L1703" s="192" t="str">
        <f t="shared" si="26"/>
        <v>Wine750</v>
      </c>
      <c r="M1703" s="191">
        <f>VLOOKUP(L1703,'Slope %'!C:D,2,0)</f>
        <v>0.1</v>
      </c>
    </row>
    <row r="1704" spans="1:13" x14ac:dyDescent="0.25">
      <c r="A1704">
        <v>28688</v>
      </c>
      <c r="B1704" s="58" t="s">
        <v>2014</v>
      </c>
      <c r="C1704" s="58" t="s">
        <v>423</v>
      </c>
      <c r="D1704" s="58" t="s">
        <v>1051</v>
      </c>
      <c r="E1704" s="58">
        <v>750</v>
      </c>
      <c r="F1704" s="58">
        <v>6</v>
      </c>
      <c r="G1704" s="59">
        <v>13.5</v>
      </c>
      <c r="H1704" s="58" t="s">
        <v>1230</v>
      </c>
      <c r="I1704" s="59">
        <v>17.989999999999998</v>
      </c>
      <c r="J1704">
        <v>1</v>
      </c>
      <c r="K1704" s="191"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7.9</v>
      </c>
      <c r="L1704" s="192" t="str">
        <f t="shared" si="26"/>
        <v>Wine750</v>
      </c>
      <c r="M1704" s="191">
        <f>VLOOKUP(L1704,'Slope %'!C:D,2,0)</f>
        <v>0.1</v>
      </c>
    </row>
    <row r="1705" spans="1:13" x14ac:dyDescent="0.25">
      <c r="A1705">
        <v>28704</v>
      </c>
      <c r="B1705" s="58" t="s">
        <v>2015</v>
      </c>
      <c r="C1705" s="58" t="s">
        <v>414</v>
      </c>
      <c r="D1705" s="58" t="s">
        <v>663</v>
      </c>
      <c r="E1705" s="58">
        <v>750</v>
      </c>
      <c r="F1705" s="58">
        <v>12</v>
      </c>
      <c r="G1705" s="59">
        <v>35</v>
      </c>
      <c r="H1705" s="58" t="s">
        <v>419</v>
      </c>
      <c r="I1705" s="59">
        <v>47.99</v>
      </c>
      <c r="J1705">
        <v>1</v>
      </c>
      <c r="K1705" s="191"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20.49</v>
      </c>
      <c r="L1705" s="192" t="str">
        <f t="shared" si="26"/>
        <v>Spirits750</v>
      </c>
      <c r="M1705" s="191">
        <f>VLOOKUP(L1705,'Slope %'!C:D,2,0)</f>
        <v>7.0000000000000007E-2</v>
      </c>
    </row>
    <row r="1706" spans="1:13" x14ac:dyDescent="0.25">
      <c r="A1706">
        <v>28739</v>
      </c>
      <c r="B1706" s="58" t="s">
        <v>2016</v>
      </c>
      <c r="C1706" s="58" t="s">
        <v>423</v>
      </c>
      <c r="D1706" s="58" t="s">
        <v>476</v>
      </c>
      <c r="E1706" s="58">
        <v>750</v>
      </c>
      <c r="F1706" s="58">
        <v>12</v>
      </c>
      <c r="G1706" s="59">
        <v>14</v>
      </c>
      <c r="H1706" s="58" t="s">
        <v>483</v>
      </c>
      <c r="I1706" s="59">
        <v>26.99</v>
      </c>
      <c r="J1706">
        <v>1</v>
      </c>
      <c r="K1706" s="191"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8.1999999999999993</v>
      </c>
      <c r="L1706" s="192" t="str">
        <f t="shared" si="26"/>
        <v>Wine750</v>
      </c>
      <c r="M1706" s="191">
        <f>VLOOKUP(L1706,'Slope %'!C:D,2,0)</f>
        <v>0.1</v>
      </c>
    </row>
    <row r="1707" spans="1:13" x14ac:dyDescent="0.25">
      <c r="A1707">
        <v>28747</v>
      </c>
      <c r="B1707" s="58" t="s">
        <v>2017</v>
      </c>
      <c r="C1707" s="58" t="s">
        <v>423</v>
      </c>
      <c r="D1707" s="58" t="s">
        <v>436</v>
      </c>
      <c r="E1707" s="58">
        <v>3000</v>
      </c>
      <c r="F1707" s="58">
        <v>4</v>
      </c>
      <c r="G1707" s="59">
        <v>14</v>
      </c>
      <c r="H1707" s="58" t="s">
        <v>421</v>
      </c>
      <c r="I1707" s="59">
        <v>48.99</v>
      </c>
      <c r="J1707">
        <v>1</v>
      </c>
      <c r="K1707" s="191"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32.79</v>
      </c>
      <c r="L1707" s="192" t="str">
        <f t="shared" si="26"/>
        <v>Wine3000</v>
      </c>
      <c r="M1707" s="191">
        <f>VLOOKUP(L1707,'Slope %'!C:D,2,0)</f>
        <v>0.05</v>
      </c>
    </row>
    <row r="1708" spans="1:13" x14ac:dyDescent="0.25">
      <c r="A1708">
        <v>28756</v>
      </c>
      <c r="B1708" s="58" t="s">
        <v>2018</v>
      </c>
      <c r="C1708" s="58" t="s">
        <v>423</v>
      </c>
      <c r="D1708" s="58" t="s">
        <v>803</v>
      </c>
      <c r="E1708" s="58">
        <v>750</v>
      </c>
      <c r="F1708" s="58">
        <v>6</v>
      </c>
      <c r="G1708" s="59">
        <v>14.5</v>
      </c>
      <c r="H1708" s="58" t="s">
        <v>2019</v>
      </c>
      <c r="I1708" s="59">
        <v>29.24</v>
      </c>
      <c r="J1708">
        <v>1</v>
      </c>
      <c r="K1708" s="191"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8.49</v>
      </c>
      <c r="L1708" s="192" t="str">
        <f t="shared" si="26"/>
        <v>Wine750</v>
      </c>
      <c r="M1708" s="191">
        <f>VLOOKUP(L1708,'Slope %'!C:D,2,0)</f>
        <v>0.1</v>
      </c>
    </row>
    <row r="1709" spans="1:13" x14ac:dyDescent="0.25">
      <c r="A1709">
        <v>28766</v>
      </c>
      <c r="B1709" s="58" t="s">
        <v>2020</v>
      </c>
      <c r="C1709" s="58" t="s">
        <v>414</v>
      </c>
      <c r="D1709" s="58" t="s">
        <v>1757</v>
      </c>
      <c r="E1709" s="58">
        <v>700</v>
      </c>
      <c r="F1709" s="58">
        <v>6</v>
      </c>
      <c r="G1709" s="59">
        <v>40</v>
      </c>
      <c r="H1709" s="58" t="s">
        <v>2021</v>
      </c>
      <c r="I1709" s="59">
        <v>99.99</v>
      </c>
      <c r="J1709">
        <v>1</v>
      </c>
      <c r="K1709" s="191"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21.86</v>
      </c>
      <c r="L1709" s="192" t="str">
        <f t="shared" si="26"/>
        <v>Spirits700</v>
      </c>
      <c r="M1709" s="191">
        <f>VLOOKUP(L1709,'Slope %'!C:D,2,0)</f>
        <v>7.0000000000000007E-2</v>
      </c>
    </row>
    <row r="1710" spans="1:13" x14ac:dyDescent="0.25">
      <c r="A1710">
        <v>28818</v>
      </c>
      <c r="B1710" s="58" t="s">
        <v>2022</v>
      </c>
      <c r="C1710" s="58" t="s">
        <v>410</v>
      </c>
      <c r="D1710" s="58" t="s">
        <v>717</v>
      </c>
      <c r="E1710" s="58">
        <v>5325</v>
      </c>
      <c r="F1710" s="58">
        <v>1</v>
      </c>
      <c r="G1710" s="59">
        <v>6.4</v>
      </c>
      <c r="H1710" s="58" t="s">
        <v>697</v>
      </c>
      <c r="I1710" s="59">
        <v>26.79</v>
      </c>
      <c r="J1710">
        <v>15</v>
      </c>
      <c r="K1710" s="191"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26.61</v>
      </c>
      <c r="L1710" s="192" t="str">
        <f t="shared" si="26"/>
        <v>Beer5325</v>
      </c>
      <c r="M1710" s="191">
        <f>VLOOKUP(L1710,'Slope %'!C:D,2,0)</f>
        <v>0.05</v>
      </c>
    </row>
    <row r="1711" spans="1:13" x14ac:dyDescent="0.25">
      <c r="A1711">
        <v>28818</v>
      </c>
      <c r="B1711" s="58" t="s">
        <v>2022</v>
      </c>
      <c r="C1711" s="58" t="s">
        <v>410</v>
      </c>
      <c r="D1711" s="58" t="s">
        <v>717</v>
      </c>
      <c r="E1711" s="58">
        <v>5325</v>
      </c>
      <c r="F1711" s="58">
        <v>1</v>
      </c>
      <c r="G1711" s="59">
        <v>6.4</v>
      </c>
      <c r="H1711" s="58" t="s">
        <v>697</v>
      </c>
      <c r="I1711" s="59">
        <v>26.79</v>
      </c>
      <c r="J1711">
        <v>15</v>
      </c>
      <c r="K1711" s="191"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26.61</v>
      </c>
      <c r="L1711" s="192" t="str">
        <f t="shared" si="26"/>
        <v>Beer5325</v>
      </c>
      <c r="M1711" s="191">
        <f>VLOOKUP(L1711,'Slope %'!C:D,2,0)</f>
        <v>0.05</v>
      </c>
    </row>
    <row r="1712" spans="1:13" x14ac:dyDescent="0.25">
      <c r="A1712">
        <v>28835</v>
      </c>
      <c r="B1712" s="58" t="s">
        <v>2023</v>
      </c>
      <c r="C1712" s="58" t="s">
        <v>423</v>
      </c>
      <c r="D1712" s="58" t="s">
        <v>851</v>
      </c>
      <c r="E1712" s="58">
        <v>750</v>
      </c>
      <c r="F1712" s="58">
        <v>12</v>
      </c>
      <c r="G1712" s="59">
        <v>0.5</v>
      </c>
      <c r="H1712" s="58" t="s">
        <v>2024</v>
      </c>
      <c r="I1712" s="59">
        <v>9.7899999999999991</v>
      </c>
      <c r="J1712">
        <v>1</v>
      </c>
      <c r="K1712" s="191"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0.28999999999999998</v>
      </c>
      <c r="L1712" s="192" t="str">
        <f t="shared" si="26"/>
        <v>Wine750</v>
      </c>
      <c r="M1712" s="191">
        <f>VLOOKUP(L1712,'Slope %'!C:D,2,0)</f>
        <v>0.1</v>
      </c>
    </row>
    <row r="1713" spans="1:13" x14ac:dyDescent="0.25">
      <c r="A1713">
        <v>28859</v>
      </c>
      <c r="B1713" s="58" t="s">
        <v>2025</v>
      </c>
      <c r="C1713" s="58" t="s">
        <v>423</v>
      </c>
      <c r="D1713" s="58" t="s">
        <v>476</v>
      </c>
      <c r="E1713" s="58">
        <v>750</v>
      </c>
      <c r="F1713" s="58">
        <v>12</v>
      </c>
      <c r="G1713" s="59">
        <v>14.5</v>
      </c>
      <c r="H1713" s="58" t="s">
        <v>586</v>
      </c>
      <c r="I1713" s="59">
        <v>40.99</v>
      </c>
      <c r="J1713">
        <v>1</v>
      </c>
      <c r="K1713" s="191"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8.49</v>
      </c>
      <c r="L1713" s="192" t="str">
        <f t="shared" si="26"/>
        <v>Wine750</v>
      </c>
      <c r="M1713" s="191">
        <f>VLOOKUP(L1713,'Slope %'!C:D,2,0)</f>
        <v>0.1</v>
      </c>
    </row>
    <row r="1714" spans="1:13" x14ac:dyDescent="0.25">
      <c r="A1714">
        <v>28868</v>
      </c>
      <c r="B1714" s="58" t="s">
        <v>2026</v>
      </c>
      <c r="C1714" s="58" t="s">
        <v>414</v>
      </c>
      <c r="D1714" s="58" t="s">
        <v>625</v>
      </c>
      <c r="E1714" s="58">
        <v>750</v>
      </c>
      <c r="F1714" s="58">
        <v>6</v>
      </c>
      <c r="G1714" s="59">
        <v>40</v>
      </c>
      <c r="H1714" s="58" t="s">
        <v>759</v>
      </c>
      <c r="I1714" s="59">
        <v>149.99</v>
      </c>
      <c r="J1714">
        <v>1</v>
      </c>
      <c r="K1714" s="191"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23.42</v>
      </c>
      <c r="L1714" s="192" t="str">
        <f t="shared" si="26"/>
        <v>Spirits750</v>
      </c>
      <c r="M1714" s="191">
        <f>VLOOKUP(L1714,'Slope %'!C:D,2,0)</f>
        <v>7.0000000000000007E-2</v>
      </c>
    </row>
    <row r="1715" spans="1:13" x14ac:dyDescent="0.25">
      <c r="A1715">
        <v>28892</v>
      </c>
      <c r="B1715" s="58" t="s">
        <v>2027</v>
      </c>
      <c r="C1715" s="58" t="s">
        <v>423</v>
      </c>
      <c r="D1715" s="58" t="s">
        <v>538</v>
      </c>
      <c r="E1715" s="58">
        <v>750</v>
      </c>
      <c r="F1715" s="58">
        <v>12</v>
      </c>
      <c r="G1715" s="59">
        <v>13.5</v>
      </c>
      <c r="H1715" s="58" t="s">
        <v>774</v>
      </c>
      <c r="I1715" s="59">
        <v>18.989999999999998</v>
      </c>
      <c r="J1715">
        <v>1</v>
      </c>
      <c r="K1715" s="191"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7.9</v>
      </c>
      <c r="L1715" s="192" t="str">
        <f t="shared" si="26"/>
        <v>Wine750</v>
      </c>
      <c r="M1715" s="191">
        <f>VLOOKUP(L1715,'Slope %'!C:D,2,0)</f>
        <v>0.1</v>
      </c>
    </row>
    <row r="1716" spans="1:13" x14ac:dyDescent="0.25">
      <c r="A1716">
        <v>28894</v>
      </c>
      <c r="B1716" s="58" t="s">
        <v>2028</v>
      </c>
      <c r="C1716" s="58" t="s">
        <v>423</v>
      </c>
      <c r="D1716" s="58" t="s">
        <v>465</v>
      </c>
      <c r="E1716" s="58">
        <v>750</v>
      </c>
      <c r="F1716" s="58">
        <v>12</v>
      </c>
      <c r="G1716" s="59">
        <v>12</v>
      </c>
      <c r="H1716" s="58" t="s">
        <v>774</v>
      </c>
      <c r="I1716" s="59">
        <v>18.989999999999998</v>
      </c>
      <c r="J1716">
        <v>1</v>
      </c>
      <c r="K1716" s="191"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7.03</v>
      </c>
      <c r="L1716" s="192" t="str">
        <f t="shared" si="26"/>
        <v>Wine750</v>
      </c>
      <c r="M1716" s="191">
        <f>VLOOKUP(L1716,'Slope %'!C:D,2,0)</f>
        <v>0.1</v>
      </c>
    </row>
    <row r="1717" spans="1:13" x14ac:dyDescent="0.25">
      <c r="A1717">
        <v>28916</v>
      </c>
      <c r="B1717" s="58" t="s">
        <v>2029</v>
      </c>
      <c r="C1717" s="58" t="s">
        <v>414</v>
      </c>
      <c r="D1717" s="58" t="s">
        <v>2030</v>
      </c>
      <c r="E1717" s="58">
        <v>750</v>
      </c>
      <c r="F1717" s="58">
        <v>6</v>
      </c>
      <c r="G1717" s="59">
        <v>40</v>
      </c>
      <c r="H1717" s="58" t="s">
        <v>419</v>
      </c>
      <c r="I1717" s="59">
        <v>102.99</v>
      </c>
      <c r="J1717">
        <v>1</v>
      </c>
      <c r="K1717" s="191"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23.42</v>
      </c>
      <c r="L1717" s="192" t="str">
        <f t="shared" si="26"/>
        <v>Spirits750</v>
      </c>
      <c r="M1717" s="191">
        <f>VLOOKUP(L1717,'Slope %'!C:D,2,0)</f>
        <v>7.0000000000000007E-2</v>
      </c>
    </row>
    <row r="1718" spans="1:13" x14ac:dyDescent="0.25">
      <c r="A1718">
        <v>28917</v>
      </c>
      <c r="B1718" s="58" t="s">
        <v>2031</v>
      </c>
      <c r="C1718" s="58" t="s">
        <v>410</v>
      </c>
      <c r="D1718" s="58" t="s">
        <v>717</v>
      </c>
      <c r="E1718" s="58">
        <v>473</v>
      </c>
      <c r="F1718" s="58">
        <v>24</v>
      </c>
      <c r="G1718" s="59">
        <v>6.7</v>
      </c>
      <c r="H1718" s="58" t="s">
        <v>1959</v>
      </c>
      <c r="I1718" s="59">
        <v>4.5</v>
      </c>
      <c r="J1718">
        <v>1</v>
      </c>
      <c r="K1718" s="191"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2.4700000000000002</v>
      </c>
      <c r="L1718" s="192" t="str">
        <f t="shared" si="26"/>
        <v>Beer473</v>
      </c>
      <c r="M1718" s="191">
        <f>VLOOKUP(L1718,'Slope %'!C:D,2,0)</f>
        <v>0.12</v>
      </c>
    </row>
    <row r="1719" spans="1:13" x14ac:dyDescent="0.25">
      <c r="A1719">
        <v>28917</v>
      </c>
      <c r="B1719" s="58" t="s">
        <v>2031</v>
      </c>
      <c r="C1719" s="58" t="s">
        <v>410</v>
      </c>
      <c r="D1719" s="58" t="s">
        <v>717</v>
      </c>
      <c r="E1719" s="58">
        <v>473</v>
      </c>
      <c r="F1719" s="58">
        <v>24</v>
      </c>
      <c r="G1719" s="59">
        <v>6.7</v>
      </c>
      <c r="H1719" s="58" t="s">
        <v>1959</v>
      </c>
      <c r="I1719" s="59">
        <v>4.5</v>
      </c>
      <c r="J1719">
        <v>1</v>
      </c>
      <c r="K1719" s="191"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2.4700000000000002</v>
      </c>
      <c r="L1719" s="192" t="str">
        <f t="shared" si="26"/>
        <v>Beer473</v>
      </c>
      <c r="M1719" s="191">
        <f>VLOOKUP(L1719,'Slope %'!C:D,2,0)</f>
        <v>0.12</v>
      </c>
    </row>
    <row r="1720" spans="1:13" x14ac:dyDescent="0.25">
      <c r="A1720">
        <v>28922</v>
      </c>
      <c r="B1720" s="58" t="s">
        <v>2032</v>
      </c>
      <c r="C1720" s="58" t="s">
        <v>1444</v>
      </c>
      <c r="D1720" s="58" t="s">
        <v>440</v>
      </c>
      <c r="E1720" s="58">
        <v>0</v>
      </c>
      <c r="F1720" s="58">
        <v>50</v>
      </c>
      <c r="H1720" s="58" t="s">
        <v>1445</v>
      </c>
      <c r="I1720" s="59">
        <v>0</v>
      </c>
      <c r="K1720" s="191"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0</v>
      </c>
      <c r="L1720" s="192" t="str">
        <f t="shared" si="26"/>
        <v>Community Support Program0</v>
      </c>
      <c r="M1720" s="191" t="e">
        <f>VLOOKUP(L1720,'Slope %'!C:D,2,0)</f>
        <v>#N/A</v>
      </c>
    </row>
    <row r="1721" spans="1:13" x14ac:dyDescent="0.25">
      <c r="A1721">
        <v>28926</v>
      </c>
      <c r="B1721" s="58" t="s">
        <v>2033</v>
      </c>
      <c r="C1721" s="58" t="s">
        <v>423</v>
      </c>
      <c r="D1721" s="58" t="s">
        <v>440</v>
      </c>
      <c r="E1721" s="58">
        <v>750</v>
      </c>
      <c r="F1721" s="58">
        <v>12</v>
      </c>
      <c r="G1721" s="59">
        <v>13.5</v>
      </c>
      <c r="H1721" s="58" t="s">
        <v>591</v>
      </c>
      <c r="I1721" s="59">
        <v>15.99</v>
      </c>
      <c r="J1721">
        <v>1</v>
      </c>
      <c r="K1721" s="191"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7.9</v>
      </c>
      <c r="L1721" s="192" t="str">
        <f t="shared" si="26"/>
        <v>Wine750</v>
      </c>
      <c r="M1721" s="191">
        <f>VLOOKUP(L1721,'Slope %'!C:D,2,0)</f>
        <v>0.1</v>
      </c>
    </row>
    <row r="1722" spans="1:13" x14ac:dyDescent="0.25">
      <c r="A1722">
        <v>28937</v>
      </c>
      <c r="B1722" s="58" t="s">
        <v>2034</v>
      </c>
      <c r="C1722" s="58" t="s">
        <v>423</v>
      </c>
      <c r="D1722" s="58" t="s">
        <v>436</v>
      </c>
      <c r="E1722" s="58">
        <v>750</v>
      </c>
      <c r="F1722" s="58">
        <v>12</v>
      </c>
      <c r="G1722" s="59">
        <v>12.5</v>
      </c>
      <c r="H1722" s="58" t="s">
        <v>511</v>
      </c>
      <c r="I1722" s="59">
        <v>21.99</v>
      </c>
      <c r="J1722">
        <v>1</v>
      </c>
      <c r="K1722" s="191"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7.32</v>
      </c>
      <c r="L1722" s="192" t="str">
        <f t="shared" si="26"/>
        <v>Wine750</v>
      </c>
      <c r="M1722" s="191">
        <f>VLOOKUP(L1722,'Slope %'!C:D,2,0)</f>
        <v>0.1</v>
      </c>
    </row>
    <row r="1723" spans="1:13" x14ac:dyDescent="0.25">
      <c r="A1723">
        <v>28938</v>
      </c>
      <c r="B1723" s="58" t="s">
        <v>2035</v>
      </c>
      <c r="C1723" s="58" t="s">
        <v>423</v>
      </c>
      <c r="D1723" s="58" t="s">
        <v>476</v>
      </c>
      <c r="E1723" s="58">
        <v>750</v>
      </c>
      <c r="F1723" s="58">
        <v>12</v>
      </c>
      <c r="G1723" s="59">
        <v>14</v>
      </c>
      <c r="H1723" s="58" t="s">
        <v>511</v>
      </c>
      <c r="I1723" s="59">
        <v>19.989999999999998</v>
      </c>
      <c r="J1723">
        <v>1</v>
      </c>
      <c r="K1723" s="191"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8.1999999999999993</v>
      </c>
      <c r="L1723" s="192" t="str">
        <f t="shared" si="26"/>
        <v>Wine750</v>
      </c>
      <c r="M1723" s="191">
        <f>VLOOKUP(L1723,'Slope %'!C:D,2,0)</f>
        <v>0.1</v>
      </c>
    </row>
    <row r="1724" spans="1:13" x14ac:dyDescent="0.25">
      <c r="A1724">
        <v>29004</v>
      </c>
      <c r="B1724" s="58" t="s">
        <v>2036</v>
      </c>
      <c r="C1724" s="58" t="s">
        <v>673</v>
      </c>
      <c r="D1724" s="58" t="s">
        <v>674</v>
      </c>
      <c r="E1724" s="58">
        <v>2130</v>
      </c>
      <c r="F1724" s="58">
        <v>4</v>
      </c>
      <c r="G1724" s="59">
        <v>5</v>
      </c>
      <c r="H1724" s="58" t="s">
        <v>421</v>
      </c>
      <c r="I1724" s="59">
        <v>16.989999999999998</v>
      </c>
      <c r="J1724">
        <v>6</v>
      </c>
      <c r="K1724" s="191"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8.31</v>
      </c>
      <c r="L1724" s="192" t="str">
        <f t="shared" si="26"/>
        <v>Ready to Drink2130</v>
      </c>
      <c r="M1724" s="191">
        <f>VLOOKUP(L1724,'Slope %'!C:D,2,0)</f>
        <v>0.1</v>
      </c>
    </row>
    <row r="1725" spans="1:13" x14ac:dyDescent="0.25">
      <c r="A1725">
        <v>29030</v>
      </c>
      <c r="B1725" s="58" t="s">
        <v>2037</v>
      </c>
      <c r="C1725" s="58" t="s">
        <v>410</v>
      </c>
      <c r="D1725" s="58" t="s">
        <v>1539</v>
      </c>
      <c r="E1725" s="58">
        <v>355</v>
      </c>
      <c r="F1725" s="58">
        <v>24</v>
      </c>
      <c r="G1725" s="59">
        <v>0.3</v>
      </c>
      <c r="H1725" s="58" t="s">
        <v>1695</v>
      </c>
      <c r="I1725" s="59">
        <v>2.29</v>
      </c>
      <c r="J1725">
        <v>1</v>
      </c>
      <c r="K1725" s="191"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0.08</v>
      </c>
      <c r="L1725" s="192" t="str">
        <f t="shared" si="26"/>
        <v>Beer355</v>
      </c>
      <c r="M1725" s="191">
        <f>VLOOKUP(L1725,'Slope %'!C:D,2,0)</f>
        <v>0.12</v>
      </c>
    </row>
    <row r="1726" spans="1:13" x14ac:dyDescent="0.25">
      <c r="A1726">
        <v>29032</v>
      </c>
      <c r="B1726" s="58" t="s">
        <v>2038</v>
      </c>
      <c r="C1726" s="58" t="s">
        <v>673</v>
      </c>
      <c r="D1726" s="58" t="s">
        <v>750</v>
      </c>
      <c r="E1726" s="58">
        <v>2046</v>
      </c>
      <c r="F1726" s="58">
        <v>4</v>
      </c>
      <c r="G1726" s="59">
        <v>5.5</v>
      </c>
      <c r="H1726" s="58" t="s">
        <v>751</v>
      </c>
      <c r="I1726" s="59">
        <v>18.489999999999998</v>
      </c>
      <c r="J1726">
        <v>6</v>
      </c>
      <c r="K1726" s="191"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8.7899999999999991</v>
      </c>
      <c r="L1726" s="192" t="str">
        <f t="shared" si="26"/>
        <v>Ready to Drink2046</v>
      </c>
      <c r="M1726" s="191">
        <f>VLOOKUP(L1726,'Slope %'!C:D,2,0)</f>
        <v>0.1</v>
      </c>
    </row>
    <row r="1727" spans="1:13" x14ac:dyDescent="0.25">
      <c r="A1727">
        <v>29034</v>
      </c>
      <c r="B1727" s="58" t="s">
        <v>2039</v>
      </c>
      <c r="C1727" s="58" t="s">
        <v>423</v>
      </c>
      <c r="D1727" s="58" t="s">
        <v>436</v>
      </c>
      <c r="E1727" s="58">
        <v>1000</v>
      </c>
      <c r="F1727" s="58">
        <v>12</v>
      </c>
      <c r="G1727" s="59">
        <v>13</v>
      </c>
      <c r="H1727" s="58" t="s">
        <v>437</v>
      </c>
      <c r="I1727" s="59">
        <v>15.99</v>
      </c>
      <c r="J1727">
        <v>1</v>
      </c>
      <c r="K1727" s="191"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10.15</v>
      </c>
      <c r="L1727" s="192" t="str">
        <f t="shared" si="26"/>
        <v>Wine1000</v>
      </c>
      <c r="M1727" s="191">
        <f>VLOOKUP(L1727,'Slope %'!C:D,2,0)</f>
        <v>7.0000000000000007E-2</v>
      </c>
    </row>
    <row r="1728" spans="1:13" x14ac:dyDescent="0.25">
      <c r="A1728">
        <v>29066</v>
      </c>
      <c r="B1728" s="58" t="s">
        <v>2040</v>
      </c>
      <c r="C1728" s="58" t="s">
        <v>410</v>
      </c>
      <c r="D1728" s="58" t="s">
        <v>717</v>
      </c>
      <c r="E1728" s="58">
        <v>5325</v>
      </c>
      <c r="F1728" s="58">
        <v>1</v>
      </c>
      <c r="G1728" s="59">
        <v>6</v>
      </c>
      <c r="H1728" s="58" t="s">
        <v>516</v>
      </c>
      <c r="I1728" s="59">
        <v>30.49</v>
      </c>
      <c r="J1728">
        <v>15</v>
      </c>
      <c r="K1728" s="191"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24.94</v>
      </c>
      <c r="L1728" s="192" t="str">
        <f t="shared" si="26"/>
        <v>Beer5325</v>
      </c>
      <c r="M1728" s="191">
        <f>VLOOKUP(L1728,'Slope %'!C:D,2,0)</f>
        <v>0.05</v>
      </c>
    </row>
    <row r="1729" spans="1:13" x14ac:dyDescent="0.25">
      <c r="A1729">
        <v>29066</v>
      </c>
      <c r="B1729" s="58" t="s">
        <v>2040</v>
      </c>
      <c r="C1729" s="58" t="s">
        <v>410</v>
      </c>
      <c r="D1729" s="58" t="s">
        <v>717</v>
      </c>
      <c r="E1729" s="58">
        <v>5325</v>
      </c>
      <c r="F1729" s="58">
        <v>1</v>
      </c>
      <c r="G1729" s="59">
        <v>6</v>
      </c>
      <c r="H1729" s="58" t="s">
        <v>516</v>
      </c>
      <c r="I1729" s="59">
        <v>30.49</v>
      </c>
      <c r="J1729">
        <v>15</v>
      </c>
      <c r="K1729" s="191"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24.94</v>
      </c>
      <c r="L1729" s="192" t="str">
        <f t="shared" si="26"/>
        <v>Beer5325</v>
      </c>
      <c r="M1729" s="191">
        <f>VLOOKUP(L1729,'Slope %'!C:D,2,0)</f>
        <v>0.05</v>
      </c>
    </row>
    <row r="1730" spans="1:13" x14ac:dyDescent="0.25">
      <c r="A1730">
        <v>29069</v>
      </c>
      <c r="B1730" s="58" t="s">
        <v>2041</v>
      </c>
      <c r="C1730" s="58" t="s">
        <v>410</v>
      </c>
      <c r="D1730" s="58" t="s">
        <v>717</v>
      </c>
      <c r="E1730" s="58">
        <v>2840</v>
      </c>
      <c r="F1730" s="58">
        <v>3</v>
      </c>
      <c r="G1730" s="59">
        <v>6</v>
      </c>
      <c r="H1730" s="58" t="s">
        <v>516</v>
      </c>
      <c r="I1730" s="59">
        <v>15.79</v>
      </c>
      <c r="J1730">
        <v>8</v>
      </c>
      <c r="K1730" s="191"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13.3</v>
      </c>
      <c r="L1730" s="192" t="str">
        <f t="shared" si="26"/>
        <v>Beer2840</v>
      </c>
      <c r="M1730" s="191">
        <f>VLOOKUP(L1730,'Slope %'!C:D,2,0)</f>
        <v>7.0000000000000007E-2</v>
      </c>
    </row>
    <row r="1731" spans="1:13" x14ac:dyDescent="0.25">
      <c r="A1731">
        <v>29069</v>
      </c>
      <c r="B1731" s="58" t="s">
        <v>2041</v>
      </c>
      <c r="C1731" s="58" t="s">
        <v>410</v>
      </c>
      <c r="D1731" s="58" t="s">
        <v>717</v>
      </c>
      <c r="E1731" s="58">
        <v>2840</v>
      </c>
      <c r="F1731" s="58">
        <v>3</v>
      </c>
      <c r="G1731" s="59">
        <v>6</v>
      </c>
      <c r="H1731" s="58" t="s">
        <v>516</v>
      </c>
      <c r="I1731" s="59">
        <v>15.79</v>
      </c>
      <c r="J1731">
        <v>8</v>
      </c>
      <c r="K1731" s="191"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13.3</v>
      </c>
      <c r="L1731" s="192" t="str">
        <f t="shared" ref="L1731:L1794" si="27">(_xlfn.CONCAT(C1731,E1731))</f>
        <v>Beer2840</v>
      </c>
      <c r="M1731" s="191">
        <f>VLOOKUP(L1731,'Slope %'!C:D,2,0)</f>
        <v>7.0000000000000007E-2</v>
      </c>
    </row>
    <row r="1732" spans="1:13" x14ac:dyDescent="0.25">
      <c r="A1732">
        <v>29073</v>
      </c>
      <c r="B1732" s="58" t="s">
        <v>2042</v>
      </c>
      <c r="C1732" s="58" t="s">
        <v>423</v>
      </c>
      <c r="D1732" s="58" t="s">
        <v>436</v>
      </c>
      <c r="E1732" s="58">
        <v>750</v>
      </c>
      <c r="F1732" s="58">
        <v>12</v>
      </c>
      <c r="G1732" s="59">
        <v>12.5</v>
      </c>
      <c r="H1732" s="58" t="s">
        <v>496</v>
      </c>
      <c r="I1732" s="59">
        <v>14.99</v>
      </c>
      <c r="J1732">
        <v>1</v>
      </c>
      <c r="K1732" s="191"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7.32</v>
      </c>
      <c r="L1732" s="192" t="str">
        <f t="shared" si="27"/>
        <v>Wine750</v>
      </c>
      <c r="M1732" s="191">
        <f>VLOOKUP(L1732,'Slope %'!C:D,2,0)</f>
        <v>0.1</v>
      </c>
    </row>
    <row r="1733" spans="1:13" x14ac:dyDescent="0.25">
      <c r="A1733">
        <v>29139</v>
      </c>
      <c r="B1733" s="58" t="s">
        <v>2043</v>
      </c>
      <c r="C1733" s="58" t="s">
        <v>410</v>
      </c>
      <c r="D1733" s="58" t="s">
        <v>1539</v>
      </c>
      <c r="E1733" s="58">
        <v>355</v>
      </c>
      <c r="F1733" s="58">
        <v>24</v>
      </c>
      <c r="G1733" s="59">
        <v>0.3</v>
      </c>
      <c r="H1733" s="58" t="s">
        <v>1695</v>
      </c>
      <c r="I1733" s="59">
        <v>2.29</v>
      </c>
      <c r="J1733">
        <v>1</v>
      </c>
      <c r="K1733" s="191"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0.08</v>
      </c>
      <c r="L1733" s="192" t="str">
        <f t="shared" si="27"/>
        <v>Beer355</v>
      </c>
      <c r="M1733" s="191">
        <f>VLOOKUP(L1733,'Slope %'!C:D,2,0)</f>
        <v>0.12</v>
      </c>
    </row>
    <row r="1734" spans="1:13" x14ac:dyDescent="0.25">
      <c r="A1734">
        <v>29142</v>
      </c>
      <c r="B1734" s="58" t="s">
        <v>2044</v>
      </c>
      <c r="C1734" s="58" t="s">
        <v>673</v>
      </c>
      <c r="D1734" s="58" t="s">
        <v>674</v>
      </c>
      <c r="E1734" s="58">
        <v>2130</v>
      </c>
      <c r="F1734" s="58">
        <v>4</v>
      </c>
      <c r="G1734" s="59">
        <v>5</v>
      </c>
      <c r="H1734" s="58" t="s">
        <v>419</v>
      </c>
      <c r="I1734" s="59">
        <v>17.989999999999998</v>
      </c>
      <c r="J1734">
        <v>6</v>
      </c>
      <c r="K1734" s="191"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8.31</v>
      </c>
      <c r="L1734" s="192" t="str">
        <f t="shared" si="27"/>
        <v>Ready to Drink2130</v>
      </c>
      <c r="M1734" s="191">
        <f>VLOOKUP(L1734,'Slope %'!C:D,2,0)</f>
        <v>0.1</v>
      </c>
    </row>
    <row r="1735" spans="1:13" x14ac:dyDescent="0.25">
      <c r="A1735">
        <v>29187</v>
      </c>
      <c r="B1735" s="58" t="s">
        <v>1977</v>
      </c>
      <c r="C1735" s="58" t="s">
        <v>414</v>
      </c>
      <c r="D1735" s="58" t="s">
        <v>418</v>
      </c>
      <c r="E1735" s="58">
        <v>1750</v>
      </c>
      <c r="F1735" s="58">
        <v>6</v>
      </c>
      <c r="G1735" s="59">
        <v>40</v>
      </c>
      <c r="H1735" s="58" t="s">
        <v>1657</v>
      </c>
      <c r="I1735" s="59">
        <v>54.65</v>
      </c>
      <c r="J1735">
        <v>1</v>
      </c>
      <c r="K1735" s="191"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54.65</v>
      </c>
      <c r="L1735" s="192" t="str">
        <f t="shared" si="27"/>
        <v>Spirits1750</v>
      </c>
      <c r="M1735" s="191">
        <f>VLOOKUP(L1735,'Slope %'!C:D,2,0)</f>
        <v>0.03</v>
      </c>
    </row>
    <row r="1736" spans="1:13" x14ac:dyDescent="0.25">
      <c r="A1736">
        <v>29198</v>
      </c>
      <c r="B1736" s="58" t="s">
        <v>2045</v>
      </c>
      <c r="C1736" s="58" t="s">
        <v>423</v>
      </c>
      <c r="D1736" s="58" t="s">
        <v>495</v>
      </c>
      <c r="E1736" s="58">
        <v>750</v>
      </c>
      <c r="F1736" s="58">
        <v>6</v>
      </c>
      <c r="G1736" s="59">
        <v>14</v>
      </c>
      <c r="H1736" s="58" t="s">
        <v>759</v>
      </c>
      <c r="I1736" s="59">
        <v>53.63</v>
      </c>
      <c r="J1736">
        <v>1</v>
      </c>
      <c r="K1736" s="191"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8.1999999999999993</v>
      </c>
      <c r="L1736" s="192" t="str">
        <f t="shared" si="27"/>
        <v>Wine750</v>
      </c>
      <c r="M1736" s="191">
        <f>VLOOKUP(L1736,'Slope %'!C:D,2,0)</f>
        <v>0.1</v>
      </c>
    </row>
    <row r="1737" spans="1:13" x14ac:dyDescent="0.25">
      <c r="A1737">
        <v>29244</v>
      </c>
      <c r="B1737" s="58" t="s">
        <v>2046</v>
      </c>
      <c r="C1737" s="58" t="s">
        <v>410</v>
      </c>
      <c r="D1737" s="58" t="s">
        <v>677</v>
      </c>
      <c r="E1737" s="58">
        <v>473</v>
      </c>
      <c r="F1737" s="58">
        <v>24</v>
      </c>
      <c r="G1737" s="59">
        <v>4.5</v>
      </c>
      <c r="H1737" s="58" t="s">
        <v>1613</v>
      </c>
      <c r="I1737" s="59">
        <v>3.5</v>
      </c>
      <c r="J1737">
        <v>1</v>
      </c>
      <c r="K1737" s="191"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1.66</v>
      </c>
      <c r="L1737" s="192" t="str">
        <f t="shared" si="27"/>
        <v>Beer473</v>
      </c>
      <c r="M1737" s="191">
        <f>VLOOKUP(L1737,'Slope %'!C:D,2,0)</f>
        <v>0.12</v>
      </c>
    </row>
    <row r="1738" spans="1:13" x14ac:dyDescent="0.25">
      <c r="A1738">
        <v>29244</v>
      </c>
      <c r="B1738" s="58" t="s">
        <v>2046</v>
      </c>
      <c r="C1738" s="58" t="s">
        <v>410</v>
      </c>
      <c r="D1738" s="58" t="s">
        <v>677</v>
      </c>
      <c r="E1738" s="58">
        <v>473</v>
      </c>
      <c r="F1738" s="58">
        <v>24</v>
      </c>
      <c r="G1738" s="59">
        <v>4.5</v>
      </c>
      <c r="H1738" s="58" t="s">
        <v>1613</v>
      </c>
      <c r="I1738" s="59">
        <v>3.5</v>
      </c>
      <c r="J1738">
        <v>1</v>
      </c>
      <c r="K1738" s="191"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1.66</v>
      </c>
      <c r="L1738" s="192" t="str">
        <f t="shared" si="27"/>
        <v>Beer473</v>
      </c>
      <c r="M1738" s="191">
        <f>VLOOKUP(L1738,'Slope %'!C:D,2,0)</f>
        <v>0.12</v>
      </c>
    </row>
    <row r="1739" spans="1:13" x14ac:dyDescent="0.25">
      <c r="A1739">
        <v>29265</v>
      </c>
      <c r="B1739" s="58" t="s">
        <v>2047</v>
      </c>
      <c r="C1739" s="58" t="s">
        <v>410</v>
      </c>
      <c r="D1739" s="58" t="s">
        <v>621</v>
      </c>
      <c r="E1739" s="58">
        <v>473</v>
      </c>
      <c r="F1739" s="58">
        <v>24</v>
      </c>
      <c r="G1739" s="59">
        <v>4</v>
      </c>
      <c r="H1739" s="58" t="s">
        <v>1200</v>
      </c>
      <c r="I1739" s="59">
        <v>3.99</v>
      </c>
      <c r="J1739">
        <v>1</v>
      </c>
      <c r="K1739" s="191"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1.48</v>
      </c>
      <c r="L1739" s="192" t="str">
        <f t="shared" si="27"/>
        <v>Beer473</v>
      </c>
      <c r="M1739" s="191">
        <f>VLOOKUP(L1739,'Slope %'!C:D,2,0)</f>
        <v>0.12</v>
      </c>
    </row>
    <row r="1740" spans="1:13" x14ac:dyDescent="0.25">
      <c r="A1740">
        <v>29265</v>
      </c>
      <c r="B1740" s="58" t="s">
        <v>2047</v>
      </c>
      <c r="C1740" s="58" t="s">
        <v>410</v>
      </c>
      <c r="D1740" s="58" t="s">
        <v>621</v>
      </c>
      <c r="E1740" s="58">
        <v>473</v>
      </c>
      <c r="F1740" s="58">
        <v>24</v>
      </c>
      <c r="G1740" s="59">
        <v>4</v>
      </c>
      <c r="H1740" s="58" t="s">
        <v>1200</v>
      </c>
      <c r="I1740" s="59">
        <v>3.99</v>
      </c>
      <c r="J1740">
        <v>1</v>
      </c>
      <c r="K1740" s="191"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1.48</v>
      </c>
      <c r="L1740" s="192" t="str">
        <f t="shared" si="27"/>
        <v>Beer473</v>
      </c>
      <c r="M1740" s="191">
        <f>VLOOKUP(L1740,'Slope %'!C:D,2,0)</f>
        <v>0.12</v>
      </c>
    </row>
    <row r="1741" spans="1:13" x14ac:dyDescent="0.25">
      <c r="A1741">
        <v>29294</v>
      </c>
      <c r="B1741" s="58" t="s">
        <v>2048</v>
      </c>
      <c r="C1741" s="58" t="s">
        <v>410</v>
      </c>
      <c r="D1741" s="58" t="s">
        <v>717</v>
      </c>
      <c r="E1741" s="58">
        <v>473</v>
      </c>
      <c r="F1741" s="58">
        <v>24</v>
      </c>
      <c r="G1741" s="59">
        <v>6.5</v>
      </c>
      <c r="H1741" s="58" t="s">
        <v>1810</v>
      </c>
      <c r="I1741" s="59">
        <v>4.5</v>
      </c>
      <c r="J1741">
        <v>1</v>
      </c>
      <c r="K1741" s="191"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2.4</v>
      </c>
      <c r="L1741" s="192" t="str">
        <f t="shared" si="27"/>
        <v>Beer473</v>
      </c>
      <c r="M1741" s="191">
        <f>VLOOKUP(L1741,'Slope %'!C:D,2,0)</f>
        <v>0.12</v>
      </c>
    </row>
    <row r="1742" spans="1:13" x14ac:dyDescent="0.25">
      <c r="A1742">
        <v>29294</v>
      </c>
      <c r="B1742" s="58" t="s">
        <v>2048</v>
      </c>
      <c r="C1742" s="58" t="s">
        <v>410</v>
      </c>
      <c r="D1742" s="58" t="s">
        <v>717</v>
      </c>
      <c r="E1742" s="58">
        <v>473</v>
      </c>
      <c r="F1742" s="58">
        <v>24</v>
      </c>
      <c r="G1742" s="59">
        <v>6.5</v>
      </c>
      <c r="H1742" s="58" t="s">
        <v>1810</v>
      </c>
      <c r="I1742" s="59">
        <v>4.5</v>
      </c>
      <c r="J1742">
        <v>1</v>
      </c>
      <c r="K1742" s="191"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2.4</v>
      </c>
      <c r="L1742" s="192" t="str">
        <f t="shared" si="27"/>
        <v>Beer473</v>
      </c>
      <c r="M1742" s="191">
        <f>VLOOKUP(L1742,'Slope %'!C:D,2,0)</f>
        <v>0.12</v>
      </c>
    </row>
    <row r="1743" spans="1:13" x14ac:dyDescent="0.25">
      <c r="A1743">
        <v>29320</v>
      </c>
      <c r="B1743" s="58" t="s">
        <v>2049</v>
      </c>
      <c r="C1743" s="58" t="s">
        <v>423</v>
      </c>
      <c r="D1743" s="58" t="s">
        <v>560</v>
      </c>
      <c r="E1743" s="58">
        <v>750</v>
      </c>
      <c r="F1743" s="58">
        <v>6</v>
      </c>
      <c r="G1743" s="59">
        <v>13.5</v>
      </c>
      <c r="H1743" s="58" t="s">
        <v>521</v>
      </c>
      <c r="I1743" s="59">
        <v>578</v>
      </c>
      <c r="J1743">
        <v>1</v>
      </c>
      <c r="K1743" s="191"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7.9</v>
      </c>
      <c r="L1743" s="192" t="str">
        <f t="shared" si="27"/>
        <v>Wine750</v>
      </c>
      <c r="M1743" s="191">
        <f>VLOOKUP(L1743,'Slope %'!C:D,2,0)</f>
        <v>0.1</v>
      </c>
    </row>
    <row r="1744" spans="1:13" x14ac:dyDescent="0.25">
      <c r="A1744">
        <v>29321</v>
      </c>
      <c r="B1744" s="58" t="s">
        <v>2050</v>
      </c>
      <c r="C1744" s="58" t="s">
        <v>423</v>
      </c>
      <c r="D1744" s="58" t="s">
        <v>436</v>
      </c>
      <c r="E1744" s="58">
        <v>750</v>
      </c>
      <c r="F1744" s="58">
        <v>6</v>
      </c>
      <c r="G1744" s="59">
        <v>13.5</v>
      </c>
      <c r="H1744" s="58" t="s">
        <v>521</v>
      </c>
      <c r="I1744" s="59">
        <v>142.94999999999999</v>
      </c>
      <c r="J1744">
        <v>1</v>
      </c>
      <c r="K1744" s="191"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7.9</v>
      </c>
      <c r="L1744" s="192" t="str">
        <f t="shared" si="27"/>
        <v>Wine750</v>
      </c>
      <c r="M1744" s="191">
        <f>VLOOKUP(L1744,'Slope %'!C:D,2,0)</f>
        <v>0.1</v>
      </c>
    </row>
    <row r="1745" spans="1:13" x14ac:dyDescent="0.25">
      <c r="A1745">
        <v>29325</v>
      </c>
      <c r="B1745" s="58" t="s">
        <v>2051</v>
      </c>
      <c r="C1745" s="58" t="s">
        <v>423</v>
      </c>
      <c r="D1745" s="58" t="s">
        <v>436</v>
      </c>
      <c r="E1745" s="58">
        <v>750</v>
      </c>
      <c r="F1745" s="58">
        <v>12</v>
      </c>
      <c r="G1745" s="59">
        <v>13.5</v>
      </c>
      <c r="H1745" s="58" t="s">
        <v>521</v>
      </c>
      <c r="I1745" s="59">
        <v>64.03</v>
      </c>
      <c r="J1745">
        <v>1</v>
      </c>
      <c r="K1745" s="191"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7.9</v>
      </c>
      <c r="L1745" s="192" t="str">
        <f t="shared" si="27"/>
        <v>Wine750</v>
      </c>
      <c r="M1745" s="191">
        <f>VLOOKUP(L1745,'Slope %'!C:D,2,0)</f>
        <v>0.1</v>
      </c>
    </row>
    <row r="1746" spans="1:13" x14ac:dyDescent="0.25">
      <c r="A1746">
        <v>29327</v>
      </c>
      <c r="B1746" s="58" t="s">
        <v>2052</v>
      </c>
      <c r="C1746" s="58" t="s">
        <v>410</v>
      </c>
      <c r="D1746" s="58" t="s">
        <v>717</v>
      </c>
      <c r="E1746" s="58">
        <v>473</v>
      </c>
      <c r="F1746" s="58">
        <v>24</v>
      </c>
      <c r="G1746" s="59">
        <v>7</v>
      </c>
      <c r="H1746" s="58" t="s">
        <v>1810</v>
      </c>
      <c r="I1746" s="59">
        <v>4.3</v>
      </c>
      <c r="J1746">
        <v>1</v>
      </c>
      <c r="K1746" s="191"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2.58</v>
      </c>
      <c r="L1746" s="192" t="str">
        <f t="shared" si="27"/>
        <v>Beer473</v>
      </c>
      <c r="M1746" s="191">
        <f>VLOOKUP(L1746,'Slope %'!C:D,2,0)</f>
        <v>0.12</v>
      </c>
    </row>
    <row r="1747" spans="1:13" x14ac:dyDescent="0.25">
      <c r="A1747">
        <v>29327</v>
      </c>
      <c r="B1747" s="58" t="s">
        <v>2052</v>
      </c>
      <c r="C1747" s="58" t="s">
        <v>410</v>
      </c>
      <c r="D1747" s="58" t="s">
        <v>717</v>
      </c>
      <c r="E1747" s="58">
        <v>473</v>
      </c>
      <c r="F1747" s="58">
        <v>24</v>
      </c>
      <c r="G1747" s="59">
        <v>7</v>
      </c>
      <c r="H1747" s="58" t="s">
        <v>1810</v>
      </c>
      <c r="I1747" s="59">
        <v>4.3</v>
      </c>
      <c r="J1747">
        <v>1</v>
      </c>
      <c r="K1747" s="191"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2.58</v>
      </c>
      <c r="L1747" s="192" t="str">
        <f t="shared" si="27"/>
        <v>Beer473</v>
      </c>
      <c r="M1747" s="191">
        <f>VLOOKUP(L1747,'Slope %'!C:D,2,0)</f>
        <v>0.12</v>
      </c>
    </row>
    <row r="1748" spans="1:13" x14ac:dyDescent="0.25">
      <c r="A1748">
        <v>29329</v>
      </c>
      <c r="B1748" s="58" t="s">
        <v>2053</v>
      </c>
      <c r="C1748" s="58" t="s">
        <v>423</v>
      </c>
      <c r="D1748" s="58" t="s">
        <v>436</v>
      </c>
      <c r="E1748" s="58">
        <v>750</v>
      </c>
      <c r="F1748" s="58">
        <v>6</v>
      </c>
      <c r="G1748" s="59">
        <v>14.7</v>
      </c>
      <c r="H1748" s="58" t="s">
        <v>483</v>
      </c>
      <c r="I1748" s="59">
        <v>379.99</v>
      </c>
      <c r="J1748">
        <v>1</v>
      </c>
      <c r="K1748" s="191"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8.61</v>
      </c>
      <c r="L1748" s="192" t="str">
        <f t="shared" si="27"/>
        <v>Wine750</v>
      </c>
      <c r="M1748" s="191">
        <f>VLOOKUP(L1748,'Slope %'!C:D,2,0)</f>
        <v>0.1</v>
      </c>
    </row>
    <row r="1749" spans="1:13" x14ac:dyDescent="0.25">
      <c r="A1749">
        <v>29330</v>
      </c>
      <c r="B1749" s="58" t="s">
        <v>2054</v>
      </c>
      <c r="C1749" s="58" t="s">
        <v>410</v>
      </c>
      <c r="D1749" s="58" t="s">
        <v>677</v>
      </c>
      <c r="E1749" s="58">
        <v>4260</v>
      </c>
      <c r="F1749" s="58">
        <v>2</v>
      </c>
      <c r="G1749" s="59">
        <v>5</v>
      </c>
      <c r="H1749" s="58" t="s">
        <v>412</v>
      </c>
      <c r="I1749" s="59">
        <v>23.49</v>
      </c>
      <c r="J1749">
        <v>12</v>
      </c>
      <c r="K1749" s="191"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16.63</v>
      </c>
      <c r="L1749" s="192" t="str">
        <f t="shared" si="27"/>
        <v>Beer4260</v>
      </c>
      <c r="M1749" s="191">
        <f>VLOOKUP(L1749,'Slope %'!C:D,2,0)</f>
        <v>7.0000000000000007E-2</v>
      </c>
    </row>
    <row r="1750" spans="1:13" x14ac:dyDescent="0.25">
      <c r="A1750">
        <v>29330</v>
      </c>
      <c r="B1750" s="58" t="s">
        <v>2054</v>
      </c>
      <c r="C1750" s="58" t="s">
        <v>410</v>
      </c>
      <c r="D1750" s="58" t="s">
        <v>677</v>
      </c>
      <c r="E1750" s="58">
        <v>4260</v>
      </c>
      <c r="F1750" s="58">
        <v>2</v>
      </c>
      <c r="G1750" s="59">
        <v>5</v>
      </c>
      <c r="H1750" s="58" t="s">
        <v>412</v>
      </c>
      <c r="I1750" s="59">
        <v>23.49</v>
      </c>
      <c r="J1750">
        <v>12</v>
      </c>
      <c r="K1750" s="191"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16.63</v>
      </c>
      <c r="L1750" s="192" t="str">
        <f t="shared" si="27"/>
        <v>Beer4260</v>
      </c>
      <c r="M1750" s="191">
        <f>VLOOKUP(L1750,'Slope %'!C:D,2,0)</f>
        <v>7.0000000000000007E-2</v>
      </c>
    </row>
    <row r="1751" spans="1:13" x14ac:dyDescent="0.25">
      <c r="A1751">
        <v>29332</v>
      </c>
      <c r="B1751" s="58" t="s">
        <v>2055</v>
      </c>
      <c r="C1751" s="58" t="s">
        <v>410</v>
      </c>
      <c r="D1751" s="58" t="s">
        <v>411</v>
      </c>
      <c r="E1751" s="58">
        <v>740</v>
      </c>
      <c r="F1751" s="58">
        <v>12</v>
      </c>
      <c r="G1751" s="59">
        <v>4.7</v>
      </c>
      <c r="H1751" s="58" t="s">
        <v>516</v>
      </c>
      <c r="I1751" s="59">
        <v>4.29</v>
      </c>
      <c r="J1751">
        <v>1</v>
      </c>
      <c r="K1751" s="191"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2.72</v>
      </c>
      <c r="L1751" s="192" t="str">
        <f t="shared" si="27"/>
        <v>Beer740</v>
      </c>
      <c r="M1751" s="191">
        <f>VLOOKUP(L1751,'Slope %'!C:D,2,0)</f>
        <v>0.12</v>
      </c>
    </row>
    <row r="1752" spans="1:13" x14ac:dyDescent="0.25">
      <c r="A1752">
        <v>29332</v>
      </c>
      <c r="B1752" s="58" t="s">
        <v>2055</v>
      </c>
      <c r="C1752" s="58" t="s">
        <v>410</v>
      </c>
      <c r="D1752" s="58" t="s">
        <v>411</v>
      </c>
      <c r="E1752" s="58">
        <v>740</v>
      </c>
      <c r="F1752" s="58">
        <v>12</v>
      </c>
      <c r="G1752" s="59">
        <v>4.7</v>
      </c>
      <c r="H1752" s="58" t="s">
        <v>516</v>
      </c>
      <c r="I1752" s="59">
        <v>4.29</v>
      </c>
      <c r="J1752">
        <v>1</v>
      </c>
      <c r="K1752" s="191"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2.72</v>
      </c>
      <c r="L1752" s="192" t="str">
        <f t="shared" si="27"/>
        <v>Beer740</v>
      </c>
      <c r="M1752" s="191">
        <f>VLOOKUP(L1752,'Slope %'!C:D,2,0)</f>
        <v>0.12</v>
      </c>
    </row>
    <row r="1753" spans="1:13" x14ac:dyDescent="0.25">
      <c r="A1753">
        <v>29337</v>
      </c>
      <c r="B1753" s="58" t="s">
        <v>2056</v>
      </c>
      <c r="C1753" s="58" t="s">
        <v>410</v>
      </c>
      <c r="D1753" s="58" t="s">
        <v>717</v>
      </c>
      <c r="E1753" s="58">
        <v>473</v>
      </c>
      <c r="F1753" s="58">
        <v>24</v>
      </c>
      <c r="G1753" s="59">
        <v>7.5</v>
      </c>
      <c r="H1753" s="58" t="s">
        <v>1903</v>
      </c>
      <c r="I1753" s="59">
        <v>3.89</v>
      </c>
      <c r="J1753">
        <v>1</v>
      </c>
      <c r="K1753" s="191"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2.77</v>
      </c>
      <c r="L1753" s="192" t="str">
        <f t="shared" si="27"/>
        <v>Beer473</v>
      </c>
      <c r="M1753" s="191">
        <f>VLOOKUP(L1753,'Slope %'!C:D,2,0)</f>
        <v>0.12</v>
      </c>
    </row>
    <row r="1754" spans="1:13" x14ac:dyDescent="0.25">
      <c r="A1754">
        <v>29337</v>
      </c>
      <c r="B1754" s="58" t="s">
        <v>2056</v>
      </c>
      <c r="C1754" s="58" t="s">
        <v>410</v>
      </c>
      <c r="D1754" s="58" t="s">
        <v>717</v>
      </c>
      <c r="E1754" s="58">
        <v>473</v>
      </c>
      <c r="F1754" s="58">
        <v>24</v>
      </c>
      <c r="G1754" s="59">
        <v>7.5</v>
      </c>
      <c r="H1754" s="58" t="s">
        <v>1903</v>
      </c>
      <c r="I1754" s="59">
        <v>3.89</v>
      </c>
      <c r="J1754">
        <v>1</v>
      </c>
      <c r="K1754" s="191"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2.77</v>
      </c>
      <c r="L1754" s="192" t="str">
        <f t="shared" si="27"/>
        <v>Beer473</v>
      </c>
      <c r="M1754" s="191">
        <f>VLOOKUP(L1754,'Slope %'!C:D,2,0)</f>
        <v>0.12</v>
      </c>
    </row>
    <row r="1755" spans="1:13" x14ac:dyDescent="0.25">
      <c r="A1755">
        <v>29373</v>
      </c>
      <c r="B1755" s="58" t="s">
        <v>2057</v>
      </c>
      <c r="C1755" s="58" t="s">
        <v>423</v>
      </c>
      <c r="D1755" s="58" t="s">
        <v>935</v>
      </c>
      <c r="E1755" s="58">
        <v>750</v>
      </c>
      <c r="F1755" s="58">
        <v>12</v>
      </c>
      <c r="G1755" s="59">
        <v>6.5</v>
      </c>
      <c r="H1755" s="58" t="s">
        <v>511</v>
      </c>
      <c r="I1755" s="59">
        <v>11.99</v>
      </c>
      <c r="J1755">
        <v>1</v>
      </c>
      <c r="K1755" s="191"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3.81</v>
      </c>
      <c r="L1755" s="192" t="str">
        <f t="shared" si="27"/>
        <v>Wine750</v>
      </c>
      <c r="M1755" s="191">
        <f>VLOOKUP(L1755,'Slope %'!C:D,2,0)</f>
        <v>0.1</v>
      </c>
    </row>
    <row r="1756" spans="1:13" x14ac:dyDescent="0.25">
      <c r="A1756">
        <v>29375</v>
      </c>
      <c r="B1756" s="58" t="s">
        <v>2058</v>
      </c>
      <c r="C1756" s="58" t="s">
        <v>423</v>
      </c>
      <c r="D1756" s="58" t="s">
        <v>538</v>
      </c>
      <c r="E1756" s="58">
        <v>750</v>
      </c>
      <c r="F1756" s="58">
        <v>3</v>
      </c>
      <c r="G1756" s="59">
        <v>13.5</v>
      </c>
      <c r="H1756" s="58" t="s">
        <v>511</v>
      </c>
      <c r="I1756" s="59">
        <v>550.04999999999995</v>
      </c>
      <c r="J1756">
        <v>1</v>
      </c>
      <c r="K1756" s="191"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7.9</v>
      </c>
      <c r="L1756" s="192" t="str">
        <f t="shared" si="27"/>
        <v>Wine750</v>
      </c>
      <c r="M1756" s="191">
        <f>VLOOKUP(L1756,'Slope %'!C:D,2,0)</f>
        <v>0.1</v>
      </c>
    </row>
    <row r="1757" spans="1:13" x14ac:dyDescent="0.25">
      <c r="A1757">
        <v>29377</v>
      </c>
      <c r="B1757" s="58" t="s">
        <v>2059</v>
      </c>
      <c r="C1757" s="58" t="s">
        <v>414</v>
      </c>
      <c r="D1757" s="58" t="s">
        <v>1084</v>
      </c>
      <c r="E1757" s="58">
        <v>750</v>
      </c>
      <c r="F1757" s="58">
        <v>12</v>
      </c>
      <c r="G1757" s="59">
        <v>35</v>
      </c>
      <c r="H1757" s="58" t="s">
        <v>419</v>
      </c>
      <c r="I1757" s="59">
        <v>33.99</v>
      </c>
      <c r="J1757">
        <v>1</v>
      </c>
      <c r="K1757" s="191"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20.49</v>
      </c>
      <c r="L1757" s="192" t="str">
        <f t="shared" si="27"/>
        <v>Spirits750</v>
      </c>
      <c r="M1757" s="191">
        <f>VLOOKUP(L1757,'Slope %'!C:D,2,0)</f>
        <v>7.0000000000000007E-2</v>
      </c>
    </row>
    <row r="1758" spans="1:13" x14ac:dyDescent="0.25">
      <c r="A1758">
        <v>29420</v>
      </c>
      <c r="B1758" s="58" t="s">
        <v>2060</v>
      </c>
      <c r="C1758" s="58" t="s">
        <v>414</v>
      </c>
      <c r="D1758" s="58" t="s">
        <v>552</v>
      </c>
      <c r="E1758" s="58">
        <v>50</v>
      </c>
      <c r="F1758" s="58">
        <v>120</v>
      </c>
      <c r="G1758" s="59">
        <v>33</v>
      </c>
      <c r="H1758" s="58" t="s">
        <v>421</v>
      </c>
      <c r="I1758" s="59">
        <v>2.4900000000000002</v>
      </c>
      <c r="J1758">
        <v>1</v>
      </c>
      <c r="K1758" s="191"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1.76</v>
      </c>
      <c r="L1758" s="192" t="str">
        <f t="shared" si="27"/>
        <v>Spirits50</v>
      </c>
      <c r="M1758" s="191">
        <f>VLOOKUP(L1758,'Slope %'!C:D,2,0)</f>
        <v>0.1</v>
      </c>
    </row>
    <row r="1759" spans="1:13" x14ac:dyDescent="0.25">
      <c r="A1759">
        <v>29442</v>
      </c>
      <c r="B1759" s="58" t="s">
        <v>2061</v>
      </c>
      <c r="C1759" s="58" t="s">
        <v>414</v>
      </c>
      <c r="D1759" s="58" t="s">
        <v>549</v>
      </c>
      <c r="E1759" s="58">
        <v>750</v>
      </c>
      <c r="F1759" s="58">
        <v>6</v>
      </c>
      <c r="G1759" s="59">
        <v>40</v>
      </c>
      <c r="H1759" s="58" t="s">
        <v>445</v>
      </c>
      <c r="I1759" s="59">
        <v>70.290000000000006</v>
      </c>
      <c r="J1759">
        <v>1</v>
      </c>
      <c r="K1759" s="191"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23.42</v>
      </c>
      <c r="L1759" s="192" t="str">
        <f t="shared" si="27"/>
        <v>Spirits750</v>
      </c>
      <c r="M1759" s="191">
        <f>VLOOKUP(L1759,'Slope %'!C:D,2,0)</f>
        <v>7.0000000000000007E-2</v>
      </c>
    </row>
    <row r="1760" spans="1:13" x14ac:dyDescent="0.25">
      <c r="A1760">
        <v>29467</v>
      </c>
      <c r="B1760" s="58" t="s">
        <v>2062</v>
      </c>
      <c r="C1760" s="58" t="s">
        <v>410</v>
      </c>
      <c r="D1760" s="58" t="s">
        <v>717</v>
      </c>
      <c r="E1760" s="58">
        <v>473</v>
      </c>
      <c r="F1760" s="58">
        <v>24</v>
      </c>
      <c r="G1760" s="59">
        <v>8</v>
      </c>
      <c r="H1760" s="58" t="s">
        <v>1959</v>
      </c>
      <c r="I1760" s="59">
        <v>4.8899999999999997</v>
      </c>
      <c r="J1760">
        <v>1</v>
      </c>
      <c r="K1760" s="191"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2.95</v>
      </c>
      <c r="L1760" s="192" t="str">
        <f t="shared" si="27"/>
        <v>Beer473</v>
      </c>
      <c r="M1760" s="191">
        <f>VLOOKUP(L1760,'Slope %'!C:D,2,0)</f>
        <v>0.12</v>
      </c>
    </row>
    <row r="1761" spans="1:13" x14ac:dyDescent="0.25">
      <c r="A1761">
        <v>29467</v>
      </c>
      <c r="B1761" s="58" t="s">
        <v>2062</v>
      </c>
      <c r="C1761" s="58" t="s">
        <v>410</v>
      </c>
      <c r="D1761" s="58" t="s">
        <v>717</v>
      </c>
      <c r="E1761" s="58">
        <v>473</v>
      </c>
      <c r="F1761" s="58">
        <v>24</v>
      </c>
      <c r="G1761" s="59">
        <v>8</v>
      </c>
      <c r="H1761" s="58" t="s">
        <v>1959</v>
      </c>
      <c r="I1761" s="59">
        <v>4.8899999999999997</v>
      </c>
      <c r="J1761">
        <v>1</v>
      </c>
      <c r="K1761" s="191"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2.95</v>
      </c>
      <c r="L1761" s="192" t="str">
        <f t="shared" si="27"/>
        <v>Beer473</v>
      </c>
      <c r="M1761" s="191">
        <f>VLOOKUP(L1761,'Slope %'!C:D,2,0)</f>
        <v>0.12</v>
      </c>
    </row>
    <row r="1762" spans="1:13" x14ac:dyDescent="0.25">
      <c r="A1762">
        <v>29476</v>
      </c>
      <c r="B1762" s="58" t="s">
        <v>2063</v>
      </c>
      <c r="C1762" s="58" t="s">
        <v>410</v>
      </c>
      <c r="D1762" s="58" t="s">
        <v>621</v>
      </c>
      <c r="E1762" s="58">
        <v>8520</v>
      </c>
      <c r="F1762" s="58">
        <v>1</v>
      </c>
      <c r="G1762" s="59">
        <v>4</v>
      </c>
      <c r="H1762" s="58" t="s">
        <v>1283</v>
      </c>
      <c r="I1762" s="59">
        <v>49.99</v>
      </c>
      <c r="J1762">
        <v>24</v>
      </c>
      <c r="K1762" s="191"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26.61</v>
      </c>
      <c r="L1762" s="192" t="str">
        <f t="shared" si="27"/>
        <v>Beer8520</v>
      </c>
      <c r="M1762" s="191">
        <f>VLOOKUP(L1762,'Slope %'!C:D,2,0)</f>
        <v>0.05</v>
      </c>
    </row>
    <row r="1763" spans="1:13" x14ac:dyDescent="0.25">
      <c r="A1763">
        <v>29476</v>
      </c>
      <c r="B1763" s="58" t="s">
        <v>2063</v>
      </c>
      <c r="C1763" s="58" t="s">
        <v>410</v>
      </c>
      <c r="D1763" s="58" t="s">
        <v>621</v>
      </c>
      <c r="E1763" s="58">
        <v>8520</v>
      </c>
      <c r="F1763" s="58">
        <v>1</v>
      </c>
      <c r="G1763" s="59">
        <v>4</v>
      </c>
      <c r="H1763" s="58" t="s">
        <v>1283</v>
      </c>
      <c r="I1763" s="59">
        <v>49.99</v>
      </c>
      <c r="J1763">
        <v>24</v>
      </c>
      <c r="K1763" s="191"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26.61</v>
      </c>
      <c r="L1763" s="192" t="str">
        <f t="shared" si="27"/>
        <v>Beer8520</v>
      </c>
      <c r="M1763" s="191">
        <f>VLOOKUP(L1763,'Slope %'!C:D,2,0)</f>
        <v>0.05</v>
      </c>
    </row>
    <row r="1764" spans="1:13" x14ac:dyDescent="0.25">
      <c r="A1764">
        <v>29512</v>
      </c>
      <c r="B1764" s="58" t="s">
        <v>2064</v>
      </c>
      <c r="C1764" s="58" t="s">
        <v>410</v>
      </c>
      <c r="D1764" s="58" t="s">
        <v>717</v>
      </c>
      <c r="E1764" s="58">
        <v>473</v>
      </c>
      <c r="F1764" s="58">
        <v>24</v>
      </c>
      <c r="G1764" s="59">
        <v>7</v>
      </c>
      <c r="H1764" s="58" t="s">
        <v>1695</v>
      </c>
      <c r="I1764" s="59">
        <v>4.49</v>
      </c>
      <c r="J1764">
        <v>1</v>
      </c>
      <c r="K1764" s="191"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2.58</v>
      </c>
      <c r="L1764" s="192" t="str">
        <f t="shared" si="27"/>
        <v>Beer473</v>
      </c>
      <c r="M1764" s="191">
        <f>VLOOKUP(L1764,'Slope %'!C:D,2,0)</f>
        <v>0.12</v>
      </c>
    </row>
    <row r="1765" spans="1:13" x14ac:dyDescent="0.25">
      <c r="A1765">
        <v>29525</v>
      </c>
      <c r="B1765" s="58" t="s">
        <v>2065</v>
      </c>
      <c r="C1765" s="58" t="s">
        <v>410</v>
      </c>
      <c r="D1765" s="58" t="s">
        <v>411</v>
      </c>
      <c r="E1765" s="58">
        <v>473</v>
      </c>
      <c r="F1765" s="58">
        <v>24</v>
      </c>
      <c r="G1765" s="59">
        <v>5</v>
      </c>
      <c r="H1765" s="58" t="s">
        <v>2066</v>
      </c>
      <c r="I1765" s="59">
        <v>3.99</v>
      </c>
      <c r="J1765">
        <v>1</v>
      </c>
      <c r="K1765" s="191"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1.85</v>
      </c>
      <c r="L1765" s="192" t="str">
        <f t="shared" si="27"/>
        <v>Beer473</v>
      </c>
      <c r="M1765" s="191">
        <f>VLOOKUP(L1765,'Slope %'!C:D,2,0)</f>
        <v>0.12</v>
      </c>
    </row>
    <row r="1766" spans="1:13" x14ac:dyDescent="0.25">
      <c r="A1766">
        <v>29525</v>
      </c>
      <c r="B1766" s="58" t="s">
        <v>2065</v>
      </c>
      <c r="C1766" s="58" t="s">
        <v>410</v>
      </c>
      <c r="D1766" s="58" t="s">
        <v>411</v>
      </c>
      <c r="E1766" s="58">
        <v>473</v>
      </c>
      <c r="F1766" s="58">
        <v>24</v>
      </c>
      <c r="G1766" s="59">
        <v>5</v>
      </c>
      <c r="H1766" s="58" t="s">
        <v>2066</v>
      </c>
      <c r="I1766" s="59">
        <v>3.99</v>
      </c>
      <c r="J1766">
        <v>1</v>
      </c>
      <c r="K1766" s="191"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1.85</v>
      </c>
      <c r="L1766" s="192" t="str">
        <f t="shared" si="27"/>
        <v>Beer473</v>
      </c>
      <c r="M1766" s="191">
        <f>VLOOKUP(L1766,'Slope %'!C:D,2,0)</f>
        <v>0.12</v>
      </c>
    </row>
    <row r="1767" spans="1:13" x14ac:dyDescent="0.25">
      <c r="A1767">
        <v>29526</v>
      </c>
      <c r="B1767" s="58" t="s">
        <v>2067</v>
      </c>
      <c r="C1767" s="58" t="s">
        <v>410</v>
      </c>
      <c r="D1767" s="58" t="s">
        <v>717</v>
      </c>
      <c r="E1767" s="58">
        <v>473</v>
      </c>
      <c r="F1767" s="58">
        <v>24</v>
      </c>
      <c r="G1767" s="59">
        <v>6.5</v>
      </c>
      <c r="H1767" s="58" t="s">
        <v>2066</v>
      </c>
      <c r="I1767" s="59">
        <v>4.59</v>
      </c>
      <c r="J1767">
        <v>1</v>
      </c>
      <c r="K1767" s="191"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2.4</v>
      </c>
      <c r="L1767" s="192" t="str">
        <f t="shared" si="27"/>
        <v>Beer473</v>
      </c>
      <c r="M1767" s="191">
        <f>VLOOKUP(L1767,'Slope %'!C:D,2,0)</f>
        <v>0.12</v>
      </c>
    </row>
    <row r="1768" spans="1:13" x14ac:dyDescent="0.25">
      <c r="A1768">
        <v>29526</v>
      </c>
      <c r="B1768" s="58" t="s">
        <v>2067</v>
      </c>
      <c r="C1768" s="58" t="s">
        <v>410</v>
      </c>
      <c r="D1768" s="58" t="s">
        <v>717</v>
      </c>
      <c r="E1768" s="58">
        <v>473</v>
      </c>
      <c r="F1768" s="58">
        <v>24</v>
      </c>
      <c r="G1768" s="59">
        <v>6.5</v>
      </c>
      <c r="H1768" s="58" t="s">
        <v>2066</v>
      </c>
      <c r="I1768" s="59">
        <v>4.59</v>
      </c>
      <c r="J1768">
        <v>1</v>
      </c>
      <c r="K1768" s="191"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2.4</v>
      </c>
      <c r="L1768" s="192" t="str">
        <f t="shared" si="27"/>
        <v>Beer473</v>
      </c>
      <c r="M1768" s="191">
        <f>VLOOKUP(L1768,'Slope %'!C:D,2,0)</f>
        <v>0.12</v>
      </c>
    </row>
    <row r="1769" spans="1:13" x14ac:dyDescent="0.25">
      <c r="A1769">
        <v>29527</v>
      </c>
      <c r="B1769" s="58" t="s">
        <v>2068</v>
      </c>
      <c r="C1769" s="58" t="s">
        <v>410</v>
      </c>
      <c r="D1769" s="58" t="s">
        <v>411</v>
      </c>
      <c r="E1769" s="58">
        <v>473</v>
      </c>
      <c r="F1769" s="58">
        <v>24</v>
      </c>
      <c r="G1769" s="59">
        <v>5</v>
      </c>
      <c r="H1769" s="58" t="s">
        <v>2066</v>
      </c>
      <c r="I1769" s="59">
        <v>4.3</v>
      </c>
      <c r="J1769">
        <v>1</v>
      </c>
      <c r="K1769" s="191"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1.85</v>
      </c>
      <c r="L1769" s="192" t="str">
        <f t="shared" si="27"/>
        <v>Beer473</v>
      </c>
      <c r="M1769" s="191">
        <f>VLOOKUP(L1769,'Slope %'!C:D,2,0)</f>
        <v>0.12</v>
      </c>
    </row>
    <row r="1770" spans="1:13" x14ac:dyDescent="0.25">
      <c r="A1770">
        <v>29527</v>
      </c>
      <c r="B1770" s="58" t="s">
        <v>2068</v>
      </c>
      <c r="C1770" s="58" t="s">
        <v>410</v>
      </c>
      <c r="D1770" s="58" t="s">
        <v>411</v>
      </c>
      <c r="E1770" s="58">
        <v>473</v>
      </c>
      <c r="F1770" s="58">
        <v>24</v>
      </c>
      <c r="G1770" s="59">
        <v>5</v>
      </c>
      <c r="H1770" s="58" t="s">
        <v>2066</v>
      </c>
      <c r="I1770" s="59">
        <v>4.3</v>
      </c>
      <c r="J1770">
        <v>1</v>
      </c>
      <c r="K1770" s="191"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1.85</v>
      </c>
      <c r="L1770" s="192" t="str">
        <f t="shared" si="27"/>
        <v>Beer473</v>
      </c>
      <c r="M1770" s="191">
        <f>VLOOKUP(L1770,'Slope %'!C:D,2,0)</f>
        <v>0.12</v>
      </c>
    </row>
    <row r="1771" spans="1:13" x14ac:dyDescent="0.25">
      <c r="A1771">
        <v>29545</v>
      </c>
      <c r="B1771" s="58" t="s">
        <v>2069</v>
      </c>
      <c r="C1771" s="58" t="s">
        <v>423</v>
      </c>
      <c r="D1771" s="58" t="s">
        <v>436</v>
      </c>
      <c r="E1771" s="58">
        <v>750</v>
      </c>
      <c r="F1771" s="58">
        <v>12</v>
      </c>
      <c r="G1771" s="59">
        <v>11</v>
      </c>
      <c r="H1771" s="58" t="s">
        <v>553</v>
      </c>
      <c r="I1771" s="59">
        <v>19.989999999999998</v>
      </c>
      <c r="J1771">
        <v>1</v>
      </c>
      <c r="K1771" s="191"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6.44</v>
      </c>
      <c r="L1771" s="192" t="str">
        <f t="shared" si="27"/>
        <v>Wine750</v>
      </c>
      <c r="M1771" s="191">
        <f>VLOOKUP(L1771,'Slope %'!C:D,2,0)</f>
        <v>0.1</v>
      </c>
    </row>
    <row r="1772" spans="1:13" x14ac:dyDescent="0.25">
      <c r="A1772">
        <v>29546</v>
      </c>
      <c r="B1772" s="58" t="s">
        <v>2070</v>
      </c>
      <c r="C1772" s="58" t="s">
        <v>414</v>
      </c>
      <c r="D1772" s="58" t="s">
        <v>418</v>
      </c>
      <c r="E1772" s="58">
        <v>750</v>
      </c>
      <c r="F1772" s="58">
        <v>12</v>
      </c>
      <c r="G1772" s="59">
        <v>40</v>
      </c>
      <c r="H1772" s="58" t="s">
        <v>2071</v>
      </c>
      <c r="I1772" s="59">
        <v>23.49</v>
      </c>
      <c r="J1772">
        <v>1</v>
      </c>
      <c r="K1772" s="191"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23.42</v>
      </c>
      <c r="L1772" s="192" t="str">
        <f t="shared" si="27"/>
        <v>Spirits750</v>
      </c>
      <c r="M1772" s="191">
        <f>VLOOKUP(L1772,'Slope %'!C:D,2,0)</f>
        <v>7.0000000000000007E-2</v>
      </c>
    </row>
    <row r="1773" spans="1:13" x14ac:dyDescent="0.25">
      <c r="A1773">
        <v>29561</v>
      </c>
      <c r="B1773" s="58" t="s">
        <v>2072</v>
      </c>
      <c r="C1773" s="58" t="s">
        <v>414</v>
      </c>
      <c r="D1773" s="58" t="s">
        <v>418</v>
      </c>
      <c r="E1773" s="58">
        <v>750</v>
      </c>
      <c r="F1773" s="58">
        <v>12</v>
      </c>
      <c r="G1773" s="59">
        <v>40</v>
      </c>
      <c r="H1773" s="58" t="s">
        <v>2073</v>
      </c>
      <c r="I1773" s="59">
        <v>42.95</v>
      </c>
      <c r="J1773">
        <v>1</v>
      </c>
      <c r="K1773" s="191"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23.42</v>
      </c>
      <c r="L1773" s="192" t="str">
        <f t="shared" si="27"/>
        <v>Spirits750</v>
      </c>
      <c r="M1773" s="191">
        <f>VLOOKUP(L1773,'Slope %'!C:D,2,0)</f>
        <v>7.0000000000000007E-2</v>
      </c>
    </row>
    <row r="1774" spans="1:13" x14ac:dyDescent="0.25">
      <c r="A1774">
        <v>29574</v>
      </c>
      <c r="B1774" s="58" t="s">
        <v>2074</v>
      </c>
      <c r="C1774" s="58" t="s">
        <v>423</v>
      </c>
      <c r="D1774" s="58" t="s">
        <v>436</v>
      </c>
      <c r="E1774" s="58">
        <v>750</v>
      </c>
      <c r="F1774" s="58">
        <v>12</v>
      </c>
      <c r="G1774" s="59">
        <v>12.5</v>
      </c>
      <c r="H1774" s="58" t="s">
        <v>437</v>
      </c>
      <c r="I1774" s="59">
        <v>22.99</v>
      </c>
      <c r="J1774">
        <v>1</v>
      </c>
      <c r="K1774" s="191"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7.32</v>
      </c>
      <c r="L1774" s="192" t="str">
        <f t="shared" si="27"/>
        <v>Wine750</v>
      </c>
      <c r="M1774" s="191">
        <f>VLOOKUP(L1774,'Slope %'!C:D,2,0)</f>
        <v>0.1</v>
      </c>
    </row>
    <row r="1775" spans="1:13" x14ac:dyDescent="0.25">
      <c r="A1775">
        <v>29575</v>
      </c>
      <c r="B1775" s="58" t="s">
        <v>2075</v>
      </c>
      <c r="C1775" s="58" t="s">
        <v>410</v>
      </c>
      <c r="D1775" s="58" t="s">
        <v>677</v>
      </c>
      <c r="E1775" s="58">
        <v>473</v>
      </c>
      <c r="F1775" s="58">
        <v>24</v>
      </c>
      <c r="G1775" s="59">
        <v>4.7</v>
      </c>
      <c r="H1775" s="58" t="s">
        <v>2066</v>
      </c>
      <c r="I1775" s="59">
        <v>4.49</v>
      </c>
      <c r="J1775">
        <v>1</v>
      </c>
      <c r="K1775" s="191"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1.74</v>
      </c>
      <c r="L1775" s="192" t="str">
        <f t="shared" si="27"/>
        <v>Beer473</v>
      </c>
      <c r="M1775" s="191">
        <f>VLOOKUP(L1775,'Slope %'!C:D,2,0)</f>
        <v>0.12</v>
      </c>
    </row>
    <row r="1776" spans="1:13" x14ac:dyDescent="0.25">
      <c r="A1776">
        <v>29575</v>
      </c>
      <c r="B1776" s="58" t="s">
        <v>2075</v>
      </c>
      <c r="C1776" s="58" t="s">
        <v>410</v>
      </c>
      <c r="D1776" s="58" t="s">
        <v>677</v>
      </c>
      <c r="E1776" s="58">
        <v>473</v>
      </c>
      <c r="F1776" s="58">
        <v>24</v>
      </c>
      <c r="G1776" s="59">
        <v>4.7</v>
      </c>
      <c r="H1776" s="58" t="s">
        <v>2066</v>
      </c>
      <c r="I1776" s="59">
        <v>4.49</v>
      </c>
      <c r="J1776">
        <v>1</v>
      </c>
      <c r="K1776" s="191"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1.74</v>
      </c>
      <c r="L1776" s="192" t="str">
        <f t="shared" si="27"/>
        <v>Beer473</v>
      </c>
      <c r="M1776" s="191">
        <f>VLOOKUP(L1776,'Slope %'!C:D,2,0)</f>
        <v>0.12</v>
      </c>
    </row>
    <row r="1777" spans="1:13" x14ac:dyDescent="0.25">
      <c r="A1777">
        <v>29598</v>
      </c>
      <c r="B1777" s="58" t="s">
        <v>2076</v>
      </c>
      <c r="C1777" s="58" t="s">
        <v>423</v>
      </c>
      <c r="D1777" s="58" t="s">
        <v>602</v>
      </c>
      <c r="E1777" s="58">
        <v>750</v>
      </c>
      <c r="F1777" s="58">
        <v>12</v>
      </c>
      <c r="G1777" s="59">
        <v>13</v>
      </c>
      <c r="H1777" s="58" t="s">
        <v>586</v>
      </c>
      <c r="I1777" s="59">
        <v>99.99</v>
      </c>
      <c r="J1777">
        <v>1</v>
      </c>
      <c r="K1777" s="191"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7.61</v>
      </c>
      <c r="L1777" s="192" t="str">
        <f t="shared" si="27"/>
        <v>Wine750</v>
      </c>
      <c r="M1777" s="191">
        <f>VLOOKUP(L1777,'Slope %'!C:D,2,0)</f>
        <v>0.1</v>
      </c>
    </row>
    <row r="1778" spans="1:13" x14ac:dyDescent="0.25">
      <c r="A1778">
        <v>29614</v>
      </c>
      <c r="B1778" s="58" t="s">
        <v>2077</v>
      </c>
      <c r="C1778" s="58" t="s">
        <v>410</v>
      </c>
      <c r="D1778" s="58" t="s">
        <v>411</v>
      </c>
      <c r="E1778" s="58">
        <v>8520</v>
      </c>
      <c r="F1778" s="58">
        <v>1</v>
      </c>
      <c r="G1778" s="59">
        <v>5</v>
      </c>
      <c r="H1778" s="58" t="s">
        <v>600</v>
      </c>
      <c r="I1778" s="59">
        <v>48.99</v>
      </c>
      <c r="J1778">
        <v>24</v>
      </c>
      <c r="K1778" s="191"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33.26</v>
      </c>
      <c r="L1778" s="192" t="str">
        <f t="shared" si="27"/>
        <v>Beer8520</v>
      </c>
      <c r="M1778" s="191">
        <f>VLOOKUP(L1778,'Slope %'!C:D,2,0)</f>
        <v>0.05</v>
      </c>
    </row>
    <row r="1779" spans="1:13" x14ac:dyDescent="0.25">
      <c r="A1779">
        <v>29614</v>
      </c>
      <c r="B1779" s="58" t="s">
        <v>2077</v>
      </c>
      <c r="C1779" s="58" t="s">
        <v>410</v>
      </c>
      <c r="D1779" s="58" t="s">
        <v>411</v>
      </c>
      <c r="E1779" s="58">
        <v>8520</v>
      </c>
      <c r="F1779" s="58">
        <v>1</v>
      </c>
      <c r="G1779" s="59">
        <v>5</v>
      </c>
      <c r="H1779" s="58" t="s">
        <v>600</v>
      </c>
      <c r="I1779" s="59">
        <v>48.99</v>
      </c>
      <c r="J1779">
        <v>24</v>
      </c>
      <c r="K1779" s="191"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33.26</v>
      </c>
      <c r="L1779" s="192" t="str">
        <f t="shared" si="27"/>
        <v>Beer8520</v>
      </c>
      <c r="M1779" s="191">
        <f>VLOOKUP(L1779,'Slope %'!C:D,2,0)</f>
        <v>0.05</v>
      </c>
    </row>
    <row r="1780" spans="1:13" x14ac:dyDescent="0.25">
      <c r="A1780">
        <v>29617</v>
      </c>
      <c r="B1780" s="58" t="s">
        <v>2078</v>
      </c>
      <c r="C1780" s="58" t="s">
        <v>414</v>
      </c>
      <c r="D1780" s="58" t="s">
        <v>810</v>
      </c>
      <c r="E1780" s="58">
        <v>750</v>
      </c>
      <c r="F1780" s="58">
        <v>6</v>
      </c>
      <c r="G1780" s="59">
        <v>47</v>
      </c>
      <c r="H1780" s="58" t="s">
        <v>416</v>
      </c>
      <c r="I1780" s="59">
        <v>60.99</v>
      </c>
      <c r="J1780">
        <v>1</v>
      </c>
      <c r="K1780" s="191"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27.52</v>
      </c>
      <c r="L1780" s="192" t="str">
        <f t="shared" si="27"/>
        <v>Spirits750</v>
      </c>
      <c r="M1780" s="191">
        <f>VLOOKUP(L1780,'Slope %'!C:D,2,0)</f>
        <v>7.0000000000000007E-2</v>
      </c>
    </row>
    <row r="1781" spans="1:13" x14ac:dyDescent="0.25">
      <c r="A1781">
        <v>29625</v>
      </c>
      <c r="B1781" s="58" t="s">
        <v>2079</v>
      </c>
      <c r="C1781" s="58" t="s">
        <v>423</v>
      </c>
      <c r="D1781" s="58" t="s">
        <v>436</v>
      </c>
      <c r="E1781" s="58">
        <v>750</v>
      </c>
      <c r="F1781" s="58">
        <v>12</v>
      </c>
      <c r="G1781" s="59">
        <v>13</v>
      </c>
      <c r="H1781" s="58" t="s">
        <v>553</v>
      </c>
      <c r="I1781" s="59">
        <v>12.99</v>
      </c>
      <c r="J1781">
        <v>1</v>
      </c>
      <c r="K1781" s="191"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7.61</v>
      </c>
      <c r="L1781" s="192" t="str">
        <f t="shared" si="27"/>
        <v>Wine750</v>
      </c>
      <c r="M1781" s="191">
        <f>VLOOKUP(L1781,'Slope %'!C:D,2,0)</f>
        <v>0.1</v>
      </c>
    </row>
    <row r="1782" spans="1:13" x14ac:dyDescent="0.25">
      <c r="A1782">
        <v>29627</v>
      </c>
      <c r="B1782" s="58" t="s">
        <v>2080</v>
      </c>
      <c r="C1782" s="58" t="s">
        <v>423</v>
      </c>
      <c r="D1782" s="58" t="s">
        <v>467</v>
      </c>
      <c r="E1782" s="58">
        <v>750</v>
      </c>
      <c r="F1782" s="58">
        <v>12</v>
      </c>
      <c r="G1782" s="59">
        <v>12.5</v>
      </c>
      <c r="H1782" s="58" t="s">
        <v>425</v>
      </c>
      <c r="I1782" s="59">
        <v>11.99</v>
      </c>
      <c r="J1782">
        <v>1</v>
      </c>
      <c r="K1782" s="191"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7.32</v>
      </c>
      <c r="L1782" s="192" t="str">
        <f t="shared" si="27"/>
        <v>Wine750</v>
      </c>
      <c r="M1782" s="191">
        <f>VLOOKUP(L1782,'Slope %'!C:D,2,0)</f>
        <v>0.1</v>
      </c>
    </row>
    <row r="1783" spans="1:13" x14ac:dyDescent="0.25">
      <c r="A1783">
        <v>29647</v>
      </c>
      <c r="B1783" s="58" t="s">
        <v>2081</v>
      </c>
      <c r="C1783" s="58" t="s">
        <v>423</v>
      </c>
      <c r="D1783" s="58" t="s">
        <v>436</v>
      </c>
      <c r="E1783" s="58">
        <v>4000</v>
      </c>
      <c r="F1783" s="58">
        <v>4</v>
      </c>
      <c r="G1783" s="59">
        <v>12.5</v>
      </c>
      <c r="H1783" s="58" t="s">
        <v>425</v>
      </c>
      <c r="I1783" s="59">
        <v>40.99</v>
      </c>
      <c r="J1783">
        <v>1</v>
      </c>
      <c r="K1783" s="191"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32.51</v>
      </c>
      <c r="L1783" s="192" t="str">
        <f t="shared" si="27"/>
        <v>Wine4000</v>
      </c>
      <c r="M1783" s="191">
        <f>VLOOKUP(L1783,'Slope %'!C:D,2,0)</f>
        <v>0.05</v>
      </c>
    </row>
    <row r="1784" spans="1:13" x14ac:dyDescent="0.25">
      <c r="A1784">
        <v>29685</v>
      </c>
      <c r="B1784" s="58" t="s">
        <v>2082</v>
      </c>
      <c r="C1784" s="58" t="s">
        <v>410</v>
      </c>
      <c r="D1784" s="58" t="s">
        <v>717</v>
      </c>
      <c r="E1784" s="58">
        <v>473</v>
      </c>
      <c r="F1784" s="58">
        <v>24</v>
      </c>
      <c r="G1784" s="59">
        <v>6.3</v>
      </c>
      <c r="H1784" s="58" t="s">
        <v>1613</v>
      </c>
      <c r="I1784" s="59">
        <v>5.5</v>
      </c>
      <c r="J1784">
        <v>1</v>
      </c>
      <c r="K1784" s="191"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2.33</v>
      </c>
      <c r="L1784" s="192" t="str">
        <f t="shared" si="27"/>
        <v>Beer473</v>
      </c>
      <c r="M1784" s="191">
        <f>VLOOKUP(L1784,'Slope %'!C:D,2,0)</f>
        <v>0.12</v>
      </c>
    </row>
    <row r="1785" spans="1:13" x14ac:dyDescent="0.25">
      <c r="A1785">
        <v>29685</v>
      </c>
      <c r="B1785" s="58" t="s">
        <v>2082</v>
      </c>
      <c r="C1785" s="58" t="s">
        <v>410</v>
      </c>
      <c r="D1785" s="58" t="s">
        <v>717</v>
      </c>
      <c r="E1785" s="58">
        <v>473</v>
      </c>
      <c r="F1785" s="58">
        <v>24</v>
      </c>
      <c r="G1785" s="59">
        <v>6.3</v>
      </c>
      <c r="H1785" s="58" t="s">
        <v>1613</v>
      </c>
      <c r="I1785" s="59">
        <v>5.5</v>
      </c>
      <c r="J1785">
        <v>1</v>
      </c>
      <c r="K1785" s="191"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2.33</v>
      </c>
      <c r="L1785" s="192" t="str">
        <f t="shared" si="27"/>
        <v>Beer473</v>
      </c>
      <c r="M1785" s="191">
        <f>VLOOKUP(L1785,'Slope %'!C:D,2,0)</f>
        <v>0.12</v>
      </c>
    </row>
    <row r="1786" spans="1:13" x14ac:dyDescent="0.25">
      <c r="A1786">
        <v>29688</v>
      </c>
      <c r="B1786" s="58" t="s">
        <v>2083</v>
      </c>
      <c r="C1786" s="58" t="s">
        <v>414</v>
      </c>
      <c r="D1786" s="58" t="s">
        <v>418</v>
      </c>
      <c r="E1786" s="58">
        <v>1140</v>
      </c>
      <c r="F1786" s="58">
        <v>12</v>
      </c>
      <c r="G1786" s="59">
        <v>40</v>
      </c>
      <c r="H1786" s="58" t="s">
        <v>419</v>
      </c>
      <c r="I1786" s="59">
        <v>37.49</v>
      </c>
      <c r="J1786">
        <v>1</v>
      </c>
      <c r="K1786" s="191"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35.6</v>
      </c>
      <c r="L1786" s="192" t="str">
        <f t="shared" si="27"/>
        <v>Spirits1140</v>
      </c>
      <c r="M1786" s="191">
        <f>VLOOKUP(L1786,'Slope %'!C:D,2,0)</f>
        <v>0.05</v>
      </c>
    </row>
    <row r="1787" spans="1:13" x14ac:dyDescent="0.25">
      <c r="A1787">
        <v>29689</v>
      </c>
      <c r="B1787" s="58" t="s">
        <v>2084</v>
      </c>
      <c r="C1787" s="58" t="s">
        <v>414</v>
      </c>
      <c r="D1787" s="58" t="s">
        <v>1084</v>
      </c>
      <c r="E1787" s="58">
        <v>750</v>
      </c>
      <c r="F1787" s="58">
        <v>12</v>
      </c>
      <c r="G1787" s="59">
        <v>45</v>
      </c>
      <c r="H1787" s="58" t="s">
        <v>448</v>
      </c>
      <c r="I1787" s="59">
        <v>30.15</v>
      </c>
      <c r="J1787">
        <v>1</v>
      </c>
      <c r="K1787" s="191"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26.35</v>
      </c>
      <c r="L1787" s="192" t="str">
        <f t="shared" si="27"/>
        <v>Spirits750</v>
      </c>
      <c r="M1787" s="191">
        <f>VLOOKUP(L1787,'Slope %'!C:D,2,0)</f>
        <v>7.0000000000000007E-2</v>
      </c>
    </row>
    <row r="1788" spans="1:13" x14ac:dyDescent="0.25">
      <c r="A1788">
        <v>29692</v>
      </c>
      <c r="B1788" s="58" t="s">
        <v>2085</v>
      </c>
      <c r="C1788" s="58" t="s">
        <v>410</v>
      </c>
      <c r="D1788" s="58" t="s">
        <v>677</v>
      </c>
      <c r="E1788" s="58">
        <v>1892</v>
      </c>
      <c r="F1788" s="58">
        <v>6</v>
      </c>
      <c r="G1788" s="59">
        <v>5</v>
      </c>
      <c r="H1788" s="58" t="s">
        <v>1200</v>
      </c>
      <c r="I1788" s="59">
        <v>11.95</v>
      </c>
      <c r="J1788">
        <v>4</v>
      </c>
      <c r="K1788" s="191"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7.39</v>
      </c>
      <c r="L1788" s="192" t="str">
        <f t="shared" si="27"/>
        <v>Beer1892</v>
      </c>
      <c r="M1788" s="191">
        <f>VLOOKUP(L1788,'Slope %'!C:D,2,0)</f>
        <v>0.1</v>
      </c>
    </row>
    <row r="1789" spans="1:13" x14ac:dyDescent="0.25">
      <c r="A1789">
        <v>29692</v>
      </c>
      <c r="B1789" s="58" t="s">
        <v>2085</v>
      </c>
      <c r="C1789" s="58" t="s">
        <v>410</v>
      </c>
      <c r="D1789" s="58" t="s">
        <v>677</v>
      </c>
      <c r="E1789" s="58">
        <v>1892</v>
      </c>
      <c r="F1789" s="58">
        <v>6</v>
      </c>
      <c r="G1789" s="59">
        <v>5</v>
      </c>
      <c r="H1789" s="58" t="s">
        <v>1200</v>
      </c>
      <c r="I1789" s="59">
        <v>11.95</v>
      </c>
      <c r="J1789">
        <v>4</v>
      </c>
      <c r="K1789" s="191"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7.39</v>
      </c>
      <c r="L1789" s="192" t="str">
        <f t="shared" si="27"/>
        <v>Beer1892</v>
      </c>
      <c r="M1789" s="191">
        <f>VLOOKUP(L1789,'Slope %'!C:D,2,0)</f>
        <v>0.1</v>
      </c>
    </row>
    <row r="1790" spans="1:13" x14ac:dyDescent="0.25">
      <c r="A1790">
        <v>29693</v>
      </c>
      <c r="B1790" s="58" t="s">
        <v>2086</v>
      </c>
      <c r="C1790" s="58" t="s">
        <v>414</v>
      </c>
      <c r="D1790" s="58" t="s">
        <v>1084</v>
      </c>
      <c r="E1790" s="58">
        <v>750</v>
      </c>
      <c r="F1790" s="58">
        <v>12</v>
      </c>
      <c r="G1790" s="59">
        <v>35</v>
      </c>
      <c r="H1790" s="58" t="s">
        <v>448</v>
      </c>
      <c r="I1790" s="59">
        <v>28.03</v>
      </c>
      <c r="J1790">
        <v>1</v>
      </c>
      <c r="K1790" s="191"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20.49</v>
      </c>
      <c r="L1790" s="192" t="str">
        <f t="shared" si="27"/>
        <v>Spirits750</v>
      </c>
      <c r="M1790" s="191">
        <f>VLOOKUP(L1790,'Slope %'!C:D,2,0)</f>
        <v>7.0000000000000007E-2</v>
      </c>
    </row>
    <row r="1791" spans="1:13" x14ac:dyDescent="0.25">
      <c r="A1791">
        <v>29694</v>
      </c>
      <c r="B1791" s="58" t="s">
        <v>2087</v>
      </c>
      <c r="C1791" s="58" t="s">
        <v>410</v>
      </c>
      <c r="D1791" s="58" t="s">
        <v>717</v>
      </c>
      <c r="E1791" s="58">
        <v>710</v>
      </c>
      <c r="F1791" s="58">
        <v>12</v>
      </c>
      <c r="G1791" s="59">
        <v>5.9</v>
      </c>
      <c r="H1791" s="58" t="s">
        <v>1283</v>
      </c>
      <c r="I1791" s="59">
        <v>3.99</v>
      </c>
      <c r="J1791">
        <v>1</v>
      </c>
      <c r="K1791" s="191"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3.27</v>
      </c>
      <c r="L1791" s="192" t="str">
        <f t="shared" si="27"/>
        <v>Beer710</v>
      </c>
      <c r="M1791" s="191">
        <f>VLOOKUP(L1791,'Slope %'!C:D,2,0)</f>
        <v>0.12</v>
      </c>
    </row>
    <row r="1792" spans="1:13" x14ac:dyDescent="0.25">
      <c r="A1792">
        <v>29694</v>
      </c>
      <c r="B1792" s="58" t="s">
        <v>2087</v>
      </c>
      <c r="C1792" s="58" t="s">
        <v>410</v>
      </c>
      <c r="D1792" s="58" t="s">
        <v>717</v>
      </c>
      <c r="E1792" s="58">
        <v>710</v>
      </c>
      <c r="F1792" s="58">
        <v>12</v>
      </c>
      <c r="G1792" s="59">
        <v>5.9</v>
      </c>
      <c r="H1792" s="58" t="s">
        <v>1283</v>
      </c>
      <c r="I1792" s="59">
        <v>3.99</v>
      </c>
      <c r="J1792">
        <v>1</v>
      </c>
      <c r="K1792" s="191"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3.27</v>
      </c>
      <c r="L1792" s="192" t="str">
        <f t="shared" si="27"/>
        <v>Beer710</v>
      </c>
      <c r="M1792" s="191">
        <f>VLOOKUP(L1792,'Slope %'!C:D,2,0)</f>
        <v>0.12</v>
      </c>
    </row>
    <row r="1793" spans="1:13" x14ac:dyDescent="0.25">
      <c r="A1793">
        <v>29695</v>
      </c>
      <c r="B1793" s="58" t="s">
        <v>2088</v>
      </c>
      <c r="C1793" s="58" t="s">
        <v>414</v>
      </c>
      <c r="D1793" s="58" t="s">
        <v>418</v>
      </c>
      <c r="E1793" s="58">
        <v>750</v>
      </c>
      <c r="F1793" s="58">
        <v>12</v>
      </c>
      <c r="G1793" s="59">
        <v>40</v>
      </c>
      <c r="H1793" s="58" t="s">
        <v>448</v>
      </c>
      <c r="I1793" s="59">
        <v>24.03</v>
      </c>
      <c r="J1793">
        <v>1</v>
      </c>
      <c r="K1793" s="191"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23.42</v>
      </c>
      <c r="L1793" s="192" t="str">
        <f t="shared" si="27"/>
        <v>Spirits750</v>
      </c>
      <c r="M1793" s="191">
        <f>VLOOKUP(L1793,'Slope %'!C:D,2,0)</f>
        <v>7.0000000000000007E-2</v>
      </c>
    </row>
    <row r="1794" spans="1:13" x14ac:dyDescent="0.25">
      <c r="A1794">
        <v>29740</v>
      </c>
      <c r="B1794" s="58" t="s">
        <v>2089</v>
      </c>
      <c r="C1794" s="58" t="s">
        <v>410</v>
      </c>
      <c r="D1794" s="58" t="s">
        <v>717</v>
      </c>
      <c r="E1794" s="58">
        <v>740</v>
      </c>
      <c r="F1794" s="58">
        <v>12</v>
      </c>
      <c r="G1794" s="59">
        <v>6</v>
      </c>
      <c r="H1794" s="58" t="s">
        <v>516</v>
      </c>
      <c r="I1794" s="59">
        <v>4.29</v>
      </c>
      <c r="J1794">
        <v>1</v>
      </c>
      <c r="K1794" s="191"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3.47</v>
      </c>
      <c r="L1794" s="192" t="str">
        <f t="shared" si="27"/>
        <v>Beer740</v>
      </c>
      <c r="M1794" s="191">
        <f>VLOOKUP(L1794,'Slope %'!C:D,2,0)</f>
        <v>0.12</v>
      </c>
    </row>
    <row r="1795" spans="1:13" x14ac:dyDescent="0.25">
      <c r="A1795">
        <v>29740</v>
      </c>
      <c r="B1795" s="58" t="s">
        <v>2089</v>
      </c>
      <c r="C1795" s="58" t="s">
        <v>410</v>
      </c>
      <c r="D1795" s="58" t="s">
        <v>717</v>
      </c>
      <c r="E1795" s="58">
        <v>740</v>
      </c>
      <c r="F1795" s="58">
        <v>12</v>
      </c>
      <c r="G1795" s="59">
        <v>6</v>
      </c>
      <c r="H1795" s="58" t="s">
        <v>516</v>
      </c>
      <c r="I1795" s="59">
        <v>4.29</v>
      </c>
      <c r="J1795">
        <v>1</v>
      </c>
      <c r="K1795" s="191"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3.47</v>
      </c>
      <c r="L1795" s="192" t="str">
        <f t="shared" ref="L1795:L1858" si="28">(_xlfn.CONCAT(C1795,E1795))</f>
        <v>Beer740</v>
      </c>
      <c r="M1795" s="191">
        <f>VLOOKUP(L1795,'Slope %'!C:D,2,0)</f>
        <v>0.12</v>
      </c>
    </row>
    <row r="1796" spans="1:13" x14ac:dyDescent="0.25">
      <c r="A1796">
        <v>29750</v>
      </c>
      <c r="B1796" s="58" t="s">
        <v>2090</v>
      </c>
      <c r="C1796" s="58" t="s">
        <v>423</v>
      </c>
      <c r="D1796" s="58" t="s">
        <v>440</v>
      </c>
      <c r="E1796" s="58">
        <v>300</v>
      </c>
      <c r="F1796" s="58">
        <v>12</v>
      </c>
      <c r="G1796" s="59">
        <v>14</v>
      </c>
      <c r="H1796" s="58" t="s">
        <v>507</v>
      </c>
      <c r="I1796" s="59">
        <v>6.49</v>
      </c>
      <c r="J1796">
        <v>1</v>
      </c>
      <c r="K1796" s="191"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4.72</v>
      </c>
      <c r="L1796" s="192" t="str">
        <f t="shared" si="28"/>
        <v>Wine300</v>
      </c>
      <c r="M1796" s="191">
        <f>VLOOKUP(L1796,'Slope %'!C:D,2,0)</f>
        <v>0.12</v>
      </c>
    </row>
    <row r="1797" spans="1:13" x14ac:dyDescent="0.25">
      <c r="A1797">
        <v>29759</v>
      </c>
      <c r="B1797" s="58" t="s">
        <v>2091</v>
      </c>
      <c r="C1797" s="58" t="s">
        <v>414</v>
      </c>
      <c r="D1797" s="58" t="s">
        <v>566</v>
      </c>
      <c r="E1797" s="58">
        <v>750</v>
      </c>
      <c r="F1797" s="58">
        <v>12</v>
      </c>
      <c r="G1797" s="59">
        <v>12.5</v>
      </c>
      <c r="H1797" s="58" t="s">
        <v>448</v>
      </c>
      <c r="I1797" s="59">
        <v>30.99</v>
      </c>
      <c r="J1797">
        <v>1</v>
      </c>
      <c r="K1797" s="191"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7.32</v>
      </c>
      <c r="L1797" s="192" t="str">
        <f t="shared" si="28"/>
        <v>Spirits750</v>
      </c>
      <c r="M1797" s="191">
        <f>VLOOKUP(L1797,'Slope %'!C:D,2,0)</f>
        <v>7.0000000000000007E-2</v>
      </c>
    </row>
    <row r="1798" spans="1:13" x14ac:dyDescent="0.25">
      <c r="A1798">
        <v>29790</v>
      </c>
      <c r="B1798" s="58" t="s">
        <v>2092</v>
      </c>
      <c r="C1798" s="58" t="s">
        <v>423</v>
      </c>
      <c r="D1798" s="58" t="s">
        <v>1014</v>
      </c>
      <c r="E1798" s="58">
        <v>750</v>
      </c>
      <c r="F1798" s="58">
        <v>12</v>
      </c>
      <c r="G1798" s="59">
        <v>13.4</v>
      </c>
      <c r="H1798" s="58" t="s">
        <v>1680</v>
      </c>
      <c r="I1798" s="59">
        <v>17.850000000000001</v>
      </c>
      <c r="J1798">
        <v>1</v>
      </c>
      <c r="K1798" s="191"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7.85</v>
      </c>
      <c r="L1798" s="192" t="str">
        <f t="shared" si="28"/>
        <v>Wine750</v>
      </c>
      <c r="M1798" s="191">
        <f>VLOOKUP(L1798,'Slope %'!C:D,2,0)</f>
        <v>0.1</v>
      </c>
    </row>
    <row r="1799" spans="1:13" x14ac:dyDescent="0.25">
      <c r="A1799">
        <v>29801</v>
      </c>
      <c r="B1799" s="58" t="s">
        <v>2093</v>
      </c>
      <c r="C1799" s="58" t="s">
        <v>410</v>
      </c>
      <c r="D1799" s="58" t="s">
        <v>411</v>
      </c>
      <c r="E1799" s="58">
        <v>473</v>
      </c>
      <c r="F1799" s="58">
        <v>24</v>
      </c>
      <c r="G1799" s="59">
        <v>5</v>
      </c>
      <c r="H1799" s="58" t="s">
        <v>697</v>
      </c>
      <c r="I1799" s="59">
        <v>3.69</v>
      </c>
      <c r="J1799">
        <v>1</v>
      </c>
      <c r="K1799" s="191"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1.85</v>
      </c>
      <c r="L1799" s="192" t="str">
        <f t="shared" si="28"/>
        <v>Beer473</v>
      </c>
      <c r="M1799" s="191">
        <f>VLOOKUP(L1799,'Slope %'!C:D,2,0)</f>
        <v>0.12</v>
      </c>
    </row>
    <row r="1800" spans="1:13" x14ac:dyDescent="0.25">
      <c r="A1800">
        <v>29801</v>
      </c>
      <c r="B1800" s="58" t="s">
        <v>2093</v>
      </c>
      <c r="C1800" s="58" t="s">
        <v>410</v>
      </c>
      <c r="D1800" s="58" t="s">
        <v>411</v>
      </c>
      <c r="E1800" s="58">
        <v>473</v>
      </c>
      <c r="F1800" s="58">
        <v>24</v>
      </c>
      <c r="G1800" s="59">
        <v>5</v>
      </c>
      <c r="H1800" s="58" t="s">
        <v>697</v>
      </c>
      <c r="I1800" s="59">
        <v>3.69</v>
      </c>
      <c r="J1800">
        <v>1</v>
      </c>
      <c r="K1800" s="191"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1.85</v>
      </c>
      <c r="L1800" s="192" t="str">
        <f t="shared" si="28"/>
        <v>Beer473</v>
      </c>
      <c r="M1800" s="191">
        <f>VLOOKUP(L1800,'Slope %'!C:D,2,0)</f>
        <v>0.12</v>
      </c>
    </row>
    <row r="1801" spans="1:13" x14ac:dyDescent="0.25">
      <c r="A1801">
        <v>29815</v>
      </c>
      <c r="B1801" s="58" t="s">
        <v>2094</v>
      </c>
      <c r="C1801" s="58" t="s">
        <v>423</v>
      </c>
      <c r="D1801" s="58" t="s">
        <v>436</v>
      </c>
      <c r="E1801" s="58">
        <v>1500</v>
      </c>
      <c r="F1801" s="58">
        <v>6</v>
      </c>
      <c r="G1801" s="59">
        <v>11</v>
      </c>
      <c r="H1801" s="58" t="s">
        <v>437</v>
      </c>
      <c r="I1801" s="59">
        <v>20.99</v>
      </c>
      <c r="J1801">
        <v>1</v>
      </c>
      <c r="K1801" s="191"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12.88</v>
      </c>
      <c r="L1801" s="192" t="str">
        <f t="shared" si="28"/>
        <v>Wine1500</v>
      </c>
      <c r="M1801" s="191">
        <f>VLOOKUP(L1801,'Slope %'!C:D,2,0)</f>
        <v>7.0000000000000007E-2</v>
      </c>
    </row>
    <row r="1802" spans="1:13" x14ac:dyDescent="0.25">
      <c r="A1802">
        <v>29826</v>
      </c>
      <c r="B1802" s="58" t="s">
        <v>2095</v>
      </c>
      <c r="C1802" s="58" t="s">
        <v>673</v>
      </c>
      <c r="D1802" s="58" t="s">
        <v>1398</v>
      </c>
      <c r="E1802" s="58">
        <v>30000</v>
      </c>
      <c r="F1802" s="58">
        <v>1</v>
      </c>
      <c r="G1802" s="59">
        <v>5.5</v>
      </c>
      <c r="H1802" s="58" t="s">
        <v>759</v>
      </c>
      <c r="I1802" s="59">
        <v>169.99</v>
      </c>
      <c r="J1802">
        <v>1</v>
      </c>
      <c r="K1802" s="191"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128.82</v>
      </c>
      <c r="L1802" s="192" t="str">
        <f t="shared" si="28"/>
        <v>Ready to Drink30000</v>
      </c>
      <c r="M1802" s="191" t="e">
        <f>VLOOKUP(L1802,'Slope %'!C:D,2,0)</f>
        <v>#N/A</v>
      </c>
    </row>
    <row r="1803" spans="1:13" x14ac:dyDescent="0.25">
      <c r="A1803">
        <v>29826</v>
      </c>
      <c r="B1803" s="58" t="s">
        <v>2095</v>
      </c>
      <c r="C1803" s="58" t="s">
        <v>673</v>
      </c>
      <c r="D1803" s="58" t="s">
        <v>1398</v>
      </c>
      <c r="E1803" s="58">
        <v>30000</v>
      </c>
      <c r="F1803" s="58">
        <v>1</v>
      </c>
      <c r="G1803" s="59">
        <v>5.5</v>
      </c>
      <c r="H1803" s="58" t="s">
        <v>759</v>
      </c>
      <c r="I1803" s="59">
        <v>169.99</v>
      </c>
      <c r="J1803">
        <v>1</v>
      </c>
      <c r="K1803" s="191"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128.82</v>
      </c>
      <c r="L1803" s="192" t="str">
        <f t="shared" si="28"/>
        <v>Ready to Drink30000</v>
      </c>
      <c r="M1803" s="191" t="e">
        <f>VLOOKUP(L1803,'Slope %'!C:D,2,0)</f>
        <v>#N/A</v>
      </c>
    </row>
    <row r="1804" spans="1:13" x14ac:dyDescent="0.25">
      <c r="A1804">
        <v>29827</v>
      </c>
      <c r="B1804" s="58" t="s">
        <v>2096</v>
      </c>
      <c r="C1804" s="58" t="s">
        <v>673</v>
      </c>
      <c r="D1804" s="58" t="s">
        <v>1398</v>
      </c>
      <c r="E1804" s="58">
        <v>30000</v>
      </c>
      <c r="F1804" s="58">
        <v>1</v>
      </c>
      <c r="G1804" s="59">
        <v>5.5</v>
      </c>
      <c r="H1804" s="58" t="s">
        <v>759</v>
      </c>
      <c r="I1804" s="59">
        <v>151.87</v>
      </c>
      <c r="J1804">
        <v>1</v>
      </c>
      <c r="K1804" s="191"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128.82</v>
      </c>
      <c r="L1804" s="192" t="str">
        <f t="shared" si="28"/>
        <v>Ready to Drink30000</v>
      </c>
      <c r="M1804" s="191" t="e">
        <f>VLOOKUP(L1804,'Slope %'!C:D,2,0)</f>
        <v>#N/A</v>
      </c>
    </row>
    <row r="1805" spans="1:13" x14ac:dyDescent="0.25">
      <c r="A1805">
        <v>29828</v>
      </c>
      <c r="B1805" s="58" t="s">
        <v>2097</v>
      </c>
      <c r="C1805" s="58" t="s">
        <v>673</v>
      </c>
      <c r="D1805" s="58" t="s">
        <v>2098</v>
      </c>
      <c r="E1805" s="58">
        <v>30000</v>
      </c>
      <c r="F1805" s="58">
        <v>1</v>
      </c>
      <c r="G1805" s="59">
        <v>5.8</v>
      </c>
      <c r="H1805" s="58" t="s">
        <v>759</v>
      </c>
      <c r="I1805" s="59">
        <v>169.99</v>
      </c>
      <c r="J1805">
        <v>1</v>
      </c>
      <c r="K1805" s="191"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135.84</v>
      </c>
      <c r="L1805" s="192" t="str">
        <f t="shared" si="28"/>
        <v>Ready to Drink30000</v>
      </c>
      <c r="M1805" s="191" t="e">
        <f>VLOOKUP(L1805,'Slope %'!C:D,2,0)</f>
        <v>#N/A</v>
      </c>
    </row>
    <row r="1806" spans="1:13" x14ac:dyDescent="0.25">
      <c r="A1806">
        <v>29828</v>
      </c>
      <c r="B1806" s="58" t="s">
        <v>2097</v>
      </c>
      <c r="C1806" s="58" t="s">
        <v>673</v>
      </c>
      <c r="D1806" s="58" t="s">
        <v>2098</v>
      </c>
      <c r="E1806" s="58">
        <v>30000</v>
      </c>
      <c r="F1806" s="58">
        <v>1</v>
      </c>
      <c r="G1806" s="59">
        <v>5.8</v>
      </c>
      <c r="H1806" s="58" t="s">
        <v>759</v>
      </c>
      <c r="I1806" s="59">
        <v>169.99</v>
      </c>
      <c r="J1806">
        <v>1</v>
      </c>
      <c r="K1806" s="191"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135.84</v>
      </c>
      <c r="L1806" s="192" t="str">
        <f t="shared" si="28"/>
        <v>Ready to Drink30000</v>
      </c>
      <c r="M1806" s="191" t="e">
        <f>VLOOKUP(L1806,'Slope %'!C:D,2,0)</f>
        <v>#N/A</v>
      </c>
    </row>
    <row r="1807" spans="1:13" x14ac:dyDescent="0.25">
      <c r="A1807">
        <v>29829</v>
      </c>
      <c r="B1807" s="58" t="s">
        <v>2099</v>
      </c>
      <c r="C1807" s="58" t="s">
        <v>673</v>
      </c>
      <c r="D1807" s="58" t="s">
        <v>1122</v>
      </c>
      <c r="E1807" s="58">
        <v>58500</v>
      </c>
      <c r="F1807" s="58">
        <v>1</v>
      </c>
      <c r="G1807" s="59">
        <v>5.5</v>
      </c>
      <c r="H1807" s="58" t="s">
        <v>759</v>
      </c>
      <c r="I1807" s="59">
        <v>279.33999999999997</v>
      </c>
      <c r="J1807">
        <v>1</v>
      </c>
      <c r="K1807" s="191"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251.19</v>
      </c>
      <c r="L1807" s="192" t="str">
        <f t="shared" si="28"/>
        <v>Ready to Drink58500</v>
      </c>
      <c r="M1807" s="191" t="e">
        <f>VLOOKUP(L1807,'Slope %'!C:D,2,0)</f>
        <v>#N/A</v>
      </c>
    </row>
    <row r="1808" spans="1:13" x14ac:dyDescent="0.25">
      <c r="A1808">
        <v>29829</v>
      </c>
      <c r="B1808" s="58" t="s">
        <v>2099</v>
      </c>
      <c r="C1808" s="58" t="s">
        <v>673</v>
      </c>
      <c r="D1808" s="58" t="s">
        <v>1122</v>
      </c>
      <c r="E1808" s="58">
        <v>58500</v>
      </c>
      <c r="F1808" s="58">
        <v>1</v>
      </c>
      <c r="G1808" s="59">
        <v>5.5</v>
      </c>
      <c r="H1808" s="58" t="s">
        <v>759</v>
      </c>
      <c r="I1808" s="59">
        <v>279.33999999999997</v>
      </c>
      <c r="J1808">
        <v>1</v>
      </c>
      <c r="K1808" s="191"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251.19</v>
      </c>
      <c r="L1808" s="192" t="str">
        <f t="shared" si="28"/>
        <v>Ready to Drink58500</v>
      </c>
      <c r="M1808" s="191" t="e">
        <f>VLOOKUP(L1808,'Slope %'!C:D,2,0)</f>
        <v>#N/A</v>
      </c>
    </row>
    <row r="1809" spans="1:13" x14ac:dyDescent="0.25">
      <c r="A1809">
        <v>29880</v>
      </c>
      <c r="B1809" s="58" t="s">
        <v>2100</v>
      </c>
      <c r="C1809" s="58" t="s">
        <v>423</v>
      </c>
      <c r="D1809" s="58" t="s">
        <v>598</v>
      </c>
      <c r="E1809" s="58">
        <v>750</v>
      </c>
      <c r="F1809" s="58">
        <v>6</v>
      </c>
      <c r="G1809" s="59">
        <v>14.5</v>
      </c>
      <c r="H1809" s="58" t="s">
        <v>431</v>
      </c>
      <c r="I1809" s="59">
        <v>158.05000000000001</v>
      </c>
      <c r="J1809">
        <v>1</v>
      </c>
      <c r="K1809" s="191"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8.49</v>
      </c>
      <c r="L1809" s="192" t="str">
        <f t="shared" si="28"/>
        <v>Wine750</v>
      </c>
      <c r="M1809" s="191">
        <f>VLOOKUP(L1809,'Slope %'!C:D,2,0)</f>
        <v>0.1</v>
      </c>
    </row>
    <row r="1810" spans="1:13" x14ac:dyDescent="0.25">
      <c r="A1810">
        <v>29897</v>
      </c>
      <c r="B1810" s="58" t="s">
        <v>2101</v>
      </c>
      <c r="C1810" s="58" t="s">
        <v>673</v>
      </c>
      <c r="D1810" s="58" t="s">
        <v>1398</v>
      </c>
      <c r="E1810" s="58">
        <v>30000</v>
      </c>
      <c r="F1810" s="58">
        <v>1</v>
      </c>
      <c r="G1810" s="59">
        <v>5.5</v>
      </c>
      <c r="H1810" s="58" t="s">
        <v>759</v>
      </c>
      <c r="I1810" s="59">
        <v>169.99</v>
      </c>
      <c r="J1810">
        <v>1</v>
      </c>
      <c r="K1810" s="191"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128.82</v>
      </c>
      <c r="L1810" s="192" t="str">
        <f t="shared" si="28"/>
        <v>Ready to Drink30000</v>
      </c>
      <c r="M1810" s="191" t="e">
        <f>VLOOKUP(L1810,'Slope %'!C:D,2,0)</f>
        <v>#N/A</v>
      </c>
    </row>
    <row r="1811" spans="1:13" x14ac:dyDescent="0.25">
      <c r="A1811">
        <v>29897</v>
      </c>
      <c r="B1811" s="58" t="s">
        <v>2101</v>
      </c>
      <c r="C1811" s="58" t="s">
        <v>673</v>
      </c>
      <c r="D1811" s="58" t="s">
        <v>1398</v>
      </c>
      <c r="E1811" s="58">
        <v>30000</v>
      </c>
      <c r="F1811" s="58">
        <v>1</v>
      </c>
      <c r="G1811" s="59">
        <v>5.5</v>
      </c>
      <c r="H1811" s="58" t="s">
        <v>759</v>
      </c>
      <c r="I1811" s="59">
        <v>169.99</v>
      </c>
      <c r="J1811">
        <v>1</v>
      </c>
      <c r="K1811" s="191"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128.82</v>
      </c>
      <c r="L1811" s="192" t="str">
        <f t="shared" si="28"/>
        <v>Ready to Drink30000</v>
      </c>
      <c r="M1811" s="191" t="e">
        <f>VLOOKUP(L1811,'Slope %'!C:D,2,0)</f>
        <v>#N/A</v>
      </c>
    </row>
    <row r="1812" spans="1:13" x14ac:dyDescent="0.25">
      <c r="A1812">
        <v>29905</v>
      </c>
      <c r="B1812" s="58" t="s">
        <v>2102</v>
      </c>
      <c r="C1812" s="58" t="s">
        <v>410</v>
      </c>
      <c r="D1812" s="58" t="s">
        <v>717</v>
      </c>
      <c r="E1812" s="58">
        <v>473</v>
      </c>
      <c r="F1812" s="58">
        <v>24</v>
      </c>
      <c r="G1812" s="59">
        <v>6.5</v>
      </c>
      <c r="H1812" s="58" t="s">
        <v>1959</v>
      </c>
      <c r="I1812" s="59">
        <v>4.75</v>
      </c>
      <c r="J1812">
        <v>1</v>
      </c>
      <c r="K1812" s="191"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2.4</v>
      </c>
      <c r="L1812" s="192" t="str">
        <f t="shared" si="28"/>
        <v>Beer473</v>
      </c>
      <c r="M1812" s="191">
        <f>VLOOKUP(L1812,'Slope %'!C:D,2,0)</f>
        <v>0.12</v>
      </c>
    </row>
    <row r="1813" spans="1:13" x14ac:dyDescent="0.25">
      <c r="A1813">
        <v>29905</v>
      </c>
      <c r="B1813" s="58" t="s">
        <v>2102</v>
      </c>
      <c r="C1813" s="58" t="s">
        <v>410</v>
      </c>
      <c r="D1813" s="58" t="s">
        <v>717</v>
      </c>
      <c r="E1813" s="58">
        <v>473</v>
      </c>
      <c r="F1813" s="58">
        <v>24</v>
      </c>
      <c r="G1813" s="59">
        <v>6.5</v>
      </c>
      <c r="H1813" s="58" t="s">
        <v>1959</v>
      </c>
      <c r="I1813" s="59">
        <v>4.75</v>
      </c>
      <c r="J1813">
        <v>1</v>
      </c>
      <c r="K1813" s="191"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2.4</v>
      </c>
      <c r="L1813" s="192" t="str">
        <f t="shared" si="28"/>
        <v>Beer473</v>
      </c>
      <c r="M1813" s="191">
        <f>VLOOKUP(L1813,'Slope %'!C:D,2,0)</f>
        <v>0.12</v>
      </c>
    </row>
    <row r="1814" spans="1:13" x14ac:dyDescent="0.25">
      <c r="A1814">
        <v>29930</v>
      </c>
      <c r="B1814" s="58" t="s">
        <v>2103</v>
      </c>
      <c r="C1814" s="58" t="s">
        <v>410</v>
      </c>
      <c r="D1814" s="58" t="s">
        <v>677</v>
      </c>
      <c r="E1814" s="58">
        <v>1892</v>
      </c>
      <c r="F1814" s="58">
        <v>6</v>
      </c>
      <c r="G1814" s="59">
        <v>5.4</v>
      </c>
      <c r="H1814" s="58" t="s">
        <v>412</v>
      </c>
      <c r="I1814" s="59">
        <v>14.39</v>
      </c>
      <c r="J1814">
        <v>4</v>
      </c>
      <c r="K1814" s="191"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7.98</v>
      </c>
      <c r="L1814" s="192" t="str">
        <f t="shared" si="28"/>
        <v>Beer1892</v>
      </c>
      <c r="M1814" s="191">
        <f>VLOOKUP(L1814,'Slope %'!C:D,2,0)</f>
        <v>0.1</v>
      </c>
    </row>
    <row r="1815" spans="1:13" x14ac:dyDescent="0.25">
      <c r="A1815">
        <v>29930</v>
      </c>
      <c r="B1815" s="58" t="s">
        <v>2103</v>
      </c>
      <c r="C1815" s="58" t="s">
        <v>410</v>
      </c>
      <c r="D1815" s="58" t="s">
        <v>677</v>
      </c>
      <c r="E1815" s="58">
        <v>1892</v>
      </c>
      <c r="F1815" s="58">
        <v>6</v>
      </c>
      <c r="G1815" s="59">
        <v>5.4</v>
      </c>
      <c r="H1815" s="58" t="s">
        <v>412</v>
      </c>
      <c r="I1815" s="59">
        <v>14.39</v>
      </c>
      <c r="J1815">
        <v>4</v>
      </c>
      <c r="K1815" s="191"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7.98</v>
      </c>
      <c r="L1815" s="192" t="str">
        <f t="shared" si="28"/>
        <v>Beer1892</v>
      </c>
      <c r="M1815" s="191">
        <f>VLOOKUP(L1815,'Slope %'!C:D,2,0)</f>
        <v>0.1</v>
      </c>
    </row>
    <row r="1816" spans="1:13" x14ac:dyDescent="0.25">
      <c r="A1816">
        <v>29931</v>
      </c>
      <c r="B1816" s="58" t="s">
        <v>2104</v>
      </c>
      <c r="C1816" s="58" t="s">
        <v>410</v>
      </c>
      <c r="D1816" s="58" t="s">
        <v>411</v>
      </c>
      <c r="E1816" s="58">
        <v>473</v>
      </c>
      <c r="F1816" s="58">
        <v>24</v>
      </c>
      <c r="G1816" s="59">
        <v>4.5</v>
      </c>
      <c r="H1816" s="58" t="s">
        <v>412</v>
      </c>
      <c r="I1816" s="59">
        <v>3.99</v>
      </c>
      <c r="J1816">
        <v>1</v>
      </c>
      <c r="K1816" s="191"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1.66</v>
      </c>
      <c r="L1816" s="192" t="str">
        <f t="shared" si="28"/>
        <v>Beer473</v>
      </c>
      <c r="M1816" s="191">
        <f>VLOOKUP(L1816,'Slope %'!C:D,2,0)</f>
        <v>0.12</v>
      </c>
    </row>
    <row r="1817" spans="1:13" x14ac:dyDescent="0.25">
      <c r="A1817">
        <v>29931</v>
      </c>
      <c r="B1817" s="58" t="s">
        <v>2104</v>
      </c>
      <c r="C1817" s="58" t="s">
        <v>410</v>
      </c>
      <c r="D1817" s="58" t="s">
        <v>411</v>
      </c>
      <c r="E1817" s="58">
        <v>473</v>
      </c>
      <c r="F1817" s="58">
        <v>24</v>
      </c>
      <c r="G1817" s="59">
        <v>4.5</v>
      </c>
      <c r="H1817" s="58" t="s">
        <v>412</v>
      </c>
      <c r="I1817" s="59">
        <v>3.99</v>
      </c>
      <c r="J1817">
        <v>1</v>
      </c>
      <c r="K1817" s="191"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1.66</v>
      </c>
      <c r="L1817" s="192" t="str">
        <f t="shared" si="28"/>
        <v>Beer473</v>
      </c>
      <c r="M1817" s="191">
        <f>VLOOKUP(L1817,'Slope %'!C:D,2,0)</f>
        <v>0.12</v>
      </c>
    </row>
    <row r="1818" spans="1:13" x14ac:dyDescent="0.25">
      <c r="A1818">
        <v>29972</v>
      </c>
      <c r="B1818" s="58" t="s">
        <v>2105</v>
      </c>
      <c r="C1818" s="58" t="s">
        <v>410</v>
      </c>
      <c r="D1818" s="58" t="s">
        <v>411</v>
      </c>
      <c r="E1818" s="58">
        <v>2046</v>
      </c>
      <c r="F1818" s="58">
        <v>4</v>
      </c>
      <c r="G1818" s="59">
        <v>5</v>
      </c>
      <c r="H1818" s="58" t="s">
        <v>448</v>
      </c>
      <c r="I1818" s="59">
        <v>14.95</v>
      </c>
      <c r="J1818">
        <v>6</v>
      </c>
      <c r="K1818" s="191"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7.99</v>
      </c>
      <c r="L1818" s="192" t="str">
        <f t="shared" si="28"/>
        <v>Beer2046</v>
      </c>
      <c r="M1818" s="191">
        <f>VLOOKUP(L1818,'Slope %'!C:D,2,0)</f>
        <v>0.1</v>
      </c>
    </row>
    <row r="1819" spans="1:13" x14ac:dyDescent="0.25">
      <c r="A1819">
        <v>29972</v>
      </c>
      <c r="B1819" s="58" t="s">
        <v>2105</v>
      </c>
      <c r="C1819" s="58" t="s">
        <v>410</v>
      </c>
      <c r="D1819" s="58" t="s">
        <v>411</v>
      </c>
      <c r="E1819" s="58">
        <v>2046</v>
      </c>
      <c r="F1819" s="58">
        <v>4</v>
      </c>
      <c r="G1819" s="59">
        <v>5</v>
      </c>
      <c r="H1819" s="58" t="s">
        <v>448</v>
      </c>
      <c r="I1819" s="59">
        <v>14.95</v>
      </c>
      <c r="J1819">
        <v>6</v>
      </c>
      <c r="K1819" s="191"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7.99</v>
      </c>
      <c r="L1819" s="192" t="str">
        <f t="shared" si="28"/>
        <v>Beer2046</v>
      </c>
      <c r="M1819" s="191">
        <f>VLOOKUP(L1819,'Slope %'!C:D,2,0)</f>
        <v>0.1</v>
      </c>
    </row>
    <row r="1820" spans="1:13" x14ac:dyDescent="0.25">
      <c r="A1820">
        <v>29979</v>
      </c>
      <c r="B1820" s="58" t="s">
        <v>2106</v>
      </c>
      <c r="C1820" s="58" t="s">
        <v>410</v>
      </c>
      <c r="D1820" s="58" t="s">
        <v>906</v>
      </c>
      <c r="E1820" s="58">
        <v>473</v>
      </c>
      <c r="F1820" s="58">
        <v>24</v>
      </c>
      <c r="G1820" s="59">
        <v>5</v>
      </c>
      <c r="H1820" s="58" t="s">
        <v>697</v>
      </c>
      <c r="I1820" s="59">
        <v>4.6900000000000004</v>
      </c>
      <c r="J1820">
        <v>1</v>
      </c>
      <c r="K1820" s="191"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1.85</v>
      </c>
      <c r="L1820" s="192" t="str">
        <f t="shared" si="28"/>
        <v>Beer473</v>
      </c>
      <c r="M1820" s="191">
        <f>VLOOKUP(L1820,'Slope %'!C:D,2,0)</f>
        <v>0.12</v>
      </c>
    </row>
    <row r="1821" spans="1:13" x14ac:dyDescent="0.25">
      <c r="A1821">
        <v>29979</v>
      </c>
      <c r="B1821" s="58" t="s">
        <v>2106</v>
      </c>
      <c r="C1821" s="58" t="s">
        <v>410</v>
      </c>
      <c r="D1821" s="58" t="s">
        <v>906</v>
      </c>
      <c r="E1821" s="58">
        <v>473</v>
      </c>
      <c r="F1821" s="58">
        <v>24</v>
      </c>
      <c r="G1821" s="59">
        <v>5</v>
      </c>
      <c r="H1821" s="58" t="s">
        <v>697</v>
      </c>
      <c r="I1821" s="59">
        <v>4.6900000000000004</v>
      </c>
      <c r="J1821">
        <v>1</v>
      </c>
      <c r="K1821" s="191"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1.85</v>
      </c>
      <c r="L1821" s="192" t="str">
        <f t="shared" si="28"/>
        <v>Beer473</v>
      </c>
      <c r="M1821" s="191">
        <f>VLOOKUP(L1821,'Slope %'!C:D,2,0)</f>
        <v>0.12</v>
      </c>
    </row>
    <row r="1822" spans="1:13" x14ac:dyDescent="0.25">
      <c r="A1822">
        <v>30000</v>
      </c>
      <c r="B1822" s="58" t="s">
        <v>2107</v>
      </c>
      <c r="C1822" s="58" t="s">
        <v>410</v>
      </c>
      <c r="D1822" s="58" t="s">
        <v>677</v>
      </c>
      <c r="E1822" s="58">
        <v>5325</v>
      </c>
      <c r="F1822" s="58">
        <v>1</v>
      </c>
      <c r="G1822" s="59">
        <v>5</v>
      </c>
      <c r="H1822" s="58" t="s">
        <v>1613</v>
      </c>
      <c r="I1822" s="59">
        <v>32</v>
      </c>
      <c r="J1822">
        <v>15</v>
      </c>
      <c r="K1822" s="191"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20.79</v>
      </c>
      <c r="L1822" s="192" t="str">
        <f t="shared" si="28"/>
        <v>Beer5325</v>
      </c>
      <c r="M1822" s="191">
        <f>VLOOKUP(L1822,'Slope %'!C:D,2,0)</f>
        <v>0.05</v>
      </c>
    </row>
    <row r="1823" spans="1:13" x14ac:dyDescent="0.25">
      <c r="A1823">
        <v>30000</v>
      </c>
      <c r="B1823" s="58" t="s">
        <v>2107</v>
      </c>
      <c r="C1823" s="58" t="s">
        <v>410</v>
      </c>
      <c r="D1823" s="58" t="s">
        <v>677</v>
      </c>
      <c r="E1823" s="58">
        <v>5325</v>
      </c>
      <c r="F1823" s="58">
        <v>1</v>
      </c>
      <c r="G1823" s="59">
        <v>5</v>
      </c>
      <c r="H1823" s="58" t="s">
        <v>1613</v>
      </c>
      <c r="I1823" s="59">
        <v>32</v>
      </c>
      <c r="J1823">
        <v>15</v>
      </c>
      <c r="K1823" s="191"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20.79</v>
      </c>
      <c r="L1823" s="192" t="str">
        <f t="shared" si="28"/>
        <v>Beer5325</v>
      </c>
      <c r="M1823" s="191">
        <f>VLOOKUP(L1823,'Slope %'!C:D,2,0)</f>
        <v>0.05</v>
      </c>
    </row>
    <row r="1824" spans="1:13" x14ac:dyDescent="0.25">
      <c r="A1824">
        <v>30001</v>
      </c>
      <c r="B1824" s="58" t="s">
        <v>2108</v>
      </c>
      <c r="C1824" s="58" t="s">
        <v>410</v>
      </c>
      <c r="D1824" s="58" t="s">
        <v>717</v>
      </c>
      <c r="E1824" s="58">
        <v>473</v>
      </c>
      <c r="F1824" s="58">
        <v>24</v>
      </c>
      <c r="G1824" s="59">
        <v>10.199999999999999</v>
      </c>
      <c r="H1824" s="58" t="s">
        <v>1695</v>
      </c>
      <c r="I1824" s="59">
        <v>5.29</v>
      </c>
      <c r="J1824">
        <v>1</v>
      </c>
      <c r="K1824" s="191"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3.77</v>
      </c>
      <c r="L1824" s="192" t="str">
        <f t="shared" si="28"/>
        <v>Beer473</v>
      </c>
      <c r="M1824" s="191">
        <f>VLOOKUP(L1824,'Slope %'!C:D,2,0)</f>
        <v>0.12</v>
      </c>
    </row>
    <row r="1825" spans="1:13" x14ac:dyDescent="0.25">
      <c r="A1825">
        <v>30012</v>
      </c>
      <c r="B1825" s="58" t="s">
        <v>891</v>
      </c>
      <c r="C1825" s="58" t="s">
        <v>414</v>
      </c>
      <c r="D1825" s="58" t="s">
        <v>892</v>
      </c>
      <c r="E1825" s="58">
        <v>1750</v>
      </c>
      <c r="F1825" s="58">
        <v>6</v>
      </c>
      <c r="G1825" s="59">
        <v>40</v>
      </c>
      <c r="H1825" s="58" t="s">
        <v>445</v>
      </c>
      <c r="I1825" s="59">
        <v>81.99</v>
      </c>
      <c r="J1825">
        <v>1</v>
      </c>
      <c r="K1825" s="191"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54.65</v>
      </c>
      <c r="L1825" s="192" t="str">
        <f t="shared" si="28"/>
        <v>Spirits1750</v>
      </c>
      <c r="M1825" s="191">
        <f>VLOOKUP(L1825,'Slope %'!C:D,2,0)</f>
        <v>0.03</v>
      </c>
    </row>
    <row r="1826" spans="1:13" x14ac:dyDescent="0.25">
      <c r="A1826">
        <v>30013</v>
      </c>
      <c r="B1826" s="58" t="s">
        <v>2109</v>
      </c>
      <c r="C1826" s="58" t="s">
        <v>414</v>
      </c>
      <c r="D1826" s="58" t="s">
        <v>892</v>
      </c>
      <c r="E1826" s="58">
        <v>750</v>
      </c>
      <c r="F1826" s="58">
        <v>12</v>
      </c>
      <c r="G1826" s="59">
        <v>40</v>
      </c>
      <c r="H1826" s="58" t="s">
        <v>480</v>
      </c>
      <c r="I1826" s="59">
        <v>39.99</v>
      </c>
      <c r="J1826">
        <v>1</v>
      </c>
      <c r="K1826" s="191"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23.42</v>
      </c>
      <c r="L1826" s="192" t="str">
        <f t="shared" si="28"/>
        <v>Spirits750</v>
      </c>
      <c r="M1826" s="191">
        <f>VLOOKUP(L1826,'Slope %'!C:D,2,0)</f>
        <v>7.0000000000000007E-2</v>
      </c>
    </row>
    <row r="1827" spans="1:13" x14ac:dyDescent="0.25">
      <c r="A1827">
        <v>30014</v>
      </c>
      <c r="B1827" s="58" t="s">
        <v>1171</v>
      </c>
      <c r="C1827" s="58" t="s">
        <v>414</v>
      </c>
      <c r="D1827" s="58" t="s">
        <v>892</v>
      </c>
      <c r="E1827" s="58">
        <v>375</v>
      </c>
      <c r="F1827" s="58">
        <v>24</v>
      </c>
      <c r="G1827" s="59">
        <v>40</v>
      </c>
      <c r="H1827" s="58" t="s">
        <v>480</v>
      </c>
      <c r="I1827" s="59">
        <v>18.489999999999998</v>
      </c>
      <c r="J1827">
        <v>1</v>
      </c>
      <c r="K1827" s="191"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13.3</v>
      </c>
      <c r="L1827" s="192" t="str">
        <f t="shared" si="28"/>
        <v>Spirits375</v>
      </c>
      <c r="M1827" s="191">
        <f>VLOOKUP(L1827,'Slope %'!C:D,2,0)</f>
        <v>0.1</v>
      </c>
    </row>
    <row r="1828" spans="1:13" x14ac:dyDescent="0.25">
      <c r="A1828">
        <v>30024</v>
      </c>
      <c r="B1828" s="58" t="s">
        <v>2110</v>
      </c>
      <c r="C1828" s="58" t="s">
        <v>414</v>
      </c>
      <c r="D1828" s="58" t="s">
        <v>1084</v>
      </c>
      <c r="E1828" s="58">
        <v>750</v>
      </c>
      <c r="F1828" s="58">
        <v>12</v>
      </c>
      <c r="G1828" s="59">
        <v>35</v>
      </c>
      <c r="H1828" s="58" t="s">
        <v>419</v>
      </c>
      <c r="I1828" s="59">
        <v>29.99</v>
      </c>
      <c r="J1828">
        <v>1</v>
      </c>
      <c r="K1828" s="191"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20.49</v>
      </c>
      <c r="L1828" s="192" t="str">
        <f t="shared" si="28"/>
        <v>Spirits750</v>
      </c>
      <c r="M1828" s="191">
        <f>VLOOKUP(L1828,'Slope %'!C:D,2,0)</f>
        <v>7.0000000000000007E-2</v>
      </c>
    </row>
    <row r="1829" spans="1:13" x14ac:dyDescent="0.25">
      <c r="A1829">
        <v>30083</v>
      </c>
      <c r="B1829" s="58" t="s">
        <v>2111</v>
      </c>
      <c r="C1829" s="58" t="s">
        <v>410</v>
      </c>
      <c r="D1829" s="58" t="s">
        <v>677</v>
      </c>
      <c r="E1829" s="58">
        <v>473</v>
      </c>
      <c r="F1829" s="58">
        <v>24</v>
      </c>
      <c r="G1829" s="59">
        <v>4.8</v>
      </c>
      <c r="H1829" s="58" t="s">
        <v>1918</v>
      </c>
      <c r="I1829" s="59">
        <v>3.69</v>
      </c>
      <c r="J1829">
        <v>1</v>
      </c>
      <c r="K1829" s="191"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1.77</v>
      </c>
      <c r="L1829" s="192" t="str">
        <f t="shared" si="28"/>
        <v>Beer473</v>
      </c>
      <c r="M1829" s="191">
        <f>VLOOKUP(L1829,'Slope %'!C:D,2,0)</f>
        <v>0.12</v>
      </c>
    </row>
    <row r="1830" spans="1:13" x14ac:dyDescent="0.25">
      <c r="A1830">
        <v>30083</v>
      </c>
      <c r="B1830" s="58" t="s">
        <v>2111</v>
      </c>
      <c r="C1830" s="58" t="s">
        <v>410</v>
      </c>
      <c r="D1830" s="58" t="s">
        <v>677</v>
      </c>
      <c r="E1830" s="58">
        <v>473</v>
      </c>
      <c r="F1830" s="58">
        <v>24</v>
      </c>
      <c r="G1830" s="59">
        <v>4.8</v>
      </c>
      <c r="H1830" s="58" t="s">
        <v>1918</v>
      </c>
      <c r="I1830" s="59">
        <v>3.69</v>
      </c>
      <c r="J1830">
        <v>1</v>
      </c>
      <c r="K1830" s="191"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1.77</v>
      </c>
      <c r="L1830" s="192" t="str">
        <f t="shared" si="28"/>
        <v>Beer473</v>
      </c>
      <c r="M1830" s="191">
        <f>VLOOKUP(L1830,'Slope %'!C:D,2,0)</f>
        <v>0.12</v>
      </c>
    </row>
    <row r="1831" spans="1:13" x14ac:dyDescent="0.25">
      <c r="A1831">
        <v>30106</v>
      </c>
      <c r="B1831" s="58" t="s">
        <v>2112</v>
      </c>
      <c r="C1831" s="58" t="s">
        <v>423</v>
      </c>
      <c r="D1831" s="58" t="s">
        <v>639</v>
      </c>
      <c r="E1831" s="58">
        <v>750</v>
      </c>
      <c r="F1831" s="58">
        <v>6</v>
      </c>
      <c r="G1831" s="59">
        <v>14.5</v>
      </c>
      <c r="H1831" s="58" t="s">
        <v>425</v>
      </c>
      <c r="I1831" s="59">
        <v>59.99</v>
      </c>
      <c r="J1831">
        <v>1</v>
      </c>
      <c r="K1831" s="191"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8.49</v>
      </c>
      <c r="L1831" s="192" t="str">
        <f t="shared" si="28"/>
        <v>Wine750</v>
      </c>
      <c r="M1831" s="191">
        <f>VLOOKUP(L1831,'Slope %'!C:D,2,0)</f>
        <v>0.1</v>
      </c>
    </row>
    <row r="1832" spans="1:13" x14ac:dyDescent="0.25">
      <c r="A1832">
        <v>30128</v>
      </c>
      <c r="B1832" s="58" t="s">
        <v>2113</v>
      </c>
      <c r="C1832" s="58" t="s">
        <v>410</v>
      </c>
      <c r="D1832" s="58" t="s">
        <v>717</v>
      </c>
      <c r="E1832" s="58">
        <v>473</v>
      </c>
      <c r="F1832" s="58">
        <v>24</v>
      </c>
      <c r="G1832" s="59">
        <v>6</v>
      </c>
      <c r="H1832" s="58" t="s">
        <v>1918</v>
      </c>
      <c r="I1832" s="59">
        <v>4.29</v>
      </c>
      <c r="J1832">
        <v>1</v>
      </c>
      <c r="K1832" s="191"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2.2200000000000002</v>
      </c>
      <c r="L1832" s="192" t="str">
        <f t="shared" si="28"/>
        <v>Beer473</v>
      </c>
      <c r="M1832" s="191">
        <f>VLOOKUP(L1832,'Slope %'!C:D,2,0)</f>
        <v>0.12</v>
      </c>
    </row>
    <row r="1833" spans="1:13" x14ac:dyDescent="0.25">
      <c r="A1833">
        <v>30128</v>
      </c>
      <c r="B1833" s="58" t="s">
        <v>2113</v>
      </c>
      <c r="C1833" s="58" t="s">
        <v>410</v>
      </c>
      <c r="D1833" s="58" t="s">
        <v>717</v>
      </c>
      <c r="E1833" s="58">
        <v>473</v>
      </c>
      <c r="F1833" s="58">
        <v>24</v>
      </c>
      <c r="G1833" s="59">
        <v>6</v>
      </c>
      <c r="H1833" s="58" t="s">
        <v>1918</v>
      </c>
      <c r="I1833" s="59">
        <v>4.29</v>
      </c>
      <c r="J1833">
        <v>1</v>
      </c>
      <c r="K1833" s="191"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2.2200000000000002</v>
      </c>
      <c r="L1833" s="192" t="str">
        <f t="shared" si="28"/>
        <v>Beer473</v>
      </c>
      <c r="M1833" s="191">
        <f>VLOOKUP(L1833,'Slope %'!C:D,2,0)</f>
        <v>0.12</v>
      </c>
    </row>
    <row r="1834" spans="1:13" x14ac:dyDescent="0.25">
      <c r="A1834">
        <v>30141</v>
      </c>
      <c r="B1834" s="58" t="s">
        <v>2114</v>
      </c>
      <c r="C1834" s="58" t="s">
        <v>410</v>
      </c>
      <c r="D1834" s="58" t="s">
        <v>621</v>
      </c>
      <c r="E1834" s="58">
        <v>473</v>
      </c>
      <c r="F1834" s="58">
        <v>24</v>
      </c>
      <c r="G1834" s="59">
        <v>3.9</v>
      </c>
      <c r="H1834" s="58" t="s">
        <v>1526</v>
      </c>
      <c r="I1834" s="59">
        <v>3.49</v>
      </c>
      <c r="J1834">
        <v>1</v>
      </c>
      <c r="K1834" s="191"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1.44</v>
      </c>
      <c r="L1834" s="192" t="str">
        <f t="shared" si="28"/>
        <v>Beer473</v>
      </c>
      <c r="M1834" s="191">
        <f>VLOOKUP(L1834,'Slope %'!C:D,2,0)</f>
        <v>0.12</v>
      </c>
    </row>
    <row r="1835" spans="1:13" x14ac:dyDescent="0.25">
      <c r="A1835">
        <v>30141</v>
      </c>
      <c r="B1835" s="58" t="s">
        <v>2114</v>
      </c>
      <c r="C1835" s="58" t="s">
        <v>410</v>
      </c>
      <c r="D1835" s="58" t="s">
        <v>621</v>
      </c>
      <c r="E1835" s="58">
        <v>473</v>
      </c>
      <c r="F1835" s="58">
        <v>24</v>
      </c>
      <c r="G1835" s="59">
        <v>3.9</v>
      </c>
      <c r="H1835" s="58" t="s">
        <v>1526</v>
      </c>
      <c r="I1835" s="59">
        <v>3.49</v>
      </c>
      <c r="J1835">
        <v>1</v>
      </c>
      <c r="K1835" s="191"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1.44</v>
      </c>
      <c r="L1835" s="192" t="str">
        <f t="shared" si="28"/>
        <v>Beer473</v>
      </c>
      <c r="M1835" s="191">
        <f>VLOOKUP(L1835,'Slope %'!C:D,2,0)</f>
        <v>0.12</v>
      </c>
    </row>
    <row r="1836" spans="1:13" x14ac:dyDescent="0.25">
      <c r="A1836">
        <v>30152</v>
      </c>
      <c r="B1836" s="58" t="s">
        <v>2115</v>
      </c>
      <c r="C1836" s="58" t="s">
        <v>423</v>
      </c>
      <c r="D1836" s="58" t="s">
        <v>465</v>
      </c>
      <c r="E1836" s="58">
        <v>750</v>
      </c>
      <c r="F1836" s="58">
        <v>12</v>
      </c>
      <c r="G1836" s="59">
        <v>12.5</v>
      </c>
      <c r="H1836" s="58" t="s">
        <v>539</v>
      </c>
      <c r="I1836" s="59">
        <v>21.99</v>
      </c>
      <c r="J1836">
        <v>1</v>
      </c>
      <c r="K1836" s="191"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7.32</v>
      </c>
      <c r="L1836" s="192" t="str">
        <f t="shared" si="28"/>
        <v>Wine750</v>
      </c>
      <c r="M1836" s="191">
        <f>VLOOKUP(L1836,'Slope %'!C:D,2,0)</f>
        <v>0.1</v>
      </c>
    </row>
    <row r="1837" spans="1:13" x14ac:dyDescent="0.25">
      <c r="A1837">
        <v>30162</v>
      </c>
      <c r="B1837" s="58" t="s">
        <v>2116</v>
      </c>
      <c r="C1837" s="58" t="s">
        <v>410</v>
      </c>
      <c r="D1837" s="58" t="s">
        <v>906</v>
      </c>
      <c r="E1837" s="58">
        <v>473</v>
      </c>
      <c r="F1837" s="58">
        <v>24</v>
      </c>
      <c r="G1837" s="59">
        <v>4.5</v>
      </c>
      <c r="H1837" s="58" t="s">
        <v>1918</v>
      </c>
      <c r="I1837" s="59">
        <v>4.29</v>
      </c>
      <c r="J1837">
        <v>1</v>
      </c>
      <c r="K1837" s="191"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1.66</v>
      </c>
      <c r="L1837" s="192" t="str">
        <f t="shared" si="28"/>
        <v>Beer473</v>
      </c>
      <c r="M1837" s="191">
        <f>VLOOKUP(L1837,'Slope %'!C:D,2,0)</f>
        <v>0.12</v>
      </c>
    </row>
    <row r="1838" spans="1:13" x14ac:dyDescent="0.25">
      <c r="A1838">
        <v>30162</v>
      </c>
      <c r="B1838" s="58" t="s">
        <v>2116</v>
      </c>
      <c r="C1838" s="58" t="s">
        <v>410</v>
      </c>
      <c r="D1838" s="58" t="s">
        <v>906</v>
      </c>
      <c r="E1838" s="58">
        <v>473</v>
      </c>
      <c r="F1838" s="58">
        <v>24</v>
      </c>
      <c r="G1838" s="59">
        <v>4.5</v>
      </c>
      <c r="H1838" s="58" t="s">
        <v>1918</v>
      </c>
      <c r="I1838" s="59">
        <v>4.29</v>
      </c>
      <c r="J1838">
        <v>1</v>
      </c>
      <c r="K1838" s="191"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1.66</v>
      </c>
      <c r="L1838" s="192" t="str">
        <f t="shared" si="28"/>
        <v>Beer473</v>
      </c>
      <c r="M1838" s="191">
        <f>VLOOKUP(L1838,'Slope %'!C:D,2,0)</f>
        <v>0.12</v>
      </c>
    </row>
    <row r="1839" spans="1:13" x14ac:dyDescent="0.25">
      <c r="A1839">
        <v>30192</v>
      </c>
      <c r="B1839" s="58" t="s">
        <v>2117</v>
      </c>
      <c r="C1839" s="58" t="s">
        <v>410</v>
      </c>
      <c r="D1839" s="58" t="s">
        <v>411</v>
      </c>
      <c r="E1839" s="58">
        <v>500</v>
      </c>
      <c r="F1839" s="58">
        <v>24</v>
      </c>
      <c r="G1839" s="59">
        <v>5</v>
      </c>
      <c r="H1839" s="58" t="s">
        <v>684</v>
      </c>
      <c r="I1839" s="59">
        <v>3.49</v>
      </c>
      <c r="J1839">
        <v>1</v>
      </c>
      <c r="K1839" s="191"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1.95</v>
      </c>
      <c r="L1839" s="192" t="str">
        <f t="shared" si="28"/>
        <v>Beer500</v>
      </c>
      <c r="M1839" s="191">
        <f>VLOOKUP(L1839,'Slope %'!C:D,2,0)</f>
        <v>0.12</v>
      </c>
    </row>
    <row r="1840" spans="1:13" x14ac:dyDescent="0.25">
      <c r="A1840">
        <v>30207</v>
      </c>
      <c r="B1840" s="58" t="s">
        <v>2118</v>
      </c>
      <c r="C1840" s="58" t="s">
        <v>414</v>
      </c>
      <c r="D1840" s="58" t="s">
        <v>447</v>
      </c>
      <c r="E1840" s="58">
        <v>750</v>
      </c>
      <c r="F1840" s="58">
        <v>12</v>
      </c>
      <c r="G1840" s="59">
        <v>16</v>
      </c>
      <c r="H1840" s="58" t="s">
        <v>445</v>
      </c>
      <c r="I1840" s="59">
        <v>34.99</v>
      </c>
      <c r="J1840">
        <v>1</v>
      </c>
      <c r="K1840" s="191"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9.3699999999999992</v>
      </c>
      <c r="L1840" s="192" t="str">
        <f t="shared" si="28"/>
        <v>Spirits750</v>
      </c>
      <c r="M1840" s="191">
        <f>VLOOKUP(L1840,'Slope %'!C:D,2,0)</f>
        <v>7.0000000000000007E-2</v>
      </c>
    </row>
    <row r="1841" spans="1:13" x14ac:dyDescent="0.25">
      <c r="A1841">
        <v>30208</v>
      </c>
      <c r="B1841" s="58" t="s">
        <v>2118</v>
      </c>
      <c r="C1841" s="58" t="s">
        <v>414</v>
      </c>
      <c r="D1841" s="58" t="s">
        <v>447</v>
      </c>
      <c r="E1841" s="58">
        <v>375</v>
      </c>
      <c r="F1841" s="58">
        <v>12</v>
      </c>
      <c r="G1841" s="59">
        <v>16</v>
      </c>
      <c r="H1841" s="58" t="s">
        <v>445</v>
      </c>
      <c r="I1841" s="59">
        <v>19.989999999999998</v>
      </c>
      <c r="J1841">
        <v>1</v>
      </c>
      <c r="K1841" s="191"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5.32</v>
      </c>
      <c r="L1841" s="192" t="str">
        <f t="shared" si="28"/>
        <v>Spirits375</v>
      </c>
      <c r="M1841" s="191">
        <f>VLOOKUP(L1841,'Slope %'!C:D,2,0)</f>
        <v>0.1</v>
      </c>
    </row>
    <row r="1842" spans="1:13" x14ac:dyDescent="0.25">
      <c r="A1842">
        <v>30210</v>
      </c>
      <c r="B1842" s="58" t="s">
        <v>2118</v>
      </c>
      <c r="C1842" s="58" t="s">
        <v>414</v>
      </c>
      <c r="D1842" s="58" t="s">
        <v>447</v>
      </c>
      <c r="E1842" s="58">
        <v>1140</v>
      </c>
      <c r="F1842" s="58">
        <v>6</v>
      </c>
      <c r="G1842" s="59">
        <v>16</v>
      </c>
      <c r="H1842" s="58" t="s">
        <v>445</v>
      </c>
      <c r="I1842" s="59">
        <v>45.99</v>
      </c>
      <c r="J1842">
        <v>1</v>
      </c>
      <c r="K1842" s="191"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14.24</v>
      </c>
      <c r="L1842" s="192" t="str">
        <f t="shared" si="28"/>
        <v>Spirits1140</v>
      </c>
      <c r="M1842" s="191">
        <f>VLOOKUP(L1842,'Slope %'!C:D,2,0)</f>
        <v>0.05</v>
      </c>
    </row>
    <row r="1843" spans="1:13" x14ac:dyDescent="0.25">
      <c r="A1843">
        <v>30212</v>
      </c>
      <c r="B1843" s="58" t="s">
        <v>1954</v>
      </c>
      <c r="C1843" s="58" t="s">
        <v>414</v>
      </c>
      <c r="D1843" s="58" t="s">
        <v>663</v>
      </c>
      <c r="E1843" s="58">
        <v>375</v>
      </c>
      <c r="F1843" s="58">
        <v>12</v>
      </c>
      <c r="G1843" s="59">
        <v>35</v>
      </c>
      <c r="H1843" s="58" t="s">
        <v>1657</v>
      </c>
      <c r="I1843" s="59">
        <v>20.49</v>
      </c>
      <c r="J1843">
        <v>1</v>
      </c>
      <c r="K1843" s="191"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11.64</v>
      </c>
      <c r="L1843" s="192" t="str">
        <f t="shared" si="28"/>
        <v>Spirits375</v>
      </c>
      <c r="M1843" s="191">
        <f>VLOOKUP(L1843,'Slope %'!C:D,2,0)</f>
        <v>0.1</v>
      </c>
    </row>
    <row r="1844" spans="1:13" x14ac:dyDescent="0.25">
      <c r="A1844">
        <v>30216</v>
      </c>
      <c r="B1844" s="58" t="s">
        <v>2119</v>
      </c>
      <c r="C1844" s="58" t="s">
        <v>414</v>
      </c>
      <c r="D1844" s="58" t="s">
        <v>810</v>
      </c>
      <c r="E1844" s="58">
        <v>750</v>
      </c>
      <c r="F1844" s="58">
        <v>12</v>
      </c>
      <c r="G1844" s="59">
        <v>40</v>
      </c>
      <c r="H1844" s="58" t="s">
        <v>799</v>
      </c>
      <c r="I1844" s="59">
        <v>39.99</v>
      </c>
      <c r="J1844">
        <v>1</v>
      </c>
      <c r="K1844" s="191"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23.42</v>
      </c>
      <c r="L1844" s="192" t="str">
        <f t="shared" si="28"/>
        <v>Spirits750</v>
      </c>
      <c r="M1844" s="191">
        <f>VLOOKUP(L1844,'Slope %'!C:D,2,0)</f>
        <v>7.0000000000000007E-2</v>
      </c>
    </row>
    <row r="1845" spans="1:13" x14ac:dyDescent="0.25">
      <c r="A1845">
        <v>30225</v>
      </c>
      <c r="B1845" s="58" t="s">
        <v>2120</v>
      </c>
      <c r="C1845" s="58" t="s">
        <v>423</v>
      </c>
      <c r="D1845" s="58" t="s">
        <v>476</v>
      </c>
      <c r="E1845" s="58">
        <v>1500</v>
      </c>
      <c r="F1845" s="58">
        <v>6</v>
      </c>
      <c r="G1845" s="59">
        <v>13.5</v>
      </c>
      <c r="H1845" s="58" t="s">
        <v>448</v>
      </c>
      <c r="I1845" s="59">
        <v>19.989999999999998</v>
      </c>
      <c r="J1845">
        <v>1</v>
      </c>
      <c r="K1845" s="191"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15.81</v>
      </c>
      <c r="L1845" s="192" t="str">
        <f t="shared" si="28"/>
        <v>Wine1500</v>
      </c>
      <c r="M1845" s="191">
        <f>VLOOKUP(L1845,'Slope %'!C:D,2,0)</f>
        <v>7.0000000000000007E-2</v>
      </c>
    </row>
    <row r="1846" spans="1:13" x14ac:dyDescent="0.25">
      <c r="A1846">
        <v>30251</v>
      </c>
      <c r="B1846" s="58" t="s">
        <v>2121</v>
      </c>
      <c r="C1846" s="58" t="s">
        <v>410</v>
      </c>
      <c r="D1846" s="58" t="s">
        <v>411</v>
      </c>
      <c r="E1846" s="58">
        <v>473</v>
      </c>
      <c r="F1846" s="58">
        <v>12</v>
      </c>
      <c r="G1846" s="59">
        <v>5</v>
      </c>
      <c r="H1846" s="58" t="s">
        <v>412</v>
      </c>
      <c r="I1846" s="59">
        <v>3.79</v>
      </c>
      <c r="J1846">
        <v>1</v>
      </c>
      <c r="K1846" s="191"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1.85</v>
      </c>
      <c r="L1846" s="192" t="str">
        <f t="shared" si="28"/>
        <v>Beer473</v>
      </c>
      <c r="M1846" s="191">
        <f>VLOOKUP(L1846,'Slope %'!C:D,2,0)</f>
        <v>0.12</v>
      </c>
    </row>
    <row r="1847" spans="1:13" x14ac:dyDescent="0.25">
      <c r="A1847">
        <v>30251</v>
      </c>
      <c r="B1847" s="58" t="s">
        <v>2121</v>
      </c>
      <c r="C1847" s="58" t="s">
        <v>410</v>
      </c>
      <c r="D1847" s="58" t="s">
        <v>411</v>
      </c>
      <c r="E1847" s="58">
        <v>473</v>
      </c>
      <c r="F1847" s="58">
        <v>12</v>
      </c>
      <c r="G1847" s="59">
        <v>5</v>
      </c>
      <c r="H1847" s="58" t="s">
        <v>412</v>
      </c>
      <c r="I1847" s="59">
        <v>3.79</v>
      </c>
      <c r="J1847">
        <v>1</v>
      </c>
      <c r="K1847" s="191"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1.85</v>
      </c>
      <c r="L1847" s="192" t="str">
        <f t="shared" si="28"/>
        <v>Beer473</v>
      </c>
      <c r="M1847" s="191">
        <f>VLOOKUP(L1847,'Slope %'!C:D,2,0)</f>
        <v>0.12</v>
      </c>
    </row>
    <row r="1848" spans="1:13" x14ac:dyDescent="0.25">
      <c r="A1848">
        <v>30253</v>
      </c>
      <c r="B1848" s="58" t="s">
        <v>2122</v>
      </c>
      <c r="C1848" s="58" t="s">
        <v>410</v>
      </c>
      <c r="D1848" s="58" t="s">
        <v>621</v>
      </c>
      <c r="E1848" s="58">
        <v>473</v>
      </c>
      <c r="F1848" s="58">
        <v>12</v>
      </c>
      <c r="G1848" s="59">
        <v>4</v>
      </c>
      <c r="H1848" s="58" t="s">
        <v>412</v>
      </c>
      <c r="I1848" s="59">
        <v>3.79</v>
      </c>
      <c r="J1848">
        <v>1</v>
      </c>
      <c r="K1848" s="191"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1.48</v>
      </c>
      <c r="L1848" s="192" t="str">
        <f t="shared" si="28"/>
        <v>Beer473</v>
      </c>
      <c r="M1848" s="191">
        <f>VLOOKUP(L1848,'Slope %'!C:D,2,0)</f>
        <v>0.12</v>
      </c>
    </row>
    <row r="1849" spans="1:13" x14ac:dyDescent="0.25">
      <c r="A1849">
        <v>30253</v>
      </c>
      <c r="B1849" s="58" t="s">
        <v>2122</v>
      </c>
      <c r="C1849" s="58" t="s">
        <v>410</v>
      </c>
      <c r="D1849" s="58" t="s">
        <v>621</v>
      </c>
      <c r="E1849" s="58">
        <v>473</v>
      </c>
      <c r="F1849" s="58">
        <v>12</v>
      </c>
      <c r="G1849" s="59">
        <v>4</v>
      </c>
      <c r="H1849" s="58" t="s">
        <v>412</v>
      </c>
      <c r="I1849" s="59">
        <v>3.79</v>
      </c>
      <c r="J1849">
        <v>1</v>
      </c>
      <c r="K1849" s="191"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1.48</v>
      </c>
      <c r="L1849" s="192" t="str">
        <f t="shared" si="28"/>
        <v>Beer473</v>
      </c>
      <c r="M1849" s="191">
        <f>VLOOKUP(L1849,'Slope %'!C:D,2,0)</f>
        <v>0.12</v>
      </c>
    </row>
    <row r="1850" spans="1:13" x14ac:dyDescent="0.25">
      <c r="A1850">
        <v>30284</v>
      </c>
      <c r="B1850" s="58" t="s">
        <v>2123</v>
      </c>
      <c r="C1850" s="58" t="s">
        <v>410</v>
      </c>
      <c r="D1850" s="58" t="s">
        <v>621</v>
      </c>
      <c r="E1850" s="58">
        <v>3960</v>
      </c>
      <c r="F1850" s="58">
        <v>2</v>
      </c>
      <c r="G1850" s="59">
        <v>3.7</v>
      </c>
      <c r="H1850" s="58" t="s">
        <v>516</v>
      </c>
      <c r="I1850" s="59">
        <v>33.99</v>
      </c>
      <c r="J1850">
        <v>12</v>
      </c>
      <c r="K1850" s="191"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11.44</v>
      </c>
      <c r="L1850" s="192" t="str">
        <f t="shared" si="28"/>
        <v>Beer3960</v>
      </c>
      <c r="M1850" s="191">
        <f>VLOOKUP(L1850,'Slope %'!C:D,2,0)</f>
        <v>7.0000000000000007E-2</v>
      </c>
    </row>
    <row r="1851" spans="1:13" x14ac:dyDescent="0.25">
      <c r="A1851">
        <v>30284</v>
      </c>
      <c r="B1851" s="58" t="s">
        <v>2123</v>
      </c>
      <c r="C1851" s="58" t="s">
        <v>410</v>
      </c>
      <c r="D1851" s="58" t="s">
        <v>621</v>
      </c>
      <c r="E1851" s="58">
        <v>3960</v>
      </c>
      <c r="F1851" s="58">
        <v>2</v>
      </c>
      <c r="G1851" s="59">
        <v>3.7</v>
      </c>
      <c r="H1851" s="58" t="s">
        <v>516</v>
      </c>
      <c r="I1851" s="59">
        <v>33.99</v>
      </c>
      <c r="J1851">
        <v>12</v>
      </c>
      <c r="K1851" s="191"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11.44</v>
      </c>
      <c r="L1851" s="192" t="str">
        <f t="shared" si="28"/>
        <v>Beer3960</v>
      </c>
      <c r="M1851" s="191">
        <f>VLOOKUP(L1851,'Slope %'!C:D,2,0)</f>
        <v>7.0000000000000007E-2</v>
      </c>
    </row>
    <row r="1852" spans="1:13" x14ac:dyDescent="0.25">
      <c r="A1852">
        <v>30305</v>
      </c>
      <c r="B1852" s="58" t="s">
        <v>2124</v>
      </c>
      <c r="C1852" s="58" t="s">
        <v>410</v>
      </c>
      <c r="D1852" s="58" t="s">
        <v>717</v>
      </c>
      <c r="E1852" s="58">
        <v>473</v>
      </c>
      <c r="F1852" s="58">
        <v>24</v>
      </c>
      <c r="G1852" s="59">
        <v>6.5</v>
      </c>
      <c r="H1852" s="58" t="s">
        <v>1887</v>
      </c>
      <c r="I1852" s="59">
        <v>4.3600000000000003</v>
      </c>
      <c r="J1852">
        <v>1</v>
      </c>
      <c r="K1852" s="191"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2.4</v>
      </c>
      <c r="L1852" s="192" t="str">
        <f t="shared" si="28"/>
        <v>Beer473</v>
      </c>
      <c r="M1852" s="191">
        <f>VLOOKUP(L1852,'Slope %'!C:D,2,0)</f>
        <v>0.12</v>
      </c>
    </row>
    <row r="1853" spans="1:13" x14ac:dyDescent="0.25">
      <c r="A1853">
        <v>30305</v>
      </c>
      <c r="B1853" s="58" t="s">
        <v>2124</v>
      </c>
      <c r="C1853" s="58" t="s">
        <v>410</v>
      </c>
      <c r="D1853" s="58" t="s">
        <v>717</v>
      </c>
      <c r="E1853" s="58">
        <v>473</v>
      </c>
      <c r="F1853" s="58">
        <v>24</v>
      </c>
      <c r="G1853" s="59">
        <v>6.5</v>
      </c>
      <c r="H1853" s="58" t="s">
        <v>1887</v>
      </c>
      <c r="I1853" s="59">
        <v>4.3600000000000003</v>
      </c>
      <c r="J1853">
        <v>1</v>
      </c>
      <c r="K1853" s="191"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2.4</v>
      </c>
      <c r="L1853" s="192" t="str">
        <f t="shared" si="28"/>
        <v>Beer473</v>
      </c>
      <c r="M1853" s="191">
        <f>VLOOKUP(L1853,'Slope %'!C:D,2,0)</f>
        <v>0.12</v>
      </c>
    </row>
    <row r="1854" spans="1:13" x14ac:dyDescent="0.25">
      <c r="A1854">
        <v>30353</v>
      </c>
      <c r="B1854" s="58" t="s">
        <v>2125</v>
      </c>
      <c r="C1854" s="58" t="s">
        <v>423</v>
      </c>
      <c r="D1854" s="58" t="s">
        <v>510</v>
      </c>
      <c r="E1854" s="58">
        <v>750</v>
      </c>
      <c r="F1854" s="58">
        <v>6</v>
      </c>
      <c r="G1854" s="59">
        <v>20</v>
      </c>
      <c r="H1854" s="58" t="s">
        <v>437</v>
      </c>
      <c r="I1854" s="59">
        <v>249.99</v>
      </c>
      <c r="J1854">
        <v>1</v>
      </c>
      <c r="K1854" s="191"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11.71</v>
      </c>
      <c r="L1854" s="192" t="str">
        <f t="shared" si="28"/>
        <v>Wine750</v>
      </c>
      <c r="M1854" s="191">
        <f>VLOOKUP(L1854,'Slope %'!C:D,2,0)</f>
        <v>0.1</v>
      </c>
    </row>
    <row r="1855" spans="1:13" x14ac:dyDescent="0.25">
      <c r="A1855">
        <v>30390</v>
      </c>
      <c r="B1855" s="58" t="s">
        <v>2126</v>
      </c>
      <c r="C1855" s="58" t="s">
        <v>414</v>
      </c>
      <c r="D1855" s="58" t="s">
        <v>2127</v>
      </c>
      <c r="E1855" s="58">
        <v>750</v>
      </c>
      <c r="F1855" s="58">
        <v>6</v>
      </c>
      <c r="G1855" s="59">
        <v>43</v>
      </c>
      <c r="H1855" s="58" t="s">
        <v>501</v>
      </c>
      <c r="I1855" s="59">
        <v>46.99</v>
      </c>
      <c r="J1855">
        <v>1</v>
      </c>
      <c r="K1855" s="191"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25.18</v>
      </c>
      <c r="L1855" s="192" t="str">
        <f t="shared" si="28"/>
        <v>Spirits750</v>
      </c>
      <c r="M1855" s="191">
        <f>VLOOKUP(L1855,'Slope %'!C:D,2,0)</f>
        <v>7.0000000000000007E-2</v>
      </c>
    </row>
    <row r="1856" spans="1:13" x14ac:dyDescent="0.25">
      <c r="A1856">
        <v>30452</v>
      </c>
      <c r="B1856" s="58" t="s">
        <v>2128</v>
      </c>
      <c r="C1856" s="58" t="s">
        <v>423</v>
      </c>
      <c r="D1856" s="58" t="s">
        <v>436</v>
      </c>
      <c r="E1856" s="58">
        <v>750</v>
      </c>
      <c r="F1856" s="58">
        <v>12</v>
      </c>
      <c r="G1856" s="59">
        <v>13.9</v>
      </c>
      <c r="H1856" s="58" t="s">
        <v>511</v>
      </c>
      <c r="I1856" s="59">
        <v>18.989999999999998</v>
      </c>
      <c r="J1856">
        <v>1</v>
      </c>
      <c r="K1856" s="191"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8.14</v>
      </c>
      <c r="L1856" s="192" t="str">
        <f t="shared" si="28"/>
        <v>Wine750</v>
      </c>
      <c r="M1856" s="191">
        <f>VLOOKUP(L1856,'Slope %'!C:D,2,0)</f>
        <v>0.1</v>
      </c>
    </row>
    <row r="1857" spans="1:13" x14ac:dyDescent="0.25">
      <c r="A1857">
        <v>30453</v>
      </c>
      <c r="B1857" s="58" t="s">
        <v>2129</v>
      </c>
      <c r="C1857" s="58" t="s">
        <v>414</v>
      </c>
      <c r="D1857" s="58" t="s">
        <v>566</v>
      </c>
      <c r="E1857" s="58">
        <v>750</v>
      </c>
      <c r="F1857" s="58">
        <v>12</v>
      </c>
      <c r="G1857" s="59">
        <v>17</v>
      </c>
      <c r="H1857" s="58" t="s">
        <v>419</v>
      </c>
      <c r="I1857" s="59">
        <v>36.49</v>
      </c>
      <c r="J1857">
        <v>1</v>
      </c>
      <c r="K1857" s="191"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9.9499999999999993</v>
      </c>
      <c r="L1857" s="192" t="str">
        <f t="shared" si="28"/>
        <v>Spirits750</v>
      </c>
      <c r="M1857" s="191">
        <f>VLOOKUP(L1857,'Slope %'!C:D,2,0)</f>
        <v>7.0000000000000007E-2</v>
      </c>
    </row>
    <row r="1858" spans="1:13" x14ac:dyDescent="0.25">
      <c r="A1858">
        <v>30489</v>
      </c>
      <c r="B1858" s="58" t="s">
        <v>2130</v>
      </c>
      <c r="C1858" s="58" t="s">
        <v>673</v>
      </c>
      <c r="D1858" s="58" t="s">
        <v>1398</v>
      </c>
      <c r="E1858" s="58">
        <v>29330</v>
      </c>
      <c r="F1858" s="58">
        <v>1</v>
      </c>
      <c r="G1858" s="59">
        <v>5</v>
      </c>
      <c r="H1858" s="58" t="s">
        <v>2131</v>
      </c>
      <c r="I1858" s="59">
        <v>224</v>
      </c>
      <c r="J1858">
        <v>1</v>
      </c>
      <c r="K1858" s="191"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114.49</v>
      </c>
      <c r="L1858" s="192" t="str">
        <f t="shared" si="28"/>
        <v>Ready to Drink29330</v>
      </c>
      <c r="M1858" s="191" t="e">
        <f>VLOOKUP(L1858,'Slope %'!C:D,2,0)</f>
        <v>#N/A</v>
      </c>
    </row>
    <row r="1859" spans="1:13" x14ac:dyDescent="0.25">
      <c r="A1859">
        <v>30489</v>
      </c>
      <c r="B1859" s="58" t="s">
        <v>2130</v>
      </c>
      <c r="C1859" s="58" t="s">
        <v>673</v>
      </c>
      <c r="D1859" s="58" t="s">
        <v>1398</v>
      </c>
      <c r="E1859" s="58">
        <v>29330</v>
      </c>
      <c r="F1859" s="58">
        <v>1</v>
      </c>
      <c r="G1859" s="59">
        <v>5</v>
      </c>
      <c r="H1859" s="58" t="s">
        <v>2131</v>
      </c>
      <c r="I1859" s="59">
        <v>224</v>
      </c>
      <c r="J1859">
        <v>1</v>
      </c>
      <c r="K1859" s="191"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114.49</v>
      </c>
      <c r="L1859" s="192" t="str">
        <f t="shared" ref="L1859:L1922" si="29">(_xlfn.CONCAT(C1859,E1859))</f>
        <v>Ready to Drink29330</v>
      </c>
      <c r="M1859" s="191" t="e">
        <f>VLOOKUP(L1859,'Slope %'!C:D,2,0)</f>
        <v>#N/A</v>
      </c>
    </row>
    <row r="1860" spans="1:13" x14ac:dyDescent="0.25">
      <c r="A1860">
        <v>30495</v>
      </c>
      <c r="B1860" s="58" t="s">
        <v>2132</v>
      </c>
      <c r="C1860" s="58" t="s">
        <v>673</v>
      </c>
      <c r="D1860" s="58" t="s">
        <v>1122</v>
      </c>
      <c r="E1860" s="58">
        <v>29330</v>
      </c>
      <c r="F1860" s="58">
        <v>1</v>
      </c>
      <c r="G1860" s="59">
        <v>5</v>
      </c>
      <c r="H1860" s="58" t="s">
        <v>2131</v>
      </c>
      <c r="I1860" s="59">
        <v>196</v>
      </c>
      <c r="J1860">
        <v>1</v>
      </c>
      <c r="K1860" s="191"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114.49</v>
      </c>
      <c r="L1860" s="192" t="str">
        <f t="shared" si="29"/>
        <v>Ready to Drink29330</v>
      </c>
      <c r="M1860" s="191" t="e">
        <f>VLOOKUP(L1860,'Slope %'!C:D,2,0)</f>
        <v>#N/A</v>
      </c>
    </row>
    <row r="1861" spans="1:13" x14ac:dyDescent="0.25">
      <c r="A1861">
        <v>30495</v>
      </c>
      <c r="B1861" s="58" t="s">
        <v>2132</v>
      </c>
      <c r="C1861" s="58" t="s">
        <v>673</v>
      </c>
      <c r="D1861" s="58" t="s">
        <v>1122</v>
      </c>
      <c r="E1861" s="58">
        <v>29330</v>
      </c>
      <c r="F1861" s="58">
        <v>1</v>
      </c>
      <c r="G1861" s="59">
        <v>5</v>
      </c>
      <c r="H1861" s="58" t="s">
        <v>2131</v>
      </c>
      <c r="I1861" s="59">
        <v>196</v>
      </c>
      <c r="J1861">
        <v>1</v>
      </c>
      <c r="K1861" s="191"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114.49</v>
      </c>
      <c r="L1861" s="192" t="str">
        <f t="shared" si="29"/>
        <v>Ready to Drink29330</v>
      </c>
      <c r="M1861" s="191" t="e">
        <f>VLOOKUP(L1861,'Slope %'!C:D,2,0)</f>
        <v>#N/A</v>
      </c>
    </row>
    <row r="1862" spans="1:13" x14ac:dyDescent="0.25">
      <c r="A1862">
        <v>30540</v>
      </c>
      <c r="B1862" s="58" t="s">
        <v>2133</v>
      </c>
      <c r="C1862" s="58" t="s">
        <v>423</v>
      </c>
      <c r="D1862" s="58" t="s">
        <v>639</v>
      </c>
      <c r="E1862" s="58">
        <v>1500</v>
      </c>
      <c r="F1862" s="58">
        <v>3</v>
      </c>
      <c r="G1862" s="59">
        <v>13.5</v>
      </c>
      <c r="H1862" s="58" t="s">
        <v>421</v>
      </c>
      <c r="I1862" s="59">
        <v>59.99</v>
      </c>
      <c r="J1862">
        <v>2</v>
      </c>
      <c r="K1862" s="191"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15.81</v>
      </c>
      <c r="L1862" s="192" t="str">
        <f t="shared" si="29"/>
        <v>Wine1500</v>
      </c>
      <c r="M1862" s="191">
        <f>VLOOKUP(L1862,'Slope %'!C:D,2,0)</f>
        <v>7.0000000000000007E-2</v>
      </c>
    </row>
    <row r="1863" spans="1:13" x14ac:dyDescent="0.25">
      <c r="A1863">
        <v>30542</v>
      </c>
      <c r="B1863" s="58" t="s">
        <v>2134</v>
      </c>
      <c r="C1863" s="58" t="s">
        <v>423</v>
      </c>
      <c r="D1863" s="58" t="s">
        <v>424</v>
      </c>
      <c r="E1863" s="58">
        <v>750</v>
      </c>
      <c r="F1863" s="58">
        <v>6</v>
      </c>
      <c r="G1863" s="59">
        <v>11.5</v>
      </c>
      <c r="H1863" s="58" t="s">
        <v>428</v>
      </c>
      <c r="I1863" s="59">
        <v>17.989999999999998</v>
      </c>
      <c r="J1863">
        <v>1</v>
      </c>
      <c r="K1863" s="191"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6.73</v>
      </c>
      <c r="L1863" s="192" t="str">
        <f t="shared" si="29"/>
        <v>Wine750</v>
      </c>
      <c r="M1863" s="191">
        <f>VLOOKUP(L1863,'Slope %'!C:D,2,0)</f>
        <v>0.1</v>
      </c>
    </row>
    <row r="1864" spans="1:13" x14ac:dyDescent="0.25">
      <c r="A1864">
        <v>30568</v>
      </c>
      <c r="B1864" s="58" t="s">
        <v>2135</v>
      </c>
      <c r="C1864" s="58" t="s">
        <v>423</v>
      </c>
      <c r="D1864" s="58" t="s">
        <v>510</v>
      </c>
      <c r="E1864" s="58">
        <v>750</v>
      </c>
      <c r="F1864" s="58">
        <v>12</v>
      </c>
      <c r="G1864" s="59">
        <v>20</v>
      </c>
      <c r="H1864" s="58" t="s">
        <v>511</v>
      </c>
      <c r="I1864" s="59">
        <v>25.99</v>
      </c>
      <c r="J1864">
        <v>1</v>
      </c>
      <c r="K1864" s="191"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11.71</v>
      </c>
      <c r="L1864" s="192" t="str">
        <f t="shared" si="29"/>
        <v>Wine750</v>
      </c>
      <c r="M1864" s="191">
        <f>VLOOKUP(L1864,'Slope %'!C:D,2,0)</f>
        <v>0.1</v>
      </c>
    </row>
    <row r="1865" spans="1:13" x14ac:dyDescent="0.25">
      <c r="A1865">
        <v>30575</v>
      </c>
      <c r="B1865" s="58" t="s">
        <v>2136</v>
      </c>
      <c r="C1865" s="58" t="s">
        <v>410</v>
      </c>
      <c r="D1865" s="58" t="s">
        <v>906</v>
      </c>
      <c r="E1865" s="58">
        <v>473</v>
      </c>
      <c r="F1865" s="58">
        <v>24</v>
      </c>
      <c r="G1865" s="59">
        <v>4</v>
      </c>
      <c r="H1865" s="58" t="s">
        <v>516</v>
      </c>
      <c r="I1865" s="59">
        <v>3.99</v>
      </c>
      <c r="J1865">
        <v>1</v>
      </c>
      <c r="K1865" s="191"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1.48</v>
      </c>
      <c r="L1865" s="192" t="str">
        <f t="shared" si="29"/>
        <v>Beer473</v>
      </c>
      <c r="M1865" s="191">
        <f>VLOOKUP(L1865,'Slope %'!C:D,2,0)</f>
        <v>0.12</v>
      </c>
    </row>
    <row r="1866" spans="1:13" x14ac:dyDescent="0.25">
      <c r="A1866">
        <v>30575</v>
      </c>
      <c r="B1866" s="58" t="s">
        <v>2136</v>
      </c>
      <c r="C1866" s="58" t="s">
        <v>410</v>
      </c>
      <c r="D1866" s="58" t="s">
        <v>906</v>
      </c>
      <c r="E1866" s="58">
        <v>473</v>
      </c>
      <c r="F1866" s="58">
        <v>24</v>
      </c>
      <c r="G1866" s="59">
        <v>4</v>
      </c>
      <c r="H1866" s="58" t="s">
        <v>516</v>
      </c>
      <c r="I1866" s="59">
        <v>3.99</v>
      </c>
      <c r="J1866">
        <v>1</v>
      </c>
      <c r="K1866" s="191"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1.48</v>
      </c>
      <c r="L1866" s="192" t="str">
        <f t="shared" si="29"/>
        <v>Beer473</v>
      </c>
      <c r="M1866" s="191">
        <f>VLOOKUP(L1866,'Slope %'!C:D,2,0)</f>
        <v>0.12</v>
      </c>
    </row>
    <row r="1867" spans="1:13" x14ac:dyDescent="0.25">
      <c r="A1867">
        <v>30585</v>
      </c>
      <c r="B1867" s="58" t="s">
        <v>2137</v>
      </c>
      <c r="C1867" s="58" t="s">
        <v>410</v>
      </c>
      <c r="D1867" s="58" t="s">
        <v>717</v>
      </c>
      <c r="E1867" s="58">
        <v>473</v>
      </c>
      <c r="F1867" s="58">
        <v>24</v>
      </c>
      <c r="G1867" s="59">
        <v>6.7</v>
      </c>
      <c r="H1867" s="58" t="s">
        <v>1959</v>
      </c>
      <c r="I1867" s="59">
        <v>4.8899999999999997</v>
      </c>
      <c r="J1867">
        <v>1</v>
      </c>
      <c r="K1867" s="191"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2.4700000000000002</v>
      </c>
      <c r="L1867" s="192" t="str">
        <f t="shared" si="29"/>
        <v>Beer473</v>
      </c>
      <c r="M1867" s="191">
        <f>VLOOKUP(L1867,'Slope %'!C:D,2,0)</f>
        <v>0.12</v>
      </c>
    </row>
    <row r="1868" spans="1:13" x14ac:dyDescent="0.25">
      <c r="A1868">
        <v>30585</v>
      </c>
      <c r="B1868" s="58" t="s">
        <v>2137</v>
      </c>
      <c r="C1868" s="58" t="s">
        <v>410</v>
      </c>
      <c r="D1868" s="58" t="s">
        <v>717</v>
      </c>
      <c r="E1868" s="58">
        <v>473</v>
      </c>
      <c r="F1868" s="58">
        <v>24</v>
      </c>
      <c r="G1868" s="59">
        <v>6.7</v>
      </c>
      <c r="H1868" s="58" t="s">
        <v>1959</v>
      </c>
      <c r="I1868" s="59">
        <v>4.8899999999999997</v>
      </c>
      <c r="J1868">
        <v>1</v>
      </c>
      <c r="K1868" s="191"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2.4700000000000002</v>
      </c>
      <c r="L1868" s="192" t="str">
        <f t="shared" si="29"/>
        <v>Beer473</v>
      </c>
      <c r="M1868" s="191">
        <f>VLOOKUP(L1868,'Slope %'!C:D,2,0)</f>
        <v>0.12</v>
      </c>
    </row>
    <row r="1869" spans="1:13" x14ac:dyDescent="0.25">
      <c r="A1869">
        <v>30597</v>
      </c>
      <c r="B1869" s="58" t="s">
        <v>2138</v>
      </c>
      <c r="C1869" s="58" t="s">
        <v>410</v>
      </c>
      <c r="D1869" s="58" t="s">
        <v>677</v>
      </c>
      <c r="E1869" s="58">
        <v>355</v>
      </c>
      <c r="F1869" s="58">
        <v>24</v>
      </c>
      <c r="G1869" s="59">
        <v>5.3</v>
      </c>
      <c r="H1869" s="58" t="s">
        <v>1813</v>
      </c>
      <c r="I1869" s="59">
        <v>2.94</v>
      </c>
      <c r="J1869">
        <v>1</v>
      </c>
      <c r="K1869" s="191"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1.47</v>
      </c>
      <c r="L1869" s="192" t="str">
        <f t="shared" si="29"/>
        <v>Beer355</v>
      </c>
      <c r="M1869" s="191">
        <f>VLOOKUP(L1869,'Slope %'!C:D,2,0)</f>
        <v>0.12</v>
      </c>
    </row>
    <row r="1870" spans="1:13" x14ac:dyDescent="0.25">
      <c r="A1870">
        <v>30597</v>
      </c>
      <c r="B1870" s="58" t="s">
        <v>2138</v>
      </c>
      <c r="C1870" s="58" t="s">
        <v>410</v>
      </c>
      <c r="D1870" s="58" t="s">
        <v>677</v>
      </c>
      <c r="E1870" s="58">
        <v>355</v>
      </c>
      <c r="F1870" s="58">
        <v>24</v>
      </c>
      <c r="G1870" s="59">
        <v>5.3</v>
      </c>
      <c r="H1870" s="58" t="s">
        <v>1813</v>
      </c>
      <c r="I1870" s="59">
        <v>2.94</v>
      </c>
      <c r="J1870">
        <v>1</v>
      </c>
      <c r="K1870" s="191"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1.47</v>
      </c>
      <c r="L1870" s="192" t="str">
        <f t="shared" si="29"/>
        <v>Beer355</v>
      </c>
      <c r="M1870" s="191">
        <f>VLOOKUP(L1870,'Slope %'!C:D,2,0)</f>
        <v>0.12</v>
      </c>
    </row>
    <row r="1871" spans="1:13" x14ac:dyDescent="0.25">
      <c r="A1871">
        <v>30600</v>
      </c>
      <c r="B1871" s="58" t="s">
        <v>2139</v>
      </c>
      <c r="C1871" s="58" t="s">
        <v>410</v>
      </c>
      <c r="D1871" s="58" t="s">
        <v>677</v>
      </c>
      <c r="E1871" s="58">
        <v>355</v>
      </c>
      <c r="F1871" s="58">
        <v>24</v>
      </c>
      <c r="G1871" s="59">
        <v>5</v>
      </c>
      <c r="H1871" s="58" t="s">
        <v>1813</v>
      </c>
      <c r="I1871" s="59">
        <v>2.74</v>
      </c>
      <c r="J1871">
        <v>1</v>
      </c>
      <c r="K1871" s="191"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1.39</v>
      </c>
      <c r="L1871" s="192" t="str">
        <f t="shared" si="29"/>
        <v>Beer355</v>
      </c>
      <c r="M1871" s="191">
        <f>VLOOKUP(L1871,'Slope %'!C:D,2,0)</f>
        <v>0.12</v>
      </c>
    </row>
    <row r="1872" spans="1:13" x14ac:dyDescent="0.25">
      <c r="A1872">
        <v>30600</v>
      </c>
      <c r="B1872" s="58" t="s">
        <v>2139</v>
      </c>
      <c r="C1872" s="58" t="s">
        <v>410</v>
      </c>
      <c r="D1872" s="58" t="s">
        <v>677</v>
      </c>
      <c r="E1872" s="58">
        <v>355</v>
      </c>
      <c r="F1872" s="58">
        <v>24</v>
      </c>
      <c r="G1872" s="59">
        <v>5</v>
      </c>
      <c r="H1872" s="58" t="s">
        <v>1813</v>
      </c>
      <c r="I1872" s="59">
        <v>2.74</v>
      </c>
      <c r="J1872">
        <v>1</v>
      </c>
      <c r="K1872" s="191"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1.39</v>
      </c>
      <c r="L1872" s="192" t="str">
        <f t="shared" si="29"/>
        <v>Beer355</v>
      </c>
      <c r="M1872" s="191">
        <f>VLOOKUP(L1872,'Slope %'!C:D,2,0)</f>
        <v>0.12</v>
      </c>
    </row>
    <row r="1873" spans="1:13" x14ac:dyDescent="0.25">
      <c r="A1873">
        <v>30608</v>
      </c>
      <c r="B1873" s="58" t="s">
        <v>2140</v>
      </c>
      <c r="C1873" s="58" t="s">
        <v>410</v>
      </c>
      <c r="D1873" s="58" t="s">
        <v>717</v>
      </c>
      <c r="E1873" s="58">
        <v>500</v>
      </c>
      <c r="F1873" s="58">
        <v>24</v>
      </c>
      <c r="G1873" s="59">
        <v>7</v>
      </c>
      <c r="H1873" s="58" t="s">
        <v>600</v>
      </c>
      <c r="I1873" s="59">
        <v>3.49</v>
      </c>
      <c r="J1873">
        <v>1</v>
      </c>
      <c r="K1873" s="191"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2.73</v>
      </c>
      <c r="L1873" s="192" t="str">
        <f t="shared" si="29"/>
        <v>Beer500</v>
      </c>
      <c r="M1873" s="191">
        <f>VLOOKUP(L1873,'Slope %'!C:D,2,0)</f>
        <v>0.12</v>
      </c>
    </row>
    <row r="1874" spans="1:13" x14ac:dyDescent="0.25">
      <c r="A1874">
        <v>30608</v>
      </c>
      <c r="B1874" s="58" t="s">
        <v>2140</v>
      </c>
      <c r="C1874" s="58" t="s">
        <v>410</v>
      </c>
      <c r="D1874" s="58" t="s">
        <v>717</v>
      </c>
      <c r="E1874" s="58">
        <v>500</v>
      </c>
      <c r="F1874" s="58">
        <v>24</v>
      </c>
      <c r="G1874" s="59">
        <v>7</v>
      </c>
      <c r="H1874" s="58" t="s">
        <v>600</v>
      </c>
      <c r="I1874" s="59">
        <v>3.49</v>
      </c>
      <c r="J1874">
        <v>1</v>
      </c>
      <c r="K1874" s="191"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2.73</v>
      </c>
      <c r="L1874" s="192" t="str">
        <f t="shared" si="29"/>
        <v>Beer500</v>
      </c>
      <c r="M1874" s="191">
        <f>VLOOKUP(L1874,'Slope %'!C:D,2,0)</f>
        <v>0.12</v>
      </c>
    </row>
    <row r="1875" spans="1:13" x14ac:dyDescent="0.25">
      <c r="A1875">
        <v>30648</v>
      </c>
      <c r="B1875" s="58" t="s">
        <v>2141</v>
      </c>
      <c r="C1875" s="58" t="s">
        <v>410</v>
      </c>
      <c r="D1875" s="58" t="s">
        <v>717</v>
      </c>
      <c r="E1875" s="58">
        <v>473</v>
      </c>
      <c r="F1875" s="58">
        <v>24</v>
      </c>
      <c r="G1875" s="59">
        <v>6.5</v>
      </c>
      <c r="H1875" s="58" t="s">
        <v>1526</v>
      </c>
      <c r="I1875" s="59">
        <v>3.95</v>
      </c>
      <c r="J1875">
        <v>1</v>
      </c>
      <c r="K1875" s="191"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2.4</v>
      </c>
      <c r="L1875" s="192" t="str">
        <f t="shared" si="29"/>
        <v>Beer473</v>
      </c>
      <c r="M1875" s="191">
        <f>VLOOKUP(L1875,'Slope %'!C:D,2,0)</f>
        <v>0.12</v>
      </c>
    </row>
    <row r="1876" spans="1:13" x14ac:dyDescent="0.25">
      <c r="A1876">
        <v>30648</v>
      </c>
      <c r="B1876" s="58" t="s">
        <v>2141</v>
      </c>
      <c r="C1876" s="58" t="s">
        <v>410</v>
      </c>
      <c r="D1876" s="58" t="s">
        <v>717</v>
      </c>
      <c r="E1876" s="58">
        <v>473</v>
      </c>
      <c r="F1876" s="58">
        <v>24</v>
      </c>
      <c r="G1876" s="59">
        <v>6.5</v>
      </c>
      <c r="H1876" s="58" t="s">
        <v>1526</v>
      </c>
      <c r="I1876" s="59">
        <v>3.95</v>
      </c>
      <c r="J1876">
        <v>1</v>
      </c>
      <c r="K1876" s="191"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2.4</v>
      </c>
      <c r="L1876" s="192" t="str">
        <f t="shared" si="29"/>
        <v>Beer473</v>
      </c>
      <c r="M1876" s="191">
        <f>VLOOKUP(L1876,'Slope %'!C:D,2,0)</f>
        <v>0.12</v>
      </c>
    </row>
    <row r="1877" spans="1:13" x14ac:dyDescent="0.25">
      <c r="A1877">
        <v>30661</v>
      </c>
      <c r="B1877" s="58" t="s">
        <v>2142</v>
      </c>
      <c r="C1877" s="58" t="s">
        <v>423</v>
      </c>
      <c r="D1877" s="58" t="s">
        <v>787</v>
      </c>
      <c r="E1877" s="58">
        <v>750</v>
      </c>
      <c r="F1877" s="58">
        <v>6</v>
      </c>
      <c r="G1877" s="59">
        <v>12</v>
      </c>
      <c r="H1877" s="58" t="s">
        <v>421</v>
      </c>
      <c r="I1877" s="59">
        <v>79.989999999999995</v>
      </c>
      <c r="J1877">
        <v>1</v>
      </c>
      <c r="K1877" s="191"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7.03</v>
      </c>
      <c r="L1877" s="192" t="str">
        <f t="shared" si="29"/>
        <v>Wine750</v>
      </c>
      <c r="M1877" s="191">
        <f>VLOOKUP(L1877,'Slope %'!C:D,2,0)</f>
        <v>0.1</v>
      </c>
    </row>
    <row r="1878" spans="1:13" x14ac:dyDescent="0.25">
      <c r="A1878">
        <v>30680</v>
      </c>
      <c r="B1878" s="58" t="s">
        <v>2143</v>
      </c>
      <c r="C1878" s="58" t="s">
        <v>423</v>
      </c>
      <c r="D1878" s="58" t="s">
        <v>787</v>
      </c>
      <c r="E1878" s="58">
        <v>750</v>
      </c>
      <c r="F1878" s="58">
        <v>12</v>
      </c>
      <c r="G1878" s="59">
        <v>12.5</v>
      </c>
      <c r="H1878" s="58" t="s">
        <v>1230</v>
      </c>
      <c r="I1878" s="59">
        <v>78.7</v>
      </c>
      <c r="J1878">
        <v>1</v>
      </c>
      <c r="K1878" s="191"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7.32</v>
      </c>
      <c r="L1878" s="192" t="str">
        <f t="shared" si="29"/>
        <v>Wine750</v>
      </c>
      <c r="M1878" s="191">
        <f>VLOOKUP(L1878,'Slope %'!C:D,2,0)</f>
        <v>0.1</v>
      </c>
    </row>
    <row r="1879" spans="1:13" x14ac:dyDescent="0.25">
      <c r="A1879">
        <v>30682</v>
      </c>
      <c r="B1879" s="58" t="s">
        <v>2144</v>
      </c>
      <c r="C1879" s="58" t="s">
        <v>410</v>
      </c>
      <c r="D1879" s="58" t="s">
        <v>677</v>
      </c>
      <c r="E1879" s="58">
        <v>2840</v>
      </c>
      <c r="F1879" s="58">
        <v>3</v>
      </c>
      <c r="G1879" s="59">
        <v>4.5</v>
      </c>
      <c r="H1879" s="58" t="s">
        <v>1813</v>
      </c>
      <c r="I1879" s="59">
        <v>20.99</v>
      </c>
      <c r="J1879">
        <v>8</v>
      </c>
      <c r="K1879" s="191"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9.98</v>
      </c>
      <c r="L1879" s="192" t="str">
        <f t="shared" si="29"/>
        <v>Beer2840</v>
      </c>
      <c r="M1879" s="191">
        <f>VLOOKUP(L1879,'Slope %'!C:D,2,0)</f>
        <v>7.0000000000000007E-2</v>
      </c>
    </row>
    <row r="1880" spans="1:13" x14ac:dyDescent="0.25">
      <c r="A1880">
        <v>30682</v>
      </c>
      <c r="B1880" s="58" t="s">
        <v>2144</v>
      </c>
      <c r="C1880" s="58" t="s">
        <v>410</v>
      </c>
      <c r="D1880" s="58" t="s">
        <v>677</v>
      </c>
      <c r="E1880" s="58">
        <v>2840</v>
      </c>
      <c r="F1880" s="58">
        <v>3</v>
      </c>
      <c r="G1880" s="59">
        <v>4.5</v>
      </c>
      <c r="H1880" s="58" t="s">
        <v>1813</v>
      </c>
      <c r="I1880" s="59">
        <v>20.99</v>
      </c>
      <c r="J1880">
        <v>8</v>
      </c>
      <c r="K1880" s="191"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9.98</v>
      </c>
      <c r="L1880" s="192" t="str">
        <f t="shared" si="29"/>
        <v>Beer2840</v>
      </c>
      <c r="M1880" s="191">
        <f>VLOOKUP(L1880,'Slope %'!C:D,2,0)</f>
        <v>7.0000000000000007E-2</v>
      </c>
    </row>
    <row r="1881" spans="1:13" x14ac:dyDescent="0.25">
      <c r="A1881">
        <v>30688</v>
      </c>
      <c r="B1881" s="58" t="s">
        <v>2145</v>
      </c>
      <c r="C1881" s="58" t="s">
        <v>410</v>
      </c>
      <c r="D1881" s="58" t="s">
        <v>677</v>
      </c>
      <c r="E1881" s="58">
        <v>473</v>
      </c>
      <c r="F1881" s="58">
        <v>24</v>
      </c>
      <c r="G1881" s="59">
        <v>5.4</v>
      </c>
      <c r="H1881" s="58" t="s">
        <v>1961</v>
      </c>
      <c r="I1881" s="59">
        <v>4.25</v>
      </c>
      <c r="J1881">
        <v>1</v>
      </c>
      <c r="K1881" s="191"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1.99</v>
      </c>
      <c r="L1881" s="192" t="str">
        <f t="shared" si="29"/>
        <v>Beer473</v>
      </c>
      <c r="M1881" s="191">
        <f>VLOOKUP(L1881,'Slope %'!C:D,2,0)</f>
        <v>0.12</v>
      </c>
    </row>
    <row r="1882" spans="1:13" x14ac:dyDescent="0.25">
      <c r="A1882">
        <v>30688</v>
      </c>
      <c r="B1882" s="58" t="s">
        <v>2145</v>
      </c>
      <c r="C1882" s="58" t="s">
        <v>410</v>
      </c>
      <c r="D1882" s="58" t="s">
        <v>677</v>
      </c>
      <c r="E1882" s="58">
        <v>473</v>
      </c>
      <c r="F1882" s="58">
        <v>24</v>
      </c>
      <c r="G1882" s="59">
        <v>5.4</v>
      </c>
      <c r="H1882" s="58" t="s">
        <v>1961</v>
      </c>
      <c r="I1882" s="59">
        <v>4.25</v>
      </c>
      <c r="J1882">
        <v>1</v>
      </c>
      <c r="K1882" s="191"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1.99</v>
      </c>
      <c r="L1882" s="192" t="str">
        <f t="shared" si="29"/>
        <v>Beer473</v>
      </c>
      <c r="M1882" s="191">
        <f>VLOOKUP(L1882,'Slope %'!C:D,2,0)</f>
        <v>0.12</v>
      </c>
    </row>
    <row r="1883" spans="1:13" x14ac:dyDescent="0.25">
      <c r="A1883">
        <v>30694</v>
      </c>
      <c r="B1883" s="58" t="s">
        <v>2146</v>
      </c>
      <c r="C1883" s="58" t="s">
        <v>410</v>
      </c>
      <c r="D1883" s="58" t="s">
        <v>677</v>
      </c>
      <c r="E1883" s="58">
        <v>473</v>
      </c>
      <c r="F1883" s="58">
        <v>24</v>
      </c>
      <c r="G1883" s="59">
        <v>5.2</v>
      </c>
      <c r="H1883" s="58" t="s">
        <v>1813</v>
      </c>
      <c r="I1883" s="59">
        <v>3.99</v>
      </c>
      <c r="J1883">
        <v>1</v>
      </c>
      <c r="K1883" s="191"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1.92</v>
      </c>
      <c r="L1883" s="192" t="str">
        <f t="shared" si="29"/>
        <v>Beer473</v>
      </c>
      <c r="M1883" s="191">
        <f>VLOOKUP(L1883,'Slope %'!C:D,2,0)</f>
        <v>0.12</v>
      </c>
    </row>
    <row r="1884" spans="1:13" x14ac:dyDescent="0.25">
      <c r="A1884">
        <v>30694</v>
      </c>
      <c r="B1884" s="58" t="s">
        <v>2146</v>
      </c>
      <c r="C1884" s="58" t="s">
        <v>410</v>
      </c>
      <c r="D1884" s="58" t="s">
        <v>677</v>
      </c>
      <c r="E1884" s="58">
        <v>473</v>
      </c>
      <c r="F1884" s="58">
        <v>24</v>
      </c>
      <c r="G1884" s="59">
        <v>5.2</v>
      </c>
      <c r="H1884" s="58" t="s">
        <v>1813</v>
      </c>
      <c r="I1884" s="59">
        <v>3.99</v>
      </c>
      <c r="J1884">
        <v>1</v>
      </c>
      <c r="K1884" s="191"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1.92</v>
      </c>
      <c r="L1884" s="192" t="str">
        <f t="shared" si="29"/>
        <v>Beer473</v>
      </c>
      <c r="M1884" s="191">
        <f>VLOOKUP(L1884,'Slope %'!C:D,2,0)</f>
        <v>0.12</v>
      </c>
    </row>
    <row r="1885" spans="1:13" x14ac:dyDescent="0.25">
      <c r="A1885">
        <v>30710</v>
      </c>
      <c r="B1885" s="58" t="s">
        <v>2147</v>
      </c>
      <c r="C1885" s="58" t="s">
        <v>423</v>
      </c>
      <c r="D1885" s="58" t="s">
        <v>520</v>
      </c>
      <c r="E1885" s="58">
        <v>375</v>
      </c>
      <c r="F1885" s="58">
        <v>6</v>
      </c>
      <c r="G1885" s="59">
        <v>9.5</v>
      </c>
      <c r="H1885" s="58" t="s">
        <v>474</v>
      </c>
      <c r="I1885" s="59">
        <v>80.989999999999995</v>
      </c>
      <c r="J1885">
        <v>1</v>
      </c>
      <c r="K1885" s="191"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2.95</v>
      </c>
      <c r="L1885" s="192" t="str">
        <f t="shared" si="29"/>
        <v>Wine375</v>
      </c>
      <c r="M1885" s="191">
        <f>VLOOKUP(L1885,'Slope %'!C:D,2,0)</f>
        <v>0.12</v>
      </c>
    </row>
    <row r="1886" spans="1:13" x14ac:dyDescent="0.25">
      <c r="A1886">
        <v>30716</v>
      </c>
      <c r="B1886" s="58" t="s">
        <v>1998</v>
      </c>
      <c r="C1886" s="58" t="s">
        <v>414</v>
      </c>
      <c r="D1886" s="58" t="s">
        <v>715</v>
      </c>
      <c r="E1886" s="58">
        <v>750</v>
      </c>
      <c r="F1886" s="58">
        <v>6</v>
      </c>
      <c r="G1886" s="59">
        <v>20</v>
      </c>
      <c r="H1886" s="58" t="s">
        <v>448</v>
      </c>
      <c r="I1886" s="59">
        <v>32.99</v>
      </c>
      <c r="J1886">
        <v>1</v>
      </c>
      <c r="K1886" s="191"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11.71</v>
      </c>
      <c r="L1886" s="192" t="str">
        <f t="shared" si="29"/>
        <v>Spirits750</v>
      </c>
      <c r="M1886" s="191">
        <f>VLOOKUP(L1886,'Slope %'!C:D,2,0)</f>
        <v>7.0000000000000007E-2</v>
      </c>
    </row>
    <row r="1887" spans="1:13" x14ac:dyDescent="0.25">
      <c r="A1887">
        <v>30723</v>
      </c>
      <c r="B1887" s="58" t="s">
        <v>2148</v>
      </c>
      <c r="C1887" s="58" t="s">
        <v>423</v>
      </c>
      <c r="D1887" s="58" t="s">
        <v>659</v>
      </c>
      <c r="E1887" s="58">
        <v>200</v>
      </c>
      <c r="F1887" s="58">
        <v>12</v>
      </c>
      <c r="G1887" s="59">
        <v>11</v>
      </c>
      <c r="H1887" s="58" t="s">
        <v>496</v>
      </c>
      <c r="I1887" s="59">
        <v>34.99</v>
      </c>
      <c r="J1887">
        <v>1</v>
      </c>
      <c r="K1887" s="191"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2.4700000000000002</v>
      </c>
      <c r="L1887" s="192" t="str">
        <f t="shared" si="29"/>
        <v>Wine200</v>
      </c>
      <c r="M1887" s="191">
        <f>VLOOKUP(L1887,'Slope %'!C:D,2,0)</f>
        <v>0.12</v>
      </c>
    </row>
    <row r="1888" spans="1:13" x14ac:dyDescent="0.25">
      <c r="A1888">
        <v>30740</v>
      </c>
      <c r="B1888" s="58" t="s">
        <v>2149</v>
      </c>
      <c r="C1888" s="58" t="s">
        <v>410</v>
      </c>
      <c r="D1888" s="58" t="s">
        <v>677</v>
      </c>
      <c r="E1888" s="58">
        <v>3784</v>
      </c>
      <c r="F1888" s="58">
        <v>3</v>
      </c>
      <c r="G1888" s="59">
        <v>5.5</v>
      </c>
      <c r="H1888" s="58" t="s">
        <v>1526</v>
      </c>
      <c r="I1888" s="59">
        <v>26.99</v>
      </c>
      <c r="J1888">
        <v>8</v>
      </c>
      <c r="K1888" s="191"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16.25</v>
      </c>
      <c r="L1888" s="192" t="str">
        <f t="shared" si="29"/>
        <v>Beer3784</v>
      </c>
      <c r="M1888" s="191">
        <f>VLOOKUP(L1888,'Slope %'!C:D,2,0)</f>
        <v>7.0000000000000007E-2</v>
      </c>
    </row>
    <row r="1889" spans="1:13" x14ac:dyDescent="0.25">
      <c r="A1889">
        <v>30740</v>
      </c>
      <c r="B1889" s="58" t="s">
        <v>2149</v>
      </c>
      <c r="C1889" s="58" t="s">
        <v>410</v>
      </c>
      <c r="D1889" s="58" t="s">
        <v>677</v>
      </c>
      <c r="E1889" s="58">
        <v>3784</v>
      </c>
      <c r="F1889" s="58">
        <v>3</v>
      </c>
      <c r="G1889" s="59">
        <v>5.5</v>
      </c>
      <c r="H1889" s="58" t="s">
        <v>1526</v>
      </c>
      <c r="I1889" s="59">
        <v>26.99</v>
      </c>
      <c r="J1889">
        <v>8</v>
      </c>
      <c r="K1889" s="191"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16.25</v>
      </c>
      <c r="L1889" s="192" t="str">
        <f t="shared" si="29"/>
        <v>Beer3784</v>
      </c>
      <c r="M1889" s="191">
        <f>VLOOKUP(L1889,'Slope %'!C:D,2,0)</f>
        <v>7.0000000000000007E-2</v>
      </c>
    </row>
    <row r="1890" spans="1:13" x14ac:dyDescent="0.25">
      <c r="A1890">
        <v>30746</v>
      </c>
      <c r="B1890" s="58" t="s">
        <v>2150</v>
      </c>
      <c r="C1890" s="58" t="s">
        <v>423</v>
      </c>
      <c r="D1890" s="58" t="s">
        <v>436</v>
      </c>
      <c r="E1890" s="58">
        <v>750</v>
      </c>
      <c r="F1890" s="58">
        <v>12</v>
      </c>
      <c r="G1890" s="59">
        <v>11.5</v>
      </c>
      <c r="H1890" s="58" t="s">
        <v>553</v>
      </c>
      <c r="I1890" s="59">
        <v>12.99</v>
      </c>
      <c r="J1890">
        <v>1</v>
      </c>
      <c r="K1890" s="191"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6.73</v>
      </c>
      <c r="L1890" s="192" t="str">
        <f t="shared" si="29"/>
        <v>Wine750</v>
      </c>
      <c r="M1890" s="191">
        <f>VLOOKUP(L1890,'Slope %'!C:D,2,0)</f>
        <v>0.1</v>
      </c>
    </row>
    <row r="1891" spans="1:13" x14ac:dyDescent="0.25">
      <c r="A1891">
        <v>30762</v>
      </c>
      <c r="B1891" s="58" t="s">
        <v>2151</v>
      </c>
      <c r="C1891" s="58" t="s">
        <v>439</v>
      </c>
      <c r="D1891" s="58" t="s">
        <v>1598</v>
      </c>
      <c r="E1891" s="58">
        <v>0</v>
      </c>
      <c r="F1891" s="58">
        <v>10</v>
      </c>
      <c r="H1891" s="58" t="s">
        <v>1351</v>
      </c>
      <c r="I1891" s="59">
        <v>2.4900000000000002</v>
      </c>
      <c r="K1891" s="191"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0</v>
      </c>
      <c r="L1891" s="192" t="str">
        <f t="shared" si="29"/>
        <v>Non Liquor Merchandise0</v>
      </c>
      <c r="M1891" s="191" t="e">
        <f>VLOOKUP(L1891,'Slope %'!C:D,2,0)</f>
        <v>#N/A</v>
      </c>
    </row>
    <row r="1892" spans="1:13" x14ac:dyDescent="0.25">
      <c r="A1892">
        <v>30816</v>
      </c>
      <c r="B1892" s="58" t="s">
        <v>2152</v>
      </c>
      <c r="C1892" s="58" t="s">
        <v>423</v>
      </c>
      <c r="D1892" s="58" t="s">
        <v>436</v>
      </c>
      <c r="E1892" s="58">
        <v>750</v>
      </c>
      <c r="F1892" s="58">
        <v>12</v>
      </c>
      <c r="G1892" s="59">
        <v>14.9</v>
      </c>
      <c r="H1892" s="58" t="s">
        <v>586</v>
      </c>
      <c r="I1892" s="59">
        <v>32.99</v>
      </c>
      <c r="J1892">
        <v>1</v>
      </c>
      <c r="K1892" s="191"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8.7200000000000006</v>
      </c>
      <c r="L1892" s="192" t="str">
        <f t="shared" si="29"/>
        <v>Wine750</v>
      </c>
      <c r="M1892" s="191">
        <f>VLOOKUP(L1892,'Slope %'!C:D,2,0)</f>
        <v>0.1</v>
      </c>
    </row>
    <row r="1893" spans="1:13" x14ac:dyDescent="0.25">
      <c r="A1893">
        <v>30822</v>
      </c>
      <c r="B1893" s="58" t="s">
        <v>2153</v>
      </c>
      <c r="C1893" s="58" t="s">
        <v>414</v>
      </c>
      <c r="D1893" s="58" t="s">
        <v>1084</v>
      </c>
      <c r="E1893" s="58">
        <v>750</v>
      </c>
      <c r="F1893" s="58">
        <v>8</v>
      </c>
      <c r="G1893" s="59">
        <v>33</v>
      </c>
      <c r="H1893" s="58" t="s">
        <v>421</v>
      </c>
      <c r="I1893" s="59">
        <v>33.99</v>
      </c>
      <c r="J1893">
        <v>15</v>
      </c>
      <c r="K1893" s="191"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19.32</v>
      </c>
      <c r="L1893" s="192" t="str">
        <f t="shared" si="29"/>
        <v>Spirits750</v>
      </c>
      <c r="M1893" s="191">
        <f>VLOOKUP(L1893,'Slope %'!C:D,2,0)</f>
        <v>7.0000000000000007E-2</v>
      </c>
    </row>
    <row r="1894" spans="1:13" x14ac:dyDescent="0.25">
      <c r="A1894">
        <v>30846</v>
      </c>
      <c r="B1894" s="58" t="s">
        <v>2154</v>
      </c>
      <c r="C1894" s="58" t="s">
        <v>410</v>
      </c>
      <c r="D1894" s="58" t="s">
        <v>717</v>
      </c>
      <c r="E1894" s="58">
        <v>8520</v>
      </c>
      <c r="F1894" s="58">
        <v>1</v>
      </c>
      <c r="G1894" s="59">
        <v>6</v>
      </c>
      <c r="H1894" s="58" t="s">
        <v>2155</v>
      </c>
      <c r="I1894" s="59">
        <v>99.98</v>
      </c>
      <c r="J1894">
        <v>24</v>
      </c>
      <c r="K1894" s="191"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39.909999999999997</v>
      </c>
      <c r="L1894" s="192" t="str">
        <f t="shared" si="29"/>
        <v>Beer8520</v>
      </c>
      <c r="M1894" s="191">
        <f>VLOOKUP(L1894,'Slope %'!C:D,2,0)</f>
        <v>0.05</v>
      </c>
    </row>
    <row r="1895" spans="1:13" x14ac:dyDescent="0.25">
      <c r="A1895">
        <v>30863</v>
      </c>
      <c r="B1895" s="58" t="s">
        <v>2156</v>
      </c>
      <c r="C1895" s="58" t="s">
        <v>410</v>
      </c>
      <c r="D1895" s="58" t="s">
        <v>677</v>
      </c>
      <c r="E1895" s="58">
        <v>473</v>
      </c>
      <c r="F1895" s="58">
        <v>24</v>
      </c>
      <c r="G1895" s="59">
        <v>5</v>
      </c>
      <c r="H1895" s="58" t="s">
        <v>1813</v>
      </c>
      <c r="I1895" s="59">
        <v>3.94</v>
      </c>
      <c r="J1895">
        <v>1</v>
      </c>
      <c r="K1895" s="191"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1.85</v>
      </c>
      <c r="L1895" s="192" t="str">
        <f t="shared" si="29"/>
        <v>Beer473</v>
      </c>
      <c r="M1895" s="191">
        <f>VLOOKUP(L1895,'Slope %'!C:D,2,0)</f>
        <v>0.12</v>
      </c>
    </row>
    <row r="1896" spans="1:13" x14ac:dyDescent="0.25">
      <c r="A1896">
        <v>30863</v>
      </c>
      <c r="B1896" s="58" t="s">
        <v>2156</v>
      </c>
      <c r="C1896" s="58" t="s">
        <v>410</v>
      </c>
      <c r="D1896" s="58" t="s">
        <v>677</v>
      </c>
      <c r="E1896" s="58">
        <v>473</v>
      </c>
      <c r="F1896" s="58">
        <v>24</v>
      </c>
      <c r="G1896" s="59">
        <v>5</v>
      </c>
      <c r="H1896" s="58" t="s">
        <v>1813</v>
      </c>
      <c r="I1896" s="59">
        <v>3.94</v>
      </c>
      <c r="J1896">
        <v>1</v>
      </c>
      <c r="K1896" s="191"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1.85</v>
      </c>
      <c r="L1896" s="192" t="str">
        <f t="shared" si="29"/>
        <v>Beer473</v>
      </c>
      <c r="M1896" s="191">
        <f>VLOOKUP(L1896,'Slope %'!C:D,2,0)</f>
        <v>0.12</v>
      </c>
    </row>
    <row r="1897" spans="1:13" x14ac:dyDescent="0.25">
      <c r="A1897">
        <v>30867</v>
      </c>
      <c r="B1897" s="58" t="s">
        <v>2157</v>
      </c>
      <c r="C1897" s="58" t="s">
        <v>410</v>
      </c>
      <c r="D1897" s="58" t="s">
        <v>677</v>
      </c>
      <c r="E1897" s="58">
        <v>473</v>
      </c>
      <c r="F1897" s="58">
        <v>24</v>
      </c>
      <c r="G1897" s="59">
        <v>5</v>
      </c>
      <c r="H1897" s="58" t="s">
        <v>1813</v>
      </c>
      <c r="I1897" s="59">
        <v>3.74</v>
      </c>
      <c r="J1897">
        <v>1</v>
      </c>
      <c r="K1897" s="191"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1.85</v>
      </c>
      <c r="L1897" s="192" t="str">
        <f t="shared" si="29"/>
        <v>Beer473</v>
      </c>
      <c r="M1897" s="191">
        <f>VLOOKUP(L1897,'Slope %'!C:D,2,0)</f>
        <v>0.12</v>
      </c>
    </row>
    <row r="1898" spans="1:13" x14ac:dyDescent="0.25">
      <c r="A1898">
        <v>30867</v>
      </c>
      <c r="B1898" s="58" t="s">
        <v>2157</v>
      </c>
      <c r="C1898" s="58" t="s">
        <v>410</v>
      </c>
      <c r="D1898" s="58" t="s">
        <v>677</v>
      </c>
      <c r="E1898" s="58">
        <v>473</v>
      </c>
      <c r="F1898" s="58">
        <v>24</v>
      </c>
      <c r="G1898" s="59">
        <v>5</v>
      </c>
      <c r="H1898" s="58" t="s">
        <v>1813</v>
      </c>
      <c r="I1898" s="59">
        <v>3.74</v>
      </c>
      <c r="J1898">
        <v>1</v>
      </c>
      <c r="K1898" s="191"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1.85</v>
      </c>
      <c r="L1898" s="192" t="str">
        <f t="shared" si="29"/>
        <v>Beer473</v>
      </c>
      <c r="M1898" s="191">
        <f>VLOOKUP(L1898,'Slope %'!C:D,2,0)</f>
        <v>0.12</v>
      </c>
    </row>
    <row r="1899" spans="1:13" x14ac:dyDescent="0.25">
      <c r="A1899">
        <v>30873</v>
      </c>
      <c r="B1899" s="58" t="s">
        <v>2158</v>
      </c>
      <c r="C1899" s="58" t="s">
        <v>410</v>
      </c>
      <c r="D1899" s="58" t="s">
        <v>677</v>
      </c>
      <c r="E1899" s="58">
        <v>2840</v>
      </c>
      <c r="F1899" s="58">
        <v>3</v>
      </c>
      <c r="G1899" s="59">
        <v>5.2</v>
      </c>
      <c r="H1899" s="58" t="s">
        <v>1813</v>
      </c>
      <c r="I1899" s="59">
        <v>19.989999999999998</v>
      </c>
      <c r="J1899">
        <v>8</v>
      </c>
      <c r="K1899" s="191"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11.53</v>
      </c>
      <c r="L1899" s="192" t="str">
        <f t="shared" si="29"/>
        <v>Beer2840</v>
      </c>
      <c r="M1899" s="191">
        <f>VLOOKUP(L1899,'Slope %'!C:D,2,0)</f>
        <v>7.0000000000000007E-2</v>
      </c>
    </row>
    <row r="1900" spans="1:13" x14ac:dyDescent="0.25">
      <c r="A1900">
        <v>30873</v>
      </c>
      <c r="B1900" s="58" t="s">
        <v>2158</v>
      </c>
      <c r="C1900" s="58" t="s">
        <v>410</v>
      </c>
      <c r="D1900" s="58" t="s">
        <v>677</v>
      </c>
      <c r="E1900" s="58">
        <v>2840</v>
      </c>
      <c r="F1900" s="58">
        <v>3</v>
      </c>
      <c r="G1900" s="59">
        <v>5.2</v>
      </c>
      <c r="H1900" s="58" t="s">
        <v>1813</v>
      </c>
      <c r="I1900" s="59">
        <v>19.989999999999998</v>
      </c>
      <c r="J1900">
        <v>8</v>
      </c>
      <c r="K1900" s="191"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11.53</v>
      </c>
      <c r="L1900" s="192" t="str">
        <f t="shared" si="29"/>
        <v>Beer2840</v>
      </c>
      <c r="M1900" s="191">
        <f>VLOOKUP(L1900,'Slope %'!C:D,2,0)</f>
        <v>7.0000000000000007E-2</v>
      </c>
    </row>
    <row r="1901" spans="1:13" x14ac:dyDescent="0.25">
      <c r="A1901">
        <v>30875</v>
      </c>
      <c r="B1901" s="58" t="s">
        <v>2159</v>
      </c>
      <c r="C1901" s="58" t="s">
        <v>410</v>
      </c>
      <c r="D1901" s="58" t="s">
        <v>717</v>
      </c>
      <c r="E1901" s="58">
        <v>2840</v>
      </c>
      <c r="F1901" s="58">
        <v>3</v>
      </c>
      <c r="G1901" s="59">
        <v>6.8</v>
      </c>
      <c r="H1901" s="58" t="s">
        <v>1813</v>
      </c>
      <c r="I1901" s="59">
        <v>20.99</v>
      </c>
      <c r="J1901">
        <v>8</v>
      </c>
      <c r="K1901" s="191"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15.08</v>
      </c>
      <c r="L1901" s="192" t="str">
        <f t="shared" si="29"/>
        <v>Beer2840</v>
      </c>
      <c r="M1901" s="191">
        <f>VLOOKUP(L1901,'Slope %'!C:D,2,0)</f>
        <v>7.0000000000000007E-2</v>
      </c>
    </row>
    <row r="1902" spans="1:13" x14ac:dyDescent="0.25">
      <c r="A1902">
        <v>30875</v>
      </c>
      <c r="B1902" s="58" t="s">
        <v>2159</v>
      </c>
      <c r="C1902" s="58" t="s">
        <v>410</v>
      </c>
      <c r="D1902" s="58" t="s">
        <v>717</v>
      </c>
      <c r="E1902" s="58">
        <v>2840</v>
      </c>
      <c r="F1902" s="58">
        <v>3</v>
      </c>
      <c r="G1902" s="59">
        <v>6.8</v>
      </c>
      <c r="H1902" s="58" t="s">
        <v>1813</v>
      </c>
      <c r="I1902" s="59">
        <v>20.99</v>
      </c>
      <c r="J1902">
        <v>8</v>
      </c>
      <c r="K1902" s="191"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15.08</v>
      </c>
      <c r="L1902" s="192" t="str">
        <f t="shared" si="29"/>
        <v>Beer2840</v>
      </c>
      <c r="M1902" s="191">
        <f>VLOOKUP(L1902,'Slope %'!C:D,2,0)</f>
        <v>7.0000000000000007E-2</v>
      </c>
    </row>
    <row r="1903" spans="1:13" x14ac:dyDescent="0.25">
      <c r="A1903">
        <v>30876</v>
      </c>
      <c r="B1903" s="58" t="s">
        <v>2160</v>
      </c>
      <c r="C1903" s="58" t="s">
        <v>414</v>
      </c>
      <c r="D1903" s="58" t="s">
        <v>460</v>
      </c>
      <c r="E1903" s="58">
        <v>750</v>
      </c>
      <c r="F1903" s="58">
        <v>12</v>
      </c>
      <c r="G1903" s="59">
        <v>40</v>
      </c>
      <c r="H1903" s="58" t="s">
        <v>2073</v>
      </c>
      <c r="I1903" s="59">
        <v>49.95</v>
      </c>
      <c r="J1903">
        <v>1</v>
      </c>
      <c r="K1903" s="191"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23.42</v>
      </c>
      <c r="L1903" s="192" t="str">
        <f t="shared" si="29"/>
        <v>Spirits750</v>
      </c>
      <c r="M1903" s="191">
        <f>VLOOKUP(L1903,'Slope %'!C:D,2,0)</f>
        <v>7.0000000000000007E-2</v>
      </c>
    </row>
    <row r="1904" spans="1:13" x14ac:dyDescent="0.25">
      <c r="A1904">
        <v>30877</v>
      </c>
      <c r="B1904" s="58" t="s">
        <v>2161</v>
      </c>
      <c r="C1904" s="58" t="s">
        <v>423</v>
      </c>
      <c r="D1904" s="58" t="s">
        <v>436</v>
      </c>
      <c r="E1904" s="58">
        <v>750</v>
      </c>
      <c r="F1904" s="58">
        <v>12</v>
      </c>
      <c r="G1904" s="59">
        <v>13.5</v>
      </c>
      <c r="H1904" s="58" t="s">
        <v>496</v>
      </c>
      <c r="I1904" s="59">
        <v>14.99</v>
      </c>
      <c r="J1904">
        <v>1</v>
      </c>
      <c r="K1904" s="191"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7.9</v>
      </c>
      <c r="L1904" s="192" t="str">
        <f t="shared" si="29"/>
        <v>Wine750</v>
      </c>
      <c r="M1904" s="191">
        <f>VLOOKUP(L1904,'Slope %'!C:D,2,0)</f>
        <v>0.1</v>
      </c>
    </row>
    <row r="1905" spans="1:13" x14ac:dyDescent="0.25">
      <c r="A1905">
        <v>30879</v>
      </c>
      <c r="B1905" s="58" t="s">
        <v>2162</v>
      </c>
      <c r="C1905" s="58" t="s">
        <v>410</v>
      </c>
      <c r="D1905" s="58" t="s">
        <v>411</v>
      </c>
      <c r="E1905" s="58">
        <v>2000</v>
      </c>
      <c r="F1905" s="58">
        <v>2</v>
      </c>
      <c r="G1905" s="59">
        <v>5</v>
      </c>
      <c r="H1905" s="58" t="s">
        <v>529</v>
      </c>
      <c r="I1905" s="59">
        <v>24.95</v>
      </c>
      <c r="J1905">
        <v>4</v>
      </c>
      <c r="K1905" s="191"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7.81</v>
      </c>
      <c r="L1905" s="192" t="str">
        <f t="shared" si="29"/>
        <v>Beer2000</v>
      </c>
      <c r="M1905" s="191">
        <f>VLOOKUP(L1905,'Slope %'!C:D,2,0)</f>
        <v>0.1</v>
      </c>
    </row>
    <row r="1906" spans="1:13" x14ac:dyDescent="0.25">
      <c r="A1906">
        <v>30887</v>
      </c>
      <c r="B1906" s="58" t="s">
        <v>2163</v>
      </c>
      <c r="C1906" s="58" t="s">
        <v>414</v>
      </c>
      <c r="D1906" s="58" t="s">
        <v>460</v>
      </c>
      <c r="E1906" s="58">
        <v>750</v>
      </c>
      <c r="F1906" s="58">
        <v>12</v>
      </c>
      <c r="G1906" s="59">
        <v>57.1</v>
      </c>
      <c r="H1906" s="58" t="s">
        <v>2073</v>
      </c>
      <c r="I1906" s="59">
        <v>67.95</v>
      </c>
      <c r="J1906">
        <v>1</v>
      </c>
      <c r="K1906" s="191"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33.43</v>
      </c>
      <c r="L1906" s="192" t="str">
        <f t="shared" si="29"/>
        <v>Spirits750</v>
      </c>
      <c r="M1906" s="191">
        <f>VLOOKUP(L1906,'Slope %'!C:D,2,0)</f>
        <v>7.0000000000000007E-2</v>
      </c>
    </row>
    <row r="1907" spans="1:13" x14ac:dyDescent="0.25">
      <c r="A1907">
        <v>30919</v>
      </c>
      <c r="B1907" s="58" t="s">
        <v>2164</v>
      </c>
      <c r="C1907" s="58" t="s">
        <v>414</v>
      </c>
      <c r="D1907" s="58" t="s">
        <v>415</v>
      </c>
      <c r="E1907" s="58">
        <v>750</v>
      </c>
      <c r="F1907" s="58">
        <v>12</v>
      </c>
      <c r="G1907" s="59">
        <v>40</v>
      </c>
      <c r="H1907" s="58" t="s">
        <v>534</v>
      </c>
      <c r="I1907" s="59">
        <v>42.99</v>
      </c>
      <c r="J1907">
        <v>1</v>
      </c>
      <c r="K1907" s="191"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23.42</v>
      </c>
      <c r="L1907" s="192" t="str">
        <f t="shared" si="29"/>
        <v>Spirits750</v>
      </c>
      <c r="M1907" s="191">
        <f>VLOOKUP(L1907,'Slope %'!C:D,2,0)</f>
        <v>7.0000000000000007E-2</v>
      </c>
    </row>
    <row r="1908" spans="1:13" x14ac:dyDescent="0.25">
      <c r="A1908">
        <v>30936</v>
      </c>
      <c r="B1908" s="58" t="s">
        <v>2165</v>
      </c>
      <c r="C1908" s="58" t="s">
        <v>423</v>
      </c>
      <c r="D1908" s="58" t="s">
        <v>436</v>
      </c>
      <c r="E1908" s="58">
        <v>1500</v>
      </c>
      <c r="F1908" s="58">
        <v>6</v>
      </c>
      <c r="G1908" s="59">
        <v>14.9</v>
      </c>
      <c r="H1908" s="58" t="s">
        <v>1040</v>
      </c>
      <c r="I1908" s="59">
        <v>139.99</v>
      </c>
      <c r="J1908">
        <v>1</v>
      </c>
      <c r="K1908" s="191"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17.45</v>
      </c>
      <c r="L1908" s="192" t="str">
        <f t="shared" si="29"/>
        <v>Wine1500</v>
      </c>
      <c r="M1908" s="191">
        <f>VLOOKUP(L1908,'Slope %'!C:D,2,0)</f>
        <v>7.0000000000000007E-2</v>
      </c>
    </row>
    <row r="1909" spans="1:13" x14ac:dyDescent="0.25">
      <c r="A1909">
        <v>31031</v>
      </c>
      <c r="B1909" s="58" t="s">
        <v>2166</v>
      </c>
      <c r="C1909" s="58" t="s">
        <v>439</v>
      </c>
      <c r="D1909" s="58" t="s">
        <v>2167</v>
      </c>
      <c r="E1909" s="58">
        <v>0</v>
      </c>
      <c r="F1909" s="58">
        <v>10</v>
      </c>
      <c r="H1909" s="58" t="s">
        <v>1351</v>
      </c>
      <c r="I1909" s="59">
        <v>2.4900000000000002</v>
      </c>
      <c r="K1909" s="191"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0</v>
      </c>
      <c r="L1909" s="192" t="str">
        <f t="shared" si="29"/>
        <v>Non Liquor Merchandise0</v>
      </c>
      <c r="M1909" s="191" t="e">
        <f>VLOOKUP(L1909,'Slope %'!C:D,2,0)</f>
        <v>#N/A</v>
      </c>
    </row>
    <row r="1910" spans="1:13" x14ac:dyDescent="0.25">
      <c r="A1910">
        <v>31112</v>
      </c>
      <c r="B1910" s="58" t="s">
        <v>2168</v>
      </c>
      <c r="C1910" s="58" t="s">
        <v>414</v>
      </c>
      <c r="D1910" s="58" t="s">
        <v>492</v>
      </c>
      <c r="E1910" s="58">
        <v>750</v>
      </c>
      <c r="F1910" s="58">
        <v>12</v>
      </c>
      <c r="G1910" s="59">
        <v>40</v>
      </c>
      <c r="H1910" s="58" t="s">
        <v>501</v>
      </c>
      <c r="I1910" s="59">
        <v>32.99</v>
      </c>
      <c r="J1910">
        <v>1</v>
      </c>
      <c r="K1910" s="191"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23.42</v>
      </c>
      <c r="L1910" s="192" t="str">
        <f t="shared" si="29"/>
        <v>Spirits750</v>
      </c>
      <c r="M1910" s="191">
        <f>VLOOKUP(L1910,'Slope %'!C:D,2,0)</f>
        <v>7.0000000000000007E-2</v>
      </c>
    </row>
    <row r="1911" spans="1:13" x14ac:dyDescent="0.25">
      <c r="A1911">
        <v>31217</v>
      </c>
      <c r="B1911" s="58" t="s">
        <v>2169</v>
      </c>
      <c r="C1911" s="58" t="s">
        <v>410</v>
      </c>
      <c r="D1911" s="58" t="s">
        <v>621</v>
      </c>
      <c r="E1911" s="58">
        <v>473</v>
      </c>
      <c r="F1911" s="58">
        <v>24</v>
      </c>
      <c r="G1911" s="59">
        <v>4</v>
      </c>
      <c r="H1911" s="58" t="s">
        <v>1448</v>
      </c>
      <c r="I1911" s="59">
        <v>3.99</v>
      </c>
      <c r="J1911">
        <v>1</v>
      </c>
      <c r="K1911" s="191"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1.48</v>
      </c>
      <c r="L1911" s="192" t="str">
        <f t="shared" si="29"/>
        <v>Beer473</v>
      </c>
      <c r="M1911" s="191">
        <f>VLOOKUP(L1911,'Slope %'!C:D,2,0)</f>
        <v>0.12</v>
      </c>
    </row>
    <row r="1912" spans="1:13" x14ac:dyDescent="0.25">
      <c r="A1912">
        <v>31217</v>
      </c>
      <c r="B1912" s="58" t="s">
        <v>2169</v>
      </c>
      <c r="C1912" s="58" t="s">
        <v>410</v>
      </c>
      <c r="D1912" s="58" t="s">
        <v>621</v>
      </c>
      <c r="E1912" s="58">
        <v>473</v>
      </c>
      <c r="F1912" s="58">
        <v>24</v>
      </c>
      <c r="G1912" s="59">
        <v>4</v>
      </c>
      <c r="H1912" s="58" t="s">
        <v>1448</v>
      </c>
      <c r="I1912" s="59">
        <v>3.99</v>
      </c>
      <c r="J1912">
        <v>1</v>
      </c>
      <c r="K1912" s="191"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1.48</v>
      </c>
      <c r="L1912" s="192" t="str">
        <f t="shared" si="29"/>
        <v>Beer473</v>
      </c>
      <c r="M1912" s="191">
        <f>VLOOKUP(L1912,'Slope %'!C:D,2,0)</f>
        <v>0.12</v>
      </c>
    </row>
    <row r="1913" spans="1:13" x14ac:dyDescent="0.25">
      <c r="A1913">
        <v>31227</v>
      </c>
      <c r="B1913" s="58" t="s">
        <v>2170</v>
      </c>
      <c r="C1913" s="58" t="s">
        <v>423</v>
      </c>
      <c r="D1913" s="58" t="s">
        <v>436</v>
      </c>
      <c r="E1913" s="58">
        <v>750</v>
      </c>
      <c r="F1913" s="58">
        <v>6</v>
      </c>
      <c r="G1913" s="59">
        <v>14.5</v>
      </c>
      <c r="H1913" s="58" t="s">
        <v>608</v>
      </c>
      <c r="I1913" s="59">
        <v>185.87</v>
      </c>
      <c r="J1913">
        <v>1</v>
      </c>
      <c r="K1913" s="191"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8.49</v>
      </c>
      <c r="L1913" s="192" t="str">
        <f t="shared" si="29"/>
        <v>Wine750</v>
      </c>
      <c r="M1913" s="191">
        <f>VLOOKUP(L1913,'Slope %'!C:D,2,0)</f>
        <v>0.1</v>
      </c>
    </row>
    <row r="1914" spans="1:13" x14ac:dyDescent="0.25">
      <c r="A1914">
        <v>31228</v>
      </c>
      <c r="B1914" s="58" t="s">
        <v>2171</v>
      </c>
      <c r="C1914" s="58" t="s">
        <v>423</v>
      </c>
      <c r="D1914" s="58" t="s">
        <v>436</v>
      </c>
      <c r="E1914" s="58">
        <v>750</v>
      </c>
      <c r="F1914" s="58">
        <v>6</v>
      </c>
      <c r="G1914" s="59">
        <v>14.5</v>
      </c>
      <c r="H1914" s="58" t="s">
        <v>608</v>
      </c>
      <c r="I1914" s="59">
        <v>185.87</v>
      </c>
      <c r="J1914">
        <v>1</v>
      </c>
      <c r="K1914" s="191"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8.49</v>
      </c>
      <c r="L1914" s="192" t="str">
        <f t="shared" si="29"/>
        <v>Wine750</v>
      </c>
      <c r="M1914" s="191">
        <f>VLOOKUP(L1914,'Slope %'!C:D,2,0)</f>
        <v>0.1</v>
      </c>
    </row>
    <row r="1915" spans="1:13" x14ac:dyDescent="0.25">
      <c r="A1915">
        <v>31229</v>
      </c>
      <c r="B1915" s="58" t="s">
        <v>2172</v>
      </c>
      <c r="C1915" s="58" t="s">
        <v>423</v>
      </c>
      <c r="D1915" s="58" t="s">
        <v>436</v>
      </c>
      <c r="E1915" s="58">
        <v>750</v>
      </c>
      <c r="F1915" s="58">
        <v>12</v>
      </c>
      <c r="G1915" s="59">
        <v>14</v>
      </c>
      <c r="H1915" s="58" t="s">
        <v>608</v>
      </c>
      <c r="I1915" s="59">
        <v>57.11</v>
      </c>
      <c r="J1915">
        <v>1</v>
      </c>
      <c r="K1915" s="191"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8.1999999999999993</v>
      </c>
      <c r="L1915" s="192" t="str">
        <f t="shared" si="29"/>
        <v>Wine750</v>
      </c>
      <c r="M1915" s="191">
        <f>VLOOKUP(L1915,'Slope %'!C:D,2,0)</f>
        <v>0.1</v>
      </c>
    </row>
    <row r="1916" spans="1:13" x14ac:dyDescent="0.25">
      <c r="A1916">
        <v>31233</v>
      </c>
      <c r="B1916" s="58" t="s">
        <v>2173</v>
      </c>
      <c r="C1916" s="58" t="s">
        <v>423</v>
      </c>
      <c r="D1916" s="58" t="s">
        <v>436</v>
      </c>
      <c r="E1916" s="58">
        <v>750</v>
      </c>
      <c r="F1916" s="58">
        <v>12</v>
      </c>
      <c r="G1916" s="59">
        <v>13.5</v>
      </c>
      <c r="H1916" s="58" t="s">
        <v>608</v>
      </c>
      <c r="I1916" s="59">
        <v>36.25</v>
      </c>
      <c r="J1916">
        <v>1</v>
      </c>
      <c r="K1916" s="191"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7.9</v>
      </c>
      <c r="L1916" s="192" t="str">
        <f t="shared" si="29"/>
        <v>Wine750</v>
      </c>
      <c r="M1916" s="191">
        <f>VLOOKUP(L1916,'Slope %'!C:D,2,0)</f>
        <v>0.1</v>
      </c>
    </row>
    <row r="1917" spans="1:13" x14ac:dyDescent="0.25">
      <c r="A1917">
        <v>31240</v>
      </c>
      <c r="B1917" s="58" t="s">
        <v>2174</v>
      </c>
      <c r="C1917" s="58" t="s">
        <v>423</v>
      </c>
      <c r="D1917" s="58" t="s">
        <v>436</v>
      </c>
      <c r="E1917" s="58">
        <v>750</v>
      </c>
      <c r="F1917" s="58">
        <v>6</v>
      </c>
      <c r="G1917" s="59">
        <v>14.5</v>
      </c>
      <c r="H1917" s="58" t="s">
        <v>608</v>
      </c>
      <c r="I1917" s="59">
        <v>197.96</v>
      </c>
      <c r="J1917">
        <v>1</v>
      </c>
      <c r="K1917" s="191"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8.49</v>
      </c>
      <c r="L1917" s="192" t="str">
        <f t="shared" si="29"/>
        <v>Wine750</v>
      </c>
      <c r="M1917" s="191">
        <f>VLOOKUP(L1917,'Slope %'!C:D,2,0)</f>
        <v>0.1</v>
      </c>
    </row>
    <row r="1918" spans="1:13" x14ac:dyDescent="0.25">
      <c r="A1918">
        <v>31242</v>
      </c>
      <c r="B1918" s="58" t="s">
        <v>2175</v>
      </c>
      <c r="C1918" s="58" t="s">
        <v>423</v>
      </c>
      <c r="D1918" s="58" t="s">
        <v>436</v>
      </c>
      <c r="E1918" s="58">
        <v>750</v>
      </c>
      <c r="F1918" s="58">
        <v>12</v>
      </c>
      <c r="G1918" s="59">
        <v>14.5</v>
      </c>
      <c r="H1918" s="58" t="s">
        <v>608</v>
      </c>
      <c r="I1918" s="59">
        <v>60.74</v>
      </c>
      <c r="J1918">
        <v>1</v>
      </c>
      <c r="K1918" s="191"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8.49</v>
      </c>
      <c r="L1918" s="192" t="str">
        <f t="shared" si="29"/>
        <v>Wine750</v>
      </c>
      <c r="M1918" s="191">
        <f>VLOOKUP(L1918,'Slope %'!C:D,2,0)</f>
        <v>0.1</v>
      </c>
    </row>
    <row r="1919" spans="1:13" x14ac:dyDescent="0.25">
      <c r="A1919">
        <v>31247</v>
      </c>
      <c r="B1919" s="58" t="s">
        <v>2176</v>
      </c>
      <c r="C1919" s="58" t="s">
        <v>423</v>
      </c>
      <c r="D1919" s="58" t="s">
        <v>436</v>
      </c>
      <c r="E1919" s="58">
        <v>750</v>
      </c>
      <c r="F1919" s="58">
        <v>6</v>
      </c>
      <c r="G1919" s="59">
        <v>14</v>
      </c>
      <c r="H1919" s="58" t="s">
        <v>608</v>
      </c>
      <c r="I1919" s="59">
        <v>1237.7</v>
      </c>
      <c r="J1919">
        <v>1</v>
      </c>
      <c r="K1919" s="191"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8.1999999999999993</v>
      </c>
      <c r="L1919" s="192" t="str">
        <f t="shared" si="29"/>
        <v>Wine750</v>
      </c>
      <c r="M1919" s="191">
        <f>VLOOKUP(L1919,'Slope %'!C:D,2,0)</f>
        <v>0.1</v>
      </c>
    </row>
    <row r="1920" spans="1:13" x14ac:dyDescent="0.25">
      <c r="A1920">
        <v>31268</v>
      </c>
      <c r="B1920" s="58" t="s">
        <v>2177</v>
      </c>
      <c r="C1920" s="58" t="s">
        <v>423</v>
      </c>
      <c r="D1920" s="58" t="s">
        <v>440</v>
      </c>
      <c r="E1920" s="58">
        <v>750</v>
      </c>
      <c r="F1920" s="58">
        <v>12</v>
      </c>
      <c r="G1920" s="59">
        <v>10</v>
      </c>
      <c r="H1920" s="58" t="s">
        <v>1680</v>
      </c>
      <c r="I1920" s="59">
        <v>19.63</v>
      </c>
      <c r="J1920">
        <v>1</v>
      </c>
      <c r="K1920" s="191"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5.86</v>
      </c>
      <c r="L1920" s="192" t="str">
        <f t="shared" si="29"/>
        <v>Wine750</v>
      </c>
      <c r="M1920" s="191">
        <f>VLOOKUP(L1920,'Slope %'!C:D,2,0)</f>
        <v>0.1</v>
      </c>
    </row>
    <row r="1921" spans="1:13" x14ac:dyDescent="0.25">
      <c r="A1921">
        <v>31283</v>
      </c>
      <c r="B1921" s="58" t="s">
        <v>2178</v>
      </c>
      <c r="C1921" s="58" t="s">
        <v>423</v>
      </c>
      <c r="D1921" s="58" t="s">
        <v>575</v>
      </c>
      <c r="E1921" s="58">
        <v>375</v>
      </c>
      <c r="F1921" s="58">
        <v>12</v>
      </c>
      <c r="G1921" s="59">
        <v>12.5</v>
      </c>
      <c r="H1921" s="58" t="s">
        <v>421</v>
      </c>
      <c r="I1921" s="59">
        <v>11.99</v>
      </c>
      <c r="J1921">
        <v>1</v>
      </c>
      <c r="K1921" s="191"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3.88</v>
      </c>
      <c r="L1921" s="192" t="str">
        <f t="shared" si="29"/>
        <v>Wine375</v>
      </c>
      <c r="M1921" s="191">
        <f>VLOOKUP(L1921,'Slope %'!C:D,2,0)</f>
        <v>0.12</v>
      </c>
    </row>
    <row r="1922" spans="1:13" x14ac:dyDescent="0.25">
      <c r="A1922">
        <v>31311</v>
      </c>
      <c r="B1922" s="58" t="s">
        <v>2179</v>
      </c>
      <c r="C1922" s="58" t="s">
        <v>410</v>
      </c>
      <c r="D1922" s="58" t="s">
        <v>677</v>
      </c>
      <c r="E1922" s="58">
        <v>473</v>
      </c>
      <c r="F1922" s="58">
        <v>24</v>
      </c>
      <c r="G1922" s="59">
        <v>6</v>
      </c>
      <c r="H1922" s="58" t="s">
        <v>2066</v>
      </c>
      <c r="I1922" s="59">
        <v>4.6900000000000004</v>
      </c>
      <c r="J1922">
        <v>1</v>
      </c>
      <c r="K1922" s="191"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2.2200000000000002</v>
      </c>
      <c r="L1922" s="192" t="str">
        <f t="shared" si="29"/>
        <v>Beer473</v>
      </c>
      <c r="M1922" s="191">
        <f>VLOOKUP(L1922,'Slope %'!C:D,2,0)</f>
        <v>0.12</v>
      </c>
    </row>
    <row r="1923" spans="1:13" x14ac:dyDescent="0.25">
      <c r="A1923">
        <v>31311</v>
      </c>
      <c r="B1923" s="58" t="s">
        <v>2179</v>
      </c>
      <c r="C1923" s="58" t="s">
        <v>410</v>
      </c>
      <c r="D1923" s="58" t="s">
        <v>677</v>
      </c>
      <c r="E1923" s="58">
        <v>473</v>
      </c>
      <c r="F1923" s="58">
        <v>24</v>
      </c>
      <c r="G1923" s="59">
        <v>6</v>
      </c>
      <c r="H1923" s="58" t="s">
        <v>2066</v>
      </c>
      <c r="I1923" s="59">
        <v>4.6900000000000004</v>
      </c>
      <c r="J1923">
        <v>1</v>
      </c>
      <c r="K1923" s="191"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2.2200000000000002</v>
      </c>
      <c r="L1923" s="192" t="str">
        <f t="shared" ref="L1923:L1986" si="30">(_xlfn.CONCAT(C1923,E1923))</f>
        <v>Beer473</v>
      </c>
      <c r="M1923" s="191">
        <f>VLOOKUP(L1923,'Slope %'!C:D,2,0)</f>
        <v>0.12</v>
      </c>
    </row>
    <row r="1924" spans="1:13" x14ac:dyDescent="0.25">
      <c r="A1924">
        <v>31313</v>
      </c>
      <c r="B1924" s="58" t="s">
        <v>2180</v>
      </c>
      <c r="C1924" s="58" t="s">
        <v>410</v>
      </c>
      <c r="D1924" s="58" t="s">
        <v>677</v>
      </c>
      <c r="E1924" s="58">
        <v>473</v>
      </c>
      <c r="F1924" s="58">
        <v>24</v>
      </c>
      <c r="G1924" s="59">
        <v>5</v>
      </c>
      <c r="H1924" s="58" t="s">
        <v>2181</v>
      </c>
      <c r="I1924" s="59">
        <v>3.75</v>
      </c>
      <c r="J1924">
        <v>1</v>
      </c>
      <c r="K1924" s="191"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1.85</v>
      </c>
      <c r="L1924" s="192" t="str">
        <f t="shared" si="30"/>
        <v>Beer473</v>
      </c>
      <c r="M1924" s="191">
        <f>VLOOKUP(L1924,'Slope %'!C:D,2,0)</f>
        <v>0.12</v>
      </c>
    </row>
    <row r="1925" spans="1:13" x14ac:dyDescent="0.25">
      <c r="A1925">
        <v>31313</v>
      </c>
      <c r="B1925" s="58" t="s">
        <v>2180</v>
      </c>
      <c r="C1925" s="58" t="s">
        <v>410</v>
      </c>
      <c r="D1925" s="58" t="s">
        <v>677</v>
      </c>
      <c r="E1925" s="58">
        <v>473</v>
      </c>
      <c r="F1925" s="58">
        <v>24</v>
      </c>
      <c r="G1925" s="59">
        <v>5</v>
      </c>
      <c r="H1925" s="58" t="s">
        <v>2181</v>
      </c>
      <c r="I1925" s="59">
        <v>3.75</v>
      </c>
      <c r="J1925">
        <v>1</v>
      </c>
      <c r="K1925" s="191"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1.85</v>
      </c>
      <c r="L1925" s="192" t="str">
        <f t="shared" si="30"/>
        <v>Beer473</v>
      </c>
      <c r="M1925" s="191">
        <f>VLOOKUP(L1925,'Slope %'!C:D,2,0)</f>
        <v>0.12</v>
      </c>
    </row>
    <row r="1926" spans="1:13" x14ac:dyDescent="0.25">
      <c r="A1926">
        <v>31315</v>
      </c>
      <c r="B1926" s="58" t="s">
        <v>2182</v>
      </c>
      <c r="C1926" s="58" t="s">
        <v>414</v>
      </c>
      <c r="D1926" s="58" t="s">
        <v>552</v>
      </c>
      <c r="E1926" s="58">
        <v>120</v>
      </c>
      <c r="F1926" s="58">
        <v>18</v>
      </c>
      <c r="G1926" s="59">
        <v>20</v>
      </c>
      <c r="H1926" s="58" t="s">
        <v>553</v>
      </c>
      <c r="I1926" s="59">
        <v>11.99</v>
      </c>
      <c r="J1926">
        <v>4</v>
      </c>
      <c r="K1926" s="191"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2.5499999999999998</v>
      </c>
      <c r="L1926" s="192" t="str">
        <f t="shared" si="30"/>
        <v>Spirits120</v>
      </c>
      <c r="M1926" s="191">
        <f>VLOOKUP(L1926,'Slope %'!C:D,2,0)</f>
        <v>0.1</v>
      </c>
    </row>
    <row r="1927" spans="1:13" x14ac:dyDescent="0.25">
      <c r="A1927">
        <v>31343</v>
      </c>
      <c r="B1927" s="58" t="s">
        <v>2183</v>
      </c>
      <c r="C1927" s="58" t="s">
        <v>423</v>
      </c>
      <c r="D1927" s="58" t="s">
        <v>476</v>
      </c>
      <c r="E1927" s="58">
        <v>750</v>
      </c>
      <c r="F1927" s="58">
        <v>12</v>
      </c>
      <c r="G1927" s="59">
        <v>8</v>
      </c>
      <c r="H1927" s="58" t="s">
        <v>474</v>
      </c>
      <c r="I1927" s="59">
        <v>11.99</v>
      </c>
      <c r="J1927">
        <v>1</v>
      </c>
      <c r="K1927" s="191"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4.68</v>
      </c>
      <c r="L1927" s="192" t="str">
        <f t="shared" si="30"/>
        <v>Wine750</v>
      </c>
      <c r="M1927" s="191">
        <f>VLOOKUP(L1927,'Slope %'!C:D,2,0)</f>
        <v>0.1</v>
      </c>
    </row>
    <row r="1928" spans="1:13" x14ac:dyDescent="0.25">
      <c r="A1928">
        <v>31345</v>
      </c>
      <c r="B1928" s="58" t="s">
        <v>2184</v>
      </c>
      <c r="C1928" s="58" t="s">
        <v>423</v>
      </c>
      <c r="D1928" s="58" t="s">
        <v>602</v>
      </c>
      <c r="E1928" s="58">
        <v>1000</v>
      </c>
      <c r="F1928" s="58">
        <v>12</v>
      </c>
      <c r="G1928" s="59">
        <v>13</v>
      </c>
      <c r="H1928" s="58" t="s">
        <v>483</v>
      </c>
      <c r="I1928" s="59">
        <v>15.99</v>
      </c>
      <c r="J1928">
        <v>1</v>
      </c>
      <c r="K1928" s="191"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10.15</v>
      </c>
      <c r="L1928" s="192" t="str">
        <f t="shared" si="30"/>
        <v>Wine1000</v>
      </c>
      <c r="M1928" s="191">
        <f>VLOOKUP(L1928,'Slope %'!C:D,2,0)</f>
        <v>7.0000000000000007E-2</v>
      </c>
    </row>
    <row r="1929" spans="1:13" x14ac:dyDescent="0.25">
      <c r="A1929">
        <v>31347</v>
      </c>
      <c r="B1929" s="58" t="s">
        <v>2185</v>
      </c>
      <c r="C1929" s="58" t="s">
        <v>423</v>
      </c>
      <c r="D1929" s="58" t="s">
        <v>575</v>
      </c>
      <c r="E1929" s="58">
        <v>750</v>
      </c>
      <c r="F1929" s="58">
        <v>12</v>
      </c>
      <c r="G1929" s="59">
        <v>8</v>
      </c>
      <c r="H1929" s="58" t="s">
        <v>474</v>
      </c>
      <c r="I1929" s="59">
        <v>11.99</v>
      </c>
      <c r="J1929">
        <v>1</v>
      </c>
      <c r="K1929" s="191"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4.68</v>
      </c>
      <c r="L1929" s="192" t="str">
        <f t="shared" si="30"/>
        <v>Wine750</v>
      </c>
      <c r="M1929" s="191">
        <f>VLOOKUP(L1929,'Slope %'!C:D,2,0)</f>
        <v>0.1</v>
      </c>
    </row>
    <row r="1930" spans="1:13" x14ac:dyDescent="0.25">
      <c r="A1930">
        <v>31352</v>
      </c>
      <c r="B1930" s="58" t="s">
        <v>2186</v>
      </c>
      <c r="C1930" s="58" t="s">
        <v>423</v>
      </c>
      <c r="D1930" s="58" t="s">
        <v>467</v>
      </c>
      <c r="E1930" s="58">
        <v>750</v>
      </c>
      <c r="F1930" s="58">
        <v>12</v>
      </c>
      <c r="G1930" s="59">
        <v>8</v>
      </c>
      <c r="H1930" s="58" t="s">
        <v>474</v>
      </c>
      <c r="I1930" s="59">
        <v>11.99</v>
      </c>
      <c r="J1930">
        <v>1</v>
      </c>
      <c r="K1930" s="191"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4.68</v>
      </c>
      <c r="L1930" s="192" t="str">
        <f t="shared" si="30"/>
        <v>Wine750</v>
      </c>
      <c r="M1930" s="191">
        <f>VLOOKUP(L1930,'Slope %'!C:D,2,0)</f>
        <v>0.1</v>
      </c>
    </row>
    <row r="1931" spans="1:13" x14ac:dyDescent="0.25">
      <c r="A1931">
        <v>31379</v>
      </c>
      <c r="B1931" s="58" t="s">
        <v>2187</v>
      </c>
      <c r="C1931" s="58" t="s">
        <v>410</v>
      </c>
      <c r="D1931" s="58" t="s">
        <v>717</v>
      </c>
      <c r="E1931" s="58">
        <v>473</v>
      </c>
      <c r="F1931" s="58">
        <v>24</v>
      </c>
      <c r="G1931" s="59">
        <v>6.5</v>
      </c>
      <c r="H1931" s="58" t="s">
        <v>2181</v>
      </c>
      <c r="I1931" s="59">
        <v>4.1500000000000004</v>
      </c>
      <c r="J1931">
        <v>1</v>
      </c>
      <c r="K1931" s="191"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2.4</v>
      </c>
      <c r="L1931" s="192" t="str">
        <f t="shared" si="30"/>
        <v>Beer473</v>
      </c>
      <c r="M1931" s="191">
        <f>VLOOKUP(L1931,'Slope %'!C:D,2,0)</f>
        <v>0.12</v>
      </c>
    </row>
    <row r="1932" spans="1:13" x14ac:dyDescent="0.25">
      <c r="A1932">
        <v>31379</v>
      </c>
      <c r="B1932" s="58" t="s">
        <v>2187</v>
      </c>
      <c r="C1932" s="58" t="s">
        <v>410</v>
      </c>
      <c r="D1932" s="58" t="s">
        <v>717</v>
      </c>
      <c r="E1932" s="58">
        <v>473</v>
      </c>
      <c r="F1932" s="58">
        <v>24</v>
      </c>
      <c r="G1932" s="59">
        <v>6.5</v>
      </c>
      <c r="H1932" s="58" t="s">
        <v>2181</v>
      </c>
      <c r="I1932" s="59">
        <v>4.1500000000000004</v>
      </c>
      <c r="J1932">
        <v>1</v>
      </c>
      <c r="K1932" s="191"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2.4</v>
      </c>
      <c r="L1932" s="192" t="str">
        <f t="shared" si="30"/>
        <v>Beer473</v>
      </c>
      <c r="M1932" s="191">
        <f>VLOOKUP(L1932,'Slope %'!C:D,2,0)</f>
        <v>0.12</v>
      </c>
    </row>
    <row r="1933" spans="1:13" x14ac:dyDescent="0.25">
      <c r="A1933">
        <v>31380</v>
      </c>
      <c r="B1933" s="58" t="s">
        <v>2188</v>
      </c>
      <c r="C1933" s="58" t="s">
        <v>423</v>
      </c>
      <c r="D1933" s="58" t="s">
        <v>436</v>
      </c>
      <c r="E1933" s="58">
        <v>750</v>
      </c>
      <c r="F1933" s="58">
        <v>12</v>
      </c>
      <c r="G1933" s="59">
        <v>13</v>
      </c>
      <c r="H1933" s="58" t="s">
        <v>600</v>
      </c>
      <c r="I1933" s="59">
        <v>16.989999999999998</v>
      </c>
      <c r="J1933">
        <v>1</v>
      </c>
      <c r="K1933" s="191"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7.61</v>
      </c>
      <c r="L1933" s="192" t="str">
        <f t="shared" si="30"/>
        <v>Wine750</v>
      </c>
      <c r="M1933" s="191">
        <f>VLOOKUP(L1933,'Slope %'!C:D,2,0)</f>
        <v>0.1</v>
      </c>
    </row>
    <row r="1934" spans="1:13" x14ac:dyDescent="0.25">
      <c r="A1934">
        <v>31395</v>
      </c>
      <c r="B1934" s="58" t="s">
        <v>2189</v>
      </c>
      <c r="C1934" s="58" t="s">
        <v>423</v>
      </c>
      <c r="D1934" s="58" t="s">
        <v>436</v>
      </c>
      <c r="E1934" s="58">
        <v>750</v>
      </c>
      <c r="F1934" s="58">
        <v>12</v>
      </c>
      <c r="G1934" s="59">
        <v>13</v>
      </c>
      <c r="H1934" s="58" t="s">
        <v>799</v>
      </c>
      <c r="I1934" s="59">
        <v>19.989999999999998</v>
      </c>
      <c r="J1934">
        <v>1</v>
      </c>
      <c r="K1934" s="191"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7.61</v>
      </c>
      <c r="L1934" s="192" t="str">
        <f t="shared" si="30"/>
        <v>Wine750</v>
      </c>
      <c r="M1934" s="191">
        <f>VLOOKUP(L1934,'Slope %'!C:D,2,0)</f>
        <v>0.1</v>
      </c>
    </row>
    <row r="1935" spans="1:13" x14ac:dyDescent="0.25">
      <c r="A1935">
        <v>31410</v>
      </c>
      <c r="B1935" s="58" t="s">
        <v>2190</v>
      </c>
      <c r="C1935" s="58" t="s">
        <v>423</v>
      </c>
      <c r="D1935" s="58" t="s">
        <v>803</v>
      </c>
      <c r="E1935" s="58">
        <v>750</v>
      </c>
      <c r="F1935" s="58">
        <v>12</v>
      </c>
      <c r="G1935" s="59">
        <v>14</v>
      </c>
      <c r="H1935" s="58" t="s">
        <v>471</v>
      </c>
      <c r="I1935" s="59">
        <v>15.99</v>
      </c>
      <c r="J1935">
        <v>1</v>
      </c>
      <c r="K1935" s="191"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8.1999999999999993</v>
      </c>
      <c r="L1935" s="192" t="str">
        <f t="shared" si="30"/>
        <v>Wine750</v>
      </c>
      <c r="M1935" s="191">
        <f>VLOOKUP(L1935,'Slope %'!C:D,2,0)</f>
        <v>0.1</v>
      </c>
    </row>
    <row r="1936" spans="1:13" x14ac:dyDescent="0.25">
      <c r="A1936">
        <v>31419</v>
      </c>
      <c r="B1936" s="58" t="s">
        <v>2191</v>
      </c>
      <c r="C1936" s="58" t="s">
        <v>423</v>
      </c>
      <c r="D1936" s="58" t="s">
        <v>433</v>
      </c>
      <c r="E1936" s="58">
        <v>750</v>
      </c>
      <c r="F1936" s="58">
        <v>12</v>
      </c>
      <c r="G1936" s="59">
        <v>12.5</v>
      </c>
      <c r="H1936" s="58" t="s">
        <v>600</v>
      </c>
      <c r="I1936" s="59">
        <v>15.99</v>
      </c>
      <c r="J1936">
        <v>1</v>
      </c>
      <c r="K1936" s="191"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7.32</v>
      </c>
      <c r="L1936" s="192" t="str">
        <f t="shared" si="30"/>
        <v>Wine750</v>
      </c>
      <c r="M1936" s="191">
        <f>VLOOKUP(L1936,'Slope %'!C:D,2,0)</f>
        <v>0.1</v>
      </c>
    </row>
    <row r="1937" spans="1:13" x14ac:dyDescent="0.25">
      <c r="A1937">
        <v>31435</v>
      </c>
      <c r="B1937" s="58" t="s">
        <v>2192</v>
      </c>
      <c r="C1937" s="58" t="s">
        <v>423</v>
      </c>
      <c r="D1937" s="58" t="s">
        <v>436</v>
      </c>
      <c r="E1937" s="58">
        <v>750</v>
      </c>
      <c r="F1937" s="58">
        <v>12</v>
      </c>
      <c r="G1937" s="59">
        <v>12</v>
      </c>
      <c r="H1937" s="58" t="s">
        <v>799</v>
      </c>
      <c r="I1937" s="59">
        <v>19.989999999999998</v>
      </c>
      <c r="J1937">
        <v>1</v>
      </c>
      <c r="K1937" s="191"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7.03</v>
      </c>
      <c r="L1937" s="192" t="str">
        <f t="shared" si="30"/>
        <v>Wine750</v>
      </c>
      <c r="M1937" s="191">
        <f>VLOOKUP(L1937,'Slope %'!C:D,2,0)</f>
        <v>0.1</v>
      </c>
    </row>
    <row r="1938" spans="1:13" x14ac:dyDescent="0.25">
      <c r="A1938">
        <v>31460</v>
      </c>
      <c r="B1938" s="58" t="s">
        <v>2193</v>
      </c>
      <c r="C1938" s="58" t="s">
        <v>414</v>
      </c>
      <c r="D1938" s="58" t="s">
        <v>549</v>
      </c>
      <c r="E1938" s="58">
        <v>1140</v>
      </c>
      <c r="F1938" s="58">
        <v>6</v>
      </c>
      <c r="G1938" s="59">
        <v>35</v>
      </c>
      <c r="H1938" s="58" t="s">
        <v>428</v>
      </c>
      <c r="I1938" s="59">
        <v>41.99</v>
      </c>
      <c r="J1938">
        <v>1</v>
      </c>
      <c r="K1938" s="191"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31.15</v>
      </c>
      <c r="L1938" s="192" t="str">
        <f t="shared" si="30"/>
        <v>Spirits1140</v>
      </c>
      <c r="M1938" s="191">
        <f>VLOOKUP(L1938,'Slope %'!C:D,2,0)</f>
        <v>0.05</v>
      </c>
    </row>
    <row r="1939" spans="1:13" x14ac:dyDescent="0.25">
      <c r="A1939">
        <v>31474</v>
      </c>
      <c r="B1939" s="58" t="s">
        <v>2194</v>
      </c>
      <c r="C1939" s="58" t="s">
        <v>423</v>
      </c>
      <c r="D1939" s="58" t="s">
        <v>436</v>
      </c>
      <c r="E1939" s="58">
        <v>1000</v>
      </c>
      <c r="F1939" s="58">
        <v>12</v>
      </c>
      <c r="G1939" s="59">
        <v>12.5</v>
      </c>
      <c r="H1939" s="58" t="s">
        <v>471</v>
      </c>
      <c r="I1939" s="59">
        <v>15.99</v>
      </c>
      <c r="J1939">
        <v>1</v>
      </c>
      <c r="K1939" s="191"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9.76</v>
      </c>
      <c r="L1939" s="192" t="str">
        <f t="shared" si="30"/>
        <v>Wine1000</v>
      </c>
      <c r="M1939" s="191">
        <f>VLOOKUP(L1939,'Slope %'!C:D,2,0)</f>
        <v>7.0000000000000007E-2</v>
      </c>
    </row>
    <row r="1940" spans="1:13" x14ac:dyDescent="0.25">
      <c r="A1940">
        <v>31485</v>
      </c>
      <c r="B1940" s="58" t="s">
        <v>2195</v>
      </c>
      <c r="C1940" s="58" t="s">
        <v>423</v>
      </c>
      <c r="D1940" s="58" t="s">
        <v>436</v>
      </c>
      <c r="E1940" s="58">
        <v>750</v>
      </c>
      <c r="F1940" s="58">
        <v>12</v>
      </c>
      <c r="G1940" s="59">
        <v>10.5</v>
      </c>
      <c r="H1940" s="58" t="s">
        <v>421</v>
      </c>
      <c r="I1940" s="59">
        <v>14.99</v>
      </c>
      <c r="J1940">
        <v>1</v>
      </c>
      <c r="K1940" s="191"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6.15</v>
      </c>
      <c r="L1940" s="192" t="str">
        <f t="shared" si="30"/>
        <v>Wine750</v>
      </c>
      <c r="M1940" s="191">
        <f>VLOOKUP(L1940,'Slope %'!C:D,2,0)</f>
        <v>0.1</v>
      </c>
    </row>
    <row r="1941" spans="1:13" x14ac:dyDescent="0.25">
      <c r="A1941">
        <v>31488</v>
      </c>
      <c r="B1941" s="58" t="s">
        <v>2196</v>
      </c>
      <c r="C1941" s="58" t="s">
        <v>414</v>
      </c>
      <c r="D1941" s="58" t="s">
        <v>566</v>
      </c>
      <c r="E1941" s="58">
        <v>750</v>
      </c>
      <c r="F1941" s="58">
        <v>12</v>
      </c>
      <c r="G1941" s="59">
        <v>17</v>
      </c>
      <c r="H1941" s="58" t="s">
        <v>841</v>
      </c>
      <c r="I1941" s="59">
        <v>39.99</v>
      </c>
      <c r="J1941">
        <v>1</v>
      </c>
      <c r="K1941" s="191"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9.9499999999999993</v>
      </c>
      <c r="L1941" s="192" t="str">
        <f t="shared" si="30"/>
        <v>Spirits750</v>
      </c>
      <c r="M1941" s="191">
        <f>VLOOKUP(L1941,'Slope %'!C:D,2,0)</f>
        <v>7.0000000000000007E-2</v>
      </c>
    </row>
    <row r="1942" spans="1:13" x14ac:dyDescent="0.25">
      <c r="A1942">
        <v>31504</v>
      </c>
      <c r="B1942" s="58" t="s">
        <v>2197</v>
      </c>
      <c r="C1942" s="58" t="s">
        <v>410</v>
      </c>
      <c r="D1942" s="58" t="s">
        <v>717</v>
      </c>
      <c r="E1942" s="58">
        <v>473</v>
      </c>
      <c r="F1942" s="58">
        <v>24</v>
      </c>
      <c r="G1942" s="59">
        <v>6.9</v>
      </c>
      <c r="H1942" s="58" t="s">
        <v>1961</v>
      </c>
      <c r="I1942" s="59">
        <v>4.49</v>
      </c>
      <c r="J1942">
        <v>1</v>
      </c>
      <c r="K1942" s="191"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2.5499999999999998</v>
      </c>
      <c r="L1942" s="192" t="str">
        <f t="shared" si="30"/>
        <v>Beer473</v>
      </c>
      <c r="M1942" s="191">
        <f>VLOOKUP(L1942,'Slope %'!C:D,2,0)</f>
        <v>0.12</v>
      </c>
    </row>
    <row r="1943" spans="1:13" x14ac:dyDescent="0.25">
      <c r="A1943">
        <v>31504</v>
      </c>
      <c r="B1943" s="58" t="s">
        <v>2197</v>
      </c>
      <c r="C1943" s="58" t="s">
        <v>410</v>
      </c>
      <c r="D1943" s="58" t="s">
        <v>717</v>
      </c>
      <c r="E1943" s="58">
        <v>473</v>
      </c>
      <c r="F1943" s="58">
        <v>24</v>
      </c>
      <c r="G1943" s="59">
        <v>6.9</v>
      </c>
      <c r="H1943" s="58" t="s">
        <v>1961</v>
      </c>
      <c r="I1943" s="59">
        <v>4.49</v>
      </c>
      <c r="J1943">
        <v>1</v>
      </c>
      <c r="K1943" s="191"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2.5499999999999998</v>
      </c>
      <c r="L1943" s="192" t="str">
        <f t="shared" si="30"/>
        <v>Beer473</v>
      </c>
      <c r="M1943" s="191">
        <f>VLOOKUP(L1943,'Slope %'!C:D,2,0)</f>
        <v>0.12</v>
      </c>
    </row>
    <row r="1944" spans="1:13" x14ac:dyDescent="0.25">
      <c r="A1944">
        <v>31513</v>
      </c>
      <c r="B1944" s="58" t="s">
        <v>2198</v>
      </c>
      <c r="C1944" s="58" t="s">
        <v>423</v>
      </c>
      <c r="D1944" s="58" t="s">
        <v>436</v>
      </c>
      <c r="E1944" s="58">
        <v>750</v>
      </c>
      <c r="F1944" s="58">
        <v>12</v>
      </c>
      <c r="G1944" s="59">
        <v>13.5</v>
      </c>
      <c r="H1944" s="58" t="s">
        <v>1701</v>
      </c>
      <c r="I1944" s="59">
        <v>20.99</v>
      </c>
      <c r="J1944">
        <v>1</v>
      </c>
      <c r="K1944" s="191"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7.9</v>
      </c>
      <c r="L1944" s="192" t="str">
        <f t="shared" si="30"/>
        <v>Wine750</v>
      </c>
      <c r="M1944" s="191">
        <f>VLOOKUP(L1944,'Slope %'!C:D,2,0)</f>
        <v>0.1</v>
      </c>
    </row>
    <row r="1945" spans="1:13" x14ac:dyDescent="0.25">
      <c r="A1945">
        <v>31523</v>
      </c>
      <c r="B1945" s="58" t="s">
        <v>2199</v>
      </c>
      <c r="C1945" s="58" t="s">
        <v>410</v>
      </c>
      <c r="D1945" s="58" t="s">
        <v>717</v>
      </c>
      <c r="E1945" s="58">
        <v>473</v>
      </c>
      <c r="F1945" s="58">
        <v>24</v>
      </c>
      <c r="G1945" s="59">
        <v>7</v>
      </c>
      <c r="H1945" s="58" t="s">
        <v>1810</v>
      </c>
      <c r="I1945" s="59">
        <v>4.8</v>
      </c>
      <c r="J1945">
        <v>1</v>
      </c>
      <c r="K1945" s="191"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2.58</v>
      </c>
      <c r="L1945" s="192" t="str">
        <f t="shared" si="30"/>
        <v>Beer473</v>
      </c>
      <c r="M1945" s="191">
        <f>VLOOKUP(L1945,'Slope %'!C:D,2,0)</f>
        <v>0.12</v>
      </c>
    </row>
    <row r="1946" spans="1:13" x14ac:dyDescent="0.25">
      <c r="A1946">
        <v>31523</v>
      </c>
      <c r="B1946" s="58" t="s">
        <v>2199</v>
      </c>
      <c r="C1946" s="58" t="s">
        <v>410</v>
      </c>
      <c r="D1946" s="58" t="s">
        <v>717</v>
      </c>
      <c r="E1946" s="58">
        <v>473</v>
      </c>
      <c r="F1946" s="58">
        <v>24</v>
      </c>
      <c r="G1946" s="59">
        <v>7</v>
      </c>
      <c r="H1946" s="58" t="s">
        <v>1810</v>
      </c>
      <c r="I1946" s="59">
        <v>4.8</v>
      </c>
      <c r="J1946">
        <v>1</v>
      </c>
      <c r="K1946" s="191"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2.58</v>
      </c>
      <c r="L1946" s="192" t="str">
        <f t="shared" si="30"/>
        <v>Beer473</v>
      </c>
      <c r="M1946" s="191">
        <f>VLOOKUP(L1946,'Slope %'!C:D,2,0)</f>
        <v>0.12</v>
      </c>
    </row>
    <row r="1947" spans="1:13" x14ac:dyDescent="0.25">
      <c r="A1947">
        <v>31535</v>
      </c>
      <c r="B1947" s="58" t="s">
        <v>2200</v>
      </c>
      <c r="C1947" s="58" t="s">
        <v>410</v>
      </c>
      <c r="D1947" s="58" t="s">
        <v>717</v>
      </c>
      <c r="E1947" s="58">
        <v>473</v>
      </c>
      <c r="F1947" s="58">
        <v>24</v>
      </c>
      <c r="G1947" s="59">
        <v>6.5</v>
      </c>
      <c r="H1947" s="58" t="s">
        <v>1887</v>
      </c>
      <c r="I1947" s="59">
        <v>4.1900000000000004</v>
      </c>
      <c r="J1947">
        <v>1</v>
      </c>
      <c r="K1947" s="191"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2.4</v>
      </c>
      <c r="L1947" s="192" t="str">
        <f t="shared" si="30"/>
        <v>Beer473</v>
      </c>
      <c r="M1947" s="191">
        <f>VLOOKUP(L1947,'Slope %'!C:D,2,0)</f>
        <v>0.12</v>
      </c>
    </row>
    <row r="1948" spans="1:13" x14ac:dyDescent="0.25">
      <c r="A1948">
        <v>31535</v>
      </c>
      <c r="B1948" s="58" t="s">
        <v>2200</v>
      </c>
      <c r="C1948" s="58" t="s">
        <v>410</v>
      </c>
      <c r="D1948" s="58" t="s">
        <v>717</v>
      </c>
      <c r="E1948" s="58">
        <v>473</v>
      </c>
      <c r="F1948" s="58">
        <v>24</v>
      </c>
      <c r="G1948" s="59">
        <v>6.5</v>
      </c>
      <c r="H1948" s="58" t="s">
        <v>1887</v>
      </c>
      <c r="I1948" s="59">
        <v>4.1900000000000004</v>
      </c>
      <c r="J1948">
        <v>1</v>
      </c>
      <c r="K1948" s="191"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2.4</v>
      </c>
      <c r="L1948" s="192" t="str">
        <f t="shared" si="30"/>
        <v>Beer473</v>
      </c>
      <c r="M1948" s="191">
        <f>VLOOKUP(L1948,'Slope %'!C:D,2,0)</f>
        <v>0.12</v>
      </c>
    </row>
    <row r="1949" spans="1:13" x14ac:dyDescent="0.25">
      <c r="A1949">
        <v>31540</v>
      </c>
      <c r="B1949" s="58" t="s">
        <v>2201</v>
      </c>
      <c r="C1949" s="58" t="s">
        <v>423</v>
      </c>
      <c r="D1949" s="58" t="s">
        <v>495</v>
      </c>
      <c r="E1949" s="58">
        <v>750</v>
      </c>
      <c r="F1949" s="58">
        <v>12</v>
      </c>
      <c r="G1949" s="59">
        <v>14</v>
      </c>
      <c r="H1949" s="58" t="s">
        <v>501</v>
      </c>
      <c r="I1949" s="59">
        <v>21.79</v>
      </c>
      <c r="J1949">
        <v>1</v>
      </c>
      <c r="K1949" s="191"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8.1999999999999993</v>
      </c>
      <c r="L1949" s="192" t="str">
        <f t="shared" si="30"/>
        <v>Wine750</v>
      </c>
      <c r="M1949" s="191">
        <f>VLOOKUP(L1949,'Slope %'!C:D,2,0)</f>
        <v>0.1</v>
      </c>
    </row>
    <row r="1950" spans="1:13" x14ac:dyDescent="0.25">
      <c r="A1950">
        <v>31548</v>
      </c>
      <c r="B1950" s="58" t="s">
        <v>2202</v>
      </c>
      <c r="C1950" s="58" t="s">
        <v>410</v>
      </c>
      <c r="D1950" s="58" t="s">
        <v>621</v>
      </c>
      <c r="E1950" s="58">
        <v>4092</v>
      </c>
      <c r="F1950" s="58">
        <v>1</v>
      </c>
      <c r="G1950" s="59">
        <v>3</v>
      </c>
      <c r="H1950" s="58" t="s">
        <v>412</v>
      </c>
      <c r="I1950" s="59">
        <v>31.99</v>
      </c>
      <c r="J1950">
        <v>12</v>
      </c>
      <c r="K1950" s="191"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9.58</v>
      </c>
      <c r="L1950" s="192" t="str">
        <f t="shared" si="30"/>
        <v>Beer4092</v>
      </c>
      <c r="M1950" s="191">
        <f>VLOOKUP(L1950,'Slope %'!C:D,2,0)</f>
        <v>7.0000000000000007E-2</v>
      </c>
    </row>
    <row r="1951" spans="1:13" x14ac:dyDescent="0.25">
      <c r="A1951">
        <v>31548</v>
      </c>
      <c r="B1951" s="58" t="s">
        <v>2202</v>
      </c>
      <c r="C1951" s="58" t="s">
        <v>410</v>
      </c>
      <c r="D1951" s="58" t="s">
        <v>621</v>
      </c>
      <c r="E1951" s="58">
        <v>4092</v>
      </c>
      <c r="F1951" s="58">
        <v>1</v>
      </c>
      <c r="G1951" s="59">
        <v>3</v>
      </c>
      <c r="H1951" s="58" t="s">
        <v>412</v>
      </c>
      <c r="I1951" s="59">
        <v>31.99</v>
      </c>
      <c r="J1951">
        <v>12</v>
      </c>
      <c r="K1951" s="191"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9.58</v>
      </c>
      <c r="L1951" s="192" t="str">
        <f t="shared" si="30"/>
        <v>Beer4092</v>
      </c>
      <c r="M1951" s="191">
        <f>VLOOKUP(L1951,'Slope %'!C:D,2,0)</f>
        <v>7.0000000000000007E-2</v>
      </c>
    </row>
    <row r="1952" spans="1:13" x14ac:dyDescent="0.25">
      <c r="A1952">
        <v>31576</v>
      </c>
      <c r="B1952" s="58" t="s">
        <v>2203</v>
      </c>
      <c r="C1952" s="58" t="s">
        <v>410</v>
      </c>
      <c r="D1952" s="58" t="s">
        <v>717</v>
      </c>
      <c r="E1952" s="58">
        <v>473</v>
      </c>
      <c r="F1952" s="58">
        <v>24</v>
      </c>
      <c r="G1952" s="59">
        <v>6.5</v>
      </c>
      <c r="H1952" s="58" t="s">
        <v>1526</v>
      </c>
      <c r="I1952" s="59">
        <v>3</v>
      </c>
      <c r="J1952">
        <v>1</v>
      </c>
      <c r="K1952" s="191"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2.4</v>
      </c>
      <c r="L1952" s="192" t="str">
        <f t="shared" si="30"/>
        <v>Beer473</v>
      </c>
      <c r="M1952" s="191">
        <f>VLOOKUP(L1952,'Slope %'!C:D,2,0)</f>
        <v>0.12</v>
      </c>
    </row>
    <row r="1953" spans="1:13" x14ac:dyDescent="0.25">
      <c r="A1953">
        <v>31615</v>
      </c>
      <c r="B1953" s="58" t="s">
        <v>2204</v>
      </c>
      <c r="C1953" s="58" t="s">
        <v>410</v>
      </c>
      <c r="D1953" s="58" t="s">
        <v>677</v>
      </c>
      <c r="E1953" s="58">
        <v>473</v>
      </c>
      <c r="F1953" s="58">
        <v>24</v>
      </c>
      <c r="G1953" s="59">
        <v>5</v>
      </c>
      <c r="H1953" s="58" t="s">
        <v>1613</v>
      </c>
      <c r="I1953" s="59">
        <v>4.1900000000000004</v>
      </c>
      <c r="J1953">
        <v>1</v>
      </c>
      <c r="K1953" s="191"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1.85</v>
      </c>
      <c r="L1953" s="192" t="str">
        <f t="shared" si="30"/>
        <v>Beer473</v>
      </c>
      <c r="M1953" s="191">
        <f>VLOOKUP(L1953,'Slope %'!C:D,2,0)</f>
        <v>0.12</v>
      </c>
    </row>
    <row r="1954" spans="1:13" x14ac:dyDescent="0.25">
      <c r="A1954">
        <v>31615</v>
      </c>
      <c r="B1954" s="58" t="s">
        <v>2204</v>
      </c>
      <c r="C1954" s="58" t="s">
        <v>410</v>
      </c>
      <c r="D1954" s="58" t="s">
        <v>677</v>
      </c>
      <c r="E1954" s="58">
        <v>473</v>
      </c>
      <c r="F1954" s="58">
        <v>24</v>
      </c>
      <c r="G1954" s="59">
        <v>5</v>
      </c>
      <c r="H1954" s="58" t="s">
        <v>1613</v>
      </c>
      <c r="I1954" s="59">
        <v>4.1900000000000004</v>
      </c>
      <c r="J1954">
        <v>1</v>
      </c>
      <c r="K1954" s="191"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1.85</v>
      </c>
      <c r="L1954" s="192" t="str">
        <f t="shared" si="30"/>
        <v>Beer473</v>
      </c>
      <c r="M1954" s="191">
        <f>VLOOKUP(L1954,'Slope %'!C:D,2,0)</f>
        <v>0.12</v>
      </c>
    </row>
    <row r="1955" spans="1:13" x14ac:dyDescent="0.25">
      <c r="A1955">
        <v>31637</v>
      </c>
      <c r="B1955" s="58" t="s">
        <v>2205</v>
      </c>
      <c r="C1955" s="58" t="s">
        <v>410</v>
      </c>
      <c r="D1955" s="58" t="s">
        <v>411</v>
      </c>
      <c r="E1955" s="58">
        <v>473</v>
      </c>
      <c r="F1955" s="58">
        <v>24</v>
      </c>
      <c r="G1955" s="59">
        <v>5.5</v>
      </c>
      <c r="H1955" s="58" t="s">
        <v>1813</v>
      </c>
      <c r="I1955" s="59">
        <v>3.99</v>
      </c>
      <c r="J1955">
        <v>1</v>
      </c>
      <c r="K1955" s="191"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2.0299999999999998</v>
      </c>
      <c r="L1955" s="192" t="str">
        <f t="shared" si="30"/>
        <v>Beer473</v>
      </c>
      <c r="M1955" s="191">
        <f>VLOOKUP(L1955,'Slope %'!C:D,2,0)</f>
        <v>0.12</v>
      </c>
    </row>
    <row r="1956" spans="1:13" x14ac:dyDescent="0.25">
      <c r="A1956">
        <v>31637</v>
      </c>
      <c r="B1956" s="58" t="s">
        <v>2205</v>
      </c>
      <c r="C1956" s="58" t="s">
        <v>410</v>
      </c>
      <c r="D1956" s="58" t="s">
        <v>411</v>
      </c>
      <c r="E1956" s="58">
        <v>473</v>
      </c>
      <c r="F1956" s="58">
        <v>24</v>
      </c>
      <c r="G1956" s="59">
        <v>5.5</v>
      </c>
      <c r="H1956" s="58" t="s">
        <v>1813</v>
      </c>
      <c r="I1956" s="59">
        <v>3.99</v>
      </c>
      <c r="J1956">
        <v>1</v>
      </c>
      <c r="K1956" s="191"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2.0299999999999998</v>
      </c>
      <c r="L1956" s="192" t="str">
        <f t="shared" si="30"/>
        <v>Beer473</v>
      </c>
      <c r="M1956" s="191">
        <f>VLOOKUP(L1956,'Slope %'!C:D,2,0)</f>
        <v>0.12</v>
      </c>
    </row>
    <row r="1957" spans="1:13" x14ac:dyDescent="0.25">
      <c r="A1957">
        <v>31676</v>
      </c>
      <c r="B1957" s="58" t="s">
        <v>2206</v>
      </c>
      <c r="C1957" s="58" t="s">
        <v>410</v>
      </c>
      <c r="D1957" s="58" t="s">
        <v>717</v>
      </c>
      <c r="E1957" s="58">
        <v>4260</v>
      </c>
      <c r="F1957" s="58">
        <v>1</v>
      </c>
      <c r="G1957" s="59">
        <v>6.8</v>
      </c>
      <c r="H1957" s="58" t="s">
        <v>516</v>
      </c>
      <c r="I1957" s="59">
        <v>30.49</v>
      </c>
      <c r="J1957">
        <v>12</v>
      </c>
      <c r="K1957" s="191"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22.62</v>
      </c>
      <c r="L1957" s="192" t="str">
        <f t="shared" si="30"/>
        <v>Beer4260</v>
      </c>
      <c r="M1957" s="191">
        <f>VLOOKUP(L1957,'Slope %'!C:D,2,0)</f>
        <v>7.0000000000000007E-2</v>
      </c>
    </row>
    <row r="1958" spans="1:13" x14ac:dyDescent="0.25">
      <c r="A1958">
        <v>31676</v>
      </c>
      <c r="B1958" s="58" t="s">
        <v>2206</v>
      </c>
      <c r="C1958" s="58" t="s">
        <v>410</v>
      </c>
      <c r="D1958" s="58" t="s">
        <v>717</v>
      </c>
      <c r="E1958" s="58">
        <v>4260</v>
      </c>
      <c r="F1958" s="58">
        <v>1</v>
      </c>
      <c r="G1958" s="59">
        <v>6.8</v>
      </c>
      <c r="H1958" s="58" t="s">
        <v>516</v>
      </c>
      <c r="I1958" s="59">
        <v>30.49</v>
      </c>
      <c r="J1958">
        <v>12</v>
      </c>
      <c r="K1958" s="191"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22.62</v>
      </c>
      <c r="L1958" s="192" t="str">
        <f t="shared" si="30"/>
        <v>Beer4260</v>
      </c>
      <c r="M1958" s="191">
        <f>VLOOKUP(L1958,'Slope %'!C:D,2,0)</f>
        <v>7.0000000000000007E-2</v>
      </c>
    </row>
    <row r="1959" spans="1:13" x14ac:dyDescent="0.25">
      <c r="A1959">
        <v>31687</v>
      </c>
      <c r="B1959" s="58" t="s">
        <v>2207</v>
      </c>
      <c r="C1959" s="58" t="s">
        <v>410</v>
      </c>
      <c r="D1959" s="58" t="s">
        <v>411</v>
      </c>
      <c r="E1959" s="58">
        <v>473</v>
      </c>
      <c r="F1959" s="58">
        <v>24</v>
      </c>
      <c r="G1959" s="59">
        <v>5.5</v>
      </c>
      <c r="H1959" s="58" t="s">
        <v>1961</v>
      </c>
      <c r="I1959" s="59">
        <v>4.25</v>
      </c>
      <c r="J1959">
        <v>1</v>
      </c>
      <c r="K1959" s="191"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2.0299999999999998</v>
      </c>
      <c r="L1959" s="192" t="str">
        <f t="shared" si="30"/>
        <v>Beer473</v>
      </c>
      <c r="M1959" s="191">
        <f>VLOOKUP(L1959,'Slope %'!C:D,2,0)</f>
        <v>0.12</v>
      </c>
    </row>
    <row r="1960" spans="1:13" x14ac:dyDescent="0.25">
      <c r="A1960">
        <v>31687</v>
      </c>
      <c r="B1960" s="58" t="s">
        <v>2207</v>
      </c>
      <c r="C1960" s="58" t="s">
        <v>410</v>
      </c>
      <c r="D1960" s="58" t="s">
        <v>411</v>
      </c>
      <c r="E1960" s="58">
        <v>473</v>
      </c>
      <c r="F1960" s="58">
        <v>24</v>
      </c>
      <c r="G1960" s="59">
        <v>5.5</v>
      </c>
      <c r="H1960" s="58" t="s">
        <v>1961</v>
      </c>
      <c r="I1960" s="59">
        <v>4.25</v>
      </c>
      <c r="J1960">
        <v>1</v>
      </c>
      <c r="K1960" s="191"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2.0299999999999998</v>
      </c>
      <c r="L1960" s="192" t="str">
        <f t="shared" si="30"/>
        <v>Beer473</v>
      </c>
      <c r="M1960" s="191">
        <f>VLOOKUP(L1960,'Slope %'!C:D,2,0)</f>
        <v>0.12</v>
      </c>
    </row>
    <row r="1961" spans="1:13" x14ac:dyDescent="0.25">
      <c r="A1961">
        <v>31694</v>
      </c>
      <c r="B1961" s="58" t="s">
        <v>2208</v>
      </c>
      <c r="C1961" s="58" t="s">
        <v>410</v>
      </c>
      <c r="D1961" s="58" t="s">
        <v>906</v>
      </c>
      <c r="E1961" s="58">
        <v>473</v>
      </c>
      <c r="F1961" s="58">
        <v>24</v>
      </c>
      <c r="G1961" s="59">
        <v>5.5</v>
      </c>
      <c r="H1961" s="58" t="s">
        <v>2209</v>
      </c>
      <c r="I1961" s="59">
        <v>3.89</v>
      </c>
      <c r="J1961">
        <v>1</v>
      </c>
      <c r="K1961" s="191"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2.0299999999999998</v>
      </c>
      <c r="L1961" s="192" t="str">
        <f t="shared" si="30"/>
        <v>Beer473</v>
      </c>
      <c r="M1961" s="191">
        <f>VLOOKUP(L1961,'Slope %'!C:D,2,0)</f>
        <v>0.12</v>
      </c>
    </row>
    <row r="1962" spans="1:13" x14ac:dyDescent="0.25">
      <c r="A1962">
        <v>31694</v>
      </c>
      <c r="B1962" s="58" t="s">
        <v>2208</v>
      </c>
      <c r="C1962" s="58" t="s">
        <v>410</v>
      </c>
      <c r="D1962" s="58" t="s">
        <v>906</v>
      </c>
      <c r="E1962" s="58">
        <v>473</v>
      </c>
      <c r="F1962" s="58">
        <v>24</v>
      </c>
      <c r="G1962" s="59">
        <v>5.5</v>
      </c>
      <c r="H1962" s="58" t="s">
        <v>2209</v>
      </c>
      <c r="I1962" s="59">
        <v>3.89</v>
      </c>
      <c r="J1962">
        <v>1</v>
      </c>
      <c r="K1962" s="191"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2.0299999999999998</v>
      </c>
      <c r="L1962" s="192" t="str">
        <f t="shared" si="30"/>
        <v>Beer473</v>
      </c>
      <c r="M1962" s="191">
        <f>VLOOKUP(L1962,'Slope %'!C:D,2,0)</f>
        <v>0.12</v>
      </c>
    </row>
    <row r="1963" spans="1:13" x14ac:dyDescent="0.25">
      <c r="A1963">
        <v>31696</v>
      </c>
      <c r="B1963" s="58" t="s">
        <v>2210</v>
      </c>
      <c r="C1963" s="58" t="s">
        <v>414</v>
      </c>
      <c r="D1963" s="58" t="s">
        <v>463</v>
      </c>
      <c r="E1963" s="58">
        <v>750</v>
      </c>
      <c r="F1963" s="58">
        <v>6</v>
      </c>
      <c r="G1963" s="59">
        <v>50</v>
      </c>
      <c r="H1963" s="58" t="s">
        <v>448</v>
      </c>
      <c r="I1963" s="59">
        <v>119.99</v>
      </c>
      <c r="J1963">
        <v>1</v>
      </c>
      <c r="K1963" s="191"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29.28</v>
      </c>
      <c r="L1963" s="192" t="str">
        <f t="shared" si="30"/>
        <v>Spirits750</v>
      </c>
      <c r="M1963" s="191">
        <f>VLOOKUP(L1963,'Slope %'!C:D,2,0)</f>
        <v>7.0000000000000007E-2</v>
      </c>
    </row>
    <row r="1964" spans="1:13" x14ac:dyDescent="0.25">
      <c r="A1964">
        <v>31715</v>
      </c>
      <c r="B1964" s="58" t="s">
        <v>2211</v>
      </c>
      <c r="C1964" s="58" t="s">
        <v>423</v>
      </c>
      <c r="D1964" s="58" t="s">
        <v>520</v>
      </c>
      <c r="E1964" s="58">
        <v>750</v>
      </c>
      <c r="F1964" s="58">
        <v>12</v>
      </c>
      <c r="G1964" s="59">
        <v>12</v>
      </c>
      <c r="H1964" s="58" t="s">
        <v>1241</v>
      </c>
      <c r="I1964" s="59">
        <v>17.989999999999998</v>
      </c>
      <c r="J1964">
        <v>1</v>
      </c>
      <c r="K1964" s="191"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7.03</v>
      </c>
      <c r="L1964" s="192" t="str">
        <f t="shared" si="30"/>
        <v>Wine750</v>
      </c>
      <c r="M1964" s="191">
        <f>VLOOKUP(L1964,'Slope %'!C:D,2,0)</f>
        <v>0.1</v>
      </c>
    </row>
    <row r="1965" spans="1:13" x14ac:dyDescent="0.25">
      <c r="A1965">
        <v>31768</v>
      </c>
      <c r="B1965" s="58" t="s">
        <v>2212</v>
      </c>
      <c r="C1965" s="58" t="s">
        <v>423</v>
      </c>
      <c r="D1965" s="58" t="s">
        <v>436</v>
      </c>
      <c r="E1965" s="58">
        <v>750</v>
      </c>
      <c r="F1965" s="58">
        <v>12</v>
      </c>
      <c r="G1965" s="59">
        <v>12.5</v>
      </c>
      <c r="H1965" s="58" t="s">
        <v>421</v>
      </c>
      <c r="I1965" s="59">
        <v>12.99</v>
      </c>
      <c r="J1965">
        <v>1</v>
      </c>
      <c r="K1965" s="191"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7.32</v>
      </c>
      <c r="L1965" s="192" t="str">
        <f t="shared" si="30"/>
        <v>Wine750</v>
      </c>
      <c r="M1965" s="191">
        <f>VLOOKUP(L1965,'Slope %'!C:D,2,0)</f>
        <v>0.1</v>
      </c>
    </row>
    <row r="1966" spans="1:13" x14ac:dyDescent="0.25">
      <c r="A1966">
        <v>31769</v>
      </c>
      <c r="B1966" s="58" t="s">
        <v>2213</v>
      </c>
      <c r="C1966" s="58" t="s">
        <v>410</v>
      </c>
      <c r="D1966" s="58" t="s">
        <v>717</v>
      </c>
      <c r="E1966" s="58">
        <v>750</v>
      </c>
      <c r="F1966" s="58">
        <v>12</v>
      </c>
      <c r="G1966" s="59">
        <v>7</v>
      </c>
      <c r="H1966" s="58" t="s">
        <v>1813</v>
      </c>
      <c r="I1966" s="59">
        <v>13.74</v>
      </c>
      <c r="J1966">
        <v>1</v>
      </c>
      <c r="K1966" s="191"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4.0999999999999996</v>
      </c>
      <c r="L1966" s="192" t="str">
        <f t="shared" si="30"/>
        <v>Beer750</v>
      </c>
      <c r="M1966" s="191">
        <f>VLOOKUP(L1966,'Slope %'!C:D,2,0)</f>
        <v>0.12</v>
      </c>
    </row>
    <row r="1967" spans="1:13" x14ac:dyDescent="0.25">
      <c r="A1967">
        <v>31769</v>
      </c>
      <c r="B1967" s="58" t="s">
        <v>2213</v>
      </c>
      <c r="C1967" s="58" t="s">
        <v>410</v>
      </c>
      <c r="D1967" s="58" t="s">
        <v>717</v>
      </c>
      <c r="E1967" s="58">
        <v>750</v>
      </c>
      <c r="F1967" s="58">
        <v>12</v>
      </c>
      <c r="G1967" s="59">
        <v>7</v>
      </c>
      <c r="H1967" s="58" t="s">
        <v>1813</v>
      </c>
      <c r="I1967" s="59">
        <v>13.74</v>
      </c>
      <c r="J1967">
        <v>1</v>
      </c>
      <c r="K1967" s="191"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4.0999999999999996</v>
      </c>
      <c r="L1967" s="192" t="str">
        <f t="shared" si="30"/>
        <v>Beer750</v>
      </c>
      <c r="M1967" s="191">
        <f>VLOOKUP(L1967,'Slope %'!C:D,2,0)</f>
        <v>0.12</v>
      </c>
    </row>
    <row r="1968" spans="1:13" x14ac:dyDescent="0.25">
      <c r="A1968">
        <v>31777</v>
      </c>
      <c r="B1968" s="58" t="s">
        <v>2214</v>
      </c>
      <c r="C1968" s="58" t="s">
        <v>423</v>
      </c>
      <c r="D1968" s="58" t="s">
        <v>639</v>
      </c>
      <c r="E1968" s="58">
        <v>750</v>
      </c>
      <c r="F1968" s="58">
        <v>12</v>
      </c>
      <c r="G1968" s="59">
        <v>14</v>
      </c>
      <c r="H1968" s="58" t="s">
        <v>586</v>
      </c>
      <c r="I1968" s="59">
        <v>25.99</v>
      </c>
      <c r="J1968">
        <v>1</v>
      </c>
      <c r="K1968" s="191"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8.1999999999999993</v>
      </c>
      <c r="L1968" s="192" t="str">
        <f t="shared" si="30"/>
        <v>Wine750</v>
      </c>
      <c r="M1968" s="191">
        <f>VLOOKUP(L1968,'Slope %'!C:D,2,0)</f>
        <v>0.1</v>
      </c>
    </row>
    <row r="1969" spans="1:13" x14ac:dyDescent="0.25">
      <c r="A1969">
        <v>31779</v>
      </c>
      <c r="B1969" s="58" t="s">
        <v>2215</v>
      </c>
      <c r="C1969" s="58" t="s">
        <v>410</v>
      </c>
      <c r="D1969" s="58" t="s">
        <v>677</v>
      </c>
      <c r="E1969" s="58">
        <v>473</v>
      </c>
      <c r="F1969" s="58">
        <v>24</v>
      </c>
      <c r="G1969" s="59">
        <v>4.5</v>
      </c>
      <c r="H1969" s="58" t="s">
        <v>2181</v>
      </c>
      <c r="I1969" s="59">
        <v>3.75</v>
      </c>
      <c r="J1969">
        <v>1</v>
      </c>
      <c r="K1969" s="191"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1.66</v>
      </c>
      <c r="L1969" s="192" t="str">
        <f t="shared" si="30"/>
        <v>Beer473</v>
      </c>
      <c r="M1969" s="191">
        <f>VLOOKUP(L1969,'Slope %'!C:D,2,0)</f>
        <v>0.12</v>
      </c>
    </row>
    <row r="1970" spans="1:13" x14ac:dyDescent="0.25">
      <c r="A1970">
        <v>31779</v>
      </c>
      <c r="B1970" s="58" t="s">
        <v>2215</v>
      </c>
      <c r="C1970" s="58" t="s">
        <v>410</v>
      </c>
      <c r="D1970" s="58" t="s">
        <v>677</v>
      </c>
      <c r="E1970" s="58">
        <v>473</v>
      </c>
      <c r="F1970" s="58">
        <v>24</v>
      </c>
      <c r="G1970" s="59">
        <v>4.5</v>
      </c>
      <c r="H1970" s="58" t="s">
        <v>2181</v>
      </c>
      <c r="I1970" s="59">
        <v>3.75</v>
      </c>
      <c r="J1970">
        <v>1</v>
      </c>
      <c r="K1970" s="191"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1.66</v>
      </c>
      <c r="L1970" s="192" t="str">
        <f t="shared" si="30"/>
        <v>Beer473</v>
      </c>
      <c r="M1970" s="191">
        <f>VLOOKUP(L1970,'Slope %'!C:D,2,0)</f>
        <v>0.12</v>
      </c>
    </row>
    <row r="1971" spans="1:13" x14ac:dyDescent="0.25">
      <c r="A1971">
        <v>31784</v>
      </c>
      <c r="B1971" s="58" t="s">
        <v>2216</v>
      </c>
      <c r="C1971" s="58" t="s">
        <v>423</v>
      </c>
      <c r="D1971" s="58" t="s">
        <v>436</v>
      </c>
      <c r="E1971" s="58">
        <v>750</v>
      </c>
      <c r="F1971" s="58">
        <v>12</v>
      </c>
      <c r="G1971" s="59">
        <v>13</v>
      </c>
      <c r="H1971" s="58" t="s">
        <v>600</v>
      </c>
      <c r="I1971" s="59">
        <v>10.84</v>
      </c>
      <c r="J1971">
        <v>1</v>
      </c>
      <c r="K1971" s="191"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7.61</v>
      </c>
      <c r="L1971" s="192" t="str">
        <f t="shared" si="30"/>
        <v>Wine750</v>
      </c>
      <c r="M1971" s="191">
        <f>VLOOKUP(L1971,'Slope %'!C:D,2,0)</f>
        <v>0.1</v>
      </c>
    </row>
    <row r="1972" spans="1:13" x14ac:dyDescent="0.25">
      <c r="A1972">
        <v>31796</v>
      </c>
      <c r="B1972" s="58" t="s">
        <v>2217</v>
      </c>
      <c r="C1972" s="58" t="s">
        <v>423</v>
      </c>
      <c r="D1972" s="58" t="s">
        <v>639</v>
      </c>
      <c r="E1972" s="58">
        <v>750</v>
      </c>
      <c r="F1972" s="58">
        <v>6</v>
      </c>
      <c r="G1972" s="59">
        <v>13.5</v>
      </c>
      <c r="H1972" s="58" t="s">
        <v>586</v>
      </c>
      <c r="I1972" s="59">
        <v>44.99</v>
      </c>
      <c r="J1972">
        <v>1</v>
      </c>
      <c r="K1972" s="191"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7.9</v>
      </c>
      <c r="L1972" s="192" t="str">
        <f t="shared" si="30"/>
        <v>Wine750</v>
      </c>
      <c r="M1972" s="191">
        <f>VLOOKUP(L1972,'Slope %'!C:D,2,0)</f>
        <v>0.1</v>
      </c>
    </row>
    <row r="1973" spans="1:13" x14ac:dyDescent="0.25">
      <c r="A1973">
        <v>31802</v>
      </c>
      <c r="B1973" s="58" t="s">
        <v>2218</v>
      </c>
      <c r="C1973" s="58" t="s">
        <v>410</v>
      </c>
      <c r="D1973" s="58" t="s">
        <v>411</v>
      </c>
      <c r="E1973" s="58">
        <v>8520</v>
      </c>
      <c r="F1973" s="58">
        <v>1</v>
      </c>
      <c r="G1973" s="59">
        <v>5.5</v>
      </c>
      <c r="H1973" s="58" t="s">
        <v>1813</v>
      </c>
      <c r="I1973" s="59">
        <v>49.94</v>
      </c>
      <c r="J1973">
        <v>24</v>
      </c>
      <c r="K1973" s="191"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36.58</v>
      </c>
      <c r="L1973" s="192" t="str">
        <f t="shared" si="30"/>
        <v>Beer8520</v>
      </c>
      <c r="M1973" s="191">
        <f>VLOOKUP(L1973,'Slope %'!C:D,2,0)</f>
        <v>0.05</v>
      </c>
    </row>
    <row r="1974" spans="1:13" x14ac:dyDescent="0.25">
      <c r="A1974">
        <v>31802</v>
      </c>
      <c r="B1974" s="58" t="s">
        <v>2218</v>
      </c>
      <c r="C1974" s="58" t="s">
        <v>410</v>
      </c>
      <c r="D1974" s="58" t="s">
        <v>411</v>
      </c>
      <c r="E1974" s="58">
        <v>8520</v>
      </c>
      <c r="F1974" s="58">
        <v>1</v>
      </c>
      <c r="G1974" s="59">
        <v>5.5</v>
      </c>
      <c r="H1974" s="58" t="s">
        <v>1813</v>
      </c>
      <c r="I1974" s="59">
        <v>49.94</v>
      </c>
      <c r="J1974">
        <v>24</v>
      </c>
      <c r="K1974" s="191"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36.58</v>
      </c>
      <c r="L1974" s="192" t="str">
        <f t="shared" si="30"/>
        <v>Beer8520</v>
      </c>
      <c r="M1974" s="191">
        <f>VLOOKUP(L1974,'Slope %'!C:D,2,0)</f>
        <v>0.05</v>
      </c>
    </row>
    <row r="1975" spans="1:13" x14ac:dyDescent="0.25">
      <c r="A1975">
        <v>31803</v>
      </c>
      <c r="B1975" s="58" t="s">
        <v>2219</v>
      </c>
      <c r="C1975" s="58" t="s">
        <v>410</v>
      </c>
      <c r="D1975" s="58" t="s">
        <v>411</v>
      </c>
      <c r="E1975" s="58">
        <v>8520</v>
      </c>
      <c r="F1975" s="58">
        <v>1</v>
      </c>
      <c r="G1975" s="59">
        <v>5.5</v>
      </c>
      <c r="H1975" s="58" t="s">
        <v>1813</v>
      </c>
      <c r="I1975" s="59">
        <v>49.94</v>
      </c>
      <c r="J1975">
        <v>24</v>
      </c>
      <c r="K1975" s="191"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36.58</v>
      </c>
      <c r="L1975" s="192" t="str">
        <f t="shared" si="30"/>
        <v>Beer8520</v>
      </c>
      <c r="M1975" s="191">
        <f>VLOOKUP(L1975,'Slope %'!C:D,2,0)</f>
        <v>0.05</v>
      </c>
    </row>
    <row r="1976" spans="1:13" x14ac:dyDescent="0.25">
      <c r="A1976">
        <v>31803</v>
      </c>
      <c r="B1976" s="58" t="s">
        <v>2219</v>
      </c>
      <c r="C1976" s="58" t="s">
        <v>410</v>
      </c>
      <c r="D1976" s="58" t="s">
        <v>411</v>
      </c>
      <c r="E1976" s="58">
        <v>8520</v>
      </c>
      <c r="F1976" s="58">
        <v>1</v>
      </c>
      <c r="G1976" s="59">
        <v>5.5</v>
      </c>
      <c r="H1976" s="58" t="s">
        <v>1813</v>
      </c>
      <c r="I1976" s="59">
        <v>49.94</v>
      </c>
      <c r="J1976">
        <v>24</v>
      </c>
      <c r="K1976" s="191"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36.58</v>
      </c>
      <c r="L1976" s="192" t="str">
        <f t="shared" si="30"/>
        <v>Beer8520</v>
      </c>
      <c r="M1976" s="191">
        <f>VLOOKUP(L1976,'Slope %'!C:D,2,0)</f>
        <v>0.05</v>
      </c>
    </row>
    <row r="1977" spans="1:13" x14ac:dyDescent="0.25">
      <c r="A1977">
        <v>31806</v>
      </c>
      <c r="B1977" s="58" t="s">
        <v>2220</v>
      </c>
      <c r="C1977" s="58" t="s">
        <v>410</v>
      </c>
      <c r="D1977" s="58" t="s">
        <v>411</v>
      </c>
      <c r="E1977" s="58">
        <v>8520</v>
      </c>
      <c r="F1977" s="58">
        <v>1</v>
      </c>
      <c r="G1977" s="59">
        <v>5.5</v>
      </c>
      <c r="H1977" s="58" t="s">
        <v>1813</v>
      </c>
      <c r="I1977" s="59">
        <v>53.94</v>
      </c>
      <c r="J1977">
        <v>24</v>
      </c>
      <c r="K1977" s="191"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36.58</v>
      </c>
      <c r="L1977" s="192" t="str">
        <f t="shared" si="30"/>
        <v>Beer8520</v>
      </c>
      <c r="M1977" s="191">
        <f>VLOOKUP(L1977,'Slope %'!C:D,2,0)</f>
        <v>0.05</v>
      </c>
    </row>
    <row r="1978" spans="1:13" x14ac:dyDescent="0.25">
      <c r="A1978">
        <v>31806</v>
      </c>
      <c r="B1978" s="58" t="s">
        <v>2220</v>
      </c>
      <c r="C1978" s="58" t="s">
        <v>410</v>
      </c>
      <c r="D1978" s="58" t="s">
        <v>411</v>
      </c>
      <c r="E1978" s="58">
        <v>8520</v>
      </c>
      <c r="F1978" s="58">
        <v>1</v>
      </c>
      <c r="G1978" s="59">
        <v>5.5</v>
      </c>
      <c r="H1978" s="58" t="s">
        <v>1813</v>
      </c>
      <c r="I1978" s="59">
        <v>53.94</v>
      </c>
      <c r="J1978">
        <v>24</v>
      </c>
      <c r="K1978" s="191"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36.58</v>
      </c>
      <c r="L1978" s="192" t="str">
        <f t="shared" si="30"/>
        <v>Beer8520</v>
      </c>
      <c r="M1978" s="191">
        <f>VLOOKUP(L1978,'Slope %'!C:D,2,0)</f>
        <v>0.05</v>
      </c>
    </row>
    <row r="1979" spans="1:13" x14ac:dyDescent="0.25">
      <c r="A1979">
        <v>31807</v>
      </c>
      <c r="B1979" s="58" t="s">
        <v>2221</v>
      </c>
      <c r="C1979" s="58" t="s">
        <v>410</v>
      </c>
      <c r="D1979" s="58" t="s">
        <v>411</v>
      </c>
      <c r="E1979" s="58">
        <v>8520</v>
      </c>
      <c r="F1979" s="58">
        <v>1</v>
      </c>
      <c r="G1979" s="59">
        <v>5.5</v>
      </c>
      <c r="H1979" s="58" t="s">
        <v>1813</v>
      </c>
      <c r="I1979" s="59">
        <v>53.94</v>
      </c>
      <c r="J1979">
        <v>24</v>
      </c>
      <c r="K1979" s="191"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36.58</v>
      </c>
      <c r="L1979" s="192" t="str">
        <f t="shared" si="30"/>
        <v>Beer8520</v>
      </c>
      <c r="M1979" s="191">
        <f>VLOOKUP(L1979,'Slope %'!C:D,2,0)</f>
        <v>0.05</v>
      </c>
    </row>
    <row r="1980" spans="1:13" x14ac:dyDescent="0.25">
      <c r="A1980">
        <v>31807</v>
      </c>
      <c r="B1980" s="58" t="s">
        <v>2221</v>
      </c>
      <c r="C1980" s="58" t="s">
        <v>410</v>
      </c>
      <c r="D1980" s="58" t="s">
        <v>411</v>
      </c>
      <c r="E1980" s="58">
        <v>8520</v>
      </c>
      <c r="F1980" s="58">
        <v>1</v>
      </c>
      <c r="G1980" s="59">
        <v>5.5</v>
      </c>
      <c r="H1980" s="58" t="s">
        <v>1813</v>
      </c>
      <c r="I1980" s="59">
        <v>53.94</v>
      </c>
      <c r="J1980">
        <v>24</v>
      </c>
      <c r="K1980" s="191"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36.58</v>
      </c>
      <c r="L1980" s="192" t="str">
        <f t="shared" si="30"/>
        <v>Beer8520</v>
      </c>
      <c r="M1980" s="191">
        <f>VLOOKUP(L1980,'Slope %'!C:D,2,0)</f>
        <v>0.05</v>
      </c>
    </row>
    <row r="1981" spans="1:13" x14ac:dyDescent="0.25">
      <c r="A1981">
        <v>31817</v>
      </c>
      <c r="B1981" s="58" t="s">
        <v>2222</v>
      </c>
      <c r="C1981" s="58" t="s">
        <v>423</v>
      </c>
      <c r="D1981" s="58" t="s">
        <v>476</v>
      </c>
      <c r="E1981" s="58">
        <v>750</v>
      </c>
      <c r="F1981" s="58">
        <v>12</v>
      </c>
      <c r="G1981" s="59">
        <v>13.8</v>
      </c>
      <c r="H1981" s="58" t="s">
        <v>1040</v>
      </c>
      <c r="I1981" s="59">
        <v>29.99</v>
      </c>
      <c r="J1981">
        <v>1</v>
      </c>
      <c r="K1981" s="191"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8.08</v>
      </c>
      <c r="L1981" s="192" t="str">
        <f t="shared" si="30"/>
        <v>Wine750</v>
      </c>
      <c r="M1981" s="191">
        <f>VLOOKUP(L1981,'Slope %'!C:D,2,0)</f>
        <v>0.1</v>
      </c>
    </row>
    <row r="1982" spans="1:13" x14ac:dyDescent="0.25">
      <c r="A1982">
        <v>31818</v>
      </c>
      <c r="B1982" s="58" t="s">
        <v>2223</v>
      </c>
      <c r="C1982" s="58" t="s">
        <v>414</v>
      </c>
      <c r="D1982" s="58" t="s">
        <v>625</v>
      </c>
      <c r="E1982" s="58">
        <v>750</v>
      </c>
      <c r="F1982" s="58">
        <v>3</v>
      </c>
      <c r="G1982" s="59">
        <v>40</v>
      </c>
      <c r="H1982" s="58" t="s">
        <v>1241</v>
      </c>
      <c r="I1982" s="59">
        <v>219.99</v>
      </c>
      <c r="J1982">
        <v>1</v>
      </c>
      <c r="K1982" s="191"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23.42</v>
      </c>
      <c r="L1982" s="192" t="str">
        <f t="shared" si="30"/>
        <v>Spirits750</v>
      </c>
      <c r="M1982" s="191">
        <f>VLOOKUP(L1982,'Slope %'!C:D,2,0)</f>
        <v>7.0000000000000007E-2</v>
      </c>
    </row>
    <row r="1983" spans="1:13" x14ac:dyDescent="0.25">
      <c r="A1983">
        <v>31821</v>
      </c>
      <c r="B1983" s="58" t="s">
        <v>2224</v>
      </c>
      <c r="C1983" s="58" t="s">
        <v>410</v>
      </c>
      <c r="D1983" s="58" t="s">
        <v>717</v>
      </c>
      <c r="E1983" s="58">
        <v>473</v>
      </c>
      <c r="F1983" s="58">
        <v>24</v>
      </c>
      <c r="G1983" s="59">
        <v>7.5</v>
      </c>
      <c r="H1983" s="58" t="s">
        <v>1959</v>
      </c>
      <c r="I1983" s="59">
        <v>4.75</v>
      </c>
      <c r="J1983">
        <v>1</v>
      </c>
      <c r="K1983" s="191"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2.77</v>
      </c>
      <c r="L1983" s="192" t="str">
        <f t="shared" si="30"/>
        <v>Beer473</v>
      </c>
      <c r="M1983" s="191">
        <f>VLOOKUP(L1983,'Slope %'!C:D,2,0)</f>
        <v>0.12</v>
      </c>
    </row>
    <row r="1984" spans="1:13" x14ac:dyDescent="0.25">
      <c r="A1984">
        <v>31821</v>
      </c>
      <c r="B1984" s="58" t="s">
        <v>2224</v>
      </c>
      <c r="C1984" s="58" t="s">
        <v>410</v>
      </c>
      <c r="D1984" s="58" t="s">
        <v>717</v>
      </c>
      <c r="E1984" s="58">
        <v>473</v>
      </c>
      <c r="F1984" s="58">
        <v>24</v>
      </c>
      <c r="G1984" s="59">
        <v>7.5</v>
      </c>
      <c r="H1984" s="58" t="s">
        <v>1959</v>
      </c>
      <c r="I1984" s="59">
        <v>4.75</v>
      </c>
      <c r="J1984">
        <v>1</v>
      </c>
      <c r="K1984" s="191"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2.77</v>
      </c>
      <c r="L1984" s="192" t="str">
        <f t="shared" si="30"/>
        <v>Beer473</v>
      </c>
      <c r="M1984" s="191">
        <f>VLOOKUP(L1984,'Slope %'!C:D,2,0)</f>
        <v>0.12</v>
      </c>
    </row>
    <row r="1985" spans="1:13" x14ac:dyDescent="0.25">
      <c r="A1985">
        <v>31823</v>
      </c>
      <c r="B1985" s="58" t="s">
        <v>2225</v>
      </c>
      <c r="C1985" s="58" t="s">
        <v>423</v>
      </c>
      <c r="D1985" s="58" t="s">
        <v>473</v>
      </c>
      <c r="E1985" s="58">
        <v>750</v>
      </c>
      <c r="F1985" s="58">
        <v>12</v>
      </c>
      <c r="G1985" s="59">
        <v>12</v>
      </c>
      <c r="H1985" s="58" t="s">
        <v>471</v>
      </c>
      <c r="I1985" s="59">
        <v>13.99</v>
      </c>
      <c r="J1985">
        <v>1</v>
      </c>
      <c r="K1985" s="191"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7.03</v>
      </c>
      <c r="L1985" s="192" t="str">
        <f t="shared" si="30"/>
        <v>Wine750</v>
      </c>
      <c r="M1985" s="191">
        <f>VLOOKUP(L1985,'Slope %'!C:D,2,0)</f>
        <v>0.1</v>
      </c>
    </row>
    <row r="1986" spans="1:13" x14ac:dyDescent="0.25">
      <c r="A1986">
        <v>31827</v>
      </c>
      <c r="B1986" s="58" t="s">
        <v>1866</v>
      </c>
      <c r="C1986" s="58" t="s">
        <v>414</v>
      </c>
      <c r="D1986" s="58" t="s">
        <v>810</v>
      </c>
      <c r="E1986" s="58">
        <v>1750</v>
      </c>
      <c r="F1986" s="58">
        <v>6</v>
      </c>
      <c r="G1986" s="59">
        <v>45</v>
      </c>
      <c r="H1986" s="58" t="s">
        <v>416</v>
      </c>
      <c r="I1986" s="59">
        <v>83.99</v>
      </c>
      <c r="J1986">
        <v>1</v>
      </c>
      <c r="K1986" s="191"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61.48</v>
      </c>
      <c r="L1986" s="192" t="str">
        <f t="shared" si="30"/>
        <v>Spirits1750</v>
      </c>
      <c r="M1986" s="191">
        <f>VLOOKUP(L1986,'Slope %'!C:D,2,0)</f>
        <v>0.03</v>
      </c>
    </row>
    <row r="1987" spans="1:13" x14ac:dyDescent="0.25">
      <c r="A1987">
        <v>31835</v>
      </c>
      <c r="B1987" s="58" t="s">
        <v>2226</v>
      </c>
      <c r="C1987" s="58" t="s">
        <v>423</v>
      </c>
      <c r="D1987" s="58" t="s">
        <v>1051</v>
      </c>
      <c r="E1987" s="58">
        <v>750</v>
      </c>
      <c r="F1987" s="58">
        <v>12</v>
      </c>
      <c r="G1987" s="59">
        <v>13.5</v>
      </c>
      <c r="H1987" s="58" t="s">
        <v>511</v>
      </c>
      <c r="I1987" s="59">
        <v>11.19</v>
      </c>
      <c r="J1987">
        <v>1</v>
      </c>
      <c r="K1987" s="191"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7.9</v>
      </c>
      <c r="L1987" s="192" t="str">
        <f t="shared" ref="L1987:L2050" si="31">(_xlfn.CONCAT(C1987,E1987))</f>
        <v>Wine750</v>
      </c>
      <c r="M1987" s="191">
        <f>VLOOKUP(L1987,'Slope %'!C:D,2,0)</f>
        <v>0.1</v>
      </c>
    </row>
    <row r="1988" spans="1:13" x14ac:dyDescent="0.25">
      <c r="A1988">
        <v>31838</v>
      </c>
      <c r="B1988" s="58" t="s">
        <v>2227</v>
      </c>
      <c r="C1988" s="58" t="s">
        <v>410</v>
      </c>
      <c r="D1988" s="58" t="s">
        <v>1539</v>
      </c>
      <c r="E1988" s="58">
        <v>4260</v>
      </c>
      <c r="F1988" s="58">
        <v>1</v>
      </c>
      <c r="G1988" s="59">
        <v>0.5</v>
      </c>
      <c r="H1988" s="58" t="s">
        <v>412</v>
      </c>
      <c r="I1988" s="59">
        <v>16.989999999999998</v>
      </c>
      <c r="J1988">
        <v>12</v>
      </c>
      <c r="K1988" s="191"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1.66</v>
      </c>
      <c r="L1988" s="192" t="str">
        <f t="shared" si="31"/>
        <v>Beer4260</v>
      </c>
      <c r="M1988" s="191">
        <f>VLOOKUP(L1988,'Slope %'!C:D,2,0)</f>
        <v>7.0000000000000007E-2</v>
      </c>
    </row>
    <row r="1989" spans="1:13" x14ac:dyDescent="0.25">
      <c r="A1989">
        <v>31838</v>
      </c>
      <c r="B1989" s="58" t="s">
        <v>2227</v>
      </c>
      <c r="C1989" s="58" t="s">
        <v>410</v>
      </c>
      <c r="D1989" s="58" t="s">
        <v>1539</v>
      </c>
      <c r="E1989" s="58">
        <v>4260</v>
      </c>
      <c r="F1989" s="58">
        <v>1</v>
      </c>
      <c r="G1989" s="59">
        <v>0.5</v>
      </c>
      <c r="H1989" s="58" t="s">
        <v>412</v>
      </c>
      <c r="I1989" s="59">
        <v>16.989999999999998</v>
      </c>
      <c r="J1989">
        <v>12</v>
      </c>
      <c r="K1989" s="191"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1.66</v>
      </c>
      <c r="L1989" s="192" t="str">
        <f t="shared" si="31"/>
        <v>Beer4260</v>
      </c>
      <c r="M1989" s="191">
        <f>VLOOKUP(L1989,'Slope %'!C:D,2,0)</f>
        <v>7.0000000000000007E-2</v>
      </c>
    </row>
    <row r="1990" spans="1:13" x14ac:dyDescent="0.25">
      <c r="A1990">
        <v>31861</v>
      </c>
      <c r="B1990" s="58" t="s">
        <v>2228</v>
      </c>
      <c r="C1990" s="58" t="s">
        <v>410</v>
      </c>
      <c r="D1990" s="58" t="s">
        <v>906</v>
      </c>
      <c r="E1990" s="58">
        <v>473</v>
      </c>
      <c r="F1990" s="58">
        <v>24</v>
      </c>
      <c r="G1990" s="59">
        <v>5.5</v>
      </c>
      <c r="H1990" s="58" t="s">
        <v>1855</v>
      </c>
      <c r="I1990" s="59">
        <v>4.25</v>
      </c>
      <c r="J1990">
        <v>1</v>
      </c>
      <c r="K1990" s="191"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2.0299999999999998</v>
      </c>
      <c r="L1990" s="192" t="str">
        <f t="shared" si="31"/>
        <v>Beer473</v>
      </c>
      <c r="M1990" s="191">
        <f>VLOOKUP(L1990,'Slope %'!C:D,2,0)</f>
        <v>0.12</v>
      </c>
    </row>
    <row r="1991" spans="1:13" x14ac:dyDescent="0.25">
      <c r="A1991">
        <v>31861</v>
      </c>
      <c r="B1991" s="58" t="s">
        <v>2228</v>
      </c>
      <c r="C1991" s="58" t="s">
        <v>410</v>
      </c>
      <c r="D1991" s="58" t="s">
        <v>906</v>
      </c>
      <c r="E1991" s="58">
        <v>473</v>
      </c>
      <c r="F1991" s="58">
        <v>24</v>
      </c>
      <c r="G1991" s="59">
        <v>5.5</v>
      </c>
      <c r="H1991" s="58" t="s">
        <v>1855</v>
      </c>
      <c r="I1991" s="59">
        <v>4.25</v>
      </c>
      <c r="J1991">
        <v>1</v>
      </c>
      <c r="K1991" s="191"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2.0299999999999998</v>
      </c>
      <c r="L1991" s="192" t="str">
        <f t="shared" si="31"/>
        <v>Beer473</v>
      </c>
      <c r="M1991" s="191">
        <f>VLOOKUP(L1991,'Slope %'!C:D,2,0)</f>
        <v>0.12</v>
      </c>
    </row>
    <row r="1992" spans="1:13" x14ac:dyDescent="0.25">
      <c r="A1992">
        <v>31864</v>
      </c>
      <c r="B1992" s="58" t="s">
        <v>567</v>
      </c>
      <c r="C1992" s="58" t="s">
        <v>414</v>
      </c>
      <c r="D1992" s="58" t="s">
        <v>568</v>
      </c>
      <c r="E1992" s="58">
        <v>375</v>
      </c>
      <c r="F1992" s="58">
        <v>12</v>
      </c>
      <c r="G1992" s="59">
        <v>28</v>
      </c>
      <c r="H1992" s="58" t="s">
        <v>421</v>
      </c>
      <c r="I1992" s="59">
        <v>21.99</v>
      </c>
      <c r="J1992">
        <v>1</v>
      </c>
      <c r="K1992" s="191"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9.31</v>
      </c>
      <c r="L1992" s="192" t="str">
        <f t="shared" si="31"/>
        <v>Spirits375</v>
      </c>
      <c r="M1992" s="191">
        <f>VLOOKUP(L1992,'Slope %'!C:D,2,0)</f>
        <v>0.1</v>
      </c>
    </row>
    <row r="1993" spans="1:13" x14ac:dyDescent="0.25">
      <c r="A1993">
        <v>31865</v>
      </c>
      <c r="B1993" s="58" t="s">
        <v>2229</v>
      </c>
      <c r="C1993" s="58" t="s">
        <v>423</v>
      </c>
      <c r="D1993" s="58" t="s">
        <v>598</v>
      </c>
      <c r="E1993" s="58">
        <v>750</v>
      </c>
      <c r="F1993" s="58">
        <v>12</v>
      </c>
      <c r="G1993" s="59">
        <v>13.5</v>
      </c>
      <c r="H1993" s="58" t="s">
        <v>511</v>
      </c>
      <c r="I1993" s="59">
        <v>12.94</v>
      </c>
      <c r="J1993">
        <v>1</v>
      </c>
      <c r="K1993" s="191"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7.9</v>
      </c>
      <c r="L1993" s="192" t="str">
        <f t="shared" si="31"/>
        <v>Wine750</v>
      </c>
      <c r="M1993" s="191">
        <f>VLOOKUP(L1993,'Slope %'!C:D,2,0)</f>
        <v>0.1</v>
      </c>
    </row>
    <row r="1994" spans="1:13" x14ac:dyDescent="0.25">
      <c r="A1994">
        <v>31884</v>
      </c>
      <c r="B1994" s="58" t="s">
        <v>2230</v>
      </c>
      <c r="C1994" s="58" t="s">
        <v>423</v>
      </c>
      <c r="D1994" s="58" t="s">
        <v>436</v>
      </c>
      <c r="E1994" s="58">
        <v>4000</v>
      </c>
      <c r="F1994" s="58">
        <v>4</v>
      </c>
      <c r="G1994" s="59">
        <v>12</v>
      </c>
      <c r="H1994" s="58" t="s">
        <v>425</v>
      </c>
      <c r="I1994" s="59">
        <v>46.99</v>
      </c>
      <c r="J1994">
        <v>1</v>
      </c>
      <c r="K1994" s="191"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31.2</v>
      </c>
      <c r="L1994" s="192" t="str">
        <f t="shared" si="31"/>
        <v>Wine4000</v>
      </c>
      <c r="M1994" s="191">
        <f>VLOOKUP(L1994,'Slope %'!C:D,2,0)</f>
        <v>0.05</v>
      </c>
    </row>
    <row r="1995" spans="1:13" x14ac:dyDescent="0.25">
      <c r="A1995">
        <v>31906</v>
      </c>
      <c r="B1995" s="58" t="s">
        <v>2231</v>
      </c>
      <c r="C1995" s="58" t="s">
        <v>410</v>
      </c>
      <c r="D1995" s="58" t="s">
        <v>717</v>
      </c>
      <c r="E1995" s="58">
        <v>355</v>
      </c>
      <c r="F1995" s="58">
        <v>24</v>
      </c>
      <c r="G1995" s="59">
        <v>10.5</v>
      </c>
      <c r="H1995" s="58" t="s">
        <v>2066</v>
      </c>
      <c r="I1995" s="59">
        <v>4.9800000000000004</v>
      </c>
      <c r="J1995">
        <v>1</v>
      </c>
      <c r="K1995" s="191"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2.91</v>
      </c>
      <c r="L1995" s="192" t="str">
        <f t="shared" si="31"/>
        <v>Beer355</v>
      </c>
      <c r="M1995" s="191">
        <f>VLOOKUP(L1995,'Slope %'!C:D,2,0)</f>
        <v>0.12</v>
      </c>
    </row>
    <row r="1996" spans="1:13" x14ac:dyDescent="0.25">
      <c r="A1996">
        <v>31906</v>
      </c>
      <c r="B1996" s="58" t="s">
        <v>2231</v>
      </c>
      <c r="C1996" s="58" t="s">
        <v>410</v>
      </c>
      <c r="D1996" s="58" t="s">
        <v>717</v>
      </c>
      <c r="E1996" s="58">
        <v>355</v>
      </c>
      <c r="F1996" s="58">
        <v>24</v>
      </c>
      <c r="G1996" s="59">
        <v>10.5</v>
      </c>
      <c r="H1996" s="58" t="s">
        <v>2066</v>
      </c>
      <c r="I1996" s="59">
        <v>4.9800000000000004</v>
      </c>
      <c r="J1996">
        <v>1</v>
      </c>
      <c r="K1996" s="191"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2.91</v>
      </c>
      <c r="L1996" s="192" t="str">
        <f t="shared" si="31"/>
        <v>Beer355</v>
      </c>
      <c r="M1996" s="191">
        <f>VLOOKUP(L1996,'Slope %'!C:D,2,0)</f>
        <v>0.12</v>
      </c>
    </row>
    <row r="1997" spans="1:13" x14ac:dyDescent="0.25">
      <c r="A1997">
        <v>31915</v>
      </c>
      <c r="B1997" s="58" t="s">
        <v>2232</v>
      </c>
      <c r="C1997" s="58" t="s">
        <v>423</v>
      </c>
      <c r="D1997" s="58" t="s">
        <v>476</v>
      </c>
      <c r="E1997" s="58">
        <v>750</v>
      </c>
      <c r="F1997" s="58">
        <v>12</v>
      </c>
      <c r="G1997" s="59">
        <v>13</v>
      </c>
      <c r="H1997" s="58" t="s">
        <v>421</v>
      </c>
      <c r="I1997" s="59">
        <v>21.99</v>
      </c>
      <c r="J1997">
        <v>1</v>
      </c>
      <c r="K1997" s="191"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7.61</v>
      </c>
      <c r="L1997" s="192" t="str">
        <f t="shared" si="31"/>
        <v>Wine750</v>
      </c>
      <c r="M1997" s="191">
        <f>VLOOKUP(L1997,'Slope %'!C:D,2,0)</f>
        <v>0.1</v>
      </c>
    </row>
    <row r="1998" spans="1:13" x14ac:dyDescent="0.25">
      <c r="A1998">
        <v>31922</v>
      </c>
      <c r="B1998" s="58" t="s">
        <v>2233</v>
      </c>
      <c r="C1998" s="58" t="s">
        <v>423</v>
      </c>
      <c r="D1998" s="58" t="s">
        <v>440</v>
      </c>
      <c r="E1998" s="58">
        <v>750</v>
      </c>
      <c r="F1998" s="58">
        <v>12</v>
      </c>
      <c r="G1998" s="59">
        <v>13</v>
      </c>
      <c r="H1998" s="58" t="s">
        <v>421</v>
      </c>
      <c r="I1998" s="59">
        <v>16.5</v>
      </c>
      <c r="J1998">
        <v>1</v>
      </c>
      <c r="K1998" s="191"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7.61</v>
      </c>
      <c r="L1998" s="192" t="str">
        <f t="shared" si="31"/>
        <v>Wine750</v>
      </c>
      <c r="M1998" s="191">
        <f>VLOOKUP(L1998,'Slope %'!C:D,2,0)</f>
        <v>0.1</v>
      </c>
    </row>
    <row r="1999" spans="1:13" x14ac:dyDescent="0.25">
      <c r="A1999">
        <v>31930</v>
      </c>
      <c r="B1999" s="58" t="s">
        <v>991</v>
      </c>
      <c r="C1999" s="58" t="s">
        <v>414</v>
      </c>
      <c r="D1999" s="58" t="s">
        <v>415</v>
      </c>
      <c r="E1999" s="58">
        <v>1750</v>
      </c>
      <c r="F1999" s="58">
        <v>6</v>
      </c>
      <c r="G1999" s="59">
        <v>40</v>
      </c>
      <c r="H1999" s="58" t="s">
        <v>421</v>
      </c>
      <c r="I1999" s="59">
        <v>54.99</v>
      </c>
      <c r="J1999">
        <v>1</v>
      </c>
      <c r="K1999" s="191"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54.65</v>
      </c>
      <c r="L1999" s="192" t="str">
        <f t="shared" si="31"/>
        <v>Spirits1750</v>
      </c>
      <c r="M1999" s="191">
        <f>VLOOKUP(L1999,'Slope %'!C:D,2,0)</f>
        <v>0.03</v>
      </c>
    </row>
    <row r="2000" spans="1:13" x14ac:dyDescent="0.25">
      <c r="A2000">
        <v>31987</v>
      </c>
      <c r="B2000" s="58" t="s">
        <v>2234</v>
      </c>
      <c r="C2000" s="58" t="s">
        <v>423</v>
      </c>
      <c r="D2000" s="58" t="s">
        <v>436</v>
      </c>
      <c r="E2000" s="58">
        <v>750</v>
      </c>
      <c r="F2000" s="58">
        <v>6</v>
      </c>
      <c r="G2000" s="59">
        <v>12.5</v>
      </c>
      <c r="H2000" s="58" t="s">
        <v>445</v>
      </c>
      <c r="I2000" s="59">
        <v>18.489999999999998</v>
      </c>
      <c r="J2000">
        <v>1</v>
      </c>
      <c r="K2000" s="191"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7.32</v>
      </c>
      <c r="L2000" s="192" t="str">
        <f t="shared" si="31"/>
        <v>Wine750</v>
      </c>
      <c r="M2000" s="191">
        <f>VLOOKUP(L2000,'Slope %'!C:D,2,0)</f>
        <v>0.1</v>
      </c>
    </row>
    <row r="2001" spans="1:13" x14ac:dyDescent="0.25">
      <c r="A2001">
        <v>31995</v>
      </c>
      <c r="B2001" s="58" t="s">
        <v>2235</v>
      </c>
      <c r="C2001" s="58" t="s">
        <v>423</v>
      </c>
      <c r="D2001" s="58" t="s">
        <v>476</v>
      </c>
      <c r="E2001" s="58">
        <v>750</v>
      </c>
      <c r="F2001" s="58">
        <v>12</v>
      </c>
      <c r="G2001" s="59">
        <v>13.5</v>
      </c>
      <c r="H2001" s="58" t="s">
        <v>451</v>
      </c>
      <c r="I2001" s="59">
        <v>16.989999999999998</v>
      </c>
      <c r="J2001">
        <v>1</v>
      </c>
      <c r="K2001" s="191"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7.9</v>
      </c>
      <c r="L2001" s="192" t="str">
        <f t="shared" si="31"/>
        <v>Wine750</v>
      </c>
      <c r="M2001" s="191">
        <f>VLOOKUP(L2001,'Slope %'!C:D,2,0)</f>
        <v>0.1</v>
      </c>
    </row>
    <row r="2002" spans="1:13" x14ac:dyDescent="0.25">
      <c r="A2002">
        <v>32002</v>
      </c>
      <c r="B2002" s="58" t="s">
        <v>2236</v>
      </c>
      <c r="C2002" s="58" t="s">
        <v>423</v>
      </c>
      <c r="D2002" s="58" t="s">
        <v>1014</v>
      </c>
      <c r="E2002" s="58">
        <v>750</v>
      </c>
      <c r="F2002" s="58">
        <v>12</v>
      </c>
      <c r="G2002" s="59">
        <v>10.4</v>
      </c>
      <c r="H2002" s="58" t="s">
        <v>1680</v>
      </c>
      <c r="I2002" s="59">
        <v>15.99</v>
      </c>
      <c r="J2002">
        <v>1</v>
      </c>
      <c r="K2002" s="191"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6.09</v>
      </c>
      <c r="L2002" s="192" t="str">
        <f t="shared" si="31"/>
        <v>Wine750</v>
      </c>
      <c r="M2002" s="191">
        <f>VLOOKUP(L2002,'Slope %'!C:D,2,0)</f>
        <v>0.1</v>
      </c>
    </row>
    <row r="2003" spans="1:13" x14ac:dyDescent="0.25">
      <c r="A2003">
        <v>32006</v>
      </c>
      <c r="B2003" s="58" t="s">
        <v>2237</v>
      </c>
      <c r="C2003" s="58" t="s">
        <v>410</v>
      </c>
      <c r="D2003" s="58" t="s">
        <v>717</v>
      </c>
      <c r="E2003" s="58">
        <v>473</v>
      </c>
      <c r="F2003" s="58">
        <v>24</v>
      </c>
      <c r="G2003" s="59">
        <v>6.5</v>
      </c>
      <c r="H2003" s="58" t="s">
        <v>1526</v>
      </c>
      <c r="I2003" s="59">
        <v>4.29</v>
      </c>
      <c r="J2003">
        <v>1</v>
      </c>
      <c r="K2003" s="191"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2.4</v>
      </c>
      <c r="L2003" s="192" t="str">
        <f t="shared" si="31"/>
        <v>Beer473</v>
      </c>
      <c r="M2003" s="191">
        <f>VLOOKUP(L2003,'Slope %'!C:D,2,0)</f>
        <v>0.12</v>
      </c>
    </row>
    <row r="2004" spans="1:13" x14ac:dyDescent="0.25">
      <c r="A2004">
        <v>32009</v>
      </c>
      <c r="B2004" s="58" t="s">
        <v>2238</v>
      </c>
      <c r="C2004" s="58" t="s">
        <v>414</v>
      </c>
      <c r="D2004" s="58" t="s">
        <v>663</v>
      </c>
      <c r="E2004" s="58">
        <v>750</v>
      </c>
      <c r="F2004" s="58">
        <v>12</v>
      </c>
      <c r="G2004" s="59">
        <v>30</v>
      </c>
      <c r="H2004" s="58" t="s">
        <v>451</v>
      </c>
      <c r="I2004" s="59">
        <v>29.99</v>
      </c>
      <c r="J2004">
        <v>1</v>
      </c>
      <c r="K2004" s="191"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17.57</v>
      </c>
      <c r="L2004" s="192" t="str">
        <f t="shared" si="31"/>
        <v>Spirits750</v>
      </c>
      <c r="M2004" s="191">
        <f>VLOOKUP(L2004,'Slope %'!C:D,2,0)</f>
        <v>7.0000000000000007E-2</v>
      </c>
    </row>
    <row r="2005" spans="1:13" x14ac:dyDescent="0.25">
      <c r="A2005">
        <v>32013</v>
      </c>
      <c r="B2005" s="58" t="s">
        <v>2239</v>
      </c>
      <c r="C2005" s="58" t="s">
        <v>410</v>
      </c>
      <c r="D2005" s="58" t="s">
        <v>411</v>
      </c>
      <c r="E2005" s="58">
        <v>473</v>
      </c>
      <c r="F2005" s="58">
        <v>24</v>
      </c>
      <c r="G2005" s="59">
        <v>5</v>
      </c>
      <c r="H2005" s="58" t="s">
        <v>1887</v>
      </c>
      <c r="I2005" s="59">
        <v>4.09</v>
      </c>
      <c r="J2005">
        <v>1</v>
      </c>
      <c r="K2005" s="191"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1.85</v>
      </c>
      <c r="L2005" s="192" t="str">
        <f t="shared" si="31"/>
        <v>Beer473</v>
      </c>
      <c r="M2005" s="191">
        <f>VLOOKUP(L2005,'Slope %'!C:D,2,0)</f>
        <v>0.12</v>
      </c>
    </row>
    <row r="2006" spans="1:13" x14ac:dyDescent="0.25">
      <c r="A2006">
        <v>32013</v>
      </c>
      <c r="B2006" s="58" t="s">
        <v>2239</v>
      </c>
      <c r="C2006" s="58" t="s">
        <v>410</v>
      </c>
      <c r="D2006" s="58" t="s">
        <v>411</v>
      </c>
      <c r="E2006" s="58">
        <v>473</v>
      </c>
      <c r="F2006" s="58">
        <v>24</v>
      </c>
      <c r="G2006" s="59">
        <v>5</v>
      </c>
      <c r="H2006" s="58" t="s">
        <v>1887</v>
      </c>
      <c r="I2006" s="59">
        <v>4.09</v>
      </c>
      <c r="J2006">
        <v>1</v>
      </c>
      <c r="K2006" s="191"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1.85</v>
      </c>
      <c r="L2006" s="192" t="str">
        <f t="shared" si="31"/>
        <v>Beer473</v>
      </c>
      <c r="M2006" s="191">
        <f>VLOOKUP(L2006,'Slope %'!C:D,2,0)</f>
        <v>0.12</v>
      </c>
    </row>
    <row r="2007" spans="1:13" x14ac:dyDescent="0.25">
      <c r="A2007">
        <v>32014</v>
      </c>
      <c r="B2007" s="58" t="s">
        <v>2240</v>
      </c>
      <c r="C2007" s="58" t="s">
        <v>410</v>
      </c>
      <c r="D2007" s="58" t="s">
        <v>677</v>
      </c>
      <c r="E2007" s="58">
        <v>473</v>
      </c>
      <c r="F2007" s="58">
        <v>24</v>
      </c>
      <c r="G2007" s="59">
        <v>4.9000000000000004</v>
      </c>
      <c r="H2007" s="58" t="s">
        <v>2241</v>
      </c>
      <c r="I2007" s="59">
        <v>3.49</v>
      </c>
      <c r="J2007">
        <v>1</v>
      </c>
      <c r="K2007" s="191"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1.81</v>
      </c>
      <c r="L2007" s="192" t="str">
        <f t="shared" si="31"/>
        <v>Beer473</v>
      </c>
      <c r="M2007" s="191">
        <f>VLOOKUP(L2007,'Slope %'!C:D,2,0)</f>
        <v>0.12</v>
      </c>
    </row>
    <row r="2008" spans="1:13" x14ac:dyDescent="0.25">
      <c r="A2008">
        <v>32014</v>
      </c>
      <c r="B2008" s="58" t="s">
        <v>2240</v>
      </c>
      <c r="C2008" s="58" t="s">
        <v>410</v>
      </c>
      <c r="D2008" s="58" t="s">
        <v>677</v>
      </c>
      <c r="E2008" s="58">
        <v>473</v>
      </c>
      <c r="F2008" s="58">
        <v>24</v>
      </c>
      <c r="G2008" s="59">
        <v>4.9000000000000004</v>
      </c>
      <c r="H2008" s="58" t="s">
        <v>1903</v>
      </c>
      <c r="I2008" s="59">
        <v>3.49</v>
      </c>
      <c r="J2008">
        <v>1</v>
      </c>
      <c r="K2008" s="191"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1.81</v>
      </c>
      <c r="L2008" s="192" t="str">
        <f t="shared" si="31"/>
        <v>Beer473</v>
      </c>
      <c r="M2008" s="191">
        <f>VLOOKUP(L2008,'Slope %'!C:D,2,0)</f>
        <v>0.12</v>
      </c>
    </row>
    <row r="2009" spans="1:13" x14ac:dyDescent="0.25">
      <c r="A2009">
        <v>32036</v>
      </c>
      <c r="B2009" s="58" t="s">
        <v>2242</v>
      </c>
      <c r="C2009" s="58" t="s">
        <v>423</v>
      </c>
      <c r="D2009" s="58" t="s">
        <v>465</v>
      </c>
      <c r="E2009" s="58">
        <v>750</v>
      </c>
      <c r="F2009" s="58">
        <v>12</v>
      </c>
      <c r="G2009" s="59">
        <v>13</v>
      </c>
      <c r="H2009" s="58" t="s">
        <v>421</v>
      </c>
      <c r="I2009" s="59">
        <v>13.99</v>
      </c>
      <c r="J2009">
        <v>1</v>
      </c>
      <c r="K2009" s="191"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7.61</v>
      </c>
      <c r="L2009" s="192" t="str">
        <f t="shared" si="31"/>
        <v>Wine750</v>
      </c>
      <c r="M2009" s="191">
        <f>VLOOKUP(L2009,'Slope %'!C:D,2,0)</f>
        <v>0.1</v>
      </c>
    </row>
    <row r="2010" spans="1:13" x14ac:dyDescent="0.25">
      <c r="A2010">
        <v>32037</v>
      </c>
      <c r="B2010" s="58" t="s">
        <v>2243</v>
      </c>
      <c r="C2010" s="58" t="s">
        <v>673</v>
      </c>
      <c r="D2010" s="58" t="s">
        <v>750</v>
      </c>
      <c r="E2010" s="58">
        <v>1420</v>
      </c>
      <c r="F2010" s="58">
        <v>6</v>
      </c>
      <c r="G2010" s="59">
        <v>12.5</v>
      </c>
      <c r="H2010" s="58" t="s">
        <v>2244</v>
      </c>
      <c r="I2010" s="59">
        <v>16.989999999999998</v>
      </c>
      <c r="J2010">
        <v>4</v>
      </c>
      <c r="K2010" s="191"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13.86</v>
      </c>
      <c r="L2010" s="192" t="str">
        <f t="shared" si="31"/>
        <v>Ready to Drink1420</v>
      </c>
      <c r="M2010" s="191">
        <f>VLOOKUP(L2010,'Slope %'!C:D,2,0)</f>
        <v>0.12</v>
      </c>
    </row>
    <row r="2011" spans="1:13" x14ac:dyDescent="0.25">
      <c r="A2011">
        <v>32037</v>
      </c>
      <c r="B2011" s="58" t="s">
        <v>2243</v>
      </c>
      <c r="C2011" s="58" t="s">
        <v>673</v>
      </c>
      <c r="D2011" s="58" t="s">
        <v>750</v>
      </c>
      <c r="E2011" s="58">
        <v>1420</v>
      </c>
      <c r="F2011" s="58">
        <v>6</v>
      </c>
      <c r="G2011" s="59">
        <v>12.5</v>
      </c>
      <c r="H2011" s="58" t="s">
        <v>2244</v>
      </c>
      <c r="I2011" s="59">
        <v>16.989999999999998</v>
      </c>
      <c r="J2011">
        <v>4</v>
      </c>
      <c r="K2011" s="191"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13.86</v>
      </c>
      <c r="L2011" s="192" t="str">
        <f t="shared" si="31"/>
        <v>Ready to Drink1420</v>
      </c>
      <c r="M2011" s="191">
        <f>VLOOKUP(L2011,'Slope %'!C:D,2,0)</f>
        <v>0.12</v>
      </c>
    </row>
    <row r="2012" spans="1:13" x14ac:dyDescent="0.25">
      <c r="A2012">
        <v>32040</v>
      </c>
      <c r="B2012" s="58" t="s">
        <v>2245</v>
      </c>
      <c r="C2012" s="58" t="s">
        <v>423</v>
      </c>
      <c r="D2012" s="58" t="s">
        <v>436</v>
      </c>
      <c r="E2012" s="58">
        <v>750</v>
      </c>
      <c r="F2012" s="58">
        <v>12</v>
      </c>
      <c r="G2012" s="59">
        <v>13.5</v>
      </c>
      <c r="H2012" s="58" t="s">
        <v>541</v>
      </c>
      <c r="I2012" s="59">
        <v>24.99</v>
      </c>
      <c r="J2012">
        <v>1</v>
      </c>
      <c r="K2012" s="191"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7.9</v>
      </c>
      <c r="L2012" s="192" t="str">
        <f t="shared" si="31"/>
        <v>Wine750</v>
      </c>
      <c r="M2012" s="191">
        <f>VLOOKUP(L2012,'Slope %'!C:D,2,0)</f>
        <v>0.1</v>
      </c>
    </row>
    <row r="2013" spans="1:13" x14ac:dyDescent="0.25">
      <c r="A2013">
        <v>32048</v>
      </c>
      <c r="B2013" s="58" t="s">
        <v>2246</v>
      </c>
      <c r="C2013" s="58" t="s">
        <v>673</v>
      </c>
      <c r="D2013" s="58" t="s">
        <v>1398</v>
      </c>
      <c r="E2013" s="58">
        <v>29330</v>
      </c>
      <c r="F2013" s="58">
        <v>1</v>
      </c>
      <c r="G2013" s="59">
        <v>5</v>
      </c>
      <c r="H2013" s="58" t="s">
        <v>2131</v>
      </c>
      <c r="I2013" s="59">
        <v>224</v>
      </c>
      <c r="J2013">
        <v>1</v>
      </c>
      <c r="K2013" s="191"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114.49</v>
      </c>
      <c r="L2013" s="192" t="str">
        <f t="shared" si="31"/>
        <v>Ready to Drink29330</v>
      </c>
      <c r="M2013" s="191" t="e">
        <f>VLOOKUP(L2013,'Slope %'!C:D,2,0)</f>
        <v>#N/A</v>
      </c>
    </row>
    <row r="2014" spans="1:13" x14ac:dyDescent="0.25">
      <c r="A2014">
        <v>32048</v>
      </c>
      <c r="B2014" s="58" t="s">
        <v>2246</v>
      </c>
      <c r="C2014" s="58" t="s">
        <v>673</v>
      </c>
      <c r="D2014" s="58" t="s">
        <v>1398</v>
      </c>
      <c r="E2014" s="58">
        <v>29330</v>
      </c>
      <c r="F2014" s="58">
        <v>1</v>
      </c>
      <c r="G2014" s="59">
        <v>5</v>
      </c>
      <c r="H2014" s="58" t="s">
        <v>2131</v>
      </c>
      <c r="I2014" s="59">
        <v>224</v>
      </c>
      <c r="J2014">
        <v>1</v>
      </c>
      <c r="K2014" s="191"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114.49</v>
      </c>
      <c r="L2014" s="192" t="str">
        <f t="shared" si="31"/>
        <v>Ready to Drink29330</v>
      </c>
      <c r="M2014" s="191" t="e">
        <f>VLOOKUP(L2014,'Slope %'!C:D,2,0)</f>
        <v>#N/A</v>
      </c>
    </row>
    <row r="2015" spans="1:13" x14ac:dyDescent="0.25">
      <c r="A2015">
        <v>32052</v>
      </c>
      <c r="B2015" s="58" t="s">
        <v>2247</v>
      </c>
      <c r="C2015" s="58" t="s">
        <v>410</v>
      </c>
      <c r="D2015" s="58" t="s">
        <v>1539</v>
      </c>
      <c r="E2015" s="58">
        <v>500</v>
      </c>
      <c r="F2015" s="58">
        <v>20</v>
      </c>
      <c r="G2015" s="59">
        <v>0.5</v>
      </c>
      <c r="H2015" s="58" t="s">
        <v>1176</v>
      </c>
      <c r="I2015" s="59">
        <v>3.79</v>
      </c>
      <c r="J2015">
        <v>1</v>
      </c>
      <c r="K2015" s="191"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0.2</v>
      </c>
      <c r="L2015" s="192" t="str">
        <f t="shared" si="31"/>
        <v>Beer500</v>
      </c>
      <c r="M2015" s="191">
        <f>VLOOKUP(L2015,'Slope %'!C:D,2,0)</f>
        <v>0.12</v>
      </c>
    </row>
    <row r="2016" spans="1:13" x14ac:dyDescent="0.25">
      <c r="A2016">
        <v>32052</v>
      </c>
      <c r="B2016" s="58" t="s">
        <v>2247</v>
      </c>
      <c r="C2016" s="58" t="s">
        <v>410</v>
      </c>
      <c r="D2016" s="58" t="s">
        <v>1539</v>
      </c>
      <c r="E2016" s="58">
        <v>500</v>
      </c>
      <c r="F2016" s="58">
        <v>20</v>
      </c>
      <c r="G2016" s="59">
        <v>0.5</v>
      </c>
      <c r="H2016" s="58" t="s">
        <v>1176</v>
      </c>
      <c r="I2016" s="59">
        <v>3.79</v>
      </c>
      <c r="J2016">
        <v>1</v>
      </c>
      <c r="K2016" s="191"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0.2</v>
      </c>
      <c r="L2016" s="192" t="str">
        <f t="shared" si="31"/>
        <v>Beer500</v>
      </c>
      <c r="M2016" s="191">
        <f>VLOOKUP(L2016,'Slope %'!C:D,2,0)</f>
        <v>0.12</v>
      </c>
    </row>
    <row r="2017" spans="1:13" x14ac:dyDescent="0.25">
      <c r="A2017">
        <v>32064</v>
      </c>
      <c r="B2017" s="58" t="s">
        <v>2248</v>
      </c>
      <c r="C2017" s="58" t="s">
        <v>423</v>
      </c>
      <c r="D2017" s="58" t="s">
        <v>436</v>
      </c>
      <c r="E2017" s="58">
        <v>750</v>
      </c>
      <c r="F2017" s="58">
        <v>12</v>
      </c>
      <c r="G2017" s="59">
        <v>12.5</v>
      </c>
      <c r="H2017" s="58" t="s">
        <v>448</v>
      </c>
      <c r="I2017" s="59">
        <v>18.989999999999998</v>
      </c>
      <c r="J2017">
        <v>1</v>
      </c>
      <c r="K2017" s="191"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7.32</v>
      </c>
      <c r="L2017" s="192" t="str">
        <f t="shared" si="31"/>
        <v>Wine750</v>
      </c>
      <c r="M2017" s="191">
        <f>VLOOKUP(L2017,'Slope %'!C:D,2,0)</f>
        <v>0.1</v>
      </c>
    </row>
    <row r="2018" spans="1:13" x14ac:dyDescent="0.25">
      <c r="A2018">
        <v>32066</v>
      </c>
      <c r="B2018" s="58" t="s">
        <v>2249</v>
      </c>
      <c r="C2018" s="58" t="s">
        <v>423</v>
      </c>
      <c r="D2018" s="58" t="s">
        <v>436</v>
      </c>
      <c r="E2018" s="58">
        <v>750</v>
      </c>
      <c r="F2018" s="58">
        <v>12</v>
      </c>
      <c r="G2018" s="59">
        <v>12.5</v>
      </c>
      <c r="H2018" s="58" t="s">
        <v>448</v>
      </c>
      <c r="I2018" s="59">
        <v>18.989999999999998</v>
      </c>
      <c r="J2018">
        <v>1</v>
      </c>
      <c r="K2018" s="191"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7.32</v>
      </c>
      <c r="L2018" s="192" t="str">
        <f t="shared" si="31"/>
        <v>Wine750</v>
      </c>
      <c r="M2018" s="191">
        <f>VLOOKUP(L2018,'Slope %'!C:D,2,0)</f>
        <v>0.1</v>
      </c>
    </row>
    <row r="2019" spans="1:13" x14ac:dyDescent="0.25">
      <c r="A2019">
        <v>32080</v>
      </c>
      <c r="B2019" s="58" t="s">
        <v>2250</v>
      </c>
      <c r="C2019" s="58" t="s">
        <v>423</v>
      </c>
      <c r="D2019" s="58" t="s">
        <v>476</v>
      </c>
      <c r="E2019" s="58">
        <v>750</v>
      </c>
      <c r="F2019" s="58">
        <v>12</v>
      </c>
      <c r="G2019" s="59">
        <v>13.5</v>
      </c>
      <c r="H2019" s="58" t="s">
        <v>431</v>
      </c>
      <c r="I2019" s="59">
        <v>14.99</v>
      </c>
      <c r="J2019">
        <v>1</v>
      </c>
      <c r="K2019" s="191"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7.9</v>
      </c>
      <c r="L2019" s="192" t="str">
        <f t="shared" si="31"/>
        <v>Wine750</v>
      </c>
      <c r="M2019" s="191">
        <f>VLOOKUP(L2019,'Slope %'!C:D,2,0)</f>
        <v>0.1</v>
      </c>
    </row>
    <row r="2020" spans="1:13" x14ac:dyDescent="0.25">
      <c r="A2020">
        <v>32112</v>
      </c>
      <c r="B2020" s="58" t="s">
        <v>2251</v>
      </c>
      <c r="C2020" s="58" t="s">
        <v>423</v>
      </c>
      <c r="D2020" s="58" t="s">
        <v>436</v>
      </c>
      <c r="E2020" s="58">
        <v>750</v>
      </c>
      <c r="F2020" s="58">
        <v>12</v>
      </c>
      <c r="G2020" s="59">
        <v>14.5</v>
      </c>
      <c r="H2020" s="58" t="s">
        <v>539</v>
      </c>
      <c r="I2020" s="59">
        <v>13.79</v>
      </c>
      <c r="J2020">
        <v>1</v>
      </c>
      <c r="K2020" s="191"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8.49</v>
      </c>
      <c r="L2020" s="192" t="str">
        <f t="shared" si="31"/>
        <v>Wine750</v>
      </c>
      <c r="M2020" s="191">
        <f>VLOOKUP(L2020,'Slope %'!C:D,2,0)</f>
        <v>0.1</v>
      </c>
    </row>
    <row r="2021" spans="1:13" x14ac:dyDescent="0.25">
      <c r="A2021">
        <v>32148</v>
      </c>
      <c r="B2021" s="58" t="s">
        <v>2252</v>
      </c>
      <c r="C2021" s="58" t="s">
        <v>414</v>
      </c>
      <c r="D2021" s="58" t="s">
        <v>500</v>
      </c>
      <c r="E2021" s="58">
        <v>750</v>
      </c>
      <c r="F2021" s="58">
        <v>6</v>
      </c>
      <c r="G2021" s="59">
        <v>40</v>
      </c>
      <c r="H2021" s="58" t="s">
        <v>445</v>
      </c>
      <c r="I2021" s="59">
        <v>215.99</v>
      </c>
      <c r="J2021">
        <v>1</v>
      </c>
      <c r="K2021" s="191"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23.42</v>
      </c>
      <c r="L2021" s="192" t="str">
        <f t="shared" si="31"/>
        <v>Spirits750</v>
      </c>
      <c r="M2021" s="191">
        <f>VLOOKUP(L2021,'Slope %'!C:D,2,0)</f>
        <v>7.0000000000000007E-2</v>
      </c>
    </row>
    <row r="2022" spans="1:13" x14ac:dyDescent="0.25">
      <c r="A2022">
        <v>32177</v>
      </c>
      <c r="B2022" s="58" t="s">
        <v>1293</v>
      </c>
      <c r="C2022" s="58" t="s">
        <v>423</v>
      </c>
      <c r="D2022" s="58" t="s">
        <v>465</v>
      </c>
      <c r="E2022" s="58">
        <v>3000</v>
      </c>
      <c r="F2022" s="58">
        <v>6</v>
      </c>
      <c r="G2022" s="59">
        <v>13</v>
      </c>
      <c r="H2022" s="58" t="s">
        <v>451</v>
      </c>
      <c r="I2022" s="59">
        <v>49.99</v>
      </c>
      <c r="J2022">
        <v>1</v>
      </c>
      <c r="K2022" s="191"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30.45</v>
      </c>
      <c r="L2022" s="192" t="str">
        <f t="shared" si="31"/>
        <v>Wine3000</v>
      </c>
      <c r="M2022" s="191">
        <f>VLOOKUP(L2022,'Slope %'!C:D,2,0)</f>
        <v>0.05</v>
      </c>
    </row>
    <row r="2023" spans="1:13" x14ac:dyDescent="0.25">
      <c r="A2023">
        <v>32202</v>
      </c>
      <c r="B2023" s="58" t="s">
        <v>2253</v>
      </c>
      <c r="C2023" s="58" t="s">
        <v>423</v>
      </c>
      <c r="D2023" s="58" t="s">
        <v>436</v>
      </c>
      <c r="E2023" s="58">
        <v>250</v>
      </c>
      <c r="F2023" s="58">
        <v>24</v>
      </c>
      <c r="G2023" s="59">
        <v>12.5</v>
      </c>
      <c r="H2023" s="58" t="s">
        <v>628</v>
      </c>
      <c r="I2023" s="59">
        <v>6.95</v>
      </c>
      <c r="J2023">
        <v>1</v>
      </c>
      <c r="K2023" s="191"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3.51</v>
      </c>
      <c r="L2023" s="192" t="str">
        <f t="shared" si="31"/>
        <v>Wine250</v>
      </c>
      <c r="M2023" s="191">
        <f>VLOOKUP(L2023,'Slope %'!C:D,2,0)</f>
        <v>0.12</v>
      </c>
    </row>
    <row r="2024" spans="1:13" x14ac:dyDescent="0.25">
      <c r="A2024">
        <v>32208</v>
      </c>
      <c r="B2024" s="58" t="s">
        <v>2254</v>
      </c>
      <c r="C2024" s="58" t="s">
        <v>423</v>
      </c>
      <c r="D2024" s="58" t="s">
        <v>440</v>
      </c>
      <c r="E2024" s="58">
        <v>750</v>
      </c>
      <c r="F2024" s="58">
        <v>12</v>
      </c>
      <c r="G2024" s="59">
        <v>14</v>
      </c>
      <c r="H2024" s="58" t="s">
        <v>1740</v>
      </c>
      <c r="I2024" s="59">
        <v>17.989999999999998</v>
      </c>
      <c r="J2024">
        <v>1</v>
      </c>
      <c r="K2024" s="191"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8.1999999999999993</v>
      </c>
      <c r="L2024" s="192" t="str">
        <f t="shared" si="31"/>
        <v>Wine750</v>
      </c>
      <c r="M2024" s="191">
        <f>VLOOKUP(L2024,'Slope %'!C:D,2,0)</f>
        <v>0.1</v>
      </c>
    </row>
    <row r="2025" spans="1:13" x14ac:dyDescent="0.25">
      <c r="A2025">
        <v>32216</v>
      </c>
      <c r="B2025" s="58" t="s">
        <v>2255</v>
      </c>
      <c r="C2025" s="58" t="s">
        <v>414</v>
      </c>
      <c r="D2025" s="58" t="s">
        <v>1021</v>
      </c>
      <c r="E2025" s="58">
        <v>750</v>
      </c>
      <c r="F2025" s="58">
        <v>6</v>
      </c>
      <c r="G2025" s="59">
        <v>30</v>
      </c>
      <c r="H2025" s="58" t="s">
        <v>448</v>
      </c>
      <c r="I2025" s="59">
        <v>39.99</v>
      </c>
      <c r="J2025">
        <v>1</v>
      </c>
      <c r="K2025" s="191"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17.57</v>
      </c>
      <c r="L2025" s="192" t="str">
        <f t="shared" si="31"/>
        <v>Spirits750</v>
      </c>
      <c r="M2025" s="191">
        <f>VLOOKUP(L2025,'Slope %'!C:D,2,0)</f>
        <v>7.0000000000000007E-2</v>
      </c>
    </row>
    <row r="2026" spans="1:13" x14ac:dyDescent="0.25">
      <c r="A2026">
        <v>32262</v>
      </c>
      <c r="B2026" s="58" t="s">
        <v>2256</v>
      </c>
      <c r="C2026" s="58" t="s">
        <v>410</v>
      </c>
      <c r="D2026" s="58" t="s">
        <v>621</v>
      </c>
      <c r="E2026" s="58">
        <v>473</v>
      </c>
      <c r="F2026" s="58">
        <v>24</v>
      </c>
      <c r="G2026" s="59">
        <v>4</v>
      </c>
      <c r="H2026" s="58" t="s">
        <v>1200</v>
      </c>
      <c r="I2026" s="59">
        <v>3.89</v>
      </c>
      <c r="J2026">
        <v>1</v>
      </c>
      <c r="K2026" s="191"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1.48</v>
      </c>
      <c r="L2026" s="192" t="str">
        <f t="shared" si="31"/>
        <v>Beer473</v>
      </c>
      <c r="M2026" s="191">
        <f>VLOOKUP(L2026,'Slope %'!C:D,2,0)</f>
        <v>0.12</v>
      </c>
    </row>
    <row r="2027" spans="1:13" x14ac:dyDescent="0.25">
      <c r="A2027">
        <v>32262</v>
      </c>
      <c r="B2027" s="58" t="s">
        <v>2256</v>
      </c>
      <c r="C2027" s="58" t="s">
        <v>410</v>
      </c>
      <c r="D2027" s="58" t="s">
        <v>621</v>
      </c>
      <c r="E2027" s="58">
        <v>473</v>
      </c>
      <c r="F2027" s="58">
        <v>24</v>
      </c>
      <c r="G2027" s="59">
        <v>4</v>
      </c>
      <c r="H2027" s="58" t="s">
        <v>1200</v>
      </c>
      <c r="I2027" s="59">
        <v>3.89</v>
      </c>
      <c r="J2027">
        <v>1</v>
      </c>
      <c r="K2027" s="191"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1.48</v>
      </c>
      <c r="L2027" s="192" t="str">
        <f t="shared" si="31"/>
        <v>Beer473</v>
      </c>
      <c r="M2027" s="191">
        <f>VLOOKUP(L2027,'Slope %'!C:D,2,0)</f>
        <v>0.12</v>
      </c>
    </row>
    <row r="2028" spans="1:13" x14ac:dyDescent="0.25">
      <c r="A2028">
        <v>32263</v>
      </c>
      <c r="B2028" s="58" t="s">
        <v>2257</v>
      </c>
      <c r="C2028" s="58" t="s">
        <v>410</v>
      </c>
      <c r="D2028" s="58" t="s">
        <v>621</v>
      </c>
      <c r="E2028" s="58">
        <v>4260</v>
      </c>
      <c r="F2028" s="58">
        <v>2</v>
      </c>
      <c r="G2028" s="59">
        <v>4</v>
      </c>
      <c r="H2028" s="58" t="s">
        <v>1200</v>
      </c>
      <c r="I2028" s="59">
        <v>25.99</v>
      </c>
      <c r="J2028">
        <v>12</v>
      </c>
      <c r="K2028" s="191"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13.3</v>
      </c>
      <c r="L2028" s="192" t="str">
        <f t="shared" si="31"/>
        <v>Beer4260</v>
      </c>
      <c r="M2028" s="191">
        <f>VLOOKUP(L2028,'Slope %'!C:D,2,0)</f>
        <v>7.0000000000000007E-2</v>
      </c>
    </row>
    <row r="2029" spans="1:13" x14ac:dyDescent="0.25">
      <c r="A2029">
        <v>32263</v>
      </c>
      <c r="B2029" s="58" t="s">
        <v>2257</v>
      </c>
      <c r="C2029" s="58" t="s">
        <v>410</v>
      </c>
      <c r="D2029" s="58" t="s">
        <v>621</v>
      </c>
      <c r="E2029" s="58">
        <v>4260</v>
      </c>
      <c r="F2029" s="58">
        <v>2</v>
      </c>
      <c r="G2029" s="59">
        <v>4</v>
      </c>
      <c r="H2029" s="58" t="s">
        <v>1200</v>
      </c>
      <c r="I2029" s="59">
        <v>25.99</v>
      </c>
      <c r="J2029">
        <v>12</v>
      </c>
      <c r="K2029" s="191"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13.3</v>
      </c>
      <c r="L2029" s="192" t="str">
        <f t="shared" si="31"/>
        <v>Beer4260</v>
      </c>
      <c r="M2029" s="191">
        <f>VLOOKUP(L2029,'Slope %'!C:D,2,0)</f>
        <v>7.0000000000000007E-2</v>
      </c>
    </row>
    <row r="2030" spans="1:13" x14ac:dyDescent="0.25">
      <c r="A2030">
        <v>32272</v>
      </c>
      <c r="B2030" s="58" t="s">
        <v>2258</v>
      </c>
      <c r="C2030" s="58" t="s">
        <v>414</v>
      </c>
      <c r="D2030" s="58" t="s">
        <v>460</v>
      </c>
      <c r="E2030" s="58">
        <v>750</v>
      </c>
      <c r="F2030" s="58">
        <v>6</v>
      </c>
      <c r="G2030" s="59">
        <v>43</v>
      </c>
      <c r="H2030" s="58" t="s">
        <v>799</v>
      </c>
      <c r="I2030" s="59">
        <v>54.95</v>
      </c>
      <c r="J2030">
        <v>1</v>
      </c>
      <c r="K2030" s="191"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25.18</v>
      </c>
      <c r="L2030" s="192" t="str">
        <f t="shared" si="31"/>
        <v>Spirits750</v>
      </c>
      <c r="M2030" s="191">
        <f>VLOOKUP(L2030,'Slope %'!C:D,2,0)</f>
        <v>7.0000000000000007E-2</v>
      </c>
    </row>
    <row r="2031" spans="1:13" x14ac:dyDescent="0.25">
      <c r="A2031">
        <v>32279</v>
      </c>
      <c r="B2031" s="58" t="s">
        <v>2259</v>
      </c>
      <c r="C2031" s="58" t="s">
        <v>414</v>
      </c>
      <c r="D2031" s="58" t="s">
        <v>1896</v>
      </c>
      <c r="E2031" s="58">
        <v>750</v>
      </c>
      <c r="F2031" s="58">
        <v>6</v>
      </c>
      <c r="G2031" s="59">
        <v>43</v>
      </c>
      <c r="H2031" s="58" t="s">
        <v>448</v>
      </c>
      <c r="I2031" s="59">
        <v>44.99</v>
      </c>
      <c r="J2031">
        <v>1</v>
      </c>
      <c r="K2031" s="191"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25.18</v>
      </c>
      <c r="L2031" s="192" t="str">
        <f t="shared" si="31"/>
        <v>Spirits750</v>
      </c>
      <c r="M2031" s="191">
        <f>VLOOKUP(L2031,'Slope %'!C:D,2,0)</f>
        <v>7.0000000000000007E-2</v>
      </c>
    </row>
    <row r="2032" spans="1:13" x14ac:dyDescent="0.25">
      <c r="A2032">
        <v>32425</v>
      </c>
      <c r="B2032" s="58" t="s">
        <v>584</v>
      </c>
      <c r="C2032" s="58" t="s">
        <v>414</v>
      </c>
      <c r="D2032" s="58" t="s">
        <v>460</v>
      </c>
      <c r="E2032" s="58">
        <v>375</v>
      </c>
      <c r="F2032" s="58">
        <v>24</v>
      </c>
      <c r="G2032" s="59">
        <v>40</v>
      </c>
      <c r="H2032" s="58" t="s">
        <v>419</v>
      </c>
      <c r="I2032" s="59">
        <v>18.489999999999998</v>
      </c>
      <c r="J2032">
        <v>1</v>
      </c>
      <c r="K2032" s="191"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13.3</v>
      </c>
      <c r="L2032" s="192" t="str">
        <f t="shared" si="31"/>
        <v>Spirits375</v>
      </c>
      <c r="M2032" s="191">
        <f>VLOOKUP(L2032,'Slope %'!C:D,2,0)</f>
        <v>0.1</v>
      </c>
    </row>
    <row r="2033" spans="1:13" x14ac:dyDescent="0.25">
      <c r="A2033">
        <v>32434</v>
      </c>
      <c r="B2033" s="58" t="s">
        <v>2260</v>
      </c>
      <c r="C2033" s="58" t="s">
        <v>410</v>
      </c>
      <c r="D2033" s="58" t="s">
        <v>411</v>
      </c>
      <c r="E2033" s="58">
        <v>3784</v>
      </c>
      <c r="F2033" s="58">
        <v>3</v>
      </c>
      <c r="G2033" s="59">
        <v>5</v>
      </c>
      <c r="H2033" s="58" t="s">
        <v>1200</v>
      </c>
      <c r="I2033" s="59">
        <v>28.95</v>
      </c>
      <c r="J2033">
        <v>8</v>
      </c>
      <c r="K2033" s="191"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14.77</v>
      </c>
      <c r="L2033" s="192" t="str">
        <f t="shared" si="31"/>
        <v>Beer3784</v>
      </c>
      <c r="M2033" s="191">
        <f>VLOOKUP(L2033,'Slope %'!C:D,2,0)</f>
        <v>7.0000000000000007E-2</v>
      </c>
    </row>
    <row r="2034" spans="1:13" x14ac:dyDescent="0.25">
      <c r="A2034">
        <v>32434</v>
      </c>
      <c r="B2034" s="58" t="s">
        <v>2260</v>
      </c>
      <c r="C2034" s="58" t="s">
        <v>410</v>
      </c>
      <c r="D2034" s="58" t="s">
        <v>411</v>
      </c>
      <c r="E2034" s="58">
        <v>3784</v>
      </c>
      <c r="F2034" s="58">
        <v>3</v>
      </c>
      <c r="G2034" s="59">
        <v>5</v>
      </c>
      <c r="H2034" s="58" t="s">
        <v>1200</v>
      </c>
      <c r="I2034" s="59">
        <v>28.95</v>
      </c>
      <c r="J2034">
        <v>8</v>
      </c>
      <c r="K2034" s="191"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14.77</v>
      </c>
      <c r="L2034" s="192" t="str">
        <f t="shared" si="31"/>
        <v>Beer3784</v>
      </c>
      <c r="M2034" s="191">
        <f>VLOOKUP(L2034,'Slope %'!C:D,2,0)</f>
        <v>7.0000000000000007E-2</v>
      </c>
    </row>
    <row r="2035" spans="1:13" x14ac:dyDescent="0.25">
      <c r="A2035">
        <v>32440</v>
      </c>
      <c r="B2035" s="58" t="s">
        <v>2261</v>
      </c>
      <c r="C2035" s="58" t="s">
        <v>410</v>
      </c>
      <c r="D2035" s="58" t="s">
        <v>717</v>
      </c>
      <c r="E2035" s="58">
        <v>473</v>
      </c>
      <c r="F2035" s="58">
        <v>24</v>
      </c>
      <c r="G2035" s="59">
        <v>7.2</v>
      </c>
      <c r="H2035" s="58" t="s">
        <v>1959</v>
      </c>
      <c r="I2035" s="59">
        <v>4.8899999999999997</v>
      </c>
      <c r="J2035">
        <v>1</v>
      </c>
      <c r="K2035" s="191"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2.66</v>
      </c>
      <c r="L2035" s="192" t="str">
        <f t="shared" si="31"/>
        <v>Beer473</v>
      </c>
      <c r="M2035" s="191">
        <f>VLOOKUP(L2035,'Slope %'!C:D,2,0)</f>
        <v>0.12</v>
      </c>
    </row>
    <row r="2036" spans="1:13" x14ac:dyDescent="0.25">
      <c r="A2036">
        <v>32440</v>
      </c>
      <c r="B2036" s="58" t="s">
        <v>2261</v>
      </c>
      <c r="C2036" s="58" t="s">
        <v>410</v>
      </c>
      <c r="D2036" s="58" t="s">
        <v>717</v>
      </c>
      <c r="E2036" s="58">
        <v>473</v>
      </c>
      <c r="F2036" s="58">
        <v>24</v>
      </c>
      <c r="G2036" s="59">
        <v>7.2</v>
      </c>
      <c r="H2036" s="58" t="s">
        <v>1959</v>
      </c>
      <c r="I2036" s="59">
        <v>4.8899999999999997</v>
      </c>
      <c r="J2036">
        <v>1</v>
      </c>
      <c r="K2036" s="191"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2.66</v>
      </c>
      <c r="L2036" s="192" t="str">
        <f t="shared" si="31"/>
        <v>Beer473</v>
      </c>
      <c r="M2036" s="191">
        <f>VLOOKUP(L2036,'Slope %'!C:D,2,0)</f>
        <v>0.12</v>
      </c>
    </row>
    <row r="2037" spans="1:13" x14ac:dyDescent="0.25">
      <c r="A2037">
        <v>32443</v>
      </c>
      <c r="B2037" s="58" t="s">
        <v>2262</v>
      </c>
      <c r="C2037" s="58" t="s">
        <v>410</v>
      </c>
      <c r="D2037" s="58" t="s">
        <v>717</v>
      </c>
      <c r="E2037" s="58">
        <v>473</v>
      </c>
      <c r="F2037" s="58">
        <v>24</v>
      </c>
      <c r="G2037" s="59">
        <v>7</v>
      </c>
      <c r="H2037" s="58" t="s">
        <v>2181</v>
      </c>
      <c r="I2037" s="59">
        <v>4.3</v>
      </c>
      <c r="J2037">
        <v>1</v>
      </c>
      <c r="K2037" s="191"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2.58</v>
      </c>
      <c r="L2037" s="192" t="str">
        <f t="shared" si="31"/>
        <v>Beer473</v>
      </c>
      <c r="M2037" s="191">
        <f>VLOOKUP(L2037,'Slope %'!C:D,2,0)</f>
        <v>0.12</v>
      </c>
    </row>
    <row r="2038" spans="1:13" x14ac:dyDescent="0.25">
      <c r="A2038">
        <v>32443</v>
      </c>
      <c r="B2038" s="58" t="s">
        <v>2262</v>
      </c>
      <c r="C2038" s="58" t="s">
        <v>410</v>
      </c>
      <c r="D2038" s="58" t="s">
        <v>717</v>
      </c>
      <c r="E2038" s="58">
        <v>473</v>
      </c>
      <c r="F2038" s="58">
        <v>24</v>
      </c>
      <c r="G2038" s="59">
        <v>7</v>
      </c>
      <c r="H2038" s="58" t="s">
        <v>2181</v>
      </c>
      <c r="I2038" s="59">
        <v>4.3</v>
      </c>
      <c r="J2038">
        <v>1</v>
      </c>
      <c r="K2038" s="191"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2.58</v>
      </c>
      <c r="L2038" s="192" t="str">
        <f t="shared" si="31"/>
        <v>Beer473</v>
      </c>
      <c r="M2038" s="191">
        <f>VLOOKUP(L2038,'Slope %'!C:D,2,0)</f>
        <v>0.12</v>
      </c>
    </row>
    <row r="2039" spans="1:13" x14ac:dyDescent="0.25">
      <c r="A2039">
        <v>32502</v>
      </c>
      <c r="B2039" s="58" t="s">
        <v>2263</v>
      </c>
      <c r="C2039" s="58" t="s">
        <v>410</v>
      </c>
      <c r="D2039" s="58" t="s">
        <v>677</v>
      </c>
      <c r="E2039" s="58">
        <v>473</v>
      </c>
      <c r="F2039" s="58">
        <v>24</v>
      </c>
      <c r="G2039" s="59">
        <v>5.5</v>
      </c>
      <c r="H2039" s="58" t="s">
        <v>2181</v>
      </c>
      <c r="I2039" s="59">
        <v>3.95</v>
      </c>
      <c r="J2039">
        <v>1</v>
      </c>
      <c r="K2039" s="191"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2.0299999999999998</v>
      </c>
      <c r="L2039" s="192" t="str">
        <f t="shared" si="31"/>
        <v>Beer473</v>
      </c>
      <c r="M2039" s="191">
        <f>VLOOKUP(L2039,'Slope %'!C:D,2,0)</f>
        <v>0.12</v>
      </c>
    </row>
    <row r="2040" spans="1:13" x14ac:dyDescent="0.25">
      <c r="A2040">
        <v>32502</v>
      </c>
      <c r="B2040" s="58" t="s">
        <v>2263</v>
      </c>
      <c r="C2040" s="58" t="s">
        <v>410</v>
      </c>
      <c r="D2040" s="58" t="s">
        <v>677</v>
      </c>
      <c r="E2040" s="58">
        <v>473</v>
      </c>
      <c r="F2040" s="58">
        <v>24</v>
      </c>
      <c r="G2040" s="59">
        <v>5.5</v>
      </c>
      <c r="H2040" s="58" t="s">
        <v>2181</v>
      </c>
      <c r="I2040" s="59">
        <v>3.95</v>
      </c>
      <c r="J2040">
        <v>1</v>
      </c>
      <c r="K2040" s="191"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2.0299999999999998</v>
      </c>
      <c r="L2040" s="192" t="str">
        <f t="shared" si="31"/>
        <v>Beer473</v>
      </c>
      <c r="M2040" s="191">
        <f>VLOOKUP(L2040,'Slope %'!C:D,2,0)</f>
        <v>0.12</v>
      </c>
    </row>
    <row r="2041" spans="1:13" x14ac:dyDescent="0.25">
      <c r="A2041">
        <v>32552</v>
      </c>
      <c r="B2041" s="58" t="s">
        <v>2264</v>
      </c>
      <c r="C2041" s="58" t="s">
        <v>423</v>
      </c>
      <c r="D2041" s="58" t="s">
        <v>602</v>
      </c>
      <c r="E2041" s="58">
        <v>750</v>
      </c>
      <c r="F2041" s="58">
        <v>12</v>
      </c>
      <c r="G2041" s="59">
        <v>14.4</v>
      </c>
      <c r="H2041" s="58" t="s">
        <v>1040</v>
      </c>
      <c r="I2041" s="59">
        <v>23.99</v>
      </c>
      <c r="J2041">
        <v>1</v>
      </c>
      <c r="K2041" s="191"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8.43</v>
      </c>
      <c r="L2041" s="192" t="str">
        <f t="shared" si="31"/>
        <v>Wine750</v>
      </c>
      <c r="M2041" s="191">
        <f>VLOOKUP(L2041,'Slope %'!C:D,2,0)</f>
        <v>0.1</v>
      </c>
    </row>
    <row r="2042" spans="1:13" x14ac:dyDescent="0.25">
      <c r="A2042">
        <v>32553</v>
      </c>
      <c r="B2042" s="58" t="s">
        <v>2265</v>
      </c>
      <c r="C2042" s="58" t="s">
        <v>414</v>
      </c>
      <c r="D2042" s="58" t="s">
        <v>810</v>
      </c>
      <c r="E2042" s="58">
        <v>750</v>
      </c>
      <c r="F2042" s="58">
        <v>6</v>
      </c>
      <c r="G2042" s="59">
        <v>46</v>
      </c>
      <c r="H2042" s="58" t="s">
        <v>759</v>
      </c>
      <c r="I2042" s="59">
        <v>36.75</v>
      </c>
      <c r="J2042">
        <v>1</v>
      </c>
      <c r="K2042" s="191"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26.93</v>
      </c>
      <c r="L2042" s="192" t="str">
        <f t="shared" si="31"/>
        <v>Spirits750</v>
      </c>
      <c r="M2042" s="191">
        <f>VLOOKUP(L2042,'Slope %'!C:D,2,0)</f>
        <v>7.0000000000000007E-2</v>
      </c>
    </row>
    <row r="2043" spans="1:13" x14ac:dyDescent="0.25">
      <c r="A2043">
        <v>32632</v>
      </c>
      <c r="B2043" s="58" t="s">
        <v>779</v>
      </c>
      <c r="C2043" s="58" t="s">
        <v>414</v>
      </c>
      <c r="D2043" s="58" t="s">
        <v>492</v>
      </c>
      <c r="E2043" s="58">
        <v>375</v>
      </c>
      <c r="F2043" s="58">
        <v>24</v>
      </c>
      <c r="G2043" s="59">
        <v>40</v>
      </c>
      <c r="H2043" s="58" t="s">
        <v>419</v>
      </c>
      <c r="I2043" s="59">
        <v>34.99</v>
      </c>
      <c r="J2043">
        <v>1</v>
      </c>
      <c r="K2043" s="191"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13.3</v>
      </c>
      <c r="L2043" s="192" t="str">
        <f t="shared" si="31"/>
        <v>Spirits375</v>
      </c>
      <c r="M2043" s="191">
        <f>VLOOKUP(L2043,'Slope %'!C:D,2,0)</f>
        <v>0.1</v>
      </c>
    </row>
    <row r="2044" spans="1:13" x14ac:dyDescent="0.25">
      <c r="A2044">
        <v>32736</v>
      </c>
      <c r="B2044" s="58" t="s">
        <v>2266</v>
      </c>
      <c r="C2044" s="58" t="s">
        <v>673</v>
      </c>
      <c r="D2044" s="58" t="s">
        <v>750</v>
      </c>
      <c r="E2044" s="58">
        <v>473</v>
      </c>
      <c r="F2044" s="58">
        <v>24</v>
      </c>
      <c r="G2044" s="59">
        <v>4</v>
      </c>
      <c r="H2044" s="58" t="s">
        <v>1200</v>
      </c>
      <c r="I2044" s="59">
        <v>4.3899999999999997</v>
      </c>
      <c r="J2044">
        <v>1</v>
      </c>
      <c r="K2044" s="191"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1.57</v>
      </c>
      <c r="L2044" s="192" t="str">
        <f t="shared" si="31"/>
        <v>Ready to Drink473</v>
      </c>
      <c r="M2044" s="191">
        <f>VLOOKUP(L2044,'Slope %'!C:D,2,0)</f>
        <v>0.12</v>
      </c>
    </row>
    <row r="2045" spans="1:13" x14ac:dyDescent="0.25">
      <c r="A2045">
        <v>32736</v>
      </c>
      <c r="B2045" s="58" t="s">
        <v>2266</v>
      </c>
      <c r="C2045" s="58" t="s">
        <v>673</v>
      </c>
      <c r="D2045" s="58" t="s">
        <v>750</v>
      </c>
      <c r="E2045" s="58">
        <v>473</v>
      </c>
      <c r="F2045" s="58">
        <v>24</v>
      </c>
      <c r="G2045" s="59">
        <v>4</v>
      </c>
      <c r="H2045" s="58" t="s">
        <v>1200</v>
      </c>
      <c r="I2045" s="59">
        <v>4.3899999999999997</v>
      </c>
      <c r="J2045">
        <v>1</v>
      </c>
      <c r="K2045" s="191"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1.57</v>
      </c>
      <c r="L2045" s="192" t="str">
        <f t="shared" si="31"/>
        <v>Ready to Drink473</v>
      </c>
      <c r="M2045" s="191">
        <f>VLOOKUP(L2045,'Slope %'!C:D,2,0)</f>
        <v>0.12</v>
      </c>
    </row>
    <row r="2046" spans="1:13" x14ac:dyDescent="0.25">
      <c r="A2046">
        <v>32738</v>
      </c>
      <c r="B2046" s="58" t="s">
        <v>2267</v>
      </c>
      <c r="C2046" s="58" t="s">
        <v>673</v>
      </c>
      <c r="D2046" s="58" t="s">
        <v>750</v>
      </c>
      <c r="E2046" s="58">
        <v>473</v>
      </c>
      <c r="F2046" s="58">
        <v>24</v>
      </c>
      <c r="G2046" s="59">
        <v>4</v>
      </c>
      <c r="H2046" s="58" t="s">
        <v>1200</v>
      </c>
      <c r="I2046" s="59">
        <v>4.3899999999999997</v>
      </c>
      <c r="J2046">
        <v>1</v>
      </c>
      <c r="K2046" s="191"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1.57</v>
      </c>
      <c r="L2046" s="192" t="str">
        <f t="shared" si="31"/>
        <v>Ready to Drink473</v>
      </c>
      <c r="M2046" s="191">
        <f>VLOOKUP(L2046,'Slope %'!C:D,2,0)</f>
        <v>0.12</v>
      </c>
    </row>
    <row r="2047" spans="1:13" x14ac:dyDescent="0.25">
      <c r="A2047">
        <v>32738</v>
      </c>
      <c r="B2047" s="58" t="s">
        <v>2267</v>
      </c>
      <c r="C2047" s="58" t="s">
        <v>673</v>
      </c>
      <c r="D2047" s="58" t="s">
        <v>750</v>
      </c>
      <c r="E2047" s="58">
        <v>473</v>
      </c>
      <c r="F2047" s="58">
        <v>24</v>
      </c>
      <c r="G2047" s="59">
        <v>4</v>
      </c>
      <c r="H2047" s="58" t="s">
        <v>1200</v>
      </c>
      <c r="I2047" s="59">
        <v>4.3899999999999997</v>
      </c>
      <c r="J2047">
        <v>1</v>
      </c>
      <c r="K2047" s="191"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1.57</v>
      </c>
      <c r="L2047" s="192" t="str">
        <f t="shared" si="31"/>
        <v>Ready to Drink473</v>
      </c>
      <c r="M2047" s="191">
        <f>VLOOKUP(L2047,'Slope %'!C:D,2,0)</f>
        <v>0.12</v>
      </c>
    </row>
    <row r="2048" spans="1:13" x14ac:dyDescent="0.25">
      <c r="A2048">
        <v>32746</v>
      </c>
      <c r="B2048" s="58" t="s">
        <v>2268</v>
      </c>
      <c r="C2048" s="58" t="s">
        <v>410</v>
      </c>
      <c r="D2048" s="58" t="s">
        <v>717</v>
      </c>
      <c r="E2048" s="58">
        <v>473</v>
      </c>
      <c r="F2048" s="58">
        <v>24</v>
      </c>
      <c r="G2048" s="59">
        <v>6.2</v>
      </c>
      <c r="H2048" s="58" t="s">
        <v>2209</v>
      </c>
      <c r="I2048" s="59">
        <v>3.89</v>
      </c>
      <c r="J2048">
        <v>1</v>
      </c>
      <c r="K2048" s="191"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2.29</v>
      </c>
      <c r="L2048" s="192" t="str">
        <f t="shared" si="31"/>
        <v>Beer473</v>
      </c>
      <c r="M2048" s="191">
        <f>VLOOKUP(L2048,'Slope %'!C:D,2,0)</f>
        <v>0.12</v>
      </c>
    </row>
    <row r="2049" spans="1:13" x14ac:dyDescent="0.25">
      <c r="A2049">
        <v>32746</v>
      </c>
      <c r="B2049" s="58" t="s">
        <v>2268</v>
      </c>
      <c r="C2049" s="58" t="s">
        <v>410</v>
      </c>
      <c r="D2049" s="58" t="s">
        <v>717</v>
      </c>
      <c r="E2049" s="58">
        <v>473</v>
      </c>
      <c r="F2049" s="58">
        <v>24</v>
      </c>
      <c r="G2049" s="59">
        <v>6.2</v>
      </c>
      <c r="H2049" s="58" t="s">
        <v>2209</v>
      </c>
      <c r="I2049" s="59">
        <v>3.89</v>
      </c>
      <c r="J2049">
        <v>1</v>
      </c>
      <c r="K2049" s="191"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2.29</v>
      </c>
      <c r="L2049" s="192" t="str">
        <f t="shared" si="31"/>
        <v>Beer473</v>
      </c>
      <c r="M2049" s="191">
        <f>VLOOKUP(L2049,'Slope %'!C:D,2,0)</f>
        <v>0.12</v>
      </c>
    </row>
    <row r="2050" spans="1:13" x14ac:dyDescent="0.25">
      <c r="A2050">
        <v>32776</v>
      </c>
      <c r="B2050" s="58" t="s">
        <v>2269</v>
      </c>
      <c r="C2050" s="58" t="s">
        <v>423</v>
      </c>
      <c r="D2050" s="58" t="s">
        <v>935</v>
      </c>
      <c r="E2050" s="58">
        <v>3000</v>
      </c>
      <c r="F2050" s="58">
        <v>4</v>
      </c>
      <c r="G2050" s="59">
        <v>6.5</v>
      </c>
      <c r="H2050" s="58" t="s">
        <v>511</v>
      </c>
      <c r="I2050" s="59">
        <v>33.99</v>
      </c>
      <c r="J2050">
        <v>1</v>
      </c>
      <c r="K2050" s="191"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15.22</v>
      </c>
      <c r="L2050" s="192" t="str">
        <f t="shared" si="31"/>
        <v>Wine3000</v>
      </c>
      <c r="M2050" s="191">
        <f>VLOOKUP(L2050,'Slope %'!C:D,2,0)</f>
        <v>0.05</v>
      </c>
    </row>
    <row r="2051" spans="1:13" x14ac:dyDescent="0.25">
      <c r="A2051">
        <v>32779</v>
      </c>
      <c r="B2051" s="58" t="s">
        <v>2270</v>
      </c>
      <c r="C2051" s="58" t="s">
        <v>423</v>
      </c>
      <c r="D2051" s="58" t="s">
        <v>476</v>
      </c>
      <c r="E2051" s="58">
        <v>750</v>
      </c>
      <c r="F2051" s="58">
        <v>12</v>
      </c>
      <c r="G2051" s="59">
        <v>15</v>
      </c>
      <c r="H2051" s="58" t="s">
        <v>474</v>
      </c>
      <c r="I2051" s="59">
        <v>20.99</v>
      </c>
      <c r="J2051">
        <v>1</v>
      </c>
      <c r="K2051" s="191"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8.7799999999999994</v>
      </c>
      <c r="L2051" s="192" t="str">
        <f t="shared" ref="L2051:L2114" si="32">(_xlfn.CONCAT(C2051,E2051))</f>
        <v>Wine750</v>
      </c>
      <c r="M2051" s="191">
        <f>VLOOKUP(L2051,'Slope %'!C:D,2,0)</f>
        <v>0.1</v>
      </c>
    </row>
    <row r="2052" spans="1:13" x14ac:dyDescent="0.25">
      <c r="A2052">
        <v>32829</v>
      </c>
      <c r="B2052" s="58" t="s">
        <v>2271</v>
      </c>
      <c r="C2052" s="58" t="s">
        <v>414</v>
      </c>
      <c r="D2052" s="58" t="s">
        <v>460</v>
      </c>
      <c r="E2052" s="58">
        <v>750</v>
      </c>
      <c r="F2052" s="58">
        <v>12</v>
      </c>
      <c r="G2052" s="59">
        <v>40</v>
      </c>
      <c r="H2052" s="58" t="s">
        <v>2071</v>
      </c>
      <c r="I2052" s="59">
        <v>28.99</v>
      </c>
      <c r="J2052">
        <v>1</v>
      </c>
      <c r="K2052" s="191"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23.42</v>
      </c>
      <c r="L2052" s="192" t="str">
        <f t="shared" si="32"/>
        <v>Spirits750</v>
      </c>
      <c r="M2052" s="191">
        <f>VLOOKUP(L2052,'Slope %'!C:D,2,0)</f>
        <v>7.0000000000000007E-2</v>
      </c>
    </row>
    <row r="2053" spans="1:13" x14ac:dyDescent="0.25">
      <c r="A2053">
        <v>32832</v>
      </c>
      <c r="B2053" s="58" t="s">
        <v>2272</v>
      </c>
      <c r="C2053" s="58" t="s">
        <v>423</v>
      </c>
      <c r="D2053" s="58" t="s">
        <v>444</v>
      </c>
      <c r="E2053" s="58">
        <v>750</v>
      </c>
      <c r="F2053" s="58">
        <v>12</v>
      </c>
      <c r="G2053" s="59">
        <v>12</v>
      </c>
      <c r="H2053" s="58" t="s">
        <v>1740</v>
      </c>
      <c r="I2053" s="59">
        <v>17.989999999999998</v>
      </c>
      <c r="J2053">
        <v>1</v>
      </c>
      <c r="K2053" s="191"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7.03</v>
      </c>
      <c r="L2053" s="192" t="str">
        <f t="shared" si="32"/>
        <v>Wine750</v>
      </c>
      <c r="M2053" s="191">
        <f>VLOOKUP(L2053,'Slope %'!C:D,2,0)</f>
        <v>0.1</v>
      </c>
    </row>
    <row r="2054" spans="1:13" x14ac:dyDescent="0.25">
      <c r="A2054">
        <v>32836</v>
      </c>
      <c r="B2054" s="58" t="s">
        <v>2273</v>
      </c>
      <c r="C2054" s="58" t="s">
        <v>423</v>
      </c>
      <c r="D2054" s="58" t="s">
        <v>444</v>
      </c>
      <c r="E2054" s="58">
        <v>750</v>
      </c>
      <c r="F2054" s="58">
        <v>12</v>
      </c>
      <c r="G2054" s="59">
        <v>9</v>
      </c>
      <c r="H2054" s="58" t="s">
        <v>1740</v>
      </c>
      <c r="I2054" s="59">
        <v>17.989999999999998</v>
      </c>
      <c r="J2054">
        <v>1</v>
      </c>
      <c r="K2054" s="191"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5.27</v>
      </c>
      <c r="L2054" s="192" t="str">
        <f t="shared" si="32"/>
        <v>Wine750</v>
      </c>
      <c r="M2054" s="191">
        <f>VLOOKUP(L2054,'Slope %'!C:D,2,0)</f>
        <v>0.1</v>
      </c>
    </row>
    <row r="2055" spans="1:13" x14ac:dyDescent="0.25">
      <c r="A2055">
        <v>32851</v>
      </c>
      <c r="B2055" s="58" t="s">
        <v>2274</v>
      </c>
      <c r="C2055" s="58" t="s">
        <v>410</v>
      </c>
      <c r="D2055" s="58" t="s">
        <v>677</v>
      </c>
      <c r="E2055" s="58">
        <v>473</v>
      </c>
      <c r="F2055" s="58">
        <v>24</v>
      </c>
      <c r="G2055" s="59">
        <v>5.5</v>
      </c>
      <c r="H2055" s="58" t="s">
        <v>2181</v>
      </c>
      <c r="I2055" s="59">
        <v>4</v>
      </c>
      <c r="J2055">
        <v>1</v>
      </c>
      <c r="K2055" s="191"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2.0299999999999998</v>
      </c>
      <c r="L2055" s="192" t="str">
        <f t="shared" si="32"/>
        <v>Beer473</v>
      </c>
      <c r="M2055" s="191">
        <f>VLOOKUP(L2055,'Slope %'!C:D,2,0)</f>
        <v>0.12</v>
      </c>
    </row>
    <row r="2056" spans="1:13" x14ac:dyDescent="0.25">
      <c r="A2056">
        <v>32851</v>
      </c>
      <c r="B2056" s="58" t="s">
        <v>2274</v>
      </c>
      <c r="C2056" s="58" t="s">
        <v>410</v>
      </c>
      <c r="D2056" s="58" t="s">
        <v>677</v>
      </c>
      <c r="E2056" s="58">
        <v>473</v>
      </c>
      <c r="F2056" s="58">
        <v>24</v>
      </c>
      <c r="G2056" s="59">
        <v>5.5</v>
      </c>
      <c r="H2056" s="58" t="s">
        <v>2181</v>
      </c>
      <c r="I2056" s="59">
        <v>4</v>
      </c>
      <c r="J2056">
        <v>1</v>
      </c>
      <c r="K2056" s="191"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2.0299999999999998</v>
      </c>
      <c r="L2056" s="192" t="str">
        <f t="shared" si="32"/>
        <v>Beer473</v>
      </c>
      <c r="M2056" s="191">
        <f>VLOOKUP(L2056,'Slope %'!C:D,2,0)</f>
        <v>0.12</v>
      </c>
    </row>
    <row r="2057" spans="1:13" x14ac:dyDescent="0.25">
      <c r="A2057">
        <v>32853</v>
      </c>
      <c r="B2057" s="58" t="s">
        <v>2275</v>
      </c>
      <c r="C2057" s="58" t="s">
        <v>423</v>
      </c>
      <c r="D2057" s="58" t="s">
        <v>450</v>
      </c>
      <c r="E2057" s="58">
        <v>750</v>
      </c>
      <c r="F2057" s="58">
        <v>12</v>
      </c>
      <c r="G2057" s="59">
        <v>14.5</v>
      </c>
      <c r="H2057" s="58" t="s">
        <v>474</v>
      </c>
      <c r="I2057" s="59">
        <v>24.99</v>
      </c>
      <c r="J2057">
        <v>1</v>
      </c>
      <c r="K2057" s="191"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8.49</v>
      </c>
      <c r="L2057" s="192" t="str">
        <f t="shared" si="32"/>
        <v>Wine750</v>
      </c>
      <c r="M2057" s="191">
        <f>VLOOKUP(L2057,'Slope %'!C:D,2,0)</f>
        <v>0.1</v>
      </c>
    </row>
    <row r="2058" spans="1:13" x14ac:dyDescent="0.25">
      <c r="A2058">
        <v>32868</v>
      </c>
      <c r="B2058" s="58" t="s">
        <v>2276</v>
      </c>
      <c r="C2058" s="58" t="s">
        <v>410</v>
      </c>
      <c r="D2058" s="58" t="s">
        <v>411</v>
      </c>
      <c r="E2058" s="58">
        <v>5325</v>
      </c>
      <c r="F2058" s="58">
        <v>1</v>
      </c>
      <c r="G2058" s="59">
        <v>5</v>
      </c>
      <c r="H2058" s="58" t="s">
        <v>412</v>
      </c>
      <c r="I2058" s="59">
        <v>35.79</v>
      </c>
      <c r="J2058">
        <v>15</v>
      </c>
      <c r="K2058" s="191"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20.79</v>
      </c>
      <c r="L2058" s="192" t="str">
        <f t="shared" si="32"/>
        <v>Beer5325</v>
      </c>
      <c r="M2058" s="191">
        <f>VLOOKUP(L2058,'Slope %'!C:D,2,0)</f>
        <v>0.05</v>
      </c>
    </row>
    <row r="2059" spans="1:13" x14ac:dyDescent="0.25">
      <c r="A2059">
        <v>32868</v>
      </c>
      <c r="B2059" s="58" t="s">
        <v>2276</v>
      </c>
      <c r="C2059" s="58" t="s">
        <v>410</v>
      </c>
      <c r="D2059" s="58" t="s">
        <v>411</v>
      </c>
      <c r="E2059" s="58">
        <v>5325</v>
      </c>
      <c r="F2059" s="58">
        <v>1</v>
      </c>
      <c r="G2059" s="59">
        <v>5</v>
      </c>
      <c r="H2059" s="58" t="s">
        <v>412</v>
      </c>
      <c r="I2059" s="59">
        <v>35.79</v>
      </c>
      <c r="J2059">
        <v>15</v>
      </c>
      <c r="K2059" s="191"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20.79</v>
      </c>
      <c r="L2059" s="192" t="str">
        <f t="shared" si="32"/>
        <v>Beer5325</v>
      </c>
      <c r="M2059" s="191">
        <f>VLOOKUP(L2059,'Slope %'!C:D,2,0)</f>
        <v>0.05</v>
      </c>
    </row>
    <row r="2060" spans="1:13" x14ac:dyDescent="0.25">
      <c r="A2060">
        <v>32872</v>
      </c>
      <c r="B2060" s="58" t="s">
        <v>2277</v>
      </c>
      <c r="C2060" s="58" t="s">
        <v>410</v>
      </c>
      <c r="D2060" s="58" t="s">
        <v>411</v>
      </c>
      <c r="E2060" s="58">
        <v>2840</v>
      </c>
      <c r="F2060" s="58">
        <v>3</v>
      </c>
      <c r="G2060" s="59">
        <v>5</v>
      </c>
      <c r="H2060" s="58" t="s">
        <v>412</v>
      </c>
      <c r="I2060" s="59">
        <v>18.989999999999998</v>
      </c>
      <c r="J2060">
        <v>8</v>
      </c>
      <c r="K2060" s="191"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11.09</v>
      </c>
      <c r="L2060" s="192" t="str">
        <f t="shared" si="32"/>
        <v>Beer2840</v>
      </c>
      <c r="M2060" s="191">
        <f>VLOOKUP(L2060,'Slope %'!C:D,2,0)</f>
        <v>7.0000000000000007E-2</v>
      </c>
    </row>
    <row r="2061" spans="1:13" x14ac:dyDescent="0.25">
      <c r="A2061">
        <v>32872</v>
      </c>
      <c r="B2061" s="58" t="s">
        <v>2277</v>
      </c>
      <c r="C2061" s="58" t="s">
        <v>410</v>
      </c>
      <c r="D2061" s="58" t="s">
        <v>411</v>
      </c>
      <c r="E2061" s="58">
        <v>2840</v>
      </c>
      <c r="F2061" s="58">
        <v>3</v>
      </c>
      <c r="G2061" s="59">
        <v>5</v>
      </c>
      <c r="H2061" s="58" t="s">
        <v>412</v>
      </c>
      <c r="I2061" s="59">
        <v>18.989999999999998</v>
      </c>
      <c r="J2061">
        <v>8</v>
      </c>
      <c r="K2061" s="191"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11.09</v>
      </c>
      <c r="L2061" s="192" t="str">
        <f t="shared" si="32"/>
        <v>Beer2840</v>
      </c>
      <c r="M2061" s="191">
        <f>VLOOKUP(L2061,'Slope %'!C:D,2,0)</f>
        <v>7.0000000000000007E-2</v>
      </c>
    </row>
    <row r="2062" spans="1:13" x14ac:dyDescent="0.25">
      <c r="A2062">
        <v>32873</v>
      </c>
      <c r="B2062" s="58" t="s">
        <v>2278</v>
      </c>
      <c r="C2062" s="58" t="s">
        <v>410</v>
      </c>
      <c r="D2062" s="58" t="s">
        <v>411</v>
      </c>
      <c r="E2062" s="58">
        <v>4092</v>
      </c>
      <c r="F2062" s="58">
        <v>1</v>
      </c>
      <c r="G2062" s="59">
        <v>5</v>
      </c>
      <c r="H2062" s="58" t="s">
        <v>412</v>
      </c>
      <c r="I2062" s="59">
        <v>31.99</v>
      </c>
      <c r="J2062">
        <v>12</v>
      </c>
      <c r="K2062" s="191"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15.97</v>
      </c>
      <c r="L2062" s="192" t="str">
        <f t="shared" si="32"/>
        <v>Beer4092</v>
      </c>
      <c r="M2062" s="191">
        <f>VLOOKUP(L2062,'Slope %'!C:D,2,0)</f>
        <v>7.0000000000000007E-2</v>
      </c>
    </row>
    <row r="2063" spans="1:13" x14ac:dyDescent="0.25">
      <c r="A2063">
        <v>32873</v>
      </c>
      <c r="B2063" s="58" t="s">
        <v>2278</v>
      </c>
      <c r="C2063" s="58" t="s">
        <v>410</v>
      </c>
      <c r="D2063" s="58" t="s">
        <v>411</v>
      </c>
      <c r="E2063" s="58">
        <v>4092</v>
      </c>
      <c r="F2063" s="58">
        <v>1</v>
      </c>
      <c r="G2063" s="59">
        <v>5</v>
      </c>
      <c r="H2063" s="58" t="s">
        <v>412</v>
      </c>
      <c r="I2063" s="59">
        <v>31.99</v>
      </c>
      <c r="J2063">
        <v>12</v>
      </c>
      <c r="K2063" s="191"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15.97</v>
      </c>
      <c r="L2063" s="192" t="str">
        <f t="shared" si="32"/>
        <v>Beer4092</v>
      </c>
      <c r="M2063" s="191">
        <f>VLOOKUP(L2063,'Slope %'!C:D,2,0)</f>
        <v>7.0000000000000007E-2</v>
      </c>
    </row>
    <row r="2064" spans="1:13" x14ac:dyDescent="0.25">
      <c r="A2064">
        <v>32879</v>
      </c>
      <c r="B2064" s="58" t="s">
        <v>2279</v>
      </c>
      <c r="C2064" s="58" t="s">
        <v>410</v>
      </c>
      <c r="D2064" s="58" t="s">
        <v>677</v>
      </c>
      <c r="E2064" s="58">
        <v>473</v>
      </c>
      <c r="F2064" s="58">
        <v>24</v>
      </c>
      <c r="G2064" s="59">
        <v>5</v>
      </c>
      <c r="H2064" s="58" t="s">
        <v>2280</v>
      </c>
      <c r="I2064" s="59">
        <v>4.3899999999999997</v>
      </c>
      <c r="J2064">
        <v>1</v>
      </c>
      <c r="K2064" s="191"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1.85</v>
      </c>
      <c r="L2064" s="192" t="str">
        <f t="shared" si="32"/>
        <v>Beer473</v>
      </c>
      <c r="M2064" s="191">
        <f>VLOOKUP(L2064,'Slope %'!C:D,2,0)</f>
        <v>0.12</v>
      </c>
    </row>
    <row r="2065" spans="1:13" x14ac:dyDescent="0.25">
      <c r="A2065">
        <v>32879</v>
      </c>
      <c r="B2065" s="58" t="s">
        <v>2279</v>
      </c>
      <c r="C2065" s="58" t="s">
        <v>410</v>
      </c>
      <c r="D2065" s="58" t="s">
        <v>677</v>
      </c>
      <c r="E2065" s="58">
        <v>473</v>
      </c>
      <c r="F2065" s="58">
        <v>24</v>
      </c>
      <c r="G2065" s="59">
        <v>5</v>
      </c>
      <c r="H2065" s="58" t="s">
        <v>2280</v>
      </c>
      <c r="I2065" s="59">
        <v>4.3899999999999997</v>
      </c>
      <c r="J2065">
        <v>1</v>
      </c>
      <c r="K2065" s="191"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1.85</v>
      </c>
      <c r="L2065" s="192" t="str">
        <f t="shared" si="32"/>
        <v>Beer473</v>
      </c>
      <c r="M2065" s="191">
        <f>VLOOKUP(L2065,'Slope %'!C:D,2,0)</f>
        <v>0.12</v>
      </c>
    </row>
    <row r="2066" spans="1:13" x14ac:dyDescent="0.25">
      <c r="A2066">
        <v>32880</v>
      </c>
      <c r="B2066" s="58" t="s">
        <v>2281</v>
      </c>
      <c r="C2066" s="58" t="s">
        <v>410</v>
      </c>
      <c r="D2066" s="58" t="s">
        <v>717</v>
      </c>
      <c r="E2066" s="58">
        <v>473</v>
      </c>
      <c r="F2066" s="58">
        <v>24</v>
      </c>
      <c r="G2066" s="59">
        <v>6.5</v>
      </c>
      <c r="H2066" s="58" t="s">
        <v>2280</v>
      </c>
      <c r="I2066" s="59">
        <v>4.3899999999999997</v>
      </c>
      <c r="J2066">
        <v>1</v>
      </c>
      <c r="K2066" s="191"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2.4</v>
      </c>
      <c r="L2066" s="192" t="str">
        <f t="shared" si="32"/>
        <v>Beer473</v>
      </c>
      <c r="M2066" s="191">
        <f>VLOOKUP(L2066,'Slope %'!C:D,2,0)</f>
        <v>0.12</v>
      </c>
    </row>
    <row r="2067" spans="1:13" x14ac:dyDescent="0.25">
      <c r="A2067">
        <v>32880</v>
      </c>
      <c r="B2067" s="58" t="s">
        <v>2281</v>
      </c>
      <c r="C2067" s="58" t="s">
        <v>410</v>
      </c>
      <c r="D2067" s="58" t="s">
        <v>717</v>
      </c>
      <c r="E2067" s="58">
        <v>473</v>
      </c>
      <c r="F2067" s="58">
        <v>24</v>
      </c>
      <c r="G2067" s="59">
        <v>6.5</v>
      </c>
      <c r="H2067" s="58" t="s">
        <v>2280</v>
      </c>
      <c r="I2067" s="59">
        <v>4.3899999999999997</v>
      </c>
      <c r="J2067">
        <v>1</v>
      </c>
      <c r="K2067" s="191"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2.4</v>
      </c>
      <c r="L2067" s="192" t="str">
        <f t="shared" si="32"/>
        <v>Beer473</v>
      </c>
      <c r="M2067" s="191">
        <f>VLOOKUP(L2067,'Slope %'!C:D,2,0)</f>
        <v>0.12</v>
      </c>
    </row>
    <row r="2068" spans="1:13" x14ac:dyDescent="0.25">
      <c r="A2068">
        <v>32882</v>
      </c>
      <c r="B2068" s="58" t="s">
        <v>2282</v>
      </c>
      <c r="C2068" s="58" t="s">
        <v>410</v>
      </c>
      <c r="D2068" s="58" t="s">
        <v>677</v>
      </c>
      <c r="E2068" s="58">
        <v>473</v>
      </c>
      <c r="F2068" s="58">
        <v>24</v>
      </c>
      <c r="G2068" s="59">
        <v>4.5</v>
      </c>
      <c r="H2068" s="58" t="s">
        <v>2280</v>
      </c>
      <c r="I2068" s="59">
        <v>3.99</v>
      </c>
      <c r="J2068">
        <v>1</v>
      </c>
      <c r="K2068" s="191"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1.66</v>
      </c>
      <c r="L2068" s="192" t="str">
        <f t="shared" si="32"/>
        <v>Beer473</v>
      </c>
      <c r="M2068" s="191">
        <f>VLOOKUP(L2068,'Slope %'!C:D,2,0)</f>
        <v>0.12</v>
      </c>
    </row>
    <row r="2069" spans="1:13" x14ac:dyDescent="0.25">
      <c r="A2069">
        <v>32882</v>
      </c>
      <c r="B2069" s="58" t="s">
        <v>2282</v>
      </c>
      <c r="C2069" s="58" t="s">
        <v>410</v>
      </c>
      <c r="D2069" s="58" t="s">
        <v>677</v>
      </c>
      <c r="E2069" s="58">
        <v>473</v>
      </c>
      <c r="F2069" s="58">
        <v>24</v>
      </c>
      <c r="G2069" s="59">
        <v>4.5</v>
      </c>
      <c r="H2069" s="58" t="s">
        <v>2280</v>
      </c>
      <c r="I2069" s="59">
        <v>3.99</v>
      </c>
      <c r="J2069">
        <v>1</v>
      </c>
      <c r="K2069" s="191"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1.66</v>
      </c>
      <c r="L2069" s="192" t="str">
        <f t="shared" si="32"/>
        <v>Beer473</v>
      </c>
      <c r="M2069" s="191">
        <f>VLOOKUP(L2069,'Slope %'!C:D,2,0)</f>
        <v>0.12</v>
      </c>
    </row>
    <row r="2070" spans="1:13" x14ac:dyDescent="0.25">
      <c r="A2070">
        <v>32894</v>
      </c>
      <c r="B2070" s="58" t="s">
        <v>2283</v>
      </c>
      <c r="C2070" s="58" t="s">
        <v>410</v>
      </c>
      <c r="D2070" s="58" t="s">
        <v>717</v>
      </c>
      <c r="E2070" s="58">
        <v>473</v>
      </c>
      <c r="F2070" s="58">
        <v>24</v>
      </c>
      <c r="G2070" s="59">
        <v>5.6</v>
      </c>
      <c r="H2070" s="58" t="s">
        <v>1810</v>
      </c>
      <c r="I2070" s="59">
        <v>4.5</v>
      </c>
      <c r="J2070">
        <v>1</v>
      </c>
      <c r="K2070" s="191"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2.0699999999999998</v>
      </c>
      <c r="L2070" s="192" t="str">
        <f t="shared" si="32"/>
        <v>Beer473</v>
      </c>
      <c r="M2070" s="191">
        <f>VLOOKUP(L2070,'Slope %'!C:D,2,0)</f>
        <v>0.12</v>
      </c>
    </row>
    <row r="2071" spans="1:13" x14ac:dyDescent="0.25">
      <c r="A2071">
        <v>32894</v>
      </c>
      <c r="B2071" s="58" t="s">
        <v>2283</v>
      </c>
      <c r="C2071" s="58" t="s">
        <v>410</v>
      </c>
      <c r="D2071" s="58" t="s">
        <v>717</v>
      </c>
      <c r="E2071" s="58">
        <v>473</v>
      </c>
      <c r="F2071" s="58">
        <v>24</v>
      </c>
      <c r="G2071" s="59">
        <v>5.6</v>
      </c>
      <c r="H2071" s="58" t="s">
        <v>1810</v>
      </c>
      <c r="I2071" s="59">
        <v>4.5</v>
      </c>
      <c r="J2071">
        <v>1</v>
      </c>
      <c r="K2071" s="191"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2.0699999999999998</v>
      </c>
      <c r="L2071" s="192" t="str">
        <f t="shared" si="32"/>
        <v>Beer473</v>
      </c>
      <c r="M2071" s="191">
        <f>VLOOKUP(L2071,'Slope %'!C:D,2,0)</f>
        <v>0.12</v>
      </c>
    </row>
    <row r="2072" spans="1:13" x14ac:dyDescent="0.25">
      <c r="A2072">
        <v>32895</v>
      </c>
      <c r="B2072" s="58" t="s">
        <v>2284</v>
      </c>
      <c r="C2072" s="58" t="s">
        <v>410</v>
      </c>
      <c r="D2072" s="58" t="s">
        <v>411</v>
      </c>
      <c r="E2072" s="58">
        <v>473</v>
      </c>
      <c r="F2072" s="58">
        <v>24</v>
      </c>
      <c r="G2072" s="59">
        <v>4.8</v>
      </c>
      <c r="H2072" s="58" t="s">
        <v>1810</v>
      </c>
      <c r="I2072" s="59">
        <v>4</v>
      </c>
      <c r="J2072">
        <v>1</v>
      </c>
      <c r="K2072" s="191"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1.77</v>
      </c>
      <c r="L2072" s="192" t="str">
        <f t="shared" si="32"/>
        <v>Beer473</v>
      </c>
      <c r="M2072" s="191">
        <f>VLOOKUP(L2072,'Slope %'!C:D,2,0)</f>
        <v>0.12</v>
      </c>
    </row>
    <row r="2073" spans="1:13" x14ac:dyDescent="0.25">
      <c r="A2073">
        <v>32895</v>
      </c>
      <c r="B2073" s="58" t="s">
        <v>2284</v>
      </c>
      <c r="C2073" s="58" t="s">
        <v>410</v>
      </c>
      <c r="D2073" s="58" t="s">
        <v>411</v>
      </c>
      <c r="E2073" s="58">
        <v>473</v>
      </c>
      <c r="F2073" s="58">
        <v>24</v>
      </c>
      <c r="G2073" s="59">
        <v>4.8</v>
      </c>
      <c r="H2073" s="58" t="s">
        <v>1810</v>
      </c>
      <c r="I2073" s="59">
        <v>4</v>
      </c>
      <c r="J2073">
        <v>1</v>
      </c>
      <c r="K2073" s="191"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1.77</v>
      </c>
      <c r="L2073" s="192" t="str">
        <f t="shared" si="32"/>
        <v>Beer473</v>
      </c>
      <c r="M2073" s="191">
        <f>VLOOKUP(L2073,'Slope %'!C:D,2,0)</f>
        <v>0.12</v>
      </c>
    </row>
    <row r="2074" spans="1:13" x14ac:dyDescent="0.25">
      <c r="A2074">
        <v>32896</v>
      </c>
      <c r="B2074" s="58" t="s">
        <v>2285</v>
      </c>
      <c r="C2074" s="58" t="s">
        <v>410</v>
      </c>
      <c r="D2074" s="58" t="s">
        <v>677</v>
      </c>
      <c r="E2074" s="58">
        <v>473</v>
      </c>
      <c r="F2074" s="58">
        <v>24</v>
      </c>
      <c r="G2074" s="59">
        <v>5</v>
      </c>
      <c r="H2074" s="58" t="s">
        <v>1887</v>
      </c>
      <c r="I2074" s="59">
        <v>3.99</v>
      </c>
      <c r="J2074">
        <v>1</v>
      </c>
      <c r="K2074" s="191"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1.85</v>
      </c>
      <c r="L2074" s="192" t="str">
        <f t="shared" si="32"/>
        <v>Beer473</v>
      </c>
      <c r="M2074" s="191">
        <f>VLOOKUP(L2074,'Slope %'!C:D,2,0)</f>
        <v>0.12</v>
      </c>
    </row>
    <row r="2075" spans="1:13" x14ac:dyDescent="0.25">
      <c r="A2075">
        <v>32896</v>
      </c>
      <c r="B2075" s="58" t="s">
        <v>2285</v>
      </c>
      <c r="C2075" s="58" t="s">
        <v>410</v>
      </c>
      <c r="D2075" s="58" t="s">
        <v>677</v>
      </c>
      <c r="E2075" s="58">
        <v>473</v>
      </c>
      <c r="F2075" s="58">
        <v>24</v>
      </c>
      <c r="G2075" s="59">
        <v>5</v>
      </c>
      <c r="H2075" s="58" t="s">
        <v>1887</v>
      </c>
      <c r="I2075" s="59">
        <v>3.99</v>
      </c>
      <c r="J2075">
        <v>1</v>
      </c>
      <c r="K2075" s="191"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1.85</v>
      </c>
      <c r="L2075" s="192" t="str">
        <f t="shared" si="32"/>
        <v>Beer473</v>
      </c>
      <c r="M2075" s="191">
        <f>VLOOKUP(L2075,'Slope %'!C:D,2,0)</f>
        <v>0.12</v>
      </c>
    </row>
    <row r="2076" spans="1:13" x14ac:dyDescent="0.25">
      <c r="A2076">
        <v>32897</v>
      </c>
      <c r="B2076" s="58" t="s">
        <v>2286</v>
      </c>
      <c r="C2076" s="58" t="s">
        <v>673</v>
      </c>
      <c r="D2076" s="58" t="s">
        <v>1091</v>
      </c>
      <c r="E2076" s="58">
        <v>20000</v>
      </c>
      <c r="F2076" s="58">
        <v>1</v>
      </c>
      <c r="G2076" s="59">
        <v>5</v>
      </c>
      <c r="H2076" s="58" t="s">
        <v>600</v>
      </c>
      <c r="I2076" s="59">
        <v>152.13</v>
      </c>
      <c r="J2076">
        <v>1</v>
      </c>
      <c r="K2076" s="191"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78.069999999999993</v>
      </c>
      <c r="L2076" s="192" t="str">
        <f t="shared" si="32"/>
        <v>Ready to Drink20000</v>
      </c>
      <c r="M2076" s="191" t="e">
        <f>VLOOKUP(L2076,'Slope %'!C:D,2,0)</f>
        <v>#N/A</v>
      </c>
    </row>
    <row r="2077" spans="1:13" x14ac:dyDescent="0.25">
      <c r="A2077">
        <v>32897</v>
      </c>
      <c r="B2077" s="58" t="s">
        <v>2286</v>
      </c>
      <c r="C2077" s="58" t="s">
        <v>673</v>
      </c>
      <c r="D2077" s="58" t="s">
        <v>1091</v>
      </c>
      <c r="E2077" s="58">
        <v>20000</v>
      </c>
      <c r="F2077" s="58">
        <v>1</v>
      </c>
      <c r="G2077" s="59">
        <v>5</v>
      </c>
      <c r="H2077" s="58" t="s">
        <v>600</v>
      </c>
      <c r="I2077" s="59">
        <v>152.13</v>
      </c>
      <c r="J2077">
        <v>1</v>
      </c>
      <c r="K2077" s="191"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78.069999999999993</v>
      </c>
      <c r="L2077" s="192" t="str">
        <f t="shared" si="32"/>
        <v>Ready to Drink20000</v>
      </c>
      <c r="M2077" s="191" t="e">
        <f>VLOOKUP(L2077,'Slope %'!C:D,2,0)</f>
        <v>#N/A</v>
      </c>
    </row>
    <row r="2078" spans="1:13" x14ac:dyDescent="0.25">
      <c r="A2078">
        <v>32915</v>
      </c>
      <c r="B2078" s="58" t="s">
        <v>2287</v>
      </c>
      <c r="C2078" s="58" t="s">
        <v>423</v>
      </c>
      <c r="D2078" s="58" t="s">
        <v>465</v>
      </c>
      <c r="E2078" s="58">
        <v>750</v>
      </c>
      <c r="F2078" s="58">
        <v>12</v>
      </c>
      <c r="G2078" s="59">
        <v>12.5</v>
      </c>
      <c r="H2078" s="58" t="s">
        <v>1701</v>
      </c>
      <c r="I2078" s="59">
        <v>19.989999999999998</v>
      </c>
      <c r="J2078">
        <v>1</v>
      </c>
      <c r="K2078" s="191"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7.32</v>
      </c>
      <c r="L2078" s="192" t="str">
        <f t="shared" si="32"/>
        <v>Wine750</v>
      </c>
      <c r="M2078" s="191">
        <f>VLOOKUP(L2078,'Slope %'!C:D,2,0)</f>
        <v>0.1</v>
      </c>
    </row>
    <row r="2079" spans="1:13" x14ac:dyDescent="0.25">
      <c r="A2079">
        <v>32927</v>
      </c>
      <c r="B2079" s="58" t="s">
        <v>2288</v>
      </c>
      <c r="C2079" s="58" t="s">
        <v>423</v>
      </c>
      <c r="D2079" s="58" t="s">
        <v>465</v>
      </c>
      <c r="E2079" s="58">
        <v>750</v>
      </c>
      <c r="F2079" s="58">
        <v>12</v>
      </c>
      <c r="G2079" s="59">
        <v>12</v>
      </c>
      <c r="H2079" s="58" t="s">
        <v>496</v>
      </c>
      <c r="I2079" s="59">
        <v>15.99</v>
      </c>
      <c r="J2079">
        <v>1</v>
      </c>
      <c r="K2079" s="191"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7.03</v>
      </c>
      <c r="L2079" s="192" t="str">
        <f t="shared" si="32"/>
        <v>Wine750</v>
      </c>
      <c r="M2079" s="191">
        <f>VLOOKUP(L2079,'Slope %'!C:D,2,0)</f>
        <v>0.1</v>
      </c>
    </row>
    <row r="2080" spans="1:13" x14ac:dyDescent="0.25">
      <c r="A2080">
        <v>32933</v>
      </c>
      <c r="B2080" s="58" t="s">
        <v>2289</v>
      </c>
      <c r="C2080" s="58" t="s">
        <v>414</v>
      </c>
      <c r="D2080" s="58" t="s">
        <v>892</v>
      </c>
      <c r="E2080" s="58">
        <v>750</v>
      </c>
      <c r="F2080" s="58">
        <v>12</v>
      </c>
      <c r="G2080" s="59">
        <v>40</v>
      </c>
      <c r="H2080" s="58" t="s">
        <v>421</v>
      </c>
      <c r="I2080" s="59">
        <v>32.99</v>
      </c>
      <c r="J2080">
        <v>1</v>
      </c>
      <c r="K2080" s="191"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23.42</v>
      </c>
      <c r="L2080" s="192" t="str">
        <f t="shared" si="32"/>
        <v>Spirits750</v>
      </c>
      <c r="M2080" s="191">
        <f>VLOOKUP(L2080,'Slope %'!C:D,2,0)</f>
        <v>7.0000000000000007E-2</v>
      </c>
    </row>
    <row r="2081" spans="1:13" x14ac:dyDescent="0.25">
      <c r="A2081">
        <v>32955</v>
      </c>
      <c r="B2081" s="58" t="s">
        <v>2290</v>
      </c>
      <c r="C2081" s="58" t="s">
        <v>423</v>
      </c>
      <c r="D2081" s="58" t="s">
        <v>473</v>
      </c>
      <c r="E2081" s="58">
        <v>750</v>
      </c>
      <c r="F2081" s="58">
        <v>12</v>
      </c>
      <c r="G2081" s="59">
        <v>14.3</v>
      </c>
      <c r="H2081" s="58" t="s">
        <v>1040</v>
      </c>
      <c r="I2081" s="59">
        <v>23.99</v>
      </c>
      <c r="J2081">
        <v>1</v>
      </c>
      <c r="K2081" s="191"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8.3699999999999992</v>
      </c>
      <c r="L2081" s="192" t="str">
        <f t="shared" si="32"/>
        <v>Wine750</v>
      </c>
      <c r="M2081" s="191">
        <f>VLOOKUP(L2081,'Slope %'!C:D,2,0)</f>
        <v>0.1</v>
      </c>
    </row>
    <row r="2082" spans="1:13" x14ac:dyDescent="0.25">
      <c r="A2082">
        <v>32957</v>
      </c>
      <c r="B2082" s="58" t="s">
        <v>2291</v>
      </c>
      <c r="C2082" s="58" t="s">
        <v>423</v>
      </c>
      <c r="D2082" s="58" t="s">
        <v>424</v>
      </c>
      <c r="E2082" s="58">
        <v>750</v>
      </c>
      <c r="F2082" s="58">
        <v>12</v>
      </c>
      <c r="G2082" s="59">
        <v>11</v>
      </c>
      <c r="H2082" s="58" t="s">
        <v>437</v>
      </c>
      <c r="I2082" s="59">
        <v>16.989999999999998</v>
      </c>
      <c r="J2082">
        <v>1</v>
      </c>
      <c r="K2082" s="191"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6.44</v>
      </c>
      <c r="L2082" s="192" t="str">
        <f t="shared" si="32"/>
        <v>Wine750</v>
      </c>
      <c r="M2082" s="191">
        <f>VLOOKUP(L2082,'Slope %'!C:D,2,0)</f>
        <v>0.1</v>
      </c>
    </row>
    <row r="2083" spans="1:13" x14ac:dyDescent="0.25">
      <c r="A2083">
        <v>32993</v>
      </c>
      <c r="B2083" s="58" t="s">
        <v>2292</v>
      </c>
      <c r="C2083" s="58" t="s">
        <v>673</v>
      </c>
      <c r="D2083" s="58" t="s">
        <v>674</v>
      </c>
      <c r="E2083" s="58">
        <v>473</v>
      </c>
      <c r="F2083" s="58">
        <v>24</v>
      </c>
      <c r="G2083" s="59">
        <v>7</v>
      </c>
      <c r="H2083" s="58" t="s">
        <v>628</v>
      </c>
      <c r="I2083" s="59">
        <v>4.29</v>
      </c>
      <c r="J2083">
        <v>1</v>
      </c>
      <c r="K2083" s="191"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2.74</v>
      </c>
      <c r="L2083" s="192" t="str">
        <f t="shared" si="32"/>
        <v>Ready to Drink473</v>
      </c>
      <c r="M2083" s="191">
        <f>VLOOKUP(L2083,'Slope %'!C:D,2,0)</f>
        <v>0.12</v>
      </c>
    </row>
    <row r="2084" spans="1:13" x14ac:dyDescent="0.25">
      <c r="A2084">
        <v>32993</v>
      </c>
      <c r="B2084" s="58" t="s">
        <v>2292</v>
      </c>
      <c r="C2084" s="58" t="s">
        <v>673</v>
      </c>
      <c r="D2084" s="58" t="s">
        <v>674</v>
      </c>
      <c r="E2084" s="58">
        <v>473</v>
      </c>
      <c r="F2084" s="58">
        <v>24</v>
      </c>
      <c r="G2084" s="59">
        <v>7</v>
      </c>
      <c r="H2084" s="58" t="s">
        <v>628</v>
      </c>
      <c r="I2084" s="59">
        <v>4.29</v>
      </c>
      <c r="J2084">
        <v>1</v>
      </c>
      <c r="K2084" s="191"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2.74</v>
      </c>
      <c r="L2084" s="192" t="str">
        <f t="shared" si="32"/>
        <v>Ready to Drink473</v>
      </c>
      <c r="M2084" s="191">
        <f>VLOOKUP(L2084,'Slope %'!C:D,2,0)</f>
        <v>0.12</v>
      </c>
    </row>
    <row r="2085" spans="1:13" x14ac:dyDescent="0.25">
      <c r="A2085">
        <v>33008</v>
      </c>
      <c r="B2085" s="58" t="s">
        <v>2293</v>
      </c>
      <c r="C2085" s="58" t="s">
        <v>410</v>
      </c>
      <c r="D2085" s="58" t="s">
        <v>717</v>
      </c>
      <c r="E2085" s="58">
        <v>473</v>
      </c>
      <c r="F2085" s="58">
        <v>24</v>
      </c>
      <c r="G2085" s="59">
        <v>6.5</v>
      </c>
      <c r="H2085" s="58" t="s">
        <v>1526</v>
      </c>
      <c r="I2085" s="59">
        <v>4.99</v>
      </c>
      <c r="J2085">
        <v>1</v>
      </c>
      <c r="K2085" s="191"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2.4</v>
      </c>
      <c r="L2085" s="192" t="str">
        <f t="shared" si="32"/>
        <v>Beer473</v>
      </c>
      <c r="M2085" s="191">
        <f>VLOOKUP(L2085,'Slope %'!C:D,2,0)</f>
        <v>0.12</v>
      </c>
    </row>
    <row r="2086" spans="1:13" x14ac:dyDescent="0.25">
      <c r="A2086">
        <v>33008</v>
      </c>
      <c r="B2086" s="58" t="s">
        <v>2293</v>
      </c>
      <c r="C2086" s="58" t="s">
        <v>410</v>
      </c>
      <c r="D2086" s="58" t="s">
        <v>717</v>
      </c>
      <c r="E2086" s="58">
        <v>473</v>
      </c>
      <c r="F2086" s="58">
        <v>24</v>
      </c>
      <c r="G2086" s="59">
        <v>6.5</v>
      </c>
      <c r="H2086" s="58" t="s">
        <v>1526</v>
      </c>
      <c r="I2086" s="59">
        <v>4.99</v>
      </c>
      <c r="J2086">
        <v>1</v>
      </c>
      <c r="K2086" s="191"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2.4</v>
      </c>
      <c r="L2086" s="192" t="str">
        <f t="shared" si="32"/>
        <v>Beer473</v>
      </c>
      <c r="M2086" s="191">
        <f>VLOOKUP(L2086,'Slope %'!C:D,2,0)</f>
        <v>0.12</v>
      </c>
    </row>
    <row r="2087" spans="1:13" x14ac:dyDescent="0.25">
      <c r="A2087">
        <v>33023</v>
      </c>
      <c r="B2087" s="58" t="s">
        <v>2294</v>
      </c>
      <c r="C2087" s="58" t="s">
        <v>673</v>
      </c>
      <c r="D2087" s="58" t="s">
        <v>1264</v>
      </c>
      <c r="E2087" s="58">
        <v>4260</v>
      </c>
      <c r="F2087" s="58">
        <v>2</v>
      </c>
      <c r="G2087" s="59">
        <v>5</v>
      </c>
      <c r="H2087" s="58" t="s">
        <v>751</v>
      </c>
      <c r="I2087" s="59">
        <v>32.99</v>
      </c>
      <c r="J2087">
        <v>12</v>
      </c>
      <c r="K2087" s="191"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16.63</v>
      </c>
      <c r="L2087" s="192" t="str">
        <f t="shared" si="32"/>
        <v>Ready to Drink4260</v>
      </c>
      <c r="M2087" s="191">
        <f>VLOOKUP(L2087,'Slope %'!C:D,2,0)</f>
        <v>7.0000000000000007E-2</v>
      </c>
    </row>
    <row r="2088" spans="1:13" x14ac:dyDescent="0.25">
      <c r="A2088">
        <v>33027</v>
      </c>
      <c r="B2088" s="58" t="s">
        <v>2295</v>
      </c>
      <c r="C2088" s="58" t="s">
        <v>673</v>
      </c>
      <c r="D2088" s="58" t="s">
        <v>1264</v>
      </c>
      <c r="E2088" s="58">
        <v>2130</v>
      </c>
      <c r="F2088" s="58">
        <v>4</v>
      </c>
      <c r="G2088" s="59">
        <v>5</v>
      </c>
      <c r="H2088" s="58" t="s">
        <v>751</v>
      </c>
      <c r="I2088" s="59">
        <v>18.489999999999998</v>
      </c>
      <c r="J2088">
        <v>6</v>
      </c>
      <c r="K2088" s="191"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8.31</v>
      </c>
      <c r="L2088" s="192" t="str">
        <f t="shared" si="32"/>
        <v>Ready to Drink2130</v>
      </c>
      <c r="M2088" s="191">
        <f>VLOOKUP(L2088,'Slope %'!C:D,2,0)</f>
        <v>0.1</v>
      </c>
    </row>
    <row r="2089" spans="1:13" x14ac:dyDescent="0.25">
      <c r="A2089">
        <v>33028</v>
      </c>
      <c r="B2089" s="58" t="s">
        <v>2296</v>
      </c>
      <c r="C2089" s="58" t="s">
        <v>673</v>
      </c>
      <c r="D2089" s="58" t="s">
        <v>1264</v>
      </c>
      <c r="E2089" s="58">
        <v>2130</v>
      </c>
      <c r="F2089" s="58">
        <v>4</v>
      </c>
      <c r="G2089" s="59">
        <v>5</v>
      </c>
      <c r="H2089" s="58" t="s">
        <v>751</v>
      </c>
      <c r="I2089" s="59">
        <v>18.489999999999998</v>
      </c>
      <c r="J2089">
        <v>6</v>
      </c>
      <c r="K2089" s="191"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8.31</v>
      </c>
      <c r="L2089" s="192" t="str">
        <f t="shared" si="32"/>
        <v>Ready to Drink2130</v>
      </c>
      <c r="M2089" s="191">
        <f>VLOOKUP(L2089,'Slope %'!C:D,2,0)</f>
        <v>0.1</v>
      </c>
    </row>
    <row r="2090" spans="1:13" x14ac:dyDescent="0.25">
      <c r="A2090">
        <v>33029</v>
      </c>
      <c r="B2090" s="58" t="s">
        <v>2297</v>
      </c>
      <c r="C2090" s="58" t="s">
        <v>673</v>
      </c>
      <c r="D2090" s="58" t="s">
        <v>1264</v>
      </c>
      <c r="E2090" s="58">
        <v>2130</v>
      </c>
      <c r="F2090" s="58">
        <v>4</v>
      </c>
      <c r="G2090" s="59">
        <v>5</v>
      </c>
      <c r="H2090" s="58" t="s">
        <v>751</v>
      </c>
      <c r="I2090" s="59">
        <v>18.489999999999998</v>
      </c>
      <c r="J2090">
        <v>6</v>
      </c>
      <c r="K2090" s="191"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8.31</v>
      </c>
      <c r="L2090" s="192" t="str">
        <f t="shared" si="32"/>
        <v>Ready to Drink2130</v>
      </c>
      <c r="M2090" s="191">
        <f>VLOOKUP(L2090,'Slope %'!C:D,2,0)</f>
        <v>0.1</v>
      </c>
    </row>
    <row r="2091" spans="1:13" x14ac:dyDescent="0.25">
      <c r="A2091">
        <v>33030</v>
      </c>
      <c r="B2091" s="58" t="s">
        <v>2298</v>
      </c>
      <c r="C2091" s="58" t="s">
        <v>673</v>
      </c>
      <c r="D2091" s="58" t="s">
        <v>1091</v>
      </c>
      <c r="E2091" s="58">
        <v>458</v>
      </c>
      <c r="F2091" s="58">
        <v>24</v>
      </c>
      <c r="G2091" s="59">
        <v>5.5</v>
      </c>
      <c r="H2091" s="58" t="s">
        <v>751</v>
      </c>
      <c r="I2091" s="59">
        <v>3.69</v>
      </c>
      <c r="J2091">
        <v>1</v>
      </c>
      <c r="K2091" s="191"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2.08</v>
      </c>
      <c r="L2091" s="192" t="str">
        <f t="shared" si="32"/>
        <v>Ready to Drink458</v>
      </c>
      <c r="M2091" s="191">
        <f>VLOOKUP(L2091,'Slope %'!C:D,2,0)</f>
        <v>0.12</v>
      </c>
    </row>
    <row r="2092" spans="1:13" x14ac:dyDescent="0.25">
      <c r="A2092">
        <v>33065</v>
      </c>
      <c r="B2092" s="58" t="s">
        <v>2299</v>
      </c>
      <c r="C2092" s="58" t="s">
        <v>423</v>
      </c>
      <c r="D2092" s="58" t="s">
        <v>436</v>
      </c>
      <c r="E2092" s="58">
        <v>750</v>
      </c>
      <c r="F2092" s="58">
        <v>12</v>
      </c>
      <c r="G2092" s="59">
        <v>11</v>
      </c>
      <c r="H2092" s="58" t="s">
        <v>434</v>
      </c>
      <c r="I2092" s="59">
        <v>17.989999999999998</v>
      </c>
      <c r="J2092">
        <v>1</v>
      </c>
      <c r="K2092" s="191"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6.44</v>
      </c>
      <c r="L2092" s="192" t="str">
        <f t="shared" si="32"/>
        <v>Wine750</v>
      </c>
      <c r="M2092" s="191">
        <f>VLOOKUP(L2092,'Slope %'!C:D,2,0)</f>
        <v>0.1</v>
      </c>
    </row>
    <row r="2093" spans="1:13" x14ac:dyDescent="0.25">
      <c r="A2093">
        <v>33068</v>
      </c>
      <c r="B2093" s="58" t="s">
        <v>2300</v>
      </c>
      <c r="C2093" s="58" t="s">
        <v>414</v>
      </c>
      <c r="D2093" s="58" t="s">
        <v>606</v>
      </c>
      <c r="E2093" s="58">
        <v>750</v>
      </c>
      <c r="F2093" s="58">
        <v>12</v>
      </c>
      <c r="G2093" s="59">
        <v>35</v>
      </c>
      <c r="H2093" s="58" t="s">
        <v>428</v>
      </c>
      <c r="I2093" s="59">
        <v>28.99</v>
      </c>
      <c r="J2093">
        <v>1</v>
      </c>
      <c r="K2093" s="191"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20.49</v>
      </c>
      <c r="L2093" s="192" t="str">
        <f t="shared" si="32"/>
        <v>Spirits750</v>
      </c>
      <c r="M2093" s="191">
        <f>VLOOKUP(L2093,'Slope %'!C:D,2,0)</f>
        <v>7.0000000000000007E-2</v>
      </c>
    </row>
    <row r="2094" spans="1:13" x14ac:dyDescent="0.25">
      <c r="A2094">
        <v>33072</v>
      </c>
      <c r="B2094" s="58" t="s">
        <v>2301</v>
      </c>
      <c r="C2094" s="58" t="s">
        <v>423</v>
      </c>
      <c r="D2094" s="58" t="s">
        <v>575</v>
      </c>
      <c r="E2094" s="58">
        <v>750</v>
      </c>
      <c r="F2094" s="58">
        <v>12</v>
      </c>
      <c r="G2094" s="59">
        <v>12.6</v>
      </c>
      <c r="H2094" s="58" t="s">
        <v>600</v>
      </c>
      <c r="I2094" s="59">
        <v>16.989999999999998</v>
      </c>
      <c r="J2094">
        <v>1</v>
      </c>
      <c r="K2094" s="191"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7.38</v>
      </c>
      <c r="L2094" s="192" t="str">
        <f t="shared" si="32"/>
        <v>Wine750</v>
      </c>
      <c r="M2094" s="191">
        <f>VLOOKUP(L2094,'Slope %'!C:D,2,0)</f>
        <v>0.1</v>
      </c>
    </row>
    <row r="2095" spans="1:13" x14ac:dyDescent="0.25">
      <c r="A2095">
        <v>33077</v>
      </c>
      <c r="B2095" s="58" t="s">
        <v>2302</v>
      </c>
      <c r="C2095" s="58" t="s">
        <v>410</v>
      </c>
      <c r="D2095" s="58" t="s">
        <v>717</v>
      </c>
      <c r="E2095" s="58">
        <v>473</v>
      </c>
      <c r="F2095" s="58">
        <v>24</v>
      </c>
      <c r="G2095" s="59">
        <v>7.5</v>
      </c>
      <c r="H2095" s="58" t="s">
        <v>2303</v>
      </c>
      <c r="I2095" s="59">
        <v>5.25</v>
      </c>
      <c r="J2095">
        <v>1</v>
      </c>
      <c r="K2095" s="191"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2.77</v>
      </c>
      <c r="L2095" s="192" t="str">
        <f t="shared" si="32"/>
        <v>Beer473</v>
      </c>
      <c r="M2095" s="191">
        <f>VLOOKUP(L2095,'Slope %'!C:D,2,0)</f>
        <v>0.12</v>
      </c>
    </row>
    <row r="2096" spans="1:13" x14ac:dyDescent="0.25">
      <c r="A2096">
        <v>33077</v>
      </c>
      <c r="B2096" s="58" t="s">
        <v>2302</v>
      </c>
      <c r="C2096" s="58" t="s">
        <v>410</v>
      </c>
      <c r="D2096" s="58" t="s">
        <v>717</v>
      </c>
      <c r="E2096" s="58">
        <v>473</v>
      </c>
      <c r="F2096" s="58">
        <v>24</v>
      </c>
      <c r="G2096" s="59">
        <v>7.5</v>
      </c>
      <c r="H2096" s="58" t="s">
        <v>2303</v>
      </c>
      <c r="I2096" s="59">
        <v>5.25</v>
      </c>
      <c r="J2096">
        <v>1</v>
      </c>
      <c r="K2096" s="191"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2.77</v>
      </c>
      <c r="L2096" s="192" t="str">
        <f t="shared" si="32"/>
        <v>Beer473</v>
      </c>
      <c r="M2096" s="191">
        <f>VLOOKUP(L2096,'Slope %'!C:D,2,0)</f>
        <v>0.12</v>
      </c>
    </row>
    <row r="2097" spans="1:13" x14ac:dyDescent="0.25">
      <c r="A2097">
        <v>33078</v>
      </c>
      <c r="B2097" s="58" t="s">
        <v>2304</v>
      </c>
      <c r="C2097" s="58" t="s">
        <v>423</v>
      </c>
      <c r="D2097" s="58" t="s">
        <v>495</v>
      </c>
      <c r="E2097" s="58">
        <v>750</v>
      </c>
      <c r="F2097" s="58">
        <v>12</v>
      </c>
      <c r="G2097" s="59">
        <v>13</v>
      </c>
      <c r="H2097" s="58" t="s">
        <v>600</v>
      </c>
      <c r="I2097" s="59">
        <v>16.989999999999998</v>
      </c>
      <c r="J2097">
        <v>1</v>
      </c>
      <c r="K2097" s="191"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7.61</v>
      </c>
      <c r="L2097" s="192" t="str">
        <f t="shared" si="32"/>
        <v>Wine750</v>
      </c>
      <c r="M2097" s="191">
        <f>VLOOKUP(L2097,'Slope %'!C:D,2,0)</f>
        <v>0.1</v>
      </c>
    </row>
    <row r="2098" spans="1:13" x14ac:dyDescent="0.25">
      <c r="A2098">
        <v>33118</v>
      </c>
      <c r="B2098" s="58" t="s">
        <v>2305</v>
      </c>
      <c r="C2098" s="58" t="s">
        <v>410</v>
      </c>
      <c r="D2098" s="58" t="s">
        <v>677</v>
      </c>
      <c r="E2098" s="58">
        <v>473</v>
      </c>
      <c r="F2098" s="58">
        <v>24</v>
      </c>
      <c r="G2098" s="59">
        <v>5.0999999999999996</v>
      </c>
      <c r="H2098" s="58" t="s">
        <v>2303</v>
      </c>
      <c r="I2098" s="59">
        <v>5.18</v>
      </c>
      <c r="J2098">
        <v>1</v>
      </c>
      <c r="K2098" s="191"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1.88</v>
      </c>
      <c r="L2098" s="192" t="str">
        <f t="shared" si="32"/>
        <v>Beer473</v>
      </c>
      <c r="M2098" s="191">
        <f>VLOOKUP(L2098,'Slope %'!C:D,2,0)</f>
        <v>0.12</v>
      </c>
    </row>
    <row r="2099" spans="1:13" x14ac:dyDescent="0.25">
      <c r="A2099">
        <v>33118</v>
      </c>
      <c r="B2099" s="58" t="s">
        <v>2305</v>
      </c>
      <c r="C2099" s="58" t="s">
        <v>410</v>
      </c>
      <c r="D2099" s="58" t="s">
        <v>677</v>
      </c>
      <c r="E2099" s="58">
        <v>473</v>
      </c>
      <c r="F2099" s="58">
        <v>24</v>
      </c>
      <c r="G2099" s="59">
        <v>5.0999999999999996</v>
      </c>
      <c r="H2099" s="58" t="s">
        <v>2303</v>
      </c>
      <c r="I2099" s="59">
        <v>5.18</v>
      </c>
      <c r="J2099">
        <v>1</v>
      </c>
      <c r="K2099" s="191"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1.88</v>
      </c>
      <c r="L2099" s="192" t="str">
        <f t="shared" si="32"/>
        <v>Beer473</v>
      </c>
      <c r="M2099" s="191">
        <f>VLOOKUP(L2099,'Slope %'!C:D,2,0)</f>
        <v>0.12</v>
      </c>
    </row>
    <row r="2100" spans="1:13" x14ac:dyDescent="0.25">
      <c r="A2100">
        <v>33194</v>
      </c>
      <c r="B2100" s="58" t="s">
        <v>2306</v>
      </c>
      <c r="C2100" s="58" t="s">
        <v>410</v>
      </c>
      <c r="D2100" s="58" t="s">
        <v>677</v>
      </c>
      <c r="E2100" s="58">
        <v>473</v>
      </c>
      <c r="F2100" s="58">
        <v>24</v>
      </c>
      <c r="G2100" s="59">
        <v>4.8</v>
      </c>
      <c r="H2100" s="58" t="s">
        <v>2066</v>
      </c>
      <c r="I2100" s="59">
        <v>4.49</v>
      </c>
      <c r="J2100">
        <v>1</v>
      </c>
      <c r="K2100" s="191"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1.77</v>
      </c>
      <c r="L2100" s="192" t="str">
        <f t="shared" si="32"/>
        <v>Beer473</v>
      </c>
      <c r="M2100" s="191">
        <f>VLOOKUP(L2100,'Slope %'!C:D,2,0)</f>
        <v>0.12</v>
      </c>
    </row>
    <row r="2101" spans="1:13" x14ac:dyDescent="0.25">
      <c r="A2101">
        <v>33194</v>
      </c>
      <c r="B2101" s="58" t="s">
        <v>2306</v>
      </c>
      <c r="C2101" s="58" t="s">
        <v>410</v>
      </c>
      <c r="D2101" s="58" t="s">
        <v>677</v>
      </c>
      <c r="E2101" s="58">
        <v>473</v>
      </c>
      <c r="F2101" s="58">
        <v>24</v>
      </c>
      <c r="G2101" s="59">
        <v>4.8</v>
      </c>
      <c r="H2101" s="58" t="s">
        <v>2066</v>
      </c>
      <c r="I2101" s="59">
        <v>4.49</v>
      </c>
      <c r="J2101">
        <v>1</v>
      </c>
      <c r="K2101" s="191"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1.77</v>
      </c>
      <c r="L2101" s="192" t="str">
        <f t="shared" si="32"/>
        <v>Beer473</v>
      </c>
      <c r="M2101" s="191">
        <f>VLOOKUP(L2101,'Slope %'!C:D,2,0)</f>
        <v>0.12</v>
      </c>
    </row>
    <row r="2102" spans="1:13" x14ac:dyDescent="0.25">
      <c r="A2102">
        <v>33225</v>
      </c>
      <c r="B2102" s="58" t="s">
        <v>2307</v>
      </c>
      <c r="C2102" s="58" t="s">
        <v>410</v>
      </c>
      <c r="D2102" s="58" t="s">
        <v>677</v>
      </c>
      <c r="E2102" s="58">
        <v>2838</v>
      </c>
      <c r="F2102" s="58">
        <v>4</v>
      </c>
      <c r="G2102" s="59">
        <v>4.5</v>
      </c>
      <c r="H2102" s="58" t="s">
        <v>2181</v>
      </c>
      <c r="I2102" s="59">
        <v>21.5</v>
      </c>
      <c r="J2102">
        <v>6</v>
      </c>
      <c r="K2102" s="191"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9.9700000000000006</v>
      </c>
      <c r="L2102" s="192" t="str">
        <f t="shared" si="32"/>
        <v>Beer2838</v>
      </c>
      <c r="M2102" s="191">
        <f>VLOOKUP(L2102,'Slope %'!C:D,2,0)</f>
        <v>7.0000000000000007E-2</v>
      </c>
    </row>
    <row r="2103" spans="1:13" x14ac:dyDescent="0.25">
      <c r="A2103">
        <v>33225</v>
      </c>
      <c r="B2103" s="58" t="s">
        <v>2307</v>
      </c>
      <c r="C2103" s="58" t="s">
        <v>410</v>
      </c>
      <c r="D2103" s="58" t="s">
        <v>677</v>
      </c>
      <c r="E2103" s="58">
        <v>2838</v>
      </c>
      <c r="F2103" s="58">
        <v>4</v>
      </c>
      <c r="G2103" s="59">
        <v>4.5</v>
      </c>
      <c r="H2103" s="58" t="s">
        <v>2181</v>
      </c>
      <c r="I2103" s="59">
        <v>21.5</v>
      </c>
      <c r="J2103">
        <v>6</v>
      </c>
      <c r="K2103" s="191"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9.9700000000000006</v>
      </c>
      <c r="L2103" s="192" t="str">
        <f t="shared" si="32"/>
        <v>Beer2838</v>
      </c>
      <c r="M2103" s="191">
        <f>VLOOKUP(L2103,'Slope %'!C:D,2,0)</f>
        <v>7.0000000000000007E-2</v>
      </c>
    </row>
    <row r="2104" spans="1:13" x14ac:dyDescent="0.25">
      <c r="A2104">
        <v>33227</v>
      </c>
      <c r="B2104" s="58" t="s">
        <v>2308</v>
      </c>
      <c r="C2104" s="58" t="s">
        <v>410</v>
      </c>
      <c r="D2104" s="58" t="s">
        <v>677</v>
      </c>
      <c r="E2104" s="58">
        <v>5676</v>
      </c>
      <c r="F2104" s="58">
        <v>2</v>
      </c>
      <c r="G2104" s="59">
        <v>4.5</v>
      </c>
      <c r="H2104" s="58" t="s">
        <v>2181</v>
      </c>
      <c r="I2104" s="59">
        <v>40.5</v>
      </c>
      <c r="J2104">
        <v>12</v>
      </c>
      <c r="K2104" s="191"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19.940000000000001</v>
      </c>
      <c r="L2104" s="192" t="str">
        <f t="shared" si="32"/>
        <v>Beer5676</v>
      </c>
      <c r="M2104" s="191">
        <f>VLOOKUP(L2104,'Slope %'!C:D,2,0)</f>
        <v>0.05</v>
      </c>
    </row>
    <row r="2105" spans="1:13" x14ac:dyDescent="0.25">
      <c r="A2105">
        <v>33227</v>
      </c>
      <c r="B2105" s="58" t="s">
        <v>2308</v>
      </c>
      <c r="C2105" s="58" t="s">
        <v>410</v>
      </c>
      <c r="D2105" s="58" t="s">
        <v>677</v>
      </c>
      <c r="E2105" s="58">
        <v>5676</v>
      </c>
      <c r="F2105" s="58">
        <v>2</v>
      </c>
      <c r="G2105" s="59">
        <v>4.5</v>
      </c>
      <c r="H2105" s="58" t="s">
        <v>2181</v>
      </c>
      <c r="I2105" s="59">
        <v>40.5</v>
      </c>
      <c r="J2105">
        <v>12</v>
      </c>
      <c r="K2105" s="191"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19.940000000000001</v>
      </c>
      <c r="L2105" s="192" t="str">
        <f t="shared" si="32"/>
        <v>Beer5676</v>
      </c>
      <c r="M2105" s="191">
        <f>VLOOKUP(L2105,'Slope %'!C:D,2,0)</f>
        <v>0.05</v>
      </c>
    </row>
    <row r="2106" spans="1:13" x14ac:dyDescent="0.25">
      <c r="A2106">
        <v>33228</v>
      </c>
      <c r="B2106" s="58" t="s">
        <v>2309</v>
      </c>
      <c r="C2106" s="58" t="s">
        <v>410</v>
      </c>
      <c r="D2106" s="58" t="s">
        <v>677</v>
      </c>
      <c r="E2106" s="58">
        <v>11352</v>
      </c>
      <c r="F2106" s="58">
        <v>1</v>
      </c>
      <c r="G2106" s="59">
        <v>4.5</v>
      </c>
      <c r="H2106" s="58" t="s">
        <v>2181</v>
      </c>
      <c r="I2106" s="59">
        <v>76.5</v>
      </c>
      <c r="J2106">
        <v>24</v>
      </c>
      <c r="K2106" s="191"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35.92</v>
      </c>
      <c r="L2106" s="192" t="str">
        <f t="shared" si="32"/>
        <v>Beer11352</v>
      </c>
      <c r="M2106" s="191">
        <f>VLOOKUP(L2106,'Slope %'!C:D,2,0)</f>
        <v>0.05</v>
      </c>
    </row>
    <row r="2107" spans="1:13" x14ac:dyDescent="0.25">
      <c r="A2107">
        <v>33228</v>
      </c>
      <c r="B2107" s="58" t="s">
        <v>2309</v>
      </c>
      <c r="C2107" s="58" t="s">
        <v>410</v>
      </c>
      <c r="D2107" s="58" t="s">
        <v>677</v>
      </c>
      <c r="E2107" s="58">
        <v>11352</v>
      </c>
      <c r="F2107" s="58">
        <v>1</v>
      </c>
      <c r="G2107" s="59">
        <v>4.5</v>
      </c>
      <c r="H2107" s="58" t="s">
        <v>2181</v>
      </c>
      <c r="I2107" s="59">
        <v>76.5</v>
      </c>
      <c r="J2107">
        <v>24</v>
      </c>
      <c r="K2107" s="191"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35.92</v>
      </c>
      <c r="L2107" s="192" t="str">
        <f t="shared" si="32"/>
        <v>Beer11352</v>
      </c>
      <c r="M2107" s="191">
        <f>VLOOKUP(L2107,'Slope %'!C:D,2,0)</f>
        <v>0.05</v>
      </c>
    </row>
    <row r="2108" spans="1:13" x14ac:dyDescent="0.25">
      <c r="A2108">
        <v>33233</v>
      </c>
      <c r="B2108" s="58" t="s">
        <v>2310</v>
      </c>
      <c r="C2108" s="58" t="s">
        <v>414</v>
      </c>
      <c r="D2108" s="58" t="s">
        <v>503</v>
      </c>
      <c r="E2108" s="58">
        <v>750</v>
      </c>
      <c r="F2108" s="58">
        <v>12</v>
      </c>
      <c r="G2108" s="59">
        <v>43</v>
      </c>
      <c r="H2108" s="58" t="s">
        <v>534</v>
      </c>
      <c r="I2108" s="59">
        <v>39.49</v>
      </c>
      <c r="J2108">
        <v>1</v>
      </c>
      <c r="K2108" s="191"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25.18</v>
      </c>
      <c r="L2108" s="192" t="str">
        <f t="shared" si="32"/>
        <v>Spirits750</v>
      </c>
      <c r="M2108" s="191">
        <f>VLOOKUP(L2108,'Slope %'!C:D,2,0)</f>
        <v>7.0000000000000007E-2</v>
      </c>
    </row>
    <row r="2109" spans="1:13" x14ac:dyDescent="0.25">
      <c r="A2109">
        <v>33235</v>
      </c>
      <c r="B2109" s="58" t="s">
        <v>2311</v>
      </c>
      <c r="C2109" s="58" t="s">
        <v>410</v>
      </c>
      <c r="D2109" s="58" t="s">
        <v>677</v>
      </c>
      <c r="E2109" s="58">
        <v>2838</v>
      </c>
      <c r="F2109" s="58">
        <v>4</v>
      </c>
      <c r="G2109" s="59">
        <v>5.5</v>
      </c>
      <c r="H2109" s="58" t="s">
        <v>2181</v>
      </c>
      <c r="I2109" s="59">
        <v>22.75</v>
      </c>
      <c r="J2109">
        <v>6</v>
      </c>
      <c r="K2109" s="191"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12.19</v>
      </c>
      <c r="L2109" s="192" t="str">
        <f t="shared" si="32"/>
        <v>Beer2838</v>
      </c>
      <c r="M2109" s="191">
        <f>VLOOKUP(L2109,'Slope %'!C:D,2,0)</f>
        <v>7.0000000000000007E-2</v>
      </c>
    </row>
    <row r="2110" spans="1:13" x14ac:dyDescent="0.25">
      <c r="A2110">
        <v>33235</v>
      </c>
      <c r="B2110" s="58" t="s">
        <v>2311</v>
      </c>
      <c r="C2110" s="58" t="s">
        <v>410</v>
      </c>
      <c r="D2110" s="58" t="s">
        <v>677</v>
      </c>
      <c r="E2110" s="58">
        <v>2838</v>
      </c>
      <c r="F2110" s="58">
        <v>4</v>
      </c>
      <c r="G2110" s="59">
        <v>5.5</v>
      </c>
      <c r="H2110" s="58" t="s">
        <v>2181</v>
      </c>
      <c r="I2110" s="59">
        <v>22.75</v>
      </c>
      <c r="J2110">
        <v>6</v>
      </c>
      <c r="K2110" s="191"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12.19</v>
      </c>
      <c r="L2110" s="192" t="str">
        <f t="shared" si="32"/>
        <v>Beer2838</v>
      </c>
      <c r="M2110" s="191">
        <f>VLOOKUP(L2110,'Slope %'!C:D,2,0)</f>
        <v>7.0000000000000007E-2</v>
      </c>
    </row>
    <row r="2111" spans="1:13" x14ac:dyDescent="0.25">
      <c r="A2111">
        <v>33236</v>
      </c>
      <c r="B2111" s="58" t="s">
        <v>2312</v>
      </c>
      <c r="C2111" s="58" t="s">
        <v>410</v>
      </c>
      <c r="D2111" s="58" t="s">
        <v>677</v>
      </c>
      <c r="E2111" s="58">
        <v>5676</v>
      </c>
      <c r="F2111" s="58">
        <v>2</v>
      </c>
      <c r="G2111" s="59">
        <v>5.5</v>
      </c>
      <c r="H2111" s="58" t="s">
        <v>2181</v>
      </c>
      <c r="I2111" s="59">
        <v>43.25</v>
      </c>
      <c r="J2111">
        <v>12</v>
      </c>
      <c r="K2111" s="191"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24.37</v>
      </c>
      <c r="L2111" s="192" t="str">
        <f t="shared" si="32"/>
        <v>Beer5676</v>
      </c>
      <c r="M2111" s="191">
        <f>VLOOKUP(L2111,'Slope %'!C:D,2,0)</f>
        <v>0.05</v>
      </c>
    </row>
    <row r="2112" spans="1:13" x14ac:dyDescent="0.25">
      <c r="A2112">
        <v>33236</v>
      </c>
      <c r="B2112" s="58" t="s">
        <v>2312</v>
      </c>
      <c r="C2112" s="58" t="s">
        <v>410</v>
      </c>
      <c r="D2112" s="58" t="s">
        <v>677</v>
      </c>
      <c r="E2112" s="58">
        <v>5676</v>
      </c>
      <c r="F2112" s="58">
        <v>2</v>
      </c>
      <c r="G2112" s="59">
        <v>5.5</v>
      </c>
      <c r="H2112" s="58" t="s">
        <v>2181</v>
      </c>
      <c r="I2112" s="59">
        <v>43.25</v>
      </c>
      <c r="J2112">
        <v>12</v>
      </c>
      <c r="K2112" s="191"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24.37</v>
      </c>
      <c r="L2112" s="192" t="str">
        <f t="shared" si="32"/>
        <v>Beer5676</v>
      </c>
      <c r="M2112" s="191">
        <f>VLOOKUP(L2112,'Slope %'!C:D,2,0)</f>
        <v>0.05</v>
      </c>
    </row>
    <row r="2113" spans="1:13" x14ac:dyDescent="0.25">
      <c r="A2113">
        <v>33242</v>
      </c>
      <c r="B2113" s="58" t="s">
        <v>2313</v>
      </c>
      <c r="C2113" s="58" t="s">
        <v>410</v>
      </c>
      <c r="D2113" s="58" t="s">
        <v>677</v>
      </c>
      <c r="E2113" s="58">
        <v>11352</v>
      </c>
      <c r="F2113" s="58">
        <v>1</v>
      </c>
      <c r="G2113" s="59">
        <v>5.5</v>
      </c>
      <c r="H2113" s="58" t="s">
        <v>2181</v>
      </c>
      <c r="I2113" s="59">
        <v>81.5</v>
      </c>
      <c r="J2113">
        <v>24</v>
      </c>
      <c r="K2113" s="191"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43.9</v>
      </c>
      <c r="L2113" s="192" t="str">
        <f t="shared" si="32"/>
        <v>Beer11352</v>
      </c>
      <c r="M2113" s="191">
        <f>VLOOKUP(L2113,'Slope %'!C:D,2,0)</f>
        <v>0.05</v>
      </c>
    </row>
    <row r="2114" spans="1:13" x14ac:dyDescent="0.25">
      <c r="A2114">
        <v>33242</v>
      </c>
      <c r="B2114" s="58" t="s">
        <v>2313</v>
      </c>
      <c r="C2114" s="58" t="s">
        <v>410</v>
      </c>
      <c r="D2114" s="58" t="s">
        <v>677</v>
      </c>
      <c r="E2114" s="58">
        <v>11352</v>
      </c>
      <c r="F2114" s="58">
        <v>1</v>
      </c>
      <c r="G2114" s="59">
        <v>5.5</v>
      </c>
      <c r="H2114" s="58" t="s">
        <v>2181</v>
      </c>
      <c r="I2114" s="59">
        <v>81.5</v>
      </c>
      <c r="J2114">
        <v>24</v>
      </c>
      <c r="K2114" s="191"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43.9</v>
      </c>
      <c r="L2114" s="192" t="str">
        <f t="shared" si="32"/>
        <v>Beer11352</v>
      </c>
      <c r="M2114" s="191">
        <f>VLOOKUP(L2114,'Slope %'!C:D,2,0)</f>
        <v>0.05</v>
      </c>
    </row>
    <row r="2115" spans="1:13" x14ac:dyDescent="0.25">
      <c r="A2115">
        <v>33261</v>
      </c>
      <c r="B2115" s="58" t="s">
        <v>2314</v>
      </c>
      <c r="C2115" s="58" t="s">
        <v>423</v>
      </c>
      <c r="D2115" s="58" t="s">
        <v>935</v>
      </c>
      <c r="E2115" s="58">
        <v>750</v>
      </c>
      <c r="F2115" s="58">
        <v>12</v>
      </c>
      <c r="G2115" s="59">
        <v>6.5</v>
      </c>
      <c r="H2115" s="58" t="s">
        <v>511</v>
      </c>
      <c r="I2115" s="59">
        <v>12.99</v>
      </c>
      <c r="J2115">
        <v>1</v>
      </c>
      <c r="K2115" s="191"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3.81</v>
      </c>
      <c r="L2115" s="192" t="str">
        <f t="shared" ref="L2115:L2178" si="33">(_xlfn.CONCAT(C2115,E2115))</f>
        <v>Wine750</v>
      </c>
      <c r="M2115" s="191">
        <f>VLOOKUP(L2115,'Slope %'!C:D,2,0)</f>
        <v>0.1</v>
      </c>
    </row>
    <row r="2116" spans="1:13" x14ac:dyDescent="0.25">
      <c r="A2116">
        <v>33262</v>
      </c>
      <c r="B2116" s="58" t="s">
        <v>2315</v>
      </c>
      <c r="C2116" s="58" t="s">
        <v>410</v>
      </c>
      <c r="D2116" s="58" t="s">
        <v>717</v>
      </c>
      <c r="E2116" s="58">
        <v>2838</v>
      </c>
      <c r="F2116" s="58">
        <v>4</v>
      </c>
      <c r="G2116" s="59">
        <v>6.5</v>
      </c>
      <c r="H2116" s="58" t="s">
        <v>2181</v>
      </c>
      <c r="I2116" s="59">
        <v>23.66</v>
      </c>
      <c r="J2116">
        <v>6</v>
      </c>
      <c r="K2116" s="191"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14.4</v>
      </c>
      <c r="L2116" s="192" t="str">
        <f t="shared" si="33"/>
        <v>Beer2838</v>
      </c>
      <c r="M2116" s="191">
        <f>VLOOKUP(L2116,'Slope %'!C:D,2,0)</f>
        <v>7.0000000000000007E-2</v>
      </c>
    </row>
    <row r="2117" spans="1:13" x14ac:dyDescent="0.25">
      <c r="A2117">
        <v>33262</v>
      </c>
      <c r="B2117" s="58" t="s">
        <v>2315</v>
      </c>
      <c r="C2117" s="58" t="s">
        <v>410</v>
      </c>
      <c r="D2117" s="58" t="s">
        <v>717</v>
      </c>
      <c r="E2117" s="58">
        <v>2838</v>
      </c>
      <c r="F2117" s="58">
        <v>4</v>
      </c>
      <c r="G2117" s="59">
        <v>6.5</v>
      </c>
      <c r="H2117" s="58" t="s">
        <v>2181</v>
      </c>
      <c r="I2117" s="59">
        <v>23.66</v>
      </c>
      <c r="J2117">
        <v>6</v>
      </c>
      <c r="K2117" s="191"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14.4</v>
      </c>
      <c r="L2117" s="192" t="str">
        <f t="shared" si="33"/>
        <v>Beer2838</v>
      </c>
      <c r="M2117" s="191">
        <f>VLOOKUP(L2117,'Slope %'!C:D,2,0)</f>
        <v>7.0000000000000007E-2</v>
      </c>
    </row>
    <row r="2118" spans="1:13" x14ac:dyDescent="0.25">
      <c r="A2118">
        <v>33275</v>
      </c>
      <c r="B2118" s="58" t="s">
        <v>2316</v>
      </c>
      <c r="C2118" s="58" t="s">
        <v>410</v>
      </c>
      <c r="D2118" s="58" t="s">
        <v>717</v>
      </c>
      <c r="E2118" s="58">
        <v>11352</v>
      </c>
      <c r="F2118" s="58">
        <v>1</v>
      </c>
      <c r="G2118" s="59">
        <v>6.5</v>
      </c>
      <c r="H2118" s="58" t="s">
        <v>2181</v>
      </c>
      <c r="I2118" s="59">
        <v>79.680000000000007</v>
      </c>
      <c r="J2118">
        <v>24</v>
      </c>
      <c r="K2118" s="191"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51.89</v>
      </c>
      <c r="L2118" s="192" t="str">
        <f t="shared" si="33"/>
        <v>Beer11352</v>
      </c>
      <c r="M2118" s="191">
        <f>VLOOKUP(L2118,'Slope %'!C:D,2,0)</f>
        <v>0.05</v>
      </c>
    </row>
    <row r="2119" spans="1:13" x14ac:dyDescent="0.25">
      <c r="A2119">
        <v>33275</v>
      </c>
      <c r="B2119" s="58" t="s">
        <v>2316</v>
      </c>
      <c r="C2119" s="58" t="s">
        <v>410</v>
      </c>
      <c r="D2119" s="58" t="s">
        <v>717</v>
      </c>
      <c r="E2119" s="58">
        <v>11352</v>
      </c>
      <c r="F2119" s="58">
        <v>1</v>
      </c>
      <c r="G2119" s="59">
        <v>6.5</v>
      </c>
      <c r="H2119" s="58" t="s">
        <v>2181</v>
      </c>
      <c r="I2119" s="59">
        <v>79.680000000000007</v>
      </c>
      <c r="J2119">
        <v>24</v>
      </c>
      <c r="K2119" s="191"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51.89</v>
      </c>
      <c r="L2119" s="192" t="str">
        <f t="shared" si="33"/>
        <v>Beer11352</v>
      </c>
      <c r="M2119" s="191">
        <f>VLOOKUP(L2119,'Slope %'!C:D,2,0)</f>
        <v>0.05</v>
      </c>
    </row>
    <row r="2120" spans="1:13" x14ac:dyDescent="0.25">
      <c r="A2120">
        <v>33288</v>
      </c>
      <c r="B2120" s="58" t="s">
        <v>2317</v>
      </c>
      <c r="C2120" s="58" t="s">
        <v>410</v>
      </c>
      <c r="D2120" s="58" t="s">
        <v>717</v>
      </c>
      <c r="E2120" s="58">
        <v>2838</v>
      </c>
      <c r="F2120" s="58">
        <v>4</v>
      </c>
      <c r="G2120" s="59">
        <v>8</v>
      </c>
      <c r="H2120" s="58" t="s">
        <v>2181</v>
      </c>
      <c r="I2120" s="59">
        <v>24.51</v>
      </c>
      <c r="J2120">
        <v>6</v>
      </c>
      <c r="K2120" s="191"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17.73</v>
      </c>
      <c r="L2120" s="192" t="str">
        <f t="shared" si="33"/>
        <v>Beer2838</v>
      </c>
      <c r="M2120" s="191">
        <f>VLOOKUP(L2120,'Slope %'!C:D,2,0)</f>
        <v>7.0000000000000007E-2</v>
      </c>
    </row>
    <row r="2121" spans="1:13" x14ac:dyDescent="0.25">
      <c r="A2121">
        <v>33288</v>
      </c>
      <c r="B2121" s="58" t="s">
        <v>2317</v>
      </c>
      <c r="C2121" s="58" t="s">
        <v>410</v>
      </c>
      <c r="D2121" s="58" t="s">
        <v>717</v>
      </c>
      <c r="E2121" s="58">
        <v>2838</v>
      </c>
      <c r="F2121" s="58">
        <v>4</v>
      </c>
      <c r="G2121" s="59">
        <v>8</v>
      </c>
      <c r="H2121" s="58" t="s">
        <v>2181</v>
      </c>
      <c r="I2121" s="59">
        <v>24.51</v>
      </c>
      <c r="J2121">
        <v>6</v>
      </c>
      <c r="K2121" s="191"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17.73</v>
      </c>
      <c r="L2121" s="192" t="str">
        <f t="shared" si="33"/>
        <v>Beer2838</v>
      </c>
      <c r="M2121" s="191">
        <f>VLOOKUP(L2121,'Slope %'!C:D,2,0)</f>
        <v>7.0000000000000007E-2</v>
      </c>
    </row>
    <row r="2122" spans="1:13" x14ac:dyDescent="0.25">
      <c r="A2122">
        <v>33318</v>
      </c>
      <c r="B2122" s="58" t="s">
        <v>2318</v>
      </c>
      <c r="C2122" s="58" t="s">
        <v>423</v>
      </c>
      <c r="D2122" s="58" t="s">
        <v>436</v>
      </c>
      <c r="E2122" s="58">
        <v>750</v>
      </c>
      <c r="F2122" s="58">
        <v>12</v>
      </c>
      <c r="G2122" s="59">
        <v>14.9</v>
      </c>
      <c r="H2122" s="58" t="s">
        <v>471</v>
      </c>
      <c r="I2122" s="59">
        <v>39.99</v>
      </c>
      <c r="J2122">
        <v>1</v>
      </c>
      <c r="K2122" s="191"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8.7200000000000006</v>
      </c>
      <c r="L2122" s="192" t="str">
        <f t="shared" si="33"/>
        <v>Wine750</v>
      </c>
      <c r="M2122" s="191">
        <f>VLOOKUP(L2122,'Slope %'!C:D,2,0)</f>
        <v>0.1</v>
      </c>
    </row>
    <row r="2123" spans="1:13" x14ac:dyDescent="0.25">
      <c r="A2123">
        <v>33320</v>
      </c>
      <c r="B2123" s="58" t="s">
        <v>2319</v>
      </c>
      <c r="C2123" s="58" t="s">
        <v>423</v>
      </c>
      <c r="D2123" s="58" t="s">
        <v>476</v>
      </c>
      <c r="E2123" s="58">
        <v>750</v>
      </c>
      <c r="F2123" s="58">
        <v>12</v>
      </c>
      <c r="G2123" s="59">
        <v>15.1</v>
      </c>
      <c r="H2123" s="58" t="s">
        <v>471</v>
      </c>
      <c r="I2123" s="59">
        <v>59.99</v>
      </c>
      <c r="J2123">
        <v>1</v>
      </c>
      <c r="K2123" s="191"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8.84</v>
      </c>
      <c r="L2123" s="192" t="str">
        <f t="shared" si="33"/>
        <v>Wine750</v>
      </c>
      <c r="M2123" s="191">
        <f>VLOOKUP(L2123,'Slope %'!C:D,2,0)</f>
        <v>0.1</v>
      </c>
    </row>
    <row r="2124" spans="1:13" x14ac:dyDescent="0.25">
      <c r="A2124">
        <v>33340</v>
      </c>
      <c r="B2124" s="58" t="s">
        <v>2320</v>
      </c>
      <c r="C2124" s="58" t="s">
        <v>414</v>
      </c>
      <c r="D2124" s="58" t="s">
        <v>663</v>
      </c>
      <c r="E2124" s="58">
        <v>750</v>
      </c>
      <c r="F2124" s="58">
        <v>12</v>
      </c>
      <c r="G2124" s="59">
        <v>35</v>
      </c>
      <c r="H2124" s="58" t="s">
        <v>419</v>
      </c>
      <c r="I2124" s="59">
        <v>47.99</v>
      </c>
      <c r="J2124">
        <v>1</v>
      </c>
      <c r="K2124" s="191"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20.49</v>
      </c>
      <c r="L2124" s="192" t="str">
        <f t="shared" si="33"/>
        <v>Spirits750</v>
      </c>
      <c r="M2124" s="191">
        <f>VLOOKUP(L2124,'Slope %'!C:D,2,0)</f>
        <v>7.0000000000000007E-2</v>
      </c>
    </row>
    <row r="2125" spans="1:13" x14ac:dyDescent="0.25">
      <c r="A2125">
        <v>33343</v>
      </c>
      <c r="B2125" s="58" t="s">
        <v>2321</v>
      </c>
      <c r="C2125" s="58" t="s">
        <v>414</v>
      </c>
      <c r="D2125" s="58" t="s">
        <v>415</v>
      </c>
      <c r="E2125" s="58">
        <v>750</v>
      </c>
      <c r="F2125" s="58">
        <v>12</v>
      </c>
      <c r="G2125" s="59">
        <v>45</v>
      </c>
      <c r="H2125" s="58" t="s">
        <v>419</v>
      </c>
      <c r="I2125" s="59">
        <v>31.99</v>
      </c>
      <c r="J2125">
        <v>1</v>
      </c>
      <c r="K2125" s="191"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26.35</v>
      </c>
      <c r="L2125" s="192" t="str">
        <f t="shared" si="33"/>
        <v>Spirits750</v>
      </c>
      <c r="M2125" s="191">
        <f>VLOOKUP(L2125,'Slope %'!C:D,2,0)</f>
        <v>7.0000000000000007E-2</v>
      </c>
    </row>
    <row r="2126" spans="1:13" x14ac:dyDescent="0.25">
      <c r="A2126">
        <v>33372</v>
      </c>
      <c r="B2126" s="58" t="s">
        <v>2322</v>
      </c>
      <c r="C2126" s="58" t="s">
        <v>410</v>
      </c>
      <c r="D2126" s="58" t="s">
        <v>717</v>
      </c>
      <c r="E2126" s="58">
        <v>5676</v>
      </c>
      <c r="F2126" s="58">
        <v>2</v>
      </c>
      <c r="G2126" s="59">
        <v>8</v>
      </c>
      <c r="H2126" s="58" t="s">
        <v>2181</v>
      </c>
      <c r="I2126" s="59">
        <v>46.44</v>
      </c>
      <c r="J2126">
        <v>12</v>
      </c>
      <c r="K2126" s="191"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35.450000000000003</v>
      </c>
      <c r="L2126" s="192" t="str">
        <f t="shared" si="33"/>
        <v>Beer5676</v>
      </c>
      <c r="M2126" s="191">
        <f>VLOOKUP(L2126,'Slope %'!C:D,2,0)</f>
        <v>0.05</v>
      </c>
    </row>
    <row r="2127" spans="1:13" x14ac:dyDescent="0.25">
      <c r="A2127">
        <v>33372</v>
      </c>
      <c r="B2127" s="58" t="s">
        <v>2322</v>
      </c>
      <c r="C2127" s="58" t="s">
        <v>410</v>
      </c>
      <c r="D2127" s="58" t="s">
        <v>717</v>
      </c>
      <c r="E2127" s="58">
        <v>5676</v>
      </c>
      <c r="F2127" s="58">
        <v>2</v>
      </c>
      <c r="G2127" s="59">
        <v>8</v>
      </c>
      <c r="H2127" s="58" t="s">
        <v>2181</v>
      </c>
      <c r="I2127" s="59">
        <v>46.44</v>
      </c>
      <c r="J2127">
        <v>12</v>
      </c>
      <c r="K2127" s="191"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35.450000000000003</v>
      </c>
      <c r="L2127" s="192" t="str">
        <f t="shared" si="33"/>
        <v>Beer5676</v>
      </c>
      <c r="M2127" s="191">
        <f>VLOOKUP(L2127,'Slope %'!C:D,2,0)</f>
        <v>0.05</v>
      </c>
    </row>
    <row r="2128" spans="1:13" x14ac:dyDescent="0.25">
      <c r="A2128">
        <v>33377</v>
      </c>
      <c r="B2128" s="58" t="s">
        <v>2323</v>
      </c>
      <c r="C2128" s="58" t="s">
        <v>410</v>
      </c>
      <c r="D2128" s="58" t="s">
        <v>677</v>
      </c>
      <c r="E2128" s="58">
        <v>2838</v>
      </c>
      <c r="F2128" s="58">
        <v>4</v>
      </c>
      <c r="G2128" s="59">
        <v>5.5</v>
      </c>
      <c r="H2128" s="58" t="s">
        <v>2181</v>
      </c>
      <c r="I2128" s="59">
        <v>22.5</v>
      </c>
      <c r="J2128">
        <v>6</v>
      </c>
      <c r="K2128" s="191"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12.19</v>
      </c>
      <c r="L2128" s="192" t="str">
        <f t="shared" si="33"/>
        <v>Beer2838</v>
      </c>
      <c r="M2128" s="191">
        <f>VLOOKUP(L2128,'Slope %'!C:D,2,0)</f>
        <v>7.0000000000000007E-2</v>
      </c>
    </row>
    <row r="2129" spans="1:13" x14ac:dyDescent="0.25">
      <c r="A2129">
        <v>33377</v>
      </c>
      <c r="B2129" s="58" t="s">
        <v>2323</v>
      </c>
      <c r="C2129" s="58" t="s">
        <v>410</v>
      </c>
      <c r="D2129" s="58" t="s">
        <v>677</v>
      </c>
      <c r="E2129" s="58">
        <v>2838</v>
      </c>
      <c r="F2129" s="58">
        <v>4</v>
      </c>
      <c r="G2129" s="59">
        <v>5.5</v>
      </c>
      <c r="H2129" s="58" t="s">
        <v>2181</v>
      </c>
      <c r="I2129" s="59">
        <v>22.5</v>
      </c>
      <c r="J2129">
        <v>6</v>
      </c>
      <c r="K2129" s="191"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12.19</v>
      </c>
      <c r="L2129" s="192" t="str">
        <f t="shared" si="33"/>
        <v>Beer2838</v>
      </c>
      <c r="M2129" s="191">
        <f>VLOOKUP(L2129,'Slope %'!C:D,2,0)</f>
        <v>7.0000000000000007E-2</v>
      </c>
    </row>
    <row r="2130" spans="1:13" x14ac:dyDescent="0.25">
      <c r="A2130">
        <v>33381</v>
      </c>
      <c r="B2130" s="58" t="s">
        <v>2324</v>
      </c>
      <c r="C2130" s="58" t="s">
        <v>410</v>
      </c>
      <c r="D2130" s="58" t="s">
        <v>677</v>
      </c>
      <c r="E2130" s="58">
        <v>5676</v>
      </c>
      <c r="F2130" s="58">
        <v>2</v>
      </c>
      <c r="G2130" s="59">
        <v>5.5</v>
      </c>
      <c r="H2130" s="58" t="s">
        <v>2181</v>
      </c>
      <c r="I2130" s="59">
        <v>42.5</v>
      </c>
      <c r="J2130">
        <v>12</v>
      </c>
      <c r="K2130" s="191"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24.37</v>
      </c>
      <c r="L2130" s="192" t="str">
        <f t="shared" si="33"/>
        <v>Beer5676</v>
      </c>
      <c r="M2130" s="191">
        <f>VLOOKUP(L2130,'Slope %'!C:D,2,0)</f>
        <v>0.05</v>
      </c>
    </row>
    <row r="2131" spans="1:13" x14ac:dyDescent="0.25">
      <c r="A2131">
        <v>33381</v>
      </c>
      <c r="B2131" s="58" t="s">
        <v>2324</v>
      </c>
      <c r="C2131" s="58" t="s">
        <v>410</v>
      </c>
      <c r="D2131" s="58" t="s">
        <v>677</v>
      </c>
      <c r="E2131" s="58">
        <v>5676</v>
      </c>
      <c r="F2131" s="58">
        <v>2</v>
      </c>
      <c r="G2131" s="59">
        <v>5.5</v>
      </c>
      <c r="H2131" s="58" t="s">
        <v>2181</v>
      </c>
      <c r="I2131" s="59">
        <v>42.5</v>
      </c>
      <c r="J2131">
        <v>12</v>
      </c>
      <c r="K2131" s="191"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24.37</v>
      </c>
      <c r="L2131" s="192" t="str">
        <f t="shared" si="33"/>
        <v>Beer5676</v>
      </c>
      <c r="M2131" s="191">
        <f>VLOOKUP(L2131,'Slope %'!C:D,2,0)</f>
        <v>0.05</v>
      </c>
    </row>
    <row r="2132" spans="1:13" x14ac:dyDescent="0.25">
      <c r="A2132">
        <v>33382</v>
      </c>
      <c r="B2132" s="58" t="s">
        <v>2325</v>
      </c>
      <c r="C2132" s="58" t="s">
        <v>410</v>
      </c>
      <c r="D2132" s="58" t="s">
        <v>677</v>
      </c>
      <c r="E2132" s="58">
        <v>11352</v>
      </c>
      <c r="F2132" s="58">
        <v>1</v>
      </c>
      <c r="G2132" s="59">
        <v>5.5</v>
      </c>
      <c r="H2132" s="58" t="s">
        <v>2181</v>
      </c>
      <c r="I2132" s="59">
        <v>80.5</v>
      </c>
      <c r="J2132">
        <v>24</v>
      </c>
      <c r="K2132" s="191"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43.9</v>
      </c>
      <c r="L2132" s="192" t="str">
        <f t="shared" si="33"/>
        <v>Beer11352</v>
      </c>
      <c r="M2132" s="191">
        <f>VLOOKUP(L2132,'Slope %'!C:D,2,0)</f>
        <v>0.05</v>
      </c>
    </row>
    <row r="2133" spans="1:13" x14ac:dyDescent="0.25">
      <c r="A2133">
        <v>33382</v>
      </c>
      <c r="B2133" s="58" t="s">
        <v>2325</v>
      </c>
      <c r="C2133" s="58" t="s">
        <v>410</v>
      </c>
      <c r="D2133" s="58" t="s">
        <v>677</v>
      </c>
      <c r="E2133" s="58">
        <v>11352</v>
      </c>
      <c r="F2133" s="58">
        <v>1</v>
      </c>
      <c r="G2133" s="59">
        <v>5.5</v>
      </c>
      <c r="H2133" s="58" t="s">
        <v>2181</v>
      </c>
      <c r="I2133" s="59">
        <v>80.5</v>
      </c>
      <c r="J2133">
        <v>24</v>
      </c>
      <c r="K2133" s="191"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43.9</v>
      </c>
      <c r="L2133" s="192" t="str">
        <f t="shared" si="33"/>
        <v>Beer11352</v>
      </c>
      <c r="M2133" s="191">
        <f>VLOOKUP(L2133,'Slope %'!C:D,2,0)</f>
        <v>0.05</v>
      </c>
    </row>
    <row r="2134" spans="1:13" x14ac:dyDescent="0.25">
      <c r="A2134">
        <v>33384</v>
      </c>
      <c r="B2134" s="58" t="s">
        <v>2326</v>
      </c>
      <c r="C2134" s="58" t="s">
        <v>410</v>
      </c>
      <c r="D2134" s="58" t="s">
        <v>717</v>
      </c>
      <c r="E2134" s="58">
        <v>5676</v>
      </c>
      <c r="F2134" s="58">
        <v>2</v>
      </c>
      <c r="G2134" s="59">
        <v>6.5</v>
      </c>
      <c r="H2134" s="58" t="s">
        <v>2181</v>
      </c>
      <c r="I2134" s="59">
        <v>44.82</v>
      </c>
      <c r="J2134">
        <v>12</v>
      </c>
      <c r="K2134" s="191"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28.8</v>
      </c>
      <c r="L2134" s="192" t="str">
        <f t="shared" si="33"/>
        <v>Beer5676</v>
      </c>
      <c r="M2134" s="191">
        <f>VLOOKUP(L2134,'Slope %'!C:D,2,0)</f>
        <v>0.05</v>
      </c>
    </row>
    <row r="2135" spans="1:13" x14ac:dyDescent="0.25">
      <c r="A2135">
        <v>33384</v>
      </c>
      <c r="B2135" s="58" t="s">
        <v>2326</v>
      </c>
      <c r="C2135" s="58" t="s">
        <v>410</v>
      </c>
      <c r="D2135" s="58" t="s">
        <v>717</v>
      </c>
      <c r="E2135" s="58">
        <v>5676</v>
      </c>
      <c r="F2135" s="58">
        <v>2</v>
      </c>
      <c r="G2135" s="59">
        <v>6.5</v>
      </c>
      <c r="H2135" s="58" t="s">
        <v>2181</v>
      </c>
      <c r="I2135" s="59">
        <v>44.82</v>
      </c>
      <c r="J2135">
        <v>12</v>
      </c>
      <c r="K2135" s="191"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28.8</v>
      </c>
      <c r="L2135" s="192" t="str">
        <f t="shared" si="33"/>
        <v>Beer5676</v>
      </c>
      <c r="M2135" s="191">
        <f>VLOOKUP(L2135,'Slope %'!C:D,2,0)</f>
        <v>0.05</v>
      </c>
    </row>
    <row r="2136" spans="1:13" x14ac:dyDescent="0.25">
      <c r="A2136">
        <v>33385</v>
      </c>
      <c r="B2136" s="58" t="s">
        <v>2327</v>
      </c>
      <c r="C2136" s="58" t="s">
        <v>410</v>
      </c>
      <c r="D2136" s="58" t="s">
        <v>717</v>
      </c>
      <c r="E2136" s="58">
        <v>11352</v>
      </c>
      <c r="F2136" s="58">
        <v>1</v>
      </c>
      <c r="G2136" s="59">
        <v>8</v>
      </c>
      <c r="H2136" s="58" t="s">
        <v>2181</v>
      </c>
      <c r="I2136" s="59">
        <v>82.56</v>
      </c>
      <c r="J2136">
        <v>24</v>
      </c>
      <c r="K2136" s="191"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63.86</v>
      </c>
      <c r="L2136" s="192" t="str">
        <f t="shared" si="33"/>
        <v>Beer11352</v>
      </c>
      <c r="M2136" s="191">
        <f>VLOOKUP(L2136,'Slope %'!C:D,2,0)</f>
        <v>0.05</v>
      </c>
    </row>
    <row r="2137" spans="1:13" x14ac:dyDescent="0.25">
      <c r="A2137">
        <v>33385</v>
      </c>
      <c r="B2137" s="58" t="s">
        <v>2327</v>
      </c>
      <c r="C2137" s="58" t="s">
        <v>410</v>
      </c>
      <c r="D2137" s="58" t="s">
        <v>717</v>
      </c>
      <c r="E2137" s="58">
        <v>11352</v>
      </c>
      <c r="F2137" s="58">
        <v>1</v>
      </c>
      <c r="G2137" s="59">
        <v>8</v>
      </c>
      <c r="H2137" s="58" t="s">
        <v>2181</v>
      </c>
      <c r="I2137" s="59">
        <v>82.56</v>
      </c>
      <c r="J2137">
        <v>24</v>
      </c>
      <c r="K2137" s="191"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63.86</v>
      </c>
      <c r="L2137" s="192" t="str">
        <f t="shared" si="33"/>
        <v>Beer11352</v>
      </c>
      <c r="M2137" s="191">
        <f>VLOOKUP(L2137,'Slope %'!C:D,2,0)</f>
        <v>0.05</v>
      </c>
    </row>
    <row r="2138" spans="1:13" x14ac:dyDescent="0.25">
      <c r="A2138">
        <v>33388</v>
      </c>
      <c r="B2138" s="58" t="s">
        <v>2328</v>
      </c>
      <c r="C2138" s="58" t="s">
        <v>410</v>
      </c>
      <c r="D2138" s="58" t="s">
        <v>677</v>
      </c>
      <c r="E2138" s="58">
        <v>2838</v>
      </c>
      <c r="F2138" s="58">
        <v>4</v>
      </c>
      <c r="G2138" s="59">
        <v>5</v>
      </c>
      <c r="H2138" s="58" t="s">
        <v>2181</v>
      </c>
      <c r="I2138" s="59">
        <v>21.38</v>
      </c>
      <c r="J2138">
        <v>6</v>
      </c>
      <c r="K2138" s="191"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11.08</v>
      </c>
      <c r="L2138" s="192" t="str">
        <f t="shared" si="33"/>
        <v>Beer2838</v>
      </c>
      <c r="M2138" s="191">
        <f>VLOOKUP(L2138,'Slope %'!C:D,2,0)</f>
        <v>7.0000000000000007E-2</v>
      </c>
    </row>
    <row r="2139" spans="1:13" x14ac:dyDescent="0.25">
      <c r="A2139">
        <v>33388</v>
      </c>
      <c r="B2139" s="58" t="s">
        <v>2328</v>
      </c>
      <c r="C2139" s="58" t="s">
        <v>410</v>
      </c>
      <c r="D2139" s="58" t="s">
        <v>677</v>
      </c>
      <c r="E2139" s="58">
        <v>2838</v>
      </c>
      <c r="F2139" s="58">
        <v>4</v>
      </c>
      <c r="G2139" s="59">
        <v>5</v>
      </c>
      <c r="H2139" s="58" t="s">
        <v>2181</v>
      </c>
      <c r="I2139" s="59">
        <v>21.38</v>
      </c>
      <c r="J2139">
        <v>6</v>
      </c>
      <c r="K2139" s="191"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11.08</v>
      </c>
      <c r="L2139" s="192" t="str">
        <f t="shared" si="33"/>
        <v>Beer2838</v>
      </c>
      <c r="M2139" s="191">
        <f>VLOOKUP(L2139,'Slope %'!C:D,2,0)</f>
        <v>7.0000000000000007E-2</v>
      </c>
    </row>
    <row r="2140" spans="1:13" x14ac:dyDescent="0.25">
      <c r="A2140">
        <v>33390</v>
      </c>
      <c r="B2140" s="58" t="s">
        <v>2329</v>
      </c>
      <c r="C2140" s="58" t="s">
        <v>410</v>
      </c>
      <c r="D2140" s="58" t="s">
        <v>677</v>
      </c>
      <c r="E2140" s="58">
        <v>5676</v>
      </c>
      <c r="F2140" s="58">
        <v>2</v>
      </c>
      <c r="G2140" s="59">
        <v>5</v>
      </c>
      <c r="H2140" s="58" t="s">
        <v>2181</v>
      </c>
      <c r="I2140" s="59">
        <v>40.5</v>
      </c>
      <c r="J2140">
        <v>12</v>
      </c>
      <c r="K2140" s="191"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22.16</v>
      </c>
      <c r="L2140" s="192" t="str">
        <f t="shared" si="33"/>
        <v>Beer5676</v>
      </c>
      <c r="M2140" s="191">
        <f>VLOOKUP(L2140,'Slope %'!C:D,2,0)</f>
        <v>0.05</v>
      </c>
    </row>
    <row r="2141" spans="1:13" x14ac:dyDescent="0.25">
      <c r="A2141">
        <v>33390</v>
      </c>
      <c r="B2141" s="58" t="s">
        <v>2329</v>
      </c>
      <c r="C2141" s="58" t="s">
        <v>410</v>
      </c>
      <c r="D2141" s="58" t="s">
        <v>677</v>
      </c>
      <c r="E2141" s="58">
        <v>5676</v>
      </c>
      <c r="F2141" s="58">
        <v>2</v>
      </c>
      <c r="G2141" s="59">
        <v>5</v>
      </c>
      <c r="H2141" s="58" t="s">
        <v>2181</v>
      </c>
      <c r="I2141" s="59">
        <v>40.5</v>
      </c>
      <c r="J2141">
        <v>12</v>
      </c>
      <c r="K2141" s="191"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22.16</v>
      </c>
      <c r="L2141" s="192" t="str">
        <f t="shared" si="33"/>
        <v>Beer5676</v>
      </c>
      <c r="M2141" s="191">
        <f>VLOOKUP(L2141,'Slope %'!C:D,2,0)</f>
        <v>0.05</v>
      </c>
    </row>
    <row r="2142" spans="1:13" x14ac:dyDescent="0.25">
      <c r="A2142">
        <v>33392</v>
      </c>
      <c r="B2142" s="58" t="s">
        <v>2330</v>
      </c>
      <c r="C2142" s="58" t="s">
        <v>410</v>
      </c>
      <c r="D2142" s="58" t="s">
        <v>677</v>
      </c>
      <c r="E2142" s="58">
        <v>11352</v>
      </c>
      <c r="F2142" s="58">
        <v>1</v>
      </c>
      <c r="G2142" s="59">
        <v>5</v>
      </c>
      <c r="H2142" s="58" t="s">
        <v>2181</v>
      </c>
      <c r="I2142" s="59">
        <v>72</v>
      </c>
      <c r="J2142">
        <v>24</v>
      </c>
      <c r="K2142" s="191"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39.909999999999997</v>
      </c>
      <c r="L2142" s="192" t="str">
        <f t="shared" si="33"/>
        <v>Beer11352</v>
      </c>
      <c r="M2142" s="191">
        <f>VLOOKUP(L2142,'Slope %'!C:D,2,0)</f>
        <v>0.05</v>
      </c>
    </row>
    <row r="2143" spans="1:13" x14ac:dyDescent="0.25">
      <c r="A2143">
        <v>33392</v>
      </c>
      <c r="B2143" s="58" t="s">
        <v>2330</v>
      </c>
      <c r="C2143" s="58" t="s">
        <v>410</v>
      </c>
      <c r="D2143" s="58" t="s">
        <v>677</v>
      </c>
      <c r="E2143" s="58">
        <v>11352</v>
      </c>
      <c r="F2143" s="58">
        <v>1</v>
      </c>
      <c r="G2143" s="59">
        <v>5</v>
      </c>
      <c r="H2143" s="58" t="s">
        <v>2181</v>
      </c>
      <c r="I2143" s="59">
        <v>72</v>
      </c>
      <c r="J2143">
        <v>24</v>
      </c>
      <c r="K2143" s="191"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39.909999999999997</v>
      </c>
      <c r="L2143" s="192" t="str">
        <f t="shared" si="33"/>
        <v>Beer11352</v>
      </c>
      <c r="M2143" s="191">
        <f>VLOOKUP(L2143,'Slope %'!C:D,2,0)</f>
        <v>0.05</v>
      </c>
    </row>
    <row r="2144" spans="1:13" x14ac:dyDescent="0.25">
      <c r="A2144">
        <v>33398</v>
      </c>
      <c r="B2144" s="58" t="s">
        <v>2331</v>
      </c>
      <c r="C2144" s="58" t="s">
        <v>673</v>
      </c>
      <c r="D2144" s="58" t="s">
        <v>674</v>
      </c>
      <c r="E2144" s="58">
        <v>2130</v>
      </c>
      <c r="F2144" s="58">
        <v>4</v>
      </c>
      <c r="G2144" s="59">
        <v>5</v>
      </c>
      <c r="H2144" s="58" t="s">
        <v>421</v>
      </c>
      <c r="I2144" s="59">
        <v>16.989999999999998</v>
      </c>
      <c r="J2144">
        <v>6</v>
      </c>
      <c r="K2144" s="191"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8.31</v>
      </c>
      <c r="L2144" s="192" t="str">
        <f t="shared" si="33"/>
        <v>Ready to Drink2130</v>
      </c>
      <c r="M2144" s="191">
        <f>VLOOKUP(L2144,'Slope %'!C:D,2,0)</f>
        <v>0.1</v>
      </c>
    </row>
    <row r="2145" spans="1:13" x14ac:dyDescent="0.25">
      <c r="A2145">
        <v>33401</v>
      </c>
      <c r="B2145" s="58" t="s">
        <v>2332</v>
      </c>
      <c r="C2145" s="58" t="s">
        <v>673</v>
      </c>
      <c r="D2145" s="58" t="s">
        <v>1398</v>
      </c>
      <c r="E2145" s="58">
        <v>473</v>
      </c>
      <c r="F2145" s="58">
        <v>24</v>
      </c>
      <c r="G2145" s="59">
        <v>4.5</v>
      </c>
      <c r="H2145" s="58" t="s">
        <v>600</v>
      </c>
      <c r="I2145" s="59">
        <v>4.1900000000000004</v>
      </c>
      <c r="J2145">
        <v>1</v>
      </c>
      <c r="K2145" s="191"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1.76</v>
      </c>
      <c r="L2145" s="192" t="str">
        <f t="shared" si="33"/>
        <v>Ready to Drink473</v>
      </c>
      <c r="M2145" s="191">
        <f>VLOOKUP(L2145,'Slope %'!C:D,2,0)</f>
        <v>0.12</v>
      </c>
    </row>
    <row r="2146" spans="1:13" x14ac:dyDescent="0.25">
      <c r="A2146">
        <v>33401</v>
      </c>
      <c r="B2146" s="58" t="s">
        <v>2332</v>
      </c>
      <c r="C2146" s="58" t="s">
        <v>673</v>
      </c>
      <c r="D2146" s="58" t="s">
        <v>1398</v>
      </c>
      <c r="E2146" s="58">
        <v>473</v>
      </c>
      <c r="F2146" s="58">
        <v>24</v>
      </c>
      <c r="G2146" s="59">
        <v>4.5</v>
      </c>
      <c r="H2146" s="58" t="s">
        <v>600</v>
      </c>
      <c r="I2146" s="59">
        <v>4.1900000000000004</v>
      </c>
      <c r="J2146">
        <v>1</v>
      </c>
      <c r="K2146" s="191"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1.76</v>
      </c>
      <c r="L2146" s="192" t="str">
        <f t="shared" si="33"/>
        <v>Ready to Drink473</v>
      </c>
      <c r="M2146" s="191">
        <f>VLOOKUP(L2146,'Slope %'!C:D,2,0)</f>
        <v>0.12</v>
      </c>
    </row>
    <row r="2147" spans="1:13" x14ac:dyDescent="0.25">
      <c r="A2147">
        <v>33409</v>
      </c>
      <c r="B2147" s="58" t="s">
        <v>2333</v>
      </c>
      <c r="C2147" s="58" t="s">
        <v>410</v>
      </c>
      <c r="D2147" s="58" t="s">
        <v>677</v>
      </c>
      <c r="E2147" s="58">
        <v>11352</v>
      </c>
      <c r="F2147" s="58">
        <v>1</v>
      </c>
      <c r="G2147" s="59">
        <v>5</v>
      </c>
      <c r="H2147" s="58" t="s">
        <v>1200</v>
      </c>
      <c r="I2147" s="59">
        <v>43.79</v>
      </c>
      <c r="J2147">
        <v>24</v>
      </c>
      <c r="K2147" s="191"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39.909999999999997</v>
      </c>
      <c r="L2147" s="192" t="str">
        <f t="shared" si="33"/>
        <v>Beer11352</v>
      </c>
      <c r="M2147" s="191">
        <f>VLOOKUP(L2147,'Slope %'!C:D,2,0)</f>
        <v>0.05</v>
      </c>
    </row>
    <row r="2148" spans="1:13" x14ac:dyDescent="0.25">
      <c r="A2148">
        <v>33409</v>
      </c>
      <c r="B2148" s="58" t="s">
        <v>2333</v>
      </c>
      <c r="C2148" s="58" t="s">
        <v>410</v>
      </c>
      <c r="D2148" s="58" t="s">
        <v>677</v>
      </c>
      <c r="E2148" s="58">
        <v>11352</v>
      </c>
      <c r="F2148" s="58">
        <v>1</v>
      </c>
      <c r="G2148" s="59">
        <v>5</v>
      </c>
      <c r="H2148" s="58" t="s">
        <v>1200</v>
      </c>
      <c r="I2148" s="59">
        <v>43.79</v>
      </c>
      <c r="J2148">
        <v>24</v>
      </c>
      <c r="K2148" s="191"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39.909999999999997</v>
      </c>
      <c r="L2148" s="192" t="str">
        <f t="shared" si="33"/>
        <v>Beer11352</v>
      </c>
      <c r="M2148" s="191">
        <f>VLOOKUP(L2148,'Slope %'!C:D,2,0)</f>
        <v>0.05</v>
      </c>
    </row>
    <row r="2149" spans="1:13" x14ac:dyDescent="0.25">
      <c r="A2149">
        <v>33411</v>
      </c>
      <c r="B2149" s="58" t="s">
        <v>2334</v>
      </c>
      <c r="C2149" s="58" t="s">
        <v>410</v>
      </c>
      <c r="D2149" s="58" t="s">
        <v>717</v>
      </c>
      <c r="E2149" s="58">
        <v>11352</v>
      </c>
      <c r="F2149" s="58">
        <v>1</v>
      </c>
      <c r="G2149" s="59">
        <v>6.9</v>
      </c>
      <c r="H2149" s="58" t="s">
        <v>1200</v>
      </c>
      <c r="I2149" s="59">
        <v>62</v>
      </c>
      <c r="J2149">
        <v>24</v>
      </c>
      <c r="K2149" s="191"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55.08</v>
      </c>
      <c r="L2149" s="192" t="str">
        <f t="shared" si="33"/>
        <v>Beer11352</v>
      </c>
      <c r="M2149" s="191">
        <f>VLOOKUP(L2149,'Slope %'!C:D,2,0)</f>
        <v>0.05</v>
      </c>
    </row>
    <row r="2150" spans="1:13" x14ac:dyDescent="0.25">
      <c r="A2150">
        <v>33411</v>
      </c>
      <c r="B2150" s="58" t="s">
        <v>2334</v>
      </c>
      <c r="C2150" s="58" t="s">
        <v>410</v>
      </c>
      <c r="D2150" s="58" t="s">
        <v>717</v>
      </c>
      <c r="E2150" s="58">
        <v>11352</v>
      </c>
      <c r="F2150" s="58">
        <v>1</v>
      </c>
      <c r="G2150" s="59">
        <v>6.9</v>
      </c>
      <c r="H2150" s="58" t="s">
        <v>1200</v>
      </c>
      <c r="I2150" s="59">
        <v>62</v>
      </c>
      <c r="J2150">
        <v>24</v>
      </c>
      <c r="K2150" s="191"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55.08</v>
      </c>
      <c r="L2150" s="192" t="str">
        <f t="shared" si="33"/>
        <v>Beer11352</v>
      </c>
      <c r="M2150" s="191">
        <f>VLOOKUP(L2150,'Slope %'!C:D,2,0)</f>
        <v>0.05</v>
      </c>
    </row>
    <row r="2151" spans="1:13" x14ac:dyDescent="0.25">
      <c r="A2151">
        <v>33418</v>
      </c>
      <c r="B2151" s="58" t="s">
        <v>2335</v>
      </c>
      <c r="C2151" s="58" t="s">
        <v>410</v>
      </c>
      <c r="D2151" s="58" t="s">
        <v>677</v>
      </c>
      <c r="E2151" s="58">
        <v>11352</v>
      </c>
      <c r="F2151" s="58">
        <v>1</v>
      </c>
      <c r="G2151" s="59">
        <v>5</v>
      </c>
      <c r="H2151" s="58" t="s">
        <v>1200</v>
      </c>
      <c r="I2151" s="59">
        <v>43.79</v>
      </c>
      <c r="J2151">
        <v>24</v>
      </c>
      <c r="K2151" s="191"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39.909999999999997</v>
      </c>
      <c r="L2151" s="192" t="str">
        <f t="shared" si="33"/>
        <v>Beer11352</v>
      </c>
      <c r="M2151" s="191">
        <f>VLOOKUP(L2151,'Slope %'!C:D,2,0)</f>
        <v>0.05</v>
      </c>
    </row>
    <row r="2152" spans="1:13" x14ac:dyDescent="0.25">
      <c r="A2152">
        <v>33418</v>
      </c>
      <c r="B2152" s="58" t="s">
        <v>2335</v>
      </c>
      <c r="C2152" s="58" t="s">
        <v>410</v>
      </c>
      <c r="D2152" s="58" t="s">
        <v>677</v>
      </c>
      <c r="E2152" s="58">
        <v>11352</v>
      </c>
      <c r="F2152" s="58">
        <v>1</v>
      </c>
      <c r="G2152" s="59">
        <v>5</v>
      </c>
      <c r="H2152" s="58" t="s">
        <v>1200</v>
      </c>
      <c r="I2152" s="59">
        <v>43.79</v>
      </c>
      <c r="J2152">
        <v>24</v>
      </c>
      <c r="K2152" s="191"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39.909999999999997</v>
      </c>
      <c r="L2152" s="192" t="str">
        <f t="shared" si="33"/>
        <v>Beer11352</v>
      </c>
      <c r="M2152" s="191">
        <f>VLOOKUP(L2152,'Slope %'!C:D,2,0)</f>
        <v>0.05</v>
      </c>
    </row>
    <row r="2153" spans="1:13" x14ac:dyDescent="0.25">
      <c r="A2153">
        <v>33422</v>
      </c>
      <c r="B2153" s="58" t="s">
        <v>2336</v>
      </c>
      <c r="C2153" s="58" t="s">
        <v>410</v>
      </c>
      <c r="D2153" s="58" t="s">
        <v>717</v>
      </c>
      <c r="E2153" s="58">
        <v>473</v>
      </c>
      <c r="F2153" s="58">
        <v>24</v>
      </c>
      <c r="G2153" s="59">
        <v>6.25</v>
      </c>
      <c r="H2153" s="58" t="s">
        <v>2066</v>
      </c>
      <c r="I2153" s="59">
        <v>4.99</v>
      </c>
      <c r="J2153">
        <v>1</v>
      </c>
      <c r="K2153" s="191"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2.31</v>
      </c>
      <c r="L2153" s="192" t="str">
        <f t="shared" si="33"/>
        <v>Beer473</v>
      </c>
      <c r="M2153" s="191">
        <f>VLOOKUP(L2153,'Slope %'!C:D,2,0)</f>
        <v>0.12</v>
      </c>
    </row>
    <row r="2154" spans="1:13" x14ac:dyDescent="0.25">
      <c r="A2154">
        <v>33422</v>
      </c>
      <c r="B2154" s="58" t="s">
        <v>2336</v>
      </c>
      <c r="C2154" s="58" t="s">
        <v>410</v>
      </c>
      <c r="D2154" s="58" t="s">
        <v>717</v>
      </c>
      <c r="E2154" s="58">
        <v>473</v>
      </c>
      <c r="F2154" s="58">
        <v>24</v>
      </c>
      <c r="G2154" s="59">
        <v>6.25</v>
      </c>
      <c r="H2154" s="58" t="s">
        <v>2066</v>
      </c>
      <c r="I2154" s="59">
        <v>4.99</v>
      </c>
      <c r="J2154">
        <v>1</v>
      </c>
      <c r="K2154" s="191"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2.31</v>
      </c>
      <c r="L2154" s="192" t="str">
        <f t="shared" si="33"/>
        <v>Beer473</v>
      </c>
      <c r="M2154" s="191">
        <f>VLOOKUP(L2154,'Slope %'!C:D,2,0)</f>
        <v>0.12</v>
      </c>
    </row>
    <row r="2155" spans="1:13" x14ac:dyDescent="0.25">
      <c r="A2155">
        <v>33424</v>
      </c>
      <c r="B2155" s="58" t="s">
        <v>2337</v>
      </c>
      <c r="C2155" s="58" t="s">
        <v>410</v>
      </c>
      <c r="D2155" s="58" t="s">
        <v>677</v>
      </c>
      <c r="E2155" s="58">
        <v>473</v>
      </c>
      <c r="F2155" s="58">
        <v>24</v>
      </c>
      <c r="G2155" s="59">
        <v>4.7</v>
      </c>
      <c r="H2155" s="58" t="s">
        <v>2066</v>
      </c>
      <c r="I2155" s="59">
        <v>4.6500000000000004</v>
      </c>
      <c r="J2155">
        <v>1</v>
      </c>
      <c r="K2155" s="191"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1.74</v>
      </c>
      <c r="L2155" s="192" t="str">
        <f t="shared" si="33"/>
        <v>Beer473</v>
      </c>
      <c r="M2155" s="191">
        <f>VLOOKUP(L2155,'Slope %'!C:D,2,0)</f>
        <v>0.12</v>
      </c>
    </row>
    <row r="2156" spans="1:13" x14ac:dyDescent="0.25">
      <c r="A2156">
        <v>33424</v>
      </c>
      <c r="B2156" s="58" t="s">
        <v>2337</v>
      </c>
      <c r="C2156" s="58" t="s">
        <v>410</v>
      </c>
      <c r="D2156" s="58" t="s">
        <v>677</v>
      </c>
      <c r="E2156" s="58">
        <v>473</v>
      </c>
      <c r="F2156" s="58">
        <v>24</v>
      </c>
      <c r="G2156" s="59">
        <v>4.7</v>
      </c>
      <c r="H2156" s="58" t="s">
        <v>2066</v>
      </c>
      <c r="I2156" s="59">
        <v>4.6500000000000004</v>
      </c>
      <c r="J2156">
        <v>1</v>
      </c>
      <c r="K2156" s="191"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1.74</v>
      </c>
      <c r="L2156" s="192" t="str">
        <f t="shared" si="33"/>
        <v>Beer473</v>
      </c>
      <c r="M2156" s="191">
        <f>VLOOKUP(L2156,'Slope %'!C:D,2,0)</f>
        <v>0.12</v>
      </c>
    </row>
    <row r="2157" spans="1:13" x14ac:dyDescent="0.25">
      <c r="A2157">
        <v>33428</v>
      </c>
      <c r="B2157" s="58" t="s">
        <v>2338</v>
      </c>
      <c r="C2157" s="58" t="s">
        <v>673</v>
      </c>
      <c r="D2157" s="58" t="s">
        <v>1264</v>
      </c>
      <c r="E2157" s="58">
        <v>4260</v>
      </c>
      <c r="F2157" s="58">
        <v>2</v>
      </c>
      <c r="G2157" s="59">
        <v>5</v>
      </c>
      <c r="H2157" s="58" t="s">
        <v>600</v>
      </c>
      <c r="I2157" s="59">
        <v>32.99</v>
      </c>
      <c r="J2157">
        <v>12</v>
      </c>
      <c r="K2157" s="191"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16.63</v>
      </c>
      <c r="L2157" s="192" t="str">
        <f t="shared" si="33"/>
        <v>Ready to Drink4260</v>
      </c>
      <c r="M2157" s="191">
        <f>VLOOKUP(L2157,'Slope %'!C:D,2,0)</f>
        <v>7.0000000000000007E-2</v>
      </c>
    </row>
    <row r="2158" spans="1:13" x14ac:dyDescent="0.25">
      <c r="A2158">
        <v>33428</v>
      </c>
      <c r="B2158" s="58" t="s">
        <v>2338</v>
      </c>
      <c r="C2158" s="58" t="s">
        <v>673</v>
      </c>
      <c r="D2158" s="58" t="s">
        <v>1264</v>
      </c>
      <c r="E2158" s="58">
        <v>4260</v>
      </c>
      <c r="F2158" s="58">
        <v>2</v>
      </c>
      <c r="G2158" s="59">
        <v>5</v>
      </c>
      <c r="H2158" s="58" t="s">
        <v>600</v>
      </c>
      <c r="I2158" s="59">
        <v>32.99</v>
      </c>
      <c r="J2158">
        <v>12</v>
      </c>
      <c r="K2158" s="191"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16.63</v>
      </c>
      <c r="L2158" s="192" t="str">
        <f t="shared" si="33"/>
        <v>Ready to Drink4260</v>
      </c>
      <c r="M2158" s="191">
        <f>VLOOKUP(L2158,'Slope %'!C:D,2,0)</f>
        <v>7.0000000000000007E-2</v>
      </c>
    </row>
    <row r="2159" spans="1:13" x14ac:dyDescent="0.25">
      <c r="A2159">
        <v>33440</v>
      </c>
      <c r="B2159" s="58" t="s">
        <v>2339</v>
      </c>
      <c r="C2159" s="58" t="s">
        <v>410</v>
      </c>
      <c r="D2159" s="58" t="s">
        <v>411</v>
      </c>
      <c r="E2159" s="58">
        <v>11352</v>
      </c>
      <c r="F2159" s="58">
        <v>1</v>
      </c>
      <c r="G2159" s="59">
        <v>5</v>
      </c>
      <c r="H2159" s="58" t="s">
        <v>1200</v>
      </c>
      <c r="I2159" s="59">
        <v>43.79</v>
      </c>
      <c r="J2159">
        <v>24</v>
      </c>
      <c r="K2159" s="191"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39.909999999999997</v>
      </c>
      <c r="L2159" s="192" t="str">
        <f t="shared" si="33"/>
        <v>Beer11352</v>
      </c>
      <c r="M2159" s="191">
        <f>VLOOKUP(L2159,'Slope %'!C:D,2,0)</f>
        <v>0.05</v>
      </c>
    </row>
    <row r="2160" spans="1:13" x14ac:dyDescent="0.25">
      <c r="A2160">
        <v>33440</v>
      </c>
      <c r="B2160" s="58" t="s">
        <v>2339</v>
      </c>
      <c r="C2160" s="58" t="s">
        <v>410</v>
      </c>
      <c r="D2160" s="58" t="s">
        <v>411</v>
      </c>
      <c r="E2160" s="58">
        <v>11352</v>
      </c>
      <c r="F2160" s="58">
        <v>1</v>
      </c>
      <c r="G2160" s="59">
        <v>5</v>
      </c>
      <c r="H2160" s="58" t="s">
        <v>1200</v>
      </c>
      <c r="I2160" s="59">
        <v>43.79</v>
      </c>
      <c r="J2160">
        <v>24</v>
      </c>
      <c r="K2160" s="191"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39.909999999999997</v>
      </c>
      <c r="L2160" s="192" t="str">
        <f t="shared" si="33"/>
        <v>Beer11352</v>
      </c>
      <c r="M2160" s="191">
        <f>VLOOKUP(L2160,'Slope %'!C:D,2,0)</f>
        <v>0.05</v>
      </c>
    </row>
    <row r="2161" spans="1:13" x14ac:dyDescent="0.25">
      <c r="A2161">
        <v>33444</v>
      </c>
      <c r="B2161" s="58" t="s">
        <v>2340</v>
      </c>
      <c r="C2161" s="58" t="s">
        <v>673</v>
      </c>
      <c r="D2161" s="58" t="s">
        <v>1091</v>
      </c>
      <c r="E2161" s="58">
        <v>2130</v>
      </c>
      <c r="F2161" s="58">
        <v>4</v>
      </c>
      <c r="G2161" s="59">
        <v>5</v>
      </c>
      <c r="H2161" s="58" t="s">
        <v>412</v>
      </c>
      <c r="I2161" s="59">
        <v>16.489999999999998</v>
      </c>
      <c r="J2161">
        <v>6</v>
      </c>
      <c r="K2161" s="191"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8.31</v>
      </c>
      <c r="L2161" s="192" t="str">
        <f t="shared" si="33"/>
        <v>Ready to Drink2130</v>
      </c>
      <c r="M2161" s="191">
        <f>VLOOKUP(L2161,'Slope %'!C:D,2,0)</f>
        <v>0.1</v>
      </c>
    </row>
    <row r="2162" spans="1:13" x14ac:dyDescent="0.25">
      <c r="A2162">
        <v>33444</v>
      </c>
      <c r="B2162" s="58" t="s">
        <v>2340</v>
      </c>
      <c r="C2162" s="58" t="s">
        <v>673</v>
      </c>
      <c r="D2162" s="58" t="s">
        <v>1091</v>
      </c>
      <c r="E2162" s="58">
        <v>2130</v>
      </c>
      <c r="F2162" s="58">
        <v>4</v>
      </c>
      <c r="G2162" s="59">
        <v>5</v>
      </c>
      <c r="H2162" s="58" t="s">
        <v>412</v>
      </c>
      <c r="I2162" s="59">
        <v>16.489999999999998</v>
      </c>
      <c r="J2162">
        <v>6</v>
      </c>
      <c r="K2162" s="191"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8.31</v>
      </c>
      <c r="L2162" s="192" t="str">
        <f t="shared" si="33"/>
        <v>Ready to Drink2130</v>
      </c>
      <c r="M2162" s="191">
        <f>VLOOKUP(L2162,'Slope %'!C:D,2,0)</f>
        <v>0.1</v>
      </c>
    </row>
    <row r="2163" spans="1:13" x14ac:dyDescent="0.25">
      <c r="A2163">
        <v>33457</v>
      </c>
      <c r="B2163" s="58" t="s">
        <v>2341</v>
      </c>
      <c r="C2163" s="58" t="s">
        <v>410</v>
      </c>
      <c r="D2163" s="58" t="s">
        <v>906</v>
      </c>
      <c r="E2163" s="58">
        <v>355</v>
      </c>
      <c r="F2163" s="58">
        <v>12</v>
      </c>
      <c r="G2163" s="59">
        <v>3.5</v>
      </c>
      <c r="H2163" s="58" t="s">
        <v>1176</v>
      </c>
      <c r="I2163" s="59">
        <v>6.99</v>
      </c>
      <c r="J2163">
        <v>1</v>
      </c>
      <c r="K2163" s="191"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0.97</v>
      </c>
      <c r="L2163" s="192" t="str">
        <f t="shared" si="33"/>
        <v>Beer355</v>
      </c>
      <c r="M2163" s="191">
        <f>VLOOKUP(L2163,'Slope %'!C:D,2,0)</f>
        <v>0.12</v>
      </c>
    </row>
    <row r="2164" spans="1:13" x14ac:dyDescent="0.25">
      <c r="A2164">
        <v>33458</v>
      </c>
      <c r="B2164" s="58" t="s">
        <v>2342</v>
      </c>
      <c r="C2164" s="58" t="s">
        <v>673</v>
      </c>
      <c r="D2164" s="58" t="s">
        <v>1122</v>
      </c>
      <c r="E2164" s="58">
        <v>473</v>
      </c>
      <c r="F2164" s="58">
        <v>24</v>
      </c>
      <c r="G2164" s="59">
        <v>4.5</v>
      </c>
      <c r="H2164" s="58" t="s">
        <v>600</v>
      </c>
      <c r="I2164" s="59">
        <v>4.1900000000000004</v>
      </c>
      <c r="J2164">
        <v>1</v>
      </c>
      <c r="K2164" s="191"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1.76</v>
      </c>
      <c r="L2164" s="192" t="str">
        <f t="shared" si="33"/>
        <v>Ready to Drink473</v>
      </c>
      <c r="M2164" s="191">
        <f>VLOOKUP(L2164,'Slope %'!C:D,2,0)</f>
        <v>0.12</v>
      </c>
    </row>
    <row r="2165" spans="1:13" x14ac:dyDescent="0.25">
      <c r="A2165">
        <v>33458</v>
      </c>
      <c r="B2165" s="58" t="s">
        <v>2342</v>
      </c>
      <c r="C2165" s="58" t="s">
        <v>673</v>
      </c>
      <c r="D2165" s="58" t="s">
        <v>1122</v>
      </c>
      <c r="E2165" s="58">
        <v>473</v>
      </c>
      <c r="F2165" s="58">
        <v>24</v>
      </c>
      <c r="G2165" s="59">
        <v>4.5</v>
      </c>
      <c r="H2165" s="58" t="s">
        <v>600</v>
      </c>
      <c r="I2165" s="59">
        <v>4.1900000000000004</v>
      </c>
      <c r="J2165">
        <v>1</v>
      </c>
      <c r="K2165" s="191"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1.76</v>
      </c>
      <c r="L2165" s="192" t="str">
        <f t="shared" si="33"/>
        <v>Ready to Drink473</v>
      </c>
      <c r="M2165" s="191">
        <f>VLOOKUP(L2165,'Slope %'!C:D,2,0)</f>
        <v>0.12</v>
      </c>
    </row>
    <row r="2166" spans="1:13" x14ac:dyDescent="0.25">
      <c r="A2166">
        <v>33460</v>
      </c>
      <c r="B2166" s="58" t="s">
        <v>2343</v>
      </c>
      <c r="C2166" s="58" t="s">
        <v>673</v>
      </c>
      <c r="D2166" s="58" t="s">
        <v>1398</v>
      </c>
      <c r="E2166" s="58">
        <v>473</v>
      </c>
      <c r="F2166" s="58">
        <v>24</v>
      </c>
      <c r="G2166" s="59">
        <v>4.5</v>
      </c>
      <c r="H2166" s="58" t="s">
        <v>600</v>
      </c>
      <c r="I2166" s="59">
        <v>4.1900000000000004</v>
      </c>
      <c r="J2166">
        <v>1</v>
      </c>
      <c r="K2166" s="191"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1.76</v>
      </c>
      <c r="L2166" s="192" t="str">
        <f t="shared" si="33"/>
        <v>Ready to Drink473</v>
      </c>
      <c r="M2166" s="191">
        <f>VLOOKUP(L2166,'Slope %'!C:D,2,0)</f>
        <v>0.12</v>
      </c>
    </row>
    <row r="2167" spans="1:13" x14ac:dyDescent="0.25">
      <c r="A2167">
        <v>33460</v>
      </c>
      <c r="B2167" s="58" t="s">
        <v>2343</v>
      </c>
      <c r="C2167" s="58" t="s">
        <v>673</v>
      </c>
      <c r="D2167" s="58" t="s">
        <v>1398</v>
      </c>
      <c r="E2167" s="58">
        <v>473</v>
      </c>
      <c r="F2167" s="58">
        <v>24</v>
      </c>
      <c r="G2167" s="59">
        <v>4.5</v>
      </c>
      <c r="H2167" s="58" t="s">
        <v>600</v>
      </c>
      <c r="I2167" s="59">
        <v>4.1900000000000004</v>
      </c>
      <c r="J2167">
        <v>1</v>
      </c>
      <c r="K2167" s="191"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1.76</v>
      </c>
      <c r="L2167" s="192" t="str">
        <f t="shared" si="33"/>
        <v>Ready to Drink473</v>
      </c>
      <c r="M2167" s="191">
        <f>VLOOKUP(L2167,'Slope %'!C:D,2,0)</f>
        <v>0.12</v>
      </c>
    </row>
    <row r="2168" spans="1:13" x14ac:dyDescent="0.25">
      <c r="A2168">
        <v>33463</v>
      </c>
      <c r="B2168" s="58" t="s">
        <v>2344</v>
      </c>
      <c r="C2168" s="58" t="s">
        <v>410</v>
      </c>
      <c r="D2168" s="58" t="s">
        <v>621</v>
      </c>
      <c r="E2168" s="58">
        <v>10650</v>
      </c>
      <c r="F2168" s="58">
        <v>1</v>
      </c>
      <c r="G2168" s="59">
        <v>4</v>
      </c>
      <c r="H2168" s="58" t="s">
        <v>516</v>
      </c>
      <c r="I2168" s="59">
        <v>67.989999999999995</v>
      </c>
      <c r="J2168">
        <v>30</v>
      </c>
      <c r="K2168" s="191"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29.96</v>
      </c>
      <c r="L2168" s="192" t="str">
        <f t="shared" si="33"/>
        <v>Beer10650</v>
      </c>
      <c r="M2168" s="191">
        <f>VLOOKUP(L2168,'Slope %'!C:D,2,0)</f>
        <v>0.05</v>
      </c>
    </row>
    <row r="2169" spans="1:13" x14ac:dyDescent="0.25">
      <c r="A2169">
        <v>33463</v>
      </c>
      <c r="B2169" s="58" t="s">
        <v>2344</v>
      </c>
      <c r="C2169" s="58" t="s">
        <v>410</v>
      </c>
      <c r="D2169" s="58" t="s">
        <v>621</v>
      </c>
      <c r="E2169" s="58">
        <v>10650</v>
      </c>
      <c r="F2169" s="58">
        <v>1</v>
      </c>
      <c r="G2169" s="59">
        <v>4</v>
      </c>
      <c r="H2169" s="58" t="s">
        <v>516</v>
      </c>
      <c r="I2169" s="59">
        <v>67.989999999999995</v>
      </c>
      <c r="J2169">
        <v>30</v>
      </c>
      <c r="K2169" s="191"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29.96</v>
      </c>
      <c r="L2169" s="192" t="str">
        <f t="shared" si="33"/>
        <v>Beer10650</v>
      </c>
      <c r="M2169" s="191">
        <f>VLOOKUP(L2169,'Slope %'!C:D,2,0)</f>
        <v>0.05</v>
      </c>
    </row>
    <row r="2170" spans="1:13" x14ac:dyDescent="0.25">
      <c r="A2170">
        <v>33464</v>
      </c>
      <c r="B2170" s="58" t="s">
        <v>2345</v>
      </c>
      <c r="C2170" s="58" t="s">
        <v>414</v>
      </c>
      <c r="D2170" s="58" t="s">
        <v>503</v>
      </c>
      <c r="E2170" s="58">
        <v>750</v>
      </c>
      <c r="F2170" s="58">
        <v>12</v>
      </c>
      <c r="G2170" s="59">
        <v>43</v>
      </c>
      <c r="H2170" s="58" t="s">
        <v>534</v>
      </c>
      <c r="I2170" s="59">
        <v>49.49</v>
      </c>
      <c r="J2170">
        <v>1</v>
      </c>
      <c r="K2170" s="191"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25.18</v>
      </c>
      <c r="L2170" s="192" t="str">
        <f t="shared" si="33"/>
        <v>Spirits750</v>
      </c>
      <c r="M2170" s="191">
        <f>VLOOKUP(L2170,'Slope %'!C:D,2,0)</f>
        <v>7.0000000000000007E-2</v>
      </c>
    </row>
    <row r="2171" spans="1:13" x14ac:dyDescent="0.25">
      <c r="A2171">
        <v>33506</v>
      </c>
      <c r="B2171" s="58" t="s">
        <v>2346</v>
      </c>
      <c r="C2171" s="58" t="s">
        <v>410</v>
      </c>
      <c r="D2171" s="58" t="s">
        <v>621</v>
      </c>
      <c r="E2171" s="58">
        <v>8520</v>
      </c>
      <c r="F2171" s="58">
        <v>1</v>
      </c>
      <c r="G2171" s="59">
        <v>4</v>
      </c>
      <c r="H2171" s="58" t="s">
        <v>1200</v>
      </c>
      <c r="I2171" s="59">
        <v>28.33</v>
      </c>
      <c r="J2171">
        <v>24</v>
      </c>
      <c r="K2171" s="191"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26.61</v>
      </c>
      <c r="L2171" s="192" t="str">
        <f t="shared" si="33"/>
        <v>Beer8520</v>
      </c>
      <c r="M2171" s="191">
        <f>VLOOKUP(L2171,'Slope %'!C:D,2,0)</f>
        <v>0.05</v>
      </c>
    </row>
    <row r="2172" spans="1:13" x14ac:dyDescent="0.25">
      <c r="A2172">
        <v>33506</v>
      </c>
      <c r="B2172" s="58" t="s">
        <v>2346</v>
      </c>
      <c r="C2172" s="58" t="s">
        <v>410</v>
      </c>
      <c r="D2172" s="58" t="s">
        <v>621</v>
      </c>
      <c r="E2172" s="58">
        <v>8520</v>
      </c>
      <c r="F2172" s="58">
        <v>1</v>
      </c>
      <c r="G2172" s="59">
        <v>4</v>
      </c>
      <c r="H2172" s="58" t="s">
        <v>1200</v>
      </c>
      <c r="I2172" s="59">
        <v>28.33</v>
      </c>
      <c r="J2172">
        <v>24</v>
      </c>
      <c r="K2172" s="191"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26.61</v>
      </c>
      <c r="L2172" s="192" t="str">
        <f t="shared" si="33"/>
        <v>Beer8520</v>
      </c>
      <c r="M2172" s="191">
        <f>VLOOKUP(L2172,'Slope %'!C:D,2,0)</f>
        <v>0.05</v>
      </c>
    </row>
    <row r="2173" spans="1:13" x14ac:dyDescent="0.25">
      <c r="A2173">
        <v>33511</v>
      </c>
      <c r="B2173" s="58" t="s">
        <v>2347</v>
      </c>
      <c r="C2173" s="58" t="s">
        <v>410</v>
      </c>
      <c r="D2173" s="58" t="s">
        <v>411</v>
      </c>
      <c r="E2173" s="58">
        <v>8520</v>
      </c>
      <c r="F2173" s="58">
        <v>1</v>
      </c>
      <c r="G2173" s="59">
        <v>5</v>
      </c>
      <c r="H2173" s="58" t="s">
        <v>1200</v>
      </c>
      <c r="I2173" s="59">
        <v>36.799999999999997</v>
      </c>
      <c r="J2173">
        <v>24</v>
      </c>
      <c r="K2173" s="191"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33.26</v>
      </c>
      <c r="L2173" s="192" t="str">
        <f t="shared" si="33"/>
        <v>Beer8520</v>
      </c>
      <c r="M2173" s="191">
        <f>VLOOKUP(L2173,'Slope %'!C:D,2,0)</f>
        <v>0.05</v>
      </c>
    </row>
    <row r="2174" spans="1:13" x14ac:dyDescent="0.25">
      <c r="A2174">
        <v>33511</v>
      </c>
      <c r="B2174" s="58" t="s">
        <v>2347</v>
      </c>
      <c r="C2174" s="58" t="s">
        <v>410</v>
      </c>
      <c r="D2174" s="58" t="s">
        <v>411</v>
      </c>
      <c r="E2174" s="58">
        <v>8520</v>
      </c>
      <c r="F2174" s="58">
        <v>1</v>
      </c>
      <c r="G2174" s="59">
        <v>5</v>
      </c>
      <c r="H2174" s="58" t="s">
        <v>1200</v>
      </c>
      <c r="I2174" s="59">
        <v>36.799999999999997</v>
      </c>
      <c r="J2174">
        <v>24</v>
      </c>
      <c r="K2174" s="191"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33.26</v>
      </c>
      <c r="L2174" s="192" t="str">
        <f t="shared" si="33"/>
        <v>Beer8520</v>
      </c>
      <c r="M2174" s="191">
        <f>VLOOKUP(L2174,'Slope %'!C:D,2,0)</f>
        <v>0.05</v>
      </c>
    </row>
    <row r="2175" spans="1:13" x14ac:dyDescent="0.25">
      <c r="A2175">
        <v>33537</v>
      </c>
      <c r="B2175" s="58" t="s">
        <v>2348</v>
      </c>
      <c r="C2175" s="58" t="s">
        <v>414</v>
      </c>
      <c r="D2175" s="58" t="s">
        <v>503</v>
      </c>
      <c r="E2175" s="58">
        <v>750</v>
      </c>
      <c r="F2175" s="58">
        <v>6</v>
      </c>
      <c r="G2175" s="59">
        <v>40</v>
      </c>
      <c r="H2175" s="58" t="s">
        <v>1241</v>
      </c>
      <c r="I2175" s="59">
        <v>64.989999999999995</v>
      </c>
      <c r="J2175">
        <v>1</v>
      </c>
      <c r="K2175" s="191"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23.42</v>
      </c>
      <c r="L2175" s="192" t="str">
        <f t="shared" si="33"/>
        <v>Spirits750</v>
      </c>
      <c r="M2175" s="191">
        <f>VLOOKUP(L2175,'Slope %'!C:D,2,0)</f>
        <v>7.0000000000000007E-2</v>
      </c>
    </row>
    <row r="2176" spans="1:13" x14ac:dyDescent="0.25">
      <c r="A2176">
        <v>33594</v>
      </c>
      <c r="B2176" s="58" t="s">
        <v>2349</v>
      </c>
      <c r="C2176" s="58" t="s">
        <v>410</v>
      </c>
      <c r="D2176" s="58" t="s">
        <v>621</v>
      </c>
      <c r="E2176" s="58">
        <v>473</v>
      </c>
      <c r="F2176" s="58">
        <v>24</v>
      </c>
      <c r="G2176" s="59">
        <v>3</v>
      </c>
      <c r="H2176" s="58" t="s">
        <v>412</v>
      </c>
      <c r="I2176" s="59">
        <v>3.89</v>
      </c>
      <c r="J2176">
        <v>1</v>
      </c>
      <c r="K2176" s="191"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1.1100000000000001</v>
      </c>
      <c r="L2176" s="192" t="str">
        <f t="shared" si="33"/>
        <v>Beer473</v>
      </c>
      <c r="M2176" s="191">
        <f>VLOOKUP(L2176,'Slope %'!C:D,2,0)</f>
        <v>0.12</v>
      </c>
    </row>
    <row r="2177" spans="1:13" x14ac:dyDescent="0.25">
      <c r="A2177">
        <v>33594</v>
      </c>
      <c r="B2177" s="58" t="s">
        <v>2349</v>
      </c>
      <c r="C2177" s="58" t="s">
        <v>410</v>
      </c>
      <c r="D2177" s="58" t="s">
        <v>621</v>
      </c>
      <c r="E2177" s="58">
        <v>473</v>
      </c>
      <c r="F2177" s="58">
        <v>24</v>
      </c>
      <c r="G2177" s="59">
        <v>3</v>
      </c>
      <c r="H2177" s="58" t="s">
        <v>412</v>
      </c>
      <c r="I2177" s="59">
        <v>3.89</v>
      </c>
      <c r="J2177">
        <v>1</v>
      </c>
      <c r="K2177" s="191"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1.1100000000000001</v>
      </c>
      <c r="L2177" s="192" t="str">
        <f t="shared" si="33"/>
        <v>Beer473</v>
      </c>
      <c r="M2177" s="191">
        <f>VLOOKUP(L2177,'Slope %'!C:D,2,0)</f>
        <v>0.12</v>
      </c>
    </row>
    <row r="2178" spans="1:13" x14ac:dyDescent="0.25">
      <c r="A2178">
        <v>33597</v>
      </c>
      <c r="B2178" s="58" t="s">
        <v>2350</v>
      </c>
      <c r="C2178" s="58" t="s">
        <v>410</v>
      </c>
      <c r="D2178" s="58" t="s">
        <v>621</v>
      </c>
      <c r="E2178" s="58">
        <v>5325</v>
      </c>
      <c r="F2178" s="58">
        <v>1</v>
      </c>
      <c r="G2178" s="59">
        <v>3</v>
      </c>
      <c r="H2178" s="58" t="s">
        <v>412</v>
      </c>
      <c r="I2178" s="59">
        <v>35.79</v>
      </c>
      <c r="J2178">
        <v>15</v>
      </c>
      <c r="K2178" s="191"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12.47</v>
      </c>
      <c r="L2178" s="192" t="str">
        <f t="shared" si="33"/>
        <v>Beer5325</v>
      </c>
      <c r="M2178" s="191">
        <f>VLOOKUP(L2178,'Slope %'!C:D,2,0)</f>
        <v>0.05</v>
      </c>
    </row>
    <row r="2179" spans="1:13" x14ac:dyDescent="0.25">
      <c r="A2179">
        <v>33597</v>
      </c>
      <c r="B2179" s="58" t="s">
        <v>2350</v>
      </c>
      <c r="C2179" s="58" t="s">
        <v>410</v>
      </c>
      <c r="D2179" s="58" t="s">
        <v>621</v>
      </c>
      <c r="E2179" s="58">
        <v>5325</v>
      </c>
      <c r="F2179" s="58">
        <v>1</v>
      </c>
      <c r="G2179" s="59">
        <v>3</v>
      </c>
      <c r="H2179" s="58" t="s">
        <v>412</v>
      </c>
      <c r="I2179" s="59">
        <v>35.79</v>
      </c>
      <c r="J2179">
        <v>15</v>
      </c>
      <c r="K2179" s="191"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12.47</v>
      </c>
      <c r="L2179" s="192" t="str">
        <f t="shared" ref="L2179:L2242" si="34">(_xlfn.CONCAT(C2179,E2179))</f>
        <v>Beer5325</v>
      </c>
      <c r="M2179" s="191">
        <f>VLOOKUP(L2179,'Slope %'!C:D,2,0)</f>
        <v>0.05</v>
      </c>
    </row>
    <row r="2180" spans="1:13" x14ac:dyDescent="0.25">
      <c r="A2180">
        <v>33602</v>
      </c>
      <c r="B2180" s="58" t="s">
        <v>2351</v>
      </c>
      <c r="C2180" s="58" t="s">
        <v>410</v>
      </c>
      <c r="D2180" s="58" t="s">
        <v>621</v>
      </c>
      <c r="E2180" s="58">
        <v>473</v>
      </c>
      <c r="F2180" s="58">
        <v>24</v>
      </c>
      <c r="G2180" s="59">
        <v>4</v>
      </c>
      <c r="H2180" s="58" t="s">
        <v>1283</v>
      </c>
      <c r="I2180" s="59">
        <v>3.69</v>
      </c>
      <c r="J2180">
        <v>1</v>
      </c>
      <c r="K2180" s="191"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1.48</v>
      </c>
      <c r="L2180" s="192" t="str">
        <f t="shared" si="34"/>
        <v>Beer473</v>
      </c>
      <c r="M2180" s="191">
        <f>VLOOKUP(L2180,'Slope %'!C:D,2,0)</f>
        <v>0.12</v>
      </c>
    </row>
    <row r="2181" spans="1:13" x14ac:dyDescent="0.25">
      <c r="A2181">
        <v>33602</v>
      </c>
      <c r="B2181" s="58" t="s">
        <v>2351</v>
      </c>
      <c r="C2181" s="58" t="s">
        <v>410</v>
      </c>
      <c r="D2181" s="58" t="s">
        <v>621</v>
      </c>
      <c r="E2181" s="58">
        <v>473</v>
      </c>
      <c r="F2181" s="58">
        <v>24</v>
      </c>
      <c r="G2181" s="59">
        <v>4</v>
      </c>
      <c r="H2181" s="58" t="s">
        <v>1283</v>
      </c>
      <c r="I2181" s="59">
        <v>3.69</v>
      </c>
      <c r="J2181">
        <v>1</v>
      </c>
      <c r="K2181" s="191"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1.48</v>
      </c>
      <c r="L2181" s="192" t="str">
        <f t="shared" si="34"/>
        <v>Beer473</v>
      </c>
      <c r="M2181" s="191">
        <f>VLOOKUP(L2181,'Slope %'!C:D,2,0)</f>
        <v>0.12</v>
      </c>
    </row>
    <row r="2182" spans="1:13" x14ac:dyDescent="0.25">
      <c r="A2182">
        <v>33684</v>
      </c>
      <c r="B2182" s="58" t="s">
        <v>2352</v>
      </c>
      <c r="C2182" s="58" t="s">
        <v>410</v>
      </c>
      <c r="D2182" s="58" t="s">
        <v>717</v>
      </c>
      <c r="E2182" s="58">
        <v>5325</v>
      </c>
      <c r="F2182" s="58">
        <v>1</v>
      </c>
      <c r="G2182" s="59">
        <v>6</v>
      </c>
      <c r="H2182" s="58" t="s">
        <v>833</v>
      </c>
      <c r="I2182" s="59">
        <v>26.99</v>
      </c>
      <c r="J2182">
        <v>15</v>
      </c>
      <c r="K2182" s="191"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24.94</v>
      </c>
      <c r="L2182" s="192" t="str">
        <f t="shared" si="34"/>
        <v>Beer5325</v>
      </c>
      <c r="M2182" s="191">
        <f>VLOOKUP(L2182,'Slope %'!C:D,2,0)</f>
        <v>0.05</v>
      </c>
    </row>
    <row r="2183" spans="1:13" x14ac:dyDescent="0.25">
      <c r="A2183">
        <v>33684</v>
      </c>
      <c r="B2183" s="58" t="s">
        <v>2352</v>
      </c>
      <c r="C2183" s="58" t="s">
        <v>410</v>
      </c>
      <c r="D2183" s="58" t="s">
        <v>717</v>
      </c>
      <c r="E2183" s="58">
        <v>5325</v>
      </c>
      <c r="F2183" s="58">
        <v>1</v>
      </c>
      <c r="G2183" s="59">
        <v>6</v>
      </c>
      <c r="H2183" s="58" t="s">
        <v>833</v>
      </c>
      <c r="I2183" s="59">
        <v>26.99</v>
      </c>
      <c r="J2183">
        <v>15</v>
      </c>
      <c r="K2183" s="191"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24.94</v>
      </c>
      <c r="L2183" s="192" t="str">
        <f t="shared" si="34"/>
        <v>Beer5325</v>
      </c>
      <c r="M2183" s="191">
        <f>VLOOKUP(L2183,'Slope %'!C:D,2,0)</f>
        <v>0.05</v>
      </c>
    </row>
    <row r="2184" spans="1:13" x14ac:dyDescent="0.25">
      <c r="A2184">
        <v>33701</v>
      </c>
      <c r="B2184" s="58" t="s">
        <v>2353</v>
      </c>
      <c r="C2184" s="58" t="s">
        <v>410</v>
      </c>
      <c r="D2184" s="58" t="s">
        <v>677</v>
      </c>
      <c r="E2184" s="58">
        <v>473</v>
      </c>
      <c r="F2184" s="58">
        <v>24</v>
      </c>
      <c r="G2184" s="59">
        <v>5.5</v>
      </c>
      <c r="H2184" s="58" t="s">
        <v>1813</v>
      </c>
      <c r="I2184" s="59">
        <v>3.99</v>
      </c>
      <c r="J2184">
        <v>1</v>
      </c>
      <c r="K2184" s="191"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2.0299999999999998</v>
      </c>
      <c r="L2184" s="192" t="str">
        <f t="shared" si="34"/>
        <v>Beer473</v>
      </c>
      <c r="M2184" s="191">
        <f>VLOOKUP(L2184,'Slope %'!C:D,2,0)</f>
        <v>0.12</v>
      </c>
    </row>
    <row r="2185" spans="1:13" x14ac:dyDescent="0.25">
      <c r="A2185">
        <v>33701</v>
      </c>
      <c r="B2185" s="58" t="s">
        <v>2353</v>
      </c>
      <c r="C2185" s="58" t="s">
        <v>410</v>
      </c>
      <c r="D2185" s="58" t="s">
        <v>677</v>
      </c>
      <c r="E2185" s="58">
        <v>473</v>
      </c>
      <c r="F2185" s="58">
        <v>24</v>
      </c>
      <c r="G2185" s="59">
        <v>5.5</v>
      </c>
      <c r="H2185" s="58" t="s">
        <v>1813</v>
      </c>
      <c r="I2185" s="59">
        <v>3.99</v>
      </c>
      <c r="J2185">
        <v>1</v>
      </c>
      <c r="K2185" s="191"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2.0299999999999998</v>
      </c>
      <c r="L2185" s="192" t="str">
        <f t="shared" si="34"/>
        <v>Beer473</v>
      </c>
      <c r="M2185" s="191">
        <f>VLOOKUP(L2185,'Slope %'!C:D,2,0)</f>
        <v>0.12</v>
      </c>
    </row>
    <row r="2186" spans="1:13" x14ac:dyDescent="0.25">
      <c r="A2186">
        <v>33706</v>
      </c>
      <c r="B2186" s="58" t="s">
        <v>2354</v>
      </c>
      <c r="C2186" s="58" t="s">
        <v>423</v>
      </c>
      <c r="D2186" s="58" t="s">
        <v>476</v>
      </c>
      <c r="E2186" s="58">
        <v>3000</v>
      </c>
      <c r="F2186" s="58">
        <v>4</v>
      </c>
      <c r="G2186" s="59">
        <v>13.5</v>
      </c>
      <c r="H2186" s="58" t="s">
        <v>456</v>
      </c>
      <c r="I2186" s="59">
        <v>40.79</v>
      </c>
      <c r="J2186">
        <v>1</v>
      </c>
      <c r="K2186" s="191"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31.62</v>
      </c>
      <c r="L2186" s="192" t="str">
        <f t="shared" si="34"/>
        <v>Wine3000</v>
      </c>
      <c r="M2186" s="191">
        <f>VLOOKUP(L2186,'Slope %'!C:D,2,0)</f>
        <v>0.05</v>
      </c>
    </row>
    <row r="2187" spans="1:13" x14ac:dyDescent="0.25">
      <c r="A2187">
        <v>33720</v>
      </c>
      <c r="B2187" s="58" t="s">
        <v>2355</v>
      </c>
      <c r="C2187" s="58" t="s">
        <v>410</v>
      </c>
      <c r="D2187" s="58" t="s">
        <v>621</v>
      </c>
      <c r="E2187" s="58">
        <v>2130</v>
      </c>
      <c r="F2187" s="58">
        <v>4</v>
      </c>
      <c r="G2187" s="59">
        <v>4</v>
      </c>
      <c r="H2187" s="58" t="s">
        <v>412</v>
      </c>
      <c r="I2187" s="59">
        <v>14.99</v>
      </c>
      <c r="J2187">
        <v>6</v>
      </c>
      <c r="K2187" s="191"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6.65</v>
      </c>
      <c r="L2187" s="192" t="str">
        <f t="shared" si="34"/>
        <v>Beer2130</v>
      </c>
      <c r="M2187" s="191">
        <f>VLOOKUP(L2187,'Slope %'!C:D,2,0)</f>
        <v>0.1</v>
      </c>
    </row>
    <row r="2188" spans="1:13" x14ac:dyDescent="0.25">
      <c r="A2188">
        <v>33720</v>
      </c>
      <c r="B2188" s="58" t="s">
        <v>2355</v>
      </c>
      <c r="C2188" s="58" t="s">
        <v>410</v>
      </c>
      <c r="D2188" s="58" t="s">
        <v>621</v>
      </c>
      <c r="E2188" s="58">
        <v>2130</v>
      </c>
      <c r="F2188" s="58">
        <v>4</v>
      </c>
      <c r="G2188" s="59">
        <v>4</v>
      </c>
      <c r="H2188" s="58" t="s">
        <v>412</v>
      </c>
      <c r="I2188" s="59">
        <v>14.99</v>
      </c>
      <c r="J2188">
        <v>6</v>
      </c>
      <c r="K2188" s="191"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6.65</v>
      </c>
      <c r="L2188" s="192" t="str">
        <f t="shared" si="34"/>
        <v>Beer2130</v>
      </c>
      <c r="M2188" s="191">
        <f>VLOOKUP(L2188,'Slope %'!C:D,2,0)</f>
        <v>0.1</v>
      </c>
    </row>
    <row r="2189" spans="1:13" x14ac:dyDescent="0.25">
      <c r="A2189">
        <v>33738</v>
      </c>
      <c r="B2189" s="58" t="s">
        <v>2356</v>
      </c>
      <c r="C2189" s="58" t="s">
        <v>410</v>
      </c>
      <c r="D2189" s="58" t="s">
        <v>717</v>
      </c>
      <c r="E2189" s="58">
        <v>473</v>
      </c>
      <c r="F2189" s="58">
        <v>24</v>
      </c>
      <c r="G2189" s="59">
        <v>6</v>
      </c>
      <c r="H2189" s="58" t="s">
        <v>1855</v>
      </c>
      <c r="I2189" s="59">
        <v>4.7</v>
      </c>
      <c r="J2189">
        <v>1</v>
      </c>
      <c r="K2189" s="191"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2.2200000000000002</v>
      </c>
      <c r="L2189" s="192" t="str">
        <f t="shared" si="34"/>
        <v>Beer473</v>
      </c>
      <c r="M2189" s="191">
        <f>VLOOKUP(L2189,'Slope %'!C:D,2,0)</f>
        <v>0.12</v>
      </c>
    </row>
    <row r="2190" spans="1:13" x14ac:dyDescent="0.25">
      <c r="A2190">
        <v>33738</v>
      </c>
      <c r="B2190" s="58" t="s">
        <v>2356</v>
      </c>
      <c r="C2190" s="58" t="s">
        <v>410</v>
      </c>
      <c r="D2190" s="58" t="s">
        <v>717</v>
      </c>
      <c r="E2190" s="58">
        <v>473</v>
      </c>
      <c r="F2190" s="58">
        <v>24</v>
      </c>
      <c r="G2190" s="59">
        <v>6</v>
      </c>
      <c r="H2190" s="58" t="s">
        <v>1855</v>
      </c>
      <c r="I2190" s="59">
        <v>4.7</v>
      </c>
      <c r="J2190">
        <v>1</v>
      </c>
      <c r="K2190" s="191"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2.2200000000000002</v>
      </c>
      <c r="L2190" s="192" t="str">
        <f t="shared" si="34"/>
        <v>Beer473</v>
      </c>
      <c r="M2190" s="191">
        <f>VLOOKUP(L2190,'Slope %'!C:D,2,0)</f>
        <v>0.12</v>
      </c>
    </row>
    <row r="2191" spans="1:13" x14ac:dyDescent="0.25">
      <c r="A2191">
        <v>33759</v>
      </c>
      <c r="B2191" s="58" t="s">
        <v>2357</v>
      </c>
      <c r="C2191" s="58" t="s">
        <v>410</v>
      </c>
      <c r="D2191" s="58" t="s">
        <v>411</v>
      </c>
      <c r="E2191" s="58">
        <v>4260</v>
      </c>
      <c r="F2191" s="58">
        <v>2</v>
      </c>
      <c r="G2191" s="59">
        <v>5</v>
      </c>
      <c r="H2191" s="58" t="s">
        <v>1526</v>
      </c>
      <c r="I2191" s="59">
        <v>23.99</v>
      </c>
      <c r="J2191">
        <v>12</v>
      </c>
      <c r="K2191" s="191"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16.63</v>
      </c>
      <c r="L2191" s="192" t="str">
        <f t="shared" si="34"/>
        <v>Beer4260</v>
      </c>
      <c r="M2191" s="191">
        <f>VLOOKUP(L2191,'Slope %'!C:D,2,0)</f>
        <v>7.0000000000000007E-2</v>
      </c>
    </row>
    <row r="2192" spans="1:13" x14ac:dyDescent="0.25">
      <c r="A2192">
        <v>33759</v>
      </c>
      <c r="B2192" s="58" t="s">
        <v>2357</v>
      </c>
      <c r="C2192" s="58" t="s">
        <v>410</v>
      </c>
      <c r="D2192" s="58" t="s">
        <v>411</v>
      </c>
      <c r="E2192" s="58">
        <v>4260</v>
      </c>
      <c r="F2192" s="58">
        <v>2</v>
      </c>
      <c r="G2192" s="59">
        <v>5</v>
      </c>
      <c r="H2192" s="58" t="s">
        <v>1526</v>
      </c>
      <c r="I2192" s="59">
        <v>23.99</v>
      </c>
      <c r="J2192">
        <v>12</v>
      </c>
      <c r="K2192" s="191"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16.63</v>
      </c>
      <c r="L2192" s="192" t="str">
        <f t="shared" si="34"/>
        <v>Beer4260</v>
      </c>
      <c r="M2192" s="191">
        <f>VLOOKUP(L2192,'Slope %'!C:D,2,0)</f>
        <v>7.0000000000000007E-2</v>
      </c>
    </row>
    <row r="2193" spans="1:13" x14ac:dyDescent="0.25">
      <c r="A2193">
        <v>33773</v>
      </c>
      <c r="B2193" s="58" t="s">
        <v>2358</v>
      </c>
      <c r="C2193" s="58" t="s">
        <v>410</v>
      </c>
      <c r="D2193" s="58" t="s">
        <v>717</v>
      </c>
      <c r="E2193" s="58">
        <v>473</v>
      </c>
      <c r="F2193" s="58">
        <v>24</v>
      </c>
      <c r="G2193" s="59">
        <v>5</v>
      </c>
      <c r="H2193" s="58" t="s">
        <v>1526</v>
      </c>
      <c r="I2193" s="59">
        <v>3.99</v>
      </c>
      <c r="J2193">
        <v>1</v>
      </c>
      <c r="K2193" s="191"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1.85</v>
      </c>
      <c r="L2193" s="192" t="str">
        <f t="shared" si="34"/>
        <v>Beer473</v>
      </c>
      <c r="M2193" s="191">
        <f>VLOOKUP(L2193,'Slope %'!C:D,2,0)</f>
        <v>0.12</v>
      </c>
    </row>
    <row r="2194" spans="1:13" x14ac:dyDescent="0.25">
      <c r="A2194">
        <v>33775</v>
      </c>
      <c r="B2194" s="58" t="s">
        <v>2359</v>
      </c>
      <c r="C2194" s="58" t="s">
        <v>414</v>
      </c>
      <c r="D2194" s="58" t="s">
        <v>1757</v>
      </c>
      <c r="E2194" s="58">
        <v>700</v>
      </c>
      <c r="F2194" s="58">
        <v>6</v>
      </c>
      <c r="G2194" s="59">
        <v>38</v>
      </c>
      <c r="H2194" s="58" t="s">
        <v>434</v>
      </c>
      <c r="I2194" s="59">
        <v>34.99</v>
      </c>
      <c r="J2194">
        <v>1</v>
      </c>
      <c r="K2194" s="191"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20.77</v>
      </c>
      <c r="L2194" s="192" t="str">
        <f t="shared" si="34"/>
        <v>Spirits700</v>
      </c>
      <c r="M2194" s="191">
        <f>VLOOKUP(L2194,'Slope %'!C:D,2,0)</f>
        <v>7.0000000000000007E-2</v>
      </c>
    </row>
    <row r="2195" spans="1:13" x14ac:dyDescent="0.25">
      <c r="A2195">
        <v>33794</v>
      </c>
      <c r="B2195" s="58" t="s">
        <v>2360</v>
      </c>
      <c r="C2195" s="58" t="s">
        <v>410</v>
      </c>
      <c r="D2195" s="58" t="s">
        <v>677</v>
      </c>
      <c r="E2195" s="58">
        <v>473</v>
      </c>
      <c r="F2195" s="58">
        <v>24</v>
      </c>
      <c r="G2195" s="59">
        <v>5</v>
      </c>
      <c r="H2195" s="58" t="s">
        <v>1887</v>
      </c>
      <c r="I2195" s="59">
        <v>4.1100000000000003</v>
      </c>
      <c r="J2195">
        <v>1</v>
      </c>
      <c r="K2195" s="191"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1.85</v>
      </c>
      <c r="L2195" s="192" t="str">
        <f t="shared" si="34"/>
        <v>Beer473</v>
      </c>
      <c r="M2195" s="191">
        <f>VLOOKUP(L2195,'Slope %'!C:D,2,0)</f>
        <v>0.12</v>
      </c>
    </row>
    <row r="2196" spans="1:13" x14ac:dyDescent="0.25">
      <c r="A2196">
        <v>33794</v>
      </c>
      <c r="B2196" s="58" t="s">
        <v>2360</v>
      </c>
      <c r="C2196" s="58" t="s">
        <v>410</v>
      </c>
      <c r="D2196" s="58" t="s">
        <v>677</v>
      </c>
      <c r="E2196" s="58">
        <v>473</v>
      </c>
      <c r="F2196" s="58">
        <v>24</v>
      </c>
      <c r="G2196" s="59">
        <v>5</v>
      </c>
      <c r="H2196" s="58" t="s">
        <v>1887</v>
      </c>
      <c r="I2196" s="59">
        <v>4.1100000000000003</v>
      </c>
      <c r="J2196">
        <v>1</v>
      </c>
      <c r="K2196" s="191"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1.85</v>
      </c>
      <c r="L2196" s="192" t="str">
        <f t="shared" si="34"/>
        <v>Beer473</v>
      </c>
      <c r="M2196" s="191">
        <f>VLOOKUP(L2196,'Slope %'!C:D,2,0)</f>
        <v>0.12</v>
      </c>
    </row>
    <row r="2197" spans="1:13" x14ac:dyDescent="0.25">
      <c r="A2197">
        <v>33816</v>
      </c>
      <c r="B2197" s="58" t="s">
        <v>2361</v>
      </c>
      <c r="C2197" s="58" t="s">
        <v>410</v>
      </c>
      <c r="D2197" s="58" t="s">
        <v>717</v>
      </c>
      <c r="E2197" s="58">
        <v>473</v>
      </c>
      <c r="F2197" s="58">
        <v>24</v>
      </c>
      <c r="G2197" s="59">
        <v>6.1</v>
      </c>
      <c r="H2197" s="58" t="s">
        <v>2280</v>
      </c>
      <c r="I2197" s="59">
        <v>4.2</v>
      </c>
      <c r="J2197">
        <v>1</v>
      </c>
      <c r="K2197" s="191"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2.25</v>
      </c>
      <c r="L2197" s="192" t="str">
        <f t="shared" si="34"/>
        <v>Beer473</v>
      </c>
      <c r="M2197" s="191">
        <f>VLOOKUP(L2197,'Slope %'!C:D,2,0)</f>
        <v>0.12</v>
      </c>
    </row>
    <row r="2198" spans="1:13" x14ac:dyDescent="0.25">
      <c r="A2198">
        <v>33816</v>
      </c>
      <c r="B2198" s="58" t="s">
        <v>2361</v>
      </c>
      <c r="C2198" s="58" t="s">
        <v>410</v>
      </c>
      <c r="D2198" s="58" t="s">
        <v>717</v>
      </c>
      <c r="E2198" s="58">
        <v>473</v>
      </c>
      <c r="F2198" s="58">
        <v>24</v>
      </c>
      <c r="G2198" s="59">
        <v>6.1</v>
      </c>
      <c r="H2198" s="58" t="s">
        <v>2280</v>
      </c>
      <c r="I2198" s="59">
        <v>4.2</v>
      </c>
      <c r="J2198">
        <v>1</v>
      </c>
      <c r="K2198" s="191"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2.25</v>
      </c>
      <c r="L2198" s="192" t="str">
        <f t="shared" si="34"/>
        <v>Beer473</v>
      </c>
      <c r="M2198" s="191">
        <f>VLOOKUP(L2198,'Slope %'!C:D,2,0)</f>
        <v>0.12</v>
      </c>
    </row>
    <row r="2199" spans="1:13" x14ac:dyDescent="0.25">
      <c r="A2199">
        <v>33819</v>
      </c>
      <c r="B2199" s="58" t="s">
        <v>2362</v>
      </c>
      <c r="C2199" s="58" t="s">
        <v>414</v>
      </c>
      <c r="D2199" s="58" t="s">
        <v>524</v>
      </c>
      <c r="E2199" s="58">
        <v>750</v>
      </c>
      <c r="F2199" s="58">
        <v>6</v>
      </c>
      <c r="G2199" s="59">
        <v>46</v>
      </c>
      <c r="H2199" s="58" t="s">
        <v>437</v>
      </c>
      <c r="I2199" s="59">
        <v>119.99</v>
      </c>
      <c r="J2199">
        <v>1</v>
      </c>
      <c r="K2199" s="191"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26.93</v>
      </c>
      <c r="L2199" s="192" t="str">
        <f t="shared" si="34"/>
        <v>Spirits750</v>
      </c>
      <c r="M2199" s="191">
        <f>VLOOKUP(L2199,'Slope %'!C:D,2,0)</f>
        <v>7.0000000000000007E-2</v>
      </c>
    </row>
    <row r="2200" spans="1:13" x14ac:dyDescent="0.25">
      <c r="A2200">
        <v>33828</v>
      </c>
      <c r="B2200" s="58" t="s">
        <v>2363</v>
      </c>
      <c r="C2200" s="58" t="s">
        <v>410</v>
      </c>
      <c r="D2200" s="58" t="s">
        <v>411</v>
      </c>
      <c r="E2200" s="58">
        <v>473</v>
      </c>
      <c r="F2200" s="58">
        <v>24</v>
      </c>
      <c r="G2200" s="59">
        <v>5</v>
      </c>
      <c r="H2200" s="58" t="s">
        <v>697</v>
      </c>
      <c r="I2200" s="59">
        <v>3.99</v>
      </c>
      <c r="J2200">
        <v>1</v>
      </c>
      <c r="K2200" s="191"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1.85</v>
      </c>
      <c r="L2200" s="192" t="str">
        <f t="shared" si="34"/>
        <v>Beer473</v>
      </c>
      <c r="M2200" s="191">
        <f>VLOOKUP(L2200,'Slope %'!C:D,2,0)</f>
        <v>0.12</v>
      </c>
    </row>
    <row r="2201" spans="1:13" x14ac:dyDescent="0.25">
      <c r="A2201">
        <v>33828</v>
      </c>
      <c r="B2201" s="58" t="s">
        <v>2363</v>
      </c>
      <c r="C2201" s="58" t="s">
        <v>410</v>
      </c>
      <c r="D2201" s="58" t="s">
        <v>411</v>
      </c>
      <c r="E2201" s="58">
        <v>473</v>
      </c>
      <c r="F2201" s="58">
        <v>24</v>
      </c>
      <c r="G2201" s="59">
        <v>5</v>
      </c>
      <c r="H2201" s="58" t="s">
        <v>697</v>
      </c>
      <c r="I2201" s="59">
        <v>3.99</v>
      </c>
      <c r="J2201">
        <v>1</v>
      </c>
      <c r="K2201" s="191"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1.85</v>
      </c>
      <c r="L2201" s="192" t="str">
        <f t="shared" si="34"/>
        <v>Beer473</v>
      </c>
      <c r="M2201" s="191">
        <f>VLOOKUP(L2201,'Slope %'!C:D,2,0)</f>
        <v>0.12</v>
      </c>
    </row>
    <row r="2202" spans="1:13" x14ac:dyDescent="0.25">
      <c r="A2202">
        <v>33845</v>
      </c>
      <c r="B2202" s="58" t="s">
        <v>2364</v>
      </c>
      <c r="C2202" s="58" t="s">
        <v>414</v>
      </c>
      <c r="D2202" s="58" t="s">
        <v>418</v>
      </c>
      <c r="E2202" s="58">
        <v>750</v>
      </c>
      <c r="F2202" s="58">
        <v>12</v>
      </c>
      <c r="G2202" s="59">
        <v>40</v>
      </c>
      <c r="H2202" s="58" t="s">
        <v>2071</v>
      </c>
      <c r="I2202" s="59">
        <v>26.99</v>
      </c>
      <c r="J2202">
        <v>1</v>
      </c>
      <c r="K2202" s="191"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23.42</v>
      </c>
      <c r="L2202" s="192" t="str">
        <f t="shared" si="34"/>
        <v>Spirits750</v>
      </c>
      <c r="M2202" s="191">
        <f>VLOOKUP(L2202,'Slope %'!C:D,2,0)</f>
        <v>7.0000000000000007E-2</v>
      </c>
    </row>
    <row r="2203" spans="1:13" x14ac:dyDescent="0.25">
      <c r="A2203">
        <v>33851</v>
      </c>
      <c r="B2203" s="58" t="s">
        <v>2365</v>
      </c>
      <c r="C2203" s="58" t="s">
        <v>410</v>
      </c>
      <c r="D2203" s="58" t="s">
        <v>717</v>
      </c>
      <c r="E2203" s="58">
        <v>4260</v>
      </c>
      <c r="F2203" s="58">
        <v>1</v>
      </c>
      <c r="G2203" s="59">
        <v>5.9</v>
      </c>
      <c r="H2203" s="58" t="s">
        <v>516</v>
      </c>
      <c r="I2203" s="59">
        <v>25.29</v>
      </c>
      <c r="J2203">
        <v>12</v>
      </c>
      <c r="K2203" s="191"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19.62</v>
      </c>
      <c r="L2203" s="192" t="str">
        <f t="shared" si="34"/>
        <v>Beer4260</v>
      </c>
      <c r="M2203" s="191">
        <f>VLOOKUP(L2203,'Slope %'!C:D,2,0)</f>
        <v>7.0000000000000007E-2</v>
      </c>
    </row>
    <row r="2204" spans="1:13" x14ac:dyDescent="0.25">
      <c r="A2204">
        <v>33851</v>
      </c>
      <c r="B2204" s="58" t="s">
        <v>2365</v>
      </c>
      <c r="C2204" s="58" t="s">
        <v>410</v>
      </c>
      <c r="D2204" s="58" t="s">
        <v>717</v>
      </c>
      <c r="E2204" s="58">
        <v>4260</v>
      </c>
      <c r="F2204" s="58">
        <v>1</v>
      </c>
      <c r="G2204" s="59">
        <v>5.9</v>
      </c>
      <c r="H2204" s="58" t="s">
        <v>516</v>
      </c>
      <c r="I2204" s="59">
        <v>25.29</v>
      </c>
      <c r="J2204">
        <v>12</v>
      </c>
      <c r="K2204" s="191"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19.62</v>
      </c>
      <c r="L2204" s="192" t="str">
        <f t="shared" si="34"/>
        <v>Beer4260</v>
      </c>
      <c r="M2204" s="191">
        <f>VLOOKUP(L2204,'Slope %'!C:D,2,0)</f>
        <v>7.0000000000000007E-2</v>
      </c>
    </row>
    <row r="2205" spans="1:13" x14ac:dyDescent="0.25">
      <c r="A2205">
        <v>33858</v>
      </c>
      <c r="B2205" s="58" t="s">
        <v>2366</v>
      </c>
      <c r="C2205" s="58" t="s">
        <v>414</v>
      </c>
      <c r="D2205" s="58" t="s">
        <v>1896</v>
      </c>
      <c r="E2205" s="58">
        <v>750</v>
      </c>
      <c r="F2205" s="58">
        <v>12</v>
      </c>
      <c r="G2205" s="59">
        <v>42</v>
      </c>
      <c r="H2205" s="58" t="s">
        <v>2073</v>
      </c>
      <c r="I2205" s="59">
        <v>49.95</v>
      </c>
      <c r="J2205">
        <v>1</v>
      </c>
      <c r="K2205" s="191"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24.59</v>
      </c>
      <c r="L2205" s="192" t="str">
        <f t="shared" si="34"/>
        <v>Spirits750</v>
      </c>
      <c r="M2205" s="191">
        <f>VLOOKUP(L2205,'Slope %'!C:D,2,0)</f>
        <v>7.0000000000000007E-2</v>
      </c>
    </row>
    <row r="2206" spans="1:13" x14ac:dyDescent="0.25">
      <c r="A2206">
        <v>33869</v>
      </c>
      <c r="B2206" s="58" t="s">
        <v>2367</v>
      </c>
      <c r="C2206" s="58" t="s">
        <v>414</v>
      </c>
      <c r="D2206" s="58" t="s">
        <v>418</v>
      </c>
      <c r="E2206" s="58">
        <v>750</v>
      </c>
      <c r="F2206" s="58">
        <v>12</v>
      </c>
      <c r="G2206" s="59">
        <v>40</v>
      </c>
      <c r="H2206" s="58" t="s">
        <v>416</v>
      </c>
      <c r="I2206" s="59">
        <v>31.99</v>
      </c>
      <c r="J2206">
        <v>1</v>
      </c>
      <c r="K2206" s="191"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23.42</v>
      </c>
      <c r="L2206" s="192" t="str">
        <f t="shared" si="34"/>
        <v>Spirits750</v>
      </c>
      <c r="M2206" s="191">
        <f>VLOOKUP(L2206,'Slope %'!C:D,2,0)</f>
        <v>7.0000000000000007E-2</v>
      </c>
    </row>
    <row r="2207" spans="1:13" x14ac:dyDescent="0.25">
      <c r="A2207">
        <v>33894</v>
      </c>
      <c r="B2207" s="58" t="s">
        <v>2368</v>
      </c>
      <c r="C2207" s="58" t="s">
        <v>423</v>
      </c>
      <c r="D2207" s="58" t="s">
        <v>465</v>
      </c>
      <c r="E2207" s="58">
        <v>750</v>
      </c>
      <c r="F2207" s="58">
        <v>12</v>
      </c>
      <c r="G2207" s="59">
        <v>13.5</v>
      </c>
      <c r="H2207" s="58" t="s">
        <v>521</v>
      </c>
      <c r="I2207" s="59">
        <v>24.99</v>
      </c>
      <c r="J2207">
        <v>1</v>
      </c>
      <c r="K2207" s="191"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7.9</v>
      </c>
      <c r="L2207" s="192" t="str">
        <f t="shared" si="34"/>
        <v>Wine750</v>
      </c>
      <c r="M2207" s="191">
        <f>VLOOKUP(L2207,'Slope %'!C:D,2,0)</f>
        <v>0.1</v>
      </c>
    </row>
    <row r="2208" spans="1:13" x14ac:dyDescent="0.25">
      <c r="A2208">
        <v>33928</v>
      </c>
      <c r="B2208" s="58" t="s">
        <v>481</v>
      </c>
      <c r="C2208" s="58" t="s">
        <v>414</v>
      </c>
      <c r="D2208" s="58" t="s">
        <v>415</v>
      </c>
      <c r="E2208" s="58">
        <v>1750</v>
      </c>
      <c r="F2208" s="58">
        <v>6</v>
      </c>
      <c r="G2208" s="59">
        <v>40</v>
      </c>
      <c r="H2208" s="58" t="s">
        <v>445</v>
      </c>
      <c r="I2208" s="59">
        <v>65.489999999999995</v>
      </c>
      <c r="J2208">
        <v>1</v>
      </c>
      <c r="K2208" s="191"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54.65</v>
      </c>
      <c r="L2208" s="192" t="str">
        <f t="shared" si="34"/>
        <v>Spirits1750</v>
      </c>
      <c r="M2208" s="191">
        <f>VLOOKUP(L2208,'Slope %'!C:D,2,0)</f>
        <v>0.03</v>
      </c>
    </row>
    <row r="2209" spans="1:13" x14ac:dyDescent="0.25">
      <c r="A2209">
        <v>33980</v>
      </c>
      <c r="B2209" s="58" t="s">
        <v>2369</v>
      </c>
      <c r="C2209" s="58" t="s">
        <v>410</v>
      </c>
      <c r="D2209" s="58" t="s">
        <v>411</v>
      </c>
      <c r="E2209" s="58">
        <v>5940</v>
      </c>
      <c r="F2209" s="58">
        <v>1</v>
      </c>
      <c r="G2209" s="59">
        <v>5</v>
      </c>
      <c r="H2209" s="58" t="s">
        <v>516</v>
      </c>
      <c r="I2209" s="59">
        <v>46.69</v>
      </c>
      <c r="J2209">
        <v>18</v>
      </c>
      <c r="K2209" s="191"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23.19</v>
      </c>
      <c r="L2209" s="192" t="str">
        <f t="shared" si="34"/>
        <v>Beer5940</v>
      </c>
      <c r="M2209" s="191">
        <f>VLOOKUP(L2209,'Slope %'!C:D,2,0)</f>
        <v>0.05</v>
      </c>
    </row>
    <row r="2210" spans="1:13" x14ac:dyDescent="0.25">
      <c r="A2210">
        <v>33980</v>
      </c>
      <c r="B2210" s="58" t="s">
        <v>2369</v>
      </c>
      <c r="C2210" s="58" t="s">
        <v>410</v>
      </c>
      <c r="D2210" s="58" t="s">
        <v>411</v>
      </c>
      <c r="E2210" s="58">
        <v>5940</v>
      </c>
      <c r="F2210" s="58">
        <v>1</v>
      </c>
      <c r="G2210" s="59">
        <v>5</v>
      </c>
      <c r="H2210" s="58" t="s">
        <v>516</v>
      </c>
      <c r="I2210" s="59">
        <v>46.69</v>
      </c>
      <c r="J2210">
        <v>18</v>
      </c>
      <c r="K2210" s="191"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23.19</v>
      </c>
      <c r="L2210" s="192" t="str">
        <f t="shared" si="34"/>
        <v>Beer5940</v>
      </c>
      <c r="M2210" s="191">
        <f>VLOOKUP(L2210,'Slope %'!C:D,2,0)</f>
        <v>0.05</v>
      </c>
    </row>
    <row r="2211" spans="1:13" x14ac:dyDescent="0.25">
      <c r="A2211">
        <v>34018</v>
      </c>
      <c r="B2211" s="58" t="s">
        <v>2370</v>
      </c>
      <c r="C2211" s="58" t="s">
        <v>673</v>
      </c>
      <c r="D2211" s="58" t="s">
        <v>750</v>
      </c>
      <c r="E2211" s="58">
        <v>1750</v>
      </c>
      <c r="F2211" s="58">
        <v>6</v>
      </c>
      <c r="G2211" s="59">
        <v>9.9499999999999993</v>
      </c>
      <c r="H2211" s="58" t="s">
        <v>480</v>
      </c>
      <c r="I2211" s="59">
        <v>23.99</v>
      </c>
      <c r="J2211">
        <v>1</v>
      </c>
      <c r="K2211" s="191"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13.59</v>
      </c>
      <c r="L2211" s="192" t="str">
        <f t="shared" si="34"/>
        <v>Ready to Drink1750</v>
      </c>
      <c r="M2211" s="191">
        <f>VLOOKUP(L2211,'Slope %'!C:D,2,0)</f>
        <v>0.1</v>
      </c>
    </row>
    <row r="2212" spans="1:13" x14ac:dyDescent="0.25">
      <c r="A2212">
        <v>34020</v>
      </c>
      <c r="B2212" s="58" t="s">
        <v>2371</v>
      </c>
      <c r="C2212" s="58" t="s">
        <v>673</v>
      </c>
      <c r="D2212" s="58" t="s">
        <v>750</v>
      </c>
      <c r="E2212" s="58">
        <v>473</v>
      </c>
      <c r="F2212" s="58">
        <v>24</v>
      </c>
      <c r="G2212" s="59">
        <v>7</v>
      </c>
      <c r="H2212" s="58" t="s">
        <v>428</v>
      </c>
      <c r="I2212" s="59">
        <v>3.99</v>
      </c>
      <c r="J2212">
        <v>1</v>
      </c>
      <c r="K2212" s="191"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2.74</v>
      </c>
      <c r="L2212" s="192" t="str">
        <f t="shared" si="34"/>
        <v>Ready to Drink473</v>
      </c>
      <c r="M2212" s="191">
        <f>VLOOKUP(L2212,'Slope %'!C:D,2,0)</f>
        <v>0.12</v>
      </c>
    </row>
    <row r="2213" spans="1:13" x14ac:dyDescent="0.25">
      <c r="A2213">
        <v>34022</v>
      </c>
      <c r="B2213" s="58" t="s">
        <v>2372</v>
      </c>
      <c r="C2213" s="58" t="s">
        <v>410</v>
      </c>
      <c r="D2213" s="58" t="s">
        <v>440</v>
      </c>
      <c r="E2213" s="58">
        <v>4260</v>
      </c>
      <c r="F2213" s="58">
        <v>1</v>
      </c>
      <c r="G2213" s="59">
        <v>5</v>
      </c>
      <c r="H2213" s="58" t="s">
        <v>1283</v>
      </c>
      <c r="I2213" s="59">
        <v>26.49</v>
      </c>
      <c r="J2213">
        <v>12</v>
      </c>
      <c r="K2213" s="191"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16.63</v>
      </c>
      <c r="L2213" s="192" t="str">
        <f t="shared" si="34"/>
        <v>Beer4260</v>
      </c>
      <c r="M2213" s="191">
        <f>VLOOKUP(L2213,'Slope %'!C:D,2,0)</f>
        <v>7.0000000000000007E-2</v>
      </c>
    </row>
    <row r="2214" spans="1:13" x14ac:dyDescent="0.25">
      <c r="A2214">
        <v>34022</v>
      </c>
      <c r="B2214" s="58" t="s">
        <v>2372</v>
      </c>
      <c r="C2214" s="58" t="s">
        <v>410</v>
      </c>
      <c r="D2214" s="58" t="s">
        <v>440</v>
      </c>
      <c r="E2214" s="58">
        <v>4260</v>
      </c>
      <c r="F2214" s="58">
        <v>1</v>
      </c>
      <c r="G2214" s="59">
        <v>5</v>
      </c>
      <c r="H2214" s="58" t="s">
        <v>1283</v>
      </c>
      <c r="I2214" s="59">
        <v>26.49</v>
      </c>
      <c r="J2214">
        <v>12</v>
      </c>
      <c r="K2214" s="191"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16.63</v>
      </c>
      <c r="L2214" s="192" t="str">
        <f t="shared" si="34"/>
        <v>Beer4260</v>
      </c>
      <c r="M2214" s="191">
        <f>VLOOKUP(L2214,'Slope %'!C:D,2,0)</f>
        <v>7.0000000000000007E-2</v>
      </c>
    </row>
    <row r="2215" spans="1:13" x14ac:dyDescent="0.25">
      <c r="A2215">
        <v>34025</v>
      </c>
      <c r="B2215" s="58" t="s">
        <v>2373</v>
      </c>
      <c r="C2215" s="58" t="s">
        <v>410</v>
      </c>
      <c r="D2215" s="58" t="s">
        <v>677</v>
      </c>
      <c r="E2215" s="58">
        <v>473</v>
      </c>
      <c r="F2215" s="58">
        <v>24</v>
      </c>
      <c r="G2215" s="59">
        <v>4.5</v>
      </c>
      <c r="H2215" s="58" t="s">
        <v>2181</v>
      </c>
      <c r="I2215" s="59">
        <v>3.65</v>
      </c>
      <c r="J2215">
        <v>1</v>
      </c>
      <c r="K2215" s="191"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1.66</v>
      </c>
      <c r="L2215" s="192" t="str">
        <f t="shared" si="34"/>
        <v>Beer473</v>
      </c>
      <c r="M2215" s="191">
        <f>VLOOKUP(L2215,'Slope %'!C:D,2,0)</f>
        <v>0.12</v>
      </c>
    </row>
    <row r="2216" spans="1:13" x14ac:dyDescent="0.25">
      <c r="A2216">
        <v>34025</v>
      </c>
      <c r="B2216" s="58" t="s">
        <v>2373</v>
      </c>
      <c r="C2216" s="58" t="s">
        <v>410</v>
      </c>
      <c r="D2216" s="58" t="s">
        <v>677</v>
      </c>
      <c r="E2216" s="58">
        <v>473</v>
      </c>
      <c r="F2216" s="58">
        <v>24</v>
      </c>
      <c r="G2216" s="59">
        <v>4.5</v>
      </c>
      <c r="H2216" s="58" t="s">
        <v>2181</v>
      </c>
      <c r="I2216" s="59">
        <v>3.65</v>
      </c>
      <c r="J2216">
        <v>1</v>
      </c>
      <c r="K2216" s="191"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1.66</v>
      </c>
      <c r="L2216" s="192" t="str">
        <f t="shared" si="34"/>
        <v>Beer473</v>
      </c>
      <c r="M2216" s="191">
        <f>VLOOKUP(L2216,'Slope %'!C:D,2,0)</f>
        <v>0.12</v>
      </c>
    </row>
    <row r="2217" spans="1:13" x14ac:dyDescent="0.25">
      <c r="A2217">
        <v>34030</v>
      </c>
      <c r="B2217" s="58" t="s">
        <v>2374</v>
      </c>
      <c r="C2217" s="58" t="s">
        <v>423</v>
      </c>
      <c r="D2217" s="58" t="s">
        <v>465</v>
      </c>
      <c r="E2217" s="58">
        <v>750</v>
      </c>
      <c r="F2217" s="58">
        <v>12</v>
      </c>
      <c r="G2217" s="59">
        <v>13</v>
      </c>
      <c r="H2217" s="58" t="s">
        <v>434</v>
      </c>
      <c r="I2217" s="59">
        <v>27.99</v>
      </c>
      <c r="J2217">
        <v>1</v>
      </c>
      <c r="K2217" s="191"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7.61</v>
      </c>
      <c r="L2217" s="192" t="str">
        <f t="shared" si="34"/>
        <v>Wine750</v>
      </c>
      <c r="M2217" s="191">
        <f>VLOOKUP(L2217,'Slope %'!C:D,2,0)</f>
        <v>0.1</v>
      </c>
    </row>
    <row r="2218" spans="1:13" x14ac:dyDescent="0.25">
      <c r="A2218">
        <v>34032</v>
      </c>
      <c r="B2218" s="58" t="s">
        <v>2375</v>
      </c>
      <c r="C2218" s="58" t="s">
        <v>410</v>
      </c>
      <c r="D2218" s="58" t="s">
        <v>411</v>
      </c>
      <c r="E2218" s="58">
        <v>473</v>
      </c>
      <c r="F2218" s="58">
        <v>24</v>
      </c>
      <c r="G2218" s="59">
        <v>5.5</v>
      </c>
      <c r="H2218" s="58" t="s">
        <v>1810</v>
      </c>
      <c r="I2218" s="59">
        <v>4.3</v>
      </c>
      <c r="J2218">
        <v>1</v>
      </c>
      <c r="K2218" s="191"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2.0299999999999998</v>
      </c>
      <c r="L2218" s="192" t="str">
        <f t="shared" si="34"/>
        <v>Beer473</v>
      </c>
      <c r="M2218" s="191">
        <f>VLOOKUP(L2218,'Slope %'!C:D,2,0)</f>
        <v>0.12</v>
      </c>
    </row>
    <row r="2219" spans="1:13" x14ac:dyDescent="0.25">
      <c r="A2219">
        <v>34032</v>
      </c>
      <c r="B2219" s="58" t="s">
        <v>2375</v>
      </c>
      <c r="C2219" s="58" t="s">
        <v>410</v>
      </c>
      <c r="D2219" s="58" t="s">
        <v>411</v>
      </c>
      <c r="E2219" s="58">
        <v>473</v>
      </c>
      <c r="F2219" s="58">
        <v>24</v>
      </c>
      <c r="G2219" s="59">
        <v>5.5</v>
      </c>
      <c r="H2219" s="58" t="s">
        <v>1810</v>
      </c>
      <c r="I2219" s="59">
        <v>4.3</v>
      </c>
      <c r="J2219">
        <v>1</v>
      </c>
      <c r="K2219" s="191"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2.0299999999999998</v>
      </c>
      <c r="L2219" s="192" t="str">
        <f t="shared" si="34"/>
        <v>Beer473</v>
      </c>
      <c r="M2219" s="191">
        <f>VLOOKUP(L2219,'Slope %'!C:D,2,0)</f>
        <v>0.12</v>
      </c>
    </row>
    <row r="2220" spans="1:13" x14ac:dyDescent="0.25">
      <c r="A2220">
        <v>34044</v>
      </c>
      <c r="B2220" s="58" t="s">
        <v>2376</v>
      </c>
      <c r="C2220" s="58" t="s">
        <v>414</v>
      </c>
      <c r="D2220" s="58" t="s">
        <v>418</v>
      </c>
      <c r="E2220" s="58">
        <v>750</v>
      </c>
      <c r="F2220" s="58">
        <v>12</v>
      </c>
      <c r="G2220" s="59">
        <v>40</v>
      </c>
      <c r="H2220" s="58" t="s">
        <v>437</v>
      </c>
      <c r="I2220" s="59">
        <v>51.99</v>
      </c>
      <c r="J2220">
        <v>1</v>
      </c>
      <c r="K2220" s="191"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23.42</v>
      </c>
      <c r="L2220" s="192" t="str">
        <f t="shared" si="34"/>
        <v>Spirits750</v>
      </c>
      <c r="M2220" s="191">
        <f>VLOOKUP(L2220,'Slope %'!C:D,2,0)</f>
        <v>7.0000000000000007E-2</v>
      </c>
    </row>
    <row r="2221" spans="1:13" x14ac:dyDescent="0.25">
      <c r="A2221">
        <v>34062</v>
      </c>
      <c r="B2221" s="58" t="s">
        <v>2377</v>
      </c>
      <c r="C2221" s="58" t="s">
        <v>410</v>
      </c>
      <c r="D2221" s="58" t="s">
        <v>621</v>
      </c>
      <c r="E2221" s="58">
        <v>2130</v>
      </c>
      <c r="F2221" s="58">
        <v>4</v>
      </c>
      <c r="G2221" s="59">
        <v>3.8</v>
      </c>
      <c r="H2221" s="58" t="s">
        <v>412</v>
      </c>
      <c r="I2221" s="59">
        <v>13.49</v>
      </c>
      <c r="J2221">
        <v>6</v>
      </c>
      <c r="K2221" s="191"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6.32</v>
      </c>
      <c r="L2221" s="192" t="str">
        <f t="shared" si="34"/>
        <v>Beer2130</v>
      </c>
      <c r="M2221" s="191">
        <f>VLOOKUP(L2221,'Slope %'!C:D,2,0)</f>
        <v>0.1</v>
      </c>
    </row>
    <row r="2222" spans="1:13" x14ac:dyDescent="0.25">
      <c r="A2222">
        <v>34062</v>
      </c>
      <c r="B2222" s="58" t="s">
        <v>2377</v>
      </c>
      <c r="C2222" s="58" t="s">
        <v>410</v>
      </c>
      <c r="D2222" s="58" t="s">
        <v>621</v>
      </c>
      <c r="E2222" s="58">
        <v>2130</v>
      </c>
      <c r="F2222" s="58">
        <v>4</v>
      </c>
      <c r="G2222" s="59">
        <v>3.8</v>
      </c>
      <c r="H2222" s="58" t="s">
        <v>412</v>
      </c>
      <c r="I2222" s="59">
        <v>13.49</v>
      </c>
      <c r="J2222">
        <v>6</v>
      </c>
      <c r="K2222" s="191"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6.32</v>
      </c>
      <c r="L2222" s="192" t="str">
        <f t="shared" si="34"/>
        <v>Beer2130</v>
      </c>
      <c r="M2222" s="191">
        <f>VLOOKUP(L2222,'Slope %'!C:D,2,0)</f>
        <v>0.1</v>
      </c>
    </row>
    <row r="2223" spans="1:13" x14ac:dyDescent="0.25">
      <c r="A2223">
        <v>34073</v>
      </c>
      <c r="B2223" s="58" t="s">
        <v>2378</v>
      </c>
      <c r="C2223" s="58" t="s">
        <v>414</v>
      </c>
      <c r="D2223" s="58" t="s">
        <v>524</v>
      </c>
      <c r="E2223" s="58">
        <v>750</v>
      </c>
      <c r="F2223" s="58">
        <v>6</v>
      </c>
      <c r="G2223" s="59">
        <v>46</v>
      </c>
      <c r="H2223" s="58" t="s">
        <v>437</v>
      </c>
      <c r="I2223" s="59">
        <v>144.99</v>
      </c>
      <c r="J2223">
        <v>1</v>
      </c>
      <c r="K2223" s="191"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26.93</v>
      </c>
      <c r="L2223" s="192" t="str">
        <f t="shared" si="34"/>
        <v>Spirits750</v>
      </c>
      <c r="M2223" s="191">
        <f>VLOOKUP(L2223,'Slope %'!C:D,2,0)</f>
        <v>7.0000000000000007E-2</v>
      </c>
    </row>
    <row r="2224" spans="1:13" x14ac:dyDescent="0.25">
      <c r="A2224">
        <v>34099</v>
      </c>
      <c r="B2224" s="58" t="s">
        <v>2379</v>
      </c>
      <c r="C2224" s="58" t="s">
        <v>410</v>
      </c>
      <c r="D2224" s="58" t="s">
        <v>906</v>
      </c>
      <c r="E2224" s="58">
        <v>473</v>
      </c>
      <c r="F2224" s="58">
        <v>24</v>
      </c>
      <c r="G2224" s="59">
        <v>4.7</v>
      </c>
      <c r="H2224" s="58" t="s">
        <v>1076</v>
      </c>
      <c r="I2224" s="59">
        <v>3.99</v>
      </c>
      <c r="J2224">
        <v>1</v>
      </c>
      <c r="K2224" s="191"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1.74</v>
      </c>
      <c r="L2224" s="192" t="str">
        <f t="shared" si="34"/>
        <v>Beer473</v>
      </c>
      <c r="M2224" s="191">
        <f>VLOOKUP(L2224,'Slope %'!C:D,2,0)</f>
        <v>0.12</v>
      </c>
    </row>
    <row r="2225" spans="1:13" x14ac:dyDescent="0.25">
      <c r="A2225">
        <v>34099</v>
      </c>
      <c r="B2225" s="58" t="s">
        <v>2379</v>
      </c>
      <c r="C2225" s="58" t="s">
        <v>410</v>
      </c>
      <c r="D2225" s="58" t="s">
        <v>906</v>
      </c>
      <c r="E2225" s="58">
        <v>473</v>
      </c>
      <c r="F2225" s="58">
        <v>24</v>
      </c>
      <c r="G2225" s="59">
        <v>4.7</v>
      </c>
      <c r="H2225" s="58" t="s">
        <v>1076</v>
      </c>
      <c r="I2225" s="59">
        <v>3.99</v>
      </c>
      <c r="J2225">
        <v>1</v>
      </c>
      <c r="K2225" s="191"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1.74</v>
      </c>
      <c r="L2225" s="192" t="str">
        <f t="shared" si="34"/>
        <v>Beer473</v>
      </c>
      <c r="M2225" s="191">
        <f>VLOOKUP(L2225,'Slope %'!C:D,2,0)</f>
        <v>0.12</v>
      </c>
    </row>
    <row r="2226" spans="1:13" x14ac:dyDescent="0.25">
      <c r="A2226">
        <v>34113</v>
      </c>
      <c r="B2226" s="58" t="s">
        <v>2380</v>
      </c>
      <c r="C2226" s="58" t="s">
        <v>410</v>
      </c>
      <c r="D2226" s="58" t="s">
        <v>677</v>
      </c>
      <c r="E2226" s="58">
        <v>2838</v>
      </c>
      <c r="F2226" s="58">
        <v>4</v>
      </c>
      <c r="G2226" s="59">
        <v>4.5</v>
      </c>
      <c r="H2226" s="58" t="s">
        <v>2181</v>
      </c>
      <c r="I2226" s="59">
        <v>20.75</v>
      </c>
      <c r="J2226">
        <v>6</v>
      </c>
      <c r="K2226" s="191"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9.9700000000000006</v>
      </c>
      <c r="L2226" s="192" t="str">
        <f t="shared" si="34"/>
        <v>Beer2838</v>
      </c>
      <c r="M2226" s="191">
        <f>VLOOKUP(L2226,'Slope %'!C:D,2,0)</f>
        <v>7.0000000000000007E-2</v>
      </c>
    </row>
    <row r="2227" spans="1:13" x14ac:dyDescent="0.25">
      <c r="A2227">
        <v>34113</v>
      </c>
      <c r="B2227" s="58" t="s">
        <v>2380</v>
      </c>
      <c r="C2227" s="58" t="s">
        <v>410</v>
      </c>
      <c r="D2227" s="58" t="s">
        <v>677</v>
      </c>
      <c r="E2227" s="58">
        <v>2838</v>
      </c>
      <c r="F2227" s="58">
        <v>4</v>
      </c>
      <c r="G2227" s="59">
        <v>4.5</v>
      </c>
      <c r="H2227" s="58" t="s">
        <v>2181</v>
      </c>
      <c r="I2227" s="59">
        <v>20.75</v>
      </c>
      <c r="J2227">
        <v>6</v>
      </c>
      <c r="K2227" s="191"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9.9700000000000006</v>
      </c>
      <c r="L2227" s="192" t="str">
        <f t="shared" si="34"/>
        <v>Beer2838</v>
      </c>
      <c r="M2227" s="191">
        <f>VLOOKUP(L2227,'Slope %'!C:D,2,0)</f>
        <v>7.0000000000000007E-2</v>
      </c>
    </row>
    <row r="2228" spans="1:13" x14ac:dyDescent="0.25">
      <c r="A2228">
        <v>34114</v>
      </c>
      <c r="B2228" s="58" t="s">
        <v>2381</v>
      </c>
      <c r="C2228" s="58" t="s">
        <v>410</v>
      </c>
      <c r="D2228" s="58" t="s">
        <v>677</v>
      </c>
      <c r="E2228" s="58">
        <v>5676</v>
      </c>
      <c r="F2228" s="58">
        <v>2</v>
      </c>
      <c r="G2228" s="59">
        <v>4.5</v>
      </c>
      <c r="H2228" s="58" t="s">
        <v>2181</v>
      </c>
      <c r="I2228" s="59">
        <v>39.5</v>
      </c>
      <c r="J2228">
        <v>12</v>
      </c>
      <c r="K2228" s="191"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19.940000000000001</v>
      </c>
      <c r="L2228" s="192" t="str">
        <f t="shared" si="34"/>
        <v>Beer5676</v>
      </c>
      <c r="M2228" s="191">
        <f>VLOOKUP(L2228,'Slope %'!C:D,2,0)</f>
        <v>0.05</v>
      </c>
    </row>
    <row r="2229" spans="1:13" x14ac:dyDescent="0.25">
      <c r="A2229">
        <v>34114</v>
      </c>
      <c r="B2229" s="58" t="s">
        <v>2381</v>
      </c>
      <c r="C2229" s="58" t="s">
        <v>410</v>
      </c>
      <c r="D2229" s="58" t="s">
        <v>677</v>
      </c>
      <c r="E2229" s="58">
        <v>5676</v>
      </c>
      <c r="F2229" s="58">
        <v>2</v>
      </c>
      <c r="G2229" s="59">
        <v>4.5</v>
      </c>
      <c r="H2229" s="58" t="s">
        <v>2181</v>
      </c>
      <c r="I2229" s="59">
        <v>39.5</v>
      </c>
      <c r="J2229">
        <v>12</v>
      </c>
      <c r="K2229" s="191"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19.940000000000001</v>
      </c>
      <c r="L2229" s="192" t="str">
        <f t="shared" si="34"/>
        <v>Beer5676</v>
      </c>
      <c r="M2229" s="191">
        <f>VLOOKUP(L2229,'Slope %'!C:D,2,0)</f>
        <v>0.05</v>
      </c>
    </row>
    <row r="2230" spans="1:13" x14ac:dyDescent="0.25">
      <c r="A2230">
        <v>34116</v>
      </c>
      <c r="B2230" s="58" t="s">
        <v>2382</v>
      </c>
      <c r="C2230" s="58" t="s">
        <v>410</v>
      </c>
      <c r="D2230" s="58" t="s">
        <v>677</v>
      </c>
      <c r="E2230" s="58">
        <v>11352</v>
      </c>
      <c r="F2230" s="58">
        <v>1</v>
      </c>
      <c r="G2230" s="59">
        <v>4.5</v>
      </c>
      <c r="H2230" s="58" t="s">
        <v>2181</v>
      </c>
      <c r="I2230" s="59">
        <v>74.5</v>
      </c>
      <c r="J2230">
        <v>24</v>
      </c>
      <c r="K2230" s="191"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35.92</v>
      </c>
      <c r="L2230" s="192" t="str">
        <f t="shared" si="34"/>
        <v>Beer11352</v>
      </c>
      <c r="M2230" s="191">
        <f>VLOOKUP(L2230,'Slope %'!C:D,2,0)</f>
        <v>0.05</v>
      </c>
    </row>
    <row r="2231" spans="1:13" x14ac:dyDescent="0.25">
      <c r="A2231">
        <v>34116</v>
      </c>
      <c r="B2231" s="58" t="s">
        <v>2382</v>
      </c>
      <c r="C2231" s="58" t="s">
        <v>410</v>
      </c>
      <c r="D2231" s="58" t="s">
        <v>677</v>
      </c>
      <c r="E2231" s="58">
        <v>11352</v>
      </c>
      <c r="F2231" s="58">
        <v>1</v>
      </c>
      <c r="G2231" s="59">
        <v>4.5</v>
      </c>
      <c r="H2231" s="58" t="s">
        <v>2181</v>
      </c>
      <c r="I2231" s="59">
        <v>74.5</v>
      </c>
      <c r="J2231">
        <v>24</v>
      </c>
      <c r="K2231" s="191"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35.92</v>
      </c>
      <c r="L2231" s="192" t="str">
        <f t="shared" si="34"/>
        <v>Beer11352</v>
      </c>
      <c r="M2231" s="191">
        <f>VLOOKUP(L2231,'Slope %'!C:D,2,0)</f>
        <v>0.05</v>
      </c>
    </row>
    <row r="2232" spans="1:13" x14ac:dyDescent="0.25">
      <c r="A2232">
        <v>34117</v>
      </c>
      <c r="B2232" s="58" t="s">
        <v>2383</v>
      </c>
      <c r="C2232" s="58" t="s">
        <v>410</v>
      </c>
      <c r="D2232" s="58" t="s">
        <v>717</v>
      </c>
      <c r="E2232" s="58">
        <v>330</v>
      </c>
      <c r="F2232" s="58">
        <v>24</v>
      </c>
      <c r="G2232" s="59">
        <v>9</v>
      </c>
      <c r="H2232" s="58" t="s">
        <v>1176</v>
      </c>
      <c r="I2232" s="59">
        <v>6.49</v>
      </c>
      <c r="J2232">
        <v>1</v>
      </c>
      <c r="K2232" s="191"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2.3199999999999998</v>
      </c>
      <c r="L2232" s="192" t="str">
        <f t="shared" si="34"/>
        <v>Beer330</v>
      </c>
      <c r="M2232" s="191">
        <f>VLOOKUP(L2232,'Slope %'!C:D,2,0)</f>
        <v>0.12</v>
      </c>
    </row>
    <row r="2233" spans="1:13" x14ac:dyDescent="0.25">
      <c r="A2233">
        <v>34124</v>
      </c>
      <c r="B2233" s="58" t="s">
        <v>2384</v>
      </c>
      <c r="C2233" s="58" t="s">
        <v>414</v>
      </c>
      <c r="D2233" s="58" t="s">
        <v>427</v>
      </c>
      <c r="E2233" s="58">
        <v>1750</v>
      </c>
      <c r="F2233" s="58">
        <v>6</v>
      </c>
      <c r="G2233" s="59">
        <v>40</v>
      </c>
      <c r="H2233" s="58" t="s">
        <v>419</v>
      </c>
      <c r="I2233" s="59">
        <v>54.65</v>
      </c>
      <c r="J2233">
        <v>1</v>
      </c>
      <c r="K2233" s="191"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54.65</v>
      </c>
      <c r="L2233" s="192" t="str">
        <f t="shared" si="34"/>
        <v>Spirits1750</v>
      </c>
      <c r="M2233" s="191">
        <f>VLOOKUP(L2233,'Slope %'!C:D,2,0)</f>
        <v>0.03</v>
      </c>
    </row>
    <row r="2234" spans="1:13" x14ac:dyDescent="0.25">
      <c r="A2234">
        <v>34132</v>
      </c>
      <c r="B2234" s="58" t="s">
        <v>2385</v>
      </c>
      <c r="C2234" s="58" t="s">
        <v>410</v>
      </c>
      <c r="D2234" s="58" t="s">
        <v>677</v>
      </c>
      <c r="E2234" s="58">
        <v>473</v>
      </c>
      <c r="F2234" s="58">
        <v>24</v>
      </c>
      <c r="G2234" s="59">
        <v>5</v>
      </c>
      <c r="H2234" s="58" t="s">
        <v>1903</v>
      </c>
      <c r="I2234" s="59">
        <v>4.29</v>
      </c>
      <c r="J2234">
        <v>1</v>
      </c>
      <c r="K2234" s="191"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1.85</v>
      </c>
      <c r="L2234" s="192" t="str">
        <f t="shared" si="34"/>
        <v>Beer473</v>
      </c>
      <c r="M2234" s="191">
        <f>VLOOKUP(L2234,'Slope %'!C:D,2,0)</f>
        <v>0.12</v>
      </c>
    </row>
    <row r="2235" spans="1:13" x14ac:dyDescent="0.25">
      <c r="A2235">
        <v>34132</v>
      </c>
      <c r="B2235" s="58" t="s">
        <v>2385</v>
      </c>
      <c r="C2235" s="58" t="s">
        <v>410</v>
      </c>
      <c r="D2235" s="58" t="s">
        <v>677</v>
      </c>
      <c r="E2235" s="58">
        <v>473</v>
      </c>
      <c r="F2235" s="58">
        <v>24</v>
      </c>
      <c r="G2235" s="59">
        <v>5</v>
      </c>
      <c r="H2235" s="58" t="s">
        <v>1903</v>
      </c>
      <c r="I2235" s="59">
        <v>4.29</v>
      </c>
      <c r="J2235">
        <v>1</v>
      </c>
      <c r="K2235" s="191"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1.85</v>
      </c>
      <c r="L2235" s="192" t="str">
        <f t="shared" si="34"/>
        <v>Beer473</v>
      </c>
      <c r="M2235" s="191">
        <f>VLOOKUP(L2235,'Slope %'!C:D,2,0)</f>
        <v>0.12</v>
      </c>
    </row>
    <row r="2236" spans="1:13" x14ac:dyDescent="0.25">
      <c r="A2236">
        <v>34139</v>
      </c>
      <c r="B2236" s="58" t="s">
        <v>2386</v>
      </c>
      <c r="C2236" s="58" t="s">
        <v>414</v>
      </c>
      <c r="D2236" s="58" t="s">
        <v>1084</v>
      </c>
      <c r="E2236" s="58">
        <v>750</v>
      </c>
      <c r="F2236" s="58">
        <v>12</v>
      </c>
      <c r="G2236" s="59">
        <v>35</v>
      </c>
      <c r="H2236" s="58" t="s">
        <v>445</v>
      </c>
      <c r="I2236" s="59">
        <v>29.79</v>
      </c>
      <c r="J2236">
        <v>1</v>
      </c>
      <c r="K2236" s="191"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20.49</v>
      </c>
      <c r="L2236" s="192" t="str">
        <f t="shared" si="34"/>
        <v>Spirits750</v>
      </c>
      <c r="M2236" s="191">
        <f>VLOOKUP(L2236,'Slope %'!C:D,2,0)</f>
        <v>7.0000000000000007E-2</v>
      </c>
    </row>
    <row r="2237" spans="1:13" x14ac:dyDescent="0.25">
      <c r="A2237">
        <v>34140</v>
      </c>
      <c r="B2237" s="58" t="s">
        <v>2387</v>
      </c>
      <c r="C2237" s="58" t="s">
        <v>414</v>
      </c>
      <c r="D2237" s="58" t="s">
        <v>1084</v>
      </c>
      <c r="E2237" s="58">
        <v>750</v>
      </c>
      <c r="F2237" s="58">
        <v>12</v>
      </c>
      <c r="G2237" s="59">
        <v>35</v>
      </c>
      <c r="H2237" s="58" t="s">
        <v>445</v>
      </c>
      <c r="I2237" s="59">
        <v>29.79</v>
      </c>
      <c r="J2237">
        <v>1</v>
      </c>
      <c r="K2237" s="191"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20.49</v>
      </c>
      <c r="L2237" s="192" t="str">
        <f t="shared" si="34"/>
        <v>Spirits750</v>
      </c>
      <c r="M2237" s="191">
        <f>VLOOKUP(L2237,'Slope %'!C:D,2,0)</f>
        <v>7.0000000000000007E-2</v>
      </c>
    </row>
    <row r="2238" spans="1:13" x14ac:dyDescent="0.25">
      <c r="A2238">
        <v>34141</v>
      </c>
      <c r="B2238" s="58" t="s">
        <v>2388</v>
      </c>
      <c r="C2238" s="58" t="s">
        <v>439</v>
      </c>
      <c r="D2238" s="58" t="s">
        <v>1350</v>
      </c>
      <c r="E2238" s="58">
        <v>0</v>
      </c>
      <c r="F2238" s="58">
        <v>12</v>
      </c>
      <c r="H2238" s="58" t="s">
        <v>1351</v>
      </c>
      <c r="I2238" s="59">
        <v>3.69</v>
      </c>
      <c r="K2238" s="191"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0</v>
      </c>
      <c r="L2238" s="192" t="str">
        <f t="shared" si="34"/>
        <v>Non Liquor Merchandise0</v>
      </c>
      <c r="M2238" s="191" t="e">
        <f>VLOOKUP(L2238,'Slope %'!C:D,2,0)</f>
        <v>#N/A</v>
      </c>
    </row>
    <row r="2239" spans="1:13" x14ac:dyDescent="0.25">
      <c r="A2239">
        <v>34159</v>
      </c>
      <c r="B2239" s="58" t="s">
        <v>2389</v>
      </c>
      <c r="C2239" s="58" t="s">
        <v>410</v>
      </c>
      <c r="D2239" s="58" t="s">
        <v>717</v>
      </c>
      <c r="E2239" s="58">
        <v>473</v>
      </c>
      <c r="F2239" s="58">
        <v>24</v>
      </c>
      <c r="G2239" s="59">
        <v>8</v>
      </c>
      <c r="H2239" s="58" t="s">
        <v>1918</v>
      </c>
      <c r="I2239" s="59">
        <v>5.75</v>
      </c>
      <c r="J2239">
        <v>1</v>
      </c>
      <c r="K2239" s="191"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2.95</v>
      </c>
      <c r="L2239" s="192" t="str">
        <f t="shared" si="34"/>
        <v>Beer473</v>
      </c>
      <c r="M2239" s="191">
        <f>VLOOKUP(L2239,'Slope %'!C:D,2,0)</f>
        <v>0.12</v>
      </c>
    </row>
    <row r="2240" spans="1:13" x14ac:dyDescent="0.25">
      <c r="A2240">
        <v>34159</v>
      </c>
      <c r="B2240" s="58" t="s">
        <v>2389</v>
      </c>
      <c r="C2240" s="58" t="s">
        <v>410</v>
      </c>
      <c r="D2240" s="58" t="s">
        <v>717</v>
      </c>
      <c r="E2240" s="58">
        <v>473</v>
      </c>
      <c r="F2240" s="58">
        <v>24</v>
      </c>
      <c r="G2240" s="59">
        <v>8</v>
      </c>
      <c r="H2240" s="58" t="s">
        <v>1918</v>
      </c>
      <c r="I2240" s="59">
        <v>5.75</v>
      </c>
      <c r="J2240">
        <v>1</v>
      </c>
      <c r="K2240" s="191"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2.95</v>
      </c>
      <c r="L2240" s="192" t="str">
        <f t="shared" si="34"/>
        <v>Beer473</v>
      </c>
      <c r="M2240" s="191">
        <f>VLOOKUP(L2240,'Slope %'!C:D,2,0)</f>
        <v>0.12</v>
      </c>
    </row>
    <row r="2241" spans="1:13" x14ac:dyDescent="0.25">
      <c r="A2241">
        <v>34160</v>
      </c>
      <c r="B2241" s="58" t="s">
        <v>2390</v>
      </c>
      <c r="C2241" s="58" t="s">
        <v>414</v>
      </c>
      <c r="D2241" s="58" t="s">
        <v>566</v>
      </c>
      <c r="E2241" s="58">
        <v>50</v>
      </c>
      <c r="F2241" s="58">
        <v>48</v>
      </c>
      <c r="G2241" s="59">
        <v>17.5</v>
      </c>
      <c r="H2241" s="58" t="s">
        <v>448</v>
      </c>
      <c r="I2241" s="59">
        <v>4.99</v>
      </c>
      <c r="J2241">
        <v>1</v>
      </c>
      <c r="K2241" s="191"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0.93</v>
      </c>
      <c r="L2241" s="192" t="str">
        <f t="shared" si="34"/>
        <v>Spirits50</v>
      </c>
      <c r="M2241" s="191">
        <f>VLOOKUP(L2241,'Slope %'!C:D,2,0)</f>
        <v>0.1</v>
      </c>
    </row>
    <row r="2242" spans="1:13" x14ac:dyDescent="0.25">
      <c r="A2242">
        <v>34161</v>
      </c>
      <c r="B2242" s="58" t="s">
        <v>2391</v>
      </c>
      <c r="C2242" s="58" t="s">
        <v>414</v>
      </c>
      <c r="D2242" s="58" t="s">
        <v>566</v>
      </c>
      <c r="E2242" s="58">
        <v>50</v>
      </c>
      <c r="F2242" s="58">
        <v>48</v>
      </c>
      <c r="G2242" s="59">
        <v>17.5</v>
      </c>
      <c r="H2242" s="58" t="s">
        <v>448</v>
      </c>
      <c r="I2242" s="59">
        <v>4.99</v>
      </c>
      <c r="J2242">
        <v>1</v>
      </c>
      <c r="K2242" s="191"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0.93</v>
      </c>
      <c r="L2242" s="192" t="str">
        <f t="shared" si="34"/>
        <v>Spirits50</v>
      </c>
      <c r="M2242" s="191">
        <f>VLOOKUP(L2242,'Slope %'!C:D,2,0)</f>
        <v>0.1</v>
      </c>
    </row>
    <row r="2243" spans="1:13" x14ac:dyDescent="0.25">
      <c r="A2243">
        <v>34168</v>
      </c>
      <c r="B2243" s="58" t="s">
        <v>2392</v>
      </c>
      <c r="C2243" s="58" t="s">
        <v>414</v>
      </c>
      <c r="D2243" s="58" t="s">
        <v>783</v>
      </c>
      <c r="E2243" s="58">
        <v>50</v>
      </c>
      <c r="F2243" s="58">
        <v>120</v>
      </c>
      <c r="G2243" s="59">
        <v>40</v>
      </c>
      <c r="H2243" s="58" t="s">
        <v>784</v>
      </c>
      <c r="I2243" s="59">
        <v>4.29</v>
      </c>
      <c r="J2243">
        <v>1</v>
      </c>
      <c r="K2243" s="191"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2.13</v>
      </c>
      <c r="L2243" s="192" t="str">
        <f t="shared" ref="L2243:L2306" si="35">(_xlfn.CONCAT(C2243,E2243))</f>
        <v>Spirits50</v>
      </c>
      <c r="M2243" s="191">
        <f>VLOOKUP(L2243,'Slope %'!C:D,2,0)</f>
        <v>0.1</v>
      </c>
    </row>
    <row r="2244" spans="1:13" x14ac:dyDescent="0.25">
      <c r="A2244">
        <v>34178</v>
      </c>
      <c r="B2244" s="58" t="s">
        <v>2393</v>
      </c>
      <c r="C2244" s="58" t="s">
        <v>410</v>
      </c>
      <c r="D2244" s="58" t="s">
        <v>677</v>
      </c>
      <c r="E2244" s="58">
        <v>473</v>
      </c>
      <c r="F2244" s="58">
        <v>24</v>
      </c>
      <c r="G2244" s="59">
        <v>4.5</v>
      </c>
      <c r="H2244" s="58" t="s">
        <v>2066</v>
      </c>
      <c r="I2244" s="59">
        <v>3.99</v>
      </c>
      <c r="J2244">
        <v>1</v>
      </c>
      <c r="K2244" s="191"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1.66</v>
      </c>
      <c r="L2244" s="192" t="str">
        <f t="shared" si="35"/>
        <v>Beer473</v>
      </c>
      <c r="M2244" s="191">
        <f>VLOOKUP(L2244,'Slope %'!C:D,2,0)</f>
        <v>0.12</v>
      </c>
    </row>
    <row r="2245" spans="1:13" x14ac:dyDescent="0.25">
      <c r="A2245">
        <v>34178</v>
      </c>
      <c r="B2245" s="58" t="s">
        <v>2393</v>
      </c>
      <c r="C2245" s="58" t="s">
        <v>410</v>
      </c>
      <c r="D2245" s="58" t="s">
        <v>677</v>
      </c>
      <c r="E2245" s="58">
        <v>473</v>
      </c>
      <c r="F2245" s="58">
        <v>24</v>
      </c>
      <c r="G2245" s="59">
        <v>4.5</v>
      </c>
      <c r="H2245" s="58" t="s">
        <v>2066</v>
      </c>
      <c r="I2245" s="59">
        <v>3.99</v>
      </c>
      <c r="J2245">
        <v>1</v>
      </c>
      <c r="K2245" s="191"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1.66</v>
      </c>
      <c r="L2245" s="192" t="str">
        <f t="shared" si="35"/>
        <v>Beer473</v>
      </c>
      <c r="M2245" s="191">
        <f>VLOOKUP(L2245,'Slope %'!C:D,2,0)</f>
        <v>0.12</v>
      </c>
    </row>
    <row r="2246" spans="1:13" x14ac:dyDescent="0.25">
      <c r="A2246">
        <v>34182</v>
      </c>
      <c r="B2246" s="58" t="s">
        <v>2394</v>
      </c>
      <c r="C2246" s="58" t="s">
        <v>414</v>
      </c>
      <c r="D2246" s="58" t="s">
        <v>634</v>
      </c>
      <c r="E2246" s="58">
        <v>375</v>
      </c>
      <c r="F2246" s="58">
        <v>12</v>
      </c>
      <c r="G2246" s="59">
        <v>40</v>
      </c>
      <c r="H2246" s="58" t="s">
        <v>419</v>
      </c>
      <c r="I2246" s="59">
        <v>49.99</v>
      </c>
      <c r="J2246">
        <v>1</v>
      </c>
      <c r="K2246" s="191"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13.3</v>
      </c>
      <c r="L2246" s="192" t="str">
        <f t="shared" si="35"/>
        <v>Spirits375</v>
      </c>
      <c r="M2246" s="191">
        <f>VLOOKUP(L2246,'Slope %'!C:D,2,0)</f>
        <v>0.1</v>
      </c>
    </row>
    <row r="2247" spans="1:13" x14ac:dyDescent="0.25">
      <c r="A2247">
        <v>34192</v>
      </c>
      <c r="B2247" s="58" t="s">
        <v>622</v>
      </c>
      <c r="C2247" s="58" t="s">
        <v>414</v>
      </c>
      <c r="D2247" s="58" t="s">
        <v>623</v>
      </c>
      <c r="E2247" s="58">
        <v>375</v>
      </c>
      <c r="F2247" s="58">
        <v>12</v>
      </c>
      <c r="G2247" s="59">
        <v>40</v>
      </c>
      <c r="H2247" s="58" t="s">
        <v>419</v>
      </c>
      <c r="I2247" s="59">
        <v>50.99</v>
      </c>
      <c r="J2247">
        <v>1</v>
      </c>
      <c r="K2247" s="191"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13.3</v>
      </c>
      <c r="L2247" s="192" t="str">
        <f t="shared" si="35"/>
        <v>Spirits375</v>
      </c>
      <c r="M2247" s="191">
        <f>VLOOKUP(L2247,'Slope %'!C:D,2,0)</f>
        <v>0.1</v>
      </c>
    </row>
    <row r="2248" spans="1:13" x14ac:dyDescent="0.25">
      <c r="A2248">
        <v>34197</v>
      </c>
      <c r="B2248" s="58" t="s">
        <v>2395</v>
      </c>
      <c r="C2248" s="58" t="s">
        <v>414</v>
      </c>
      <c r="D2248" s="58" t="s">
        <v>566</v>
      </c>
      <c r="E2248" s="58">
        <v>750</v>
      </c>
      <c r="F2248" s="58">
        <v>12</v>
      </c>
      <c r="G2248" s="59">
        <v>17</v>
      </c>
      <c r="H2248" s="58" t="s">
        <v>628</v>
      </c>
      <c r="I2248" s="59">
        <v>28.99</v>
      </c>
      <c r="J2248">
        <v>1</v>
      </c>
      <c r="K2248" s="191"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9.9499999999999993</v>
      </c>
      <c r="L2248" s="192" t="str">
        <f t="shared" si="35"/>
        <v>Spirits750</v>
      </c>
      <c r="M2248" s="191">
        <f>VLOOKUP(L2248,'Slope %'!C:D,2,0)</f>
        <v>7.0000000000000007E-2</v>
      </c>
    </row>
    <row r="2249" spans="1:13" x14ac:dyDescent="0.25">
      <c r="A2249">
        <v>34202</v>
      </c>
      <c r="B2249" s="58" t="s">
        <v>2396</v>
      </c>
      <c r="C2249" s="58" t="s">
        <v>414</v>
      </c>
      <c r="D2249" s="58" t="s">
        <v>566</v>
      </c>
      <c r="E2249" s="58">
        <v>750</v>
      </c>
      <c r="F2249" s="58">
        <v>12</v>
      </c>
      <c r="G2249" s="59">
        <v>14</v>
      </c>
      <c r="H2249" s="58" t="s">
        <v>451</v>
      </c>
      <c r="I2249" s="59">
        <v>37.99</v>
      </c>
      <c r="J2249">
        <v>1</v>
      </c>
      <c r="K2249" s="191"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8.1999999999999993</v>
      </c>
      <c r="L2249" s="192" t="str">
        <f t="shared" si="35"/>
        <v>Spirits750</v>
      </c>
      <c r="M2249" s="191">
        <f>VLOOKUP(L2249,'Slope %'!C:D,2,0)</f>
        <v>7.0000000000000007E-2</v>
      </c>
    </row>
    <row r="2250" spans="1:13" x14ac:dyDescent="0.25">
      <c r="A2250">
        <v>34206</v>
      </c>
      <c r="B2250" s="58" t="s">
        <v>2397</v>
      </c>
      <c r="C2250" s="58" t="s">
        <v>414</v>
      </c>
      <c r="D2250" s="58" t="s">
        <v>566</v>
      </c>
      <c r="E2250" s="58">
        <v>750</v>
      </c>
      <c r="F2250" s="58">
        <v>6</v>
      </c>
      <c r="G2250" s="59">
        <v>17.5</v>
      </c>
      <c r="H2250" s="58" t="s">
        <v>448</v>
      </c>
      <c r="I2250" s="59">
        <v>32.99</v>
      </c>
      <c r="J2250">
        <v>1</v>
      </c>
      <c r="K2250" s="191"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10.25</v>
      </c>
      <c r="L2250" s="192" t="str">
        <f t="shared" si="35"/>
        <v>Spirits750</v>
      </c>
      <c r="M2250" s="191">
        <f>VLOOKUP(L2250,'Slope %'!C:D,2,0)</f>
        <v>7.0000000000000007E-2</v>
      </c>
    </row>
    <row r="2251" spans="1:13" x14ac:dyDescent="0.25">
      <c r="A2251">
        <v>34215</v>
      </c>
      <c r="B2251" s="58" t="s">
        <v>2398</v>
      </c>
      <c r="C2251" s="58" t="s">
        <v>423</v>
      </c>
      <c r="D2251" s="58" t="s">
        <v>575</v>
      </c>
      <c r="E2251" s="58">
        <v>750</v>
      </c>
      <c r="F2251" s="58">
        <v>12</v>
      </c>
      <c r="G2251" s="59">
        <v>7</v>
      </c>
      <c r="H2251" s="58" t="s">
        <v>425</v>
      </c>
      <c r="I2251" s="59">
        <v>10.99</v>
      </c>
      <c r="J2251">
        <v>1</v>
      </c>
      <c r="K2251" s="191"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4.0999999999999996</v>
      </c>
      <c r="L2251" s="192" t="str">
        <f t="shared" si="35"/>
        <v>Wine750</v>
      </c>
      <c r="M2251" s="191">
        <f>VLOOKUP(L2251,'Slope %'!C:D,2,0)</f>
        <v>0.1</v>
      </c>
    </row>
    <row r="2252" spans="1:13" x14ac:dyDescent="0.25">
      <c r="A2252">
        <v>34219</v>
      </c>
      <c r="B2252" s="58" t="s">
        <v>2399</v>
      </c>
      <c r="C2252" s="58" t="s">
        <v>410</v>
      </c>
      <c r="D2252" s="58" t="s">
        <v>411</v>
      </c>
      <c r="E2252" s="58">
        <v>710</v>
      </c>
      <c r="F2252" s="58">
        <v>12</v>
      </c>
      <c r="G2252" s="59">
        <v>5.5</v>
      </c>
      <c r="H2252" s="58" t="s">
        <v>1283</v>
      </c>
      <c r="I2252" s="59">
        <v>3.89</v>
      </c>
      <c r="J2252">
        <v>1</v>
      </c>
      <c r="K2252" s="191"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3.05</v>
      </c>
      <c r="L2252" s="192" t="str">
        <f t="shared" si="35"/>
        <v>Beer710</v>
      </c>
      <c r="M2252" s="191">
        <f>VLOOKUP(L2252,'Slope %'!C:D,2,0)</f>
        <v>0.12</v>
      </c>
    </row>
    <row r="2253" spans="1:13" x14ac:dyDescent="0.25">
      <c r="A2253">
        <v>34219</v>
      </c>
      <c r="B2253" s="58" t="s">
        <v>2399</v>
      </c>
      <c r="C2253" s="58" t="s">
        <v>410</v>
      </c>
      <c r="D2253" s="58" t="s">
        <v>411</v>
      </c>
      <c r="E2253" s="58">
        <v>710</v>
      </c>
      <c r="F2253" s="58">
        <v>12</v>
      </c>
      <c r="G2253" s="59">
        <v>5.5</v>
      </c>
      <c r="H2253" s="58" t="s">
        <v>1283</v>
      </c>
      <c r="I2253" s="59">
        <v>3.89</v>
      </c>
      <c r="J2253">
        <v>1</v>
      </c>
      <c r="K2253" s="191"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3.05</v>
      </c>
      <c r="L2253" s="192" t="str">
        <f t="shared" si="35"/>
        <v>Beer710</v>
      </c>
      <c r="M2253" s="191">
        <f>VLOOKUP(L2253,'Slope %'!C:D,2,0)</f>
        <v>0.12</v>
      </c>
    </row>
    <row r="2254" spans="1:13" x14ac:dyDescent="0.25">
      <c r="A2254">
        <v>34234</v>
      </c>
      <c r="B2254" s="58" t="s">
        <v>2400</v>
      </c>
      <c r="C2254" s="58" t="s">
        <v>414</v>
      </c>
      <c r="D2254" s="58" t="s">
        <v>663</v>
      </c>
      <c r="E2254" s="58">
        <v>375</v>
      </c>
      <c r="F2254" s="58">
        <v>12</v>
      </c>
      <c r="G2254" s="59">
        <v>20</v>
      </c>
      <c r="H2254" s="58" t="s">
        <v>416</v>
      </c>
      <c r="I2254" s="59">
        <v>20.49</v>
      </c>
      <c r="J2254">
        <v>1</v>
      </c>
      <c r="K2254" s="191"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6.65</v>
      </c>
      <c r="L2254" s="192" t="str">
        <f t="shared" si="35"/>
        <v>Spirits375</v>
      </c>
      <c r="M2254" s="191">
        <f>VLOOKUP(L2254,'Slope %'!C:D,2,0)</f>
        <v>0.1</v>
      </c>
    </row>
    <row r="2255" spans="1:13" x14ac:dyDescent="0.25">
      <c r="A2255">
        <v>34235</v>
      </c>
      <c r="B2255" s="58" t="s">
        <v>2401</v>
      </c>
      <c r="C2255" s="58" t="s">
        <v>414</v>
      </c>
      <c r="D2255" s="58" t="s">
        <v>1956</v>
      </c>
      <c r="E2255" s="58">
        <v>375</v>
      </c>
      <c r="F2255" s="58">
        <v>12</v>
      </c>
      <c r="G2255" s="59">
        <v>20</v>
      </c>
      <c r="H2255" s="58" t="s">
        <v>416</v>
      </c>
      <c r="I2255" s="59">
        <v>20.49</v>
      </c>
      <c r="J2255">
        <v>1</v>
      </c>
      <c r="K2255" s="191"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6.65</v>
      </c>
      <c r="L2255" s="192" t="str">
        <f t="shared" si="35"/>
        <v>Spirits375</v>
      </c>
      <c r="M2255" s="191">
        <f>VLOOKUP(L2255,'Slope %'!C:D,2,0)</f>
        <v>0.1</v>
      </c>
    </row>
    <row r="2256" spans="1:13" x14ac:dyDescent="0.25">
      <c r="A2256">
        <v>34238</v>
      </c>
      <c r="B2256" s="58" t="s">
        <v>2402</v>
      </c>
      <c r="C2256" s="58" t="s">
        <v>414</v>
      </c>
      <c r="D2256" s="58" t="s">
        <v>1021</v>
      </c>
      <c r="E2256" s="58">
        <v>375</v>
      </c>
      <c r="F2256" s="58">
        <v>12</v>
      </c>
      <c r="G2256" s="59">
        <v>35</v>
      </c>
      <c r="H2256" s="58" t="s">
        <v>416</v>
      </c>
      <c r="I2256" s="59">
        <v>20.49</v>
      </c>
      <c r="J2256">
        <v>1</v>
      </c>
      <c r="K2256" s="191"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11.64</v>
      </c>
      <c r="L2256" s="192" t="str">
        <f t="shared" si="35"/>
        <v>Spirits375</v>
      </c>
      <c r="M2256" s="191">
        <f>VLOOKUP(L2256,'Slope %'!C:D,2,0)</f>
        <v>0.1</v>
      </c>
    </row>
    <row r="2257" spans="1:13" x14ac:dyDescent="0.25">
      <c r="A2257">
        <v>34243</v>
      </c>
      <c r="B2257" s="58" t="s">
        <v>2403</v>
      </c>
      <c r="C2257" s="58" t="s">
        <v>423</v>
      </c>
      <c r="D2257" s="58" t="s">
        <v>436</v>
      </c>
      <c r="E2257" s="58">
        <v>3000</v>
      </c>
      <c r="F2257" s="58">
        <v>4</v>
      </c>
      <c r="G2257" s="59">
        <v>14</v>
      </c>
      <c r="H2257" s="58" t="s">
        <v>421</v>
      </c>
      <c r="I2257" s="59">
        <v>51.99</v>
      </c>
      <c r="J2257">
        <v>1</v>
      </c>
      <c r="K2257" s="191"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32.79</v>
      </c>
      <c r="L2257" s="192" t="str">
        <f t="shared" si="35"/>
        <v>Wine3000</v>
      </c>
      <c r="M2257" s="191">
        <f>VLOOKUP(L2257,'Slope %'!C:D,2,0)</f>
        <v>0.05</v>
      </c>
    </row>
    <row r="2258" spans="1:13" x14ac:dyDescent="0.25">
      <c r="A2258">
        <v>34245</v>
      </c>
      <c r="B2258" s="58" t="s">
        <v>2404</v>
      </c>
      <c r="C2258" s="58" t="s">
        <v>423</v>
      </c>
      <c r="D2258" s="58" t="s">
        <v>1043</v>
      </c>
      <c r="E2258" s="58">
        <v>750</v>
      </c>
      <c r="F2258" s="58">
        <v>6</v>
      </c>
      <c r="G2258" s="59">
        <v>14.7</v>
      </c>
      <c r="H2258" s="58" t="s">
        <v>421</v>
      </c>
      <c r="I2258" s="59">
        <v>29.99</v>
      </c>
      <c r="J2258">
        <v>1</v>
      </c>
      <c r="K2258" s="191"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8.61</v>
      </c>
      <c r="L2258" s="192" t="str">
        <f t="shared" si="35"/>
        <v>Wine750</v>
      </c>
      <c r="M2258" s="191">
        <f>VLOOKUP(L2258,'Slope %'!C:D,2,0)</f>
        <v>0.1</v>
      </c>
    </row>
    <row r="2259" spans="1:13" x14ac:dyDescent="0.25">
      <c r="A2259">
        <v>34263</v>
      </c>
      <c r="B2259" s="58" t="s">
        <v>2405</v>
      </c>
      <c r="C2259" s="58" t="s">
        <v>673</v>
      </c>
      <c r="D2259" s="58" t="s">
        <v>1398</v>
      </c>
      <c r="E2259" s="58">
        <v>3784</v>
      </c>
      <c r="F2259" s="58">
        <v>3</v>
      </c>
      <c r="G2259" s="59">
        <v>4.5</v>
      </c>
      <c r="H2259" s="58" t="s">
        <v>600</v>
      </c>
      <c r="I2259" s="59">
        <v>32.79</v>
      </c>
      <c r="J2259">
        <v>8</v>
      </c>
      <c r="K2259" s="191"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13.29</v>
      </c>
      <c r="L2259" s="192" t="str">
        <f t="shared" si="35"/>
        <v>Ready to Drink3784</v>
      </c>
      <c r="M2259" s="191">
        <f>VLOOKUP(L2259,'Slope %'!C:D,2,0)</f>
        <v>7.0000000000000007E-2</v>
      </c>
    </row>
    <row r="2260" spans="1:13" x14ac:dyDescent="0.25">
      <c r="A2260">
        <v>34263</v>
      </c>
      <c r="B2260" s="58" t="s">
        <v>2405</v>
      </c>
      <c r="C2260" s="58" t="s">
        <v>673</v>
      </c>
      <c r="D2260" s="58" t="s">
        <v>1398</v>
      </c>
      <c r="E2260" s="58">
        <v>3784</v>
      </c>
      <c r="F2260" s="58">
        <v>3</v>
      </c>
      <c r="G2260" s="59">
        <v>4.5</v>
      </c>
      <c r="H2260" s="58" t="s">
        <v>600</v>
      </c>
      <c r="I2260" s="59">
        <v>32.79</v>
      </c>
      <c r="J2260">
        <v>8</v>
      </c>
      <c r="K2260" s="191"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13.29</v>
      </c>
      <c r="L2260" s="192" t="str">
        <f t="shared" si="35"/>
        <v>Ready to Drink3784</v>
      </c>
      <c r="M2260" s="191">
        <f>VLOOKUP(L2260,'Slope %'!C:D,2,0)</f>
        <v>7.0000000000000007E-2</v>
      </c>
    </row>
    <row r="2261" spans="1:13" x14ac:dyDescent="0.25">
      <c r="A2261">
        <v>34267</v>
      </c>
      <c r="B2261" s="58" t="s">
        <v>2406</v>
      </c>
      <c r="C2261" s="58" t="s">
        <v>439</v>
      </c>
      <c r="D2261" s="58" t="s">
        <v>2167</v>
      </c>
      <c r="E2261" s="58">
        <v>0</v>
      </c>
      <c r="F2261" s="58">
        <v>10</v>
      </c>
      <c r="H2261" s="58" t="s">
        <v>1351</v>
      </c>
      <c r="I2261" s="59">
        <v>2.4900000000000002</v>
      </c>
      <c r="K2261" s="191"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0</v>
      </c>
      <c r="L2261" s="192" t="str">
        <f t="shared" si="35"/>
        <v>Non Liquor Merchandise0</v>
      </c>
      <c r="M2261" s="191" t="e">
        <f>VLOOKUP(L2261,'Slope %'!C:D,2,0)</f>
        <v>#N/A</v>
      </c>
    </row>
    <row r="2262" spans="1:13" x14ac:dyDescent="0.25">
      <c r="A2262">
        <v>34273</v>
      </c>
      <c r="B2262" s="58" t="s">
        <v>2407</v>
      </c>
      <c r="C2262" s="58" t="s">
        <v>410</v>
      </c>
      <c r="D2262" s="58" t="s">
        <v>1539</v>
      </c>
      <c r="E2262" s="58">
        <v>2046</v>
      </c>
      <c r="F2262" s="58">
        <v>4</v>
      </c>
      <c r="G2262" s="59">
        <v>1E-3</v>
      </c>
      <c r="H2262" s="58" t="s">
        <v>516</v>
      </c>
      <c r="I2262" s="59">
        <v>10.99</v>
      </c>
      <c r="J2262">
        <v>6</v>
      </c>
      <c r="K2262" s="191"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0</v>
      </c>
      <c r="L2262" s="192" t="str">
        <f t="shared" si="35"/>
        <v>Beer2046</v>
      </c>
      <c r="M2262" s="191">
        <f>VLOOKUP(L2262,'Slope %'!C:D,2,0)</f>
        <v>0.1</v>
      </c>
    </row>
    <row r="2263" spans="1:13" x14ac:dyDescent="0.25">
      <c r="A2263">
        <v>34273</v>
      </c>
      <c r="B2263" s="58" t="s">
        <v>2407</v>
      </c>
      <c r="C2263" s="58" t="s">
        <v>410</v>
      </c>
      <c r="D2263" s="58" t="s">
        <v>1539</v>
      </c>
      <c r="E2263" s="58">
        <v>2046</v>
      </c>
      <c r="F2263" s="58">
        <v>4</v>
      </c>
      <c r="G2263" s="59">
        <v>1E-3</v>
      </c>
      <c r="H2263" s="58" t="s">
        <v>516</v>
      </c>
      <c r="I2263" s="59">
        <v>10.99</v>
      </c>
      <c r="J2263">
        <v>6</v>
      </c>
      <c r="K2263" s="191"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0</v>
      </c>
      <c r="L2263" s="192" t="str">
        <f t="shared" si="35"/>
        <v>Beer2046</v>
      </c>
      <c r="M2263" s="191">
        <f>VLOOKUP(L2263,'Slope %'!C:D,2,0)</f>
        <v>0.1</v>
      </c>
    </row>
    <row r="2264" spans="1:13" x14ac:dyDescent="0.25">
      <c r="A2264">
        <v>34275</v>
      </c>
      <c r="B2264" s="58" t="s">
        <v>2408</v>
      </c>
      <c r="C2264" s="58" t="s">
        <v>410</v>
      </c>
      <c r="D2264" s="58" t="s">
        <v>1539</v>
      </c>
      <c r="E2264" s="58">
        <v>473</v>
      </c>
      <c r="F2264" s="58">
        <v>12</v>
      </c>
      <c r="G2264" s="59">
        <v>1E-3</v>
      </c>
      <c r="H2264" s="58" t="s">
        <v>516</v>
      </c>
      <c r="I2264" s="59">
        <v>2.4900000000000002</v>
      </c>
      <c r="J2264">
        <v>1</v>
      </c>
      <c r="K2264" s="191"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0</v>
      </c>
      <c r="L2264" s="192" t="str">
        <f t="shared" si="35"/>
        <v>Beer473</v>
      </c>
      <c r="M2264" s="191">
        <f>VLOOKUP(L2264,'Slope %'!C:D,2,0)</f>
        <v>0.12</v>
      </c>
    </row>
    <row r="2265" spans="1:13" x14ac:dyDescent="0.25">
      <c r="A2265">
        <v>34275</v>
      </c>
      <c r="B2265" s="58" t="s">
        <v>2408</v>
      </c>
      <c r="C2265" s="58" t="s">
        <v>410</v>
      </c>
      <c r="D2265" s="58" t="s">
        <v>1539</v>
      </c>
      <c r="E2265" s="58">
        <v>473</v>
      </c>
      <c r="F2265" s="58">
        <v>12</v>
      </c>
      <c r="G2265" s="59">
        <v>1E-3</v>
      </c>
      <c r="H2265" s="58" t="s">
        <v>516</v>
      </c>
      <c r="I2265" s="59">
        <v>2.4900000000000002</v>
      </c>
      <c r="J2265">
        <v>1</v>
      </c>
      <c r="K2265" s="191"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0</v>
      </c>
      <c r="L2265" s="192" t="str">
        <f t="shared" si="35"/>
        <v>Beer473</v>
      </c>
      <c r="M2265" s="191">
        <f>VLOOKUP(L2265,'Slope %'!C:D,2,0)</f>
        <v>0.12</v>
      </c>
    </row>
    <row r="2266" spans="1:13" x14ac:dyDescent="0.25">
      <c r="A2266">
        <v>34281</v>
      </c>
      <c r="B2266" s="58" t="s">
        <v>2409</v>
      </c>
      <c r="C2266" s="58" t="s">
        <v>410</v>
      </c>
      <c r="D2266" s="58" t="s">
        <v>1539</v>
      </c>
      <c r="E2266" s="58">
        <v>2130</v>
      </c>
      <c r="F2266" s="58">
        <v>4</v>
      </c>
      <c r="G2266" s="59">
        <v>1E-3</v>
      </c>
      <c r="H2266" s="58" t="s">
        <v>516</v>
      </c>
      <c r="I2266" s="59">
        <v>10.99</v>
      </c>
      <c r="J2266">
        <v>6</v>
      </c>
      <c r="K2266" s="191"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0</v>
      </c>
      <c r="L2266" s="192" t="str">
        <f t="shared" si="35"/>
        <v>Beer2130</v>
      </c>
      <c r="M2266" s="191">
        <f>VLOOKUP(L2266,'Slope %'!C:D,2,0)</f>
        <v>0.1</v>
      </c>
    </row>
    <row r="2267" spans="1:13" x14ac:dyDescent="0.25">
      <c r="A2267">
        <v>34281</v>
      </c>
      <c r="B2267" s="58" t="s">
        <v>2409</v>
      </c>
      <c r="C2267" s="58" t="s">
        <v>410</v>
      </c>
      <c r="D2267" s="58" t="s">
        <v>1539</v>
      </c>
      <c r="E2267" s="58">
        <v>2130</v>
      </c>
      <c r="F2267" s="58">
        <v>4</v>
      </c>
      <c r="G2267" s="59">
        <v>1E-3</v>
      </c>
      <c r="H2267" s="58" t="s">
        <v>516</v>
      </c>
      <c r="I2267" s="59">
        <v>10.99</v>
      </c>
      <c r="J2267">
        <v>6</v>
      </c>
      <c r="K2267" s="191"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0</v>
      </c>
      <c r="L2267" s="192" t="str">
        <f t="shared" si="35"/>
        <v>Beer2130</v>
      </c>
      <c r="M2267" s="191">
        <f>VLOOKUP(L2267,'Slope %'!C:D,2,0)</f>
        <v>0.1</v>
      </c>
    </row>
    <row r="2268" spans="1:13" x14ac:dyDescent="0.25">
      <c r="A2268">
        <v>34287</v>
      </c>
      <c r="B2268" s="58" t="s">
        <v>2410</v>
      </c>
      <c r="C2268" s="58" t="s">
        <v>410</v>
      </c>
      <c r="D2268" s="58" t="s">
        <v>1539</v>
      </c>
      <c r="E2268" s="58">
        <v>4260</v>
      </c>
      <c r="F2268" s="58">
        <v>1</v>
      </c>
      <c r="G2268" s="59">
        <v>1E-3</v>
      </c>
      <c r="H2268" s="58" t="s">
        <v>516</v>
      </c>
      <c r="I2268" s="59">
        <v>18.989999999999998</v>
      </c>
      <c r="J2268">
        <v>12</v>
      </c>
      <c r="K2268" s="191"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0</v>
      </c>
      <c r="L2268" s="192" t="str">
        <f t="shared" si="35"/>
        <v>Beer4260</v>
      </c>
      <c r="M2268" s="191">
        <f>VLOOKUP(L2268,'Slope %'!C:D,2,0)</f>
        <v>7.0000000000000007E-2</v>
      </c>
    </row>
    <row r="2269" spans="1:13" x14ac:dyDescent="0.25">
      <c r="A2269">
        <v>34287</v>
      </c>
      <c r="B2269" s="58" t="s">
        <v>2410</v>
      </c>
      <c r="C2269" s="58" t="s">
        <v>410</v>
      </c>
      <c r="D2269" s="58" t="s">
        <v>1539</v>
      </c>
      <c r="E2269" s="58">
        <v>4260</v>
      </c>
      <c r="F2269" s="58">
        <v>1</v>
      </c>
      <c r="G2269" s="59">
        <v>1E-3</v>
      </c>
      <c r="H2269" s="58" t="s">
        <v>516</v>
      </c>
      <c r="I2269" s="59">
        <v>18.989999999999998</v>
      </c>
      <c r="J2269">
        <v>12</v>
      </c>
      <c r="K2269" s="191"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0</v>
      </c>
      <c r="L2269" s="192" t="str">
        <f t="shared" si="35"/>
        <v>Beer4260</v>
      </c>
      <c r="M2269" s="191">
        <f>VLOOKUP(L2269,'Slope %'!C:D,2,0)</f>
        <v>7.0000000000000007E-2</v>
      </c>
    </row>
    <row r="2270" spans="1:13" x14ac:dyDescent="0.25">
      <c r="A2270">
        <v>34290</v>
      </c>
      <c r="B2270" s="58" t="s">
        <v>2411</v>
      </c>
      <c r="C2270" s="58" t="s">
        <v>439</v>
      </c>
      <c r="D2270" s="58" t="s">
        <v>2167</v>
      </c>
      <c r="E2270" s="58">
        <v>0</v>
      </c>
      <c r="F2270" s="58">
        <v>10</v>
      </c>
      <c r="H2270" s="58" t="s">
        <v>1351</v>
      </c>
      <c r="I2270" s="59">
        <v>2.4900000000000002</v>
      </c>
      <c r="K2270" s="191"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0</v>
      </c>
      <c r="L2270" s="192" t="str">
        <f t="shared" si="35"/>
        <v>Non Liquor Merchandise0</v>
      </c>
      <c r="M2270" s="191" t="e">
        <f>VLOOKUP(L2270,'Slope %'!C:D,2,0)</f>
        <v>#N/A</v>
      </c>
    </row>
    <row r="2271" spans="1:13" x14ac:dyDescent="0.25">
      <c r="A2271">
        <v>34292</v>
      </c>
      <c r="B2271" s="58" t="s">
        <v>2412</v>
      </c>
      <c r="C2271" s="58" t="s">
        <v>439</v>
      </c>
      <c r="D2271" s="58" t="s">
        <v>2167</v>
      </c>
      <c r="E2271" s="58">
        <v>0</v>
      </c>
      <c r="F2271" s="58">
        <v>10</v>
      </c>
      <c r="H2271" s="58" t="s">
        <v>1351</v>
      </c>
      <c r="I2271" s="59">
        <v>2.4900000000000002</v>
      </c>
      <c r="K2271" s="191"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0</v>
      </c>
      <c r="L2271" s="192" t="str">
        <f t="shared" si="35"/>
        <v>Non Liquor Merchandise0</v>
      </c>
      <c r="M2271" s="191" t="e">
        <f>VLOOKUP(L2271,'Slope %'!C:D,2,0)</f>
        <v>#N/A</v>
      </c>
    </row>
    <row r="2272" spans="1:13" x14ac:dyDescent="0.25">
      <c r="A2272">
        <v>34294</v>
      </c>
      <c r="B2272" s="58" t="s">
        <v>2413</v>
      </c>
      <c r="C2272" s="58" t="s">
        <v>439</v>
      </c>
      <c r="D2272" s="58" t="s">
        <v>2167</v>
      </c>
      <c r="E2272" s="58">
        <v>0</v>
      </c>
      <c r="F2272" s="58">
        <v>10</v>
      </c>
      <c r="H2272" s="58" t="s">
        <v>1351</v>
      </c>
      <c r="I2272" s="59">
        <v>2.4900000000000002</v>
      </c>
      <c r="K2272" s="191"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0</v>
      </c>
      <c r="L2272" s="192" t="str">
        <f t="shared" si="35"/>
        <v>Non Liquor Merchandise0</v>
      </c>
      <c r="M2272" s="191" t="e">
        <f>VLOOKUP(L2272,'Slope %'!C:D,2,0)</f>
        <v>#N/A</v>
      </c>
    </row>
    <row r="2273" spans="1:13" x14ac:dyDescent="0.25">
      <c r="A2273">
        <v>34299</v>
      </c>
      <c r="B2273" s="58" t="s">
        <v>2414</v>
      </c>
      <c r="C2273" s="58" t="s">
        <v>410</v>
      </c>
      <c r="D2273" s="58" t="s">
        <v>411</v>
      </c>
      <c r="E2273" s="58">
        <v>2838</v>
      </c>
      <c r="F2273" s="58">
        <v>4</v>
      </c>
      <c r="G2273" s="59">
        <v>5</v>
      </c>
      <c r="H2273" s="58" t="s">
        <v>2181</v>
      </c>
      <c r="I2273" s="59">
        <v>20.55</v>
      </c>
      <c r="J2273">
        <v>6</v>
      </c>
      <c r="K2273" s="191"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11.08</v>
      </c>
      <c r="L2273" s="192" t="str">
        <f t="shared" si="35"/>
        <v>Beer2838</v>
      </c>
      <c r="M2273" s="191">
        <f>VLOOKUP(L2273,'Slope %'!C:D,2,0)</f>
        <v>7.0000000000000007E-2</v>
      </c>
    </row>
    <row r="2274" spans="1:13" x14ac:dyDescent="0.25">
      <c r="A2274">
        <v>34299</v>
      </c>
      <c r="B2274" s="58" t="s">
        <v>2414</v>
      </c>
      <c r="C2274" s="58" t="s">
        <v>410</v>
      </c>
      <c r="D2274" s="58" t="s">
        <v>411</v>
      </c>
      <c r="E2274" s="58">
        <v>2838</v>
      </c>
      <c r="F2274" s="58">
        <v>4</v>
      </c>
      <c r="G2274" s="59">
        <v>5</v>
      </c>
      <c r="H2274" s="58" t="s">
        <v>2181</v>
      </c>
      <c r="I2274" s="59">
        <v>20.55</v>
      </c>
      <c r="J2274">
        <v>6</v>
      </c>
      <c r="K2274" s="191"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11.08</v>
      </c>
      <c r="L2274" s="192" t="str">
        <f t="shared" si="35"/>
        <v>Beer2838</v>
      </c>
      <c r="M2274" s="191">
        <f>VLOOKUP(L2274,'Slope %'!C:D,2,0)</f>
        <v>7.0000000000000007E-2</v>
      </c>
    </row>
    <row r="2275" spans="1:13" x14ac:dyDescent="0.25">
      <c r="A2275">
        <v>34318</v>
      </c>
      <c r="B2275" s="58" t="s">
        <v>2415</v>
      </c>
      <c r="C2275" s="58" t="s">
        <v>414</v>
      </c>
      <c r="D2275" s="58" t="s">
        <v>503</v>
      </c>
      <c r="E2275" s="58">
        <v>1140</v>
      </c>
      <c r="F2275" s="58">
        <v>6</v>
      </c>
      <c r="G2275" s="59">
        <v>40</v>
      </c>
      <c r="H2275" s="58" t="s">
        <v>534</v>
      </c>
      <c r="I2275" s="59">
        <v>37.01</v>
      </c>
      <c r="J2275">
        <v>1</v>
      </c>
      <c r="K2275" s="191"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35.6</v>
      </c>
      <c r="L2275" s="192" t="str">
        <f t="shared" si="35"/>
        <v>Spirits1140</v>
      </c>
      <c r="M2275" s="191">
        <f>VLOOKUP(L2275,'Slope %'!C:D,2,0)</f>
        <v>0.05</v>
      </c>
    </row>
    <row r="2276" spans="1:13" x14ac:dyDescent="0.25">
      <c r="A2276">
        <v>34321</v>
      </c>
      <c r="B2276" s="58" t="s">
        <v>2416</v>
      </c>
      <c r="C2276" s="58" t="s">
        <v>423</v>
      </c>
      <c r="D2276" s="58" t="s">
        <v>473</v>
      </c>
      <c r="E2276" s="58">
        <v>750</v>
      </c>
      <c r="F2276" s="58">
        <v>12</v>
      </c>
      <c r="G2276" s="59">
        <v>13.5</v>
      </c>
      <c r="H2276" s="58" t="s">
        <v>421</v>
      </c>
      <c r="I2276" s="59">
        <v>17.989999999999998</v>
      </c>
      <c r="J2276">
        <v>1</v>
      </c>
      <c r="K2276" s="191"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7.9</v>
      </c>
      <c r="L2276" s="192" t="str">
        <f t="shared" si="35"/>
        <v>Wine750</v>
      </c>
      <c r="M2276" s="191">
        <f>VLOOKUP(L2276,'Slope %'!C:D,2,0)</f>
        <v>0.1</v>
      </c>
    </row>
    <row r="2277" spans="1:13" x14ac:dyDescent="0.25">
      <c r="A2277">
        <v>34325</v>
      </c>
      <c r="B2277" s="58" t="s">
        <v>2417</v>
      </c>
      <c r="C2277" s="58" t="s">
        <v>423</v>
      </c>
      <c r="D2277" s="58" t="s">
        <v>476</v>
      </c>
      <c r="E2277" s="58">
        <v>750</v>
      </c>
      <c r="F2277" s="58">
        <v>12</v>
      </c>
      <c r="G2277" s="59">
        <v>13</v>
      </c>
      <c r="H2277" s="58" t="s">
        <v>474</v>
      </c>
      <c r="I2277" s="59">
        <v>11.9</v>
      </c>
      <c r="J2277">
        <v>1</v>
      </c>
      <c r="K2277" s="191"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7.61</v>
      </c>
      <c r="L2277" s="192" t="str">
        <f t="shared" si="35"/>
        <v>Wine750</v>
      </c>
      <c r="M2277" s="191">
        <f>VLOOKUP(L2277,'Slope %'!C:D,2,0)</f>
        <v>0.1</v>
      </c>
    </row>
    <row r="2278" spans="1:13" x14ac:dyDescent="0.25">
      <c r="A2278">
        <v>34330</v>
      </c>
      <c r="B2278" s="58" t="s">
        <v>2418</v>
      </c>
      <c r="C2278" s="58" t="s">
        <v>423</v>
      </c>
      <c r="D2278" s="58" t="s">
        <v>575</v>
      </c>
      <c r="E2278" s="58">
        <v>750</v>
      </c>
      <c r="F2278" s="58">
        <v>12</v>
      </c>
      <c r="G2278" s="59">
        <v>12</v>
      </c>
      <c r="H2278" s="58" t="s">
        <v>474</v>
      </c>
      <c r="I2278" s="59">
        <v>11.9</v>
      </c>
      <c r="J2278">
        <v>1</v>
      </c>
      <c r="K2278" s="191"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7.03</v>
      </c>
      <c r="L2278" s="192" t="str">
        <f t="shared" si="35"/>
        <v>Wine750</v>
      </c>
      <c r="M2278" s="191">
        <f>VLOOKUP(L2278,'Slope %'!C:D,2,0)</f>
        <v>0.1</v>
      </c>
    </row>
    <row r="2279" spans="1:13" x14ac:dyDescent="0.25">
      <c r="A2279">
        <v>34374</v>
      </c>
      <c r="B2279" s="58" t="s">
        <v>2419</v>
      </c>
      <c r="C2279" s="58" t="s">
        <v>423</v>
      </c>
      <c r="D2279" s="58" t="s">
        <v>436</v>
      </c>
      <c r="E2279" s="58">
        <v>750</v>
      </c>
      <c r="F2279" s="58">
        <v>12</v>
      </c>
      <c r="G2279" s="59">
        <v>14.8</v>
      </c>
      <c r="H2279" s="58" t="s">
        <v>586</v>
      </c>
      <c r="I2279" s="59">
        <v>16.2</v>
      </c>
      <c r="J2279">
        <v>1</v>
      </c>
      <c r="K2279" s="191"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8.67</v>
      </c>
      <c r="L2279" s="192" t="str">
        <f t="shared" si="35"/>
        <v>Wine750</v>
      </c>
      <c r="M2279" s="191">
        <f>VLOOKUP(L2279,'Slope %'!C:D,2,0)</f>
        <v>0.1</v>
      </c>
    </row>
    <row r="2280" spans="1:13" x14ac:dyDescent="0.25">
      <c r="A2280">
        <v>34382</v>
      </c>
      <c r="B2280" s="58" t="s">
        <v>2420</v>
      </c>
      <c r="C2280" s="58" t="s">
        <v>410</v>
      </c>
      <c r="D2280" s="58" t="s">
        <v>717</v>
      </c>
      <c r="E2280" s="58">
        <v>473</v>
      </c>
      <c r="F2280" s="58">
        <v>24</v>
      </c>
      <c r="G2280" s="59">
        <v>6</v>
      </c>
      <c r="H2280" s="58" t="s">
        <v>1961</v>
      </c>
      <c r="I2280" s="59">
        <v>6</v>
      </c>
      <c r="J2280">
        <v>1</v>
      </c>
      <c r="K2280" s="191"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2.2200000000000002</v>
      </c>
      <c r="L2280" s="192" t="str">
        <f t="shared" si="35"/>
        <v>Beer473</v>
      </c>
      <c r="M2280" s="191">
        <f>VLOOKUP(L2280,'Slope %'!C:D,2,0)</f>
        <v>0.12</v>
      </c>
    </row>
    <row r="2281" spans="1:13" x14ac:dyDescent="0.25">
      <c r="A2281">
        <v>34382</v>
      </c>
      <c r="B2281" s="58" t="s">
        <v>2420</v>
      </c>
      <c r="C2281" s="58" t="s">
        <v>410</v>
      </c>
      <c r="D2281" s="58" t="s">
        <v>717</v>
      </c>
      <c r="E2281" s="58">
        <v>473</v>
      </c>
      <c r="F2281" s="58">
        <v>24</v>
      </c>
      <c r="G2281" s="59">
        <v>6</v>
      </c>
      <c r="H2281" s="58" t="s">
        <v>1961</v>
      </c>
      <c r="I2281" s="59">
        <v>6</v>
      </c>
      <c r="J2281">
        <v>1</v>
      </c>
      <c r="K2281" s="191"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2.2200000000000002</v>
      </c>
      <c r="L2281" s="192" t="str">
        <f t="shared" si="35"/>
        <v>Beer473</v>
      </c>
      <c r="M2281" s="191">
        <f>VLOOKUP(L2281,'Slope %'!C:D,2,0)</f>
        <v>0.12</v>
      </c>
    </row>
    <row r="2282" spans="1:13" x14ac:dyDescent="0.25">
      <c r="A2282">
        <v>34384</v>
      </c>
      <c r="B2282" s="58" t="s">
        <v>2421</v>
      </c>
      <c r="C2282" s="58" t="s">
        <v>410</v>
      </c>
      <c r="D2282" s="58" t="s">
        <v>717</v>
      </c>
      <c r="E2282" s="58">
        <v>473</v>
      </c>
      <c r="F2282" s="58">
        <v>24</v>
      </c>
      <c r="G2282" s="59">
        <v>6</v>
      </c>
      <c r="H2282" s="58" t="s">
        <v>1961</v>
      </c>
      <c r="I2282" s="59">
        <v>5</v>
      </c>
      <c r="J2282">
        <v>1</v>
      </c>
      <c r="K2282" s="191"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2.2200000000000002</v>
      </c>
      <c r="L2282" s="192" t="str">
        <f t="shared" si="35"/>
        <v>Beer473</v>
      </c>
      <c r="M2282" s="191">
        <f>VLOOKUP(L2282,'Slope %'!C:D,2,0)</f>
        <v>0.12</v>
      </c>
    </row>
    <row r="2283" spans="1:13" x14ac:dyDescent="0.25">
      <c r="A2283">
        <v>34384</v>
      </c>
      <c r="B2283" s="58" t="s">
        <v>2421</v>
      </c>
      <c r="C2283" s="58" t="s">
        <v>410</v>
      </c>
      <c r="D2283" s="58" t="s">
        <v>717</v>
      </c>
      <c r="E2283" s="58">
        <v>473</v>
      </c>
      <c r="F2283" s="58">
        <v>24</v>
      </c>
      <c r="G2283" s="59">
        <v>6</v>
      </c>
      <c r="H2283" s="58" t="s">
        <v>1961</v>
      </c>
      <c r="I2283" s="59">
        <v>5</v>
      </c>
      <c r="J2283">
        <v>1</v>
      </c>
      <c r="K2283" s="191"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2.2200000000000002</v>
      </c>
      <c r="L2283" s="192" t="str">
        <f t="shared" si="35"/>
        <v>Beer473</v>
      </c>
      <c r="M2283" s="191">
        <f>VLOOKUP(L2283,'Slope %'!C:D,2,0)</f>
        <v>0.12</v>
      </c>
    </row>
    <row r="2284" spans="1:13" x14ac:dyDescent="0.25">
      <c r="A2284">
        <v>34385</v>
      </c>
      <c r="B2284" s="58" t="s">
        <v>2422</v>
      </c>
      <c r="C2284" s="58" t="s">
        <v>410</v>
      </c>
      <c r="D2284" s="58" t="s">
        <v>717</v>
      </c>
      <c r="E2284" s="58">
        <v>473</v>
      </c>
      <c r="F2284" s="58">
        <v>24</v>
      </c>
      <c r="G2284" s="59">
        <v>6</v>
      </c>
      <c r="H2284" s="58" t="s">
        <v>1961</v>
      </c>
      <c r="I2284" s="59">
        <v>4</v>
      </c>
      <c r="J2284">
        <v>1</v>
      </c>
      <c r="K2284" s="191"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2.2200000000000002</v>
      </c>
      <c r="L2284" s="192" t="str">
        <f t="shared" si="35"/>
        <v>Beer473</v>
      </c>
      <c r="M2284" s="191">
        <f>VLOOKUP(L2284,'Slope %'!C:D,2,0)</f>
        <v>0.12</v>
      </c>
    </row>
    <row r="2285" spans="1:13" x14ac:dyDescent="0.25">
      <c r="A2285">
        <v>34385</v>
      </c>
      <c r="B2285" s="58" t="s">
        <v>2422</v>
      </c>
      <c r="C2285" s="58" t="s">
        <v>410</v>
      </c>
      <c r="D2285" s="58" t="s">
        <v>717</v>
      </c>
      <c r="E2285" s="58">
        <v>473</v>
      </c>
      <c r="F2285" s="58">
        <v>24</v>
      </c>
      <c r="G2285" s="59">
        <v>6</v>
      </c>
      <c r="H2285" s="58" t="s">
        <v>1961</v>
      </c>
      <c r="I2285" s="59">
        <v>4</v>
      </c>
      <c r="J2285">
        <v>1</v>
      </c>
      <c r="K2285" s="191"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2.2200000000000002</v>
      </c>
      <c r="L2285" s="192" t="str">
        <f t="shared" si="35"/>
        <v>Beer473</v>
      </c>
      <c r="M2285" s="191">
        <f>VLOOKUP(L2285,'Slope %'!C:D,2,0)</f>
        <v>0.12</v>
      </c>
    </row>
    <row r="2286" spans="1:13" x14ac:dyDescent="0.25">
      <c r="A2286">
        <v>34393</v>
      </c>
      <c r="B2286" s="58" t="s">
        <v>2423</v>
      </c>
      <c r="C2286" s="58" t="s">
        <v>414</v>
      </c>
      <c r="D2286" s="58" t="s">
        <v>418</v>
      </c>
      <c r="E2286" s="58">
        <v>750</v>
      </c>
      <c r="F2286" s="58">
        <v>12</v>
      </c>
      <c r="G2286" s="59">
        <v>45</v>
      </c>
      <c r="H2286" s="58" t="s">
        <v>445</v>
      </c>
      <c r="I2286" s="59">
        <v>26.49</v>
      </c>
      <c r="J2286">
        <v>1</v>
      </c>
      <c r="K2286" s="191"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26.35</v>
      </c>
      <c r="L2286" s="192" t="str">
        <f t="shared" si="35"/>
        <v>Spirits750</v>
      </c>
      <c r="M2286" s="191">
        <f>VLOOKUP(L2286,'Slope %'!C:D,2,0)</f>
        <v>7.0000000000000007E-2</v>
      </c>
    </row>
    <row r="2287" spans="1:13" x14ac:dyDescent="0.25">
      <c r="A2287">
        <v>34416</v>
      </c>
      <c r="B2287" s="58" t="s">
        <v>2424</v>
      </c>
      <c r="C2287" s="58" t="s">
        <v>410</v>
      </c>
      <c r="D2287" s="58" t="s">
        <v>906</v>
      </c>
      <c r="E2287" s="58">
        <v>2130</v>
      </c>
      <c r="F2287" s="58">
        <v>4</v>
      </c>
      <c r="G2287" s="59">
        <v>5</v>
      </c>
      <c r="H2287" s="58" t="s">
        <v>448</v>
      </c>
      <c r="I2287" s="59">
        <v>15.59</v>
      </c>
      <c r="J2287">
        <v>6</v>
      </c>
      <c r="K2287" s="191"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8.31</v>
      </c>
      <c r="L2287" s="192" t="str">
        <f t="shared" si="35"/>
        <v>Beer2130</v>
      </c>
      <c r="M2287" s="191">
        <f>VLOOKUP(L2287,'Slope %'!C:D,2,0)</f>
        <v>0.1</v>
      </c>
    </row>
    <row r="2288" spans="1:13" x14ac:dyDescent="0.25">
      <c r="A2288">
        <v>34416</v>
      </c>
      <c r="B2288" s="58" t="s">
        <v>2424</v>
      </c>
      <c r="C2288" s="58" t="s">
        <v>410</v>
      </c>
      <c r="D2288" s="58" t="s">
        <v>906</v>
      </c>
      <c r="E2288" s="58">
        <v>2130</v>
      </c>
      <c r="F2288" s="58">
        <v>4</v>
      </c>
      <c r="G2288" s="59">
        <v>5</v>
      </c>
      <c r="H2288" s="58" t="s">
        <v>448</v>
      </c>
      <c r="I2288" s="59">
        <v>15.59</v>
      </c>
      <c r="J2288">
        <v>6</v>
      </c>
      <c r="K2288" s="191"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8.31</v>
      </c>
      <c r="L2288" s="192" t="str">
        <f t="shared" si="35"/>
        <v>Beer2130</v>
      </c>
      <c r="M2288" s="191">
        <f>VLOOKUP(L2288,'Slope %'!C:D,2,0)</f>
        <v>0.1</v>
      </c>
    </row>
    <row r="2289" spans="1:13" x14ac:dyDescent="0.25">
      <c r="A2289">
        <v>34432</v>
      </c>
      <c r="B2289" s="58" t="s">
        <v>2425</v>
      </c>
      <c r="C2289" s="58" t="s">
        <v>410</v>
      </c>
      <c r="D2289" s="58" t="s">
        <v>411</v>
      </c>
      <c r="E2289" s="58">
        <v>2130</v>
      </c>
      <c r="F2289" s="58">
        <v>4</v>
      </c>
      <c r="G2289" s="59">
        <v>5</v>
      </c>
      <c r="H2289" s="58" t="s">
        <v>448</v>
      </c>
      <c r="I2289" s="59">
        <v>15.59</v>
      </c>
      <c r="J2289">
        <v>6</v>
      </c>
      <c r="K2289" s="191"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8.31</v>
      </c>
      <c r="L2289" s="192" t="str">
        <f t="shared" si="35"/>
        <v>Beer2130</v>
      </c>
      <c r="M2289" s="191">
        <f>VLOOKUP(L2289,'Slope %'!C:D,2,0)</f>
        <v>0.1</v>
      </c>
    </row>
    <row r="2290" spans="1:13" x14ac:dyDescent="0.25">
      <c r="A2290">
        <v>34432</v>
      </c>
      <c r="B2290" s="58" t="s">
        <v>2425</v>
      </c>
      <c r="C2290" s="58" t="s">
        <v>410</v>
      </c>
      <c r="D2290" s="58" t="s">
        <v>411</v>
      </c>
      <c r="E2290" s="58">
        <v>2130</v>
      </c>
      <c r="F2290" s="58">
        <v>4</v>
      </c>
      <c r="G2290" s="59">
        <v>5</v>
      </c>
      <c r="H2290" s="58" t="s">
        <v>448</v>
      </c>
      <c r="I2290" s="59">
        <v>15.59</v>
      </c>
      <c r="J2290">
        <v>6</v>
      </c>
      <c r="K2290" s="191"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8.31</v>
      </c>
      <c r="L2290" s="192" t="str">
        <f t="shared" si="35"/>
        <v>Beer2130</v>
      </c>
      <c r="M2290" s="191">
        <f>VLOOKUP(L2290,'Slope %'!C:D,2,0)</f>
        <v>0.1</v>
      </c>
    </row>
    <row r="2291" spans="1:13" x14ac:dyDescent="0.25">
      <c r="A2291">
        <v>34441</v>
      </c>
      <c r="B2291" s="58" t="s">
        <v>2426</v>
      </c>
      <c r="C2291" s="58" t="s">
        <v>410</v>
      </c>
      <c r="D2291" s="58" t="s">
        <v>411</v>
      </c>
      <c r="E2291" s="58">
        <v>473</v>
      </c>
      <c r="F2291" s="58">
        <v>24</v>
      </c>
      <c r="G2291" s="59">
        <v>5</v>
      </c>
      <c r="H2291" s="58" t="s">
        <v>1918</v>
      </c>
      <c r="I2291" s="59">
        <v>2.89</v>
      </c>
      <c r="J2291">
        <v>1</v>
      </c>
      <c r="K2291" s="191"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1.85</v>
      </c>
      <c r="L2291" s="192" t="str">
        <f t="shared" si="35"/>
        <v>Beer473</v>
      </c>
      <c r="M2291" s="191">
        <f>VLOOKUP(L2291,'Slope %'!C:D,2,0)</f>
        <v>0.12</v>
      </c>
    </row>
    <row r="2292" spans="1:13" x14ac:dyDescent="0.25">
      <c r="A2292">
        <v>34441</v>
      </c>
      <c r="B2292" s="58" t="s">
        <v>2426</v>
      </c>
      <c r="C2292" s="58" t="s">
        <v>410</v>
      </c>
      <c r="D2292" s="58" t="s">
        <v>411</v>
      </c>
      <c r="E2292" s="58">
        <v>473</v>
      </c>
      <c r="F2292" s="58">
        <v>24</v>
      </c>
      <c r="G2292" s="59">
        <v>5</v>
      </c>
      <c r="H2292" s="58" t="s">
        <v>1918</v>
      </c>
      <c r="I2292" s="59">
        <v>2.89</v>
      </c>
      <c r="J2292">
        <v>1</v>
      </c>
      <c r="K2292" s="191"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1.85</v>
      </c>
      <c r="L2292" s="192" t="str">
        <f t="shared" si="35"/>
        <v>Beer473</v>
      </c>
      <c r="M2292" s="191">
        <f>VLOOKUP(L2292,'Slope %'!C:D,2,0)</f>
        <v>0.12</v>
      </c>
    </row>
    <row r="2293" spans="1:13" x14ac:dyDescent="0.25">
      <c r="A2293">
        <v>34445</v>
      </c>
      <c r="B2293" s="58" t="s">
        <v>1897</v>
      </c>
      <c r="C2293" s="58" t="s">
        <v>423</v>
      </c>
      <c r="D2293" s="58" t="s">
        <v>455</v>
      </c>
      <c r="E2293" s="58">
        <v>200</v>
      </c>
      <c r="F2293" s="58">
        <v>24</v>
      </c>
      <c r="G2293" s="59">
        <v>11</v>
      </c>
      <c r="H2293" s="58" t="s">
        <v>511</v>
      </c>
      <c r="I2293" s="59">
        <v>8.99</v>
      </c>
      <c r="J2293">
        <v>1</v>
      </c>
      <c r="K2293" s="191"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2.4700000000000002</v>
      </c>
      <c r="L2293" s="192" t="str">
        <f t="shared" si="35"/>
        <v>Wine200</v>
      </c>
      <c r="M2293" s="191">
        <f>VLOOKUP(L2293,'Slope %'!C:D,2,0)</f>
        <v>0.12</v>
      </c>
    </row>
    <row r="2294" spans="1:13" x14ac:dyDescent="0.25">
      <c r="A2294">
        <v>34448</v>
      </c>
      <c r="B2294" s="58" t="s">
        <v>2427</v>
      </c>
      <c r="C2294" s="58" t="s">
        <v>423</v>
      </c>
      <c r="D2294" s="58" t="s">
        <v>424</v>
      </c>
      <c r="E2294" s="58">
        <v>200</v>
      </c>
      <c r="F2294" s="58">
        <v>24</v>
      </c>
      <c r="G2294" s="59">
        <v>11</v>
      </c>
      <c r="H2294" s="58" t="s">
        <v>511</v>
      </c>
      <c r="I2294" s="59">
        <v>8.99</v>
      </c>
      <c r="J2294">
        <v>1</v>
      </c>
      <c r="K2294" s="191"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2.4700000000000002</v>
      </c>
      <c r="L2294" s="192" t="str">
        <f t="shared" si="35"/>
        <v>Wine200</v>
      </c>
      <c r="M2294" s="191">
        <f>VLOOKUP(L2294,'Slope %'!C:D,2,0)</f>
        <v>0.12</v>
      </c>
    </row>
    <row r="2295" spans="1:13" x14ac:dyDescent="0.25">
      <c r="A2295">
        <v>34450</v>
      </c>
      <c r="B2295" s="58" t="s">
        <v>2428</v>
      </c>
      <c r="C2295" s="58" t="s">
        <v>423</v>
      </c>
      <c r="D2295" s="58" t="s">
        <v>424</v>
      </c>
      <c r="E2295" s="58">
        <v>750</v>
      </c>
      <c r="F2295" s="58">
        <v>6</v>
      </c>
      <c r="G2295" s="59">
        <v>6</v>
      </c>
      <c r="H2295" s="58" t="s">
        <v>421</v>
      </c>
      <c r="I2295" s="59">
        <v>18.989999999999998</v>
      </c>
      <c r="J2295">
        <v>1</v>
      </c>
      <c r="K2295" s="191"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3.51</v>
      </c>
      <c r="L2295" s="192" t="str">
        <f t="shared" si="35"/>
        <v>Wine750</v>
      </c>
      <c r="M2295" s="191">
        <f>VLOOKUP(L2295,'Slope %'!C:D,2,0)</f>
        <v>0.1</v>
      </c>
    </row>
    <row r="2296" spans="1:13" x14ac:dyDescent="0.25">
      <c r="A2296">
        <v>34512</v>
      </c>
      <c r="B2296" s="58" t="s">
        <v>2429</v>
      </c>
      <c r="C2296" s="58" t="s">
        <v>414</v>
      </c>
      <c r="D2296" s="58" t="s">
        <v>552</v>
      </c>
      <c r="E2296" s="58">
        <v>120</v>
      </c>
      <c r="F2296" s="58">
        <v>18</v>
      </c>
      <c r="G2296" s="59">
        <v>20</v>
      </c>
      <c r="H2296" s="58" t="s">
        <v>553</v>
      </c>
      <c r="I2296" s="59">
        <v>11.99</v>
      </c>
      <c r="J2296">
        <v>4</v>
      </c>
      <c r="K2296" s="191"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2.5499999999999998</v>
      </c>
      <c r="L2296" s="192" t="str">
        <f t="shared" si="35"/>
        <v>Spirits120</v>
      </c>
      <c r="M2296" s="191">
        <f>VLOOKUP(L2296,'Slope %'!C:D,2,0)</f>
        <v>0.1</v>
      </c>
    </row>
    <row r="2297" spans="1:13" x14ac:dyDescent="0.25">
      <c r="A2297">
        <v>34513</v>
      </c>
      <c r="B2297" s="58" t="s">
        <v>2430</v>
      </c>
      <c r="C2297" s="58" t="s">
        <v>423</v>
      </c>
      <c r="D2297" s="58" t="s">
        <v>436</v>
      </c>
      <c r="E2297" s="58">
        <v>750</v>
      </c>
      <c r="F2297" s="58">
        <v>12</v>
      </c>
      <c r="G2297" s="59">
        <v>13.9</v>
      </c>
      <c r="H2297" s="58" t="s">
        <v>586</v>
      </c>
      <c r="I2297" s="59">
        <v>27.99</v>
      </c>
      <c r="J2297">
        <v>1</v>
      </c>
      <c r="K2297" s="191"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8.14</v>
      </c>
      <c r="L2297" s="192" t="str">
        <f t="shared" si="35"/>
        <v>Wine750</v>
      </c>
      <c r="M2297" s="191">
        <f>VLOOKUP(L2297,'Slope %'!C:D,2,0)</f>
        <v>0.1</v>
      </c>
    </row>
    <row r="2298" spans="1:13" x14ac:dyDescent="0.25">
      <c r="A2298">
        <v>34520</v>
      </c>
      <c r="B2298" s="58" t="s">
        <v>2431</v>
      </c>
      <c r="C2298" s="58" t="s">
        <v>423</v>
      </c>
      <c r="D2298" s="58" t="s">
        <v>430</v>
      </c>
      <c r="E2298" s="58">
        <v>750</v>
      </c>
      <c r="F2298" s="58">
        <v>12</v>
      </c>
      <c r="G2298" s="59">
        <v>14.5</v>
      </c>
      <c r="H2298" s="58" t="s">
        <v>437</v>
      </c>
      <c r="I2298" s="59">
        <v>25.99</v>
      </c>
      <c r="J2298">
        <v>1</v>
      </c>
      <c r="K2298" s="191"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8.49</v>
      </c>
      <c r="L2298" s="192" t="str">
        <f t="shared" si="35"/>
        <v>Wine750</v>
      </c>
      <c r="M2298" s="191">
        <f>VLOOKUP(L2298,'Slope %'!C:D,2,0)</f>
        <v>0.1</v>
      </c>
    </row>
    <row r="2299" spans="1:13" x14ac:dyDescent="0.25">
      <c r="A2299">
        <v>34552</v>
      </c>
      <c r="B2299" s="58" t="s">
        <v>2432</v>
      </c>
      <c r="C2299" s="58" t="s">
        <v>410</v>
      </c>
      <c r="D2299" s="58" t="s">
        <v>717</v>
      </c>
      <c r="E2299" s="58">
        <v>473</v>
      </c>
      <c r="F2299" s="58">
        <v>24</v>
      </c>
      <c r="G2299" s="59">
        <v>5.6</v>
      </c>
      <c r="H2299" s="58" t="s">
        <v>448</v>
      </c>
      <c r="I2299" s="59">
        <v>2.69</v>
      </c>
      <c r="J2299">
        <v>1</v>
      </c>
      <c r="K2299" s="191"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2.0699999999999998</v>
      </c>
      <c r="L2299" s="192" t="str">
        <f t="shared" si="35"/>
        <v>Beer473</v>
      </c>
      <c r="M2299" s="191">
        <f>VLOOKUP(L2299,'Slope %'!C:D,2,0)</f>
        <v>0.12</v>
      </c>
    </row>
    <row r="2300" spans="1:13" x14ac:dyDescent="0.25">
      <c r="A2300">
        <v>34552</v>
      </c>
      <c r="B2300" s="58" t="s">
        <v>2432</v>
      </c>
      <c r="C2300" s="58" t="s">
        <v>410</v>
      </c>
      <c r="D2300" s="58" t="s">
        <v>717</v>
      </c>
      <c r="E2300" s="58">
        <v>473</v>
      </c>
      <c r="F2300" s="58">
        <v>24</v>
      </c>
      <c r="G2300" s="59">
        <v>5.6</v>
      </c>
      <c r="H2300" s="58" t="s">
        <v>448</v>
      </c>
      <c r="I2300" s="59">
        <v>2.69</v>
      </c>
      <c r="J2300">
        <v>1</v>
      </c>
      <c r="K2300" s="191"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2.0699999999999998</v>
      </c>
      <c r="L2300" s="192" t="str">
        <f t="shared" si="35"/>
        <v>Beer473</v>
      </c>
      <c r="M2300" s="191">
        <f>VLOOKUP(L2300,'Slope %'!C:D,2,0)</f>
        <v>0.12</v>
      </c>
    </row>
    <row r="2301" spans="1:13" x14ac:dyDescent="0.25">
      <c r="A2301">
        <v>34561</v>
      </c>
      <c r="B2301" s="58" t="s">
        <v>2433</v>
      </c>
      <c r="C2301" s="58" t="s">
        <v>410</v>
      </c>
      <c r="D2301" s="58" t="s">
        <v>717</v>
      </c>
      <c r="E2301" s="58">
        <v>2130</v>
      </c>
      <c r="F2301" s="58">
        <v>4</v>
      </c>
      <c r="G2301" s="59">
        <v>8</v>
      </c>
      <c r="H2301" s="58" t="s">
        <v>448</v>
      </c>
      <c r="I2301" s="59">
        <v>13.3</v>
      </c>
      <c r="J2301">
        <v>6</v>
      </c>
      <c r="K2301" s="191"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13.3</v>
      </c>
      <c r="L2301" s="192" t="str">
        <f t="shared" si="35"/>
        <v>Beer2130</v>
      </c>
      <c r="M2301" s="191">
        <f>VLOOKUP(L2301,'Slope %'!C:D,2,0)</f>
        <v>0.1</v>
      </c>
    </row>
    <row r="2302" spans="1:13" x14ac:dyDescent="0.25">
      <c r="A2302">
        <v>34561</v>
      </c>
      <c r="B2302" s="58" t="s">
        <v>2433</v>
      </c>
      <c r="C2302" s="58" t="s">
        <v>410</v>
      </c>
      <c r="D2302" s="58" t="s">
        <v>717</v>
      </c>
      <c r="E2302" s="58">
        <v>2130</v>
      </c>
      <c r="F2302" s="58">
        <v>4</v>
      </c>
      <c r="G2302" s="59">
        <v>8</v>
      </c>
      <c r="H2302" s="58" t="s">
        <v>448</v>
      </c>
      <c r="I2302" s="59">
        <v>13.3</v>
      </c>
      <c r="J2302">
        <v>6</v>
      </c>
      <c r="K2302" s="191"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13.3</v>
      </c>
      <c r="L2302" s="192" t="str">
        <f t="shared" si="35"/>
        <v>Beer2130</v>
      </c>
      <c r="M2302" s="191">
        <f>VLOOKUP(L2302,'Slope %'!C:D,2,0)</f>
        <v>0.1</v>
      </c>
    </row>
    <row r="2303" spans="1:13" x14ac:dyDescent="0.25">
      <c r="A2303">
        <v>34606</v>
      </c>
      <c r="B2303" s="58" t="s">
        <v>2434</v>
      </c>
      <c r="C2303" s="58" t="s">
        <v>410</v>
      </c>
      <c r="D2303" s="58" t="s">
        <v>677</v>
      </c>
      <c r="E2303" s="58">
        <v>473</v>
      </c>
      <c r="F2303" s="58">
        <v>24</v>
      </c>
      <c r="G2303" s="59">
        <v>5</v>
      </c>
      <c r="H2303" s="58" t="s">
        <v>2066</v>
      </c>
      <c r="I2303" s="59">
        <v>4.8899999999999997</v>
      </c>
      <c r="J2303">
        <v>1</v>
      </c>
      <c r="K2303" s="191"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1.85</v>
      </c>
      <c r="L2303" s="192" t="str">
        <f t="shared" si="35"/>
        <v>Beer473</v>
      </c>
      <c r="M2303" s="191">
        <f>VLOOKUP(L2303,'Slope %'!C:D,2,0)</f>
        <v>0.12</v>
      </c>
    </row>
    <row r="2304" spans="1:13" x14ac:dyDescent="0.25">
      <c r="A2304">
        <v>34606</v>
      </c>
      <c r="B2304" s="58" t="s">
        <v>2434</v>
      </c>
      <c r="C2304" s="58" t="s">
        <v>410</v>
      </c>
      <c r="D2304" s="58" t="s">
        <v>677</v>
      </c>
      <c r="E2304" s="58">
        <v>473</v>
      </c>
      <c r="F2304" s="58">
        <v>24</v>
      </c>
      <c r="G2304" s="59">
        <v>5</v>
      </c>
      <c r="H2304" s="58" t="s">
        <v>2066</v>
      </c>
      <c r="I2304" s="59">
        <v>4.8899999999999997</v>
      </c>
      <c r="J2304">
        <v>1</v>
      </c>
      <c r="K2304" s="191"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1.85</v>
      </c>
      <c r="L2304" s="192" t="str">
        <f t="shared" si="35"/>
        <v>Beer473</v>
      </c>
      <c r="M2304" s="191">
        <f>VLOOKUP(L2304,'Slope %'!C:D,2,0)</f>
        <v>0.12</v>
      </c>
    </row>
    <row r="2305" spans="1:13" x14ac:dyDescent="0.25">
      <c r="A2305">
        <v>34617</v>
      </c>
      <c r="B2305" s="58" t="s">
        <v>2435</v>
      </c>
      <c r="C2305" s="58" t="s">
        <v>673</v>
      </c>
      <c r="D2305" s="58" t="s">
        <v>674</v>
      </c>
      <c r="E2305" s="58">
        <v>473</v>
      </c>
      <c r="F2305" s="58">
        <v>24</v>
      </c>
      <c r="G2305" s="59">
        <v>5</v>
      </c>
      <c r="H2305" s="58" t="s">
        <v>600</v>
      </c>
      <c r="I2305" s="59">
        <v>3.49</v>
      </c>
      <c r="J2305">
        <v>1</v>
      </c>
      <c r="K2305" s="191"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1.96</v>
      </c>
      <c r="L2305" s="192" t="str">
        <f t="shared" si="35"/>
        <v>Ready to Drink473</v>
      </c>
      <c r="M2305" s="191">
        <f>VLOOKUP(L2305,'Slope %'!C:D,2,0)</f>
        <v>0.12</v>
      </c>
    </row>
    <row r="2306" spans="1:13" x14ac:dyDescent="0.25">
      <c r="A2306">
        <v>34617</v>
      </c>
      <c r="B2306" s="58" t="s">
        <v>2435</v>
      </c>
      <c r="C2306" s="58" t="s">
        <v>673</v>
      </c>
      <c r="D2306" s="58" t="s">
        <v>674</v>
      </c>
      <c r="E2306" s="58">
        <v>473</v>
      </c>
      <c r="F2306" s="58">
        <v>24</v>
      </c>
      <c r="G2306" s="59">
        <v>5</v>
      </c>
      <c r="H2306" s="58" t="s">
        <v>600</v>
      </c>
      <c r="I2306" s="59">
        <v>3.49</v>
      </c>
      <c r="J2306">
        <v>1</v>
      </c>
      <c r="K2306" s="191"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1.96</v>
      </c>
      <c r="L2306" s="192" t="str">
        <f t="shared" si="35"/>
        <v>Ready to Drink473</v>
      </c>
      <c r="M2306" s="191">
        <f>VLOOKUP(L2306,'Slope %'!C:D,2,0)</f>
        <v>0.12</v>
      </c>
    </row>
    <row r="2307" spans="1:13" x14ac:dyDescent="0.25">
      <c r="A2307">
        <v>34618</v>
      </c>
      <c r="B2307" s="58" t="s">
        <v>2436</v>
      </c>
      <c r="C2307" s="58" t="s">
        <v>673</v>
      </c>
      <c r="D2307" s="58" t="s">
        <v>674</v>
      </c>
      <c r="E2307" s="58">
        <v>1000</v>
      </c>
      <c r="F2307" s="58">
        <v>12</v>
      </c>
      <c r="G2307" s="59">
        <v>6.9</v>
      </c>
      <c r="H2307" s="58" t="s">
        <v>600</v>
      </c>
      <c r="I2307" s="59">
        <v>10.19</v>
      </c>
      <c r="J2307">
        <v>1</v>
      </c>
      <c r="K2307" s="191"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5.39</v>
      </c>
      <c r="L2307" s="192" t="str">
        <f t="shared" ref="L2307:L2370" si="36">(_xlfn.CONCAT(C2307,E2307))</f>
        <v>Ready to Drink1000</v>
      </c>
      <c r="M2307" s="191">
        <f>VLOOKUP(L2307,'Slope %'!C:D,2,0)</f>
        <v>0.12</v>
      </c>
    </row>
    <row r="2308" spans="1:13" x14ac:dyDescent="0.25">
      <c r="A2308">
        <v>34618</v>
      </c>
      <c r="B2308" s="58" t="s">
        <v>2436</v>
      </c>
      <c r="C2308" s="58" t="s">
        <v>673</v>
      </c>
      <c r="D2308" s="58" t="s">
        <v>674</v>
      </c>
      <c r="E2308" s="58">
        <v>1000</v>
      </c>
      <c r="F2308" s="58">
        <v>12</v>
      </c>
      <c r="G2308" s="59">
        <v>6.9</v>
      </c>
      <c r="H2308" s="58" t="s">
        <v>600</v>
      </c>
      <c r="I2308" s="59">
        <v>10.19</v>
      </c>
      <c r="J2308">
        <v>1</v>
      </c>
      <c r="K2308" s="191"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5.39</v>
      </c>
      <c r="L2308" s="192" t="str">
        <f t="shared" si="36"/>
        <v>Ready to Drink1000</v>
      </c>
      <c r="M2308" s="191">
        <f>VLOOKUP(L2308,'Slope %'!C:D,2,0)</f>
        <v>0.12</v>
      </c>
    </row>
    <row r="2309" spans="1:13" x14ac:dyDescent="0.25">
      <c r="A2309">
        <v>34637</v>
      </c>
      <c r="B2309" s="58" t="s">
        <v>453</v>
      </c>
      <c r="C2309" s="58" t="s">
        <v>414</v>
      </c>
      <c r="D2309" s="58" t="s">
        <v>415</v>
      </c>
      <c r="E2309" s="58">
        <v>1750</v>
      </c>
      <c r="F2309" s="58">
        <v>6</v>
      </c>
      <c r="G2309" s="59">
        <v>40</v>
      </c>
      <c r="H2309" s="58" t="s">
        <v>416</v>
      </c>
      <c r="I2309" s="59">
        <v>55.99</v>
      </c>
      <c r="J2309">
        <v>1</v>
      </c>
      <c r="K2309" s="191"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54.65</v>
      </c>
      <c r="L2309" s="192" t="str">
        <f t="shared" si="36"/>
        <v>Spirits1750</v>
      </c>
      <c r="M2309" s="191">
        <f>VLOOKUP(L2309,'Slope %'!C:D,2,0)</f>
        <v>0.03</v>
      </c>
    </row>
    <row r="2310" spans="1:13" x14ac:dyDescent="0.25">
      <c r="A2310">
        <v>34690</v>
      </c>
      <c r="B2310" s="58" t="s">
        <v>2437</v>
      </c>
      <c r="C2310" s="58" t="s">
        <v>410</v>
      </c>
      <c r="D2310" s="58" t="s">
        <v>717</v>
      </c>
      <c r="E2310" s="58">
        <v>473</v>
      </c>
      <c r="F2310" s="58">
        <v>24</v>
      </c>
      <c r="G2310" s="59">
        <v>6</v>
      </c>
      <c r="H2310" s="58" t="s">
        <v>1959</v>
      </c>
      <c r="I2310" s="59">
        <v>4.75</v>
      </c>
      <c r="J2310">
        <v>1</v>
      </c>
      <c r="K2310" s="191"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2.2200000000000002</v>
      </c>
      <c r="L2310" s="192" t="str">
        <f t="shared" si="36"/>
        <v>Beer473</v>
      </c>
      <c r="M2310" s="191">
        <f>VLOOKUP(L2310,'Slope %'!C:D,2,0)</f>
        <v>0.12</v>
      </c>
    </row>
    <row r="2311" spans="1:13" x14ac:dyDescent="0.25">
      <c r="A2311">
        <v>34690</v>
      </c>
      <c r="B2311" s="58" t="s">
        <v>2437</v>
      </c>
      <c r="C2311" s="58" t="s">
        <v>410</v>
      </c>
      <c r="D2311" s="58" t="s">
        <v>717</v>
      </c>
      <c r="E2311" s="58">
        <v>473</v>
      </c>
      <c r="F2311" s="58">
        <v>24</v>
      </c>
      <c r="G2311" s="59">
        <v>6</v>
      </c>
      <c r="H2311" s="58" t="s">
        <v>1959</v>
      </c>
      <c r="I2311" s="59">
        <v>4.75</v>
      </c>
      <c r="J2311">
        <v>1</v>
      </c>
      <c r="K2311" s="191"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2.2200000000000002</v>
      </c>
      <c r="L2311" s="192" t="str">
        <f t="shared" si="36"/>
        <v>Beer473</v>
      </c>
      <c r="M2311" s="191">
        <f>VLOOKUP(L2311,'Slope %'!C:D,2,0)</f>
        <v>0.12</v>
      </c>
    </row>
    <row r="2312" spans="1:13" x14ac:dyDescent="0.25">
      <c r="A2312">
        <v>34701</v>
      </c>
      <c r="B2312" s="58" t="s">
        <v>2438</v>
      </c>
      <c r="C2312" s="58" t="s">
        <v>414</v>
      </c>
      <c r="D2312" s="58" t="s">
        <v>810</v>
      </c>
      <c r="E2312" s="58">
        <v>1750</v>
      </c>
      <c r="F2312" s="58">
        <v>6</v>
      </c>
      <c r="G2312" s="59">
        <v>45</v>
      </c>
      <c r="H2312" s="58" t="s">
        <v>421</v>
      </c>
      <c r="I2312" s="59">
        <v>79.989999999999995</v>
      </c>
      <c r="J2312">
        <v>1</v>
      </c>
      <c r="K2312" s="191"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61.48</v>
      </c>
      <c r="L2312" s="192" t="str">
        <f t="shared" si="36"/>
        <v>Spirits1750</v>
      </c>
      <c r="M2312" s="191">
        <f>VLOOKUP(L2312,'Slope %'!C:D,2,0)</f>
        <v>0.03</v>
      </c>
    </row>
    <row r="2313" spans="1:13" x14ac:dyDescent="0.25">
      <c r="A2313">
        <v>34710</v>
      </c>
      <c r="B2313" s="58" t="s">
        <v>2439</v>
      </c>
      <c r="C2313" s="58" t="s">
        <v>423</v>
      </c>
      <c r="D2313" s="58" t="s">
        <v>436</v>
      </c>
      <c r="E2313" s="58">
        <v>750</v>
      </c>
      <c r="F2313" s="58">
        <v>6</v>
      </c>
      <c r="G2313" s="59">
        <v>14</v>
      </c>
      <c r="H2313" s="58" t="s">
        <v>421</v>
      </c>
      <c r="I2313" s="59">
        <v>54.49</v>
      </c>
      <c r="J2313">
        <v>1</v>
      </c>
      <c r="K2313" s="191"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8.1999999999999993</v>
      </c>
      <c r="L2313" s="192" t="str">
        <f t="shared" si="36"/>
        <v>Wine750</v>
      </c>
      <c r="M2313" s="191">
        <f>VLOOKUP(L2313,'Slope %'!C:D,2,0)</f>
        <v>0.1</v>
      </c>
    </row>
    <row r="2314" spans="1:13" x14ac:dyDescent="0.25">
      <c r="A2314">
        <v>34711</v>
      </c>
      <c r="B2314" s="58" t="s">
        <v>2440</v>
      </c>
      <c r="C2314" s="58" t="s">
        <v>423</v>
      </c>
      <c r="D2314" s="58" t="s">
        <v>430</v>
      </c>
      <c r="E2314" s="58">
        <v>750</v>
      </c>
      <c r="F2314" s="58">
        <v>12</v>
      </c>
      <c r="G2314" s="59">
        <v>13.5</v>
      </c>
      <c r="H2314" s="58" t="s">
        <v>421</v>
      </c>
      <c r="I2314" s="59">
        <v>28.99</v>
      </c>
      <c r="J2314">
        <v>1</v>
      </c>
      <c r="K2314" s="191"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7.9</v>
      </c>
      <c r="L2314" s="192" t="str">
        <f t="shared" si="36"/>
        <v>Wine750</v>
      </c>
      <c r="M2314" s="191">
        <f>VLOOKUP(L2314,'Slope %'!C:D,2,0)</f>
        <v>0.1</v>
      </c>
    </row>
    <row r="2315" spans="1:13" x14ac:dyDescent="0.25">
      <c r="A2315">
        <v>34718</v>
      </c>
      <c r="B2315" s="58" t="s">
        <v>2441</v>
      </c>
      <c r="C2315" s="58" t="s">
        <v>423</v>
      </c>
      <c r="D2315" s="58" t="s">
        <v>473</v>
      </c>
      <c r="E2315" s="58">
        <v>750</v>
      </c>
      <c r="F2315" s="58">
        <v>12</v>
      </c>
      <c r="G2315" s="59">
        <v>13.3</v>
      </c>
      <c r="H2315" s="58" t="s">
        <v>2442</v>
      </c>
      <c r="I2315" s="59">
        <v>15.11</v>
      </c>
      <c r="J2315">
        <v>1</v>
      </c>
      <c r="K2315" s="191"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7.79</v>
      </c>
      <c r="L2315" s="192" t="str">
        <f t="shared" si="36"/>
        <v>Wine750</v>
      </c>
      <c r="M2315" s="191">
        <f>VLOOKUP(L2315,'Slope %'!C:D,2,0)</f>
        <v>0.1</v>
      </c>
    </row>
    <row r="2316" spans="1:13" x14ac:dyDescent="0.25">
      <c r="A2316">
        <v>34721</v>
      </c>
      <c r="B2316" s="58" t="s">
        <v>2443</v>
      </c>
      <c r="C2316" s="58" t="s">
        <v>423</v>
      </c>
      <c r="D2316" s="58" t="s">
        <v>436</v>
      </c>
      <c r="E2316" s="58">
        <v>750</v>
      </c>
      <c r="F2316" s="58">
        <v>6</v>
      </c>
      <c r="G2316" s="59">
        <v>12.5</v>
      </c>
      <c r="H2316" s="58" t="s">
        <v>471</v>
      </c>
      <c r="I2316" s="59">
        <v>13.99</v>
      </c>
      <c r="J2316">
        <v>1</v>
      </c>
      <c r="K2316" s="191"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7.32</v>
      </c>
      <c r="L2316" s="192" t="str">
        <f t="shared" si="36"/>
        <v>Wine750</v>
      </c>
      <c r="M2316" s="191">
        <f>VLOOKUP(L2316,'Slope %'!C:D,2,0)</f>
        <v>0.1</v>
      </c>
    </row>
    <row r="2317" spans="1:13" x14ac:dyDescent="0.25">
      <c r="A2317">
        <v>34722</v>
      </c>
      <c r="B2317" s="58" t="s">
        <v>2444</v>
      </c>
      <c r="C2317" s="58" t="s">
        <v>410</v>
      </c>
      <c r="D2317" s="58" t="s">
        <v>411</v>
      </c>
      <c r="E2317" s="58">
        <v>330</v>
      </c>
      <c r="F2317" s="58">
        <v>24</v>
      </c>
      <c r="G2317" s="59">
        <v>4.7</v>
      </c>
      <c r="H2317" s="58" t="s">
        <v>448</v>
      </c>
      <c r="I2317" s="59">
        <v>2.69</v>
      </c>
      <c r="J2317">
        <v>1</v>
      </c>
      <c r="K2317" s="191"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1.21</v>
      </c>
      <c r="L2317" s="192" t="str">
        <f t="shared" si="36"/>
        <v>Beer330</v>
      </c>
      <c r="M2317" s="191">
        <f>VLOOKUP(L2317,'Slope %'!C:D,2,0)</f>
        <v>0.12</v>
      </c>
    </row>
    <row r="2318" spans="1:13" x14ac:dyDescent="0.25">
      <c r="A2318">
        <v>34723</v>
      </c>
      <c r="B2318" s="58" t="s">
        <v>2445</v>
      </c>
      <c r="C2318" s="58" t="s">
        <v>410</v>
      </c>
      <c r="D2318" s="58" t="s">
        <v>717</v>
      </c>
      <c r="E2318" s="58">
        <v>284</v>
      </c>
      <c r="F2318" s="58">
        <v>24</v>
      </c>
      <c r="G2318" s="59">
        <v>7.3</v>
      </c>
      <c r="H2318" s="58" t="s">
        <v>448</v>
      </c>
      <c r="I2318" s="59">
        <v>2.59</v>
      </c>
      <c r="J2318">
        <v>1</v>
      </c>
      <c r="K2318" s="191"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1.62</v>
      </c>
      <c r="L2318" s="192" t="str">
        <f t="shared" si="36"/>
        <v>Beer284</v>
      </c>
      <c r="M2318" s="191">
        <f>VLOOKUP(L2318,'Slope %'!C:D,2,0)</f>
        <v>0.12</v>
      </c>
    </row>
    <row r="2319" spans="1:13" x14ac:dyDescent="0.25">
      <c r="A2319">
        <v>34726</v>
      </c>
      <c r="B2319" s="58" t="s">
        <v>2446</v>
      </c>
      <c r="C2319" s="58" t="s">
        <v>410</v>
      </c>
      <c r="D2319" s="58" t="s">
        <v>411</v>
      </c>
      <c r="E2319" s="58">
        <v>4260</v>
      </c>
      <c r="F2319" s="58">
        <v>1</v>
      </c>
      <c r="G2319" s="59">
        <v>4.5</v>
      </c>
      <c r="H2319" s="58" t="s">
        <v>412</v>
      </c>
      <c r="I2319" s="59">
        <v>31.49</v>
      </c>
      <c r="J2319">
        <v>12</v>
      </c>
      <c r="K2319" s="191"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14.97</v>
      </c>
      <c r="L2319" s="192" t="str">
        <f t="shared" si="36"/>
        <v>Beer4260</v>
      </c>
      <c r="M2319" s="191">
        <f>VLOOKUP(L2319,'Slope %'!C:D,2,0)</f>
        <v>7.0000000000000007E-2</v>
      </c>
    </row>
    <row r="2320" spans="1:13" x14ac:dyDescent="0.25">
      <c r="A2320">
        <v>34726</v>
      </c>
      <c r="B2320" s="58" t="s">
        <v>2446</v>
      </c>
      <c r="C2320" s="58" t="s">
        <v>410</v>
      </c>
      <c r="D2320" s="58" t="s">
        <v>411</v>
      </c>
      <c r="E2320" s="58">
        <v>4260</v>
      </c>
      <c r="F2320" s="58">
        <v>1</v>
      </c>
      <c r="G2320" s="59">
        <v>4.5</v>
      </c>
      <c r="H2320" s="58" t="s">
        <v>412</v>
      </c>
      <c r="I2320" s="59">
        <v>31.49</v>
      </c>
      <c r="J2320">
        <v>12</v>
      </c>
      <c r="K2320" s="191"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14.97</v>
      </c>
      <c r="L2320" s="192" t="str">
        <f t="shared" si="36"/>
        <v>Beer4260</v>
      </c>
      <c r="M2320" s="191">
        <f>VLOOKUP(L2320,'Slope %'!C:D,2,0)</f>
        <v>7.0000000000000007E-2</v>
      </c>
    </row>
    <row r="2321" spans="1:13" x14ac:dyDescent="0.25">
      <c r="A2321">
        <v>34738</v>
      </c>
      <c r="B2321" s="58" t="s">
        <v>2447</v>
      </c>
      <c r="C2321" s="58" t="s">
        <v>414</v>
      </c>
      <c r="D2321" s="58" t="s">
        <v>460</v>
      </c>
      <c r="E2321" s="58">
        <v>750</v>
      </c>
      <c r="F2321" s="58">
        <v>12</v>
      </c>
      <c r="G2321" s="59">
        <v>43</v>
      </c>
      <c r="H2321" s="58" t="s">
        <v>2073</v>
      </c>
      <c r="I2321" s="59">
        <v>46.95</v>
      </c>
      <c r="J2321">
        <v>1</v>
      </c>
      <c r="K2321" s="191"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25.18</v>
      </c>
      <c r="L2321" s="192" t="str">
        <f t="shared" si="36"/>
        <v>Spirits750</v>
      </c>
      <c r="M2321" s="191">
        <f>VLOOKUP(L2321,'Slope %'!C:D,2,0)</f>
        <v>7.0000000000000007E-2</v>
      </c>
    </row>
    <row r="2322" spans="1:13" x14ac:dyDescent="0.25">
      <c r="A2322">
        <v>34771</v>
      </c>
      <c r="B2322" s="58" t="s">
        <v>1306</v>
      </c>
      <c r="C2322" s="58" t="s">
        <v>414</v>
      </c>
      <c r="D2322" s="58" t="s">
        <v>810</v>
      </c>
      <c r="E2322" s="58">
        <v>1750</v>
      </c>
      <c r="F2322" s="58">
        <v>6</v>
      </c>
      <c r="G2322" s="59">
        <v>40</v>
      </c>
      <c r="H2322" s="58" t="s">
        <v>416</v>
      </c>
      <c r="I2322" s="59">
        <v>66.989999999999995</v>
      </c>
      <c r="J2322">
        <v>1</v>
      </c>
      <c r="K2322" s="191"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54.65</v>
      </c>
      <c r="L2322" s="192" t="str">
        <f t="shared" si="36"/>
        <v>Spirits1750</v>
      </c>
      <c r="M2322" s="191">
        <f>VLOOKUP(L2322,'Slope %'!C:D,2,0)</f>
        <v>0.03</v>
      </c>
    </row>
    <row r="2323" spans="1:13" x14ac:dyDescent="0.25">
      <c r="A2323">
        <v>34772</v>
      </c>
      <c r="B2323" s="58" t="s">
        <v>2448</v>
      </c>
      <c r="C2323" s="58" t="s">
        <v>423</v>
      </c>
      <c r="D2323" s="58" t="s">
        <v>602</v>
      </c>
      <c r="E2323" s="58">
        <v>750</v>
      </c>
      <c r="F2323" s="58">
        <v>12</v>
      </c>
      <c r="G2323" s="59">
        <v>13.5</v>
      </c>
      <c r="H2323" s="58" t="s">
        <v>434</v>
      </c>
      <c r="I2323" s="59">
        <v>34.99</v>
      </c>
      <c r="J2323">
        <v>1</v>
      </c>
      <c r="K2323" s="191"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7.9</v>
      </c>
      <c r="L2323" s="192" t="str">
        <f t="shared" si="36"/>
        <v>Wine750</v>
      </c>
      <c r="M2323" s="191">
        <f>VLOOKUP(L2323,'Slope %'!C:D,2,0)</f>
        <v>0.1</v>
      </c>
    </row>
    <row r="2324" spans="1:13" x14ac:dyDescent="0.25">
      <c r="A2324">
        <v>34773</v>
      </c>
      <c r="B2324" s="58" t="s">
        <v>1866</v>
      </c>
      <c r="C2324" s="58" t="s">
        <v>414</v>
      </c>
      <c r="D2324" s="58" t="s">
        <v>810</v>
      </c>
      <c r="E2324" s="58">
        <v>1140</v>
      </c>
      <c r="F2324" s="58">
        <v>6</v>
      </c>
      <c r="G2324" s="59">
        <v>45</v>
      </c>
      <c r="H2324" s="58" t="s">
        <v>416</v>
      </c>
      <c r="I2324" s="59">
        <v>67.989999999999995</v>
      </c>
      <c r="J2324">
        <v>1</v>
      </c>
      <c r="K2324" s="191"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40.049999999999997</v>
      </c>
      <c r="L2324" s="192" t="str">
        <f t="shared" si="36"/>
        <v>Spirits1140</v>
      </c>
      <c r="M2324" s="191">
        <f>VLOOKUP(L2324,'Slope %'!C:D,2,0)</f>
        <v>0.05</v>
      </c>
    </row>
    <row r="2325" spans="1:13" x14ac:dyDescent="0.25">
      <c r="A2325">
        <v>34774</v>
      </c>
      <c r="B2325" s="58" t="s">
        <v>2449</v>
      </c>
      <c r="C2325" s="58" t="s">
        <v>423</v>
      </c>
      <c r="D2325" s="58" t="s">
        <v>602</v>
      </c>
      <c r="E2325" s="58">
        <v>750</v>
      </c>
      <c r="F2325" s="58">
        <v>6</v>
      </c>
      <c r="G2325" s="59">
        <v>13.5</v>
      </c>
      <c r="H2325" s="58" t="s">
        <v>421</v>
      </c>
      <c r="I2325" s="59">
        <v>39.99</v>
      </c>
      <c r="J2325">
        <v>1</v>
      </c>
      <c r="K2325" s="191"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7.9</v>
      </c>
      <c r="L2325" s="192" t="str">
        <f t="shared" si="36"/>
        <v>Wine750</v>
      </c>
      <c r="M2325" s="191">
        <f>VLOOKUP(L2325,'Slope %'!C:D,2,0)</f>
        <v>0.1</v>
      </c>
    </row>
    <row r="2326" spans="1:13" x14ac:dyDescent="0.25">
      <c r="A2326">
        <v>34800</v>
      </c>
      <c r="B2326" s="58" t="s">
        <v>2450</v>
      </c>
      <c r="C2326" s="58" t="s">
        <v>423</v>
      </c>
      <c r="D2326" s="58" t="s">
        <v>476</v>
      </c>
      <c r="E2326" s="58">
        <v>750</v>
      </c>
      <c r="F2326" s="58">
        <v>6</v>
      </c>
      <c r="G2326" s="59">
        <v>13.5</v>
      </c>
      <c r="H2326" s="58" t="s">
        <v>483</v>
      </c>
      <c r="I2326" s="59">
        <v>21.99</v>
      </c>
      <c r="J2326">
        <v>1</v>
      </c>
      <c r="K2326" s="191"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7.9</v>
      </c>
      <c r="L2326" s="192" t="str">
        <f t="shared" si="36"/>
        <v>Wine750</v>
      </c>
      <c r="M2326" s="191">
        <f>VLOOKUP(L2326,'Slope %'!C:D,2,0)</f>
        <v>0.1</v>
      </c>
    </row>
    <row r="2327" spans="1:13" x14ac:dyDescent="0.25">
      <c r="A2327">
        <v>34801</v>
      </c>
      <c r="B2327" s="58" t="s">
        <v>2451</v>
      </c>
      <c r="C2327" s="58" t="s">
        <v>423</v>
      </c>
      <c r="D2327" s="58" t="s">
        <v>436</v>
      </c>
      <c r="E2327" s="58">
        <v>750</v>
      </c>
      <c r="F2327" s="58">
        <v>6</v>
      </c>
      <c r="G2327" s="59">
        <v>13.5</v>
      </c>
      <c r="H2327" s="58" t="s">
        <v>471</v>
      </c>
      <c r="I2327" s="59">
        <v>11.25</v>
      </c>
      <c r="J2327">
        <v>1</v>
      </c>
      <c r="K2327" s="191"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7.9</v>
      </c>
      <c r="L2327" s="192" t="str">
        <f t="shared" si="36"/>
        <v>Wine750</v>
      </c>
      <c r="M2327" s="191">
        <f>VLOOKUP(L2327,'Slope %'!C:D,2,0)</f>
        <v>0.1</v>
      </c>
    </row>
    <row r="2328" spans="1:13" x14ac:dyDescent="0.25">
      <c r="A2328">
        <v>34807</v>
      </c>
      <c r="B2328" s="58" t="s">
        <v>2452</v>
      </c>
      <c r="C2328" s="58" t="s">
        <v>410</v>
      </c>
      <c r="D2328" s="58" t="s">
        <v>717</v>
      </c>
      <c r="E2328" s="58">
        <v>5676</v>
      </c>
      <c r="F2328" s="58">
        <v>2</v>
      </c>
      <c r="G2328" s="59">
        <v>7</v>
      </c>
      <c r="H2328" s="58" t="s">
        <v>2181</v>
      </c>
      <c r="I2328" s="59">
        <v>38.950000000000003</v>
      </c>
      <c r="J2328">
        <v>12</v>
      </c>
      <c r="K2328" s="191"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31.02</v>
      </c>
      <c r="L2328" s="192" t="str">
        <f t="shared" si="36"/>
        <v>Beer5676</v>
      </c>
      <c r="M2328" s="191">
        <f>VLOOKUP(L2328,'Slope %'!C:D,2,0)</f>
        <v>0.05</v>
      </c>
    </row>
    <row r="2329" spans="1:13" x14ac:dyDescent="0.25">
      <c r="A2329">
        <v>34807</v>
      </c>
      <c r="B2329" s="58" t="s">
        <v>2452</v>
      </c>
      <c r="C2329" s="58" t="s">
        <v>410</v>
      </c>
      <c r="D2329" s="58" t="s">
        <v>717</v>
      </c>
      <c r="E2329" s="58">
        <v>5676</v>
      </c>
      <c r="F2329" s="58">
        <v>2</v>
      </c>
      <c r="G2329" s="59">
        <v>7</v>
      </c>
      <c r="H2329" s="58" t="s">
        <v>2181</v>
      </c>
      <c r="I2329" s="59">
        <v>38.950000000000003</v>
      </c>
      <c r="J2329">
        <v>12</v>
      </c>
      <c r="K2329" s="191"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31.02</v>
      </c>
      <c r="L2329" s="192" t="str">
        <f t="shared" si="36"/>
        <v>Beer5676</v>
      </c>
      <c r="M2329" s="191">
        <f>VLOOKUP(L2329,'Slope %'!C:D,2,0)</f>
        <v>0.05</v>
      </c>
    </row>
    <row r="2330" spans="1:13" x14ac:dyDescent="0.25">
      <c r="A2330">
        <v>34809</v>
      </c>
      <c r="B2330" s="58" t="s">
        <v>2453</v>
      </c>
      <c r="C2330" s="58" t="s">
        <v>410</v>
      </c>
      <c r="D2330" s="58" t="s">
        <v>717</v>
      </c>
      <c r="E2330" s="58">
        <v>11352</v>
      </c>
      <c r="F2330" s="58">
        <v>1</v>
      </c>
      <c r="G2330" s="59">
        <v>7</v>
      </c>
      <c r="H2330" s="58" t="s">
        <v>2181</v>
      </c>
      <c r="I2330" s="59">
        <v>69.349999999999994</v>
      </c>
      <c r="J2330">
        <v>24</v>
      </c>
      <c r="K2330" s="191"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55.88</v>
      </c>
      <c r="L2330" s="192" t="str">
        <f t="shared" si="36"/>
        <v>Beer11352</v>
      </c>
      <c r="M2330" s="191">
        <f>VLOOKUP(L2330,'Slope %'!C:D,2,0)</f>
        <v>0.05</v>
      </c>
    </row>
    <row r="2331" spans="1:13" x14ac:dyDescent="0.25">
      <c r="A2331">
        <v>34809</v>
      </c>
      <c r="B2331" s="58" t="s">
        <v>2453</v>
      </c>
      <c r="C2331" s="58" t="s">
        <v>410</v>
      </c>
      <c r="D2331" s="58" t="s">
        <v>717</v>
      </c>
      <c r="E2331" s="58">
        <v>11352</v>
      </c>
      <c r="F2331" s="58">
        <v>1</v>
      </c>
      <c r="G2331" s="59">
        <v>7</v>
      </c>
      <c r="H2331" s="58" t="s">
        <v>2181</v>
      </c>
      <c r="I2331" s="59">
        <v>69.349999999999994</v>
      </c>
      <c r="J2331">
        <v>24</v>
      </c>
      <c r="K2331" s="191"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55.88</v>
      </c>
      <c r="L2331" s="192" t="str">
        <f t="shared" si="36"/>
        <v>Beer11352</v>
      </c>
      <c r="M2331" s="191">
        <f>VLOOKUP(L2331,'Slope %'!C:D,2,0)</f>
        <v>0.05</v>
      </c>
    </row>
    <row r="2332" spans="1:13" x14ac:dyDescent="0.25">
      <c r="A2332">
        <v>34839</v>
      </c>
      <c r="B2332" s="58" t="s">
        <v>2454</v>
      </c>
      <c r="C2332" s="58" t="s">
        <v>673</v>
      </c>
      <c r="D2332" s="58" t="s">
        <v>750</v>
      </c>
      <c r="E2332" s="58">
        <v>1750</v>
      </c>
      <c r="F2332" s="58">
        <v>6</v>
      </c>
      <c r="G2332" s="59">
        <v>9.9499999999999993</v>
      </c>
      <c r="H2332" s="58" t="s">
        <v>480</v>
      </c>
      <c r="I2332" s="59">
        <v>23.99</v>
      </c>
      <c r="J2332">
        <v>1</v>
      </c>
      <c r="K2332" s="191"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13.59</v>
      </c>
      <c r="L2332" s="192" t="str">
        <f t="shared" si="36"/>
        <v>Ready to Drink1750</v>
      </c>
      <c r="M2332" s="191">
        <f>VLOOKUP(L2332,'Slope %'!C:D,2,0)</f>
        <v>0.1</v>
      </c>
    </row>
    <row r="2333" spans="1:13" x14ac:dyDescent="0.25">
      <c r="A2333">
        <v>34903</v>
      </c>
      <c r="B2333" s="58" t="s">
        <v>2455</v>
      </c>
      <c r="C2333" s="58" t="s">
        <v>410</v>
      </c>
      <c r="D2333" s="58" t="s">
        <v>717</v>
      </c>
      <c r="E2333" s="58">
        <v>473</v>
      </c>
      <c r="F2333" s="58">
        <v>24</v>
      </c>
      <c r="G2333" s="59">
        <v>6.5</v>
      </c>
      <c r="H2333" s="58" t="s">
        <v>1959</v>
      </c>
      <c r="I2333" s="59">
        <v>4.75</v>
      </c>
      <c r="J2333">
        <v>1</v>
      </c>
      <c r="K2333" s="191"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2.4</v>
      </c>
      <c r="L2333" s="192" t="str">
        <f t="shared" si="36"/>
        <v>Beer473</v>
      </c>
      <c r="M2333" s="191">
        <f>VLOOKUP(L2333,'Slope %'!C:D,2,0)</f>
        <v>0.12</v>
      </c>
    </row>
    <row r="2334" spans="1:13" x14ac:dyDescent="0.25">
      <c r="A2334">
        <v>34903</v>
      </c>
      <c r="B2334" s="58" t="s">
        <v>2455</v>
      </c>
      <c r="C2334" s="58" t="s">
        <v>410</v>
      </c>
      <c r="D2334" s="58" t="s">
        <v>717</v>
      </c>
      <c r="E2334" s="58">
        <v>473</v>
      </c>
      <c r="F2334" s="58">
        <v>24</v>
      </c>
      <c r="G2334" s="59">
        <v>6.5</v>
      </c>
      <c r="H2334" s="58" t="s">
        <v>1959</v>
      </c>
      <c r="I2334" s="59">
        <v>4.75</v>
      </c>
      <c r="J2334">
        <v>1</v>
      </c>
      <c r="K2334" s="191"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2.4</v>
      </c>
      <c r="L2334" s="192" t="str">
        <f t="shared" si="36"/>
        <v>Beer473</v>
      </c>
      <c r="M2334" s="191">
        <f>VLOOKUP(L2334,'Slope %'!C:D,2,0)</f>
        <v>0.12</v>
      </c>
    </row>
    <row r="2335" spans="1:13" x14ac:dyDescent="0.25">
      <c r="A2335">
        <v>34907</v>
      </c>
      <c r="B2335" s="58" t="s">
        <v>2456</v>
      </c>
      <c r="C2335" s="58" t="s">
        <v>414</v>
      </c>
      <c r="D2335" s="58" t="s">
        <v>1021</v>
      </c>
      <c r="E2335" s="58">
        <v>750</v>
      </c>
      <c r="F2335" s="58">
        <v>6</v>
      </c>
      <c r="G2335" s="59">
        <v>30</v>
      </c>
      <c r="H2335" s="58" t="s">
        <v>448</v>
      </c>
      <c r="I2335" s="59">
        <v>39.99</v>
      </c>
      <c r="J2335">
        <v>1</v>
      </c>
      <c r="K2335" s="191"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17.57</v>
      </c>
      <c r="L2335" s="192" t="str">
        <f t="shared" si="36"/>
        <v>Spirits750</v>
      </c>
      <c r="M2335" s="191">
        <f>VLOOKUP(L2335,'Slope %'!C:D,2,0)</f>
        <v>7.0000000000000007E-2</v>
      </c>
    </row>
    <row r="2336" spans="1:13" x14ac:dyDescent="0.25">
      <c r="A2336">
        <v>34908</v>
      </c>
      <c r="B2336" s="58" t="s">
        <v>2457</v>
      </c>
      <c r="C2336" s="58" t="s">
        <v>423</v>
      </c>
      <c r="D2336" s="58" t="s">
        <v>436</v>
      </c>
      <c r="E2336" s="58">
        <v>750</v>
      </c>
      <c r="F2336" s="58">
        <v>12</v>
      </c>
      <c r="G2336" s="59">
        <v>13.9</v>
      </c>
      <c r="H2336" s="58" t="s">
        <v>445</v>
      </c>
      <c r="I2336" s="59">
        <v>31.99</v>
      </c>
      <c r="J2336">
        <v>1</v>
      </c>
      <c r="K2336" s="191"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8.14</v>
      </c>
      <c r="L2336" s="192" t="str">
        <f t="shared" si="36"/>
        <v>Wine750</v>
      </c>
      <c r="M2336" s="191">
        <f>VLOOKUP(L2336,'Slope %'!C:D,2,0)</f>
        <v>0.1</v>
      </c>
    </row>
    <row r="2337" spans="1:13" x14ac:dyDescent="0.25">
      <c r="A2337">
        <v>34915</v>
      </c>
      <c r="B2337" s="58" t="s">
        <v>2458</v>
      </c>
      <c r="C2337" s="58" t="s">
        <v>410</v>
      </c>
      <c r="D2337" s="58" t="s">
        <v>677</v>
      </c>
      <c r="E2337" s="58">
        <v>3784</v>
      </c>
      <c r="F2337" s="58">
        <v>3</v>
      </c>
      <c r="G2337" s="59">
        <v>5</v>
      </c>
      <c r="H2337" s="58" t="s">
        <v>759</v>
      </c>
      <c r="I2337" s="59">
        <v>27.99</v>
      </c>
      <c r="J2337">
        <v>8</v>
      </c>
      <c r="K2337" s="191"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14.77</v>
      </c>
      <c r="L2337" s="192" t="str">
        <f t="shared" si="36"/>
        <v>Beer3784</v>
      </c>
      <c r="M2337" s="191">
        <f>VLOOKUP(L2337,'Slope %'!C:D,2,0)</f>
        <v>7.0000000000000007E-2</v>
      </c>
    </row>
    <row r="2338" spans="1:13" x14ac:dyDescent="0.25">
      <c r="A2338">
        <v>34915</v>
      </c>
      <c r="B2338" s="58" t="s">
        <v>2458</v>
      </c>
      <c r="C2338" s="58" t="s">
        <v>410</v>
      </c>
      <c r="D2338" s="58" t="s">
        <v>677</v>
      </c>
      <c r="E2338" s="58">
        <v>3784</v>
      </c>
      <c r="F2338" s="58">
        <v>3</v>
      </c>
      <c r="G2338" s="59">
        <v>5</v>
      </c>
      <c r="H2338" s="58" t="s">
        <v>759</v>
      </c>
      <c r="I2338" s="59">
        <v>27.99</v>
      </c>
      <c r="J2338">
        <v>8</v>
      </c>
      <c r="K2338" s="191"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14.77</v>
      </c>
      <c r="L2338" s="192" t="str">
        <f t="shared" si="36"/>
        <v>Beer3784</v>
      </c>
      <c r="M2338" s="191">
        <f>VLOOKUP(L2338,'Slope %'!C:D,2,0)</f>
        <v>7.0000000000000007E-2</v>
      </c>
    </row>
    <row r="2339" spans="1:13" x14ac:dyDescent="0.25">
      <c r="A2339">
        <v>34918</v>
      </c>
      <c r="B2339" s="58" t="s">
        <v>2459</v>
      </c>
      <c r="C2339" s="58" t="s">
        <v>410</v>
      </c>
      <c r="D2339" s="58" t="s">
        <v>717</v>
      </c>
      <c r="E2339" s="58">
        <v>2130</v>
      </c>
      <c r="F2339" s="58">
        <v>4</v>
      </c>
      <c r="G2339" s="59">
        <v>6.5</v>
      </c>
      <c r="H2339" s="58" t="s">
        <v>759</v>
      </c>
      <c r="I2339" s="59">
        <v>15.49</v>
      </c>
      <c r="J2339">
        <v>6</v>
      </c>
      <c r="K2339" s="191"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10.81</v>
      </c>
      <c r="L2339" s="192" t="str">
        <f t="shared" si="36"/>
        <v>Beer2130</v>
      </c>
      <c r="M2339" s="191">
        <f>VLOOKUP(L2339,'Slope %'!C:D,2,0)</f>
        <v>0.1</v>
      </c>
    </row>
    <row r="2340" spans="1:13" x14ac:dyDescent="0.25">
      <c r="A2340">
        <v>34918</v>
      </c>
      <c r="B2340" s="58" t="s">
        <v>2459</v>
      </c>
      <c r="C2340" s="58" t="s">
        <v>410</v>
      </c>
      <c r="D2340" s="58" t="s">
        <v>717</v>
      </c>
      <c r="E2340" s="58">
        <v>2130</v>
      </c>
      <c r="F2340" s="58">
        <v>4</v>
      </c>
      <c r="G2340" s="59">
        <v>6.5</v>
      </c>
      <c r="H2340" s="58" t="s">
        <v>759</v>
      </c>
      <c r="I2340" s="59">
        <v>15.49</v>
      </c>
      <c r="J2340">
        <v>6</v>
      </c>
      <c r="K2340" s="191"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10.81</v>
      </c>
      <c r="L2340" s="192" t="str">
        <f t="shared" si="36"/>
        <v>Beer2130</v>
      </c>
      <c r="M2340" s="191">
        <f>VLOOKUP(L2340,'Slope %'!C:D,2,0)</f>
        <v>0.1</v>
      </c>
    </row>
    <row r="2341" spans="1:13" x14ac:dyDescent="0.25">
      <c r="A2341">
        <v>34919</v>
      </c>
      <c r="B2341" s="58" t="s">
        <v>2460</v>
      </c>
      <c r="C2341" s="58" t="s">
        <v>410</v>
      </c>
      <c r="D2341" s="58" t="s">
        <v>621</v>
      </c>
      <c r="E2341" s="58">
        <v>8520</v>
      </c>
      <c r="F2341" s="58">
        <v>1</v>
      </c>
      <c r="G2341" s="59">
        <v>4</v>
      </c>
      <c r="H2341" s="58" t="s">
        <v>412</v>
      </c>
      <c r="I2341" s="59">
        <v>41.79</v>
      </c>
      <c r="J2341">
        <v>24</v>
      </c>
      <c r="K2341" s="191"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26.61</v>
      </c>
      <c r="L2341" s="192" t="str">
        <f t="shared" si="36"/>
        <v>Beer8520</v>
      </c>
      <c r="M2341" s="191">
        <f>VLOOKUP(L2341,'Slope %'!C:D,2,0)</f>
        <v>0.05</v>
      </c>
    </row>
    <row r="2342" spans="1:13" x14ac:dyDescent="0.25">
      <c r="A2342">
        <v>34919</v>
      </c>
      <c r="B2342" s="58" t="s">
        <v>2460</v>
      </c>
      <c r="C2342" s="58" t="s">
        <v>410</v>
      </c>
      <c r="D2342" s="58" t="s">
        <v>621</v>
      </c>
      <c r="E2342" s="58">
        <v>8520</v>
      </c>
      <c r="F2342" s="58">
        <v>1</v>
      </c>
      <c r="G2342" s="59">
        <v>4</v>
      </c>
      <c r="H2342" s="58" t="s">
        <v>412</v>
      </c>
      <c r="I2342" s="59">
        <v>41.79</v>
      </c>
      <c r="J2342">
        <v>24</v>
      </c>
      <c r="K2342" s="191"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26.61</v>
      </c>
      <c r="L2342" s="192" t="str">
        <f t="shared" si="36"/>
        <v>Beer8520</v>
      </c>
      <c r="M2342" s="191">
        <f>VLOOKUP(L2342,'Slope %'!C:D,2,0)</f>
        <v>0.05</v>
      </c>
    </row>
    <row r="2343" spans="1:13" x14ac:dyDescent="0.25">
      <c r="A2343">
        <v>34922</v>
      </c>
      <c r="B2343" s="58" t="s">
        <v>2461</v>
      </c>
      <c r="C2343" s="58" t="s">
        <v>410</v>
      </c>
      <c r="D2343" s="58" t="s">
        <v>717</v>
      </c>
      <c r="E2343" s="58">
        <v>473</v>
      </c>
      <c r="F2343" s="58">
        <v>24</v>
      </c>
      <c r="G2343" s="59">
        <v>5.7</v>
      </c>
      <c r="H2343" s="58" t="s">
        <v>1810</v>
      </c>
      <c r="I2343" s="59">
        <v>4.8</v>
      </c>
      <c r="J2343">
        <v>1</v>
      </c>
      <c r="K2343" s="191"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2.1</v>
      </c>
      <c r="L2343" s="192" t="str">
        <f t="shared" si="36"/>
        <v>Beer473</v>
      </c>
      <c r="M2343" s="191">
        <f>VLOOKUP(L2343,'Slope %'!C:D,2,0)</f>
        <v>0.12</v>
      </c>
    </row>
    <row r="2344" spans="1:13" x14ac:dyDescent="0.25">
      <c r="A2344">
        <v>34922</v>
      </c>
      <c r="B2344" s="58" t="s">
        <v>2461</v>
      </c>
      <c r="C2344" s="58" t="s">
        <v>410</v>
      </c>
      <c r="D2344" s="58" t="s">
        <v>717</v>
      </c>
      <c r="E2344" s="58">
        <v>473</v>
      </c>
      <c r="F2344" s="58">
        <v>24</v>
      </c>
      <c r="G2344" s="59">
        <v>5.7</v>
      </c>
      <c r="H2344" s="58" t="s">
        <v>1810</v>
      </c>
      <c r="I2344" s="59">
        <v>4.8</v>
      </c>
      <c r="J2344">
        <v>1</v>
      </c>
      <c r="K2344" s="191"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2.1</v>
      </c>
      <c r="L2344" s="192" t="str">
        <f t="shared" si="36"/>
        <v>Beer473</v>
      </c>
      <c r="M2344" s="191">
        <f>VLOOKUP(L2344,'Slope %'!C:D,2,0)</f>
        <v>0.12</v>
      </c>
    </row>
    <row r="2345" spans="1:13" x14ac:dyDescent="0.25">
      <c r="A2345">
        <v>34938</v>
      </c>
      <c r="B2345" s="58" t="s">
        <v>2462</v>
      </c>
      <c r="C2345" s="58" t="s">
        <v>410</v>
      </c>
      <c r="D2345" s="58" t="s">
        <v>621</v>
      </c>
      <c r="E2345" s="58">
        <v>2840</v>
      </c>
      <c r="F2345" s="58">
        <v>3</v>
      </c>
      <c r="G2345" s="59">
        <v>4</v>
      </c>
      <c r="H2345" s="58" t="s">
        <v>412</v>
      </c>
      <c r="I2345" s="59">
        <v>13.69</v>
      </c>
      <c r="J2345">
        <v>8</v>
      </c>
      <c r="K2345" s="191"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8.8699999999999992</v>
      </c>
      <c r="L2345" s="192" t="str">
        <f t="shared" si="36"/>
        <v>Beer2840</v>
      </c>
      <c r="M2345" s="191">
        <f>VLOOKUP(L2345,'Slope %'!C:D,2,0)</f>
        <v>7.0000000000000007E-2</v>
      </c>
    </row>
    <row r="2346" spans="1:13" x14ac:dyDescent="0.25">
      <c r="A2346">
        <v>34938</v>
      </c>
      <c r="B2346" s="58" t="s">
        <v>2462</v>
      </c>
      <c r="C2346" s="58" t="s">
        <v>410</v>
      </c>
      <c r="D2346" s="58" t="s">
        <v>621</v>
      </c>
      <c r="E2346" s="58">
        <v>2840</v>
      </c>
      <c r="F2346" s="58">
        <v>3</v>
      </c>
      <c r="G2346" s="59">
        <v>4</v>
      </c>
      <c r="H2346" s="58" t="s">
        <v>412</v>
      </c>
      <c r="I2346" s="59">
        <v>13.69</v>
      </c>
      <c r="J2346">
        <v>8</v>
      </c>
      <c r="K2346" s="191"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8.8699999999999992</v>
      </c>
      <c r="L2346" s="192" t="str">
        <f t="shared" si="36"/>
        <v>Beer2840</v>
      </c>
      <c r="M2346" s="191">
        <f>VLOOKUP(L2346,'Slope %'!C:D,2,0)</f>
        <v>7.0000000000000007E-2</v>
      </c>
    </row>
    <row r="2347" spans="1:13" x14ac:dyDescent="0.25">
      <c r="A2347">
        <v>34942</v>
      </c>
      <c r="B2347" s="58" t="s">
        <v>2463</v>
      </c>
      <c r="C2347" s="58" t="s">
        <v>423</v>
      </c>
      <c r="D2347" s="58" t="s">
        <v>476</v>
      </c>
      <c r="E2347" s="58">
        <v>750</v>
      </c>
      <c r="F2347" s="58">
        <v>12</v>
      </c>
      <c r="G2347" s="59">
        <v>14.5</v>
      </c>
      <c r="H2347" s="58" t="s">
        <v>586</v>
      </c>
      <c r="I2347" s="59">
        <v>20.99</v>
      </c>
      <c r="J2347">
        <v>1</v>
      </c>
      <c r="K2347" s="191"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8.49</v>
      </c>
      <c r="L2347" s="192" t="str">
        <f t="shared" si="36"/>
        <v>Wine750</v>
      </c>
      <c r="M2347" s="191">
        <f>VLOOKUP(L2347,'Slope %'!C:D,2,0)</f>
        <v>0.1</v>
      </c>
    </row>
    <row r="2348" spans="1:13" x14ac:dyDescent="0.25">
      <c r="A2348">
        <v>34943</v>
      </c>
      <c r="B2348" s="58" t="s">
        <v>2464</v>
      </c>
      <c r="C2348" s="58" t="s">
        <v>423</v>
      </c>
      <c r="D2348" s="58" t="s">
        <v>575</v>
      </c>
      <c r="E2348" s="58">
        <v>750</v>
      </c>
      <c r="F2348" s="58">
        <v>12</v>
      </c>
      <c r="G2348" s="59">
        <v>13</v>
      </c>
      <c r="H2348" s="58" t="s">
        <v>586</v>
      </c>
      <c r="I2348" s="59">
        <v>13.3</v>
      </c>
      <c r="J2348">
        <v>1</v>
      </c>
      <c r="K2348" s="191"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7.61</v>
      </c>
      <c r="L2348" s="192" t="str">
        <f t="shared" si="36"/>
        <v>Wine750</v>
      </c>
      <c r="M2348" s="191">
        <f>VLOOKUP(L2348,'Slope %'!C:D,2,0)</f>
        <v>0.1</v>
      </c>
    </row>
    <row r="2349" spans="1:13" x14ac:dyDescent="0.25">
      <c r="A2349">
        <v>34946</v>
      </c>
      <c r="B2349" s="58" t="s">
        <v>2465</v>
      </c>
      <c r="C2349" s="58" t="s">
        <v>410</v>
      </c>
      <c r="D2349" s="58" t="s">
        <v>621</v>
      </c>
      <c r="E2349" s="58">
        <v>473</v>
      </c>
      <c r="F2349" s="58">
        <v>24</v>
      </c>
      <c r="G2349" s="59">
        <v>4</v>
      </c>
      <c r="H2349" s="58" t="s">
        <v>2066</v>
      </c>
      <c r="I2349" s="59">
        <v>4.6500000000000004</v>
      </c>
      <c r="J2349">
        <v>1</v>
      </c>
      <c r="K2349" s="191"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1.48</v>
      </c>
      <c r="L2349" s="192" t="str">
        <f t="shared" si="36"/>
        <v>Beer473</v>
      </c>
      <c r="M2349" s="191">
        <f>VLOOKUP(L2349,'Slope %'!C:D,2,0)</f>
        <v>0.12</v>
      </c>
    </row>
    <row r="2350" spans="1:13" x14ac:dyDescent="0.25">
      <c r="A2350">
        <v>34946</v>
      </c>
      <c r="B2350" s="58" t="s">
        <v>2465</v>
      </c>
      <c r="C2350" s="58" t="s">
        <v>410</v>
      </c>
      <c r="D2350" s="58" t="s">
        <v>621</v>
      </c>
      <c r="E2350" s="58">
        <v>473</v>
      </c>
      <c r="F2350" s="58">
        <v>24</v>
      </c>
      <c r="G2350" s="59">
        <v>4</v>
      </c>
      <c r="H2350" s="58" t="s">
        <v>2066</v>
      </c>
      <c r="I2350" s="59">
        <v>4.6500000000000004</v>
      </c>
      <c r="J2350">
        <v>1</v>
      </c>
      <c r="K2350" s="191"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1.48</v>
      </c>
      <c r="L2350" s="192" t="str">
        <f t="shared" si="36"/>
        <v>Beer473</v>
      </c>
      <c r="M2350" s="191">
        <f>VLOOKUP(L2350,'Slope %'!C:D,2,0)</f>
        <v>0.12</v>
      </c>
    </row>
    <row r="2351" spans="1:13" x14ac:dyDescent="0.25">
      <c r="A2351">
        <v>34959</v>
      </c>
      <c r="B2351" s="58" t="s">
        <v>2466</v>
      </c>
      <c r="C2351" s="58" t="s">
        <v>423</v>
      </c>
      <c r="D2351" s="58" t="s">
        <v>473</v>
      </c>
      <c r="E2351" s="58">
        <v>750</v>
      </c>
      <c r="F2351" s="58">
        <v>12</v>
      </c>
      <c r="G2351" s="59">
        <v>13.6</v>
      </c>
      <c r="H2351" s="58" t="s">
        <v>586</v>
      </c>
      <c r="I2351" s="59">
        <v>27.99</v>
      </c>
      <c r="J2351">
        <v>1</v>
      </c>
      <c r="K2351" s="191"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7.96</v>
      </c>
      <c r="L2351" s="192" t="str">
        <f t="shared" si="36"/>
        <v>Wine750</v>
      </c>
      <c r="M2351" s="191">
        <f>VLOOKUP(L2351,'Slope %'!C:D,2,0)</f>
        <v>0.1</v>
      </c>
    </row>
    <row r="2352" spans="1:13" x14ac:dyDescent="0.25">
      <c r="A2352">
        <v>34961</v>
      </c>
      <c r="B2352" s="58" t="s">
        <v>2467</v>
      </c>
      <c r="C2352" s="58" t="s">
        <v>410</v>
      </c>
      <c r="D2352" s="58" t="s">
        <v>677</v>
      </c>
      <c r="E2352" s="58">
        <v>1892</v>
      </c>
      <c r="F2352" s="58">
        <v>6</v>
      </c>
      <c r="G2352" s="59">
        <v>5</v>
      </c>
      <c r="H2352" s="58" t="s">
        <v>2066</v>
      </c>
      <c r="I2352" s="59">
        <v>19.989999999999998</v>
      </c>
      <c r="J2352">
        <v>4</v>
      </c>
      <c r="K2352" s="191"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7.39</v>
      </c>
      <c r="L2352" s="192" t="str">
        <f t="shared" si="36"/>
        <v>Beer1892</v>
      </c>
      <c r="M2352" s="191">
        <f>VLOOKUP(L2352,'Slope %'!C:D,2,0)</f>
        <v>0.1</v>
      </c>
    </row>
    <row r="2353" spans="1:13" x14ac:dyDescent="0.25">
      <c r="A2353">
        <v>34961</v>
      </c>
      <c r="B2353" s="58" t="s">
        <v>2467</v>
      </c>
      <c r="C2353" s="58" t="s">
        <v>410</v>
      </c>
      <c r="D2353" s="58" t="s">
        <v>677</v>
      </c>
      <c r="E2353" s="58">
        <v>1892</v>
      </c>
      <c r="F2353" s="58">
        <v>6</v>
      </c>
      <c r="G2353" s="59">
        <v>5</v>
      </c>
      <c r="H2353" s="58" t="s">
        <v>2066</v>
      </c>
      <c r="I2353" s="59">
        <v>19.989999999999998</v>
      </c>
      <c r="J2353">
        <v>4</v>
      </c>
      <c r="K2353" s="191"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7.39</v>
      </c>
      <c r="L2353" s="192" t="str">
        <f t="shared" si="36"/>
        <v>Beer1892</v>
      </c>
      <c r="M2353" s="191">
        <f>VLOOKUP(L2353,'Slope %'!C:D,2,0)</f>
        <v>0.1</v>
      </c>
    </row>
    <row r="2354" spans="1:13" x14ac:dyDescent="0.25">
      <c r="A2354">
        <v>34962</v>
      </c>
      <c r="B2354" s="58" t="s">
        <v>2468</v>
      </c>
      <c r="C2354" s="58" t="s">
        <v>423</v>
      </c>
      <c r="D2354" s="58" t="s">
        <v>602</v>
      </c>
      <c r="E2354" s="58">
        <v>750</v>
      </c>
      <c r="F2354" s="58">
        <v>12</v>
      </c>
      <c r="G2354" s="59">
        <v>13.7</v>
      </c>
      <c r="H2354" s="58" t="s">
        <v>586</v>
      </c>
      <c r="I2354" s="59">
        <v>27.99</v>
      </c>
      <c r="J2354">
        <v>1</v>
      </c>
      <c r="K2354" s="191"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8.02</v>
      </c>
      <c r="L2354" s="192" t="str">
        <f t="shared" si="36"/>
        <v>Wine750</v>
      </c>
      <c r="M2354" s="191">
        <f>VLOOKUP(L2354,'Slope %'!C:D,2,0)</f>
        <v>0.1</v>
      </c>
    </row>
    <row r="2355" spans="1:13" x14ac:dyDescent="0.25">
      <c r="A2355">
        <v>34963</v>
      </c>
      <c r="B2355" s="58" t="s">
        <v>2469</v>
      </c>
      <c r="C2355" s="58" t="s">
        <v>423</v>
      </c>
      <c r="D2355" s="58" t="s">
        <v>436</v>
      </c>
      <c r="E2355" s="58">
        <v>750</v>
      </c>
      <c r="F2355" s="58">
        <v>12</v>
      </c>
      <c r="G2355" s="59">
        <v>13.5</v>
      </c>
      <c r="H2355" s="58" t="s">
        <v>586</v>
      </c>
      <c r="I2355" s="59">
        <v>15</v>
      </c>
      <c r="J2355">
        <v>1</v>
      </c>
      <c r="K2355" s="191"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7.9</v>
      </c>
      <c r="L2355" s="192" t="str">
        <f t="shared" si="36"/>
        <v>Wine750</v>
      </c>
      <c r="M2355" s="191">
        <f>VLOOKUP(L2355,'Slope %'!C:D,2,0)</f>
        <v>0.1</v>
      </c>
    </row>
    <row r="2356" spans="1:13" x14ac:dyDescent="0.25">
      <c r="A2356">
        <v>34964</v>
      </c>
      <c r="B2356" s="58" t="s">
        <v>2470</v>
      </c>
      <c r="C2356" s="58" t="s">
        <v>423</v>
      </c>
      <c r="D2356" s="58" t="s">
        <v>436</v>
      </c>
      <c r="E2356" s="58">
        <v>750</v>
      </c>
      <c r="F2356" s="58">
        <v>6</v>
      </c>
      <c r="G2356" s="59">
        <v>14.5</v>
      </c>
      <c r="H2356" s="58" t="s">
        <v>474</v>
      </c>
      <c r="I2356" s="59">
        <v>56.99</v>
      </c>
      <c r="J2356">
        <v>1</v>
      </c>
      <c r="K2356" s="191"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8.49</v>
      </c>
      <c r="L2356" s="192" t="str">
        <f t="shared" si="36"/>
        <v>Wine750</v>
      </c>
      <c r="M2356" s="191">
        <f>VLOOKUP(L2356,'Slope %'!C:D,2,0)</f>
        <v>0.1</v>
      </c>
    </row>
    <row r="2357" spans="1:13" x14ac:dyDescent="0.25">
      <c r="A2357">
        <v>34966</v>
      </c>
      <c r="B2357" s="58" t="s">
        <v>2471</v>
      </c>
      <c r="C2357" s="58" t="s">
        <v>423</v>
      </c>
      <c r="D2357" s="58" t="s">
        <v>476</v>
      </c>
      <c r="E2357" s="58">
        <v>750</v>
      </c>
      <c r="F2357" s="58">
        <v>12</v>
      </c>
      <c r="G2357" s="59">
        <v>13.5</v>
      </c>
      <c r="H2357" s="58" t="s">
        <v>586</v>
      </c>
      <c r="I2357" s="59">
        <v>20.99</v>
      </c>
      <c r="J2357">
        <v>1</v>
      </c>
      <c r="K2357" s="191"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7.9</v>
      </c>
      <c r="L2357" s="192" t="str">
        <f t="shared" si="36"/>
        <v>Wine750</v>
      </c>
      <c r="M2357" s="191">
        <f>VLOOKUP(L2357,'Slope %'!C:D,2,0)</f>
        <v>0.1</v>
      </c>
    </row>
    <row r="2358" spans="1:13" x14ac:dyDescent="0.25">
      <c r="A2358">
        <v>34971</v>
      </c>
      <c r="B2358" s="58" t="s">
        <v>2472</v>
      </c>
      <c r="C2358" s="58" t="s">
        <v>410</v>
      </c>
      <c r="D2358" s="58" t="s">
        <v>677</v>
      </c>
      <c r="E2358" s="58">
        <v>750</v>
      </c>
      <c r="F2358" s="58">
        <v>12</v>
      </c>
      <c r="G2358" s="59">
        <v>4.5</v>
      </c>
      <c r="H2358" s="58" t="s">
        <v>1448</v>
      </c>
      <c r="I2358" s="59">
        <v>6.98</v>
      </c>
      <c r="J2358">
        <v>1</v>
      </c>
      <c r="K2358" s="191"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2.63</v>
      </c>
      <c r="L2358" s="192" t="str">
        <f t="shared" si="36"/>
        <v>Beer750</v>
      </c>
      <c r="M2358" s="191">
        <f>VLOOKUP(L2358,'Slope %'!C:D,2,0)</f>
        <v>0.12</v>
      </c>
    </row>
    <row r="2359" spans="1:13" x14ac:dyDescent="0.25">
      <c r="A2359">
        <v>34971</v>
      </c>
      <c r="B2359" s="58" t="s">
        <v>2472</v>
      </c>
      <c r="C2359" s="58" t="s">
        <v>410</v>
      </c>
      <c r="D2359" s="58" t="s">
        <v>677</v>
      </c>
      <c r="E2359" s="58">
        <v>750</v>
      </c>
      <c r="F2359" s="58">
        <v>12</v>
      </c>
      <c r="G2359" s="59">
        <v>4.5</v>
      </c>
      <c r="H2359" s="58" t="s">
        <v>1448</v>
      </c>
      <c r="I2359" s="59">
        <v>6.98</v>
      </c>
      <c r="J2359">
        <v>1</v>
      </c>
      <c r="K2359" s="191"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2.63</v>
      </c>
      <c r="L2359" s="192" t="str">
        <f t="shared" si="36"/>
        <v>Beer750</v>
      </c>
      <c r="M2359" s="191">
        <f>VLOOKUP(L2359,'Slope %'!C:D,2,0)</f>
        <v>0.12</v>
      </c>
    </row>
    <row r="2360" spans="1:13" x14ac:dyDescent="0.25">
      <c r="A2360">
        <v>34976</v>
      </c>
      <c r="B2360" s="58" t="s">
        <v>2473</v>
      </c>
      <c r="C2360" s="58" t="s">
        <v>410</v>
      </c>
      <c r="D2360" s="58" t="s">
        <v>717</v>
      </c>
      <c r="E2360" s="58">
        <v>473</v>
      </c>
      <c r="F2360" s="58">
        <v>24</v>
      </c>
      <c r="G2360" s="59">
        <v>6</v>
      </c>
      <c r="H2360" s="58" t="s">
        <v>1959</v>
      </c>
      <c r="I2360" s="59">
        <v>4.8899999999999997</v>
      </c>
      <c r="J2360">
        <v>1</v>
      </c>
      <c r="K2360" s="191"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2.2200000000000002</v>
      </c>
      <c r="L2360" s="192" t="str">
        <f t="shared" si="36"/>
        <v>Beer473</v>
      </c>
      <c r="M2360" s="191">
        <f>VLOOKUP(L2360,'Slope %'!C:D,2,0)</f>
        <v>0.12</v>
      </c>
    </row>
    <row r="2361" spans="1:13" x14ac:dyDescent="0.25">
      <c r="A2361">
        <v>34976</v>
      </c>
      <c r="B2361" s="58" t="s">
        <v>2473</v>
      </c>
      <c r="C2361" s="58" t="s">
        <v>410</v>
      </c>
      <c r="D2361" s="58" t="s">
        <v>717</v>
      </c>
      <c r="E2361" s="58">
        <v>473</v>
      </c>
      <c r="F2361" s="58">
        <v>24</v>
      </c>
      <c r="G2361" s="59">
        <v>6</v>
      </c>
      <c r="H2361" s="58" t="s">
        <v>1959</v>
      </c>
      <c r="I2361" s="59">
        <v>4.8899999999999997</v>
      </c>
      <c r="J2361">
        <v>1</v>
      </c>
      <c r="K2361" s="191"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2.2200000000000002</v>
      </c>
      <c r="L2361" s="192" t="str">
        <f t="shared" si="36"/>
        <v>Beer473</v>
      </c>
      <c r="M2361" s="191">
        <f>VLOOKUP(L2361,'Slope %'!C:D,2,0)</f>
        <v>0.12</v>
      </c>
    </row>
    <row r="2362" spans="1:13" x14ac:dyDescent="0.25">
      <c r="A2362">
        <v>34977</v>
      </c>
      <c r="B2362" s="58" t="s">
        <v>2474</v>
      </c>
      <c r="C2362" s="58" t="s">
        <v>423</v>
      </c>
      <c r="D2362" s="58" t="s">
        <v>476</v>
      </c>
      <c r="E2362" s="58">
        <v>750</v>
      </c>
      <c r="F2362" s="58">
        <v>12</v>
      </c>
      <c r="G2362" s="59">
        <v>13.5</v>
      </c>
      <c r="H2362" s="58" t="s">
        <v>474</v>
      </c>
      <c r="I2362" s="59">
        <v>19.989999999999998</v>
      </c>
      <c r="J2362">
        <v>1</v>
      </c>
      <c r="K2362" s="191"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7.9</v>
      </c>
      <c r="L2362" s="192" t="str">
        <f t="shared" si="36"/>
        <v>Wine750</v>
      </c>
      <c r="M2362" s="191">
        <f>VLOOKUP(L2362,'Slope %'!C:D,2,0)</f>
        <v>0.1</v>
      </c>
    </row>
    <row r="2363" spans="1:13" x14ac:dyDescent="0.25">
      <c r="A2363">
        <v>34978</v>
      </c>
      <c r="B2363" s="58" t="s">
        <v>2475</v>
      </c>
      <c r="C2363" s="58" t="s">
        <v>423</v>
      </c>
      <c r="D2363" s="58" t="s">
        <v>473</v>
      </c>
      <c r="E2363" s="58">
        <v>750</v>
      </c>
      <c r="F2363" s="58">
        <v>12</v>
      </c>
      <c r="G2363" s="59">
        <v>13.5</v>
      </c>
      <c r="H2363" s="58" t="s">
        <v>474</v>
      </c>
      <c r="I2363" s="59">
        <v>19.989999999999998</v>
      </c>
      <c r="J2363">
        <v>1</v>
      </c>
      <c r="K2363" s="191"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7.9</v>
      </c>
      <c r="L2363" s="192" t="str">
        <f t="shared" si="36"/>
        <v>Wine750</v>
      </c>
      <c r="M2363" s="191">
        <f>VLOOKUP(L2363,'Slope %'!C:D,2,0)</f>
        <v>0.1</v>
      </c>
    </row>
    <row r="2364" spans="1:13" x14ac:dyDescent="0.25">
      <c r="A2364">
        <v>34979</v>
      </c>
      <c r="B2364" s="58" t="s">
        <v>2476</v>
      </c>
      <c r="C2364" s="58" t="s">
        <v>410</v>
      </c>
      <c r="D2364" s="58" t="s">
        <v>717</v>
      </c>
      <c r="E2364" s="58">
        <v>3784</v>
      </c>
      <c r="F2364" s="58">
        <v>3</v>
      </c>
      <c r="G2364" s="59">
        <v>6.1</v>
      </c>
      <c r="H2364" s="58" t="s">
        <v>1448</v>
      </c>
      <c r="I2364" s="59">
        <v>28.99</v>
      </c>
      <c r="J2364">
        <v>8</v>
      </c>
      <c r="K2364" s="191"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18.02</v>
      </c>
      <c r="L2364" s="192" t="str">
        <f t="shared" si="36"/>
        <v>Beer3784</v>
      </c>
      <c r="M2364" s="191">
        <f>VLOOKUP(L2364,'Slope %'!C:D,2,0)</f>
        <v>7.0000000000000007E-2</v>
      </c>
    </row>
    <row r="2365" spans="1:13" x14ac:dyDescent="0.25">
      <c r="A2365">
        <v>34979</v>
      </c>
      <c r="B2365" s="58" t="s">
        <v>2476</v>
      </c>
      <c r="C2365" s="58" t="s">
        <v>410</v>
      </c>
      <c r="D2365" s="58" t="s">
        <v>717</v>
      </c>
      <c r="E2365" s="58">
        <v>3784</v>
      </c>
      <c r="F2365" s="58">
        <v>3</v>
      </c>
      <c r="G2365" s="59">
        <v>6.1</v>
      </c>
      <c r="H2365" s="58" t="s">
        <v>1448</v>
      </c>
      <c r="I2365" s="59">
        <v>28.99</v>
      </c>
      <c r="J2365">
        <v>8</v>
      </c>
      <c r="K2365" s="191"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18.02</v>
      </c>
      <c r="L2365" s="192" t="str">
        <f t="shared" si="36"/>
        <v>Beer3784</v>
      </c>
      <c r="M2365" s="191">
        <f>VLOOKUP(L2365,'Slope %'!C:D,2,0)</f>
        <v>7.0000000000000007E-2</v>
      </c>
    </row>
    <row r="2366" spans="1:13" x14ac:dyDescent="0.25">
      <c r="A2366">
        <v>34980</v>
      </c>
      <c r="B2366" s="58" t="s">
        <v>2477</v>
      </c>
      <c r="C2366" s="58" t="s">
        <v>410</v>
      </c>
      <c r="D2366" s="58" t="s">
        <v>677</v>
      </c>
      <c r="E2366" s="58">
        <v>473</v>
      </c>
      <c r="F2366" s="58">
        <v>24</v>
      </c>
      <c r="G2366" s="59">
        <v>5</v>
      </c>
      <c r="H2366" s="58" t="s">
        <v>1526</v>
      </c>
      <c r="I2366" s="59">
        <v>3.49</v>
      </c>
      <c r="J2366">
        <v>1</v>
      </c>
      <c r="K2366" s="191"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1.85</v>
      </c>
      <c r="L2366" s="192" t="str">
        <f t="shared" si="36"/>
        <v>Beer473</v>
      </c>
      <c r="M2366" s="191">
        <f>VLOOKUP(L2366,'Slope %'!C:D,2,0)</f>
        <v>0.12</v>
      </c>
    </row>
    <row r="2367" spans="1:13" x14ac:dyDescent="0.25">
      <c r="A2367">
        <v>34980</v>
      </c>
      <c r="B2367" s="58" t="s">
        <v>2477</v>
      </c>
      <c r="C2367" s="58" t="s">
        <v>410</v>
      </c>
      <c r="D2367" s="58" t="s">
        <v>677</v>
      </c>
      <c r="E2367" s="58">
        <v>473</v>
      </c>
      <c r="F2367" s="58">
        <v>24</v>
      </c>
      <c r="G2367" s="59">
        <v>5</v>
      </c>
      <c r="H2367" s="58" t="s">
        <v>1526</v>
      </c>
      <c r="I2367" s="59">
        <v>3.49</v>
      </c>
      <c r="J2367">
        <v>1</v>
      </c>
      <c r="K2367" s="191"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1.85</v>
      </c>
      <c r="L2367" s="192" t="str">
        <f t="shared" si="36"/>
        <v>Beer473</v>
      </c>
      <c r="M2367" s="191">
        <f>VLOOKUP(L2367,'Slope %'!C:D,2,0)</f>
        <v>0.12</v>
      </c>
    </row>
    <row r="2368" spans="1:13" x14ac:dyDescent="0.25">
      <c r="A2368">
        <v>34982</v>
      </c>
      <c r="B2368" s="58" t="s">
        <v>2478</v>
      </c>
      <c r="C2368" s="58" t="s">
        <v>423</v>
      </c>
      <c r="D2368" s="58" t="s">
        <v>476</v>
      </c>
      <c r="E2368" s="58">
        <v>750</v>
      </c>
      <c r="F2368" s="58">
        <v>12</v>
      </c>
      <c r="G2368" s="59">
        <v>13.5</v>
      </c>
      <c r="H2368" s="58" t="s">
        <v>586</v>
      </c>
      <c r="I2368" s="59">
        <v>15.99</v>
      </c>
      <c r="J2368">
        <v>1</v>
      </c>
      <c r="K2368" s="191"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7.9</v>
      </c>
      <c r="L2368" s="192" t="str">
        <f t="shared" si="36"/>
        <v>Wine750</v>
      </c>
      <c r="M2368" s="191">
        <f>VLOOKUP(L2368,'Slope %'!C:D,2,0)</f>
        <v>0.1</v>
      </c>
    </row>
    <row r="2369" spans="1:13" x14ac:dyDescent="0.25">
      <c r="A2369">
        <v>34983</v>
      </c>
      <c r="B2369" s="58" t="s">
        <v>2479</v>
      </c>
      <c r="C2369" s="58" t="s">
        <v>423</v>
      </c>
      <c r="D2369" s="58" t="s">
        <v>575</v>
      </c>
      <c r="E2369" s="58">
        <v>750</v>
      </c>
      <c r="F2369" s="58">
        <v>12</v>
      </c>
      <c r="G2369" s="59">
        <v>12</v>
      </c>
      <c r="H2369" s="58" t="s">
        <v>586</v>
      </c>
      <c r="I2369" s="59">
        <v>15.99</v>
      </c>
      <c r="J2369">
        <v>1</v>
      </c>
      <c r="K2369" s="191"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7.03</v>
      </c>
      <c r="L2369" s="192" t="str">
        <f t="shared" si="36"/>
        <v>Wine750</v>
      </c>
      <c r="M2369" s="191">
        <f>VLOOKUP(L2369,'Slope %'!C:D,2,0)</f>
        <v>0.1</v>
      </c>
    </row>
    <row r="2370" spans="1:13" x14ac:dyDescent="0.25">
      <c r="A2370">
        <v>34985</v>
      </c>
      <c r="B2370" s="58" t="s">
        <v>2480</v>
      </c>
      <c r="C2370" s="58" t="s">
        <v>423</v>
      </c>
      <c r="D2370" s="58" t="s">
        <v>465</v>
      </c>
      <c r="E2370" s="58">
        <v>750</v>
      </c>
      <c r="F2370" s="58">
        <v>12</v>
      </c>
      <c r="G2370" s="59">
        <v>12.5</v>
      </c>
      <c r="H2370" s="58" t="s">
        <v>586</v>
      </c>
      <c r="I2370" s="59">
        <v>15.99</v>
      </c>
      <c r="J2370">
        <v>1</v>
      </c>
      <c r="K2370" s="191"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7.32</v>
      </c>
      <c r="L2370" s="192" t="str">
        <f t="shared" si="36"/>
        <v>Wine750</v>
      </c>
      <c r="M2370" s="191">
        <f>VLOOKUP(L2370,'Slope %'!C:D,2,0)</f>
        <v>0.1</v>
      </c>
    </row>
    <row r="2371" spans="1:13" x14ac:dyDescent="0.25">
      <c r="A2371">
        <v>34993</v>
      </c>
      <c r="B2371" s="58" t="s">
        <v>2481</v>
      </c>
      <c r="C2371" s="58" t="s">
        <v>410</v>
      </c>
      <c r="D2371" s="58" t="s">
        <v>411</v>
      </c>
      <c r="E2371" s="58">
        <v>473</v>
      </c>
      <c r="F2371" s="58">
        <v>24</v>
      </c>
      <c r="G2371" s="59">
        <v>4.2</v>
      </c>
      <c r="H2371" s="58" t="s">
        <v>2482</v>
      </c>
      <c r="I2371" s="59">
        <v>4.76</v>
      </c>
      <c r="J2371">
        <v>1</v>
      </c>
      <c r="K2371" s="191"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1.55</v>
      </c>
      <c r="L2371" s="192" t="str">
        <f t="shared" ref="L2371:L2434" si="37">(_xlfn.CONCAT(C2371,E2371))</f>
        <v>Beer473</v>
      </c>
      <c r="M2371" s="191">
        <f>VLOOKUP(L2371,'Slope %'!C:D,2,0)</f>
        <v>0.12</v>
      </c>
    </row>
    <row r="2372" spans="1:13" x14ac:dyDescent="0.25">
      <c r="A2372">
        <v>34995</v>
      </c>
      <c r="B2372" s="58" t="s">
        <v>2483</v>
      </c>
      <c r="C2372" s="58" t="s">
        <v>410</v>
      </c>
      <c r="D2372" s="58" t="s">
        <v>717</v>
      </c>
      <c r="E2372" s="58">
        <v>473</v>
      </c>
      <c r="F2372" s="58">
        <v>24</v>
      </c>
      <c r="G2372" s="59">
        <v>6.5</v>
      </c>
      <c r="H2372" s="58" t="s">
        <v>2482</v>
      </c>
      <c r="I2372" s="59">
        <v>4.99</v>
      </c>
      <c r="J2372">
        <v>1</v>
      </c>
      <c r="K2372" s="191"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2.4</v>
      </c>
      <c r="L2372" s="192" t="str">
        <f t="shared" si="37"/>
        <v>Beer473</v>
      </c>
      <c r="M2372" s="191">
        <f>VLOOKUP(L2372,'Slope %'!C:D,2,0)</f>
        <v>0.12</v>
      </c>
    </row>
    <row r="2373" spans="1:13" x14ac:dyDescent="0.25">
      <c r="A2373">
        <v>34999</v>
      </c>
      <c r="B2373" s="58" t="s">
        <v>2484</v>
      </c>
      <c r="C2373" s="58" t="s">
        <v>410</v>
      </c>
      <c r="D2373" s="58" t="s">
        <v>677</v>
      </c>
      <c r="E2373" s="58">
        <v>473</v>
      </c>
      <c r="F2373" s="58">
        <v>24</v>
      </c>
      <c r="G2373" s="59">
        <v>5</v>
      </c>
      <c r="H2373" s="58" t="s">
        <v>2482</v>
      </c>
      <c r="I2373" s="59">
        <v>4.79</v>
      </c>
      <c r="J2373">
        <v>1</v>
      </c>
      <c r="K2373" s="191"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1.85</v>
      </c>
      <c r="L2373" s="192" t="str">
        <f t="shared" si="37"/>
        <v>Beer473</v>
      </c>
      <c r="M2373" s="191">
        <f>VLOOKUP(L2373,'Slope %'!C:D,2,0)</f>
        <v>0.12</v>
      </c>
    </row>
    <row r="2374" spans="1:13" x14ac:dyDescent="0.25">
      <c r="A2374">
        <v>35059</v>
      </c>
      <c r="B2374" s="58" t="s">
        <v>2485</v>
      </c>
      <c r="C2374" s="58" t="s">
        <v>410</v>
      </c>
      <c r="D2374" s="58" t="s">
        <v>717</v>
      </c>
      <c r="E2374" s="58">
        <v>4260</v>
      </c>
      <c r="F2374" s="58">
        <v>2</v>
      </c>
      <c r="G2374" s="59">
        <v>6.8</v>
      </c>
      <c r="H2374" s="58" t="s">
        <v>1813</v>
      </c>
      <c r="I2374" s="59">
        <v>28.99</v>
      </c>
      <c r="J2374">
        <v>12</v>
      </c>
      <c r="K2374" s="191"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22.62</v>
      </c>
      <c r="L2374" s="192" t="str">
        <f t="shared" si="37"/>
        <v>Beer4260</v>
      </c>
      <c r="M2374" s="191">
        <f>VLOOKUP(L2374,'Slope %'!C:D,2,0)</f>
        <v>7.0000000000000007E-2</v>
      </c>
    </row>
    <row r="2375" spans="1:13" x14ac:dyDescent="0.25">
      <c r="A2375">
        <v>35059</v>
      </c>
      <c r="B2375" s="58" t="s">
        <v>2485</v>
      </c>
      <c r="C2375" s="58" t="s">
        <v>410</v>
      </c>
      <c r="D2375" s="58" t="s">
        <v>717</v>
      </c>
      <c r="E2375" s="58">
        <v>4260</v>
      </c>
      <c r="F2375" s="58">
        <v>2</v>
      </c>
      <c r="G2375" s="59">
        <v>6.8</v>
      </c>
      <c r="H2375" s="58" t="s">
        <v>1813</v>
      </c>
      <c r="I2375" s="59">
        <v>28.99</v>
      </c>
      <c r="J2375">
        <v>12</v>
      </c>
      <c r="K2375" s="191"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22.62</v>
      </c>
      <c r="L2375" s="192" t="str">
        <f t="shared" si="37"/>
        <v>Beer4260</v>
      </c>
      <c r="M2375" s="191">
        <f>VLOOKUP(L2375,'Slope %'!C:D,2,0)</f>
        <v>7.0000000000000007E-2</v>
      </c>
    </row>
    <row r="2376" spans="1:13" x14ac:dyDescent="0.25">
      <c r="A2376">
        <v>35156</v>
      </c>
      <c r="B2376" s="58" t="s">
        <v>2486</v>
      </c>
      <c r="C2376" s="58" t="s">
        <v>423</v>
      </c>
      <c r="D2376" s="58" t="s">
        <v>598</v>
      </c>
      <c r="E2376" s="58">
        <v>750</v>
      </c>
      <c r="F2376" s="58">
        <v>12</v>
      </c>
      <c r="G2376" s="59">
        <v>14.5</v>
      </c>
      <c r="H2376" s="58" t="s">
        <v>483</v>
      </c>
      <c r="I2376" s="59">
        <v>21.99</v>
      </c>
      <c r="J2376">
        <v>1</v>
      </c>
      <c r="K2376" s="191"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8.49</v>
      </c>
      <c r="L2376" s="192" t="str">
        <f t="shared" si="37"/>
        <v>Wine750</v>
      </c>
      <c r="M2376" s="191">
        <f>VLOOKUP(L2376,'Slope %'!C:D,2,0)</f>
        <v>0.1</v>
      </c>
    </row>
    <row r="2377" spans="1:13" x14ac:dyDescent="0.25">
      <c r="A2377">
        <v>35204</v>
      </c>
      <c r="B2377" s="58" t="s">
        <v>2487</v>
      </c>
      <c r="C2377" s="58" t="s">
        <v>423</v>
      </c>
      <c r="D2377" s="58" t="s">
        <v>1094</v>
      </c>
      <c r="E2377" s="58">
        <v>750</v>
      </c>
      <c r="F2377" s="58">
        <v>12</v>
      </c>
      <c r="G2377" s="59">
        <v>20</v>
      </c>
      <c r="H2377" s="58" t="s">
        <v>456</v>
      </c>
      <c r="I2377" s="59">
        <v>18.989999999999998</v>
      </c>
      <c r="J2377">
        <v>1</v>
      </c>
      <c r="K2377" s="191"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11.71</v>
      </c>
      <c r="L2377" s="192" t="str">
        <f t="shared" si="37"/>
        <v>Wine750</v>
      </c>
      <c r="M2377" s="191">
        <f>VLOOKUP(L2377,'Slope %'!C:D,2,0)</f>
        <v>0.1</v>
      </c>
    </row>
    <row r="2378" spans="1:13" x14ac:dyDescent="0.25">
      <c r="A2378">
        <v>35215</v>
      </c>
      <c r="B2378" s="58" t="s">
        <v>2488</v>
      </c>
      <c r="C2378" s="58" t="s">
        <v>439</v>
      </c>
      <c r="D2378" s="58" t="s">
        <v>1598</v>
      </c>
      <c r="E2378" s="58">
        <v>0</v>
      </c>
      <c r="F2378" s="58">
        <v>50</v>
      </c>
      <c r="H2378" s="58" t="s">
        <v>2489</v>
      </c>
      <c r="I2378" s="59">
        <v>1.29</v>
      </c>
      <c r="K2378" s="191"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0</v>
      </c>
      <c r="L2378" s="192" t="str">
        <f t="shared" si="37"/>
        <v>Non Liquor Merchandise0</v>
      </c>
      <c r="M2378" s="191" t="e">
        <f>VLOOKUP(L2378,'Slope %'!C:D,2,0)</f>
        <v>#N/A</v>
      </c>
    </row>
    <row r="2379" spans="1:13" x14ac:dyDescent="0.25">
      <c r="A2379">
        <v>35216</v>
      </c>
      <c r="B2379" s="58" t="s">
        <v>2490</v>
      </c>
      <c r="C2379" s="58" t="s">
        <v>439</v>
      </c>
      <c r="D2379" s="58" t="s">
        <v>1598</v>
      </c>
      <c r="E2379" s="58">
        <v>0</v>
      </c>
      <c r="F2379" s="58">
        <v>50</v>
      </c>
      <c r="H2379" s="58" t="s">
        <v>2489</v>
      </c>
      <c r="I2379" s="59">
        <v>1.49</v>
      </c>
      <c r="K2379" s="191"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0</v>
      </c>
      <c r="L2379" s="192" t="str">
        <f t="shared" si="37"/>
        <v>Non Liquor Merchandise0</v>
      </c>
      <c r="M2379" s="191" t="e">
        <f>VLOOKUP(L2379,'Slope %'!C:D,2,0)</f>
        <v>#N/A</v>
      </c>
    </row>
    <row r="2380" spans="1:13" x14ac:dyDescent="0.25">
      <c r="A2380">
        <v>35217</v>
      </c>
      <c r="B2380" s="58" t="s">
        <v>2491</v>
      </c>
      <c r="C2380" s="58" t="s">
        <v>439</v>
      </c>
      <c r="D2380" s="58" t="s">
        <v>1598</v>
      </c>
      <c r="E2380" s="58">
        <v>0</v>
      </c>
      <c r="F2380" s="58">
        <v>50</v>
      </c>
      <c r="H2380" s="58" t="s">
        <v>2489</v>
      </c>
      <c r="I2380" s="59">
        <v>1.69</v>
      </c>
      <c r="K2380" s="191"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0</v>
      </c>
      <c r="L2380" s="192" t="str">
        <f t="shared" si="37"/>
        <v>Non Liquor Merchandise0</v>
      </c>
      <c r="M2380" s="191" t="e">
        <f>VLOOKUP(L2380,'Slope %'!C:D,2,0)</f>
        <v>#N/A</v>
      </c>
    </row>
    <row r="2381" spans="1:13" x14ac:dyDescent="0.25">
      <c r="A2381">
        <v>35223</v>
      </c>
      <c r="B2381" s="58" t="s">
        <v>2492</v>
      </c>
      <c r="C2381" s="58" t="s">
        <v>410</v>
      </c>
      <c r="D2381" s="58" t="s">
        <v>717</v>
      </c>
      <c r="E2381" s="58">
        <v>473</v>
      </c>
      <c r="F2381" s="58">
        <v>24</v>
      </c>
      <c r="G2381" s="59">
        <v>7</v>
      </c>
      <c r="H2381" s="58" t="s">
        <v>1810</v>
      </c>
      <c r="I2381" s="59">
        <v>4.3</v>
      </c>
      <c r="J2381">
        <v>1</v>
      </c>
      <c r="K2381" s="191"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2.58</v>
      </c>
      <c r="L2381" s="192" t="str">
        <f t="shared" si="37"/>
        <v>Beer473</v>
      </c>
      <c r="M2381" s="191">
        <f>VLOOKUP(L2381,'Slope %'!C:D,2,0)</f>
        <v>0.12</v>
      </c>
    </row>
    <row r="2382" spans="1:13" x14ac:dyDescent="0.25">
      <c r="A2382">
        <v>35223</v>
      </c>
      <c r="B2382" s="58" t="s">
        <v>2492</v>
      </c>
      <c r="C2382" s="58" t="s">
        <v>410</v>
      </c>
      <c r="D2382" s="58" t="s">
        <v>717</v>
      </c>
      <c r="E2382" s="58">
        <v>473</v>
      </c>
      <c r="F2382" s="58">
        <v>24</v>
      </c>
      <c r="G2382" s="59">
        <v>7</v>
      </c>
      <c r="H2382" s="58" t="s">
        <v>1810</v>
      </c>
      <c r="I2382" s="59">
        <v>4.3</v>
      </c>
      <c r="J2382">
        <v>1</v>
      </c>
      <c r="K2382" s="191"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2.58</v>
      </c>
      <c r="L2382" s="192" t="str">
        <f t="shared" si="37"/>
        <v>Beer473</v>
      </c>
      <c r="M2382" s="191">
        <f>VLOOKUP(L2382,'Slope %'!C:D,2,0)</f>
        <v>0.12</v>
      </c>
    </row>
    <row r="2383" spans="1:13" x14ac:dyDescent="0.25">
      <c r="A2383">
        <v>35224</v>
      </c>
      <c r="B2383" s="58" t="s">
        <v>2493</v>
      </c>
      <c r="C2383" s="58" t="s">
        <v>410</v>
      </c>
      <c r="D2383" s="58" t="s">
        <v>717</v>
      </c>
      <c r="E2383" s="58">
        <v>473</v>
      </c>
      <c r="F2383" s="58">
        <v>24</v>
      </c>
      <c r="G2383" s="59">
        <v>5.6</v>
      </c>
      <c r="H2383" s="58" t="s">
        <v>1810</v>
      </c>
      <c r="I2383" s="59">
        <v>4.5</v>
      </c>
      <c r="J2383">
        <v>1</v>
      </c>
      <c r="K2383" s="191"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2.0699999999999998</v>
      </c>
      <c r="L2383" s="192" t="str">
        <f t="shared" si="37"/>
        <v>Beer473</v>
      </c>
      <c r="M2383" s="191">
        <f>VLOOKUP(L2383,'Slope %'!C:D,2,0)</f>
        <v>0.12</v>
      </c>
    </row>
    <row r="2384" spans="1:13" x14ac:dyDescent="0.25">
      <c r="A2384">
        <v>35224</v>
      </c>
      <c r="B2384" s="58" t="s">
        <v>2493</v>
      </c>
      <c r="C2384" s="58" t="s">
        <v>410</v>
      </c>
      <c r="D2384" s="58" t="s">
        <v>717</v>
      </c>
      <c r="E2384" s="58">
        <v>473</v>
      </c>
      <c r="F2384" s="58">
        <v>24</v>
      </c>
      <c r="G2384" s="59">
        <v>5.6</v>
      </c>
      <c r="H2384" s="58" t="s">
        <v>1810</v>
      </c>
      <c r="I2384" s="59">
        <v>4.5</v>
      </c>
      <c r="J2384">
        <v>1</v>
      </c>
      <c r="K2384" s="191"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2.0699999999999998</v>
      </c>
      <c r="L2384" s="192" t="str">
        <f t="shared" si="37"/>
        <v>Beer473</v>
      </c>
      <c r="M2384" s="191">
        <f>VLOOKUP(L2384,'Slope %'!C:D,2,0)</f>
        <v>0.12</v>
      </c>
    </row>
    <row r="2385" spans="1:13" x14ac:dyDescent="0.25">
      <c r="A2385">
        <v>35228</v>
      </c>
      <c r="B2385" s="58" t="s">
        <v>2494</v>
      </c>
      <c r="C2385" s="58" t="s">
        <v>423</v>
      </c>
      <c r="D2385" s="58" t="s">
        <v>436</v>
      </c>
      <c r="E2385" s="58">
        <v>750</v>
      </c>
      <c r="F2385" s="58">
        <v>12</v>
      </c>
      <c r="G2385" s="59">
        <v>13</v>
      </c>
      <c r="H2385" s="58" t="s">
        <v>1406</v>
      </c>
      <c r="I2385" s="59">
        <v>18.989999999999998</v>
      </c>
      <c r="J2385">
        <v>1</v>
      </c>
      <c r="K2385" s="191"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7.61</v>
      </c>
      <c r="L2385" s="192" t="str">
        <f t="shared" si="37"/>
        <v>Wine750</v>
      </c>
      <c r="M2385" s="191">
        <f>VLOOKUP(L2385,'Slope %'!C:D,2,0)</f>
        <v>0.1</v>
      </c>
    </row>
    <row r="2386" spans="1:13" x14ac:dyDescent="0.25">
      <c r="A2386">
        <v>35235</v>
      </c>
      <c r="B2386" s="58" t="s">
        <v>2495</v>
      </c>
      <c r="C2386" s="58" t="s">
        <v>423</v>
      </c>
      <c r="D2386" s="58" t="s">
        <v>440</v>
      </c>
      <c r="E2386" s="58">
        <v>750</v>
      </c>
      <c r="F2386" s="58">
        <v>12</v>
      </c>
      <c r="G2386" s="59">
        <v>13</v>
      </c>
      <c r="H2386" s="58" t="s">
        <v>600</v>
      </c>
      <c r="I2386" s="59">
        <v>17.989999999999998</v>
      </c>
      <c r="J2386">
        <v>1</v>
      </c>
      <c r="K2386" s="191"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7.61</v>
      </c>
      <c r="L2386" s="192" t="str">
        <f t="shared" si="37"/>
        <v>Wine750</v>
      </c>
      <c r="M2386" s="191">
        <f>VLOOKUP(L2386,'Slope %'!C:D,2,0)</f>
        <v>0.1</v>
      </c>
    </row>
    <row r="2387" spans="1:13" x14ac:dyDescent="0.25">
      <c r="A2387">
        <v>35295</v>
      </c>
      <c r="B2387" s="58" t="s">
        <v>2496</v>
      </c>
      <c r="C2387" s="58" t="s">
        <v>423</v>
      </c>
      <c r="D2387" s="58" t="s">
        <v>436</v>
      </c>
      <c r="E2387" s="58">
        <v>750</v>
      </c>
      <c r="F2387" s="58">
        <v>12</v>
      </c>
      <c r="G2387" s="59">
        <v>13</v>
      </c>
      <c r="H2387" s="58" t="s">
        <v>425</v>
      </c>
      <c r="I2387" s="59">
        <v>20.99</v>
      </c>
      <c r="J2387">
        <v>1</v>
      </c>
      <c r="K2387" s="191"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7.61</v>
      </c>
      <c r="L2387" s="192" t="str">
        <f t="shared" si="37"/>
        <v>Wine750</v>
      </c>
      <c r="M2387" s="191">
        <f>VLOOKUP(L2387,'Slope %'!C:D,2,0)</f>
        <v>0.1</v>
      </c>
    </row>
    <row r="2388" spans="1:13" x14ac:dyDescent="0.25">
      <c r="A2388">
        <v>35299</v>
      </c>
      <c r="B2388" s="58" t="s">
        <v>2497</v>
      </c>
      <c r="C2388" s="58" t="s">
        <v>423</v>
      </c>
      <c r="D2388" s="58" t="s">
        <v>436</v>
      </c>
      <c r="E2388" s="58">
        <v>1500</v>
      </c>
      <c r="F2388" s="58">
        <v>6</v>
      </c>
      <c r="G2388" s="59">
        <v>13</v>
      </c>
      <c r="H2388" s="58" t="s">
        <v>474</v>
      </c>
      <c r="I2388" s="59">
        <v>31.99</v>
      </c>
      <c r="J2388">
        <v>2</v>
      </c>
      <c r="K2388" s="191"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15.22</v>
      </c>
      <c r="L2388" s="192" t="str">
        <f t="shared" si="37"/>
        <v>Wine1500</v>
      </c>
      <c r="M2388" s="191">
        <f>VLOOKUP(L2388,'Slope %'!C:D,2,0)</f>
        <v>7.0000000000000007E-2</v>
      </c>
    </row>
    <row r="2389" spans="1:13" x14ac:dyDescent="0.25">
      <c r="A2389">
        <v>35303</v>
      </c>
      <c r="B2389" s="58" t="s">
        <v>2498</v>
      </c>
      <c r="C2389" s="58" t="s">
        <v>423</v>
      </c>
      <c r="D2389" s="58" t="s">
        <v>436</v>
      </c>
      <c r="E2389" s="58">
        <v>750</v>
      </c>
      <c r="F2389" s="58">
        <v>12</v>
      </c>
      <c r="G2389" s="59">
        <v>13.2</v>
      </c>
      <c r="H2389" s="58" t="s">
        <v>445</v>
      </c>
      <c r="I2389" s="59">
        <v>23.99</v>
      </c>
      <c r="J2389">
        <v>1</v>
      </c>
      <c r="K2389" s="191"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7.73</v>
      </c>
      <c r="L2389" s="192" t="str">
        <f t="shared" si="37"/>
        <v>Wine750</v>
      </c>
      <c r="M2389" s="191">
        <f>VLOOKUP(L2389,'Slope %'!C:D,2,0)</f>
        <v>0.1</v>
      </c>
    </row>
    <row r="2390" spans="1:13" x14ac:dyDescent="0.25">
      <c r="A2390">
        <v>35306</v>
      </c>
      <c r="B2390" s="58" t="s">
        <v>2499</v>
      </c>
      <c r="C2390" s="58" t="s">
        <v>414</v>
      </c>
      <c r="D2390" s="58" t="s">
        <v>663</v>
      </c>
      <c r="E2390" s="58">
        <v>750</v>
      </c>
      <c r="F2390" s="58">
        <v>12</v>
      </c>
      <c r="G2390" s="59">
        <v>25</v>
      </c>
      <c r="H2390" s="58" t="s">
        <v>2071</v>
      </c>
      <c r="I2390" s="59">
        <v>20.79</v>
      </c>
      <c r="J2390">
        <v>1</v>
      </c>
      <c r="K2390" s="191"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14.64</v>
      </c>
      <c r="L2390" s="192" t="str">
        <f t="shared" si="37"/>
        <v>Spirits750</v>
      </c>
      <c r="M2390" s="191">
        <f>VLOOKUP(L2390,'Slope %'!C:D,2,0)</f>
        <v>7.0000000000000007E-2</v>
      </c>
    </row>
    <row r="2391" spans="1:13" x14ac:dyDescent="0.25">
      <c r="A2391">
        <v>35309</v>
      </c>
      <c r="B2391" s="58" t="s">
        <v>2500</v>
      </c>
      <c r="C2391" s="58" t="s">
        <v>423</v>
      </c>
      <c r="D2391" s="58" t="s">
        <v>436</v>
      </c>
      <c r="E2391" s="58">
        <v>750</v>
      </c>
      <c r="F2391" s="58">
        <v>12</v>
      </c>
      <c r="G2391" s="59">
        <v>13.5</v>
      </c>
      <c r="H2391" s="58" t="s">
        <v>474</v>
      </c>
      <c r="I2391" s="59">
        <v>18.989999999999998</v>
      </c>
      <c r="J2391">
        <v>1</v>
      </c>
      <c r="K2391" s="191"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7.9</v>
      </c>
      <c r="L2391" s="192" t="str">
        <f t="shared" si="37"/>
        <v>Wine750</v>
      </c>
      <c r="M2391" s="191">
        <f>VLOOKUP(L2391,'Slope %'!C:D,2,0)</f>
        <v>0.1</v>
      </c>
    </row>
    <row r="2392" spans="1:13" x14ac:dyDescent="0.25">
      <c r="A2392">
        <v>35312</v>
      </c>
      <c r="B2392" s="58" t="s">
        <v>2501</v>
      </c>
      <c r="C2392" s="58" t="s">
        <v>414</v>
      </c>
      <c r="D2392" s="58" t="s">
        <v>606</v>
      </c>
      <c r="E2392" s="58">
        <v>750</v>
      </c>
      <c r="F2392" s="58">
        <v>12</v>
      </c>
      <c r="G2392" s="59">
        <v>35</v>
      </c>
      <c r="H2392" s="58" t="s">
        <v>419</v>
      </c>
      <c r="I2392" s="59">
        <v>30.99</v>
      </c>
      <c r="J2392">
        <v>1</v>
      </c>
      <c r="K2392" s="191"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20.49</v>
      </c>
      <c r="L2392" s="192" t="str">
        <f t="shared" si="37"/>
        <v>Spirits750</v>
      </c>
      <c r="M2392" s="191">
        <f>VLOOKUP(L2392,'Slope %'!C:D,2,0)</f>
        <v>7.0000000000000007E-2</v>
      </c>
    </row>
    <row r="2393" spans="1:13" x14ac:dyDescent="0.25">
      <c r="A2393">
        <v>35342</v>
      </c>
      <c r="B2393" s="58" t="s">
        <v>2502</v>
      </c>
      <c r="C2393" s="58" t="s">
        <v>423</v>
      </c>
      <c r="D2393" s="58" t="s">
        <v>430</v>
      </c>
      <c r="E2393" s="58">
        <v>750</v>
      </c>
      <c r="F2393" s="58">
        <v>6</v>
      </c>
      <c r="G2393" s="59">
        <v>14</v>
      </c>
      <c r="H2393" s="58" t="s">
        <v>431</v>
      </c>
      <c r="I2393" s="59">
        <v>110.11</v>
      </c>
      <c r="J2393">
        <v>1</v>
      </c>
      <c r="K2393" s="191"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8.1999999999999993</v>
      </c>
      <c r="L2393" s="192" t="str">
        <f t="shared" si="37"/>
        <v>Wine750</v>
      </c>
      <c r="M2393" s="191">
        <f>VLOOKUP(L2393,'Slope %'!C:D,2,0)</f>
        <v>0.1</v>
      </c>
    </row>
    <row r="2394" spans="1:13" x14ac:dyDescent="0.25">
      <c r="A2394">
        <v>35345</v>
      </c>
      <c r="B2394" s="58" t="s">
        <v>2503</v>
      </c>
      <c r="C2394" s="58" t="s">
        <v>423</v>
      </c>
      <c r="D2394" s="58" t="s">
        <v>436</v>
      </c>
      <c r="E2394" s="58">
        <v>750</v>
      </c>
      <c r="F2394" s="58">
        <v>12</v>
      </c>
      <c r="G2394" s="59">
        <v>12</v>
      </c>
      <c r="H2394" s="58" t="s">
        <v>425</v>
      </c>
      <c r="I2394" s="59">
        <v>19.989999999999998</v>
      </c>
      <c r="J2394">
        <v>1</v>
      </c>
      <c r="K2394" s="191"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7.03</v>
      </c>
      <c r="L2394" s="192" t="str">
        <f t="shared" si="37"/>
        <v>Wine750</v>
      </c>
      <c r="M2394" s="191">
        <f>VLOOKUP(L2394,'Slope %'!C:D,2,0)</f>
        <v>0.1</v>
      </c>
    </row>
    <row r="2395" spans="1:13" x14ac:dyDescent="0.25">
      <c r="A2395">
        <v>35346</v>
      </c>
      <c r="B2395" s="58" t="s">
        <v>2504</v>
      </c>
      <c r="C2395" s="58" t="s">
        <v>673</v>
      </c>
      <c r="D2395" s="58" t="s">
        <v>2505</v>
      </c>
      <c r="E2395" s="58">
        <v>4260</v>
      </c>
      <c r="F2395" s="58">
        <v>2</v>
      </c>
      <c r="G2395" s="59">
        <v>5</v>
      </c>
      <c r="H2395" s="58" t="s">
        <v>2506</v>
      </c>
      <c r="I2395" s="59">
        <v>32.99</v>
      </c>
      <c r="J2395">
        <v>12</v>
      </c>
      <c r="K2395" s="191"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16.63</v>
      </c>
      <c r="L2395" s="192" t="str">
        <f t="shared" si="37"/>
        <v>Ready to Drink4260</v>
      </c>
      <c r="M2395" s="191">
        <f>VLOOKUP(L2395,'Slope %'!C:D,2,0)</f>
        <v>7.0000000000000007E-2</v>
      </c>
    </row>
    <row r="2396" spans="1:13" x14ac:dyDescent="0.25">
      <c r="A2396">
        <v>35346</v>
      </c>
      <c r="B2396" s="58" t="s">
        <v>2504</v>
      </c>
      <c r="C2396" s="58" t="s">
        <v>673</v>
      </c>
      <c r="D2396" s="58" t="s">
        <v>2505</v>
      </c>
      <c r="E2396" s="58">
        <v>4260</v>
      </c>
      <c r="F2396" s="58">
        <v>2</v>
      </c>
      <c r="G2396" s="59">
        <v>5</v>
      </c>
      <c r="H2396" s="58" t="s">
        <v>2506</v>
      </c>
      <c r="I2396" s="59">
        <v>32.99</v>
      </c>
      <c r="J2396">
        <v>12</v>
      </c>
      <c r="K2396" s="191"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16.63</v>
      </c>
      <c r="L2396" s="192" t="str">
        <f t="shared" si="37"/>
        <v>Ready to Drink4260</v>
      </c>
      <c r="M2396" s="191">
        <f>VLOOKUP(L2396,'Slope %'!C:D,2,0)</f>
        <v>7.0000000000000007E-2</v>
      </c>
    </row>
    <row r="2397" spans="1:13" x14ac:dyDescent="0.25">
      <c r="A2397">
        <v>35353</v>
      </c>
      <c r="B2397" s="58" t="s">
        <v>2507</v>
      </c>
      <c r="C2397" s="58" t="s">
        <v>423</v>
      </c>
      <c r="D2397" s="58" t="s">
        <v>436</v>
      </c>
      <c r="E2397" s="58">
        <v>750</v>
      </c>
      <c r="F2397" s="58">
        <v>12</v>
      </c>
      <c r="G2397" s="59">
        <v>14.5</v>
      </c>
      <c r="H2397" s="58" t="s">
        <v>474</v>
      </c>
      <c r="I2397" s="59">
        <v>19.989999999999998</v>
      </c>
      <c r="J2397">
        <v>1</v>
      </c>
      <c r="K2397" s="191"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8.49</v>
      </c>
      <c r="L2397" s="192" t="str">
        <f t="shared" si="37"/>
        <v>Wine750</v>
      </c>
      <c r="M2397" s="191">
        <f>VLOOKUP(L2397,'Slope %'!C:D,2,0)</f>
        <v>0.1</v>
      </c>
    </row>
    <row r="2398" spans="1:13" x14ac:dyDescent="0.25">
      <c r="A2398">
        <v>35370</v>
      </c>
      <c r="B2398" s="58" t="s">
        <v>2508</v>
      </c>
      <c r="C2398" s="58" t="s">
        <v>673</v>
      </c>
      <c r="D2398" s="58" t="s">
        <v>674</v>
      </c>
      <c r="E2398" s="58">
        <v>750</v>
      </c>
      <c r="F2398" s="58">
        <v>12</v>
      </c>
      <c r="G2398" s="59">
        <v>6.9</v>
      </c>
      <c r="H2398" s="58" t="s">
        <v>600</v>
      </c>
      <c r="I2398" s="59">
        <v>9.59</v>
      </c>
      <c r="J2398">
        <v>1</v>
      </c>
      <c r="K2398" s="191"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4.04</v>
      </c>
      <c r="L2398" s="192" t="str">
        <f t="shared" si="37"/>
        <v>Ready to Drink750</v>
      </c>
      <c r="M2398" s="191">
        <f>VLOOKUP(L2398,'Slope %'!C:D,2,0)</f>
        <v>0.12</v>
      </c>
    </row>
    <row r="2399" spans="1:13" x14ac:dyDescent="0.25">
      <c r="A2399">
        <v>35370</v>
      </c>
      <c r="B2399" s="58" t="s">
        <v>2508</v>
      </c>
      <c r="C2399" s="58" t="s">
        <v>673</v>
      </c>
      <c r="D2399" s="58" t="s">
        <v>674</v>
      </c>
      <c r="E2399" s="58">
        <v>750</v>
      </c>
      <c r="F2399" s="58">
        <v>12</v>
      </c>
      <c r="G2399" s="59">
        <v>6.9</v>
      </c>
      <c r="H2399" s="58" t="s">
        <v>600</v>
      </c>
      <c r="I2399" s="59">
        <v>9.59</v>
      </c>
      <c r="J2399">
        <v>1</v>
      </c>
      <c r="K2399" s="191"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4.04</v>
      </c>
      <c r="L2399" s="192" t="str">
        <f t="shared" si="37"/>
        <v>Ready to Drink750</v>
      </c>
      <c r="M2399" s="191">
        <f>VLOOKUP(L2399,'Slope %'!C:D,2,0)</f>
        <v>0.12</v>
      </c>
    </row>
    <row r="2400" spans="1:13" x14ac:dyDescent="0.25">
      <c r="A2400">
        <v>35371</v>
      </c>
      <c r="B2400" s="58" t="s">
        <v>2509</v>
      </c>
      <c r="C2400" s="58" t="s">
        <v>673</v>
      </c>
      <c r="D2400" s="58" t="s">
        <v>674</v>
      </c>
      <c r="E2400" s="58">
        <v>750</v>
      </c>
      <c r="F2400" s="58">
        <v>12</v>
      </c>
      <c r="G2400" s="59">
        <v>6.9</v>
      </c>
      <c r="H2400" s="58" t="s">
        <v>600</v>
      </c>
      <c r="I2400" s="59">
        <v>9.59</v>
      </c>
      <c r="J2400">
        <v>1</v>
      </c>
      <c r="K2400" s="191"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4.04</v>
      </c>
      <c r="L2400" s="192" t="str">
        <f t="shared" si="37"/>
        <v>Ready to Drink750</v>
      </c>
      <c r="M2400" s="191">
        <f>VLOOKUP(L2400,'Slope %'!C:D,2,0)</f>
        <v>0.12</v>
      </c>
    </row>
    <row r="2401" spans="1:13" x14ac:dyDescent="0.25">
      <c r="A2401">
        <v>35371</v>
      </c>
      <c r="B2401" s="58" t="s">
        <v>2509</v>
      </c>
      <c r="C2401" s="58" t="s">
        <v>673</v>
      </c>
      <c r="D2401" s="58" t="s">
        <v>674</v>
      </c>
      <c r="E2401" s="58">
        <v>750</v>
      </c>
      <c r="F2401" s="58">
        <v>12</v>
      </c>
      <c r="G2401" s="59">
        <v>6.9</v>
      </c>
      <c r="H2401" s="58" t="s">
        <v>600</v>
      </c>
      <c r="I2401" s="59">
        <v>9.59</v>
      </c>
      <c r="J2401">
        <v>1</v>
      </c>
      <c r="K2401" s="191"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4.04</v>
      </c>
      <c r="L2401" s="192" t="str">
        <f t="shared" si="37"/>
        <v>Ready to Drink750</v>
      </c>
      <c r="M2401" s="191">
        <f>VLOOKUP(L2401,'Slope %'!C:D,2,0)</f>
        <v>0.12</v>
      </c>
    </row>
    <row r="2402" spans="1:13" x14ac:dyDescent="0.25">
      <c r="A2402">
        <v>35388</v>
      </c>
      <c r="B2402" s="58" t="s">
        <v>2510</v>
      </c>
      <c r="C2402" s="58" t="s">
        <v>414</v>
      </c>
      <c r="D2402" s="58" t="s">
        <v>552</v>
      </c>
      <c r="E2402" s="58">
        <v>1140</v>
      </c>
      <c r="F2402" s="58">
        <v>12</v>
      </c>
      <c r="G2402" s="59">
        <v>33</v>
      </c>
      <c r="H2402" s="58" t="s">
        <v>421</v>
      </c>
      <c r="I2402" s="59">
        <v>34.049999999999997</v>
      </c>
      <c r="J2402">
        <v>1</v>
      </c>
      <c r="K2402" s="191"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29.37</v>
      </c>
      <c r="L2402" s="192" t="str">
        <f t="shared" si="37"/>
        <v>Spirits1140</v>
      </c>
      <c r="M2402" s="191">
        <f>VLOOKUP(L2402,'Slope %'!C:D,2,0)</f>
        <v>0.05</v>
      </c>
    </row>
    <row r="2403" spans="1:13" x14ac:dyDescent="0.25">
      <c r="A2403">
        <v>35391</v>
      </c>
      <c r="B2403" s="58" t="s">
        <v>2511</v>
      </c>
      <c r="C2403" s="58" t="s">
        <v>414</v>
      </c>
      <c r="D2403" s="58" t="s">
        <v>447</v>
      </c>
      <c r="E2403" s="58">
        <v>750</v>
      </c>
      <c r="F2403" s="58">
        <v>6</v>
      </c>
      <c r="G2403" s="59">
        <v>33</v>
      </c>
      <c r="H2403" s="58" t="s">
        <v>501</v>
      </c>
      <c r="I2403" s="59">
        <v>34.99</v>
      </c>
      <c r="J2403">
        <v>1</v>
      </c>
      <c r="K2403" s="191"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19.32</v>
      </c>
      <c r="L2403" s="192" t="str">
        <f t="shared" si="37"/>
        <v>Spirits750</v>
      </c>
      <c r="M2403" s="191">
        <f>VLOOKUP(L2403,'Slope %'!C:D,2,0)</f>
        <v>7.0000000000000007E-2</v>
      </c>
    </row>
    <row r="2404" spans="1:13" x14ac:dyDescent="0.25">
      <c r="A2404">
        <v>35422</v>
      </c>
      <c r="B2404" s="58" t="s">
        <v>2512</v>
      </c>
      <c r="C2404" s="58" t="s">
        <v>423</v>
      </c>
      <c r="D2404" s="58" t="s">
        <v>476</v>
      </c>
      <c r="E2404" s="58">
        <v>1500</v>
      </c>
      <c r="F2404" s="58">
        <v>6</v>
      </c>
      <c r="G2404" s="59">
        <v>13.9</v>
      </c>
      <c r="H2404" s="58" t="s">
        <v>1040</v>
      </c>
      <c r="I2404" s="59">
        <v>224.99</v>
      </c>
      <c r="J2404">
        <v>1</v>
      </c>
      <c r="K2404" s="191"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16.28</v>
      </c>
      <c r="L2404" s="192" t="str">
        <f t="shared" si="37"/>
        <v>Wine1500</v>
      </c>
      <c r="M2404" s="191">
        <f>VLOOKUP(L2404,'Slope %'!C:D,2,0)</f>
        <v>7.0000000000000007E-2</v>
      </c>
    </row>
    <row r="2405" spans="1:13" x14ac:dyDescent="0.25">
      <c r="A2405">
        <v>35478</v>
      </c>
      <c r="B2405" s="58" t="s">
        <v>2513</v>
      </c>
      <c r="C2405" s="58" t="s">
        <v>410</v>
      </c>
      <c r="D2405" s="58" t="s">
        <v>717</v>
      </c>
      <c r="E2405" s="58">
        <v>2130</v>
      </c>
      <c r="F2405" s="58">
        <v>4</v>
      </c>
      <c r="G2405" s="59">
        <v>6.5</v>
      </c>
      <c r="H2405" s="58" t="s">
        <v>412</v>
      </c>
      <c r="I2405" s="59">
        <v>14.99</v>
      </c>
      <c r="J2405">
        <v>6</v>
      </c>
      <c r="K2405" s="191"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10.81</v>
      </c>
      <c r="L2405" s="192" t="str">
        <f t="shared" si="37"/>
        <v>Beer2130</v>
      </c>
      <c r="M2405" s="191">
        <f>VLOOKUP(L2405,'Slope %'!C:D,2,0)</f>
        <v>0.1</v>
      </c>
    </row>
    <row r="2406" spans="1:13" x14ac:dyDescent="0.25">
      <c r="A2406">
        <v>35478</v>
      </c>
      <c r="B2406" s="58" t="s">
        <v>2513</v>
      </c>
      <c r="C2406" s="58" t="s">
        <v>410</v>
      </c>
      <c r="D2406" s="58" t="s">
        <v>717</v>
      </c>
      <c r="E2406" s="58">
        <v>2130</v>
      </c>
      <c r="F2406" s="58">
        <v>4</v>
      </c>
      <c r="G2406" s="59">
        <v>6.5</v>
      </c>
      <c r="H2406" s="58" t="s">
        <v>412</v>
      </c>
      <c r="I2406" s="59">
        <v>14.99</v>
      </c>
      <c r="J2406">
        <v>6</v>
      </c>
      <c r="K2406" s="191"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10.81</v>
      </c>
      <c r="L2406" s="192" t="str">
        <f t="shared" si="37"/>
        <v>Beer2130</v>
      </c>
      <c r="M2406" s="191">
        <f>VLOOKUP(L2406,'Slope %'!C:D,2,0)</f>
        <v>0.1</v>
      </c>
    </row>
    <row r="2407" spans="1:13" x14ac:dyDescent="0.25">
      <c r="A2407">
        <v>35482</v>
      </c>
      <c r="B2407" s="58" t="s">
        <v>2514</v>
      </c>
      <c r="C2407" s="58" t="s">
        <v>410</v>
      </c>
      <c r="D2407" s="58" t="s">
        <v>677</v>
      </c>
      <c r="E2407" s="58">
        <v>2130</v>
      </c>
      <c r="F2407" s="58">
        <v>4</v>
      </c>
      <c r="G2407" s="59">
        <v>5</v>
      </c>
      <c r="H2407" s="58" t="s">
        <v>412</v>
      </c>
      <c r="I2407" s="59">
        <v>15.29</v>
      </c>
      <c r="J2407">
        <v>6</v>
      </c>
      <c r="K2407" s="191"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8.31</v>
      </c>
      <c r="L2407" s="192" t="str">
        <f t="shared" si="37"/>
        <v>Beer2130</v>
      </c>
      <c r="M2407" s="191">
        <f>VLOOKUP(L2407,'Slope %'!C:D,2,0)</f>
        <v>0.1</v>
      </c>
    </row>
    <row r="2408" spans="1:13" x14ac:dyDescent="0.25">
      <c r="A2408">
        <v>35482</v>
      </c>
      <c r="B2408" s="58" t="s">
        <v>2514</v>
      </c>
      <c r="C2408" s="58" t="s">
        <v>410</v>
      </c>
      <c r="D2408" s="58" t="s">
        <v>677</v>
      </c>
      <c r="E2408" s="58">
        <v>2130</v>
      </c>
      <c r="F2408" s="58">
        <v>4</v>
      </c>
      <c r="G2408" s="59">
        <v>5</v>
      </c>
      <c r="H2408" s="58" t="s">
        <v>412</v>
      </c>
      <c r="I2408" s="59">
        <v>15.29</v>
      </c>
      <c r="J2408">
        <v>6</v>
      </c>
      <c r="K2408" s="191"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8.31</v>
      </c>
      <c r="L2408" s="192" t="str">
        <f t="shared" si="37"/>
        <v>Beer2130</v>
      </c>
      <c r="M2408" s="191">
        <f>VLOOKUP(L2408,'Slope %'!C:D,2,0)</f>
        <v>0.1</v>
      </c>
    </row>
    <row r="2409" spans="1:13" x14ac:dyDescent="0.25">
      <c r="A2409">
        <v>35494</v>
      </c>
      <c r="B2409" s="58" t="s">
        <v>2515</v>
      </c>
      <c r="C2409" s="58" t="s">
        <v>414</v>
      </c>
      <c r="D2409" s="58" t="s">
        <v>552</v>
      </c>
      <c r="E2409" s="58">
        <v>500</v>
      </c>
      <c r="F2409" s="58">
        <v>12</v>
      </c>
      <c r="G2409" s="59">
        <v>33</v>
      </c>
      <c r="H2409" s="58" t="s">
        <v>421</v>
      </c>
      <c r="I2409" s="59">
        <v>26.99</v>
      </c>
      <c r="J2409">
        <v>10</v>
      </c>
      <c r="K2409" s="191"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13.65</v>
      </c>
      <c r="L2409" s="192" t="str">
        <f t="shared" si="37"/>
        <v>Spirits500</v>
      </c>
      <c r="M2409" s="191">
        <f>VLOOKUP(L2409,'Slope %'!C:D,2,0)</f>
        <v>7.0000000000000007E-2</v>
      </c>
    </row>
    <row r="2410" spans="1:13" x14ac:dyDescent="0.25">
      <c r="A2410">
        <v>35520</v>
      </c>
      <c r="B2410" s="58" t="s">
        <v>2516</v>
      </c>
      <c r="C2410" s="58" t="s">
        <v>423</v>
      </c>
      <c r="D2410" s="58" t="s">
        <v>575</v>
      </c>
      <c r="E2410" s="58">
        <v>3000</v>
      </c>
      <c r="F2410" s="58">
        <v>4</v>
      </c>
      <c r="G2410" s="59">
        <v>11.5</v>
      </c>
      <c r="H2410" s="58" t="s">
        <v>591</v>
      </c>
      <c r="I2410" s="59">
        <v>54.99</v>
      </c>
      <c r="J2410">
        <v>1</v>
      </c>
      <c r="K2410" s="191"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26.93</v>
      </c>
      <c r="L2410" s="192" t="str">
        <f t="shared" si="37"/>
        <v>Wine3000</v>
      </c>
      <c r="M2410" s="191">
        <f>VLOOKUP(L2410,'Slope %'!C:D,2,0)</f>
        <v>0.05</v>
      </c>
    </row>
    <row r="2411" spans="1:13" x14ac:dyDescent="0.25">
      <c r="A2411">
        <v>35523</v>
      </c>
      <c r="B2411" s="58" t="s">
        <v>2517</v>
      </c>
      <c r="C2411" s="58" t="s">
        <v>410</v>
      </c>
      <c r="D2411" s="58" t="s">
        <v>411</v>
      </c>
      <c r="E2411" s="58">
        <v>473</v>
      </c>
      <c r="F2411" s="58">
        <v>24</v>
      </c>
      <c r="G2411" s="59">
        <v>5</v>
      </c>
      <c r="H2411" s="58" t="s">
        <v>516</v>
      </c>
      <c r="I2411" s="59">
        <v>4.29</v>
      </c>
      <c r="J2411">
        <v>1</v>
      </c>
      <c r="K2411" s="191"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1.85</v>
      </c>
      <c r="L2411" s="192" t="str">
        <f t="shared" si="37"/>
        <v>Beer473</v>
      </c>
      <c r="M2411" s="191">
        <f>VLOOKUP(L2411,'Slope %'!C:D,2,0)</f>
        <v>0.12</v>
      </c>
    </row>
    <row r="2412" spans="1:13" x14ac:dyDescent="0.25">
      <c r="A2412">
        <v>35523</v>
      </c>
      <c r="B2412" s="58" t="s">
        <v>2517</v>
      </c>
      <c r="C2412" s="58" t="s">
        <v>410</v>
      </c>
      <c r="D2412" s="58" t="s">
        <v>411</v>
      </c>
      <c r="E2412" s="58">
        <v>473</v>
      </c>
      <c r="F2412" s="58">
        <v>24</v>
      </c>
      <c r="G2412" s="59">
        <v>5</v>
      </c>
      <c r="H2412" s="58" t="s">
        <v>516</v>
      </c>
      <c r="I2412" s="59">
        <v>4.29</v>
      </c>
      <c r="J2412">
        <v>1</v>
      </c>
      <c r="K2412" s="191"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1.85</v>
      </c>
      <c r="L2412" s="192" t="str">
        <f t="shared" si="37"/>
        <v>Beer473</v>
      </c>
      <c r="M2412" s="191">
        <f>VLOOKUP(L2412,'Slope %'!C:D,2,0)</f>
        <v>0.12</v>
      </c>
    </row>
    <row r="2413" spans="1:13" x14ac:dyDescent="0.25">
      <c r="A2413">
        <v>35536</v>
      </c>
      <c r="B2413" s="58" t="s">
        <v>2518</v>
      </c>
      <c r="C2413" s="58" t="s">
        <v>410</v>
      </c>
      <c r="D2413" s="58" t="s">
        <v>717</v>
      </c>
      <c r="E2413" s="58">
        <v>473</v>
      </c>
      <c r="F2413" s="58">
        <v>24</v>
      </c>
      <c r="G2413" s="59">
        <v>8.1999999999999993</v>
      </c>
      <c r="H2413" s="58" t="s">
        <v>1959</v>
      </c>
      <c r="I2413" s="59">
        <v>4.8899999999999997</v>
      </c>
      <c r="J2413">
        <v>1</v>
      </c>
      <c r="K2413" s="191"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3.03</v>
      </c>
      <c r="L2413" s="192" t="str">
        <f t="shared" si="37"/>
        <v>Beer473</v>
      </c>
      <c r="M2413" s="191">
        <f>VLOOKUP(L2413,'Slope %'!C:D,2,0)</f>
        <v>0.12</v>
      </c>
    </row>
    <row r="2414" spans="1:13" x14ac:dyDescent="0.25">
      <c r="A2414">
        <v>35536</v>
      </c>
      <c r="B2414" s="58" t="s">
        <v>2518</v>
      </c>
      <c r="C2414" s="58" t="s">
        <v>410</v>
      </c>
      <c r="D2414" s="58" t="s">
        <v>717</v>
      </c>
      <c r="E2414" s="58">
        <v>473</v>
      </c>
      <c r="F2414" s="58">
        <v>24</v>
      </c>
      <c r="G2414" s="59">
        <v>8.1999999999999993</v>
      </c>
      <c r="H2414" s="58" t="s">
        <v>1959</v>
      </c>
      <c r="I2414" s="59">
        <v>4.8899999999999997</v>
      </c>
      <c r="J2414">
        <v>1</v>
      </c>
      <c r="K2414" s="191"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3.03</v>
      </c>
      <c r="L2414" s="192" t="str">
        <f t="shared" si="37"/>
        <v>Beer473</v>
      </c>
      <c r="M2414" s="191">
        <f>VLOOKUP(L2414,'Slope %'!C:D,2,0)</f>
        <v>0.12</v>
      </c>
    </row>
    <row r="2415" spans="1:13" x14ac:dyDescent="0.25">
      <c r="A2415">
        <v>35537</v>
      </c>
      <c r="B2415" s="58" t="s">
        <v>2519</v>
      </c>
      <c r="C2415" s="58" t="s">
        <v>410</v>
      </c>
      <c r="D2415" s="58" t="s">
        <v>677</v>
      </c>
      <c r="E2415" s="58">
        <v>473</v>
      </c>
      <c r="F2415" s="58">
        <v>24</v>
      </c>
      <c r="G2415" s="59">
        <v>5</v>
      </c>
      <c r="H2415" s="58" t="s">
        <v>1959</v>
      </c>
      <c r="I2415" s="59">
        <v>4.25</v>
      </c>
      <c r="J2415">
        <v>1</v>
      </c>
      <c r="K2415" s="191"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1.85</v>
      </c>
      <c r="L2415" s="192" t="str">
        <f t="shared" si="37"/>
        <v>Beer473</v>
      </c>
      <c r="M2415" s="191">
        <f>VLOOKUP(L2415,'Slope %'!C:D,2,0)</f>
        <v>0.12</v>
      </c>
    </row>
    <row r="2416" spans="1:13" x14ac:dyDescent="0.25">
      <c r="A2416">
        <v>35537</v>
      </c>
      <c r="B2416" s="58" t="s">
        <v>2519</v>
      </c>
      <c r="C2416" s="58" t="s">
        <v>410</v>
      </c>
      <c r="D2416" s="58" t="s">
        <v>677</v>
      </c>
      <c r="E2416" s="58">
        <v>473</v>
      </c>
      <c r="F2416" s="58">
        <v>24</v>
      </c>
      <c r="G2416" s="59">
        <v>5</v>
      </c>
      <c r="H2416" s="58" t="s">
        <v>1959</v>
      </c>
      <c r="I2416" s="59">
        <v>4.25</v>
      </c>
      <c r="J2416">
        <v>1</v>
      </c>
      <c r="K2416" s="191"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1.85</v>
      </c>
      <c r="L2416" s="192" t="str">
        <f t="shared" si="37"/>
        <v>Beer473</v>
      </c>
      <c r="M2416" s="191">
        <f>VLOOKUP(L2416,'Slope %'!C:D,2,0)</f>
        <v>0.12</v>
      </c>
    </row>
    <row r="2417" spans="1:13" x14ac:dyDescent="0.25">
      <c r="A2417">
        <v>35540</v>
      </c>
      <c r="B2417" s="58" t="s">
        <v>2520</v>
      </c>
      <c r="C2417" s="58" t="s">
        <v>410</v>
      </c>
      <c r="D2417" s="58" t="s">
        <v>717</v>
      </c>
      <c r="E2417" s="58">
        <v>473</v>
      </c>
      <c r="F2417" s="58">
        <v>24</v>
      </c>
      <c r="G2417" s="59">
        <v>6.7</v>
      </c>
      <c r="H2417" s="58" t="s">
        <v>2241</v>
      </c>
      <c r="I2417" s="59">
        <v>4.1900000000000004</v>
      </c>
      <c r="J2417">
        <v>1</v>
      </c>
      <c r="K2417" s="191"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2.4700000000000002</v>
      </c>
      <c r="L2417" s="192" t="str">
        <f t="shared" si="37"/>
        <v>Beer473</v>
      </c>
      <c r="M2417" s="191">
        <f>VLOOKUP(L2417,'Slope %'!C:D,2,0)</f>
        <v>0.12</v>
      </c>
    </row>
    <row r="2418" spans="1:13" x14ac:dyDescent="0.25">
      <c r="A2418">
        <v>35540</v>
      </c>
      <c r="B2418" s="58" t="s">
        <v>2520</v>
      </c>
      <c r="C2418" s="58" t="s">
        <v>410</v>
      </c>
      <c r="D2418" s="58" t="s">
        <v>717</v>
      </c>
      <c r="E2418" s="58">
        <v>473</v>
      </c>
      <c r="F2418" s="58">
        <v>24</v>
      </c>
      <c r="G2418" s="59">
        <v>6.7</v>
      </c>
      <c r="H2418" s="58" t="s">
        <v>1903</v>
      </c>
      <c r="I2418" s="59">
        <v>4.1900000000000004</v>
      </c>
      <c r="J2418">
        <v>1</v>
      </c>
      <c r="K2418" s="191"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2.4700000000000002</v>
      </c>
      <c r="L2418" s="192" t="str">
        <f t="shared" si="37"/>
        <v>Beer473</v>
      </c>
      <c r="M2418" s="191">
        <f>VLOOKUP(L2418,'Slope %'!C:D,2,0)</f>
        <v>0.12</v>
      </c>
    </row>
    <row r="2419" spans="1:13" x14ac:dyDescent="0.25">
      <c r="A2419">
        <v>35550</v>
      </c>
      <c r="B2419" s="58" t="s">
        <v>2521</v>
      </c>
      <c r="C2419" s="58" t="s">
        <v>423</v>
      </c>
      <c r="D2419" s="58" t="s">
        <v>520</v>
      </c>
      <c r="E2419" s="58">
        <v>750</v>
      </c>
      <c r="F2419" s="58">
        <v>6</v>
      </c>
      <c r="G2419" s="59">
        <v>12.5</v>
      </c>
      <c r="H2419" s="58" t="s">
        <v>2442</v>
      </c>
      <c r="I2419" s="59">
        <v>33.58</v>
      </c>
      <c r="J2419">
        <v>1</v>
      </c>
      <c r="K2419" s="191"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7.32</v>
      </c>
      <c r="L2419" s="192" t="str">
        <f t="shared" si="37"/>
        <v>Wine750</v>
      </c>
      <c r="M2419" s="191">
        <f>VLOOKUP(L2419,'Slope %'!C:D,2,0)</f>
        <v>0.1</v>
      </c>
    </row>
    <row r="2420" spans="1:13" x14ac:dyDescent="0.25">
      <c r="A2420">
        <v>35553</v>
      </c>
      <c r="B2420" s="58" t="s">
        <v>2522</v>
      </c>
      <c r="C2420" s="58" t="s">
        <v>414</v>
      </c>
      <c r="D2420" s="58" t="s">
        <v>566</v>
      </c>
      <c r="E2420" s="58">
        <v>750</v>
      </c>
      <c r="F2420" s="58">
        <v>12</v>
      </c>
      <c r="G2420" s="59">
        <v>17</v>
      </c>
      <c r="H2420" s="58" t="s">
        <v>425</v>
      </c>
      <c r="I2420" s="59">
        <v>36.99</v>
      </c>
      <c r="J2420">
        <v>1</v>
      </c>
      <c r="K2420" s="191"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9.9499999999999993</v>
      </c>
      <c r="L2420" s="192" t="str">
        <f t="shared" si="37"/>
        <v>Spirits750</v>
      </c>
      <c r="M2420" s="191">
        <f>VLOOKUP(L2420,'Slope %'!C:D,2,0)</f>
        <v>7.0000000000000007E-2</v>
      </c>
    </row>
    <row r="2421" spans="1:13" x14ac:dyDescent="0.25">
      <c r="A2421">
        <v>35562</v>
      </c>
      <c r="B2421" s="58" t="s">
        <v>2523</v>
      </c>
      <c r="C2421" s="58" t="s">
        <v>414</v>
      </c>
      <c r="D2421" s="58" t="s">
        <v>549</v>
      </c>
      <c r="E2421" s="58">
        <v>750</v>
      </c>
      <c r="F2421" s="58">
        <v>12</v>
      </c>
      <c r="G2421" s="59">
        <v>35</v>
      </c>
      <c r="H2421" s="58" t="s">
        <v>419</v>
      </c>
      <c r="I2421" s="59">
        <v>29.99</v>
      </c>
      <c r="J2421">
        <v>1</v>
      </c>
      <c r="K2421" s="191"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20.49</v>
      </c>
      <c r="L2421" s="192" t="str">
        <f t="shared" si="37"/>
        <v>Spirits750</v>
      </c>
      <c r="M2421" s="191">
        <f>VLOOKUP(L2421,'Slope %'!C:D,2,0)</f>
        <v>7.0000000000000007E-2</v>
      </c>
    </row>
    <row r="2422" spans="1:13" x14ac:dyDescent="0.25">
      <c r="A2422">
        <v>35567</v>
      </c>
      <c r="B2422" s="58" t="s">
        <v>2524</v>
      </c>
      <c r="C2422" s="58" t="s">
        <v>423</v>
      </c>
      <c r="D2422" s="58" t="s">
        <v>436</v>
      </c>
      <c r="E2422" s="58">
        <v>750</v>
      </c>
      <c r="F2422" s="58">
        <v>12</v>
      </c>
      <c r="G2422" s="59">
        <v>14.1</v>
      </c>
      <c r="H2422" s="58" t="s">
        <v>586</v>
      </c>
      <c r="I2422" s="59">
        <v>21.99</v>
      </c>
      <c r="J2422">
        <v>1</v>
      </c>
      <c r="K2422" s="191"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8.26</v>
      </c>
      <c r="L2422" s="192" t="str">
        <f t="shared" si="37"/>
        <v>Wine750</v>
      </c>
      <c r="M2422" s="191">
        <f>VLOOKUP(L2422,'Slope %'!C:D,2,0)</f>
        <v>0.1</v>
      </c>
    </row>
    <row r="2423" spans="1:13" x14ac:dyDescent="0.25">
      <c r="A2423">
        <v>35570</v>
      </c>
      <c r="B2423" s="58" t="s">
        <v>1461</v>
      </c>
      <c r="C2423" s="58" t="s">
        <v>414</v>
      </c>
      <c r="D2423" s="58" t="s">
        <v>566</v>
      </c>
      <c r="E2423" s="58">
        <v>1140</v>
      </c>
      <c r="F2423" s="58">
        <v>8</v>
      </c>
      <c r="G2423" s="59">
        <v>17</v>
      </c>
      <c r="H2423" s="58" t="s">
        <v>534</v>
      </c>
      <c r="I2423" s="59">
        <v>41.11</v>
      </c>
      <c r="J2423">
        <v>1</v>
      </c>
      <c r="K2423" s="191"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15.13</v>
      </c>
      <c r="L2423" s="192" t="str">
        <f t="shared" si="37"/>
        <v>Spirits1140</v>
      </c>
      <c r="M2423" s="191">
        <f>VLOOKUP(L2423,'Slope %'!C:D,2,0)</f>
        <v>0.05</v>
      </c>
    </row>
    <row r="2424" spans="1:13" x14ac:dyDescent="0.25">
      <c r="A2424">
        <v>35572</v>
      </c>
      <c r="B2424" s="58" t="s">
        <v>2525</v>
      </c>
      <c r="C2424" s="58" t="s">
        <v>423</v>
      </c>
      <c r="D2424" s="58" t="s">
        <v>467</v>
      </c>
      <c r="E2424" s="58">
        <v>3000</v>
      </c>
      <c r="F2424" s="58">
        <v>4</v>
      </c>
      <c r="G2424" s="59">
        <v>13.5</v>
      </c>
      <c r="H2424" s="58" t="s">
        <v>600</v>
      </c>
      <c r="I2424" s="59">
        <v>47.99</v>
      </c>
      <c r="J2424">
        <v>1</v>
      </c>
      <c r="K2424" s="191"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31.62</v>
      </c>
      <c r="L2424" s="192" t="str">
        <f t="shared" si="37"/>
        <v>Wine3000</v>
      </c>
      <c r="M2424" s="191">
        <f>VLOOKUP(L2424,'Slope %'!C:D,2,0)</f>
        <v>0.05</v>
      </c>
    </row>
    <row r="2425" spans="1:13" x14ac:dyDescent="0.25">
      <c r="A2425">
        <v>35575</v>
      </c>
      <c r="B2425" s="58" t="s">
        <v>2526</v>
      </c>
      <c r="C2425" s="58" t="s">
        <v>410</v>
      </c>
      <c r="D2425" s="58" t="s">
        <v>717</v>
      </c>
      <c r="E2425" s="58">
        <v>473</v>
      </c>
      <c r="F2425" s="58">
        <v>24</v>
      </c>
      <c r="G2425" s="59">
        <v>6</v>
      </c>
      <c r="H2425" s="58" t="s">
        <v>2066</v>
      </c>
      <c r="I2425" s="59">
        <v>4.3</v>
      </c>
      <c r="J2425">
        <v>1</v>
      </c>
      <c r="K2425" s="191"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2.2200000000000002</v>
      </c>
      <c r="L2425" s="192" t="str">
        <f t="shared" si="37"/>
        <v>Beer473</v>
      </c>
      <c r="M2425" s="191">
        <f>VLOOKUP(L2425,'Slope %'!C:D,2,0)</f>
        <v>0.12</v>
      </c>
    </row>
    <row r="2426" spans="1:13" x14ac:dyDescent="0.25">
      <c r="A2426">
        <v>35575</v>
      </c>
      <c r="B2426" s="58" t="s">
        <v>2526</v>
      </c>
      <c r="C2426" s="58" t="s">
        <v>410</v>
      </c>
      <c r="D2426" s="58" t="s">
        <v>717</v>
      </c>
      <c r="E2426" s="58">
        <v>473</v>
      </c>
      <c r="F2426" s="58">
        <v>24</v>
      </c>
      <c r="G2426" s="59">
        <v>6</v>
      </c>
      <c r="H2426" s="58" t="s">
        <v>2066</v>
      </c>
      <c r="I2426" s="59">
        <v>4.3</v>
      </c>
      <c r="J2426">
        <v>1</v>
      </c>
      <c r="K2426" s="191"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2.2200000000000002</v>
      </c>
      <c r="L2426" s="192" t="str">
        <f t="shared" si="37"/>
        <v>Beer473</v>
      </c>
      <c r="M2426" s="191">
        <f>VLOOKUP(L2426,'Slope %'!C:D,2,0)</f>
        <v>0.12</v>
      </c>
    </row>
    <row r="2427" spans="1:13" x14ac:dyDescent="0.25">
      <c r="A2427">
        <v>35576</v>
      </c>
      <c r="B2427" s="58" t="s">
        <v>2527</v>
      </c>
      <c r="C2427" s="58" t="s">
        <v>423</v>
      </c>
      <c r="D2427" s="58" t="s">
        <v>436</v>
      </c>
      <c r="E2427" s="58">
        <v>750</v>
      </c>
      <c r="F2427" s="58">
        <v>12</v>
      </c>
      <c r="G2427" s="59">
        <v>11</v>
      </c>
      <c r="H2427" s="58" t="s">
        <v>421</v>
      </c>
      <c r="I2427" s="59">
        <v>15.99</v>
      </c>
      <c r="J2427">
        <v>1</v>
      </c>
      <c r="K2427" s="191"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6.44</v>
      </c>
      <c r="L2427" s="192" t="str">
        <f t="shared" si="37"/>
        <v>Wine750</v>
      </c>
      <c r="M2427" s="191">
        <f>VLOOKUP(L2427,'Slope %'!C:D,2,0)</f>
        <v>0.1</v>
      </c>
    </row>
    <row r="2428" spans="1:13" x14ac:dyDescent="0.25">
      <c r="A2428">
        <v>35579</v>
      </c>
      <c r="B2428" s="58" t="s">
        <v>2528</v>
      </c>
      <c r="C2428" s="58" t="s">
        <v>410</v>
      </c>
      <c r="D2428" s="58" t="s">
        <v>717</v>
      </c>
      <c r="E2428" s="58">
        <v>1892</v>
      </c>
      <c r="F2428" s="58">
        <v>6</v>
      </c>
      <c r="G2428" s="59">
        <v>7</v>
      </c>
      <c r="H2428" s="58" t="s">
        <v>2066</v>
      </c>
      <c r="I2428" s="59">
        <v>19.59</v>
      </c>
      <c r="J2428">
        <v>4</v>
      </c>
      <c r="K2428" s="191"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10.34</v>
      </c>
      <c r="L2428" s="192" t="str">
        <f t="shared" si="37"/>
        <v>Beer1892</v>
      </c>
      <c r="M2428" s="191">
        <f>VLOOKUP(L2428,'Slope %'!C:D,2,0)</f>
        <v>0.1</v>
      </c>
    </row>
    <row r="2429" spans="1:13" x14ac:dyDescent="0.25">
      <c r="A2429">
        <v>35579</v>
      </c>
      <c r="B2429" s="58" t="s">
        <v>2528</v>
      </c>
      <c r="C2429" s="58" t="s">
        <v>410</v>
      </c>
      <c r="D2429" s="58" t="s">
        <v>717</v>
      </c>
      <c r="E2429" s="58">
        <v>1892</v>
      </c>
      <c r="F2429" s="58">
        <v>6</v>
      </c>
      <c r="G2429" s="59">
        <v>7</v>
      </c>
      <c r="H2429" s="58" t="s">
        <v>2066</v>
      </c>
      <c r="I2429" s="59">
        <v>19.59</v>
      </c>
      <c r="J2429">
        <v>4</v>
      </c>
      <c r="K2429" s="191"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10.34</v>
      </c>
      <c r="L2429" s="192" t="str">
        <f t="shared" si="37"/>
        <v>Beer1892</v>
      </c>
      <c r="M2429" s="191">
        <f>VLOOKUP(L2429,'Slope %'!C:D,2,0)</f>
        <v>0.1</v>
      </c>
    </row>
    <row r="2430" spans="1:13" x14ac:dyDescent="0.25">
      <c r="A2430">
        <v>35584</v>
      </c>
      <c r="B2430" s="58" t="s">
        <v>2529</v>
      </c>
      <c r="C2430" s="58" t="s">
        <v>410</v>
      </c>
      <c r="D2430" s="58" t="s">
        <v>411</v>
      </c>
      <c r="E2430" s="58">
        <v>330</v>
      </c>
      <c r="F2430" s="58">
        <v>24</v>
      </c>
      <c r="G2430" s="59">
        <v>5.2</v>
      </c>
      <c r="H2430" s="58" t="s">
        <v>563</v>
      </c>
      <c r="I2430" s="59">
        <v>2.89</v>
      </c>
      <c r="J2430">
        <v>1</v>
      </c>
      <c r="K2430" s="191"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1.34</v>
      </c>
      <c r="L2430" s="192" t="str">
        <f t="shared" si="37"/>
        <v>Beer330</v>
      </c>
      <c r="M2430" s="191">
        <f>VLOOKUP(L2430,'Slope %'!C:D,2,0)</f>
        <v>0.12</v>
      </c>
    </row>
    <row r="2431" spans="1:13" x14ac:dyDescent="0.25">
      <c r="A2431">
        <v>35584</v>
      </c>
      <c r="B2431" s="58" t="s">
        <v>2529</v>
      </c>
      <c r="C2431" s="58" t="s">
        <v>410</v>
      </c>
      <c r="D2431" s="58" t="s">
        <v>411</v>
      </c>
      <c r="E2431" s="58">
        <v>330</v>
      </c>
      <c r="F2431" s="58">
        <v>24</v>
      </c>
      <c r="G2431" s="59">
        <v>5.2</v>
      </c>
      <c r="H2431" s="58" t="s">
        <v>563</v>
      </c>
      <c r="I2431" s="59">
        <v>2.89</v>
      </c>
      <c r="J2431">
        <v>1</v>
      </c>
      <c r="K2431" s="191"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1.34</v>
      </c>
      <c r="L2431" s="192" t="str">
        <f t="shared" si="37"/>
        <v>Beer330</v>
      </c>
      <c r="M2431" s="191">
        <f>VLOOKUP(L2431,'Slope %'!C:D,2,0)</f>
        <v>0.12</v>
      </c>
    </row>
    <row r="2432" spans="1:13" x14ac:dyDescent="0.25">
      <c r="A2432">
        <v>35590</v>
      </c>
      <c r="B2432" s="58" t="s">
        <v>2530</v>
      </c>
      <c r="C2432" s="58" t="s">
        <v>410</v>
      </c>
      <c r="D2432" s="58" t="s">
        <v>906</v>
      </c>
      <c r="E2432" s="58">
        <v>473</v>
      </c>
      <c r="F2432" s="58">
        <v>24</v>
      </c>
      <c r="G2432" s="59">
        <v>5</v>
      </c>
      <c r="H2432" s="58" t="s">
        <v>1526</v>
      </c>
      <c r="I2432" s="59">
        <v>2.99</v>
      </c>
      <c r="J2432">
        <v>1</v>
      </c>
      <c r="K2432" s="191"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1.85</v>
      </c>
      <c r="L2432" s="192" t="str">
        <f t="shared" si="37"/>
        <v>Beer473</v>
      </c>
      <c r="M2432" s="191">
        <f>VLOOKUP(L2432,'Slope %'!C:D,2,0)</f>
        <v>0.12</v>
      </c>
    </row>
    <row r="2433" spans="1:13" x14ac:dyDescent="0.25">
      <c r="A2433">
        <v>35590</v>
      </c>
      <c r="B2433" s="58" t="s">
        <v>2530</v>
      </c>
      <c r="C2433" s="58" t="s">
        <v>410</v>
      </c>
      <c r="D2433" s="58" t="s">
        <v>906</v>
      </c>
      <c r="E2433" s="58">
        <v>473</v>
      </c>
      <c r="F2433" s="58">
        <v>24</v>
      </c>
      <c r="G2433" s="59">
        <v>5</v>
      </c>
      <c r="H2433" s="58" t="s">
        <v>1526</v>
      </c>
      <c r="I2433" s="59">
        <v>2.99</v>
      </c>
      <c r="J2433">
        <v>1</v>
      </c>
      <c r="K2433" s="191"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1.85</v>
      </c>
      <c r="L2433" s="192" t="str">
        <f t="shared" si="37"/>
        <v>Beer473</v>
      </c>
      <c r="M2433" s="191">
        <f>VLOOKUP(L2433,'Slope %'!C:D,2,0)</f>
        <v>0.12</v>
      </c>
    </row>
    <row r="2434" spans="1:13" x14ac:dyDescent="0.25">
      <c r="A2434">
        <v>35614</v>
      </c>
      <c r="B2434" s="58" t="s">
        <v>2531</v>
      </c>
      <c r="C2434" s="58" t="s">
        <v>410</v>
      </c>
      <c r="D2434" s="58" t="s">
        <v>717</v>
      </c>
      <c r="E2434" s="58">
        <v>1776</v>
      </c>
      <c r="F2434" s="58">
        <v>3</v>
      </c>
      <c r="G2434" s="59">
        <v>6</v>
      </c>
      <c r="H2434" s="58" t="s">
        <v>412</v>
      </c>
      <c r="I2434" s="59">
        <v>9.7899999999999991</v>
      </c>
      <c r="J2434">
        <v>8</v>
      </c>
      <c r="K2434" s="191"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8.32</v>
      </c>
      <c r="L2434" s="192" t="str">
        <f t="shared" si="37"/>
        <v>Beer1776</v>
      </c>
      <c r="M2434" s="191">
        <f>VLOOKUP(L2434,'Slope %'!C:D,2,0)</f>
        <v>0.1</v>
      </c>
    </row>
    <row r="2435" spans="1:13" x14ac:dyDescent="0.25">
      <c r="A2435">
        <v>35614</v>
      </c>
      <c r="B2435" s="58" t="s">
        <v>2531</v>
      </c>
      <c r="C2435" s="58" t="s">
        <v>410</v>
      </c>
      <c r="D2435" s="58" t="s">
        <v>717</v>
      </c>
      <c r="E2435" s="58">
        <v>1776</v>
      </c>
      <c r="F2435" s="58">
        <v>3</v>
      </c>
      <c r="G2435" s="59">
        <v>6</v>
      </c>
      <c r="H2435" s="58" t="s">
        <v>412</v>
      </c>
      <c r="I2435" s="59">
        <v>9.7899999999999991</v>
      </c>
      <c r="J2435">
        <v>8</v>
      </c>
      <c r="K2435" s="191"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8.32</v>
      </c>
      <c r="L2435" s="192" t="str">
        <f t="shared" ref="L2435:L2498" si="38">(_xlfn.CONCAT(C2435,E2435))</f>
        <v>Beer1776</v>
      </c>
      <c r="M2435" s="191">
        <f>VLOOKUP(L2435,'Slope %'!C:D,2,0)</f>
        <v>0.1</v>
      </c>
    </row>
    <row r="2436" spans="1:13" x14ac:dyDescent="0.25">
      <c r="A2436">
        <v>35625</v>
      </c>
      <c r="B2436" s="58" t="s">
        <v>2532</v>
      </c>
      <c r="C2436" s="58" t="s">
        <v>410</v>
      </c>
      <c r="D2436" s="58" t="s">
        <v>717</v>
      </c>
      <c r="E2436" s="58">
        <v>473</v>
      </c>
      <c r="F2436" s="58">
        <v>24</v>
      </c>
      <c r="G2436" s="59">
        <v>5.6</v>
      </c>
      <c r="H2436" s="58" t="s">
        <v>1810</v>
      </c>
      <c r="I2436" s="59">
        <v>4.4000000000000004</v>
      </c>
      <c r="J2436">
        <v>1</v>
      </c>
      <c r="K2436" s="191"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2.0699999999999998</v>
      </c>
      <c r="L2436" s="192" t="str">
        <f t="shared" si="38"/>
        <v>Beer473</v>
      </c>
      <c r="M2436" s="191">
        <f>VLOOKUP(L2436,'Slope %'!C:D,2,0)</f>
        <v>0.12</v>
      </c>
    </row>
    <row r="2437" spans="1:13" x14ac:dyDescent="0.25">
      <c r="A2437">
        <v>35625</v>
      </c>
      <c r="B2437" s="58" t="s">
        <v>2532</v>
      </c>
      <c r="C2437" s="58" t="s">
        <v>410</v>
      </c>
      <c r="D2437" s="58" t="s">
        <v>717</v>
      </c>
      <c r="E2437" s="58">
        <v>473</v>
      </c>
      <c r="F2437" s="58">
        <v>24</v>
      </c>
      <c r="G2437" s="59">
        <v>5.6</v>
      </c>
      <c r="H2437" s="58" t="s">
        <v>1810</v>
      </c>
      <c r="I2437" s="59">
        <v>4.4000000000000004</v>
      </c>
      <c r="J2437">
        <v>1</v>
      </c>
      <c r="K2437" s="191"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2.0699999999999998</v>
      </c>
      <c r="L2437" s="192" t="str">
        <f t="shared" si="38"/>
        <v>Beer473</v>
      </c>
      <c r="M2437" s="191">
        <f>VLOOKUP(L2437,'Slope %'!C:D,2,0)</f>
        <v>0.12</v>
      </c>
    </row>
    <row r="2438" spans="1:13" x14ac:dyDescent="0.25">
      <c r="A2438">
        <v>35626</v>
      </c>
      <c r="B2438" s="58" t="s">
        <v>2533</v>
      </c>
      <c r="C2438" s="58" t="s">
        <v>410</v>
      </c>
      <c r="D2438" s="58" t="s">
        <v>717</v>
      </c>
      <c r="E2438" s="58">
        <v>473</v>
      </c>
      <c r="F2438" s="58">
        <v>24</v>
      </c>
      <c r="G2438" s="59">
        <v>5.8</v>
      </c>
      <c r="H2438" s="58" t="s">
        <v>1810</v>
      </c>
      <c r="I2438" s="59">
        <v>4.3</v>
      </c>
      <c r="J2438">
        <v>1</v>
      </c>
      <c r="K2438" s="191"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2.14</v>
      </c>
      <c r="L2438" s="192" t="str">
        <f t="shared" si="38"/>
        <v>Beer473</v>
      </c>
      <c r="M2438" s="191">
        <f>VLOOKUP(L2438,'Slope %'!C:D,2,0)</f>
        <v>0.12</v>
      </c>
    </row>
    <row r="2439" spans="1:13" x14ac:dyDescent="0.25">
      <c r="A2439">
        <v>35626</v>
      </c>
      <c r="B2439" s="58" t="s">
        <v>2533</v>
      </c>
      <c r="C2439" s="58" t="s">
        <v>410</v>
      </c>
      <c r="D2439" s="58" t="s">
        <v>717</v>
      </c>
      <c r="E2439" s="58">
        <v>473</v>
      </c>
      <c r="F2439" s="58">
        <v>24</v>
      </c>
      <c r="G2439" s="59">
        <v>5.8</v>
      </c>
      <c r="H2439" s="58" t="s">
        <v>1810</v>
      </c>
      <c r="I2439" s="59">
        <v>4.3</v>
      </c>
      <c r="J2439">
        <v>1</v>
      </c>
      <c r="K2439" s="191"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2.14</v>
      </c>
      <c r="L2439" s="192" t="str">
        <f t="shared" si="38"/>
        <v>Beer473</v>
      </c>
      <c r="M2439" s="191">
        <f>VLOOKUP(L2439,'Slope %'!C:D,2,0)</f>
        <v>0.12</v>
      </c>
    </row>
    <row r="2440" spans="1:13" x14ac:dyDescent="0.25">
      <c r="A2440">
        <v>35631</v>
      </c>
      <c r="B2440" s="58" t="s">
        <v>2534</v>
      </c>
      <c r="C2440" s="58" t="s">
        <v>410</v>
      </c>
      <c r="D2440" s="58" t="s">
        <v>621</v>
      </c>
      <c r="E2440" s="58">
        <v>4260</v>
      </c>
      <c r="F2440" s="58">
        <v>2</v>
      </c>
      <c r="G2440" s="59">
        <v>4</v>
      </c>
      <c r="H2440" s="58" t="s">
        <v>759</v>
      </c>
      <c r="I2440" s="59">
        <v>26.99</v>
      </c>
      <c r="J2440">
        <v>12</v>
      </c>
      <c r="K2440" s="191"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13.3</v>
      </c>
      <c r="L2440" s="192" t="str">
        <f t="shared" si="38"/>
        <v>Beer4260</v>
      </c>
      <c r="M2440" s="191">
        <f>VLOOKUP(L2440,'Slope %'!C:D,2,0)</f>
        <v>7.0000000000000007E-2</v>
      </c>
    </row>
    <row r="2441" spans="1:13" x14ac:dyDescent="0.25">
      <c r="A2441">
        <v>35631</v>
      </c>
      <c r="B2441" s="58" t="s">
        <v>2534</v>
      </c>
      <c r="C2441" s="58" t="s">
        <v>410</v>
      </c>
      <c r="D2441" s="58" t="s">
        <v>621</v>
      </c>
      <c r="E2441" s="58">
        <v>4260</v>
      </c>
      <c r="F2441" s="58">
        <v>2</v>
      </c>
      <c r="G2441" s="59">
        <v>4</v>
      </c>
      <c r="H2441" s="58" t="s">
        <v>759</v>
      </c>
      <c r="I2441" s="59">
        <v>26.99</v>
      </c>
      <c r="J2441">
        <v>12</v>
      </c>
      <c r="K2441" s="191"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13.3</v>
      </c>
      <c r="L2441" s="192" t="str">
        <f t="shared" si="38"/>
        <v>Beer4260</v>
      </c>
      <c r="M2441" s="191">
        <f>VLOOKUP(L2441,'Slope %'!C:D,2,0)</f>
        <v>7.0000000000000007E-2</v>
      </c>
    </row>
    <row r="2442" spans="1:13" x14ac:dyDescent="0.25">
      <c r="A2442">
        <v>35635</v>
      </c>
      <c r="B2442" s="58" t="s">
        <v>2535</v>
      </c>
      <c r="C2442" s="58" t="s">
        <v>423</v>
      </c>
      <c r="D2442" s="58" t="s">
        <v>520</v>
      </c>
      <c r="E2442" s="58">
        <v>1500</v>
      </c>
      <c r="F2442" s="58">
        <v>6</v>
      </c>
      <c r="G2442" s="59">
        <v>11</v>
      </c>
      <c r="H2442" s="58" t="s">
        <v>471</v>
      </c>
      <c r="I2442" s="59">
        <v>24.99</v>
      </c>
      <c r="J2442">
        <v>1</v>
      </c>
      <c r="K2442" s="191"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12.88</v>
      </c>
      <c r="L2442" s="192" t="str">
        <f t="shared" si="38"/>
        <v>Wine1500</v>
      </c>
      <c r="M2442" s="191">
        <f>VLOOKUP(L2442,'Slope %'!C:D,2,0)</f>
        <v>7.0000000000000007E-2</v>
      </c>
    </row>
    <row r="2443" spans="1:13" x14ac:dyDescent="0.25">
      <c r="A2443">
        <v>35693</v>
      </c>
      <c r="B2443" s="58" t="s">
        <v>2536</v>
      </c>
      <c r="C2443" s="58" t="s">
        <v>410</v>
      </c>
      <c r="D2443" s="58" t="s">
        <v>677</v>
      </c>
      <c r="E2443" s="58">
        <v>2130</v>
      </c>
      <c r="F2443" s="58">
        <v>4</v>
      </c>
      <c r="G2443" s="59">
        <v>5.2</v>
      </c>
      <c r="H2443" s="58" t="s">
        <v>833</v>
      </c>
      <c r="I2443" s="59">
        <v>13.49</v>
      </c>
      <c r="J2443">
        <v>6</v>
      </c>
      <c r="K2443" s="191"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8.65</v>
      </c>
      <c r="L2443" s="192" t="str">
        <f t="shared" si="38"/>
        <v>Beer2130</v>
      </c>
      <c r="M2443" s="191">
        <f>VLOOKUP(L2443,'Slope %'!C:D,2,0)</f>
        <v>0.1</v>
      </c>
    </row>
    <row r="2444" spans="1:13" x14ac:dyDescent="0.25">
      <c r="A2444">
        <v>35693</v>
      </c>
      <c r="B2444" s="58" t="s">
        <v>2536</v>
      </c>
      <c r="C2444" s="58" t="s">
        <v>410</v>
      </c>
      <c r="D2444" s="58" t="s">
        <v>677</v>
      </c>
      <c r="E2444" s="58">
        <v>2130</v>
      </c>
      <c r="F2444" s="58">
        <v>4</v>
      </c>
      <c r="G2444" s="59">
        <v>5.2</v>
      </c>
      <c r="H2444" s="58" t="s">
        <v>833</v>
      </c>
      <c r="I2444" s="59">
        <v>13.49</v>
      </c>
      <c r="J2444">
        <v>6</v>
      </c>
      <c r="K2444" s="191"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8.65</v>
      </c>
      <c r="L2444" s="192" t="str">
        <f t="shared" si="38"/>
        <v>Beer2130</v>
      </c>
      <c r="M2444" s="191">
        <f>VLOOKUP(L2444,'Slope %'!C:D,2,0)</f>
        <v>0.1</v>
      </c>
    </row>
    <row r="2445" spans="1:13" x14ac:dyDescent="0.25">
      <c r="A2445">
        <v>35695</v>
      </c>
      <c r="B2445" s="58" t="s">
        <v>2537</v>
      </c>
      <c r="C2445" s="58" t="s">
        <v>410</v>
      </c>
      <c r="D2445" s="58" t="s">
        <v>621</v>
      </c>
      <c r="E2445" s="58">
        <v>5325</v>
      </c>
      <c r="F2445" s="58">
        <v>1</v>
      </c>
      <c r="G2445" s="59">
        <v>2.5</v>
      </c>
      <c r="H2445" s="58" t="s">
        <v>833</v>
      </c>
      <c r="I2445" s="59">
        <v>32.99</v>
      </c>
      <c r="J2445">
        <v>15</v>
      </c>
      <c r="K2445" s="191"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10.39</v>
      </c>
      <c r="L2445" s="192" t="str">
        <f t="shared" si="38"/>
        <v>Beer5325</v>
      </c>
      <c r="M2445" s="191">
        <f>VLOOKUP(L2445,'Slope %'!C:D,2,0)</f>
        <v>0.05</v>
      </c>
    </row>
    <row r="2446" spans="1:13" x14ac:dyDescent="0.25">
      <c r="A2446">
        <v>35695</v>
      </c>
      <c r="B2446" s="58" t="s">
        <v>2537</v>
      </c>
      <c r="C2446" s="58" t="s">
        <v>410</v>
      </c>
      <c r="D2446" s="58" t="s">
        <v>621</v>
      </c>
      <c r="E2446" s="58">
        <v>5325</v>
      </c>
      <c r="F2446" s="58">
        <v>1</v>
      </c>
      <c r="G2446" s="59">
        <v>2.5</v>
      </c>
      <c r="H2446" s="58" t="s">
        <v>833</v>
      </c>
      <c r="I2446" s="59">
        <v>32.99</v>
      </c>
      <c r="J2446">
        <v>15</v>
      </c>
      <c r="K2446" s="191"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10.39</v>
      </c>
      <c r="L2446" s="192" t="str">
        <f t="shared" si="38"/>
        <v>Beer5325</v>
      </c>
      <c r="M2446" s="191">
        <f>VLOOKUP(L2446,'Slope %'!C:D,2,0)</f>
        <v>0.05</v>
      </c>
    </row>
    <row r="2447" spans="1:13" x14ac:dyDescent="0.25">
      <c r="A2447">
        <v>35760</v>
      </c>
      <c r="B2447" s="58" t="s">
        <v>2538</v>
      </c>
      <c r="C2447" s="58" t="s">
        <v>410</v>
      </c>
      <c r="D2447" s="58" t="s">
        <v>677</v>
      </c>
      <c r="E2447" s="58">
        <v>1000</v>
      </c>
      <c r="F2447" s="58">
        <v>6</v>
      </c>
      <c r="G2447" s="59">
        <v>5.3</v>
      </c>
      <c r="H2447" s="58" t="s">
        <v>1176</v>
      </c>
      <c r="I2447" s="59">
        <v>12.99</v>
      </c>
      <c r="J2447">
        <v>2</v>
      </c>
      <c r="K2447" s="191"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4.1399999999999997</v>
      </c>
      <c r="L2447" s="192" t="str">
        <f t="shared" si="38"/>
        <v>Beer1000</v>
      </c>
      <c r="M2447" s="191">
        <f>VLOOKUP(L2447,'Slope %'!C:D,2,0)</f>
        <v>0.12</v>
      </c>
    </row>
    <row r="2448" spans="1:13" x14ac:dyDescent="0.25">
      <c r="A2448">
        <v>35784</v>
      </c>
      <c r="B2448" s="58" t="s">
        <v>2539</v>
      </c>
      <c r="C2448" s="58" t="s">
        <v>423</v>
      </c>
      <c r="D2448" s="58" t="s">
        <v>436</v>
      </c>
      <c r="E2448" s="58">
        <v>3000</v>
      </c>
      <c r="F2448" s="58">
        <v>4</v>
      </c>
      <c r="G2448" s="59">
        <v>12.5</v>
      </c>
      <c r="H2448" s="58" t="s">
        <v>471</v>
      </c>
      <c r="I2448" s="59">
        <v>44.79</v>
      </c>
      <c r="J2448">
        <v>1</v>
      </c>
      <c r="K2448" s="191"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29.28</v>
      </c>
      <c r="L2448" s="192" t="str">
        <f t="shared" si="38"/>
        <v>Wine3000</v>
      </c>
      <c r="M2448" s="191">
        <f>VLOOKUP(L2448,'Slope %'!C:D,2,0)</f>
        <v>0.05</v>
      </c>
    </row>
    <row r="2449" spans="1:13" x14ac:dyDescent="0.25">
      <c r="A2449">
        <v>35822</v>
      </c>
      <c r="B2449" s="58" t="s">
        <v>2540</v>
      </c>
      <c r="C2449" s="58" t="s">
        <v>423</v>
      </c>
      <c r="D2449" s="58" t="s">
        <v>473</v>
      </c>
      <c r="E2449" s="58">
        <v>750</v>
      </c>
      <c r="F2449" s="58">
        <v>12</v>
      </c>
      <c r="G2449" s="59">
        <v>14</v>
      </c>
      <c r="H2449" s="58" t="s">
        <v>421</v>
      </c>
      <c r="I2449" s="59">
        <v>18.989999999999998</v>
      </c>
      <c r="J2449">
        <v>1</v>
      </c>
      <c r="K2449" s="191"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8.1999999999999993</v>
      </c>
      <c r="L2449" s="192" t="str">
        <f t="shared" si="38"/>
        <v>Wine750</v>
      </c>
      <c r="M2449" s="191">
        <f>VLOOKUP(L2449,'Slope %'!C:D,2,0)</f>
        <v>0.1</v>
      </c>
    </row>
    <row r="2450" spans="1:13" x14ac:dyDescent="0.25">
      <c r="A2450">
        <v>35826</v>
      </c>
      <c r="B2450" s="58" t="s">
        <v>2541</v>
      </c>
      <c r="C2450" s="58" t="s">
        <v>423</v>
      </c>
      <c r="D2450" s="58" t="s">
        <v>476</v>
      </c>
      <c r="E2450" s="58">
        <v>4000</v>
      </c>
      <c r="F2450" s="58">
        <v>4</v>
      </c>
      <c r="G2450" s="59">
        <v>13</v>
      </c>
      <c r="H2450" s="58" t="s">
        <v>474</v>
      </c>
      <c r="I2450" s="59">
        <v>46.99</v>
      </c>
      <c r="J2450">
        <v>1</v>
      </c>
      <c r="K2450" s="191"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33.81</v>
      </c>
      <c r="L2450" s="192" t="str">
        <f t="shared" si="38"/>
        <v>Wine4000</v>
      </c>
      <c r="M2450" s="191">
        <f>VLOOKUP(L2450,'Slope %'!C:D,2,0)</f>
        <v>0.05</v>
      </c>
    </row>
    <row r="2451" spans="1:13" x14ac:dyDescent="0.25">
      <c r="A2451">
        <v>35828</v>
      </c>
      <c r="B2451" s="58" t="s">
        <v>2542</v>
      </c>
      <c r="C2451" s="58" t="s">
        <v>410</v>
      </c>
      <c r="D2451" s="58" t="s">
        <v>717</v>
      </c>
      <c r="E2451" s="58">
        <v>1419</v>
      </c>
      <c r="F2451" s="58">
        <v>6</v>
      </c>
      <c r="G2451" s="59">
        <v>5</v>
      </c>
      <c r="H2451" s="58" t="s">
        <v>425</v>
      </c>
      <c r="I2451" s="59">
        <v>17.989999999999998</v>
      </c>
      <c r="J2451">
        <v>3</v>
      </c>
      <c r="K2451" s="191"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5.54</v>
      </c>
      <c r="L2451" s="192" t="str">
        <f t="shared" si="38"/>
        <v>Beer1419</v>
      </c>
      <c r="M2451" s="191">
        <f>VLOOKUP(L2451,'Slope %'!C:D,2,0)</f>
        <v>0.12</v>
      </c>
    </row>
    <row r="2452" spans="1:13" x14ac:dyDescent="0.25">
      <c r="A2452">
        <v>35829</v>
      </c>
      <c r="B2452" s="58" t="s">
        <v>2543</v>
      </c>
      <c r="C2452" s="58" t="s">
        <v>673</v>
      </c>
      <c r="D2452" s="58" t="s">
        <v>1398</v>
      </c>
      <c r="E2452" s="58">
        <v>19500</v>
      </c>
      <c r="F2452" s="58">
        <v>1</v>
      </c>
      <c r="G2452" s="59">
        <v>5</v>
      </c>
      <c r="H2452" s="58" t="s">
        <v>2131</v>
      </c>
      <c r="I2452" s="59">
        <v>150</v>
      </c>
      <c r="J2452">
        <v>1</v>
      </c>
      <c r="K2452" s="191"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76.12</v>
      </c>
      <c r="L2452" s="192" t="str">
        <f t="shared" si="38"/>
        <v>Ready to Drink19500</v>
      </c>
      <c r="M2452" s="191" t="e">
        <f>VLOOKUP(L2452,'Slope %'!C:D,2,0)</f>
        <v>#N/A</v>
      </c>
    </row>
    <row r="2453" spans="1:13" x14ac:dyDescent="0.25">
      <c r="A2453">
        <v>35829</v>
      </c>
      <c r="B2453" s="58" t="s">
        <v>2543</v>
      </c>
      <c r="C2453" s="58" t="s">
        <v>673</v>
      </c>
      <c r="D2453" s="58" t="s">
        <v>1398</v>
      </c>
      <c r="E2453" s="58">
        <v>19500</v>
      </c>
      <c r="F2453" s="58">
        <v>1</v>
      </c>
      <c r="G2453" s="59">
        <v>5</v>
      </c>
      <c r="H2453" s="58" t="s">
        <v>2131</v>
      </c>
      <c r="I2453" s="59">
        <v>150</v>
      </c>
      <c r="J2453">
        <v>1</v>
      </c>
      <c r="K2453" s="191"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76.12</v>
      </c>
      <c r="L2453" s="192" t="str">
        <f t="shared" si="38"/>
        <v>Ready to Drink19500</v>
      </c>
      <c r="M2453" s="191" t="e">
        <f>VLOOKUP(L2453,'Slope %'!C:D,2,0)</f>
        <v>#N/A</v>
      </c>
    </row>
    <row r="2454" spans="1:13" x14ac:dyDescent="0.25">
      <c r="A2454">
        <v>35830</v>
      </c>
      <c r="B2454" s="58" t="s">
        <v>2544</v>
      </c>
      <c r="C2454" s="58" t="s">
        <v>423</v>
      </c>
      <c r="D2454" s="58" t="s">
        <v>436</v>
      </c>
      <c r="E2454" s="58">
        <v>3000</v>
      </c>
      <c r="F2454" s="58">
        <v>6</v>
      </c>
      <c r="G2454" s="59">
        <v>13.5</v>
      </c>
      <c r="H2454" s="58" t="s">
        <v>437</v>
      </c>
      <c r="I2454" s="59">
        <v>45.99</v>
      </c>
      <c r="J2454">
        <v>1</v>
      </c>
      <c r="K2454" s="191"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31.62</v>
      </c>
      <c r="L2454" s="192" t="str">
        <f t="shared" si="38"/>
        <v>Wine3000</v>
      </c>
      <c r="M2454" s="191">
        <f>VLOOKUP(L2454,'Slope %'!C:D,2,0)</f>
        <v>0.05</v>
      </c>
    </row>
    <row r="2455" spans="1:13" x14ac:dyDescent="0.25">
      <c r="A2455">
        <v>35832</v>
      </c>
      <c r="B2455" s="58" t="s">
        <v>2545</v>
      </c>
      <c r="C2455" s="58" t="s">
        <v>673</v>
      </c>
      <c r="D2455" s="58" t="s">
        <v>1398</v>
      </c>
      <c r="E2455" s="58">
        <v>19500</v>
      </c>
      <c r="F2455" s="58">
        <v>1</v>
      </c>
      <c r="G2455" s="59">
        <v>5</v>
      </c>
      <c r="H2455" s="58" t="s">
        <v>2131</v>
      </c>
      <c r="I2455" s="59">
        <v>150</v>
      </c>
      <c r="J2455">
        <v>1</v>
      </c>
      <c r="K2455" s="191"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76.12</v>
      </c>
      <c r="L2455" s="192" t="str">
        <f t="shared" si="38"/>
        <v>Ready to Drink19500</v>
      </c>
      <c r="M2455" s="191" t="e">
        <f>VLOOKUP(L2455,'Slope %'!C:D,2,0)</f>
        <v>#N/A</v>
      </c>
    </row>
    <row r="2456" spans="1:13" x14ac:dyDescent="0.25">
      <c r="A2456">
        <v>35832</v>
      </c>
      <c r="B2456" s="58" t="s">
        <v>2545</v>
      </c>
      <c r="C2456" s="58" t="s">
        <v>673</v>
      </c>
      <c r="D2456" s="58" t="s">
        <v>1398</v>
      </c>
      <c r="E2456" s="58">
        <v>19500</v>
      </c>
      <c r="F2456" s="58">
        <v>1</v>
      </c>
      <c r="G2456" s="59">
        <v>5</v>
      </c>
      <c r="H2456" s="58" t="s">
        <v>2131</v>
      </c>
      <c r="I2456" s="59">
        <v>150</v>
      </c>
      <c r="J2456">
        <v>1</v>
      </c>
      <c r="K2456" s="191"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76.12</v>
      </c>
      <c r="L2456" s="192" t="str">
        <f t="shared" si="38"/>
        <v>Ready to Drink19500</v>
      </c>
      <c r="M2456" s="191" t="e">
        <f>VLOOKUP(L2456,'Slope %'!C:D,2,0)</f>
        <v>#N/A</v>
      </c>
    </row>
    <row r="2457" spans="1:13" x14ac:dyDescent="0.25">
      <c r="A2457">
        <v>35834</v>
      </c>
      <c r="B2457" s="58" t="s">
        <v>2546</v>
      </c>
      <c r="C2457" s="58" t="s">
        <v>673</v>
      </c>
      <c r="D2457" s="58" t="s">
        <v>1122</v>
      </c>
      <c r="E2457" s="58">
        <v>19500</v>
      </c>
      <c r="F2457" s="58">
        <v>1</v>
      </c>
      <c r="G2457" s="59">
        <v>5</v>
      </c>
      <c r="H2457" s="58" t="s">
        <v>2131</v>
      </c>
      <c r="I2457" s="59">
        <v>132</v>
      </c>
      <c r="J2457">
        <v>1</v>
      </c>
      <c r="K2457" s="191"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76.12</v>
      </c>
      <c r="L2457" s="192" t="str">
        <f t="shared" si="38"/>
        <v>Ready to Drink19500</v>
      </c>
      <c r="M2457" s="191" t="e">
        <f>VLOOKUP(L2457,'Slope %'!C:D,2,0)</f>
        <v>#N/A</v>
      </c>
    </row>
    <row r="2458" spans="1:13" x14ac:dyDescent="0.25">
      <c r="A2458">
        <v>35834</v>
      </c>
      <c r="B2458" s="58" t="s">
        <v>2546</v>
      </c>
      <c r="C2458" s="58" t="s">
        <v>673</v>
      </c>
      <c r="D2458" s="58" t="s">
        <v>1122</v>
      </c>
      <c r="E2458" s="58">
        <v>19500</v>
      </c>
      <c r="F2458" s="58">
        <v>1</v>
      </c>
      <c r="G2458" s="59">
        <v>5</v>
      </c>
      <c r="H2458" s="58" t="s">
        <v>2131</v>
      </c>
      <c r="I2458" s="59">
        <v>132</v>
      </c>
      <c r="J2458">
        <v>1</v>
      </c>
      <c r="K2458" s="191"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76.12</v>
      </c>
      <c r="L2458" s="192" t="str">
        <f t="shared" si="38"/>
        <v>Ready to Drink19500</v>
      </c>
      <c r="M2458" s="191" t="e">
        <f>VLOOKUP(L2458,'Slope %'!C:D,2,0)</f>
        <v>#N/A</v>
      </c>
    </row>
    <row r="2459" spans="1:13" x14ac:dyDescent="0.25">
      <c r="A2459">
        <v>35835</v>
      </c>
      <c r="B2459" s="58" t="s">
        <v>2547</v>
      </c>
      <c r="C2459" s="58" t="s">
        <v>423</v>
      </c>
      <c r="D2459" s="58" t="s">
        <v>436</v>
      </c>
      <c r="E2459" s="58">
        <v>3000</v>
      </c>
      <c r="F2459" s="58">
        <v>6</v>
      </c>
      <c r="G2459" s="59">
        <v>13</v>
      </c>
      <c r="H2459" s="58" t="s">
        <v>437</v>
      </c>
      <c r="I2459" s="59">
        <v>45.99</v>
      </c>
      <c r="J2459">
        <v>1</v>
      </c>
      <c r="K2459" s="191"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30.45</v>
      </c>
      <c r="L2459" s="192" t="str">
        <f t="shared" si="38"/>
        <v>Wine3000</v>
      </c>
      <c r="M2459" s="191">
        <f>VLOOKUP(L2459,'Slope %'!C:D,2,0)</f>
        <v>0.05</v>
      </c>
    </row>
    <row r="2460" spans="1:13" x14ac:dyDescent="0.25">
      <c r="A2460">
        <v>35842</v>
      </c>
      <c r="B2460" s="58" t="s">
        <v>2548</v>
      </c>
      <c r="C2460" s="58" t="s">
        <v>414</v>
      </c>
      <c r="D2460" s="58" t="s">
        <v>1084</v>
      </c>
      <c r="E2460" s="58">
        <v>750</v>
      </c>
      <c r="F2460" s="58">
        <v>12</v>
      </c>
      <c r="G2460" s="59">
        <v>35</v>
      </c>
      <c r="H2460" s="58" t="s">
        <v>448</v>
      </c>
      <c r="I2460" s="59">
        <v>31.06</v>
      </c>
      <c r="J2460">
        <v>1</v>
      </c>
      <c r="K2460" s="191"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20.49</v>
      </c>
      <c r="L2460" s="192" t="str">
        <f t="shared" si="38"/>
        <v>Spirits750</v>
      </c>
      <c r="M2460" s="191">
        <f>VLOOKUP(L2460,'Slope %'!C:D,2,0)</f>
        <v>7.0000000000000007E-2</v>
      </c>
    </row>
    <row r="2461" spans="1:13" x14ac:dyDescent="0.25">
      <c r="A2461">
        <v>35851</v>
      </c>
      <c r="B2461" s="58" t="s">
        <v>2549</v>
      </c>
      <c r="C2461" s="58" t="s">
        <v>423</v>
      </c>
      <c r="D2461" s="58" t="s">
        <v>473</v>
      </c>
      <c r="E2461" s="58">
        <v>750</v>
      </c>
      <c r="F2461" s="58">
        <v>12</v>
      </c>
      <c r="G2461" s="59">
        <v>12.5</v>
      </c>
      <c r="H2461" s="58" t="s">
        <v>521</v>
      </c>
      <c r="I2461" s="59">
        <v>37.99</v>
      </c>
      <c r="J2461">
        <v>1</v>
      </c>
      <c r="K2461" s="191"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7.32</v>
      </c>
      <c r="L2461" s="192" t="str">
        <f t="shared" si="38"/>
        <v>Wine750</v>
      </c>
      <c r="M2461" s="191">
        <f>VLOOKUP(L2461,'Slope %'!C:D,2,0)</f>
        <v>0.1</v>
      </c>
    </row>
    <row r="2462" spans="1:13" x14ac:dyDescent="0.25">
      <c r="A2462">
        <v>35854</v>
      </c>
      <c r="B2462" s="58" t="s">
        <v>2550</v>
      </c>
      <c r="C2462" s="58" t="s">
        <v>414</v>
      </c>
      <c r="D2462" s="58" t="s">
        <v>1084</v>
      </c>
      <c r="E2462" s="58">
        <v>750</v>
      </c>
      <c r="F2462" s="58">
        <v>6</v>
      </c>
      <c r="G2462" s="59">
        <v>40</v>
      </c>
      <c r="H2462" s="58" t="s">
        <v>425</v>
      </c>
      <c r="I2462" s="59">
        <v>36.99</v>
      </c>
      <c r="J2462">
        <v>1</v>
      </c>
      <c r="K2462" s="191"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23.42</v>
      </c>
      <c r="L2462" s="192" t="str">
        <f t="shared" si="38"/>
        <v>Spirits750</v>
      </c>
      <c r="M2462" s="191">
        <f>VLOOKUP(L2462,'Slope %'!C:D,2,0)</f>
        <v>7.0000000000000007E-2</v>
      </c>
    </row>
    <row r="2463" spans="1:13" x14ac:dyDescent="0.25">
      <c r="A2463">
        <v>35860</v>
      </c>
      <c r="B2463" s="58" t="s">
        <v>2551</v>
      </c>
      <c r="C2463" s="58" t="s">
        <v>414</v>
      </c>
      <c r="D2463" s="58" t="s">
        <v>810</v>
      </c>
      <c r="E2463" s="58">
        <v>750</v>
      </c>
      <c r="F2463" s="58">
        <v>6</v>
      </c>
      <c r="G2463" s="59">
        <v>43.3</v>
      </c>
      <c r="H2463" s="58" t="s">
        <v>428</v>
      </c>
      <c r="I2463" s="59">
        <v>79.989999999999995</v>
      </c>
      <c r="J2463">
        <v>1</v>
      </c>
      <c r="K2463" s="191"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25.35</v>
      </c>
      <c r="L2463" s="192" t="str">
        <f t="shared" si="38"/>
        <v>Spirits750</v>
      </c>
      <c r="M2463" s="191">
        <f>VLOOKUP(L2463,'Slope %'!C:D,2,0)</f>
        <v>7.0000000000000007E-2</v>
      </c>
    </row>
    <row r="2464" spans="1:13" x14ac:dyDescent="0.25">
      <c r="A2464">
        <v>35867</v>
      </c>
      <c r="B2464" s="58" t="s">
        <v>2552</v>
      </c>
      <c r="C2464" s="58" t="s">
        <v>423</v>
      </c>
      <c r="D2464" s="58" t="s">
        <v>436</v>
      </c>
      <c r="E2464" s="58">
        <v>750</v>
      </c>
      <c r="F2464" s="58">
        <v>12</v>
      </c>
      <c r="G2464" s="59">
        <v>14</v>
      </c>
      <c r="H2464" s="58" t="s">
        <v>608</v>
      </c>
      <c r="I2464" s="59">
        <v>93.5</v>
      </c>
      <c r="J2464">
        <v>1</v>
      </c>
      <c r="K2464" s="191"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8.1999999999999993</v>
      </c>
      <c r="L2464" s="192" t="str">
        <f t="shared" si="38"/>
        <v>Wine750</v>
      </c>
      <c r="M2464" s="191">
        <f>VLOOKUP(L2464,'Slope %'!C:D,2,0)</f>
        <v>0.1</v>
      </c>
    </row>
    <row r="2465" spans="1:13" x14ac:dyDescent="0.25">
      <c r="A2465">
        <v>35868</v>
      </c>
      <c r="B2465" s="58" t="s">
        <v>2553</v>
      </c>
      <c r="C2465" s="58" t="s">
        <v>423</v>
      </c>
      <c r="D2465" s="58" t="s">
        <v>436</v>
      </c>
      <c r="E2465" s="58">
        <v>750</v>
      </c>
      <c r="F2465" s="58">
        <v>6</v>
      </c>
      <c r="G2465" s="59">
        <v>13.7</v>
      </c>
      <c r="H2465" s="58" t="s">
        <v>608</v>
      </c>
      <c r="I2465" s="59">
        <v>164.19</v>
      </c>
      <c r="J2465">
        <v>1</v>
      </c>
      <c r="K2465" s="191"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8.02</v>
      </c>
      <c r="L2465" s="192" t="str">
        <f t="shared" si="38"/>
        <v>Wine750</v>
      </c>
      <c r="M2465" s="191">
        <f>VLOOKUP(L2465,'Slope %'!C:D,2,0)</f>
        <v>0.1</v>
      </c>
    </row>
    <row r="2466" spans="1:13" x14ac:dyDescent="0.25">
      <c r="A2466">
        <v>35870</v>
      </c>
      <c r="B2466" s="58" t="s">
        <v>2554</v>
      </c>
      <c r="C2466" s="58" t="s">
        <v>423</v>
      </c>
      <c r="D2466" s="58" t="s">
        <v>436</v>
      </c>
      <c r="E2466" s="58">
        <v>750</v>
      </c>
      <c r="F2466" s="58">
        <v>12</v>
      </c>
      <c r="G2466" s="59">
        <v>13.8</v>
      </c>
      <c r="H2466" s="58" t="s">
        <v>608</v>
      </c>
      <c r="I2466" s="59">
        <v>53.61</v>
      </c>
      <c r="J2466">
        <v>1</v>
      </c>
      <c r="K2466" s="191"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8.08</v>
      </c>
      <c r="L2466" s="192" t="str">
        <f t="shared" si="38"/>
        <v>Wine750</v>
      </c>
      <c r="M2466" s="191">
        <f>VLOOKUP(L2466,'Slope %'!C:D,2,0)</f>
        <v>0.1</v>
      </c>
    </row>
    <row r="2467" spans="1:13" x14ac:dyDescent="0.25">
      <c r="A2467">
        <v>35871</v>
      </c>
      <c r="B2467" s="58" t="s">
        <v>2555</v>
      </c>
      <c r="C2467" s="58" t="s">
        <v>414</v>
      </c>
      <c r="D2467" s="58" t="s">
        <v>2127</v>
      </c>
      <c r="E2467" s="58">
        <v>750</v>
      </c>
      <c r="F2467" s="58">
        <v>6</v>
      </c>
      <c r="G2467" s="59">
        <v>42</v>
      </c>
      <c r="H2467" s="58" t="s">
        <v>586</v>
      </c>
      <c r="I2467" s="59">
        <v>104.99</v>
      </c>
      <c r="J2467">
        <v>1</v>
      </c>
      <c r="K2467" s="191"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24.59</v>
      </c>
      <c r="L2467" s="192" t="str">
        <f t="shared" si="38"/>
        <v>Spirits750</v>
      </c>
      <c r="M2467" s="191">
        <f>VLOOKUP(L2467,'Slope %'!C:D,2,0)</f>
        <v>7.0000000000000007E-2</v>
      </c>
    </row>
    <row r="2468" spans="1:13" x14ac:dyDescent="0.25">
      <c r="A2468">
        <v>35875</v>
      </c>
      <c r="B2468" s="58" t="s">
        <v>2556</v>
      </c>
      <c r="C2468" s="58" t="s">
        <v>414</v>
      </c>
      <c r="D2468" s="58" t="s">
        <v>2127</v>
      </c>
      <c r="E2468" s="58">
        <v>750</v>
      </c>
      <c r="F2468" s="58">
        <v>6</v>
      </c>
      <c r="G2468" s="59">
        <v>47.4</v>
      </c>
      <c r="H2468" s="58" t="s">
        <v>437</v>
      </c>
      <c r="I2468" s="59">
        <v>89.99</v>
      </c>
      <c r="J2468">
        <v>1</v>
      </c>
      <c r="K2468" s="191"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27.75</v>
      </c>
      <c r="L2468" s="192" t="str">
        <f t="shared" si="38"/>
        <v>Spirits750</v>
      </c>
      <c r="M2468" s="191">
        <f>VLOOKUP(L2468,'Slope %'!C:D,2,0)</f>
        <v>7.0000000000000007E-2</v>
      </c>
    </row>
    <row r="2469" spans="1:13" x14ac:dyDescent="0.25">
      <c r="A2469">
        <v>35884</v>
      </c>
      <c r="B2469" s="58" t="s">
        <v>2557</v>
      </c>
      <c r="C2469" s="58" t="s">
        <v>423</v>
      </c>
      <c r="D2469" s="58" t="s">
        <v>476</v>
      </c>
      <c r="E2469" s="58">
        <v>750</v>
      </c>
      <c r="F2469" s="58">
        <v>12</v>
      </c>
      <c r="G2469" s="59">
        <v>13.5</v>
      </c>
      <c r="H2469" s="58" t="s">
        <v>421</v>
      </c>
      <c r="I2469" s="59">
        <v>19.989999999999998</v>
      </c>
      <c r="J2469">
        <v>1</v>
      </c>
      <c r="K2469" s="191"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7.9</v>
      </c>
      <c r="L2469" s="192" t="str">
        <f t="shared" si="38"/>
        <v>Wine750</v>
      </c>
      <c r="M2469" s="191">
        <f>VLOOKUP(L2469,'Slope %'!C:D,2,0)</f>
        <v>0.1</v>
      </c>
    </row>
    <row r="2470" spans="1:13" x14ac:dyDescent="0.25">
      <c r="A2470">
        <v>35893</v>
      </c>
      <c r="B2470" s="58" t="s">
        <v>2558</v>
      </c>
      <c r="C2470" s="58" t="s">
        <v>423</v>
      </c>
      <c r="D2470" s="58" t="s">
        <v>436</v>
      </c>
      <c r="E2470" s="58">
        <v>750</v>
      </c>
      <c r="F2470" s="58">
        <v>12</v>
      </c>
      <c r="G2470" s="59">
        <v>14</v>
      </c>
      <c r="H2470" s="58" t="s">
        <v>608</v>
      </c>
      <c r="I2470" s="59">
        <v>36.380000000000003</v>
      </c>
      <c r="J2470">
        <v>1</v>
      </c>
      <c r="K2470" s="191"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8.1999999999999993</v>
      </c>
      <c r="L2470" s="192" t="str">
        <f t="shared" si="38"/>
        <v>Wine750</v>
      </c>
      <c r="M2470" s="191">
        <f>VLOOKUP(L2470,'Slope %'!C:D,2,0)</f>
        <v>0.1</v>
      </c>
    </row>
    <row r="2471" spans="1:13" x14ac:dyDescent="0.25">
      <c r="A2471">
        <v>35911</v>
      </c>
      <c r="B2471" s="58" t="s">
        <v>2559</v>
      </c>
      <c r="C2471" s="58" t="s">
        <v>414</v>
      </c>
      <c r="D2471" s="58" t="s">
        <v>500</v>
      </c>
      <c r="E2471" s="58">
        <v>750</v>
      </c>
      <c r="F2471" s="58">
        <v>12</v>
      </c>
      <c r="G2471" s="59">
        <v>43</v>
      </c>
      <c r="H2471" s="58" t="s">
        <v>416</v>
      </c>
      <c r="I2471" s="59">
        <v>345</v>
      </c>
      <c r="J2471">
        <v>1</v>
      </c>
      <c r="K2471" s="191"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25.18</v>
      </c>
      <c r="L2471" s="192" t="str">
        <f t="shared" si="38"/>
        <v>Spirits750</v>
      </c>
      <c r="M2471" s="191">
        <f>VLOOKUP(L2471,'Slope %'!C:D,2,0)</f>
        <v>7.0000000000000007E-2</v>
      </c>
    </row>
    <row r="2472" spans="1:13" x14ac:dyDescent="0.25">
      <c r="A2472">
        <v>35914</v>
      </c>
      <c r="B2472" s="58" t="s">
        <v>2560</v>
      </c>
      <c r="C2472" s="58" t="s">
        <v>414</v>
      </c>
      <c r="D2472" s="58" t="s">
        <v>1021</v>
      </c>
      <c r="E2472" s="58">
        <v>750</v>
      </c>
      <c r="F2472" s="58">
        <v>12</v>
      </c>
      <c r="G2472" s="59">
        <v>35</v>
      </c>
      <c r="H2472" s="58" t="s">
        <v>784</v>
      </c>
      <c r="I2472" s="59">
        <v>39.99</v>
      </c>
      <c r="J2472">
        <v>1</v>
      </c>
      <c r="K2472" s="191"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20.49</v>
      </c>
      <c r="L2472" s="192" t="str">
        <f t="shared" si="38"/>
        <v>Spirits750</v>
      </c>
      <c r="M2472" s="191">
        <f>VLOOKUP(L2472,'Slope %'!C:D,2,0)</f>
        <v>7.0000000000000007E-2</v>
      </c>
    </row>
    <row r="2473" spans="1:13" x14ac:dyDescent="0.25">
      <c r="A2473">
        <v>35918</v>
      </c>
      <c r="B2473" s="58" t="s">
        <v>2561</v>
      </c>
      <c r="C2473" s="58" t="s">
        <v>423</v>
      </c>
      <c r="D2473" s="58" t="s">
        <v>436</v>
      </c>
      <c r="E2473" s="58">
        <v>750</v>
      </c>
      <c r="F2473" s="58">
        <v>12</v>
      </c>
      <c r="G2473" s="59">
        <v>14</v>
      </c>
      <c r="H2473" s="58" t="s">
        <v>608</v>
      </c>
      <c r="I2473" s="59">
        <v>160.6</v>
      </c>
      <c r="J2473">
        <v>1</v>
      </c>
      <c r="K2473" s="191"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8.1999999999999993</v>
      </c>
      <c r="L2473" s="192" t="str">
        <f t="shared" si="38"/>
        <v>Wine750</v>
      </c>
      <c r="M2473" s="191">
        <f>VLOOKUP(L2473,'Slope %'!C:D,2,0)</f>
        <v>0.1</v>
      </c>
    </row>
    <row r="2474" spans="1:13" x14ac:dyDescent="0.25">
      <c r="A2474">
        <v>35920</v>
      </c>
      <c r="B2474" s="58" t="s">
        <v>2562</v>
      </c>
      <c r="C2474" s="58" t="s">
        <v>423</v>
      </c>
      <c r="D2474" s="58" t="s">
        <v>436</v>
      </c>
      <c r="E2474" s="58">
        <v>750</v>
      </c>
      <c r="F2474" s="58">
        <v>12</v>
      </c>
      <c r="G2474" s="59">
        <v>13.4</v>
      </c>
      <c r="H2474" s="58" t="s">
        <v>608</v>
      </c>
      <c r="I2474" s="59">
        <v>109.79</v>
      </c>
      <c r="J2474">
        <v>1</v>
      </c>
      <c r="K2474" s="191"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7.85</v>
      </c>
      <c r="L2474" s="192" t="str">
        <f t="shared" si="38"/>
        <v>Wine750</v>
      </c>
      <c r="M2474" s="191">
        <f>VLOOKUP(L2474,'Slope %'!C:D,2,0)</f>
        <v>0.1</v>
      </c>
    </row>
    <row r="2475" spans="1:13" x14ac:dyDescent="0.25">
      <c r="A2475">
        <v>36079</v>
      </c>
      <c r="B2475" s="58" t="s">
        <v>2563</v>
      </c>
      <c r="C2475" s="58" t="s">
        <v>414</v>
      </c>
      <c r="D2475" s="58" t="s">
        <v>500</v>
      </c>
      <c r="E2475" s="58">
        <v>750</v>
      </c>
      <c r="F2475" s="58">
        <v>12</v>
      </c>
      <c r="G2475" s="59">
        <v>43</v>
      </c>
      <c r="H2475" s="58" t="s">
        <v>416</v>
      </c>
      <c r="I2475" s="59">
        <v>178.99</v>
      </c>
      <c r="J2475">
        <v>1</v>
      </c>
      <c r="K2475" s="191"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25.18</v>
      </c>
      <c r="L2475" s="192" t="str">
        <f t="shared" si="38"/>
        <v>Spirits750</v>
      </c>
      <c r="M2475" s="191">
        <f>VLOOKUP(L2475,'Slope %'!C:D,2,0)</f>
        <v>7.0000000000000007E-2</v>
      </c>
    </row>
    <row r="2476" spans="1:13" x14ac:dyDescent="0.25">
      <c r="A2476">
        <v>36080</v>
      </c>
      <c r="B2476" s="58" t="s">
        <v>2564</v>
      </c>
      <c r="C2476" s="58" t="s">
        <v>414</v>
      </c>
      <c r="D2476" s="58" t="s">
        <v>492</v>
      </c>
      <c r="E2476" s="58">
        <v>250</v>
      </c>
      <c r="F2476" s="58">
        <v>12</v>
      </c>
      <c r="G2476" s="59">
        <v>40</v>
      </c>
      <c r="H2476" s="58" t="s">
        <v>419</v>
      </c>
      <c r="I2476" s="59">
        <v>49.95</v>
      </c>
      <c r="J2476">
        <v>5</v>
      </c>
      <c r="K2476" s="191"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10.64</v>
      </c>
      <c r="L2476" s="192" t="str">
        <f t="shared" si="38"/>
        <v>Spirits250</v>
      </c>
      <c r="M2476" s="191">
        <f>VLOOKUP(L2476,'Slope %'!C:D,2,0)</f>
        <v>0.1</v>
      </c>
    </row>
    <row r="2477" spans="1:13" x14ac:dyDescent="0.25">
      <c r="A2477">
        <v>36097</v>
      </c>
      <c r="B2477" s="58" t="s">
        <v>2565</v>
      </c>
      <c r="C2477" s="58" t="s">
        <v>410</v>
      </c>
      <c r="D2477" s="58" t="s">
        <v>717</v>
      </c>
      <c r="E2477" s="58">
        <v>2130</v>
      </c>
      <c r="F2477" s="58">
        <v>4</v>
      </c>
      <c r="G2477" s="59">
        <v>5.6</v>
      </c>
      <c r="H2477" s="58" t="s">
        <v>448</v>
      </c>
      <c r="I2477" s="59">
        <v>11.99</v>
      </c>
      <c r="J2477">
        <v>6</v>
      </c>
      <c r="K2477" s="191"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9.31</v>
      </c>
      <c r="L2477" s="192" t="str">
        <f t="shared" si="38"/>
        <v>Beer2130</v>
      </c>
      <c r="M2477" s="191">
        <f>VLOOKUP(L2477,'Slope %'!C:D,2,0)</f>
        <v>0.1</v>
      </c>
    </row>
    <row r="2478" spans="1:13" x14ac:dyDescent="0.25">
      <c r="A2478">
        <v>36097</v>
      </c>
      <c r="B2478" s="58" t="s">
        <v>2565</v>
      </c>
      <c r="C2478" s="58" t="s">
        <v>410</v>
      </c>
      <c r="D2478" s="58" t="s">
        <v>717</v>
      </c>
      <c r="E2478" s="58">
        <v>2130</v>
      </c>
      <c r="F2478" s="58">
        <v>4</v>
      </c>
      <c r="G2478" s="59">
        <v>5.6</v>
      </c>
      <c r="H2478" s="58" t="s">
        <v>448</v>
      </c>
      <c r="I2478" s="59">
        <v>11.99</v>
      </c>
      <c r="J2478">
        <v>6</v>
      </c>
      <c r="K2478" s="191"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9.31</v>
      </c>
      <c r="L2478" s="192" t="str">
        <f t="shared" si="38"/>
        <v>Beer2130</v>
      </c>
      <c r="M2478" s="191">
        <f>VLOOKUP(L2478,'Slope %'!C:D,2,0)</f>
        <v>0.1</v>
      </c>
    </row>
    <row r="2479" spans="1:13" x14ac:dyDescent="0.25">
      <c r="A2479">
        <v>36108</v>
      </c>
      <c r="B2479" s="58" t="s">
        <v>2566</v>
      </c>
      <c r="C2479" s="58" t="s">
        <v>410</v>
      </c>
      <c r="D2479" s="58" t="s">
        <v>717</v>
      </c>
      <c r="E2479" s="58">
        <v>473</v>
      </c>
      <c r="F2479" s="58">
        <v>24</v>
      </c>
      <c r="G2479" s="59">
        <v>5.9</v>
      </c>
      <c r="H2479" s="58" t="s">
        <v>600</v>
      </c>
      <c r="I2479" s="59">
        <v>3.79</v>
      </c>
      <c r="J2479">
        <v>1</v>
      </c>
      <c r="K2479" s="191"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2.1800000000000002</v>
      </c>
      <c r="L2479" s="192" t="str">
        <f t="shared" si="38"/>
        <v>Beer473</v>
      </c>
      <c r="M2479" s="191">
        <f>VLOOKUP(L2479,'Slope %'!C:D,2,0)</f>
        <v>0.12</v>
      </c>
    </row>
    <row r="2480" spans="1:13" x14ac:dyDescent="0.25">
      <c r="A2480">
        <v>36108</v>
      </c>
      <c r="B2480" s="58" t="s">
        <v>2566</v>
      </c>
      <c r="C2480" s="58" t="s">
        <v>410</v>
      </c>
      <c r="D2480" s="58" t="s">
        <v>717</v>
      </c>
      <c r="E2480" s="58">
        <v>473</v>
      </c>
      <c r="F2480" s="58">
        <v>24</v>
      </c>
      <c r="G2480" s="59">
        <v>5.9</v>
      </c>
      <c r="H2480" s="58" t="s">
        <v>600</v>
      </c>
      <c r="I2480" s="59">
        <v>3.79</v>
      </c>
      <c r="J2480">
        <v>1</v>
      </c>
      <c r="K2480" s="191"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2.1800000000000002</v>
      </c>
      <c r="L2480" s="192" t="str">
        <f t="shared" si="38"/>
        <v>Beer473</v>
      </c>
      <c r="M2480" s="191">
        <f>VLOOKUP(L2480,'Slope %'!C:D,2,0)</f>
        <v>0.12</v>
      </c>
    </row>
    <row r="2481" spans="1:13" x14ac:dyDescent="0.25">
      <c r="A2481">
        <v>36112</v>
      </c>
      <c r="B2481" s="58" t="s">
        <v>2567</v>
      </c>
      <c r="C2481" s="58" t="s">
        <v>423</v>
      </c>
      <c r="D2481" s="58" t="s">
        <v>440</v>
      </c>
      <c r="E2481" s="58">
        <v>750</v>
      </c>
      <c r="F2481" s="58">
        <v>12</v>
      </c>
      <c r="G2481" s="59">
        <v>13</v>
      </c>
      <c r="H2481" s="58" t="s">
        <v>1225</v>
      </c>
      <c r="I2481" s="59">
        <v>26.99</v>
      </c>
      <c r="J2481">
        <v>1</v>
      </c>
      <c r="K2481" s="191"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7.61</v>
      </c>
      <c r="L2481" s="192" t="str">
        <f t="shared" si="38"/>
        <v>Wine750</v>
      </c>
      <c r="M2481" s="191">
        <f>VLOOKUP(L2481,'Slope %'!C:D,2,0)</f>
        <v>0.1</v>
      </c>
    </row>
    <row r="2482" spans="1:13" x14ac:dyDescent="0.25">
      <c r="A2482">
        <v>36142</v>
      </c>
      <c r="B2482" s="58" t="s">
        <v>2568</v>
      </c>
      <c r="C2482" s="58" t="s">
        <v>423</v>
      </c>
      <c r="D2482" s="58" t="s">
        <v>450</v>
      </c>
      <c r="E2482" s="58">
        <v>750</v>
      </c>
      <c r="F2482" s="58">
        <v>12</v>
      </c>
      <c r="G2482" s="59">
        <v>14.8</v>
      </c>
      <c r="H2482" s="58" t="s">
        <v>471</v>
      </c>
      <c r="I2482" s="59">
        <v>29.99</v>
      </c>
      <c r="J2482">
        <v>1</v>
      </c>
      <c r="K2482" s="191"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8.67</v>
      </c>
      <c r="L2482" s="192" t="str">
        <f t="shared" si="38"/>
        <v>Wine750</v>
      </c>
      <c r="M2482" s="191">
        <f>VLOOKUP(L2482,'Slope %'!C:D,2,0)</f>
        <v>0.1</v>
      </c>
    </row>
    <row r="2483" spans="1:13" x14ac:dyDescent="0.25">
      <c r="A2483">
        <v>36148</v>
      </c>
      <c r="B2483" s="58" t="s">
        <v>2569</v>
      </c>
      <c r="C2483" s="58" t="s">
        <v>414</v>
      </c>
      <c r="D2483" s="58" t="s">
        <v>463</v>
      </c>
      <c r="E2483" s="58">
        <v>700</v>
      </c>
      <c r="F2483" s="58">
        <v>6</v>
      </c>
      <c r="G2483" s="59">
        <v>50</v>
      </c>
      <c r="H2483" s="58" t="s">
        <v>448</v>
      </c>
      <c r="I2483" s="59">
        <v>120.29</v>
      </c>
      <c r="J2483">
        <v>1</v>
      </c>
      <c r="K2483" s="191"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27.32</v>
      </c>
      <c r="L2483" s="192" t="str">
        <f t="shared" si="38"/>
        <v>Spirits700</v>
      </c>
      <c r="M2483" s="191">
        <f>VLOOKUP(L2483,'Slope %'!C:D,2,0)</f>
        <v>7.0000000000000007E-2</v>
      </c>
    </row>
    <row r="2484" spans="1:13" x14ac:dyDescent="0.25">
      <c r="A2484">
        <v>36163</v>
      </c>
      <c r="B2484" s="58" t="s">
        <v>1431</v>
      </c>
      <c r="C2484" s="58" t="s">
        <v>414</v>
      </c>
      <c r="D2484" s="58" t="s">
        <v>634</v>
      </c>
      <c r="E2484" s="58">
        <v>1750</v>
      </c>
      <c r="F2484" s="58">
        <v>6</v>
      </c>
      <c r="G2484" s="59">
        <v>40</v>
      </c>
      <c r="H2484" s="58" t="s">
        <v>480</v>
      </c>
      <c r="I2484" s="59">
        <v>89.99</v>
      </c>
      <c r="J2484">
        <v>1</v>
      </c>
      <c r="K2484" s="191"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54.65</v>
      </c>
      <c r="L2484" s="192" t="str">
        <f t="shared" si="38"/>
        <v>Spirits1750</v>
      </c>
      <c r="M2484" s="191">
        <f>VLOOKUP(L2484,'Slope %'!C:D,2,0)</f>
        <v>0.03</v>
      </c>
    </row>
    <row r="2485" spans="1:13" x14ac:dyDescent="0.25">
      <c r="A2485">
        <v>36322</v>
      </c>
      <c r="B2485" s="58" t="s">
        <v>2570</v>
      </c>
      <c r="C2485" s="58" t="s">
        <v>414</v>
      </c>
      <c r="D2485" s="58" t="s">
        <v>545</v>
      </c>
      <c r="E2485" s="58">
        <v>750</v>
      </c>
      <c r="F2485" s="58">
        <v>12</v>
      </c>
      <c r="G2485" s="59">
        <v>40</v>
      </c>
      <c r="H2485" s="58" t="s">
        <v>534</v>
      </c>
      <c r="I2485" s="59">
        <v>86.99</v>
      </c>
      <c r="J2485">
        <v>1</v>
      </c>
      <c r="K2485" s="191"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23.42</v>
      </c>
      <c r="L2485" s="192" t="str">
        <f t="shared" si="38"/>
        <v>Spirits750</v>
      </c>
      <c r="M2485" s="191">
        <f>VLOOKUP(L2485,'Slope %'!C:D,2,0)</f>
        <v>7.0000000000000007E-2</v>
      </c>
    </row>
    <row r="2486" spans="1:13" x14ac:dyDescent="0.25">
      <c r="A2486">
        <v>36330</v>
      </c>
      <c r="B2486" s="58" t="s">
        <v>2571</v>
      </c>
      <c r="C2486" s="58" t="s">
        <v>410</v>
      </c>
      <c r="D2486" s="58" t="s">
        <v>677</v>
      </c>
      <c r="E2486" s="58">
        <v>2130</v>
      </c>
      <c r="F2486" s="58">
        <v>4</v>
      </c>
      <c r="G2486" s="59">
        <v>5</v>
      </c>
      <c r="H2486" s="58" t="s">
        <v>412</v>
      </c>
      <c r="I2486" s="59">
        <v>14.99</v>
      </c>
      <c r="J2486">
        <v>6</v>
      </c>
      <c r="K2486" s="191"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8.31</v>
      </c>
      <c r="L2486" s="192" t="str">
        <f t="shared" si="38"/>
        <v>Beer2130</v>
      </c>
      <c r="M2486" s="191">
        <f>VLOOKUP(L2486,'Slope %'!C:D,2,0)</f>
        <v>0.1</v>
      </c>
    </row>
    <row r="2487" spans="1:13" x14ac:dyDescent="0.25">
      <c r="A2487">
        <v>36330</v>
      </c>
      <c r="B2487" s="58" t="s">
        <v>2571</v>
      </c>
      <c r="C2487" s="58" t="s">
        <v>410</v>
      </c>
      <c r="D2487" s="58" t="s">
        <v>677</v>
      </c>
      <c r="E2487" s="58">
        <v>2130</v>
      </c>
      <c r="F2487" s="58">
        <v>4</v>
      </c>
      <c r="G2487" s="59">
        <v>5</v>
      </c>
      <c r="H2487" s="58" t="s">
        <v>412</v>
      </c>
      <c r="I2487" s="59">
        <v>14.99</v>
      </c>
      <c r="J2487">
        <v>6</v>
      </c>
      <c r="K2487" s="191"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8.31</v>
      </c>
      <c r="L2487" s="192" t="str">
        <f t="shared" si="38"/>
        <v>Beer2130</v>
      </c>
      <c r="M2487" s="191">
        <f>VLOOKUP(L2487,'Slope %'!C:D,2,0)</f>
        <v>0.1</v>
      </c>
    </row>
    <row r="2488" spans="1:13" x14ac:dyDescent="0.25">
      <c r="A2488">
        <v>36338</v>
      </c>
      <c r="B2488" s="58" t="s">
        <v>2572</v>
      </c>
      <c r="C2488" s="58" t="s">
        <v>414</v>
      </c>
      <c r="D2488" s="58" t="s">
        <v>1757</v>
      </c>
      <c r="E2488" s="58">
        <v>700</v>
      </c>
      <c r="F2488" s="58">
        <v>6</v>
      </c>
      <c r="G2488" s="59">
        <v>40</v>
      </c>
      <c r="H2488" s="58" t="s">
        <v>421</v>
      </c>
      <c r="I2488" s="59">
        <v>36.99</v>
      </c>
      <c r="J2488">
        <v>1</v>
      </c>
      <c r="K2488" s="191"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21.86</v>
      </c>
      <c r="L2488" s="192" t="str">
        <f t="shared" si="38"/>
        <v>Spirits700</v>
      </c>
      <c r="M2488" s="191">
        <f>VLOOKUP(L2488,'Slope %'!C:D,2,0)</f>
        <v>7.0000000000000007E-2</v>
      </c>
    </row>
    <row r="2489" spans="1:13" x14ac:dyDescent="0.25">
      <c r="A2489">
        <v>36339</v>
      </c>
      <c r="B2489" s="58" t="s">
        <v>2573</v>
      </c>
      <c r="C2489" s="58" t="s">
        <v>673</v>
      </c>
      <c r="D2489" s="58" t="s">
        <v>1264</v>
      </c>
      <c r="E2489" s="58">
        <v>4260</v>
      </c>
      <c r="F2489" s="58">
        <v>2</v>
      </c>
      <c r="G2489" s="59">
        <v>5</v>
      </c>
      <c r="H2489" s="58" t="s">
        <v>600</v>
      </c>
      <c r="I2489" s="59">
        <v>32.99</v>
      </c>
      <c r="J2489">
        <v>12</v>
      </c>
      <c r="K2489" s="191"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16.63</v>
      </c>
      <c r="L2489" s="192" t="str">
        <f t="shared" si="38"/>
        <v>Ready to Drink4260</v>
      </c>
      <c r="M2489" s="191">
        <f>VLOOKUP(L2489,'Slope %'!C:D,2,0)</f>
        <v>7.0000000000000007E-2</v>
      </c>
    </row>
    <row r="2490" spans="1:13" x14ac:dyDescent="0.25">
      <c r="A2490">
        <v>36339</v>
      </c>
      <c r="B2490" s="58" t="s">
        <v>2573</v>
      </c>
      <c r="C2490" s="58" t="s">
        <v>673</v>
      </c>
      <c r="D2490" s="58" t="s">
        <v>1264</v>
      </c>
      <c r="E2490" s="58">
        <v>4260</v>
      </c>
      <c r="F2490" s="58">
        <v>2</v>
      </c>
      <c r="G2490" s="59">
        <v>5</v>
      </c>
      <c r="H2490" s="58" t="s">
        <v>600</v>
      </c>
      <c r="I2490" s="59">
        <v>32.99</v>
      </c>
      <c r="J2490">
        <v>12</v>
      </c>
      <c r="K2490" s="191"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16.63</v>
      </c>
      <c r="L2490" s="192" t="str">
        <f t="shared" si="38"/>
        <v>Ready to Drink4260</v>
      </c>
      <c r="M2490" s="191">
        <f>VLOOKUP(L2490,'Slope %'!C:D,2,0)</f>
        <v>7.0000000000000007E-2</v>
      </c>
    </row>
    <row r="2491" spans="1:13" x14ac:dyDescent="0.25">
      <c r="A2491">
        <v>36340</v>
      </c>
      <c r="B2491" s="58" t="s">
        <v>2574</v>
      </c>
      <c r="C2491" s="58" t="s">
        <v>673</v>
      </c>
      <c r="D2491" s="58" t="s">
        <v>1264</v>
      </c>
      <c r="E2491" s="58">
        <v>4260</v>
      </c>
      <c r="F2491" s="58">
        <v>2</v>
      </c>
      <c r="G2491" s="59">
        <v>5</v>
      </c>
      <c r="H2491" s="58" t="s">
        <v>600</v>
      </c>
      <c r="I2491" s="59">
        <v>32.99</v>
      </c>
      <c r="J2491">
        <v>12</v>
      </c>
      <c r="K2491" s="191"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16.63</v>
      </c>
      <c r="L2491" s="192" t="str">
        <f t="shared" si="38"/>
        <v>Ready to Drink4260</v>
      </c>
      <c r="M2491" s="191">
        <f>VLOOKUP(L2491,'Slope %'!C:D,2,0)</f>
        <v>7.0000000000000007E-2</v>
      </c>
    </row>
    <row r="2492" spans="1:13" x14ac:dyDescent="0.25">
      <c r="A2492">
        <v>36340</v>
      </c>
      <c r="B2492" s="58" t="s">
        <v>2574</v>
      </c>
      <c r="C2492" s="58" t="s">
        <v>673</v>
      </c>
      <c r="D2492" s="58" t="s">
        <v>1264</v>
      </c>
      <c r="E2492" s="58">
        <v>4260</v>
      </c>
      <c r="F2492" s="58">
        <v>2</v>
      </c>
      <c r="G2492" s="59">
        <v>5</v>
      </c>
      <c r="H2492" s="58" t="s">
        <v>600</v>
      </c>
      <c r="I2492" s="59">
        <v>32.99</v>
      </c>
      <c r="J2492">
        <v>12</v>
      </c>
      <c r="K2492" s="191"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16.63</v>
      </c>
      <c r="L2492" s="192" t="str">
        <f t="shared" si="38"/>
        <v>Ready to Drink4260</v>
      </c>
      <c r="M2492" s="191">
        <f>VLOOKUP(L2492,'Slope %'!C:D,2,0)</f>
        <v>7.0000000000000007E-2</v>
      </c>
    </row>
    <row r="2493" spans="1:13" x14ac:dyDescent="0.25">
      <c r="A2493">
        <v>36359</v>
      </c>
      <c r="B2493" s="58" t="s">
        <v>2575</v>
      </c>
      <c r="C2493" s="58" t="s">
        <v>673</v>
      </c>
      <c r="D2493" s="58" t="s">
        <v>2505</v>
      </c>
      <c r="E2493" s="58">
        <v>473</v>
      </c>
      <c r="F2493" s="58">
        <v>24</v>
      </c>
      <c r="G2493" s="59">
        <v>5</v>
      </c>
      <c r="H2493" s="58" t="s">
        <v>1680</v>
      </c>
      <c r="I2493" s="59">
        <v>3.99</v>
      </c>
      <c r="J2493">
        <v>1</v>
      </c>
      <c r="K2493" s="191"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1.96</v>
      </c>
      <c r="L2493" s="192" t="str">
        <f t="shared" si="38"/>
        <v>Ready to Drink473</v>
      </c>
      <c r="M2493" s="191">
        <f>VLOOKUP(L2493,'Slope %'!C:D,2,0)</f>
        <v>0.12</v>
      </c>
    </row>
    <row r="2494" spans="1:13" x14ac:dyDescent="0.25">
      <c r="A2494">
        <v>36371</v>
      </c>
      <c r="B2494" s="58" t="s">
        <v>2576</v>
      </c>
      <c r="C2494" s="58" t="s">
        <v>410</v>
      </c>
      <c r="D2494" s="58" t="s">
        <v>717</v>
      </c>
      <c r="E2494" s="58">
        <v>1420</v>
      </c>
      <c r="F2494" s="58">
        <v>6</v>
      </c>
      <c r="G2494" s="59">
        <v>11</v>
      </c>
      <c r="H2494" s="58" t="s">
        <v>2066</v>
      </c>
      <c r="I2494" s="59">
        <v>19.989999999999998</v>
      </c>
      <c r="J2494">
        <v>4</v>
      </c>
      <c r="K2494" s="191"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12.19</v>
      </c>
      <c r="L2494" s="192" t="str">
        <f t="shared" si="38"/>
        <v>Beer1420</v>
      </c>
      <c r="M2494" s="191">
        <f>VLOOKUP(L2494,'Slope %'!C:D,2,0)</f>
        <v>0.12</v>
      </c>
    </row>
    <row r="2495" spans="1:13" x14ac:dyDescent="0.25">
      <c r="A2495">
        <v>36371</v>
      </c>
      <c r="B2495" s="58" t="s">
        <v>2576</v>
      </c>
      <c r="C2495" s="58" t="s">
        <v>410</v>
      </c>
      <c r="D2495" s="58" t="s">
        <v>717</v>
      </c>
      <c r="E2495" s="58">
        <v>1420</v>
      </c>
      <c r="F2495" s="58">
        <v>6</v>
      </c>
      <c r="G2495" s="59">
        <v>11</v>
      </c>
      <c r="H2495" s="58" t="s">
        <v>2066</v>
      </c>
      <c r="I2495" s="59">
        <v>19.989999999999998</v>
      </c>
      <c r="J2495">
        <v>4</v>
      </c>
      <c r="K2495" s="191"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12.19</v>
      </c>
      <c r="L2495" s="192" t="str">
        <f t="shared" si="38"/>
        <v>Beer1420</v>
      </c>
      <c r="M2495" s="191">
        <f>VLOOKUP(L2495,'Slope %'!C:D,2,0)</f>
        <v>0.12</v>
      </c>
    </row>
    <row r="2496" spans="1:13" x14ac:dyDescent="0.25">
      <c r="A2496">
        <v>36379</v>
      </c>
      <c r="B2496" s="58" t="s">
        <v>2577</v>
      </c>
      <c r="C2496" s="58" t="s">
        <v>673</v>
      </c>
      <c r="D2496" s="58" t="s">
        <v>2505</v>
      </c>
      <c r="E2496" s="58">
        <v>473</v>
      </c>
      <c r="F2496" s="58">
        <v>24</v>
      </c>
      <c r="G2496" s="59">
        <v>5</v>
      </c>
      <c r="H2496" s="58" t="s">
        <v>1680</v>
      </c>
      <c r="I2496" s="59">
        <v>3.99</v>
      </c>
      <c r="J2496">
        <v>1</v>
      </c>
      <c r="K2496" s="191"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1.96</v>
      </c>
      <c r="L2496" s="192" t="str">
        <f t="shared" si="38"/>
        <v>Ready to Drink473</v>
      </c>
      <c r="M2496" s="191">
        <f>VLOOKUP(L2496,'Slope %'!C:D,2,0)</f>
        <v>0.12</v>
      </c>
    </row>
    <row r="2497" spans="1:13" x14ac:dyDescent="0.25">
      <c r="A2497">
        <v>36390</v>
      </c>
      <c r="B2497" s="58" t="s">
        <v>2578</v>
      </c>
      <c r="C2497" s="58" t="s">
        <v>410</v>
      </c>
      <c r="D2497" s="58" t="s">
        <v>717</v>
      </c>
      <c r="E2497" s="58">
        <v>3784</v>
      </c>
      <c r="F2497" s="58">
        <v>3</v>
      </c>
      <c r="G2497" s="59">
        <v>7</v>
      </c>
      <c r="H2497" s="58" t="s">
        <v>1810</v>
      </c>
      <c r="I2497" s="59">
        <v>30</v>
      </c>
      <c r="J2497">
        <v>8</v>
      </c>
      <c r="K2497" s="191"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20.68</v>
      </c>
      <c r="L2497" s="192" t="str">
        <f t="shared" si="38"/>
        <v>Beer3784</v>
      </c>
      <c r="M2497" s="191">
        <f>VLOOKUP(L2497,'Slope %'!C:D,2,0)</f>
        <v>7.0000000000000007E-2</v>
      </c>
    </row>
    <row r="2498" spans="1:13" x14ac:dyDescent="0.25">
      <c r="A2498">
        <v>36390</v>
      </c>
      <c r="B2498" s="58" t="s">
        <v>2578</v>
      </c>
      <c r="C2498" s="58" t="s">
        <v>410</v>
      </c>
      <c r="D2498" s="58" t="s">
        <v>717</v>
      </c>
      <c r="E2498" s="58">
        <v>3784</v>
      </c>
      <c r="F2498" s="58">
        <v>3</v>
      </c>
      <c r="G2498" s="59">
        <v>7</v>
      </c>
      <c r="H2498" s="58" t="s">
        <v>1810</v>
      </c>
      <c r="I2498" s="59">
        <v>30</v>
      </c>
      <c r="J2498">
        <v>8</v>
      </c>
      <c r="K2498" s="191"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20.68</v>
      </c>
      <c r="L2498" s="192" t="str">
        <f t="shared" si="38"/>
        <v>Beer3784</v>
      </c>
      <c r="M2498" s="191">
        <f>VLOOKUP(L2498,'Slope %'!C:D,2,0)</f>
        <v>7.0000000000000007E-2</v>
      </c>
    </row>
    <row r="2499" spans="1:13" x14ac:dyDescent="0.25">
      <c r="A2499">
        <v>36431</v>
      </c>
      <c r="B2499" s="58" t="s">
        <v>2579</v>
      </c>
      <c r="C2499" s="58" t="s">
        <v>673</v>
      </c>
      <c r="D2499" s="58" t="s">
        <v>674</v>
      </c>
      <c r="E2499" s="58">
        <v>473</v>
      </c>
      <c r="F2499" s="58">
        <v>12</v>
      </c>
      <c r="G2499" s="59">
        <v>5</v>
      </c>
      <c r="H2499" s="58" t="s">
        <v>600</v>
      </c>
      <c r="I2499" s="59">
        <v>3.51</v>
      </c>
      <c r="J2499">
        <v>1</v>
      </c>
      <c r="K2499" s="191"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1.96</v>
      </c>
      <c r="L2499" s="192" t="str">
        <f t="shared" ref="L2499:L2562" si="39">(_xlfn.CONCAT(C2499,E2499))</f>
        <v>Ready to Drink473</v>
      </c>
      <c r="M2499" s="191">
        <f>VLOOKUP(L2499,'Slope %'!C:D,2,0)</f>
        <v>0.12</v>
      </c>
    </row>
    <row r="2500" spans="1:13" x14ac:dyDescent="0.25">
      <c r="A2500">
        <v>36431</v>
      </c>
      <c r="B2500" s="58" t="s">
        <v>2579</v>
      </c>
      <c r="C2500" s="58" t="s">
        <v>673</v>
      </c>
      <c r="D2500" s="58" t="s">
        <v>674</v>
      </c>
      <c r="E2500" s="58">
        <v>473</v>
      </c>
      <c r="F2500" s="58">
        <v>12</v>
      </c>
      <c r="G2500" s="59">
        <v>5</v>
      </c>
      <c r="H2500" s="58" t="s">
        <v>600</v>
      </c>
      <c r="I2500" s="59">
        <v>3.51</v>
      </c>
      <c r="J2500">
        <v>1</v>
      </c>
      <c r="K2500" s="191"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1.96</v>
      </c>
      <c r="L2500" s="192" t="str">
        <f t="shared" si="39"/>
        <v>Ready to Drink473</v>
      </c>
      <c r="M2500" s="191">
        <f>VLOOKUP(L2500,'Slope %'!C:D,2,0)</f>
        <v>0.12</v>
      </c>
    </row>
    <row r="2501" spans="1:13" x14ac:dyDescent="0.25">
      <c r="A2501">
        <v>36474</v>
      </c>
      <c r="B2501" s="58" t="s">
        <v>2580</v>
      </c>
      <c r="C2501" s="58" t="s">
        <v>414</v>
      </c>
      <c r="D2501" s="58" t="s">
        <v>552</v>
      </c>
      <c r="E2501" s="58">
        <v>300</v>
      </c>
      <c r="F2501" s="58">
        <v>20</v>
      </c>
      <c r="G2501" s="59">
        <v>33</v>
      </c>
      <c r="H2501" s="58" t="s">
        <v>421</v>
      </c>
      <c r="I2501" s="59">
        <v>13.99</v>
      </c>
      <c r="J2501">
        <v>6</v>
      </c>
      <c r="K2501" s="191"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8.7799999999999994</v>
      </c>
      <c r="L2501" s="192" t="str">
        <f t="shared" si="39"/>
        <v>Spirits300</v>
      </c>
      <c r="M2501" s="191">
        <f>VLOOKUP(L2501,'Slope %'!C:D,2,0)</f>
        <v>0.1</v>
      </c>
    </row>
    <row r="2502" spans="1:13" x14ac:dyDescent="0.25">
      <c r="A2502">
        <v>36485</v>
      </c>
      <c r="B2502" s="58" t="s">
        <v>2581</v>
      </c>
      <c r="C2502" s="58" t="s">
        <v>414</v>
      </c>
      <c r="D2502" s="58" t="s">
        <v>552</v>
      </c>
      <c r="E2502" s="58">
        <v>750</v>
      </c>
      <c r="F2502" s="58">
        <v>6</v>
      </c>
      <c r="G2502" s="59">
        <v>20</v>
      </c>
      <c r="H2502" s="58" t="s">
        <v>448</v>
      </c>
      <c r="I2502" s="59">
        <v>32.99</v>
      </c>
      <c r="J2502">
        <v>1</v>
      </c>
      <c r="K2502" s="191"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11.71</v>
      </c>
      <c r="L2502" s="192" t="str">
        <f t="shared" si="39"/>
        <v>Spirits750</v>
      </c>
      <c r="M2502" s="191">
        <f>VLOOKUP(L2502,'Slope %'!C:D,2,0)</f>
        <v>7.0000000000000007E-2</v>
      </c>
    </row>
    <row r="2503" spans="1:13" x14ac:dyDescent="0.25">
      <c r="A2503">
        <v>36507</v>
      </c>
      <c r="B2503" s="58" t="s">
        <v>2582</v>
      </c>
      <c r="C2503" s="58" t="s">
        <v>410</v>
      </c>
      <c r="D2503" s="58" t="s">
        <v>677</v>
      </c>
      <c r="E2503" s="58">
        <v>355</v>
      </c>
      <c r="F2503" s="58">
        <v>24</v>
      </c>
      <c r="G2503" s="59">
        <v>5.5</v>
      </c>
      <c r="H2503" s="58" t="s">
        <v>1855</v>
      </c>
      <c r="I2503" s="59">
        <v>3</v>
      </c>
      <c r="J2503">
        <v>1</v>
      </c>
      <c r="K2503" s="191"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1.52</v>
      </c>
      <c r="L2503" s="192" t="str">
        <f t="shared" si="39"/>
        <v>Beer355</v>
      </c>
      <c r="M2503" s="191">
        <f>VLOOKUP(L2503,'Slope %'!C:D,2,0)</f>
        <v>0.12</v>
      </c>
    </row>
    <row r="2504" spans="1:13" x14ac:dyDescent="0.25">
      <c r="A2504">
        <v>36507</v>
      </c>
      <c r="B2504" s="58" t="s">
        <v>2582</v>
      </c>
      <c r="C2504" s="58" t="s">
        <v>410</v>
      </c>
      <c r="D2504" s="58" t="s">
        <v>677</v>
      </c>
      <c r="E2504" s="58">
        <v>355</v>
      </c>
      <c r="F2504" s="58">
        <v>24</v>
      </c>
      <c r="G2504" s="59">
        <v>5.5</v>
      </c>
      <c r="H2504" s="58" t="s">
        <v>1855</v>
      </c>
      <c r="I2504" s="59">
        <v>3</v>
      </c>
      <c r="J2504">
        <v>1</v>
      </c>
      <c r="K2504" s="191"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1.52</v>
      </c>
      <c r="L2504" s="192" t="str">
        <f t="shared" si="39"/>
        <v>Beer355</v>
      </c>
      <c r="M2504" s="191">
        <f>VLOOKUP(L2504,'Slope %'!C:D,2,0)</f>
        <v>0.12</v>
      </c>
    </row>
    <row r="2505" spans="1:13" x14ac:dyDescent="0.25">
      <c r="A2505">
        <v>36509</v>
      </c>
      <c r="B2505" s="58" t="s">
        <v>2583</v>
      </c>
      <c r="C2505" s="58" t="s">
        <v>410</v>
      </c>
      <c r="D2505" s="58" t="s">
        <v>677</v>
      </c>
      <c r="E2505" s="58">
        <v>473</v>
      </c>
      <c r="F2505" s="58">
        <v>24</v>
      </c>
      <c r="G2505" s="59">
        <v>5.5</v>
      </c>
      <c r="H2505" s="58" t="s">
        <v>1855</v>
      </c>
      <c r="I2505" s="59">
        <v>4</v>
      </c>
      <c r="J2505">
        <v>1</v>
      </c>
      <c r="K2505" s="191"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2.0299999999999998</v>
      </c>
      <c r="L2505" s="192" t="str">
        <f t="shared" si="39"/>
        <v>Beer473</v>
      </c>
      <c r="M2505" s="191">
        <f>VLOOKUP(L2505,'Slope %'!C:D,2,0)</f>
        <v>0.12</v>
      </c>
    </row>
    <row r="2506" spans="1:13" x14ac:dyDescent="0.25">
      <c r="A2506">
        <v>36509</v>
      </c>
      <c r="B2506" s="58" t="s">
        <v>2583</v>
      </c>
      <c r="C2506" s="58" t="s">
        <v>410</v>
      </c>
      <c r="D2506" s="58" t="s">
        <v>677</v>
      </c>
      <c r="E2506" s="58">
        <v>473</v>
      </c>
      <c r="F2506" s="58">
        <v>24</v>
      </c>
      <c r="G2506" s="59">
        <v>5.5</v>
      </c>
      <c r="H2506" s="58" t="s">
        <v>1855</v>
      </c>
      <c r="I2506" s="59">
        <v>4</v>
      </c>
      <c r="J2506">
        <v>1</v>
      </c>
      <c r="K2506" s="191"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2.0299999999999998</v>
      </c>
      <c r="L2506" s="192" t="str">
        <f t="shared" si="39"/>
        <v>Beer473</v>
      </c>
      <c r="M2506" s="191">
        <f>VLOOKUP(L2506,'Slope %'!C:D,2,0)</f>
        <v>0.12</v>
      </c>
    </row>
    <row r="2507" spans="1:13" x14ac:dyDescent="0.25">
      <c r="A2507">
        <v>36544</v>
      </c>
      <c r="B2507" s="58" t="s">
        <v>2584</v>
      </c>
      <c r="C2507" s="58" t="s">
        <v>439</v>
      </c>
      <c r="D2507" s="58" t="s">
        <v>2167</v>
      </c>
      <c r="E2507" s="58">
        <v>0</v>
      </c>
      <c r="F2507" s="58">
        <v>10</v>
      </c>
      <c r="H2507" s="58" t="s">
        <v>1351</v>
      </c>
      <c r="I2507" s="59">
        <v>2.4900000000000002</v>
      </c>
      <c r="K2507" s="191"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0</v>
      </c>
      <c r="L2507" s="192" t="str">
        <f t="shared" si="39"/>
        <v>Non Liquor Merchandise0</v>
      </c>
      <c r="M2507" s="191" t="e">
        <f>VLOOKUP(L2507,'Slope %'!C:D,2,0)</f>
        <v>#N/A</v>
      </c>
    </row>
    <row r="2508" spans="1:13" x14ac:dyDescent="0.25">
      <c r="A2508">
        <v>36602</v>
      </c>
      <c r="B2508" s="58" t="s">
        <v>2585</v>
      </c>
      <c r="C2508" s="58" t="s">
        <v>423</v>
      </c>
      <c r="D2508" s="58" t="s">
        <v>436</v>
      </c>
      <c r="E2508" s="58">
        <v>750</v>
      </c>
      <c r="F2508" s="58">
        <v>12</v>
      </c>
      <c r="G2508" s="59">
        <v>15</v>
      </c>
      <c r="H2508" s="58" t="s">
        <v>1040</v>
      </c>
      <c r="I2508" s="59">
        <v>69.989999999999995</v>
      </c>
      <c r="J2508">
        <v>1</v>
      </c>
      <c r="K2508" s="191"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8.7799999999999994</v>
      </c>
      <c r="L2508" s="192" t="str">
        <f t="shared" si="39"/>
        <v>Wine750</v>
      </c>
      <c r="M2508" s="191">
        <f>VLOOKUP(L2508,'Slope %'!C:D,2,0)</f>
        <v>0.1</v>
      </c>
    </row>
    <row r="2509" spans="1:13" x14ac:dyDescent="0.25">
      <c r="A2509">
        <v>36697</v>
      </c>
      <c r="B2509" s="58" t="s">
        <v>2586</v>
      </c>
      <c r="C2509" s="58" t="s">
        <v>414</v>
      </c>
      <c r="D2509" s="58" t="s">
        <v>1475</v>
      </c>
      <c r="E2509" s="58">
        <v>700</v>
      </c>
      <c r="F2509" s="58">
        <v>6</v>
      </c>
      <c r="G2509" s="59">
        <v>50</v>
      </c>
      <c r="H2509" s="58" t="s">
        <v>2587</v>
      </c>
      <c r="I2509" s="59">
        <v>92.99</v>
      </c>
      <c r="J2509">
        <v>1</v>
      </c>
      <c r="K2509" s="191"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27.32</v>
      </c>
      <c r="L2509" s="192" t="str">
        <f t="shared" si="39"/>
        <v>Spirits700</v>
      </c>
      <c r="M2509" s="191">
        <f>VLOOKUP(L2509,'Slope %'!C:D,2,0)</f>
        <v>7.0000000000000007E-2</v>
      </c>
    </row>
    <row r="2510" spans="1:13" x14ac:dyDescent="0.25">
      <c r="A2510">
        <v>36758</v>
      </c>
      <c r="B2510" s="58" t="s">
        <v>2588</v>
      </c>
      <c r="C2510" s="58" t="s">
        <v>414</v>
      </c>
      <c r="D2510" s="58" t="s">
        <v>625</v>
      </c>
      <c r="E2510" s="58">
        <v>750</v>
      </c>
      <c r="F2510" s="58">
        <v>9</v>
      </c>
      <c r="G2510" s="59">
        <v>40</v>
      </c>
      <c r="H2510" s="58" t="s">
        <v>416</v>
      </c>
      <c r="I2510" s="59">
        <v>52.49</v>
      </c>
      <c r="J2510">
        <v>1</v>
      </c>
      <c r="K2510" s="191"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23.42</v>
      </c>
      <c r="L2510" s="192" t="str">
        <f t="shared" si="39"/>
        <v>Spirits750</v>
      </c>
      <c r="M2510" s="191">
        <f>VLOOKUP(L2510,'Slope %'!C:D,2,0)</f>
        <v>7.0000000000000007E-2</v>
      </c>
    </row>
    <row r="2511" spans="1:13" x14ac:dyDescent="0.25">
      <c r="A2511">
        <v>36781</v>
      </c>
      <c r="B2511" s="58" t="s">
        <v>2589</v>
      </c>
      <c r="C2511" s="58" t="s">
        <v>423</v>
      </c>
      <c r="D2511" s="58" t="s">
        <v>602</v>
      </c>
      <c r="E2511" s="58">
        <v>750</v>
      </c>
      <c r="F2511" s="58">
        <v>12</v>
      </c>
      <c r="G2511" s="59">
        <v>13.5</v>
      </c>
      <c r="H2511" s="58" t="s">
        <v>474</v>
      </c>
      <c r="I2511" s="59">
        <v>13.49</v>
      </c>
      <c r="J2511">
        <v>1</v>
      </c>
      <c r="K2511" s="191"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7.9</v>
      </c>
      <c r="L2511" s="192" t="str">
        <f t="shared" si="39"/>
        <v>Wine750</v>
      </c>
      <c r="M2511" s="191">
        <f>VLOOKUP(L2511,'Slope %'!C:D,2,0)</f>
        <v>0.1</v>
      </c>
    </row>
    <row r="2512" spans="1:13" x14ac:dyDescent="0.25">
      <c r="A2512">
        <v>36782</v>
      </c>
      <c r="B2512" s="58" t="s">
        <v>2590</v>
      </c>
      <c r="C2512" s="58" t="s">
        <v>423</v>
      </c>
      <c r="D2512" s="58" t="s">
        <v>465</v>
      </c>
      <c r="E2512" s="58">
        <v>750</v>
      </c>
      <c r="F2512" s="58">
        <v>12</v>
      </c>
      <c r="G2512" s="59">
        <v>12</v>
      </c>
      <c r="H2512" s="58" t="s">
        <v>474</v>
      </c>
      <c r="I2512" s="59">
        <v>13.49</v>
      </c>
      <c r="J2512">
        <v>1</v>
      </c>
      <c r="K2512" s="191"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7.03</v>
      </c>
      <c r="L2512" s="192" t="str">
        <f t="shared" si="39"/>
        <v>Wine750</v>
      </c>
      <c r="M2512" s="191">
        <f>VLOOKUP(L2512,'Slope %'!C:D,2,0)</f>
        <v>0.1</v>
      </c>
    </row>
    <row r="2513" spans="1:13" x14ac:dyDescent="0.25">
      <c r="A2513">
        <v>36787</v>
      </c>
      <c r="B2513" s="58" t="s">
        <v>2591</v>
      </c>
      <c r="C2513" s="58" t="s">
        <v>414</v>
      </c>
      <c r="D2513" s="58" t="s">
        <v>503</v>
      </c>
      <c r="E2513" s="58">
        <v>750</v>
      </c>
      <c r="F2513" s="58">
        <v>12</v>
      </c>
      <c r="G2513" s="59">
        <v>40</v>
      </c>
      <c r="H2513" s="58" t="s">
        <v>586</v>
      </c>
      <c r="I2513" s="59">
        <v>36.99</v>
      </c>
      <c r="J2513">
        <v>1</v>
      </c>
      <c r="K2513" s="191"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23.42</v>
      </c>
      <c r="L2513" s="192" t="str">
        <f t="shared" si="39"/>
        <v>Spirits750</v>
      </c>
      <c r="M2513" s="191">
        <f>VLOOKUP(L2513,'Slope %'!C:D,2,0)</f>
        <v>7.0000000000000007E-2</v>
      </c>
    </row>
    <row r="2514" spans="1:13" x14ac:dyDescent="0.25">
      <c r="A2514">
        <v>36804</v>
      </c>
      <c r="B2514" s="58" t="s">
        <v>2592</v>
      </c>
      <c r="C2514" s="58" t="s">
        <v>410</v>
      </c>
      <c r="D2514" s="58" t="s">
        <v>717</v>
      </c>
      <c r="E2514" s="58">
        <v>473</v>
      </c>
      <c r="F2514" s="58">
        <v>24</v>
      </c>
      <c r="G2514" s="59">
        <v>8</v>
      </c>
      <c r="H2514" s="58" t="s">
        <v>2066</v>
      </c>
      <c r="I2514" s="59">
        <v>5.29</v>
      </c>
      <c r="J2514">
        <v>1</v>
      </c>
      <c r="K2514" s="191"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2.95</v>
      </c>
      <c r="L2514" s="192" t="str">
        <f t="shared" si="39"/>
        <v>Beer473</v>
      </c>
      <c r="M2514" s="191">
        <f>VLOOKUP(L2514,'Slope %'!C:D,2,0)</f>
        <v>0.12</v>
      </c>
    </row>
    <row r="2515" spans="1:13" x14ac:dyDescent="0.25">
      <c r="A2515">
        <v>36804</v>
      </c>
      <c r="B2515" s="58" t="s">
        <v>2592</v>
      </c>
      <c r="C2515" s="58" t="s">
        <v>410</v>
      </c>
      <c r="D2515" s="58" t="s">
        <v>717</v>
      </c>
      <c r="E2515" s="58">
        <v>473</v>
      </c>
      <c r="F2515" s="58">
        <v>24</v>
      </c>
      <c r="G2515" s="59">
        <v>8</v>
      </c>
      <c r="H2515" s="58" t="s">
        <v>2066</v>
      </c>
      <c r="I2515" s="59">
        <v>5.29</v>
      </c>
      <c r="J2515">
        <v>1</v>
      </c>
      <c r="K2515" s="191"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2.95</v>
      </c>
      <c r="L2515" s="192" t="str">
        <f t="shared" si="39"/>
        <v>Beer473</v>
      </c>
      <c r="M2515" s="191">
        <f>VLOOKUP(L2515,'Slope %'!C:D,2,0)</f>
        <v>0.12</v>
      </c>
    </row>
    <row r="2516" spans="1:13" x14ac:dyDescent="0.25">
      <c r="A2516">
        <v>36805</v>
      </c>
      <c r="B2516" s="58" t="s">
        <v>2593</v>
      </c>
      <c r="C2516" s="58" t="s">
        <v>423</v>
      </c>
      <c r="D2516" s="58" t="s">
        <v>476</v>
      </c>
      <c r="E2516" s="58">
        <v>750</v>
      </c>
      <c r="F2516" s="58">
        <v>12</v>
      </c>
      <c r="G2516" s="59">
        <v>14.5</v>
      </c>
      <c r="H2516" s="58" t="s">
        <v>421</v>
      </c>
      <c r="I2516" s="59">
        <v>25.99</v>
      </c>
      <c r="J2516">
        <v>1</v>
      </c>
      <c r="K2516" s="191"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8.49</v>
      </c>
      <c r="L2516" s="192" t="str">
        <f t="shared" si="39"/>
        <v>Wine750</v>
      </c>
      <c r="M2516" s="191">
        <f>VLOOKUP(L2516,'Slope %'!C:D,2,0)</f>
        <v>0.1</v>
      </c>
    </row>
    <row r="2517" spans="1:13" x14ac:dyDescent="0.25">
      <c r="A2517">
        <v>36811</v>
      </c>
      <c r="B2517" s="58" t="s">
        <v>2594</v>
      </c>
      <c r="C2517" s="58" t="s">
        <v>410</v>
      </c>
      <c r="D2517" s="58" t="s">
        <v>411</v>
      </c>
      <c r="E2517" s="58">
        <v>473</v>
      </c>
      <c r="F2517" s="58">
        <v>24</v>
      </c>
      <c r="G2517" s="59">
        <v>5</v>
      </c>
      <c r="H2517" s="58" t="s">
        <v>1961</v>
      </c>
      <c r="I2517" s="59">
        <v>3.99</v>
      </c>
      <c r="J2517">
        <v>1</v>
      </c>
      <c r="K2517" s="191"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1.85</v>
      </c>
      <c r="L2517" s="192" t="str">
        <f t="shared" si="39"/>
        <v>Beer473</v>
      </c>
      <c r="M2517" s="191">
        <f>VLOOKUP(L2517,'Slope %'!C:D,2,0)</f>
        <v>0.12</v>
      </c>
    </row>
    <row r="2518" spans="1:13" x14ac:dyDescent="0.25">
      <c r="A2518">
        <v>36811</v>
      </c>
      <c r="B2518" s="58" t="s">
        <v>2594</v>
      </c>
      <c r="C2518" s="58" t="s">
        <v>410</v>
      </c>
      <c r="D2518" s="58" t="s">
        <v>411</v>
      </c>
      <c r="E2518" s="58">
        <v>473</v>
      </c>
      <c r="F2518" s="58">
        <v>24</v>
      </c>
      <c r="G2518" s="59">
        <v>5</v>
      </c>
      <c r="H2518" s="58" t="s">
        <v>1961</v>
      </c>
      <c r="I2518" s="59">
        <v>3.99</v>
      </c>
      <c r="J2518">
        <v>1</v>
      </c>
      <c r="K2518" s="191"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1.85</v>
      </c>
      <c r="L2518" s="192" t="str">
        <f t="shared" si="39"/>
        <v>Beer473</v>
      </c>
      <c r="M2518" s="191">
        <f>VLOOKUP(L2518,'Slope %'!C:D,2,0)</f>
        <v>0.12</v>
      </c>
    </row>
    <row r="2519" spans="1:13" x14ac:dyDescent="0.25">
      <c r="A2519">
        <v>36822</v>
      </c>
      <c r="B2519" s="58" t="s">
        <v>2595</v>
      </c>
      <c r="C2519" s="58" t="s">
        <v>410</v>
      </c>
      <c r="D2519" s="58" t="s">
        <v>717</v>
      </c>
      <c r="E2519" s="58">
        <v>473</v>
      </c>
      <c r="F2519" s="58">
        <v>24</v>
      </c>
      <c r="G2519" s="59">
        <v>8.1999999999999993</v>
      </c>
      <c r="H2519" s="58" t="s">
        <v>448</v>
      </c>
      <c r="I2519" s="59">
        <v>4.99</v>
      </c>
      <c r="J2519">
        <v>1</v>
      </c>
      <c r="K2519" s="191"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3.03</v>
      </c>
      <c r="L2519" s="192" t="str">
        <f t="shared" si="39"/>
        <v>Beer473</v>
      </c>
      <c r="M2519" s="191">
        <f>VLOOKUP(L2519,'Slope %'!C:D,2,0)</f>
        <v>0.12</v>
      </c>
    </row>
    <row r="2520" spans="1:13" x14ac:dyDescent="0.25">
      <c r="A2520">
        <v>36832</v>
      </c>
      <c r="B2520" s="58" t="s">
        <v>2596</v>
      </c>
      <c r="C2520" s="58" t="s">
        <v>414</v>
      </c>
      <c r="D2520" s="58" t="s">
        <v>663</v>
      </c>
      <c r="E2520" s="58">
        <v>750</v>
      </c>
      <c r="F2520" s="58">
        <v>12</v>
      </c>
      <c r="G2520" s="59">
        <v>30</v>
      </c>
      <c r="H2520" s="58" t="s">
        <v>1657</v>
      </c>
      <c r="I2520" s="59">
        <v>35.99</v>
      </c>
      <c r="J2520">
        <v>1</v>
      </c>
      <c r="K2520" s="191"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17.57</v>
      </c>
      <c r="L2520" s="192" t="str">
        <f t="shared" si="39"/>
        <v>Spirits750</v>
      </c>
      <c r="M2520" s="191">
        <f>VLOOKUP(L2520,'Slope %'!C:D,2,0)</f>
        <v>7.0000000000000007E-2</v>
      </c>
    </row>
    <row r="2521" spans="1:13" x14ac:dyDescent="0.25">
      <c r="A2521">
        <v>36838</v>
      </c>
      <c r="B2521" s="58" t="s">
        <v>2597</v>
      </c>
      <c r="C2521" s="58" t="s">
        <v>410</v>
      </c>
      <c r="D2521" s="58" t="s">
        <v>677</v>
      </c>
      <c r="E2521" s="58">
        <v>750</v>
      </c>
      <c r="F2521" s="58">
        <v>12</v>
      </c>
      <c r="G2521" s="59">
        <v>5</v>
      </c>
      <c r="H2521" s="58" t="s">
        <v>1810</v>
      </c>
      <c r="I2521" s="59">
        <v>9</v>
      </c>
      <c r="J2521">
        <v>1</v>
      </c>
      <c r="K2521" s="191"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2.93</v>
      </c>
      <c r="L2521" s="192" t="str">
        <f t="shared" si="39"/>
        <v>Beer750</v>
      </c>
      <c r="M2521" s="191">
        <f>VLOOKUP(L2521,'Slope %'!C:D,2,0)</f>
        <v>0.12</v>
      </c>
    </row>
    <row r="2522" spans="1:13" x14ac:dyDescent="0.25">
      <c r="A2522">
        <v>36838</v>
      </c>
      <c r="B2522" s="58" t="s">
        <v>2597</v>
      </c>
      <c r="C2522" s="58" t="s">
        <v>410</v>
      </c>
      <c r="D2522" s="58" t="s">
        <v>677</v>
      </c>
      <c r="E2522" s="58">
        <v>750</v>
      </c>
      <c r="F2522" s="58">
        <v>12</v>
      </c>
      <c r="G2522" s="59">
        <v>5</v>
      </c>
      <c r="H2522" s="58" t="s">
        <v>1810</v>
      </c>
      <c r="I2522" s="59">
        <v>9</v>
      </c>
      <c r="J2522">
        <v>1</v>
      </c>
      <c r="K2522" s="191"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2.93</v>
      </c>
      <c r="L2522" s="192" t="str">
        <f t="shared" si="39"/>
        <v>Beer750</v>
      </c>
      <c r="M2522" s="191">
        <f>VLOOKUP(L2522,'Slope %'!C:D,2,0)</f>
        <v>0.12</v>
      </c>
    </row>
    <row r="2523" spans="1:13" x14ac:dyDescent="0.25">
      <c r="A2523">
        <v>36879</v>
      </c>
      <c r="B2523" s="58" t="s">
        <v>2598</v>
      </c>
      <c r="C2523" s="58" t="s">
        <v>423</v>
      </c>
      <c r="D2523" s="58" t="s">
        <v>436</v>
      </c>
      <c r="E2523" s="58">
        <v>750</v>
      </c>
      <c r="F2523" s="58">
        <v>6</v>
      </c>
      <c r="G2523" s="59">
        <v>14</v>
      </c>
      <c r="H2523" s="58" t="s">
        <v>586</v>
      </c>
      <c r="I2523" s="59">
        <v>199.99</v>
      </c>
      <c r="J2523">
        <v>1</v>
      </c>
      <c r="K2523" s="191"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8.1999999999999993</v>
      </c>
      <c r="L2523" s="192" t="str">
        <f t="shared" si="39"/>
        <v>Wine750</v>
      </c>
      <c r="M2523" s="191">
        <f>VLOOKUP(L2523,'Slope %'!C:D,2,0)</f>
        <v>0.1</v>
      </c>
    </row>
    <row r="2524" spans="1:13" x14ac:dyDescent="0.25">
      <c r="A2524">
        <v>36883</v>
      </c>
      <c r="B2524" s="58" t="s">
        <v>2599</v>
      </c>
      <c r="C2524" s="58" t="s">
        <v>423</v>
      </c>
      <c r="D2524" s="58" t="s">
        <v>598</v>
      </c>
      <c r="E2524" s="58">
        <v>750</v>
      </c>
      <c r="F2524" s="58">
        <v>12</v>
      </c>
      <c r="G2524" s="59">
        <v>13.5</v>
      </c>
      <c r="H2524" s="58" t="s">
        <v>511</v>
      </c>
      <c r="I2524" s="59">
        <v>17.989999999999998</v>
      </c>
      <c r="J2524">
        <v>1</v>
      </c>
      <c r="K2524" s="191"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7.9</v>
      </c>
      <c r="L2524" s="192" t="str">
        <f t="shared" si="39"/>
        <v>Wine750</v>
      </c>
      <c r="M2524" s="191">
        <f>VLOOKUP(L2524,'Slope %'!C:D,2,0)</f>
        <v>0.1</v>
      </c>
    </row>
    <row r="2525" spans="1:13" x14ac:dyDescent="0.25">
      <c r="A2525">
        <v>36884</v>
      </c>
      <c r="B2525" s="58" t="s">
        <v>2600</v>
      </c>
      <c r="C2525" s="58" t="s">
        <v>423</v>
      </c>
      <c r="D2525" s="58" t="s">
        <v>575</v>
      </c>
      <c r="E2525" s="58">
        <v>750</v>
      </c>
      <c r="F2525" s="58">
        <v>12</v>
      </c>
      <c r="G2525" s="59">
        <v>12.5</v>
      </c>
      <c r="H2525" s="58" t="s">
        <v>511</v>
      </c>
      <c r="I2525" s="59">
        <v>16.489999999999998</v>
      </c>
      <c r="J2525">
        <v>1</v>
      </c>
      <c r="K2525" s="191"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7.32</v>
      </c>
      <c r="L2525" s="192" t="str">
        <f t="shared" si="39"/>
        <v>Wine750</v>
      </c>
      <c r="M2525" s="191">
        <f>VLOOKUP(L2525,'Slope %'!C:D,2,0)</f>
        <v>0.1</v>
      </c>
    </row>
    <row r="2526" spans="1:13" x14ac:dyDescent="0.25">
      <c r="A2526">
        <v>36885</v>
      </c>
      <c r="B2526" s="58" t="s">
        <v>2601</v>
      </c>
      <c r="C2526" s="58" t="s">
        <v>423</v>
      </c>
      <c r="D2526" s="58" t="s">
        <v>510</v>
      </c>
      <c r="E2526" s="58">
        <v>750</v>
      </c>
      <c r="F2526" s="58">
        <v>6</v>
      </c>
      <c r="G2526" s="59">
        <v>20</v>
      </c>
      <c r="H2526" s="58" t="s">
        <v>511</v>
      </c>
      <c r="I2526" s="59">
        <v>38.99</v>
      </c>
      <c r="J2526">
        <v>1</v>
      </c>
      <c r="K2526" s="191"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11.71</v>
      </c>
      <c r="L2526" s="192" t="str">
        <f t="shared" si="39"/>
        <v>Wine750</v>
      </c>
      <c r="M2526" s="191">
        <f>VLOOKUP(L2526,'Slope %'!C:D,2,0)</f>
        <v>0.1</v>
      </c>
    </row>
    <row r="2527" spans="1:13" x14ac:dyDescent="0.25">
      <c r="A2527">
        <v>36886</v>
      </c>
      <c r="B2527" s="58" t="s">
        <v>2602</v>
      </c>
      <c r="C2527" s="58" t="s">
        <v>423</v>
      </c>
      <c r="D2527" s="58" t="s">
        <v>598</v>
      </c>
      <c r="E2527" s="58">
        <v>750</v>
      </c>
      <c r="F2527" s="58">
        <v>12</v>
      </c>
      <c r="G2527" s="59">
        <v>15</v>
      </c>
      <c r="H2527" s="58" t="s">
        <v>511</v>
      </c>
      <c r="I2527" s="59">
        <v>16.489999999999998</v>
      </c>
      <c r="J2527">
        <v>1</v>
      </c>
      <c r="K2527" s="191"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8.7799999999999994</v>
      </c>
      <c r="L2527" s="192" t="str">
        <f t="shared" si="39"/>
        <v>Wine750</v>
      </c>
      <c r="M2527" s="191">
        <f>VLOOKUP(L2527,'Slope %'!C:D,2,0)</f>
        <v>0.1</v>
      </c>
    </row>
    <row r="2528" spans="1:13" x14ac:dyDescent="0.25">
      <c r="A2528">
        <v>36951</v>
      </c>
      <c r="B2528" s="58" t="s">
        <v>2603</v>
      </c>
      <c r="C2528" s="58" t="s">
        <v>423</v>
      </c>
      <c r="D2528" s="58" t="s">
        <v>598</v>
      </c>
      <c r="E2528" s="58">
        <v>750</v>
      </c>
      <c r="F2528" s="58">
        <v>12</v>
      </c>
      <c r="G2528" s="59">
        <v>13.5</v>
      </c>
      <c r="H2528" s="58" t="s">
        <v>541</v>
      </c>
      <c r="I2528" s="59">
        <v>17.989999999999998</v>
      </c>
      <c r="J2528">
        <v>1</v>
      </c>
      <c r="K2528" s="191"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7.9</v>
      </c>
      <c r="L2528" s="192" t="str">
        <f t="shared" si="39"/>
        <v>Wine750</v>
      </c>
      <c r="M2528" s="191">
        <f>VLOOKUP(L2528,'Slope %'!C:D,2,0)</f>
        <v>0.1</v>
      </c>
    </row>
    <row r="2529" spans="1:13" x14ac:dyDescent="0.25">
      <c r="A2529">
        <v>36958</v>
      </c>
      <c r="B2529" s="58" t="s">
        <v>2604</v>
      </c>
      <c r="C2529" s="58" t="s">
        <v>410</v>
      </c>
      <c r="D2529" s="58" t="s">
        <v>677</v>
      </c>
      <c r="E2529" s="58">
        <v>473</v>
      </c>
      <c r="F2529" s="58">
        <v>24</v>
      </c>
      <c r="G2529" s="59">
        <v>5</v>
      </c>
      <c r="H2529" s="58" t="s">
        <v>2280</v>
      </c>
      <c r="I2529" s="59">
        <v>4.1900000000000004</v>
      </c>
      <c r="J2529">
        <v>1</v>
      </c>
      <c r="K2529" s="191"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1.85</v>
      </c>
      <c r="L2529" s="192" t="str">
        <f t="shared" si="39"/>
        <v>Beer473</v>
      </c>
      <c r="M2529" s="191">
        <f>VLOOKUP(L2529,'Slope %'!C:D,2,0)</f>
        <v>0.12</v>
      </c>
    </row>
    <row r="2530" spans="1:13" x14ac:dyDescent="0.25">
      <c r="A2530">
        <v>36958</v>
      </c>
      <c r="B2530" s="58" t="s">
        <v>2604</v>
      </c>
      <c r="C2530" s="58" t="s">
        <v>410</v>
      </c>
      <c r="D2530" s="58" t="s">
        <v>677</v>
      </c>
      <c r="E2530" s="58">
        <v>473</v>
      </c>
      <c r="F2530" s="58">
        <v>24</v>
      </c>
      <c r="G2530" s="59">
        <v>5</v>
      </c>
      <c r="H2530" s="58" t="s">
        <v>2280</v>
      </c>
      <c r="I2530" s="59">
        <v>4.1900000000000004</v>
      </c>
      <c r="J2530">
        <v>1</v>
      </c>
      <c r="K2530" s="191"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1.85</v>
      </c>
      <c r="L2530" s="192" t="str">
        <f t="shared" si="39"/>
        <v>Beer473</v>
      </c>
      <c r="M2530" s="191">
        <f>VLOOKUP(L2530,'Slope %'!C:D,2,0)</f>
        <v>0.12</v>
      </c>
    </row>
    <row r="2531" spans="1:13" x14ac:dyDescent="0.25">
      <c r="A2531">
        <v>36962</v>
      </c>
      <c r="B2531" s="58" t="s">
        <v>2605</v>
      </c>
      <c r="C2531" s="58" t="s">
        <v>423</v>
      </c>
      <c r="D2531" s="58" t="s">
        <v>436</v>
      </c>
      <c r="E2531" s="58">
        <v>750</v>
      </c>
      <c r="F2531" s="58">
        <v>12</v>
      </c>
      <c r="G2531" s="59">
        <v>11.5</v>
      </c>
      <c r="H2531" s="58" t="s">
        <v>511</v>
      </c>
      <c r="I2531" s="59">
        <v>19.989999999999998</v>
      </c>
      <c r="J2531">
        <v>1</v>
      </c>
      <c r="K2531" s="191"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6.73</v>
      </c>
      <c r="L2531" s="192" t="str">
        <f t="shared" si="39"/>
        <v>Wine750</v>
      </c>
      <c r="M2531" s="191">
        <f>VLOOKUP(L2531,'Slope %'!C:D,2,0)</f>
        <v>0.1</v>
      </c>
    </row>
    <row r="2532" spans="1:13" x14ac:dyDescent="0.25">
      <c r="A2532">
        <v>36963</v>
      </c>
      <c r="B2532" s="58" t="s">
        <v>2606</v>
      </c>
      <c r="C2532" s="58" t="s">
        <v>423</v>
      </c>
      <c r="D2532" s="58" t="s">
        <v>538</v>
      </c>
      <c r="E2532" s="58">
        <v>750</v>
      </c>
      <c r="F2532" s="58">
        <v>6</v>
      </c>
      <c r="G2532" s="59">
        <v>14.5</v>
      </c>
      <c r="H2532" s="58" t="s">
        <v>586</v>
      </c>
      <c r="I2532" s="59">
        <v>99.99</v>
      </c>
      <c r="J2532">
        <v>1</v>
      </c>
      <c r="K2532" s="191"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8.49</v>
      </c>
      <c r="L2532" s="192" t="str">
        <f t="shared" si="39"/>
        <v>Wine750</v>
      </c>
      <c r="M2532" s="191">
        <f>VLOOKUP(L2532,'Slope %'!C:D,2,0)</f>
        <v>0.1</v>
      </c>
    </row>
    <row r="2533" spans="1:13" x14ac:dyDescent="0.25">
      <c r="A2533">
        <v>36966</v>
      </c>
      <c r="B2533" s="58" t="s">
        <v>2607</v>
      </c>
      <c r="C2533" s="58" t="s">
        <v>423</v>
      </c>
      <c r="D2533" s="58" t="s">
        <v>575</v>
      </c>
      <c r="E2533" s="58">
        <v>750</v>
      </c>
      <c r="F2533" s="58">
        <v>12</v>
      </c>
      <c r="G2533" s="59">
        <v>11.5</v>
      </c>
      <c r="H2533" s="58" t="s">
        <v>511</v>
      </c>
      <c r="I2533" s="59">
        <v>19.989999999999998</v>
      </c>
      <c r="J2533">
        <v>1</v>
      </c>
      <c r="K2533" s="191"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6.73</v>
      </c>
      <c r="L2533" s="192" t="str">
        <f t="shared" si="39"/>
        <v>Wine750</v>
      </c>
      <c r="M2533" s="191">
        <f>VLOOKUP(L2533,'Slope %'!C:D,2,0)</f>
        <v>0.1</v>
      </c>
    </row>
    <row r="2534" spans="1:13" x14ac:dyDescent="0.25">
      <c r="A2534">
        <v>36968</v>
      </c>
      <c r="B2534" s="58" t="s">
        <v>2608</v>
      </c>
      <c r="C2534" s="58" t="s">
        <v>423</v>
      </c>
      <c r="D2534" s="58" t="s">
        <v>639</v>
      </c>
      <c r="E2534" s="58">
        <v>750</v>
      </c>
      <c r="F2534" s="58">
        <v>12</v>
      </c>
      <c r="G2534" s="59">
        <v>12.5</v>
      </c>
      <c r="H2534" s="58" t="s">
        <v>511</v>
      </c>
      <c r="I2534" s="59">
        <v>20.99</v>
      </c>
      <c r="J2534">
        <v>1</v>
      </c>
      <c r="K2534" s="191"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7.32</v>
      </c>
      <c r="L2534" s="192" t="str">
        <f t="shared" si="39"/>
        <v>Wine750</v>
      </c>
      <c r="M2534" s="191">
        <f>VLOOKUP(L2534,'Slope %'!C:D,2,0)</f>
        <v>0.1</v>
      </c>
    </row>
    <row r="2535" spans="1:13" x14ac:dyDescent="0.25">
      <c r="A2535">
        <v>37002</v>
      </c>
      <c r="B2535" s="58" t="s">
        <v>2609</v>
      </c>
      <c r="C2535" s="58" t="s">
        <v>410</v>
      </c>
      <c r="D2535" s="58" t="s">
        <v>411</v>
      </c>
      <c r="E2535" s="58">
        <v>8520</v>
      </c>
      <c r="F2535" s="58">
        <v>1</v>
      </c>
      <c r="G2535" s="59">
        <v>4.9000000000000004</v>
      </c>
      <c r="H2535" s="58" t="s">
        <v>1283</v>
      </c>
      <c r="I2535" s="59">
        <v>43.79</v>
      </c>
      <c r="J2535">
        <v>24</v>
      </c>
      <c r="K2535" s="191"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32.590000000000003</v>
      </c>
      <c r="L2535" s="192" t="str">
        <f t="shared" si="39"/>
        <v>Beer8520</v>
      </c>
      <c r="M2535" s="191">
        <f>VLOOKUP(L2535,'Slope %'!C:D,2,0)</f>
        <v>0.05</v>
      </c>
    </row>
    <row r="2536" spans="1:13" x14ac:dyDescent="0.25">
      <c r="A2536">
        <v>37002</v>
      </c>
      <c r="B2536" s="58" t="s">
        <v>2609</v>
      </c>
      <c r="C2536" s="58" t="s">
        <v>410</v>
      </c>
      <c r="D2536" s="58" t="s">
        <v>411</v>
      </c>
      <c r="E2536" s="58">
        <v>8520</v>
      </c>
      <c r="F2536" s="58">
        <v>1</v>
      </c>
      <c r="G2536" s="59">
        <v>4.9000000000000004</v>
      </c>
      <c r="H2536" s="58" t="s">
        <v>1283</v>
      </c>
      <c r="I2536" s="59">
        <v>43.79</v>
      </c>
      <c r="J2536">
        <v>24</v>
      </c>
      <c r="K2536" s="191"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32.590000000000003</v>
      </c>
      <c r="L2536" s="192" t="str">
        <f t="shared" si="39"/>
        <v>Beer8520</v>
      </c>
      <c r="M2536" s="191">
        <f>VLOOKUP(L2536,'Slope %'!C:D,2,0)</f>
        <v>0.05</v>
      </c>
    </row>
    <row r="2537" spans="1:13" x14ac:dyDescent="0.25">
      <c r="A2537">
        <v>37003</v>
      </c>
      <c r="B2537" s="58" t="s">
        <v>2610</v>
      </c>
      <c r="C2537" s="58" t="s">
        <v>410</v>
      </c>
      <c r="D2537" s="58" t="s">
        <v>717</v>
      </c>
      <c r="E2537" s="58">
        <v>473</v>
      </c>
      <c r="F2537" s="58">
        <v>24</v>
      </c>
      <c r="G2537" s="59">
        <v>6.8</v>
      </c>
      <c r="H2537" s="58" t="s">
        <v>516</v>
      </c>
      <c r="I2537" s="59">
        <v>4.3899999999999997</v>
      </c>
      <c r="J2537">
        <v>1</v>
      </c>
      <c r="K2537" s="191"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2.5099999999999998</v>
      </c>
      <c r="L2537" s="192" t="str">
        <f t="shared" si="39"/>
        <v>Beer473</v>
      </c>
      <c r="M2537" s="191">
        <f>VLOOKUP(L2537,'Slope %'!C:D,2,0)</f>
        <v>0.12</v>
      </c>
    </row>
    <row r="2538" spans="1:13" x14ac:dyDescent="0.25">
      <c r="A2538">
        <v>37003</v>
      </c>
      <c r="B2538" s="58" t="s">
        <v>2610</v>
      </c>
      <c r="C2538" s="58" t="s">
        <v>410</v>
      </c>
      <c r="D2538" s="58" t="s">
        <v>717</v>
      </c>
      <c r="E2538" s="58">
        <v>473</v>
      </c>
      <c r="F2538" s="58">
        <v>24</v>
      </c>
      <c r="G2538" s="59">
        <v>6.8</v>
      </c>
      <c r="H2538" s="58" t="s">
        <v>516</v>
      </c>
      <c r="I2538" s="59">
        <v>4.3899999999999997</v>
      </c>
      <c r="J2538">
        <v>1</v>
      </c>
      <c r="K2538" s="191"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2.5099999999999998</v>
      </c>
      <c r="L2538" s="192" t="str">
        <f t="shared" si="39"/>
        <v>Beer473</v>
      </c>
      <c r="M2538" s="191">
        <f>VLOOKUP(L2538,'Slope %'!C:D,2,0)</f>
        <v>0.12</v>
      </c>
    </row>
    <row r="2539" spans="1:13" x14ac:dyDescent="0.25">
      <c r="A2539">
        <v>37020</v>
      </c>
      <c r="B2539" s="58" t="s">
        <v>2611</v>
      </c>
      <c r="C2539" s="58" t="s">
        <v>410</v>
      </c>
      <c r="D2539" s="58" t="s">
        <v>906</v>
      </c>
      <c r="E2539" s="58">
        <v>2130</v>
      </c>
      <c r="F2539" s="58">
        <v>4</v>
      </c>
      <c r="G2539" s="59">
        <v>4.7</v>
      </c>
      <c r="H2539" s="58" t="s">
        <v>1076</v>
      </c>
      <c r="I2539" s="59">
        <v>16.989999999999998</v>
      </c>
      <c r="J2539">
        <v>6</v>
      </c>
      <c r="K2539" s="191"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7.82</v>
      </c>
      <c r="L2539" s="192" t="str">
        <f t="shared" si="39"/>
        <v>Beer2130</v>
      </c>
      <c r="M2539" s="191">
        <f>VLOOKUP(L2539,'Slope %'!C:D,2,0)</f>
        <v>0.1</v>
      </c>
    </row>
    <row r="2540" spans="1:13" x14ac:dyDescent="0.25">
      <c r="A2540">
        <v>37020</v>
      </c>
      <c r="B2540" s="58" t="s">
        <v>2611</v>
      </c>
      <c r="C2540" s="58" t="s">
        <v>410</v>
      </c>
      <c r="D2540" s="58" t="s">
        <v>906</v>
      </c>
      <c r="E2540" s="58">
        <v>2130</v>
      </c>
      <c r="F2540" s="58">
        <v>4</v>
      </c>
      <c r="G2540" s="59">
        <v>4.7</v>
      </c>
      <c r="H2540" s="58" t="s">
        <v>1076</v>
      </c>
      <c r="I2540" s="59">
        <v>16.989999999999998</v>
      </c>
      <c r="J2540">
        <v>6</v>
      </c>
      <c r="K2540" s="191"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7.82</v>
      </c>
      <c r="L2540" s="192" t="str">
        <f t="shared" si="39"/>
        <v>Beer2130</v>
      </c>
      <c r="M2540" s="191">
        <f>VLOOKUP(L2540,'Slope %'!C:D,2,0)</f>
        <v>0.1</v>
      </c>
    </row>
    <row r="2541" spans="1:13" x14ac:dyDescent="0.25">
      <c r="A2541">
        <v>37071</v>
      </c>
      <c r="B2541" s="58" t="s">
        <v>2612</v>
      </c>
      <c r="C2541" s="58" t="s">
        <v>410</v>
      </c>
      <c r="D2541" s="58" t="s">
        <v>717</v>
      </c>
      <c r="E2541" s="58">
        <v>473</v>
      </c>
      <c r="F2541" s="58">
        <v>24</v>
      </c>
      <c r="G2541" s="59">
        <v>6.5</v>
      </c>
      <c r="H2541" s="58" t="s">
        <v>1526</v>
      </c>
      <c r="I2541" s="59">
        <v>3.95</v>
      </c>
      <c r="J2541">
        <v>1</v>
      </c>
      <c r="K2541" s="191"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2.4</v>
      </c>
      <c r="L2541" s="192" t="str">
        <f t="shared" si="39"/>
        <v>Beer473</v>
      </c>
      <c r="M2541" s="191">
        <f>VLOOKUP(L2541,'Slope %'!C:D,2,0)</f>
        <v>0.12</v>
      </c>
    </row>
    <row r="2542" spans="1:13" x14ac:dyDescent="0.25">
      <c r="A2542">
        <v>37071</v>
      </c>
      <c r="B2542" s="58" t="s">
        <v>2612</v>
      </c>
      <c r="C2542" s="58" t="s">
        <v>410</v>
      </c>
      <c r="D2542" s="58" t="s">
        <v>717</v>
      </c>
      <c r="E2542" s="58">
        <v>473</v>
      </c>
      <c r="F2542" s="58">
        <v>24</v>
      </c>
      <c r="G2542" s="59">
        <v>6.5</v>
      </c>
      <c r="H2542" s="58" t="s">
        <v>1526</v>
      </c>
      <c r="I2542" s="59">
        <v>3.95</v>
      </c>
      <c r="J2542">
        <v>1</v>
      </c>
      <c r="K2542" s="191"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2.4</v>
      </c>
      <c r="L2542" s="192" t="str">
        <f t="shared" si="39"/>
        <v>Beer473</v>
      </c>
      <c r="M2542" s="191">
        <f>VLOOKUP(L2542,'Slope %'!C:D,2,0)</f>
        <v>0.12</v>
      </c>
    </row>
    <row r="2543" spans="1:13" x14ac:dyDescent="0.25">
      <c r="A2543">
        <v>37074</v>
      </c>
      <c r="B2543" s="58" t="s">
        <v>2613</v>
      </c>
      <c r="C2543" s="58" t="s">
        <v>410</v>
      </c>
      <c r="D2543" s="58" t="s">
        <v>717</v>
      </c>
      <c r="E2543" s="58">
        <v>473</v>
      </c>
      <c r="F2543" s="58">
        <v>24</v>
      </c>
      <c r="G2543" s="59">
        <v>7.1</v>
      </c>
      <c r="H2543" s="58" t="s">
        <v>516</v>
      </c>
      <c r="I2543" s="59">
        <v>4.3899999999999997</v>
      </c>
      <c r="J2543">
        <v>1</v>
      </c>
      <c r="K2543" s="191"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2.62</v>
      </c>
      <c r="L2543" s="192" t="str">
        <f t="shared" si="39"/>
        <v>Beer473</v>
      </c>
      <c r="M2543" s="191">
        <f>VLOOKUP(L2543,'Slope %'!C:D,2,0)</f>
        <v>0.12</v>
      </c>
    </row>
    <row r="2544" spans="1:13" x14ac:dyDescent="0.25">
      <c r="A2544">
        <v>37074</v>
      </c>
      <c r="B2544" s="58" t="s">
        <v>2613</v>
      </c>
      <c r="C2544" s="58" t="s">
        <v>410</v>
      </c>
      <c r="D2544" s="58" t="s">
        <v>717</v>
      </c>
      <c r="E2544" s="58">
        <v>473</v>
      </c>
      <c r="F2544" s="58">
        <v>24</v>
      </c>
      <c r="G2544" s="59">
        <v>7.1</v>
      </c>
      <c r="H2544" s="58" t="s">
        <v>516</v>
      </c>
      <c r="I2544" s="59">
        <v>4.3899999999999997</v>
      </c>
      <c r="J2544">
        <v>1</v>
      </c>
      <c r="K2544" s="191"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2.62</v>
      </c>
      <c r="L2544" s="192" t="str">
        <f t="shared" si="39"/>
        <v>Beer473</v>
      </c>
      <c r="M2544" s="191">
        <f>VLOOKUP(L2544,'Slope %'!C:D,2,0)</f>
        <v>0.12</v>
      </c>
    </row>
    <row r="2545" spans="1:13" x14ac:dyDescent="0.25">
      <c r="A2545">
        <v>37077</v>
      </c>
      <c r="B2545" s="58" t="s">
        <v>2614</v>
      </c>
      <c r="C2545" s="58" t="s">
        <v>410</v>
      </c>
      <c r="D2545" s="58" t="s">
        <v>717</v>
      </c>
      <c r="E2545" s="58">
        <v>473</v>
      </c>
      <c r="F2545" s="58">
        <v>24</v>
      </c>
      <c r="G2545" s="59">
        <v>7</v>
      </c>
      <c r="H2545" s="58" t="s">
        <v>1959</v>
      </c>
      <c r="I2545" s="59">
        <v>4.8899999999999997</v>
      </c>
      <c r="J2545">
        <v>1</v>
      </c>
      <c r="K2545" s="191"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2.58</v>
      </c>
      <c r="L2545" s="192" t="str">
        <f t="shared" si="39"/>
        <v>Beer473</v>
      </c>
      <c r="M2545" s="191">
        <f>VLOOKUP(L2545,'Slope %'!C:D,2,0)</f>
        <v>0.12</v>
      </c>
    </row>
    <row r="2546" spans="1:13" x14ac:dyDescent="0.25">
      <c r="A2546">
        <v>37077</v>
      </c>
      <c r="B2546" s="58" t="s">
        <v>2614</v>
      </c>
      <c r="C2546" s="58" t="s">
        <v>410</v>
      </c>
      <c r="D2546" s="58" t="s">
        <v>717</v>
      </c>
      <c r="E2546" s="58">
        <v>473</v>
      </c>
      <c r="F2546" s="58">
        <v>24</v>
      </c>
      <c r="G2546" s="59">
        <v>7</v>
      </c>
      <c r="H2546" s="58" t="s">
        <v>1959</v>
      </c>
      <c r="I2546" s="59">
        <v>4.8899999999999997</v>
      </c>
      <c r="J2546">
        <v>1</v>
      </c>
      <c r="K2546" s="191"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2.58</v>
      </c>
      <c r="L2546" s="192" t="str">
        <f t="shared" si="39"/>
        <v>Beer473</v>
      </c>
      <c r="M2546" s="191">
        <f>VLOOKUP(L2546,'Slope %'!C:D,2,0)</f>
        <v>0.12</v>
      </c>
    </row>
    <row r="2547" spans="1:13" x14ac:dyDescent="0.25">
      <c r="A2547">
        <v>37078</v>
      </c>
      <c r="B2547" s="58" t="s">
        <v>2615</v>
      </c>
      <c r="C2547" s="58" t="s">
        <v>410</v>
      </c>
      <c r="D2547" s="58" t="s">
        <v>411</v>
      </c>
      <c r="E2547" s="58">
        <v>473</v>
      </c>
      <c r="F2547" s="58">
        <v>24</v>
      </c>
      <c r="G2547" s="59">
        <v>4.4000000000000004</v>
      </c>
      <c r="H2547" s="58" t="s">
        <v>516</v>
      </c>
      <c r="I2547" s="59">
        <v>4.3899999999999997</v>
      </c>
      <c r="J2547">
        <v>1</v>
      </c>
      <c r="K2547" s="191"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1.62</v>
      </c>
      <c r="L2547" s="192" t="str">
        <f t="shared" si="39"/>
        <v>Beer473</v>
      </c>
      <c r="M2547" s="191">
        <f>VLOOKUP(L2547,'Slope %'!C:D,2,0)</f>
        <v>0.12</v>
      </c>
    </row>
    <row r="2548" spans="1:13" x14ac:dyDescent="0.25">
      <c r="A2548">
        <v>37078</v>
      </c>
      <c r="B2548" s="58" t="s">
        <v>2615</v>
      </c>
      <c r="C2548" s="58" t="s">
        <v>410</v>
      </c>
      <c r="D2548" s="58" t="s">
        <v>411</v>
      </c>
      <c r="E2548" s="58">
        <v>473</v>
      </c>
      <c r="F2548" s="58">
        <v>24</v>
      </c>
      <c r="G2548" s="59">
        <v>4.4000000000000004</v>
      </c>
      <c r="H2548" s="58" t="s">
        <v>516</v>
      </c>
      <c r="I2548" s="59">
        <v>4.3899999999999997</v>
      </c>
      <c r="J2548">
        <v>1</v>
      </c>
      <c r="K2548" s="191"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1.62</v>
      </c>
      <c r="L2548" s="192" t="str">
        <f t="shared" si="39"/>
        <v>Beer473</v>
      </c>
      <c r="M2548" s="191">
        <f>VLOOKUP(L2548,'Slope %'!C:D,2,0)</f>
        <v>0.12</v>
      </c>
    </row>
    <row r="2549" spans="1:13" x14ac:dyDescent="0.25">
      <c r="A2549">
        <v>37079</v>
      </c>
      <c r="B2549" s="58" t="s">
        <v>2616</v>
      </c>
      <c r="C2549" s="58" t="s">
        <v>410</v>
      </c>
      <c r="D2549" s="58" t="s">
        <v>677</v>
      </c>
      <c r="E2549" s="58">
        <v>473</v>
      </c>
      <c r="F2549" s="58">
        <v>24</v>
      </c>
      <c r="G2549" s="59">
        <v>5</v>
      </c>
      <c r="H2549" s="58" t="s">
        <v>516</v>
      </c>
      <c r="I2549" s="59">
        <v>4.29</v>
      </c>
      <c r="J2549">
        <v>1</v>
      </c>
      <c r="K2549" s="191"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1.85</v>
      </c>
      <c r="L2549" s="192" t="str">
        <f t="shared" si="39"/>
        <v>Beer473</v>
      </c>
      <c r="M2549" s="191">
        <f>VLOOKUP(L2549,'Slope %'!C:D,2,0)</f>
        <v>0.12</v>
      </c>
    </row>
    <row r="2550" spans="1:13" x14ac:dyDescent="0.25">
      <c r="A2550">
        <v>37079</v>
      </c>
      <c r="B2550" s="58" t="s">
        <v>2616</v>
      </c>
      <c r="C2550" s="58" t="s">
        <v>410</v>
      </c>
      <c r="D2550" s="58" t="s">
        <v>677</v>
      </c>
      <c r="E2550" s="58">
        <v>473</v>
      </c>
      <c r="F2550" s="58">
        <v>24</v>
      </c>
      <c r="G2550" s="59">
        <v>5</v>
      </c>
      <c r="H2550" s="58" t="s">
        <v>516</v>
      </c>
      <c r="I2550" s="59">
        <v>4.29</v>
      </c>
      <c r="J2550">
        <v>1</v>
      </c>
      <c r="K2550" s="191"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1.85</v>
      </c>
      <c r="L2550" s="192" t="str">
        <f t="shared" si="39"/>
        <v>Beer473</v>
      </c>
      <c r="M2550" s="191">
        <f>VLOOKUP(L2550,'Slope %'!C:D,2,0)</f>
        <v>0.12</v>
      </c>
    </row>
    <row r="2551" spans="1:13" x14ac:dyDescent="0.25">
      <c r="A2551">
        <v>37086</v>
      </c>
      <c r="B2551" s="58" t="s">
        <v>2617</v>
      </c>
      <c r="C2551" s="58" t="s">
        <v>423</v>
      </c>
      <c r="D2551" s="58" t="s">
        <v>436</v>
      </c>
      <c r="E2551" s="58">
        <v>3000</v>
      </c>
      <c r="F2551" s="58">
        <v>4</v>
      </c>
      <c r="G2551" s="59">
        <v>12.5</v>
      </c>
      <c r="H2551" s="58" t="s">
        <v>456</v>
      </c>
      <c r="I2551" s="59">
        <v>44.99</v>
      </c>
      <c r="J2551">
        <v>1</v>
      </c>
      <c r="K2551" s="191"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29.28</v>
      </c>
      <c r="L2551" s="192" t="str">
        <f t="shared" si="39"/>
        <v>Wine3000</v>
      </c>
      <c r="M2551" s="191">
        <f>VLOOKUP(L2551,'Slope %'!C:D,2,0)</f>
        <v>0.05</v>
      </c>
    </row>
    <row r="2552" spans="1:13" x14ac:dyDescent="0.25">
      <c r="A2552">
        <v>37114</v>
      </c>
      <c r="B2552" s="58" t="s">
        <v>2618</v>
      </c>
      <c r="C2552" s="58" t="s">
        <v>410</v>
      </c>
      <c r="D2552" s="58" t="s">
        <v>411</v>
      </c>
      <c r="E2552" s="58">
        <v>5115</v>
      </c>
      <c r="F2552" s="58">
        <v>1</v>
      </c>
      <c r="G2552" s="59">
        <v>5</v>
      </c>
      <c r="H2552" s="58" t="s">
        <v>516</v>
      </c>
      <c r="I2552" s="59">
        <v>33.99</v>
      </c>
      <c r="J2552">
        <v>15</v>
      </c>
      <c r="K2552" s="191"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19.97</v>
      </c>
      <c r="L2552" s="192" t="str">
        <f t="shared" si="39"/>
        <v>Beer5115</v>
      </c>
      <c r="M2552" s="191">
        <f>VLOOKUP(L2552,'Slope %'!C:D,2,0)</f>
        <v>0.05</v>
      </c>
    </row>
    <row r="2553" spans="1:13" x14ac:dyDescent="0.25">
      <c r="A2553">
        <v>37114</v>
      </c>
      <c r="B2553" s="58" t="s">
        <v>2618</v>
      </c>
      <c r="C2553" s="58" t="s">
        <v>410</v>
      </c>
      <c r="D2553" s="58" t="s">
        <v>411</v>
      </c>
      <c r="E2553" s="58">
        <v>5115</v>
      </c>
      <c r="F2553" s="58">
        <v>1</v>
      </c>
      <c r="G2553" s="59">
        <v>5</v>
      </c>
      <c r="H2553" s="58" t="s">
        <v>516</v>
      </c>
      <c r="I2553" s="59">
        <v>33.99</v>
      </c>
      <c r="J2553">
        <v>15</v>
      </c>
      <c r="K2553" s="191"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19.97</v>
      </c>
      <c r="L2553" s="192" t="str">
        <f t="shared" si="39"/>
        <v>Beer5115</v>
      </c>
      <c r="M2553" s="191">
        <f>VLOOKUP(L2553,'Slope %'!C:D,2,0)</f>
        <v>0.05</v>
      </c>
    </row>
    <row r="2554" spans="1:13" x14ac:dyDescent="0.25">
      <c r="A2554">
        <v>37115</v>
      </c>
      <c r="B2554" s="58" t="s">
        <v>2619</v>
      </c>
      <c r="C2554" s="58" t="s">
        <v>410</v>
      </c>
      <c r="D2554" s="58" t="s">
        <v>621</v>
      </c>
      <c r="E2554" s="58">
        <v>5115</v>
      </c>
      <c r="F2554" s="58">
        <v>1</v>
      </c>
      <c r="G2554" s="59">
        <v>4</v>
      </c>
      <c r="H2554" s="58" t="s">
        <v>516</v>
      </c>
      <c r="I2554" s="59">
        <v>33.99</v>
      </c>
      <c r="J2554">
        <v>15</v>
      </c>
      <c r="K2554" s="191"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15.97</v>
      </c>
      <c r="L2554" s="192" t="str">
        <f t="shared" si="39"/>
        <v>Beer5115</v>
      </c>
      <c r="M2554" s="191">
        <f>VLOOKUP(L2554,'Slope %'!C:D,2,0)</f>
        <v>0.05</v>
      </c>
    </row>
    <row r="2555" spans="1:13" x14ac:dyDescent="0.25">
      <c r="A2555">
        <v>37115</v>
      </c>
      <c r="B2555" s="58" t="s">
        <v>2619</v>
      </c>
      <c r="C2555" s="58" t="s">
        <v>410</v>
      </c>
      <c r="D2555" s="58" t="s">
        <v>621</v>
      </c>
      <c r="E2555" s="58">
        <v>5115</v>
      </c>
      <c r="F2555" s="58">
        <v>1</v>
      </c>
      <c r="G2555" s="59">
        <v>4</v>
      </c>
      <c r="H2555" s="58" t="s">
        <v>516</v>
      </c>
      <c r="I2555" s="59">
        <v>33.99</v>
      </c>
      <c r="J2555">
        <v>15</v>
      </c>
      <c r="K2555" s="191"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15.97</v>
      </c>
      <c r="L2555" s="192" t="str">
        <f t="shared" si="39"/>
        <v>Beer5115</v>
      </c>
      <c r="M2555" s="191">
        <f>VLOOKUP(L2555,'Slope %'!C:D,2,0)</f>
        <v>0.05</v>
      </c>
    </row>
    <row r="2556" spans="1:13" x14ac:dyDescent="0.25">
      <c r="A2556">
        <v>37141</v>
      </c>
      <c r="B2556" s="58" t="s">
        <v>2620</v>
      </c>
      <c r="C2556" s="58" t="s">
        <v>410</v>
      </c>
      <c r="D2556" s="58" t="s">
        <v>717</v>
      </c>
      <c r="E2556" s="58">
        <v>473</v>
      </c>
      <c r="F2556" s="58">
        <v>24</v>
      </c>
      <c r="G2556" s="59">
        <v>5.6</v>
      </c>
      <c r="H2556" s="58" t="s">
        <v>1918</v>
      </c>
      <c r="I2556" s="59">
        <v>4.29</v>
      </c>
      <c r="J2556">
        <v>1</v>
      </c>
      <c r="K2556" s="191"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2.0699999999999998</v>
      </c>
      <c r="L2556" s="192" t="str">
        <f t="shared" si="39"/>
        <v>Beer473</v>
      </c>
      <c r="M2556" s="191">
        <f>VLOOKUP(L2556,'Slope %'!C:D,2,0)</f>
        <v>0.12</v>
      </c>
    </row>
    <row r="2557" spans="1:13" x14ac:dyDescent="0.25">
      <c r="A2557">
        <v>37141</v>
      </c>
      <c r="B2557" s="58" t="s">
        <v>2620</v>
      </c>
      <c r="C2557" s="58" t="s">
        <v>410</v>
      </c>
      <c r="D2557" s="58" t="s">
        <v>717</v>
      </c>
      <c r="E2557" s="58">
        <v>473</v>
      </c>
      <c r="F2557" s="58">
        <v>24</v>
      </c>
      <c r="G2557" s="59">
        <v>5.6</v>
      </c>
      <c r="H2557" s="58" t="s">
        <v>1918</v>
      </c>
      <c r="I2557" s="59">
        <v>4.29</v>
      </c>
      <c r="J2557">
        <v>1</v>
      </c>
      <c r="K2557" s="191"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2.0699999999999998</v>
      </c>
      <c r="L2557" s="192" t="str">
        <f t="shared" si="39"/>
        <v>Beer473</v>
      </c>
      <c r="M2557" s="191">
        <f>VLOOKUP(L2557,'Slope %'!C:D,2,0)</f>
        <v>0.12</v>
      </c>
    </row>
    <row r="2558" spans="1:13" x14ac:dyDescent="0.25">
      <c r="A2558">
        <v>37155</v>
      </c>
      <c r="B2558" s="58" t="s">
        <v>2621</v>
      </c>
      <c r="C2558" s="58" t="s">
        <v>423</v>
      </c>
      <c r="D2558" s="58" t="s">
        <v>476</v>
      </c>
      <c r="E2558" s="58">
        <v>750</v>
      </c>
      <c r="F2558" s="58">
        <v>6</v>
      </c>
      <c r="G2558" s="59">
        <v>14</v>
      </c>
      <c r="H2558" s="58" t="s">
        <v>471</v>
      </c>
      <c r="I2558" s="59">
        <v>49.99</v>
      </c>
      <c r="J2558">
        <v>1</v>
      </c>
      <c r="K2558" s="191"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8.1999999999999993</v>
      </c>
      <c r="L2558" s="192" t="str">
        <f t="shared" si="39"/>
        <v>Wine750</v>
      </c>
      <c r="M2558" s="191">
        <f>VLOOKUP(L2558,'Slope %'!C:D,2,0)</f>
        <v>0.1</v>
      </c>
    </row>
    <row r="2559" spans="1:13" x14ac:dyDescent="0.25">
      <c r="A2559">
        <v>37157</v>
      </c>
      <c r="B2559" s="58" t="s">
        <v>2622</v>
      </c>
      <c r="C2559" s="58" t="s">
        <v>423</v>
      </c>
      <c r="D2559" s="58" t="s">
        <v>473</v>
      </c>
      <c r="E2559" s="58">
        <v>750</v>
      </c>
      <c r="F2559" s="58">
        <v>12</v>
      </c>
      <c r="G2559" s="59">
        <v>9.6</v>
      </c>
      <c r="H2559" s="58" t="s">
        <v>421</v>
      </c>
      <c r="I2559" s="59">
        <v>14.99</v>
      </c>
      <c r="J2559">
        <v>1</v>
      </c>
      <c r="K2559" s="191"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5.62</v>
      </c>
      <c r="L2559" s="192" t="str">
        <f t="shared" si="39"/>
        <v>Wine750</v>
      </c>
      <c r="M2559" s="191">
        <f>VLOOKUP(L2559,'Slope %'!C:D,2,0)</f>
        <v>0.1</v>
      </c>
    </row>
    <row r="2560" spans="1:13" x14ac:dyDescent="0.25">
      <c r="A2560">
        <v>37160</v>
      </c>
      <c r="B2560" s="58" t="s">
        <v>2623</v>
      </c>
      <c r="C2560" s="58" t="s">
        <v>423</v>
      </c>
      <c r="D2560" s="58" t="s">
        <v>851</v>
      </c>
      <c r="E2560" s="58">
        <v>750</v>
      </c>
      <c r="F2560" s="58">
        <v>12</v>
      </c>
      <c r="G2560" s="59">
        <v>7.6</v>
      </c>
      <c r="H2560" s="58" t="s">
        <v>445</v>
      </c>
      <c r="I2560" s="59">
        <v>15.99</v>
      </c>
      <c r="J2560">
        <v>1</v>
      </c>
      <c r="K2560" s="191"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4.45</v>
      </c>
      <c r="L2560" s="192" t="str">
        <f t="shared" si="39"/>
        <v>Wine750</v>
      </c>
      <c r="M2560" s="191">
        <f>VLOOKUP(L2560,'Slope %'!C:D,2,0)</f>
        <v>0.1</v>
      </c>
    </row>
    <row r="2561" spans="1:13" x14ac:dyDescent="0.25">
      <c r="A2561">
        <v>37163</v>
      </c>
      <c r="B2561" s="58" t="s">
        <v>2624</v>
      </c>
      <c r="C2561" s="58" t="s">
        <v>423</v>
      </c>
      <c r="D2561" s="58" t="s">
        <v>851</v>
      </c>
      <c r="E2561" s="58">
        <v>750</v>
      </c>
      <c r="F2561" s="58">
        <v>12</v>
      </c>
      <c r="G2561" s="59">
        <v>8</v>
      </c>
      <c r="H2561" s="58" t="s">
        <v>445</v>
      </c>
      <c r="I2561" s="59">
        <v>15.99</v>
      </c>
      <c r="J2561">
        <v>1</v>
      </c>
      <c r="K2561" s="191"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4.68</v>
      </c>
      <c r="L2561" s="192" t="str">
        <f t="shared" si="39"/>
        <v>Wine750</v>
      </c>
      <c r="M2561" s="191">
        <f>VLOOKUP(L2561,'Slope %'!C:D,2,0)</f>
        <v>0.1</v>
      </c>
    </row>
    <row r="2562" spans="1:13" x14ac:dyDescent="0.25">
      <c r="A2562">
        <v>37207</v>
      </c>
      <c r="B2562" s="58" t="s">
        <v>2625</v>
      </c>
      <c r="C2562" s="58" t="s">
        <v>423</v>
      </c>
      <c r="D2562" s="58" t="s">
        <v>476</v>
      </c>
      <c r="E2562" s="58">
        <v>750</v>
      </c>
      <c r="F2562" s="58">
        <v>12</v>
      </c>
      <c r="G2562" s="59">
        <v>14</v>
      </c>
      <c r="H2562" s="58" t="s">
        <v>1701</v>
      </c>
      <c r="I2562" s="59">
        <v>19.989999999999998</v>
      </c>
      <c r="J2562">
        <v>1</v>
      </c>
      <c r="K2562" s="191"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8.1999999999999993</v>
      </c>
      <c r="L2562" s="192" t="str">
        <f t="shared" si="39"/>
        <v>Wine750</v>
      </c>
      <c r="M2562" s="191">
        <f>VLOOKUP(L2562,'Slope %'!C:D,2,0)</f>
        <v>0.1</v>
      </c>
    </row>
    <row r="2563" spans="1:13" x14ac:dyDescent="0.25">
      <c r="A2563">
        <v>37256</v>
      </c>
      <c r="B2563" s="58" t="s">
        <v>2626</v>
      </c>
      <c r="C2563" s="58" t="s">
        <v>410</v>
      </c>
      <c r="D2563" s="58" t="s">
        <v>717</v>
      </c>
      <c r="E2563" s="58">
        <v>473</v>
      </c>
      <c r="F2563" s="58">
        <v>24</v>
      </c>
      <c r="G2563" s="59">
        <v>6.9</v>
      </c>
      <c r="H2563" s="58" t="s">
        <v>1810</v>
      </c>
      <c r="I2563" s="59">
        <v>4.25</v>
      </c>
      <c r="J2563">
        <v>1</v>
      </c>
      <c r="K2563" s="191"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2.5499999999999998</v>
      </c>
      <c r="L2563" s="192" t="str">
        <f t="shared" ref="L2563:L2626" si="40">(_xlfn.CONCAT(C2563,E2563))</f>
        <v>Beer473</v>
      </c>
      <c r="M2563" s="191">
        <f>VLOOKUP(L2563,'Slope %'!C:D,2,0)</f>
        <v>0.12</v>
      </c>
    </row>
    <row r="2564" spans="1:13" x14ac:dyDescent="0.25">
      <c r="A2564">
        <v>37256</v>
      </c>
      <c r="B2564" s="58" t="s">
        <v>2626</v>
      </c>
      <c r="C2564" s="58" t="s">
        <v>410</v>
      </c>
      <c r="D2564" s="58" t="s">
        <v>717</v>
      </c>
      <c r="E2564" s="58">
        <v>473</v>
      </c>
      <c r="F2564" s="58">
        <v>24</v>
      </c>
      <c r="G2564" s="59">
        <v>6.9</v>
      </c>
      <c r="H2564" s="58" t="s">
        <v>1810</v>
      </c>
      <c r="I2564" s="59">
        <v>4.25</v>
      </c>
      <c r="J2564">
        <v>1</v>
      </c>
      <c r="K2564" s="191"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2.5499999999999998</v>
      </c>
      <c r="L2564" s="192" t="str">
        <f t="shared" si="40"/>
        <v>Beer473</v>
      </c>
      <c r="M2564" s="191">
        <f>VLOOKUP(L2564,'Slope %'!C:D,2,0)</f>
        <v>0.12</v>
      </c>
    </row>
    <row r="2565" spans="1:13" x14ac:dyDescent="0.25">
      <c r="A2565">
        <v>37268</v>
      </c>
      <c r="B2565" s="58" t="s">
        <v>2627</v>
      </c>
      <c r="C2565" s="58" t="s">
        <v>414</v>
      </c>
      <c r="D2565" s="58" t="s">
        <v>663</v>
      </c>
      <c r="E2565" s="58">
        <v>750</v>
      </c>
      <c r="F2565" s="58">
        <v>12</v>
      </c>
      <c r="G2565" s="59">
        <v>38</v>
      </c>
      <c r="H2565" s="58" t="s">
        <v>445</v>
      </c>
      <c r="I2565" s="59">
        <v>29.99</v>
      </c>
      <c r="J2565">
        <v>1</v>
      </c>
      <c r="K2565" s="191"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22.25</v>
      </c>
      <c r="L2565" s="192" t="str">
        <f t="shared" si="40"/>
        <v>Spirits750</v>
      </c>
      <c r="M2565" s="191">
        <f>VLOOKUP(L2565,'Slope %'!C:D,2,0)</f>
        <v>7.0000000000000007E-2</v>
      </c>
    </row>
    <row r="2566" spans="1:13" x14ac:dyDescent="0.25">
      <c r="A2566">
        <v>37279</v>
      </c>
      <c r="B2566" s="58" t="s">
        <v>2628</v>
      </c>
      <c r="C2566" s="58" t="s">
        <v>414</v>
      </c>
      <c r="D2566" s="58" t="s">
        <v>663</v>
      </c>
      <c r="E2566" s="58">
        <v>750</v>
      </c>
      <c r="F2566" s="58">
        <v>12</v>
      </c>
      <c r="G2566" s="59">
        <v>30</v>
      </c>
      <c r="H2566" s="58" t="s">
        <v>448</v>
      </c>
      <c r="I2566" s="59">
        <v>26.4</v>
      </c>
      <c r="J2566">
        <v>1</v>
      </c>
      <c r="K2566" s="191"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17.57</v>
      </c>
      <c r="L2566" s="192" t="str">
        <f t="shared" si="40"/>
        <v>Spirits750</v>
      </c>
      <c r="M2566" s="191">
        <f>VLOOKUP(L2566,'Slope %'!C:D,2,0)</f>
        <v>7.0000000000000007E-2</v>
      </c>
    </row>
    <row r="2567" spans="1:13" x14ac:dyDescent="0.25">
      <c r="A2567">
        <v>37304</v>
      </c>
      <c r="B2567" s="58" t="s">
        <v>2629</v>
      </c>
      <c r="C2567" s="58" t="s">
        <v>410</v>
      </c>
      <c r="D2567" s="58" t="s">
        <v>717</v>
      </c>
      <c r="E2567" s="58">
        <v>473</v>
      </c>
      <c r="F2567" s="58">
        <v>24</v>
      </c>
      <c r="G2567" s="59">
        <v>8</v>
      </c>
      <c r="H2567" s="58" t="s">
        <v>1200</v>
      </c>
      <c r="I2567" s="59">
        <v>3.19</v>
      </c>
      <c r="J2567">
        <v>1</v>
      </c>
      <c r="K2567" s="191"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2.95</v>
      </c>
      <c r="L2567" s="192" t="str">
        <f t="shared" si="40"/>
        <v>Beer473</v>
      </c>
      <c r="M2567" s="191">
        <f>VLOOKUP(L2567,'Slope %'!C:D,2,0)</f>
        <v>0.12</v>
      </c>
    </row>
    <row r="2568" spans="1:13" x14ac:dyDescent="0.25">
      <c r="A2568">
        <v>37304</v>
      </c>
      <c r="B2568" s="58" t="s">
        <v>2629</v>
      </c>
      <c r="C2568" s="58" t="s">
        <v>410</v>
      </c>
      <c r="D2568" s="58" t="s">
        <v>717</v>
      </c>
      <c r="E2568" s="58">
        <v>473</v>
      </c>
      <c r="F2568" s="58">
        <v>24</v>
      </c>
      <c r="G2568" s="59">
        <v>8</v>
      </c>
      <c r="H2568" s="58" t="s">
        <v>1200</v>
      </c>
      <c r="I2568" s="59">
        <v>3.19</v>
      </c>
      <c r="J2568">
        <v>1</v>
      </c>
      <c r="K2568" s="191"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2.95</v>
      </c>
      <c r="L2568" s="192" t="str">
        <f t="shared" si="40"/>
        <v>Beer473</v>
      </c>
      <c r="M2568" s="191">
        <f>VLOOKUP(L2568,'Slope %'!C:D,2,0)</f>
        <v>0.12</v>
      </c>
    </row>
    <row r="2569" spans="1:13" x14ac:dyDescent="0.25">
      <c r="A2569">
        <v>37322</v>
      </c>
      <c r="B2569" s="58" t="s">
        <v>2630</v>
      </c>
      <c r="C2569" s="58" t="s">
        <v>423</v>
      </c>
      <c r="D2569" s="58" t="s">
        <v>465</v>
      </c>
      <c r="E2569" s="58">
        <v>750</v>
      </c>
      <c r="F2569" s="58">
        <v>12</v>
      </c>
      <c r="G2569" s="59">
        <v>7</v>
      </c>
      <c r="H2569" s="58" t="s">
        <v>474</v>
      </c>
      <c r="I2569" s="59">
        <v>21.99</v>
      </c>
      <c r="J2569">
        <v>1</v>
      </c>
      <c r="K2569" s="191"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4.0999999999999996</v>
      </c>
      <c r="L2569" s="192" t="str">
        <f t="shared" si="40"/>
        <v>Wine750</v>
      </c>
      <c r="M2569" s="191">
        <f>VLOOKUP(L2569,'Slope %'!C:D,2,0)</f>
        <v>0.1</v>
      </c>
    </row>
    <row r="2570" spans="1:13" x14ac:dyDescent="0.25">
      <c r="A2570">
        <v>37331</v>
      </c>
      <c r="B2570" s="58" t="s">
        <v>2631</v>
      </c>
      <c r="C2570" s="58" t="s">
        <v>414</v>
      </c>
      <c r="D2570" s="58" t="s">
        <v>1021</v>
      </c>
      <c r="E2570" s="58">
        <v>750</v>
      </c>
      <c r="F2570" s="58">
        <v>12</v>
      </c>
      <c r="G2570" s="59">
        <v>32.5</v>
      </c>
      <c r="H2570" s="58" t="s">
        <v>416</v>
      </c>
      <c r="I2570" s="59">
        <v>32.49</v>
      </c>
      <c r="J2570">
        <v>1</v>
      </c>
      <c r="K2570" s="191"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19.03</v>
      </c>
      <c r="L2570" s="192" t="str">
        <f t="shared" si="40"/>
        <v>Spirits750</v>
      </c>
      <c r="M2570" s="191">
        <f>VLOOKUP(L2570,'Slope %'!C:D,2,0)</f>
        <v>7.0000000000000007E-2</v>
      </c>
    </row>
    <row r="2571" spans="1:13" x14ac:dyDescent="0.25">
      <c r="A2571">
        <v>37333</v>
      </c>
      <c r="B2571" s="58" t="s">
        <v>2632</v>
      </c>
      <c r="C2571" s="58" t="s">
        <v>414</v>
      </c>
      <c r="D2571" s="58" t="s">
        <v>536</v>
      </c>
      <c r="E2571" s="58">
        <v>375</v>
      </c>
      <c r="F2571" s="58">
        <v>12</v>
      </c>
      <c r="G2571" s="59">
        <v>55</v>
      </c>
      <c r="H2571" s="58" t="s">
        <v>2633</v>
      </c>
      <c r="I2571" s="59">
        <v>43.39</v>
      </c>
      <c r="J2571">
        <v>1</v>
      </c>
      <c r="K2571" s="191"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18.28</v>
      </c>
      <c r="L2571" s="192" t="str">
        <f t="shared" si="40"/>
        <v>Spirits375</v>
      </c>
      <c r="M2571" s="191">
        <f>VLOOKUP(L2571,'Slope %'!C:D,2,0)</f>
        <v>0.1</v>
      </c>
    </row>
    <row r="2572" spans="1:13" x14ac:dyDescent="0.25">
      <c r="A2572">
        <v>37343</v>
      </c>
      <c r="B2572" s="58" t="s">
        <v>2634</v>
      </c>
      <c r="C2572" s="58" t="s">
        <v>423</v>
      </c>
      <c r="D2572" s="58" t="s">
        <v>575</v>
      </c>
      <c r="E2572" s="58">
        <v>750</v>
      </c>
      <c r="F2572" s="58">
        <v>12</v>
      </c>
      <c r="G2572" s="59">
        <v>13</v>
      </c>
      <c r="H2572" s="58" t="s">
        <v>421</v>
      </c>
      <c r="I2572" s="59">
        <v>17.989999999999998</v>
      </c>
      <c r="J2572">
        <v>1</v>
      </c>
      <c r="K2572" s="191"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7.61</v>
      </c>
      <c r="L2572" s="192" t="str">
        <f t="shared" si="40"/>
        <v>Wine750</v>
      </c>
      <c r="M2572" s="191">
        <f>VLOOKUP(L2572,'Slope %'!C:D,2,0)</f>
        <v>0.1</v>
      </c>
    </row>
    <row r="2573" spans="1:13" x14ac:dyDescent="0.25">
      <c r="A2573">
        <v>37349</v>
      </c>
      <c r="B2573" s="58" t="s">
        <v>2635</v>
      </c>
      <c r="C2573" s="58" t="s">
        <v>410</v>
      </c>
      <c r="D2573" s="58" t="s">
        <v>717</v>
      </c>
      <c r="E2573" s="58">
        <v>710</v>
      </c>
      <c r="F2573" s="58">
        <v>12</v>
      </c>
      <c r="G2573" s="59">
        <v>8.5</v>
      </c>
      <c r="H2573" s="58" t="s">
        <v>412</v>
      </c>
      <c r="I2573" s="59">
        <v>4.71</v>
      </c>
      <c r="J2573">
        <v>1</v>
      </c>
      <c r="K2573" s="191"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4.71</v>
      </c>
      <c r="L2573" s="192" t="str">
        <f t="shared" si="40"/>
        <v>Beer710</v>
      </c>
      <c r="M2573" s="191">
        <f>VLOOKUP(L2573,'Slope %'!C:D,2,0)</f>
        <v>0.12</v>
      </c>
    </row>
    <row r="2574" spans="1:13" x14ac:dyDescent="0.25">
      <c r="A2574">
        <v>37349</v>
      </c>
      <c r="B2574" s="58" t="s">
        <v>2635</v>
      </c>
      <c r="C2574" s="58" t="s">
        <v>410</v>
      </c>
      <c r="D2574" s="58" t="s">
        <v>717</v>
      </c>
      <c r="E2574" s="58">
        <v>710</v>
      </c>
      <c r="F2574" s="58">
        <v>12</v>
      </c>
      <c r="G2574" s="59">
        <v>8.5</v>
      </c>
      <c r="H2574" s="58" t="s">
        <v>412</v>
      </c>
      <c r="I2574" s="59">
        <v>4.71</v>
      </c>
      <c r="J2574">
        <v>1</v>
      </c>
      <c r="K2574" s="191"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4.71</v>
      </c>
      <c r="L2574" s="192" t="str">
        <f t="shared" si="40"/>
        <v>Beer710</v>
      </c>
      <c r="M2574" s="191">
        <f>VLOOKUP(L2574,'Slope %'!C:D,2,0)</f>
        <v>0.12</v>
      </c>
    </row>
    <row r="2575" spans="1:13" x14ac:dyDescent="0.25">
      <c r="A2575">
        <v>37352</v>
      </c>
      <c r="B2575" s="58" t="s">
        <v>2636</v>
      </c>
      <c r="C2575" s="58" t="s">
        <v>410</v>
      </c>
      <c r="D2575" s="58" t="s">
        <v>717</v>
      </c>
      <c r="E2575" s="58">
        <v>473</v>
      </c>
      <c r="F2575" s="58">
        <v>24</v>
      </c>
      <c r="G2575" s="59">
        <v>7</v>
      </c>
      <c r="H2575" s="58" t="s">
        <v>1959</v>
      </c>
      <c r="I2575" s="59">
        <v>4.8899999999999997</v>
      </c>
      <c r="J2575">
        <v>1</v>
      </c>
      <c r="K2575" s="191"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2.58</v>
      </c>
      <c r="L2575" s="192" t="str">
        <f t="shared" si="40"/>
        <v>Beer473</v>
      </c>
      <c r="M2575" s="191">
        <f>VLOOKUP(L2575,'Slope %'!C:D,2,0)</f>
        <v>0.12</v>
      </c>
    </row>
    <row r="2576" spans="1:13" x14ac:dyDescent="0.25">
      <c r="A2576">
        <v>37352</v>
      </c>
      <c r="B2576" s="58" t="s">
        <v>2636</v>
      </c>
      <c r="C2576" s="58" t="s">
        <v>410</v>
      </c>
      <c r="D2576" s="58" t="s">
        <v>717</v>
      </c>
      <c r="E2576" s="58">
        <v>473</v>
      </c>
      <c r="F2576" s="58">
        <v>24</v>
      </c>
      <c r="G2576" s="59">
        <v>7</v>
      </c>
      <c r="H2576" s="58" t="s">
        <v>1959</v>
      </c>
      <c r="I2576" s="59">
        <v>4.8899999999999997</v>
      </c>
      <c r="J2576">
        <v>1</v>
      </c>
      <c r="K2576" s="191"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2.58</v>
      </c>
      <c r="L2576" s="192" t="str">
        <f t="shared" si="40"/>
        <v>Beer473</v>
      </c>
      <c r="M2576" s="191">
        <f>VLOOKUP(L2576,'Slope %'!C:D,2,0)</f>
        <v>0.12</v>
      </c>
    </row>
    <row r="2577" spans="1:13" x14ac:dyDescent="0.25">
      <c r="A2577">
        <v>37353</v>
      </c>
      <c r="B2577" s="58" t="s">
        <v>2637</v>
      </c>
      <c r="C2577" s="58" t="s">
        <v>414</v>
      </c>
      <c r="D2577" s="58" t="s">
        <v>663</v>
      </c>
      <c r="E2577" s="58">
        <v>750</v>
      </c>
      <c r="F2577" s="58">
        <v>12</v>
      </c>
      <c r="G2577" s="59">
        <v>35</v>
      </c>
      <c r="H2577" s="58" t="s">
        <v>419</v>
      </c>
      <c r="I2577" s="59">
        <v>47.99</v>
      </c>
      <c r="J2577">
        <v>1</v>
      </c>
      <c r="K2577" s="191"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20.49</v>
      </c>
      <c r="L2577" s="192" t="str">
        <f t="shared" si="40"/>
        <v>Spirits750</v>
      </c>
      <c r="M2577" s="191">
        <f>VLOOKUP(L2577,'Slope %'!C:D,2,0)</f>
        <v>7.0000000000000007E-2</v>
      </c>
    </row>
    <row r="2578" spans="1:13" x14ac:dyDescent="0.25">
      <c r="A2578">
        <v>37397</v>
      </c>
      <c r="B2578" s="58" t="s">
        <v>2638</v>
      </c>
      <c r="C2578" s="58" t="s">
        <v>414</v>
      </c>
      <c r="D2578" s="58" t="s">
        <v>663</v>
      </c>
      <c r="E2578" s="58">
        <v>750</v>
      </c>
      <c r="F2578" s="58">
        <v>12</v>
      </c>
      <c r="G2578" s="59">
        <v>35</v>
      </c>
      <c r="H2578" s="58" t="s">
        <v>419</v>
      </c>
      <c r="I2578" s="59">
        <v>28.99</v>
      </c>
      <c r="J2578">
        <v>1</v>
      </c>
      <c r="K2578" s="191"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20.49</v>
      </c>
      <c r="L2578" s="192" t="str">
        <f t="shared" si="40"/>
        <v>Spirits750</v>
      </c>
      <c r="M2578" s="191">
        <f>VLOOKUP(L2578,'Slope %'!C:D,2,0)</f>
        <v>7.0000000000000007E-2</v>
      </c>
    </row>
    <row r="2579" spans="1:13" x14ac:dyDescent="0.25">
      <c r="A2579">
        <v>37422</v>
      </c>
      <c r="B2579" s="58" t="s">
        <v>2639</v>
      </c>
      <c r="C2579" s="58" t="s">
        <v>423</v>
      </c>
      <c r="D2579" s="58" t="s">
        <v>803</v>
      </c>
      <c r="E2579" s="58">
        <v>750</v>
      </c>
      <c r="F2579" s="58">
        <v>12</v>
      </c>
      <c r="G2579" s="59">
        <v>15</v>
      </c>
      <c r="H2579" s="58" t="s">
        <v>483</v>
      </c>
      <c r="I2579" s="59">
        <v>19.989999999999998</v>
      </c>
      <c r="J2579">
        <v>1</v>
      </c>
      <c r="K2579" s="191"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8.7799999999999994</v>
      </c>
      <c r="L2579" s="192" t="str">
        <f t="shared" si="40"/>
        <v>Wine750</v>
      </c>
      <c r="M2579" s="191">
        <f>VLOOKUP(L2579,'Slope %'!C:D,2,0)</f>
        <v>0.1</v>
      </c>
    </row>
    <row r="2580" spans="1:13" x14ac:dyDescent="0.25">
      <c r="A2580">
        <v>37432</v>
      </c>
      <c r="B2580" s="58" t="s">
        <v>2640</v>
      </c>
      <c r="C2580" s="58" t="s">
        <v>410</v>
      </c>
      <c r="D2580" s="58" t="s">
        <v>1539</v>
      </c>
      <c r="E2580" s="58">
        <v>330</v>
      </c>
      <c r="F2580" s="58">
        <v>24</v>
      </c>
      <c r="G2580" s="59">
        <v>1E-3</v>
      </c>
      <c r="H2580" s="58" t="s">
        <v>412</v>
      </c>
      <c r="I2580" s="59">
        <v>2.29</v>
      </c>
      <c r="J2580">
        <v>1</v>
      </c>
      <c r="K2580" s="191"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0</v>
      </c>
      <c r="L2580" s="192" t="str">
        <f t="shared" si="40"/>
        <v>Beer330</v>
      </c>
      <c r="M2580" s="191">
        <f>VLOOKUP(L2580,'Slope %'!C:D,2,0)</f>
        <v>0.12</v>
      </c>
    </row>
    <row r="2581" spans="1:13" x14ac:dyDescent="0.25">
      <c r="A2581">
        <v>37432</v>
      </c>
      <c r="B2581" s="58" t="s">
        <v>2640</v>
      </c>
      <c r="C2581" s="58" t="s">
        <v>410</v>
      </c>
      <c r="D2581" s="58" t="s">
        <v>1539</v>
      </c>
      <c r="E2581" s="58">
        <v>330</v>
      </c>
      <c r="F2581" s="58">
        <v>24</v>
      </c>
      <c r="G2581" s="59">
        <v>1E-3</v>
      </c>
      <c r="H2581" s="58" t="s">
        <v>412</v>
      </c>
      <c r="I2581" s="59">
        <v>2.29</v>
      </c>
      <c r="J2581">
        <v>1</v>
      </c>
      <c r="K2581" s="191"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0</v>
      </c>
      <c r="L2581" s="192" t="str">
        <f t="shared" si="40"/>
        <v>Beer330</v>
      </c>
      <c r="M2581" s="191">
        <f>VLOOKUP(L2581,'Slope %'!C:D,2,0)</f>
        <v>0.12</v>
      </c>
    </row>
    <row r="2582" spans="1:13" x14ac:dyDescent="0.25">
      <c r="A2582">
        <v>37438</v>
      </c>
      <c r="B2582" s="58" t="s">
        <v>2641</v>
      </c>
      <c r="C2582" s="58" t="s">
        <v>410</v>
      </c>
      <c r="D2582" s="58" t="s">
        <v>717</v>
      </c>
      <c r="E2582" s="58">
        <v>473</v>
      </c>
      <c r="F2582" s="58">
        <v>24</v>
      </c>
      <c r="G2582" s="59">
        <v>7.5</v>
      </c>
      <c r="H2582" s="58" t="s">
        <v>2303</v>
      </c>
      <c r="I2582" s="59">
        <v>5.86</v>
      </c>
      <c r="J2582">
        <v>1</v>
      </c>
      <c r="K2582" s="191"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2.77</v>
      </c>
      <c r="L2582" s="192" t="str">
        <f t="shared" si="40"/>
        <v>Beer473</v>
      </c>
      <c r="M2582" s="191">
        <f>VLOOKUP(L2582,'Slope %'!C:D,2,0)</f>
        <v>0.12</v>
      </c>
    </row>
    <row r="2583" spans="1:13" x14ac:dyDescent="0.25">
      <c r="A2583">
        <v>37438</v>
      </c>
      <c r="B2583" s="58" t="s">
        <v>2641</v>
      </c>
      <c r="C2583" s="58" t="s">
        <v>410</v>
      </c>
      <c r="D2583" s="58" t="s">
        <v>717</v>
      </c>
      <c r="E2583" s="58">
        <v>473</v>
      </c>
      <c r="F2583" s="58">
        <v>24</v>
      </c>
      <c r="G2583" s="59">
        <v>7.5</v>
      </c>
      <c r="H2583" s="58" t="s">
        <v>2303</v>
      </c>
      <c r="I2583" s="59">
        <v>5.86</v>
      </c>
      <c r="J2583">
        <v>1</v>
      </c>
      <c r="K2583" s="191"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2.77</v>
      </c>
      <c r="L2583" s="192" t="str">
        <f t="shared" si="40"/>
        <v>Beer473</v>
      </c>
      <c r="M2583" s="191">
        <f>VLOOKUP(L2583,'Slope %'!C:D,2,0)</f>
        <v>0.12</v>
      </c>
    </row>
    <row r="2584" spans="1:13" x14ac:dyDescent="0.25">
      <c r="A2584">
        <v>37488</v>
      </c>
      <c r="B2584" s="58" t="s">
        <v>2642</v>
      </c>
      <c r="C2584" s="58" t="s">
        <v>410</v>
      </c>
      <c r="D2584" s="58" t="s">
        <v>411</v>
      </c>
      <c r="E2584" s="58">
        <v>5325</v>
      </c>
      <c r="F2584" s="58">
        <v>1</v>
      </c>
      <c r="G2584" s="59">
        <v>5.2</v>
      </c>
      <c r="H2584" s="58" t="s">
        <v>1283</v>
      </c>
      <c r="I2584" s="59">
        <v>34.99</v>
      </c>
      <c r="J2584">
        <v>15</v>
      </c>
      <c r="K2584" s="191"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21.62</v>
      </c>
      <c r="L2584" s="192" t="str">
        <f t="shared" si="40"/>
        <v>Beer5325</v>
      </c>
      <c r="M2584" s="191">
        <f>VLOOKUP(L2584,'Slope %'!C:D,2,0)</f>
        <v>0.05</v>
      </c>
    </row>
    <row r="2585" spans="1:13" x14ac:dyDescent="0.25">
      <c r="A2585">
        <v>37488</v>
      </c>
      <c r="B2585" s="58" t="s">
        <v>2642</v>
      </c>
      <c r="C2585" s="58" t="s">
        <v>410</v>
      </c>
      <c r="D2585" s="58" t="s">
        <v>411</v>
      </c>
      <c r="E2585" s="58">
        <v>5325</v>
      </c>
      <c r="F2585" s="58">
        <v>1</v>
      </c>
      <c r="G2585" s="59">
        <v>5.2</v>
      </c>
      <c r="H2585" s="58" t="s">
        <v>1283</v>
      </c>
      <c r="I2585" s="59">
        <v>34.99</v>
      </c>
      <c r="J2585">
        <v>15</v>
      </c>
      <c r="K2585" s="191"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21.62</v>
      </c>
      <c r="L2585" s="192" t="str">
        <f t="shared" si="40"/>
        <v>Beer5325</v>
      </c>
      <c r="M2585" s="191">
        <f>VLOOKUP(L2585,'Slope %'!C:D,2,0)</f>
        <v>0.05</v>
      </c>
    </row>
    <row r="2586" spans="1:13" x14ac:dyDescent="0.25">
      <c r="A2586">
        <v>37499</v>
      </c>
      <c r="B2586" s="58" t="s">
        <v>2643</v>
      </c>
      <c r="C2586" s="58" t="s">
        <v>410</v>
      </c>
      <c r="D2586" s="58" t="s">
        <v>717</v>
      </c>
      <c r="E2586" s="58">
        <v>473</v>
      </c>
      <c r="F2586" s="58">
        <v>24</v>
      </c>
      <c r="G2586" s="59">
        <v>6.8</v>
      </c>
      <c r="H2586" s="58" t="s">
        <v>2644</v>
      </c>
      <c r="I2586" s="59">
        <v>3.98</v>
      </c>
      <c r="J2586">
        <v>1</v>
      </c>
      <c r="K2586" s="191"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2.5099999999999998</v>
      </c>
      <c r="L2586" s="192" t="str">
        <f t="shared" si="40"/>
        <v>Beer473</v>
      </c>
      <c r="M2586" s="191">
        <f>VLOOKUP(L2586,'Slope %'!C:D,2,0)</f>
        <v>0.12</v>
      </c>
    </row>
    <row r="2587" spans="1:13" x14ac:dyDescent="0.25">
      <c r="A2587">
        <v>37499</v>
      </c>
      <c r="B2587" s="58" t="s">
        <v>2643</v>
      </c>
      <c r="C2587" s="58" t="s">
        <v>410</v>
      </c>
      <c r="D2587" s="58" t="s">
        <v>717</v>
      </c>
      <c r="E2587" s="58">
        <v>473</v>
      </c>
      <c r="F2587" s="58">
        <v>24</v>
      </c>
      <c r="G2587" s="59">
        <v>6.8</v>
      </c>
      <c r="H2587" s="58" t="s">
        <v>2644</v>
      </c>
      <c r="I2587" s="59">
        <v>3.98</v>
      </c>
      <c r="J2587">
        <v>1</v>
      </c>
      <c r="K2587" s="191"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2.5099999999999998</v>
      </c>
      <c r="L2587" s="192" t="str">
        <f t="shared" si="40"/>
        <v>Beer473</v>
      </c>
      <c r="M2587" s="191">
        <f>VLOOKUP(L2587,'Slope %'!C:D,2,0)</f>
        <v>0.12</v>
      </c>
    </row>
    <row r="2588" spans="1:13" x14ac:dyDescent="0.25">
      <c r="A2588">
        <v>37501</v>
      </c>
      <c r="B2588" s="58" t="s">
        <v>2645</v>
      </c>
      <c r="C2588" s="58" t="s">
        <v>410</v>
      </c>
      <c r="D2588" s="58" t="s">
        <v>677</v>
      </c>
      <c r="E2588" s="58">
        <v>3784</v>
      </c>
      <c r="F2588" s="58">
        <v>1</v>
      </c>
      <c r="G2588" s="59">
        <v>5</v>
      </c>
      <c r="H2588" s="58" t="s">
        <v>697</v>
      </c>
      <c r="I2588" s="59">
        <v>29.99</v>
      </c>
      <c r="J2588">
        <v>8</v>
      </c>
      <c r="K2588" s="191"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14.77</v>
      </c>
      <c r="L2588" s="192" t="str">
        <f t="shared" si="40"/>
        <v>Beer3784</v>
      </c>
      <c r="M2588" s="191">
        <f>VLOOKUP(L2588,'Slope %'!C:D,2,0)</f>
        <v>7.0000000000000007E-2</v>
      </c>
    </row>
    <row r="2589" spans="1:13" x14ac:dyDescent="0.25">
      <c r="A2589">
        <v>37501</v>
      </c>
      <c r="B2589" s="58" t="s">
        <v>2645</v>
      </c>
      <c r="C2589" s="58" t="s">
        <v>410</v>
      </c>
      <c r="D2589" s="58" t="s">
        <v>677</v>
      </c>
      <c r="E2589" s="58">
        <v>3784</v>
      </c>
      <c r="F2589" s="58">
        <v>1</v>
      </c>
      <c r="G2589" s="59">
        <v>5</v>
      </c>
      <c r="H2589" s="58" t="s">
        <v>697</v>
      </c>
      <c r="I2589" s="59">
        <v>29.99</v>
      </c>
      <c r="J2589">
        <v>8</v>
      </c>
      <c r="K2589" s="191"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14.77</v>
      </c>
      <c r="L2589" s="192" t="str">
        <f t="shared" si="40"/>
        <v>Beer3784</v>
      </c>
      <c r="M2589" s="191">
        <f>VLOOKUP(L2589,'Slope %'!C:D,2,0)</f>
        <v>7.0000000000000007E-2</v>
      </c>
    </row>
    <row r="2590" spans="1:13" x14ac:dyDescent="0.25">
      <c r="A2590">
        <v>37521</v>
      </c>
      <c r="B2590" s="58" t="s">
        <v>2646</v>
      </c>
      <c r="C2590" s="58" t="s">
        <v>414</v>
      </c>
      <c r="D2590" s="58" t="s">
        <v>1475</v>
      </c>
      <c r="E2590" s="58">
        <v>750</v>
      </c>
      <c r="F2590" s="58">
        <v>6</v>
      </c>
      <c r="G2590" s="59">
        <v>40</v>
      </c>
      <c r="H2590" s="58" t="s">
        <v>759</v>
      </c>
      <c r="I2590" s="59">
        <v>59.95</v>
      </c>
      <c r="J2590">
        <v>1</v>
      </c>
      <c r="K2590" s="191"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23.42</v>
      </c>
      <c r="L2590" s="192" t="str">
        <f t="shared" si="40"/>
        <v>Spirits750</v>
      </c>
      <c r="M2590" s="191">
        <f>VLOOKUP(L2590,'Slope %'!C:D,2,0)</f>
        <v>7.0000000000000007E-2</v>
      </c>
    </row>
    <row r="2591" spans="1:13" x14ac:dyDescent="0.25">
      <c r="A2591">
        <v>37528</v>
      </c>
      <c r="B2591" s="58" t="s">
        <v>2647</v>
      </c>
      <c r="C2591" s="58" t="s">
        <v>423</v>
      </c>
      <c r="D2591" s="58" t="s">
        <v>803</v>
      </c>
      <c r="E2591" s="58">
        <v>3000</v>
      </c>
      <c r="F2591" s="58">
        <v>4</v>
      </c>
      <c r="G2591" s="59">
        <v>13.5</v>
      </c>
      <c r="H2591" s="58" t="s">
        <v>471</v>
      </c>
      <c r="I2591" s="59">
        <v>46.99</v>
      </c>
      <c r="J2591">
        <v>1</v>
      </c>
      <c r="K2591" s="191"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31.62</v>
      </c>
      <c r="L2591" s="192" t="str">
        <f t="shared" si="40"/>
        <v>Wine3000</v>
      </c>
      <c r="M2591" s="191">
        <f>VLOOKUP(L2591,'Slope %'!C:D,2,0)</f>
        <v>0.05</v>
      </c>
    </row>
    <row r="2592" spans="1:13" x14ac:dyDescent="0.25">
      <c r="A2592">
        <v>37539</v>
      </c>
      <c r="B2592" s="58" t="s">
        <v>2648</v>
      </c>
      <c r="C2592" s="58" t="s">
        <v>410</v>
      </c>
      <c r="D2592" s="58" t="s">
        <v>717</v>
      </c>
      <c r="E2592" s="58">
        <v>355</v>
      </c>
      <c r="F2592" s="58">
        <v>24</v>
      </c>
      <c r="G2592" s="59">
        <v>9.6999999999999993</v>
      </c>
      <c r="H2592" s="58" t="s">
        <v>1903</v>
      </c>
      <c r="I2592" s="59">
        <v>4.95</v>
      </c>
      <c r="J2592">
        <v>1</v>
      </c>
      <c r="K2592" s="191"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2.69</v>
      </c>
      <c r="L2592" s="192" t="str">
        <f t="shared" si="40"/>
        <v>Beer355</v>
      </c>
      <c r="M2592" s="191">
        <f>VLOOKUP(L2592,'Slope %'!C:D,2,0)</f>
        <v>0.12</v>
      </c>
    </row>
    <row r="2593" spans="1:13" x14ac:dyDescent="0.25">
      <c r="A2593">
        <v>37539</v>
      </c>
      <c r="B2593" s="58" t="s">
        <v>2648</v>
      </c>
      <c r="C2593" s="58" t="s">
        <v>410</v>
      </c>
      <c r="D2593" s="58" t="s">
        <v>717</v>
      </c>
      <c r="E2593" s="58">
        <v>355</v>
      </c>
      <c r="F2593" s="58">
        <v>24</v>
      </c>
      <c r="G2593" s="59">
        <v>9.6999999999999993</v>
      </c>
      <c r="H2593" s="58" t="s">
        <v>1903</v>
      </c>
      <c r="I2593" s="59">
        <v>4.95</v>
      </c>
      <c r="J2593">
        <v>1</v>
      </c>
      <c r="K2593" s="191"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2.69</v>
      </c>
      <c r="L2593" s="192" t="str">
        <f t="shared" si="40"/>
        <v>Beer355</v>
      </c>
      <c r="M2593" s="191">
        <f>VLOOKUP(L2593,'Slope %'!C:D,2,0)</f>
        <v>0.12</v>
      </c>
    </row>
    <row r="2594" spans="1:13" x14ac:dyDescent="0.25">
      <c r="A2594">
        <v>37540</v>
      </c>
      <c r="B2594" s="58" t="s">
        <v>2649</v>
      </c>
      <c r="C2594" s="58" t="s">
        <v>673</v>
      </c>
      <c r="D2594" s="58" t="s">
        <v>674</v>
      </c>
      <c r="E2594" s="58">
        <v>4260</v>
      </c>
      <c r="F2594" s="58">
        <v>2</v>
      </c>
      <c r="G2594" s="59">
        <v>5</v>
      </c>
      <c r="H2594" s="58" t="s">
        <v>421</v>
      </c>
      <c r="I2594" s="59">
        <v>29.99</v>
      </c>
      <c r="J2594">
        <v>12</v>
      </c>
      <c r="K2594" s="191"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16.63</v>
      </c>
      <c r="L2594" s="192" t="str">
        <f t="shared" si="40"/>
        <v>Ready to Drink4260</v>
      </c>
      <c r="M2594" s="191">
        <f>VLOOKUP(L2594,'Slope %'!C:D,2,0)</f>
        <v>7.0000000000000007E-2</v>
      </c>
    </row>
    <row r="2595" spans="1:13" x14ac:dyDescent="0.25">
      <c r="A2595">
        <v>37542</v>
      </c>
      <c r="B2595" s="58" t="s">
        <v>2650</v>
      </c>
      <c r="C2595" s="58" t="s">
        <v>673</v>
      </c>
      <c r="D2595" s="58" t="s">
        <v>1264</v>
      </c>
      <c r="E2595" s="58">
        <v>4260</v>
      </c>
      <c r="F2595" s="58">
        <v>2</v>
      </c>
      <c r="G2595" s="59">
        <v>5</v>
      </c>
      <c r="H2595" s="58" t="s">
        <v>412</v>
      </c>
      <c r="I2595" s="59">
        <v>32.99</v>
      </c>
      <c r="J2595">
        <v>12</v>
      </c>
      <c r="K2595" s="191"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16.63</v>
      </c>
      <c r="L2595" s="192" t="str">
        <f t="shared" si="40"/>
        <v>Ready to Drink4260</v>
      </c>
      <c r="M2595" s="191">
        <f>VLOOKUP(L2595,'Slope %'!C:D,2,0)</f>
        <v>7.0000000000000007E-2</v>
      </c>
    </row>
    <row r="2596" spans="1:13" x14ac:dyDescent="0.25">
      <c r="A2596">
        <v>37542</v>
      </c>
      <c r="B2596" s="58" t="s">
        <v>2650</v>
      </c>
      <c r="C2596" s="58" t="s">
        <v>673</v>
      </c>
      <c r="D2596" s="58" t="s">
        <v>1264</v>
      </c>
      <c r="E2596" s="58">
        <v>4260</v>
      </c>
      <c r="F2596" s="58">
        <v>2</v>
      </c>
      <c r="G2596" s="59">
        <v>5</v>
      </c>
      <c r="H2596" s="58" t="s">
        <v>412</v>
      </c>
      <c r="I2596" s="59">
        <v>32.99</v>
      </c>
      <c r="J2596">
        <v>12</v>
      </c>
      <c r="K2596" s="191"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16.63</v>
      </c>
      <c r="L2596" s="192" t="str">
        <f t="shared" si="40"/>
        <v>Ready to Drink4260</v>
      </c>
      <c r="M2596" s="191">
        <f>VLOOKUP(L2596,'Slope %'!C:D,2,0)</f>
        <v>7.0000000000000007E-2</v>
      </c>
    </row>
    <row r="2597" spans="1:13" x14ac:dyDescent="0.25">
      <c r="A2597">
        <v>37543</v>
      </c>
      <c r="B2597" s="58" t="s">
        <v>2651</v>
      </c>
      <c r="C2597" s="58" t="s">
        <v>410</v>
      </c>
      <c r="D2597" s="58" t="s">
        <v>411</v>
      </c>
      <c r="E2597" s="58">
        <v>2130</v>
      </c>
      <c r="F2597" s="58">
        <v>4</v>
      </c>
      <c r="G2597" s="59">
        <v>5</v>
      </c>
      <c r="H2597" s="58" t="s">
        <v>448</v>
      </c>
      <c r="I2597" s="59">
        <v>16.989999999999998</v>
      </c>
      <c r="J2597">
        <v>6</v>
      </c>
      <c r="K2597" s="191"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8.31</v>
      </c>
      <c r="L2597" s="192" t="str">
        <f t="shared" si="40"/>
        <v>Beer2130</v>
      </c>
      <c r="M2597" s="191">
        <f>VLOOKUP(L2597,'Slope %'!C:D,2,0)</f>
        <v>0.1</v>
      </c>
    </row>
    <row r="2598" spans="1:13" x14ac:dyDescent="0.25">
      <c r="A2598">
        <v>37561</v>
      </c>
      <c r="B2598" s="58" t="s">
        <v>2652</v>
      </c>
      <c r="C2598" s="58" t="s">
        <v>673</v>
      </c>
      <c r="D2598" s="58" t="s">
        <v>674</v>
      </c>
      <c r="E2598" s="58">
        <v>473</v>
      </c>
      <c r="F2598" s="58">
        <v>24</v>
      </c>
      <c r="G2598" s="59">
        <v>7</v>
      </c>
      <c r="H2598" s="58" t="s">
        <v>628</v>
      </c>
      <c r="I2598" s="59">
        <v>4.29</v>
      </c>
      <c r="J2598">
        <v>1</v>
      </c>
      <c r="K2598" s="191"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2.74</v>
      </c>
      <c r="L2598" s="192" t="str">
        <f t="shared" si="40"/>
        <v>Ready to Drink473</v>
      </c>
      <c r="M2598" s="191">
        <f>VLOOKUP(L2598,'Slope %'!C:D,2,0)</f>
        <v>0.12</v>
      </c>
    </row>
    <row r="2599" spans="1:13" x14ac:dyDescent="0.25">
      <c r="A2599">
        <v>37561</v>
      </c>
      <c r="B2599" s="58" t="s">
        <v>2652</v>
      </c>
      <c r="C2599" s="58" t="s">
        <v>673</v>
      </c>
      <c r="D2599" s="58" t="s">
        <v>674</v>
      </c>
      <c r="E2599" s="58">
        <v>473</v>
      </c>
      <c r="F2599" s="58">
        <v>24</v>
      </c>
      <c r="G2599" s="59">
        <v>7</v>
      </c>
      <c r="H2599" s="58" t="s">
        <v>628</v>
      </c>
      <c r="I2599" s="59">
        <v>4.29</v>
      </c>
      <c r="J2599">
        <v>1</v>
      </c>
      <c r="K2599" s="191"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2.74</v>
      </c>
      <c r="L2599" s="192" t="str">
        <f t="shared" si="40"/>
        <v>Ready to Drink473</v>
      </c>
      <c r="M2599" s="191">
        <f>VLOOKUP(L2599,'Slope %'!C:D,2,0)</f>
        <v>0.12</v>
      </c>
    </row>
    <row r="2600" spans="1:13" x14ac:dyDescent="0.25">
      <c r="A2600">
        <v>37565</v>
      </c>
      <c r="B2600" s="58" t="s">
        <v>2653</v>
      </c>
      <c r="C2600" s="58" t="s">
        <v>439</v>
      </c>
      <c r="D2600" s="58" t="s">
        <v>1598</v>
      </c>
      <c r="E2600" s="58">
        <v>0</v>
      </c>
      <c r="F2600" s="58">
        <v>50</v>
      </c>
      <c r="H2600" s="58" t="s">
        <v>2654</v>
      </c>
      <c r="I2600" s="59">
        <v>1</v>
      </c>
      <c r="K2600" s="191"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0</v>
      </c>
      <c r="L2600" s="192" t="str">
        <f t="shared" si="40"/>
        <v>Non Liquor Merchandise0</v>
      </c>
      <c r="M2600" s="191" t="e">
        <f>VLOOKUP(L2600,'Slope %'!C:D,2,0)</f>
        <v>#N/A</v>
      </c>
    </row>
    <row r="2601" spans="1:13" x14ac:dyDescent="0.25">
      <c r="A2601">
        <v>37566</v>
      </c>
      <c r="B2601" s="58" t="s">
        <v>2655</v>
      </c>
      <c r="C2601" s="58" t="s">
        <v>439</v>
      </c>
      <c r="D2601" s="58" t="s">
        <v>1598</v>
      </c>
      <c r="E2601" s="58">
        <v>0</v>
      </c>
      <c r="F2601" s="58">
        <v>50</v>
      </c>
      <c r="H2601" s="58" t="s">
        <v>2654</v>
      </c>
      <c r="I2601" s="59">
        <v>1.1499999999999999</v>
      </c>
      <c r="K2601" s="191"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0</v>
      </c>
      <c r="L2601" s="192" t="str">
        <f t="shared" si="40"/>
        <v>Non Liquor Merchandise0</v>
      </c>
      <c r="M2601" s="191" t="e">
        <f>VLOOKUP(L2601,'Slope %'!C:D,2,0)</f>
        <v>#N/A</v>
      </c>
    </row>
    <row r="2602" spans="1:13" x14ac:dyDescent="0.25">
      <c r="A2602">
        <v>37568</v>
      </c>
      <c r="B2602" s="58" t="s">
        <v>2656</v>
      </c>
      <c r="C2602" s="58" t="s">
        <v>439</v>
      </c>
      <c r="D2602" s="58" t="s">
        <v>1598</v>
      </c>
      <c r="E2602" s="58">
        <v>0</v>
      </c>
      <c r="F2602" s="58">
        <v>50</v>
      </c>
      <c r="H2602" s="58" t="s">
        <v>2654</v>
      </c>
      <c r="I2602" s="59">
        <v>1.25</v>
      </c>
      <c r="K2602" s="191"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0</v>
      </c>
      <c r="L2602" s="192" t="str">
        <f t="shared" si="40"/>
        <v>Non Liquor Merchandise0</v>
      </c>
      <c r="M2602" s="191" t="e">
        <f>VLOOKUP(L2602,'Slope %'!C:D,2,0)</f>
        <v>#N/A</v>
      </c>
    </row>
    <row r="2603" spans="1:13" x14ac:dyDescent="0.25">
      <c r="A2603">
        <v>37569</v>
      </c>
      <c r="B2603" s="58" t="s">
        <v>2653</v>
      </c>
      <c r="C2603" s="58" t="s">
        <v>439</v>
      </c>
      <c r="D2603" s="58" t="s">
        <v>1598</v>
      </c>
      <c r="E2603" s="58">
        <v>0</v>
      </c>
      <c r="F2603" s="58">
        <v>50</v>
      </c>
      <c r="H2603" s="58" t="s">
        <v>2654</v>
      </c>
      <c r="I2603" s="59">
        <v>0.95</v>
      </c>
      <c r="K2603" s="191"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0</v>
      </c>
      <c r="L2603" s="192" t="str">
        <f t="shared" si="40"/>
        <v>Non Liquor Merchandise0</v>
      </c>
      <c r="M2603" s="191" t="e">
        <f>VLOOKUP(L2603,'Slope %'!C:D,2,0)</f>
        <v>#N/A</v>
      </c>
    </row>
    <row r="2604" spans="1:13" x14ac:dyDescent="0.25">
      <c r="A2604">
        <v>37570</v>
      </c>
      <c r="B2604" s="58" t="s">
        <v>2657</v>
      </c>
      <c r="C2604" s="58" t="s">
        <v>439</v>
      </c>
      <c r="D2604" s="58" t="s">
        <v>1598</v>
      </c>
      <c r="E2604" s="58">
        <v>0</v>
      </c>
      <c r="F2604" s="58">
        <v>50</v>
      </c>
      <c r="H2604" s="58" t="s">
        <v>2654</v>
      </c>
      <c r="I2604" s="59">
        <v>1.1000000000000001</v>
      </c>
      <c r="K2604" s="191"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0</v>
      </c>
      <c r="L2604" s="192" t="str">
        <f t="shared" si="40"/>
        <v>Non Liquor Merchandise0</v>
      </c>
      <c r="M2604" s="191" t="e">
        <f>VLOOKUP(L2604,'Slope %'!C:D,2,0)</f>
        <v>#N/A</v>
      </c>
    </row>
    <row r="2605" spans="1:13" x14ac:dyDescent="0.25">
      <c r="A2605">
        <v>37571</v>
      </c>
      <c r="B2605" s="58" t="s">
        <v>2658</v>
      </c>
      <c r="C2605" s="58" t="s">
        <v>439</v>
      </c>
      <c r="D2605" s="58" t="s">
        <v>1598</v>
      </c>
      <c r="E2605" s="58">
        <v>0</v>
      </c>
      <c r="F2605" s="58">
        <v>50</v>
      </c>
      <c r="H2605" s="58" t="s">
        <v>2654</v>
      </c>
      <c r="I2605" s="59">
        <v>1.2</v>
      </c>
      <c r="K2605" s="191"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0</v>
      </c>
      <c r="L2605" s="192" t="str">
        <f t="shared" si="40"/>
        <v>Non Liquor Merchandise0</v>
      </c>
      <c r="M2605" s="191" t="e">
        <f>VLOOKUP(L2605,'Slope %'!C:D,2,0)</f>
        <v>#N/A</v>
      </c>
    </row>
    <row r="2606" spans="1:13" x14ac:dyDescent="0.25">
      <c r="A2606">
        <v>37581</v>
      </c>
      <c r="B2606" s="58" t="s">
        <v>2659</v>
      </c>
      <c r="C2606" s="58" t="s">
        <v>423</v>
      </c>
      <c r="D2606" s="58" t="s">
        <v>455</v>
      </c>
      <c r="E2606" s="58">
        <v>750</v>
      </c>
      <c r="F2606" s="58">
        <v>12</v>
      </c>
      <c r="G2606" s="59">
        <v>10.5</v>
      </c>
      <c r="H2606" s="58" t="s">
        <v>1241</v>
      </c>
      <c r="I2606" s="59">
        <v>18.989999999999998</v>
      </c>
      <c r="J2606">
        <v>1</v>
      </c>
      <c r="K2606" s="191"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6.15</v>
      </c>
      <c r="L2606" s="192" t="str">
        <f t="shared" si="40"/>
        <v>Wine750</v>
      </c>
      <c r="M2606" s="191">
        <f>VLOOKUP(L2606,'Slope %'!C:D,2,0)</f>
        <v>0.1</v>
      </c>
    </row>
    <row r="2607" spans="1:13" x14ac:dyDescent="0.25">
      <c r="A2607">
        <v>37586</v>
      </c>
      <c r="B2607" s="58" t="s">
        <v>2660</v>
      </c>
      <c r="C2607" s="58" t="s">
        <v>410</v>
      </c>
      <c r="D2607" s="58" t="s">
        <v>717</v>
      </c>
      <c r="E2607" s="58">
        <v>1892</v>
      </c>
      <c r="F2607" s="58">
        <v>6</v>
      </c>
      <c r="G2607" s="59">
        <v>6.5</v>
      </c>
      <c r="H2607" s="58" t="s">
        <v>2280</v>
      </c>
      <c r="I2607" s="59">
        <v>15.16</v>
      </c>
      <c r="J2607">
        <v>4</v>
      </c>
      <c r="K2607" s="191"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9.6</v>
      </c>
      <c r="L2607" s="192" t="str">
        <f t="shared" si="40"/>
        <v>Beer1892</v>
      </c>
      <c r="M2607" s="191">
        <f>VLOOKUP(L2607,'Slope %'!C:D,2,0)</f>
        <v>0.1</v>
      </c>
    </row>
    <row r="2608" spans="1:13" x14ac:dyDescent="0.25">
      <c r="A2608">
        <v>37586</v>
      </c>
      <c r="B2608" s="58" t="s">
        <v>2660</v>
      </c>
      <c r="C2608" s="58" t="s">
        <v>410</v>
      </c>
      <c r="D2608" s="58" t="s">
        <v>717</v>
      </c>
      <c r="E2608" s="58">
        <v>1892</v>
      </c>
      <c r="F2608" s="58">
        <v>6</v>
      </c>
      <c r="G2608" s="59">
        <v>6.5</v>
      </c>
      <c r="H2608" s="58" t="s">
        <v>2280</v>
      </c>
      <c r="I2608" s="59">
        <v>15.16</v>
      </c>
      <c r="J2608">
        <v>4</v>
      </c>
      <c r="K2608" s="191"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9.6</v>
      </c>
      <c r="L2608" s="192" t="str">
        <f t="shared" si="40"/>
        <v>Beer1892</v>
      </c>
      <c r="M2608" s="191">
        <f>VLOOKUP(L2608,'Slope %'!C:D,2,0)</f>
        <v>0.1</v>
      </c>
    </row>
    <row r="2609" spans="1:13" x14ac:dyDescent="0.25">
      <c r="A2609">
        <v>37587</v>
      </c>
      <c r="B2609" s="58" t="s">
        <v>2661</v>
      </c>
      <c r="C2609" s="58" t="s">
        <v>410</v>
      </c>
      <c r="D2609" s="58" t="s">
        <v>717</v>
      </c>
      <c r="E2609" s="58">
        <v>1892</v>
      </c>
      <c r="F2609" s="58">
        <v>6</v>
      </c>
      <c r="G2609" s="59">
        <v>6.5</v>
      </c>
      <c r="H2609" s="58" t="s">
        <v>2280</v>
      </c>
      <c r="I2609" s="59">
        <v>15.16</v>
      </c>
      <c r="J2609">
        <v>4</v>
      </c>
      <c r="K2609" s="191"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9.6</v>
      </c>
      <c r="L2609" s="192" t="str">
        <f t="shared" si="40"/>
        <v>Beer1892</v>
      </c>
      <c r="M2609" s="191">
        <f>VLOOKUP(L2609,'Slope %'!C:D,2,0)</f>
        <v>0.1</v>
      </c>
    </row>
    <row r="2610" spans="1:13" x14ac:dyDescent="0.25">
      <c r="A2610">
        <v>37587</v>
      </c>
      <c r="B2610" s="58" t="s">
        <v>2661</v>
      </c>
      <c r="C2610" s="58" t="s">
        <v>410</v>
      </c>
      <c r="D2610" s="58" t="s">
        <v>717</v>
      </c>
      <c r="E2610" s="58">
        <v>1892</v>
      </c>
      <c r="F2610" s="58">
        <v>6</v>
      </c>
      <c r="G2610" s="59">
        <v>6.5</v>
      </c>
      <c r="H2610" s="58" t="s">
        <v>2280</v>
      </c>
      <c r="I2610" s="59">
        <v>15.16</v>
      </c>
      <c r="J2610">
        <v>4</v>
      </c>
      <c r="K2610" s="191"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9.6</v>
      </c>
      <c r="L2610" s="192" t="str">
        <f t="shared" si="40"/>
        <v>Beer1892</v>
      </c>
      <c r="M2610" s="191">
        <f>VLOOKUP(L2610,'Slope %'!C:D,2,0)</f>
        <v>0.1</v>
      </c>
    </row>
    <row r="2611" spans="1:13" x14ac:dyDescent="0.25">
      <c r="A2611">
        <v>37588</v>
      </c>
      <c r="B2611" s="58" t="s">
        <v>2662</v>
      </c>
      <c r="C2611" s="58" t="s">
        <v>410</v>
      </c>
      <c r="D2611" s="58" t="s">
        <v>677</v>
      </c>
      <c r="E2611" s="58">
        <v>1892</v>
      </c>
      <c r="F2611" s="58">
        <v>6</v>
      </c>
      <c r="G2611" s="59">
        <v>5</v>
      </c>
      <c r="H2611" s="58" t="s">
        <v>2280</v>
      </c>
      <c r="I2611" s="59">
        <v>15.16</v>
      </c>
      <c r="J2611">
        <v>4</v>
      </c>
      <c r="K2611" s="191"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7.39</v>
      </c>
      <c r="L2611" s="192" t="str">
        <f t="shared" si="40"/>
        <v>Beer1892</v>
      </c>
      <c r="M2611" s="191">
        <f>VLOOKUP(L2611,'Slope %'!C:D,2,0)</f>
        <v>0.1</v>
      </c>
    </row>
    <row r="2612" spans="1:13" x14ac:dyDescent="0.25">
      <c r="A2612">
        <v>37588</v>
      </c>
      <c r="B2612" s="58" t="s">
        <v>2662</v>
      </c>
      <c r="C2612" s="58" t="s">
        <v>410</v>
      </c>
      <c r="D2612" s="58" t="s">
        <v>677</v>
      </c>
      <c r="E2612" s="58">
        <v>1892</v>
      </c>
      <c r="F2612" s="58">
        <v>6</v>
      </c>
      <c r="G2612" s="59">
        <v>5</v>
      </c>
      <c r="H2612" s="58" t="s">
        <v>2280</v>
      </c>
      <c r="I2612" s="59">
        <v>15.16</v>
      </c>
      <c r="J2612">
        <v>4</v>
      </c>
      <c r="K2612" s="191"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7.39</v>
      </c>
      <c r="L2612" s="192" t="str">
        <f t="shared" si="40"/>
        <v>Beer1892</v>
      </c>
      <c r="M2612" s="191">
        <f>VLOOKUP(L2612,'Slope %'!C:D,2,0)</f>
        <v>0.1</v>
      </c>
    </row>
    <row r="2613" spans="1:13" x14ac:dyDescent="0.25">
      <c r="A2613">
        <v>37589</v>
      </c>
      <c r="B2613" s="58" t="s">
        <v>2663</v>
      </c>
      <c r="C2613" s="58" t="s">
        <v>410</v>
      </c>
      <c r="D2613" s="58" t="s">
        <v>677</v>
      </c>
      <c r="E2613" s="58">
        <v>1892</v>
      </c>
      <c r="F2613" s="58">
        <v>6</v>
      </c>
      <c r="G2613" s="59">
        <v>4.5</v>
      </c>
      <c r="H2613" s="58" t="s">
        <v>2280</v>
      </c>
      <c r="I2613" s="59">
        <v>13.16</v>
      </c>
      <c r="J2613">
        <v>4</v>
      </c>
      <c r="K2613" s="191"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6.65</v>
      </c>
      <c r="L2613" s="192" t="str">
        <f t="shared" si="40"/>
        <v>Beer1892</v>
      </c>
      <c r="M2613" s="191">
        <f>VLOOKUP(L2613,'Slope %'!C:D,2,0)</f>
        <v>0.1</v>
      </c>
    </row>
    <row r="2614" spans="1:13" x14ac:dyDescent="0.25">
      <c r="A2614">
        <v>37589</v>
      </c>
      <c r="B2614" s="58" t="s">
        <v>2663</v>
      </c>
      <c r="C2614" s="58" t="s">
        <v>410</v>
      </c>
      <c r="D2614" s="58" t="s">
        <v>677</v>
      </c>
      <c r="E2614" s="58">
        <v>1892</v>
      </c>
      <c r="F2614" s="58">
        <v>6</v>
      </c>
      <c r="G2614" s="59">
        <v>4.5</v>
      </c>
      <c r="H2614" s="58" t="s">
        <v>2280</v>
      </c>
      <c r="I2614" s="59">
        <v>13.16</v>
      </c>
      <c r="J2614">
        <v>4</v>
      </c>
      <c r="K2614" s="191"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6.65</v>
      </c>
      <c r="L2614" s="192" t="str">
        <f t="shared" si="40"/>
        <v>Beer1892</v>
      </c>
      <c r="M2614" s="191">
        <f>VLOOKUP(L2614,'Slope %'!C:D,2,0)</f>
        <v>0.1</v>
      </c>
    </row>
    <row r="2615" spans="1:13" x14ac:dyDescent="0.25">
      <c r="A2615">
        <v>37590</v>
      </c>
      <c r="B2615" s="58" t="s">
        <v>2664</v>
      </c>
      <c r="C2615" s="58" t="s">
        <v>673</v>
      </c>
      <c r="D2615" s="58" t="s">
        <v>750</v>
      </c>
      <c r="E2615" s="58">
        <v>2130</v>
      </c>
      <c r="F2615" s="58">
        <v>4</v>
      </c>
      <c r="G2615" s="59">
        <v>5</v>
      </c>
      <c r="H2615" s="58" t="s">
        <v>428</v>
      </c>
      <c r="I2615" s="59">
        <v>17.989999999999998</v>
      </c>
      <c r="J2615">
        <v>6</v>
      </c>
      <c r="K2615" s="191"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8.31</v>
      </c>
      <c r="L2615" s="192" t="str">
        <f t="shared" si="40"/>
        <v>Ready to Drink2130</v>
      </c>
      <c r="M2615" s="191">
        <f>VLOOKUP(L2615,'Slope %'!C:D,2,0)</f>
        <v>0.1</v>
      </c>
    </row>
    <row r="2616" spans="1:13" x14ac:dyDescent="0.25">
      <c r="A2616">
        <v>37595</v>
      </c>
      <c r="B2616" s="58" t="s">
        <v>2665</v>
      </c>
      <c r="C2616" s="58" t="s">
        <v>673</v>
      </c>
      <c r="D2616" s="58" t="s">
        <v>750</v>
      </c>
      <c r="E2616" s="58">
        <v>473</v>
      </c>
      <c r="F2616" s="58">
        <v>24</v>
      </c>
      <c r="G2616" s="59">
        <v>7</v>
      </c>
      <c r="H2616" s="58" t="s">
        <v>419</v>
      </c>
      <c r="I2616" s="59">
        <v>4.79</v>
      </c>
      <c r="J2616">
        <v>1</v>
      </c>
      <c r="K2616" s="191"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2.74</v>
      </c>
      <c r="L2616" s="192" t="str">
        <f t="shared" si="40"/>
        <v>Ready to Drink473</v>
      </c>
      <c r="M2616" s="191">
        <f>VLOOKUP(L2616,'Slope %'!C:D,2,0)</f>
        <v>0.12</v>
      </c>
    </row>
    <row r="2617" spans="1:13" x14ac:dyDescent="0.25">
      <c r="A2617">
        <v>37599</v>
      </c>
      <c r="B2617" s="58" t="s">
        <v>2666</v>
      </c>
      <c r="C2617" s="58" t="s">
        <v>673</v>
      </c>
      <c r="D2617" s="58" t="s">
        <v>674</v>
      </c>
      <c r="E2617" s="58">
        <v>296</v>
      </c>
      <c r="F2617" s="58">
        <v>24</v>
      </c>
      <c r="G2617" s="59">
        <v>6.5</v>
      </c>
      <c r="H2617" s="58" t="s">
        <v>428</v>
      </c>
      <c r="I2617" s="59">
        <v>4.99</v>
      </c>
      <c r="J2617">
        <v>1</v>
      </c>
      <c r="K2617" s="191"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1.71</v>
      </c>
      <c r="L2617" s="192" t="str">
        <f t="shared" si="40"/>
        <v>Ready to Drink296</v>
      </c>
      <c r="M2617" s="191">
        <f>VLOOKUP(L2617,'Slope %'!C:D,2,0)</f>
        <v>0.12</v>
      </c>
    </row>
    <row r="2618" spans="1:13" x14ac:dyDescent="0.25">
      <c r="A2618">
        <v>37615</v>
      </c>
      <c r="B2618" s="58" t="s">
        <v>2667</v>
      </c>
      <c r="C2618" s="58" t="s">
        <v>423</v>
      </c>
      <c r="D2618" s="58" t="s">
        <v>476</v>
      </c>
      <c r="E2618" s="58">
        <v>750</v>
      </c>
      <c r="F2618" s="58">
        <v>6</v>
      </c>
      <c r="G2618" s="59">
        <v>14.5</v>
      </c>
      <c r="H2618" s="58" t="s">
        <v>774</v>
      </c>
      <c r="I2618" s="59">
        <v>26.99</v>
      </c>
      <c r="J2618">
        <v>1</v>
      </c>
      <c r="K2618" s="191"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8.49</v>
      </c>
      <c r="L2618" s="192" t="str">
        <f t="shared" si="40"/>
        <v>Wine750</v>
      </c>
      <c r="M2618" s="191">
        <f>VLOOKUP(L2618,'Slope %'!C:D,2,0)</f>
        <v>0.1</v>
      </c>
    </row>
    <row r="2619" spans="1:13" x14ac:dyDescent="0.25">
      <c r="A2619">
        <v>37619</v>
      </c>
      <c r="B2619" s="58" t="s">
        <v>2668</v>
      </c>
      <c r="C2619" s="58" t="s">
        <v>423</v>
      </c>
      <c r="D2619" s="58" t="s">
        <v>538</v>
      </c>
      <c r="E2619" s="58">
        <v>750</v>
      </c>
      <c r="F2619" s="58">
        <v>6</v>
      </c>
      <c r="G2619" s="59">
        <v>14.5</v>
      </c>
      <c r="H2619" s="58" t="s">
        <v>774</v>
      </c>
      <c r="I2619" s="59">
        <v>26.99</v>
      </c>
      <c r="J2619">
        <v>1</v>
      </c>
      <c r="K2619" s="191"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8.49</v>
      </c>
      <c r="L2619" s="192" t="str">
        <f t="shared" si="40"/>
        <v>Wine750</v>
      </c>
      <c r="M2619" s="191">
        <f>VLOOKUP(L2619,'Slope %'!C:D,2,0)</f>
        <v>0.1</v>
      </c>
    </row>
    <row r="2620" spans="1:13" x14ac:dyDescent="0.25">
      <c r="A2620">
        <v>37634</v>
      </c>
      <c r="B2620" s="58" t="s">
        <v>2669</v>
      </c>
      <c r="C2620" s="58" t="s">
        <v>410</v>
      </c>
      <c r="D2620" s="58" t="s">
        <v>717</v>
      </c>
      <c r="E2620" s="58">
        <v>473</v>
      </c>
      <c r="F2620" s="58">
        <v>24</v>
      </c>
      <c r="G2620" s="59">
        <v>8.5</v>
      </c>
      <c r="H2620" s="58" t="s">
        <v>1959</v>
      </c>
      <c r="I2620" s="59">
        <v>4.8899999999999997</v>
      </c>
      <c r="J2620">
        <v>1</v>
      </c>
      <c r="K2620" s="191"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3.14</v>
      </c>
      <c r="L2620" s="192" t="str">
        <f t="shared" si="40"/>
        <v>Beer473</v>
      </c>
      <c r="M2620" s="191">
        <f>VLOOKUP(L2620,'Slope %'!C:D,2,0)</f>
        <v>0.12</v>
      </c>
    </row>
    <row r="2621" spans="1:13" x14ac:dyDescent="0.25">
      <c r="A2621">
        <v>37634</v>
      </c>
      <c r="B2621" s="58" t="s">
        <v>2669</v>
      </c>
      <c r="C2621" s="58" t="s">
        <v>410</v>
      </c>
      <c r="D2621" s="58" t="s">
        <v>717</v>
      </c>
      <c r="E2621" s="58">
        <v>473</v>
      </c>
      <c r="F2621" s="58">
        <v>24</v>
      </c>
      <c r="G2621" s="59">
        <v>8.5</v>
      </c>
      <c r="H2621" s="58" t="s">
        <v>1959</v>
      </c>
      <c r="I2621" s="59">
        <v>4.8899999999999997</v>
      </c>
      <c r="J2621">
        <v>1</v>
      </c>
      <c r="K2621" s="191"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3.14</v>
      </c>
      <c r="L2621" s="192" t="str">
        <f t="shared" si="40"/>
        <v>Beer473</v>
      </c>
      <c r="M2621" s="191">
        <f>VLOOKUP(L2621,'Slope %'!C:D,2,0)</f>
        <v>0.12</v>
      </c>
    </row>
    <row r="2622" spans="1:13" x14ac:dyDescent="0.25">
      <c r="A2622">
        <v>37635</v>
      </c>
      <c r="B2622" s="58" t="s">
        <v>2670</v>
      </c>
      <c r="C2622" s="58" t="s">
        <v>673</v>
      </c>
      <c r="D2622" s="58" t="s">
        <v>1091</v>
      </c>
      <c r="E2622" s="58">
        <v>4260</v>
      </c>
      <c r="F2622" s="58">
        <v>1</v>
      </c>
      <c r="G2622" s="59">
        <v>5</v>
      </c>
      <c r="H2622" s="58" t="s">
        <v>412</v>
      </c>
      <c r="I2622" s="59">
        <v>31.99</v>
      </c>
      <c r="J2622">
        <v>12</v>
      </c>
      <c r="K2622" s="191"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16.63</v>
      </c>
      <c r="L2622" s="192" t="str">
        <f t="shared" si="40"/>
        <v>Ready to Drink4260</v>
      </c>
      <c r="M2622" s="191">
        <f>VLOOKUP(L2622,'Slope %'!C:D,2,0)</f>
        <v>7.0000000000000007E-2</v>
      </c>
    </row>
    <row r="2623" spans="1:13" x14ac:dyDescent="0.25">
      <c r="A2623">
        <v>37635</v>
      </c>
      <c r="B2623" s="58" t="s">
        <v>2670</v>
      </c>
      <c r="C2623" s="58" t="s">
        <v>673</v>
      </c>
      <c r="D2623" s="58" t="s">
        <v>1091</v>
      </c>
      <c r="E2623" s="58">
        <v>4260</v>
      </c>
      <c r="F2623" s="58">
        <v>1</v>
      </c>
      <c r="G2623" s="59">
        <v>5</v>
      </c>
      <c r="H2623" s="58" t="s">
        <v>412</v>
      </c>
      <c r="I2623" s="59">
        <v>31.99</v>
      </c>
      <c r="J2623">
        <v>12</v>
      </c>
      <c r="K2623" s="191"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16.63</v>
      </c>
      <c r="L2623" s="192" t="str">
        <f t="shared" si="40"/>
        <v>Ready to Drink4260</v>
      </c>
      <c r="M2623" s="191">
        <f>VLOOKUP(L2623,'Slope %'!C:D,2,0)</f>
        <v>7.0000000000000007E-2</v>
      </c>
    </row>
    <row r="2624" spans="1:13" x14ac:dyDescent="0.25">
      <c r="A2624">
        <v>37636</v>
      </c>
      <c r="B2624" s="58" t="s">
        <v>2671</v>
      </c>
      <c r="C2624" s="58" t="s">
        <v>673</v>
      </c>
      <c r="D2624" s="58" t="s">
        <v>1264</v>
      </c>
      <c r="E2624" s="58">
        <v>4260</v>
      </c>
      <c r="F2624" s="58">
        <v>1</v>
      </c>
      <c r="G2624" s="59">
        <v>4.5</v>
      </c>
      <c r="H2624" s="58" t="s">
        <v>412</v>
      </c>
      <c r="I2624" s="59">
        <v>32.99</v>
      </c>
      <c r="J2624">
        <v>12</v>
      </c>
      <c r="K2624" s="191"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14.97</v>
      </c>
      <c r="L2624" s="192" t="str">
        <f t="shared" si="40"/>
        <v>Ready to Drink4260</v>
      </c>
      <c r="M2624" s="191">
        <f>VLOOKUP(L2624,'Slope %'!C:D,2,0)</f>
        <v>7.0000000000000007E-2</v>
      </c>
    </row>
    <row r="2625" spans="1:13" x14ac:dyDescent="0.25">
      <c r="A2625">
        <v>37636</v>
      </c>
      <c r="B2625" s="58" t="s">
        <v>2671</v>
      </c>
      <c r="C2625" s="58" t="s">
        <v>673</v>
      </c>
      <c r="D2625" s="58" t="s">
        <v>1264</v>
      </c>
      <c r="E2625" s="58">
        <v>4260</v>
      </c>
      <c r="F2625" s="58">
        <v>1</v>
      </c>
      <c r="G2625" s="59">
        <v>4.5</v>
      </c>
      <c r="H2625" s="58" t="s">
        <v>412</v>
      </c>
      <c r="I2625" s="59">
        <v>32.99</v>
      </c>
      <c r="J2625">
        <v>12</v>
      </c>
      <c r="K2625" s="191"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14.97</v>
      </c>
      <c r="L2625" s="192" t="str">
        <f t="shared" si="40"/>
        <v>Ready to Drink4260</v>
      </c>
      <c r="M2625" s="191">
        <f>VLOOKUP(L2625,'Slope %'!C:D,2,0)</f>
        <v>7.0000000000000007E-2</v>
      </c>
    </row>
    <row r="2626" spans="1:13" x14ac:dyDescent="0.25">
      <c r="A2626">
        <v>37637</v>
      </c>
      <c r="B2626" s="58" t="s">
        <v>2672</v>
      </c>
      <c r="C2626" s="58" t="s">
        <v>673</v>
      </c>
      <c r="D2626" s="58" t="s">
        <v>1091</v>
      </c>
      <c r="E2626" s="58">
        <v>2130</v>
      </c>
      <c r="F2626" s="58">
        <v>4</v>
      </c>
      <c r="G2626" s="59">
        <v>5</v>
      </c>
      <c r="H2626" s="58" t="s">
        <v>412</v>
      </c>
      <c r="I2626" s="59">
        <v>16.489999999999998</v>
      </c>
      <c r="J2626">
        <v>6</v>
      </c>
      <c r="K2626" s="191"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8.31</v>
      </c>
      <c r="L2626" s="192" t="str">
        <f t="shared" si="40"/>
        <v>Ready to Drink2130</v>
      </c>
      <c r="M2626" s="191">
        <f>VLOOKUP(L2626,'Slope %'!C:D,2,0)</f>
        <v>0.1</v>
      </c>
    </row>
    <row r="2627" spans="1:13" x14ac:dyDescent="0.25">
      <c r="A2627">
        <v>37637</v>
      </c>
      <c r="B2627" s="58" t="s">
        <v>2672</v>
      </c>
      <c r="C2627" s="58" t="s">
        <v>673</v>
      </c>
      <c r="D2627" s="58" t="s">
        <v>1091</v>
      </c>
      <c r="E2627" s="58">
        <v>2130</v>
      </c>
      <c r="F2627" s="58">
        <v>4</v>
      </c>
      <c r="G2627" s="59">
        <v>5</v>
      </c>
      <c r="H2627" s="58" t="s">
        <v>412</v>
      </c>
      <c r="I2627" s="59">
        <v>16.489999999999998</v>
      </c>
      <c r="J2627">
        <v>6</v>
      </c>
      <c r="K2627" s="191"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8.31</v>
      </c>
      <c r="L2627" s="192" t="str">
        <f t="shared" ref="L2627:L2690" si="41">(_xlfn.CONCAT(C2627,E2627))</f>
        <v>Ready to Drink2130</v>
      </c>
      <c r="M2627" s="191">
        <f>VLOOKUP(L2627,'Slope %'!C:D,2,0)</f>
        <v>0.1</v>
      </c>
    </row>
    <row r="2628" spans="1:13" x14ac:dyDescent="0.25">
      <c r="A2628">
        <v>37644</v>
      </c>
      <c r="B2628" s="58" t="s">
        <v>580</v>
      </c>
      <c r="C2628" s="58" t="s">
        <v>414</v>
      </c>
      <c r="D2628" s="58" t="s">
        <v>581</v>
      </c>
      <c r="E2628" s="58">
        <v>1140</v>
      </c>
      <c r="F2628" s="58">
        <v>9</v>
      </c>
      <c r="G2628" s="59">
        <v>40</v>
      </c>
      <c r="H2628" s="58" t="s">
        <v>416</v>
      </c>
      <c r="I2628" s="59">
        <v>46.99</v>
      </c>
      <c r="J2628">
        <v>1</v>
      </c>
      <c r="K2628" s="191"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35.6</v>
      </c>
      <c r="L2628" s="192" t="str">
        <f t="shared" si="41"/>
        <v>Spirits1140</v>
      </c>
      <c r="M2628" s="191">
        <f>VLOOKUP(L2628,'Slope %'!C:D,2,0)</f>
        <v>0.05</v>
      </c>
    </row>
    <row r="2629" spans="1:13" x14ac:dyDescent="0.25">
      <c r="A2629">
        <v>37651</v>
      </c>
      <c r="B2629" s="58" t="s">
        <v>2673</v>
      </c>
      <c r="C2629" s="58" t="s">
        <v>673</v>
      </c>
      <c r="D2629" s="58" t="s">
        <v>1264</v>
      </c>
      <c r="E2629" s="58">
        <v>2130</v>
      </c>
      <c r="F2629" s="58">
        <v>4</v>
      </c>
      <c r="G2629" s="59">
        <v>5</v>
      </c>
      <c r="H2629" s="58" t="s">
        <v>751</v>
      </c>
      <c r="I2629" s="59">
        <v>18.489999999999998</v>
      </c>
      <c r="J2629">
        <v>6</v>
      </c>
      <c r="K2629" s="191"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8.31</v>
      </c>
      <c r="L2629" s="192" t="str">
        <f t="shared" si="41"/>
        <v>Ready to Drink2130</v>
      </c>
      <c r="M2629" s="191">
        <f>VLOOKUP(L2629,'Slope %'!C:D,2,0)</f>
        <v>0.1</v>
      </c>
    </row>
    <row r="2630" spans="1:13" x14ac:dyDescent="0.25">
      <c r="A2630">
        <v>37657</v>
      </c>
      <c r="B2630" s="58" t="s">
        <v>2674</v>
      </c>
      <c r="C2630" s="58" t="s">
        <v>673</v>
      </c>
      <c r="D2630" s="58" t="s">
        <v>1398</v>
      </c>
      <c r="E2630" s="58">
        <v>473</v>
      </c>
      <c r="F2630" s="58">
        <v>24</v>
      </c>
      <c r="G2630" s="59">
        <v>5</v>
      </c>
      <c r="H2630" s="58" t="s">
        <v>425</v>
      </c>
      <c r="I2630" s="59">
        <v>4.49</v>
      </c>
      <c r="J2630">
        <v>1</v>
      </c>
      <c r="K2630" s="191"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1.96</v>
      </c>
      <c r="L2630" s="192" t="str">
        <f t="shared" si="41"/>
        <v>Ready to Drink473</v>
      </c>
      <c r="M2630" s="191">
        <f>VLOOKUP(L2630,'Slope %'!C:D,2,0)</f>
        <v>0.12</v>
      </c>
    </row>
    <row r="2631" spans="1:13" x14ac:dyDescent="0.25">
      <c r="A2631">
        <v>37666</v>
      </c>
      <c r="B2631" s="58" t="s">
        <v>2675</v>
      </c>
      <c r="C2631" s="58" t="s">
        <v>673</v>
      </c>
      <c r="D2631" s="58" t="s">
        <v>1091</v>
      </c>
      <c r="E2631" s="58">
        <v>458</v>
      </c>
      <c r="F2631" s="58">
        <v>24</v>
      </c>
      <c r="G2631" s="59">
        <v>5.5</v>
      </c>
      <c r="H2631" s="58" t="s">
        <v>751</v>
      </c>
      <c r="I2631" s="59">
        <v>3.69</v>
      </c>
      <c r="J2631">
        <v>1</v>
      </c>
      <c r="K2631" s="191"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2.08</v>
      </c>
      <c r="L2631" s="192" t="str">
        <f t="shared" si="41"/>
        <v>Ready to Drink458</v>
      </c>
      <c r="M2631" s="191">
        <f>VLOOKUP(L2631,'Slope %'!C:D,2,0)</f>
        <v>0.12</v>
      </c>
    </row>
    <row r="2632" spans="1:13" x14ac:dyDescent="0.25">
      <c r="A2632">
        <v>37671</v>
      </c>
      <c r="B2632" s="58" t="s">
        <v>2676</v>
      </c>
      <c r="C2632" s="58" t="s">
        <v>410</v>
      </c>
      <c r="D2632" s="58" t="s">
        <v>1902</v>
      </c>
      <c r="E2632" s="58">
        <v>440</v>
      </c>
      <c r="F2632" s="58">
        <v>24</v>
      </c>
      <c r="G2632" s="59">
        <v>4.3</v>
      </c>
      <c r="H2632" s="58" t="s">
        <v>1176</v>
      </c>
      <c r="I2632" s="59">
        <v>4.49</v>
      </c>
      <c r="J2632">
        <v>1</v>
      </c>
      <c r="K2632" s="191"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1.48</v>
      </c>
      <c r="L2632" s="192" t="str">
        <f t="shared" si="41"/>
        <v>Beer440</v>
      </c>
      <c r="M2632" s="191">
        <f>VLOOKUP(L2632,'Slope %'!C:D,2,0)</f>
        <v>0.12</v>
      </c>
    </row>
    <row r="2633" spans="1:13" x14ac:dyDescent="0.25">
      <c r="A2633">
        <v>37725</v>
      </c>
      <c r="B2633" s="58" t="s">
        <v>2677</v>
      </c>
      <c r="C2633" s="58" t="s">
        <v>410</v>
      </c>
      <c r="D2633" s="58" t="s">
        <v>906</v>
      </c>
      <c r="E2633" s="58">
        <v>500</v>
      </c>
      <c r="F2633" s="58">
        <v>24</v>
      </c>
      <c r="G2633" s="59">
        <v>2.5</v>
      </c>
      <c r="H2633" s="58" t="s">
        <v>1176</v>
      </c>
      <c r="I2633" s="59">
        <v>4.29</v>
      </c>
      <c r="J2633">
        <v>1</v>
      </c>
      <c r="K2633" s="191"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0.98</v>
      </c>
      <c r="L2633" s="192" t="str">
        <f t="shared" si="41"/>
        <v>Beer500</v>
      </c>
      <c r="M2633" s="191">
        <f>VLOOKUP(L2633,'Slope %'!C:D,2,0)</f>
        <v>0.12</v>
      </c>
    </row>
    <row r="2634" spans="1:13" x14ac:dyDescent="0.25">
      <c r="A2634">
        <v>37733</v>
      </c>
      <c r="B2634" s="58" t="s">
        <v>2678</v>
      </c>
      <c r="C2634" s="58" t="s">
        <v>414</v>
      </c>
      <c r="D2634" s="58" t="s">
        <v>418</v>
      </c>
      <c r="E2634" s="58">
        <v>750</v>
      </c>
      <c r="F2634" s="58">
        <v>12</v>
      </c>
      <c r="G2634" s="59">
        <v>40</v>
      </c>
      <c r="H2634" s="58" t="s">
        <v>416</v>
      </c>
      <c r="I2634" s="59">
        <v>29.49</v>
      </c>
      <c r="J2634">
        <v>1</v>
      </c>
      <c r="K2634" s="191"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23.42</v>
      </c>
      <c r="L2634" s="192" t="str">
        <f t="shared" si="41"/>
        <v>Spirits750</v>
      </c>
      <c r="M2634" s="191">
        <f>VLOOKUP(L2634,'Slope %'!C:D,2,0)</f>
        <v>7.0000000000000007E-2</v>
      </c>
    </row>
    <row r="2635" spans="1:13" x14ac:dyDescent="0.25">
      <c r="A2635">
        <v>37744</v>
      </c>
      <c r="B2635" s="58" t="s">
        <v>2679</v>
      </c>
      <c r="C2635" s="58" t="s">
        <v>414</v>
      </c>
      <c r="D2635" s="58" t="s">
        <v>715</v>
      </c>
      <c r="E2635" s="58">
        <v>750</v>
      </c>
      <c r="F2635" s="58">
        <v>6</v>
      </c>
      <c r="G2635" s="59">
        <v>27</v>
      </c>
      <c r="H2635" s="58" t="s">
        <v>437</v>
      </c>
      <c r="I2635" s="59">
        <v>29.99</v>
      </c>
      <c r="J2635">
        <v>1</v>
      </c>
      <c r="K2635" s="191"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15.81</v>
      </c>
      <c r="L2635" s="192" t="str">
        <f t="shared" si="41"/>
        <v>Spirits750</v>
      </c>
      <c r="M2635" s="191">
        <f>VLOOKUP(L2635,'Slope %'!C:D,2,0)</f>
        <v>7.0000000000000007E-2</v>
      </c>
    </row>
    <row r="2636" spans="1:13" x14ac:dyDescent="0.25">
      <c r="A2636">
        <v>37754</v>
      </c>
      <c r="B2636" s="58" t="s">
        <v>2680</v>
      </c>
      <c r="C2636" s="58" t="s">
        <v>414</v>
      </c>
      <c r="D2636" s="58" t="s">
        <v>503</v>
      </c>
      <c r="E2636" s="58">
        <v>750</v>
      </c>
      <c r="F2636" s="58">
        <v>12</v>
      </c>
      <c r="G2636" s="59">
        <v>40</v>
      </c>
      <c r="H2636" s="58" t="s">
        <v>586</v>
      </c>
      <c r="I2636" s="59">
        <v>30.99</v>
      </c>
      <c r="J2636">
        <v>1</v>
      </c>
      <c r="K2636" s="191"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23.42</v>
      </c>
      <c r="L2636" s="192" t="str">
        <f t="shared" si="41"/>
        <v>Spirits750</v>
      </c>
      <c r="M2636" s="191">
        <f>VLOOKUP(L2636,'Slope %'!C:D,2,0)</f>
        <v>7.0000000000000007E-2</v>
      </c>
    </row>
    <row r="2637" spans="1:13" x14ac:dyDescent="0.25">
      <c r="A2637">
        <v>37758</v>
      </c>
      <c r="B2637" s="58" t="s">
        <v>2681</v>
      </c>
      <c r="C2637" s="58" t="s">
        <v>423</v>
      </c>
      <c r="D2637" s="58" t="s">
        <v>455</v>
      </c>
      <c r="E2637" s="58">
        <v>750</v>
      </c>
      <c r="F2637" s="58">
        <v>6</v>
      </c>
      <c r="G2637" s="59">
        <v>11</v>
      </c>
      <c r="H2637" s="58" t="s">
        <v>451</v>
      </c>
      <c r="I2637" s="59">
        <v>22.99</v>
      </c>
      <c r="J2637">
        <v>1</v>
      </c>
      <c r="K2637" s="191"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6.44</v>
      </c>
      <c r="L2637" s="192" t="str">
        <f t="shared" si="41"/>
        <v>Wine750</v>
      </c>
      <c r="M2637" s="191">
        <f>VLOOKUP(L2637,'Slope %'!C:D,2,0)</f>
        <v>0.1</v>
      </c>
    </row>
    <row r="2638" spans="1:13" x14ac:dyDescent="0.25">
      <c r="A2638">
        <v>37760</v>
      </c>
      <c r="B2638" s="58" t="s">
        <v>2682</v>
      </c>
      <c r="C2638" s="58" t="s">
        <v>414</v>
      </c>
      <c r="D2638" s="58" t="s">
        <v>715</v>
      </c>
      <c r="E2638" s="58">
        <v>50</v>
      </c>
      <c r="F2638" s="58">
        <v>48</v>
      </c>
      <c r="G2638" s="59">
        <v>40</v>
      </c>
      <c r="H2638" s="58" t="s">
        <v>448</v>
      </c>
      <c r="I2638" s="59">
        <v>4.99</v>
      </c>
      <c r="J2638">
        <v>1</v>
      </c>
      <c r="K2638" s="191"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2.13</v>
      </c>
      <c r="L2638" s="192" t="str">
        <f t="shared" si="41"/>
        <v>Spirits50</v>
      </c>
      <c r="M2638" s="191">
        <f>VLOOKUP(L2638,'Slope %'!C:D,2,0)</f>
        <v>0.1</v>
      </c>
    </row>
    <row r="2639" spans="1:13" x14ac:dyDescent="0.25">
      <c r="A2639">
        <v>37762</v>
      </c>
      <c r="B2639" s="58" t="s">
        <v>2456</v>
      </c>
      <c r="C2639" s="58" t="s">
        <v>414</v>
      </c>
      <c r="D2639" s="58" t="s">
        <v>1021</v>
      </c>
      <c r="E2639" s="58">
        <v>50</v>
      </c>
      <c r="F2639" s="58">
        <v>48</v>
      </c>
      <c r="G2639" s="59">
        <v>30</v>
      </c>
      <c r="H2639" s="58" t="s">
        <v>448</v>
      </c>
      <c r="I2639" s="59">
        <v>4.99</v>
      </c>
      <c r="J2639">
        <v>1</v>
      </c>
      <c r="K2639" s="191"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1.6</v>
      </c>
      <c r="L2639" s="192" t="str">
        <f t="shared" si="41"/>
        <v>Spirits50</v>
      </c>
      <c r="M2639" s="191">
        <f>VLOOKUP(L2639,'Slope %'!C:D,2,0)</f>
        <v>0.1</v>
      </c>
    </row>
    <row r="2640" spans="1:13" x14ac:dyDescent="0.25">
      <c r="A2640">
        <v>37768</v>
      </c>
      <c r="B2640" s="58" t="s">
        <v>2683</v>
      </c>
      <c r="C2640" s="58" t="s">
        <v>423</v>
      </c>
      <c r="D2640" s="58" t="s">
        <v>598</v>
      </c>
      <c r="E2640" s="58">
        <v>750</v>
      </c>
      <c r="F2640" s="58">
        <v>12</v>
      </c>
      <c r="G2640" s="59">
        <v>13</v>
      </c>
      <c r="H2640" s="58" t="s">
        <v>474</v>
      </c>
      <c r="I2640" s="59">
        <v>11.99</v>
      </c>
      <c r="J2640">
        <v>1</v>
      </c>
      <c r="K2640" s="191"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7.61</v>
      </c>
      <c r="L2640" s="192" t="str">
        <f t="shared" si="41"/>
        <v>Wine750</v>
      </c>
      <c r="M2640" s="191">
        <f>VLOOKUP(L2640,'Slope %'!C:D,2,0)</f>
        <v>0.1</v>
      </c>
    </row>
    <row r="2641" spans="1:13" x14ac:dyDescent="0.25">
      <c r="A2641">
        <v>37775</v>
      </c>
      <c r="B2641" s="58" t="s">
        <v>2684</v>
      </c>
      <c r="C2641" s="58" t="s">
        <v>423</v>
      </c>
      <c r="D2641" s="58" t="s">
        <v>440</v>
      </c>
      <c r="E2641" s="58">
        <v>750</v>
      </c>
      <c r="F2641" s="58">
        <v>12</v>
      </c>
      <c r="G2641" s="59">
        <v>13</v>
      </c>
      <c r="H2641" s="58" t="s">
        <v>421</v>
      </c>
      <c r="I2641" s="59">
        <v>22.99</v>
      </c>
      <c r="J2641">
        <v>1</v>
      </c>
      <c r="K2641" s="191"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7.61</v>
      </c>
      <c r="L2641" s="192" t="str">
        <f t="shared" si="41"/>
        <v>Wine750</v>
      </c>
      <c r="M2641" s="191">
        <f>VLOOKUP(L2641,'Slope %'!C:D,2,0)</f>
        <v>0.1</v>
      </c>
    </row>
    <row r="2642" spans="1:13" x14ac:dyDescent="0.25">
      <c r="A2642">
        <v>37776</v>
      </c>
      <c r="B2642" s="58" t="s">
        <v>2685</v>
      </c>
      <c r="C2642" s="58" t="s">
        <v>414</v>
      </c>
      <c r="D2642" s="58" t="s">
        <v>2030</v>
      </c>
      <c r="E2642" s="58">
        <v>750</v>
      </c>
      <c r="F2642" s="58">
        <v>6</v>
      </c>
      <c r="G2642" s="59">
        <v>40</v>
      </c>
      <c r="H2642" s="58" t="s">
        <v>480</v>
      </c>
      <c r="I2642" s="59">
        <v>54.99</v>
      </c>
      <c r="J2642">
        <v>1</v>
      </c>
      <c r="K2642" s="191"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23.42</v>
      </c>
      <c r="L2642" s="192" t="str">
        <f t="shared" si="41"/>
        <v>Spirits750</v>
      </c>
      <c r="M2642" s="191">
        <f>VLOOKUP(L2642,'Slope %'!C:D,2,0)</f>
        <v>7.0000000000000007E-2</v>
      </c>
    </row>
    <row r="2643" spans="1:13" x14ac:dyDescent="0.25">
      <c r="A2643">
        <v>37827</v>
      </c>
      <c r="B2643" s="58" t="s">
        <v>2686</v>
      </c>
      <c r="C2643" s="58" t="s">
        <v>410</v>
      </c>
      <c r="D2643" s="58" t="s">
        <v>677</v>
      </c>
      <c r="E2643" s="58">
        <v>473</v>
      </c>
      <c r="F2643" s="58">
        <v>24</v>
      </c>
      <c r="G2643" s="59">
        <v>4.5</v>
      </c>
      <c r="H2643" s="58" t="s">
        <v>2644</v>
      </c>
      <c r="I2643" s="59">
        <v>3.79</v>
      </c>
      <c r="J2643">
        <v>1</v>
      </c>
      <c r="K2643" s="191"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1.66</v>
      </c>
      <c r="L2643" s="192" t="str">
        <f t="shared" si="41"/>
        <v>Beer473</v>
      </c>
      <c r="M2643" s="191">
        <f>VLOOKUP(L2643,'Slope %'!C:D,2,0)</f>
        <v>0.12</v>
      </c>
    </row>
    <row r="2644" spans="1:13" x14ac:dyDescent="0.25">
      <c r="A2644">
        <v>37827</v>
      </c>
      <c r="B2644" s="58" t="s">
        <v>2686</v>
      </c>
      <c r="C2644" s="58" t="s">
        <v>410</v>
      </c>
      <c r="D2644" s="58" t="s">
        <v>677</v>
      </c>
      <c r="E2644" s="58">
        <v>473</v>
      </c>
      <c r="F2644" s="58">
        <v>24</v>
      </c>
      <c r="G2644" s="59">
        <v>4.5</v>
      </c>
      <c r="H2644" s="58" t="s">
        <v>2644</v>
      </c>
      <c r="I2644" s="59">
        <v>3.79</v>
      </c>
      <c r="J2644">
        <v>1</v>
      </c>
      <c r="K2644" s="191"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1.66</v>
      </c>
      <c r="L2644" s="192" t="str">
        <f t="shared" si="41"/>
        <v>Beer473</v>
      </c>
      <c r="M2644" s="191">
        <f>VLOOKUP(L2644,'Slope %'!C:D,2,0)</f>
        <v>0.12</v>
      </c>
    </row>
    <row r="2645" spans="1:13" x14ac:dyDescent="0.25">
      <c r="A2645">
        <v>37834</v>
      </c>
      <c r="B2645" s="58" t="s">
        <v>2687</v>
      </c>
      <c r="C2645" s="58" t="s">
        <v>410</v>
      </c>
      <c r="D2645" s="58" t="s">
        <v>717</v>
      </c>
      <c r="E2645" s="58">
        <v>473</v>
      </c>
      <c r="F2645" s="58">
        <v>24</v>
      </c>
      <c r="G2645" s="59">
        <v>6</v>
      </c>
      <c r="H2645" s="58" t="s">
        <v>2066</v>
      </c>
      <c r="I2645" s="59">
        <v>4.79</v>
      </c>
      <c r="J2645">
        <v>1</v>
      </c>
      <c r="K2645" s="191"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2.2200000000000002</v>
      </c>
      <c r="L2645" s="192" t="str">
        <f t="shared" si="41"/>
        <v>Beer473</v>
      </c>
      <c r="M2645" s="191">
        <f>VLOOKUP(L2645,'Slope %'!C:D,2,0)</f>
        <v>0.12</v>
      </c>
    </row>
    <row r="2646" spans="1:13" x14ac:dyDescent="0.25">
      <c r="A2646">
        <v>37834</v>
      </c>
      <c r="B2646" s="58" t="s">
        <v>2687</v>
      </c>
      <c r="C2646" s="58" t="s">
        <v>410</v>
      </c>
      <c r="D2646" s="58" t="s">
        <v>717</v>
      </c>
      <c r="E2646" s="58">
        <v>473</v>
      </c>
      <c r="F2646" s="58">
        <v>24</v>
      </c>
      <c r="G2646" s="59">
        <v>6</v>
      </c>
      <c r="H2646" s="58" t="s">
        <v>2066</v>
      </c>
      <c r="I2646" s="59">
        <v>4.79</v>
      </c>
      <c r="J2646">
        <v>1</v>
      </c>
      <c r="K2646" s="191"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2.2200000000000002</v>
      </c>
      <c r="L2646" s="192" t="str">
        <f t="shared" si="41"/>
        <v>Beer473</v>
      </c>
      <c r="M2646" s="191">
        <f>VLOOKUP(L2646,'Slope %'!C:D,2,0)</f>
        <v>0.12</v>
      </c>
    </row>
    <row r="2647" spans="1:13" x14ac:dyDescent="0.25">
      <c r="A2647">
        <v>37843</v>
      </c>
      <c r="B2647" s="58" t="s">
        <v>2688</v>
      </c>
      <c r="C2647" s="58" t="s">
        <v>423</v>
      </c>
      <c r="D2647" s="58" t="s">
        <v>465</v>
      </c>
      <c r="E2647" s="58">
        <v>1500</v>
      </c>
      <c r="F2647" s="58">
        <v>6</v>
      </c>
      <c r="G2647" s="59">
        <v>12.5</v>
      </c>
      <c r="H2647" s="58" t="s">
        <v>471</v>
      </c>
      <c r="I2647" s="59">
        <v>37.49</v>
      </c>
      <c r="J2647">
        <v>1</v>
      </c>
      <c r="K2647" s="191"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14.64</v>
      </c>
      <c r="L2647" s="192" t="str">
        <f t="shared" si="41"/>
        <v>Wine1500</v>
      </c>
      <c r="M2647" s="191">
        <f>VLOOKUP(L2647,'Slope %'!C:D,2,0)</f>
        <v>7.0000000000000007E-2</v>
      </c>
    </row>
    <row r="2648" spans="1:13" x14ac:dyDescent="0.25">
      <c r="A2648">
        <v>37876</v>
      </c>
      <c r="B2648" s="58" t="s">
        <v>2689</v>
      </c>
      <c r="C2648" s="58" t="s">
        <v>410</v>
      </c>
      <c r="D2648" s="58" t="s">
        <v>411</v>
      </c>
      <c r="E2648" s="58">
        <v>473</v>
      </c>
      <c r="F2648" s="58">
        <v>24</v>
      </c>
      <c r="G2648" s="59">
        <v>5</v>
      </c>
      <c r="H2648" s="58" t="s">
        <v>2066</v>
      </c>
      <c r="I2648" s="59">
        <v>4.25</v>
      </c>
      <c r="J2648">
        <v>1</v>
      </c>
      <c r="K2648" s="191"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1.85</v>
      </c>
      <c r="L2648" s="192" t="str">
        <f t="shared" si="41"/>
        <v>Beer473</v>
      </c>
      <c r="M2648" s="191">
        <f>VLOOKUP(L2648,'Slope %'!C:D,2,0)</f>
        <v>0.12</v>
      </c>
    </row>
    <row r="2649" spans="1:13" x14ac:dyDescent="0.25">
      <c r="A2649">
        <v>37876</v>
      </c>
      <c r="B2649" s="58" t="s">
        <v>2689</v>
      </c>
      <c r="C2649" s="58" t="s">
        <v>410</v>
      </c>
      <c r="D2649" s="58" t="s">
        <v>411</v>
      </c>
      <c r="E2649" s="58">
        <v>473</v>
      </c>
      <c r="F2649" s="58">
        <v>24</v>
      </c>
      <c r="G2649" s="59">
        <v>5</v>
      </c>
      <c r="H2649" s="58" t="s">
        <v>2066</v>
      </c>
      <c r="I2649" s="59">
        <v>4.25</v>
      </c>
      <c r="J2649">
        <v>1</v>
      </c>
      <c r="K2649" s="191"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1.85</v>
      </c>
      <c r="L2649" s="192" t="str">
        <f t="shared" si="41"/>
        <v>Beer473</v>
      </c>
      <c r="M2649" s="191">
        <f>VLOOKUP(L2649,'Slope %'!C:D,2,0)</f>
        <v>0.12</v>
      </c>
    </row>
    <row r="2650" spans="1:13" x14ac:dyDescent="0.25">
      <c r="A2650">
        <v>37881</v>
      </c>
      <c r="B2650" s="58" t="s">
        <v>2690</v>
      </c>
      <c r="C2650" s="58" t="s">
        <v>414</v>
      </c>
      <c r="D2650" s="58" t="s">
        <v>663</v>
      </c>
      <c r="E2650" s="58">
        <v>750</v>
      </c>
      <c r="F2650" s="58">
        <v>18</v>
      </c>
      <c r="G2650" s="59">
        <v>30</v>
      </c>
      <c r="H2650" s="58" t="s">
        <v>2691</v>
      </c>
      <c r="I2650" s="59">
        <v>24.49</v>
      </c>
      <c r="J2650">
        <v>1</v>
      </c>
      <c r="K2650" s="191"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17.57</v>
      </c>
      <c r="L2650" s="192" t="str">
        <f t="shared" si="41"/>
        <v>Spirits750</v>
      </c>
      <c r="M2650" s="191">
        <f>VLOOKUP(L2650,'Slope %'!C:D,2,0)</f>
        <v>7.0000000000000007E-2</v>
      </c>
    </row>
    <row r="2651" spans="1:13" x14ac:dyDescent="0.25">
      <c r="A2651">
        <v>37915</v>
      </c>
      <c r="B2651" s="58" t="s">
        <v>2692</v>
      </c>
      <c r="C2651" s="58" t="s">
        <v>673</v>
      </c>
      <c r="D2651" s="58" t="s">
        <v>674</v>
      </c>
      <c r="E2651" s="58">
        <v>355</v>
      </c>
      <c r="F2651" s="58">
        <v>24</v>
      </c>
      <c r="G2651" s="59">
        <v>6</v>
      </c>
      <c r="H2651" s="58" t="s">
        <v>425</v>
      </c>
      <c r="I2651" s="59">
        <v>3.45</v>
      </c>
      <c r="J2651">
        <v>1</v>
      </c>
      <c r="K2651" s="191"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1.89</v>
      </c>
      <c r="L2651" s="192" t="str">
        <f t="shared" si="41"/>
        <v>Ready to Drink355</v>
      </c>
      <c r="M2651" s="191">
        <f>VLOOKUP(L2651,'Slope %'!C:D,2,0)</f>
        <v>0.12</v>
      </c>
    </row>
    <row r="2652" spans="1:13" x14ac:dyDescent="0.25">
      <c r="A2652">
        <v>37917</v>
      </c>
      <c r="B2652" s="58" t="s">
        <v>2693</v>
      </c>
      <c r="C2652" s="58" t="s">
        <v>423</v>
      </c>
      <c r="D2652" s="58" t="s">
        <v>467</v>
      </c>
      <c r="E2652" s="58">
        <v>750</v>
      </c>
      <c r="F2652" s="58">
        <v>12</v>
      </c>
      <c r="G2652" s="59">
        <v>11.5</v>
      </c>
      <c r="H2652" s="58" t="s">
        <v>425</v>
      </c>
      <c r="I2652" s="59">
        <v>11.99</v>
      </c>
      <c r="J2652">
        <v>1</v>
      </c>
      <c r="K2652" s="191"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6.73</v>
      </c>
      <c r="L2652" s="192" t="str">
        <f t="shared" si="41"/>
        <v>Wine750</v>
      </c>
      <c r="M2652" s="191">
        <f>VLOOKUP(L2652,'Slope %'!C:D,2,0)</f>
        <v>0.1</v>
      </c>
    </row>
    <row r="2653" spans="1:13" x14ac:dyDescent="0.25">
      <c r="A2653">
        <v>37974</v>
      </c>
      <c r="B2653" s="58" t="s">
        <v>2694</v>
      </c>
      <c r="C2653" s="58" t="s">
        <v>423</v>
      </c>
      <c r="D2653" s="58" t="s">
        <v>476</v>
      </c>
      <c r="E2653" s="58">
        <v>4000</v>
      </c>
      <c r="F2653" s="58">
        <v>4</v>
      </c>
      <c r="G2653" s="59">
        <v>12.5</v>
      </c>
      <c r="H2653" s="58" t="s">
        <v>425</v>
      </c>
      <c r="I2653" s="59">
        <v>44.99</v>
      </c>
      <c r="J2653">
        <v>1</v>
      </c>
      <c r="K2653" s="191"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32.51</v>
      </c>
      <c r="L2653" s="192" t="str">
        <f t="shared" si="41"/>
        <v>Wine4000</v>
      </c>
      <c r="M2653" s="191">
        <f>VLOOKUP(L2653,'Slope %'!C:D,2,0)</f>
        <v>0.05</v>
      </c>
    </row>
    <row r="2654" spans="1:13" x14ac:dyDescent="0.25">
      <c r="A2654">
        <v>38070</v>
      </c>
      <c r="B2654" s="58" t="s">
        <v>2695</v>
      </c>
      <c r="C2654" s="58" t="s">
        <v>673</v>
      </c>
      <c r="D2654" s="58" t="s">
        <v>750</v>
      </c>
      <c r="E2654" s="58">
        <v>1420</v>
      </c>
      <c r="F2654" s="58">
        <v>6</v>
      </c>
      <c r="G2654" s="59">
        <v>7</v>
      </c>
      <c r="H2654" s="58" t="s">
        <v>2506</v>
      </c>
      <c r="I2654" s="59">
        <v>13.99</v>
      </c>
      <c r="J2654">
        <v>4</v>
      </c>
      <c r="K2654" s="191"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7.76</v>
      </c>
      <c r="L2654" s="192" t="str">
        <f t="shared" si="41"/>
        <v>Ready to Drink1420</v>
      </c>
      <c r="M2654" s="191">
        <f>VLOOKUP(L2654,'Slope %'!C:D,2,0)</f>
        <v>0.12</v>
      </c>
    </row>
    <row r="2655" spans="1:13" x14ac:dyDescent="0.25">
      <c r="A2655">
        <v>38073</v>
      </c>
      <c r="B2655" s="58" t="s">
        <v>2696</v>
      </c>
      <c r="C2655" s="58" t="s">
        <v>410</v>
      </c>
      <c r="D2655" s="58" t="s">
        <v>717</v>
      </c>
      <c r="E2655" s="58">
        <v>473</v>
      </c>
      <c r="F2655" s="58">
        <v>24</v>
      </c>
      <c r="G2655" s="59">
        <v>5.9</v>
      </c>
      <c r="H2655" s="58" t="s">
        <v>2241</v>
      </c>
      <c r="I2655" s="59">
        <v>3.69</v>
      </c>
      <c r="J2655">
        <v>1</v>
      </c>
      <c r="K2655" s="191"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2.1800000000000002</v>
      </c>
      <c r="L2655" s="192" t="str">
        <f t="shared" si="41"/>
        <v>Beer473</v>
      </c>
      <c r="M2655" s="191">
        <f>VLOOKUP(L2655,'Slope %'!C:D,2,0)</f>
        <v>0.12</v>
      </c>
    </row>
    <row r="2656" spans="1:13" x14ac:dyDescent="0.25">
      <c r="A2656">
        <v>38073</v>
      </c>
      <c r="B2656" s="58" t="s">
        <v>2696</v>
      </c>
      <c r="C2656" s="58" t="s">
        <v>410</v>
      </c>
      <c r="D2656" s="58" t="s">
        <v>717</v>
      </c>
      <c r="E2656" s="58">
        <v>473</v>
      </c>
      <c r="F2656" s="58">
        <v>24</v>
      </c>
      <c r="G2656" s="59">
        <v>5.9</v>
      </c>
      <c r="H2656" s="58" t="s">
        <v>1903</v>
      </c>
      <c r="I2656" s="59">
        <v>3.69</v>
      </c>
      <c r="J2656">
        <v>1</v>
      </c>
      <c r="K2656" s="191"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2.1800000000000002</v>
      </c>
      <c r="L2656" s="192" t="str">
        <f t="shared" si="41"/>
        <v>Beer473</v>
      </c>
      <c r="M2656" s="191">
        <f>VLOOKUP(L2656,'Slope %'!C:D,2,0)</f>
        <v>0.12</v>
      </c>
    </row>
    <row r="2657" spans="1:13" x14ac:dyDescent="0.25">
      <c r="A2657">
        <v>38094</v>
      </c>
      <c r="B2657" s="58" t="s">
        <v>2697</v>
      </c>
      <c r="C2657" s="58" t="s">
        <v>410</v>
      </c>
      <c r="D2657" s="58" t="s">
        <v>677</v>
      </c>
      <c r="E2657" s="58">
        <v>473</v>
      </c>
      <c r="F2657" s="58">
        <v>24</v>
      </c>
      <c r="G2657" s="59">
        <v>4.7</v>
      </c>
      <c r="H2657" s="58" t="s">
        <v>1887</v>
      </c>
      <c r="I2657" s="59">
        <v>3.96</v>
      </c>
      <c r="J2657">
        <v>1</v>
      </c>
      <c r="K2657" s="191"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1.74</v>
      </c>
      <c r="L2657" s="192" t="str">
        <f t="shared" si="41"/>
        <v>Beer473</v>
      </c>
      <c r="M2657" s="191">
        <f>VLOOKUP(L2657,'Slope %'!C:D,2,0)</f>
        <v>0.12</v>
      </c>
    </row>
    <row r="2658" spans="1:13" x14ac:dyDescent="0.25">
      <c r="A2658">
        <v>38094</v>
      </c>
      <c r="B2658" s="58" t="s">
        <v>2697</v>
      </c>
      <c r="C2658" s="58" t="s">
        <v>410</v>
      </c>
      <c r="D2658" s="58" t="s">
        <v>677</v>
      </c>
      <c r="E2658" s="58">
        <v>473</v>
      </c>
      <c r="F2658" s="58">
        <v>24</v>
      </c>
      <c r="G2658" s="59">
        <v>4.7</v>
      </c>
      <c r="H2658" s="58" t="s">
        <v>1887</v>
      </c>
      <c r="I2658" s="59">
        <v>3.96</v>
      </c>
      <c r="J2658">
        <v>1</v>
      </c>
      <c r="K2658" s="191"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1.74</v>
      </c>
      <c r="L2658" s="192" t="str">
        <f t="shared" si="41"/>
        <v>Beer473</v>
      </c>
      <c r="M2658" s="191">
        <f>VLOOKUP(L2658,'Slope %'!C:D,2,0)</f>
        <v>0.12</v>
      </c>
    </row>
    <row r="2659" spans="1:13" x14ac:dyDescent="0.25">
      <c r="A2659">
        <v>38102</v>
      </c>
      <c r="B2659" s="58" t="s">
        <v>2698</v>
      </c>
      <c r="C2659" s="58" t="s">
        <v>410</v>
      </c>
      <c r="D2659" s="58" t="s">
        <v>411</v>
      </c>
      <c r="E2659" s="58">
        <v>500</v>
      </c>
      <c r="F2659" s="58">
        <v>24</v>
      </c>
      <c r="G2659" s="59">
        <v>5</v>
      </c>
      <c r="H2659" s="58" t="s">
        <v>600</v>
      </c>
      <c r="I2659" s="59">
        <v>3.29</v>
      </c>
      <c r="J2659">
        <v>1</v>
      </c>
      <c r="K2659" s="191"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1.95</v>
      </c>
      <c r="L2659" s="192" t="str">
        <f t="shared" si="41"/>
        <v>Beer500</v>
      </c>
      <c r="M2659" s="191">
        <f>VLOOKUP(L2659,'Slope %'!C:D,2,0)</f>
        <v>0.12</v>
      </c>
    </row>
    <row r="2660" spans="1:13" x14ac:dyDescent="0.25">
      <c r="A2660">
        <v>38102</v>
      </c>
      <c r="B2660" s="58" t="s">
        <v>2698</v>
      </c>
      <c r="C2660" s="58" t="s">
        <v>410</v>
      </c>
      <c r="D2660" s="58" t="s">
        <v>411</v>
      </c>
      <c r="E2660" s="58">
        <v>500</v>
      </c>
      <c r="F2660" s="58">
        <v>24</v>
      </c>
      <c r="G2660" s="59">
        <v>5</v>
      </c>
      <c r="H2660" s="58" t="s">
        <v>600</v>
      </c>
      <c r="I2660" s="59">
        <v>3.29</v>
      </c>
      <c r="J2660">
        <v>1</v>
      </c>
      <c r="K2660" s="191"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1.95</v>
      </c>
      <c r="L2660" s="192" t="str">
        <f t="shared" si="41"/>
        <v>Beer500</v>
      </c>
      <c r="M2660" s="191">
        <f>VLOOKUP(L2660,'Slope %'!C:D,2,0)</f>
        <v>0.12</v>
      </c>
    </row>
    <row r="2661" spans="1:13" x14ac:dyDescent="0.25">
      <c r="A2661">
        <v>38103</v>
      </c>
      <c r="B2661" s="58" t="s">
        <v>2699</v>
      </c>
      <c r="C2661" s="58" t="s">
        <v>410</v>
      </c>
      <c r="D2661" s="58" t="s">
        <v>717</v>
      </c>
      <c r="E2661" s="58">
        <v>500</v>
      </c>
      <c r="F2661" s="58">
        <v>24</v>
      </c>
      <c r="G2661" s="59">
        <v>7</v>
      </c>
      <c r="H2661" s="58" t="s">
        <v>600</v>
      </c>
      <c r="I2661" s="59">
        <v>3.49</v>
      </c>
      <c r="J2661">
        <v>1</v>
      </c>
      <c r="K2661" s="191"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2.73</v>
      </c>
      <c r="L2661" s="192" t="str">
        <f t="shared" si="41"/>
        <v>Beer500</v>
      </c>
      <c r="M2661" s="191">
        <f>VLOOKUP(L2661,'Slope %'!C:D,2,0)</f>
        <v>0.12</v>
      </c>
    </row>
    <row r="2662" spans="1:13" x14ac:dyDescent="0.25">
      <c r="A2662">
        <v>38103</v>
      </c>
      <c r="B2662" s="58" t="s">
        <v>2699</v>
      </c>
      <c r="C2662" s="58" t="s">
        <v>410</v>
      </c>
      <c r="D2662" s="58" t="s">
        <v>717</v>
      </c>
      <c r="E2662" s="58">
        <v>500</v>
      </c>
      <c r="F2662" s="58">
        <v>24</v>
      </c>
      <c r="G2662" s="59">
        <v>7</v>
      </c>
      <c r="H2662" s="58" t="s">
        <v>600</v>
      </c>
      <c r="I2662" s="59">
        <v>3.49</v>
      </c>
      <c r="J2662">
        <v>1</v>
      </c>
      <c r="K2662" s="191"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2.73</v>
      </c>
      <c r="L2662" s="192" t="str">
        <f t="shared" si="41"/>
        <v>Beer500</v>
      </c>
      <c r="M2662" s="191">
        <f>VLOOKUP(L2662,'Slope %'!C:D,2,0)</f>
        <v>0.12</v>
      </c>
    </row>
    <row r="2663" spans="1:13" x14ac:dyDescent="0.25">
      <c r="A2663">
        <v>38107</v>
      </c>
      <c r="B2663" s="58" t="s">
        <v>2700</v>
      </c>
      <c r="C2663" s="58" t="s">
        <v>673</v>
      </c>
      <c r="D2663" s="58" t="s">
        <v>750</v>
      </c>
      <c r="E2663" s="58">
        <v>473</v>
      </c>
      <c r="F2663" s="58">
        <v>24</v>
      </c>
      <c r="G2663" s="59">
        <v>6</v>
      </c>
      <c r="H2663" s="58" t="s">
        <v>2506</v>
      </c>
      <c r="I2663" s="59">
        <v>4.29</v>
      </c>
      <c r="J2663">
        <v>1</v>
      </c>
      <c r="K2663" s="191"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2.35</v>
      </c>
      <c r="L2663" s="192" t="str">
        <f t="shared" si="41"/>
        <v>Ready to Drink473</v>
      </c>
      <c r="M2663" s="191">
        <f>VLOOKUP(L2663,'Slope %'!C:D,2,0)</f>
        <v>0.12</v>
      </c>
    </row>
    <row r="2664" spans="1:13" x14ac:dyDescent="0.25">
      <c r="A2664">
        <v>38110</v>
      </c>
      <c r="B2664" s="58" t="s">
        <v>2701</v>
      </c>
      <c r="C2664" s="58" t="s">
        <v>423</v>
      </c>
      <c r="D2664" s="58" t="s">
        <v>467</v>
      </c>
      <c r="E2664" s="58">
        <v>4000</v>
      </c>
      <c r="F2664" s="58">
        <v>4</v>
      </c>
      <c r="G2664" s="59">
        <v>11.5</v>
      </c>
      <c r="H2664" s="58" t="s">
        <v>425</v>
      </c>
      <c r="I2664" s="59">
        <v>40.99</v>
      </c>
      <c r="J2664">
        <v>1</v>
      </c>
      <c r="K2664" s="191"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29.9</v>
      </c>
      <c r="L2664" s="192" t="str">
        <f t="shared" si="41"/>
        <v>Wine4000</v>
      </c>
      <c r="M2664" s="191">
        <f>VLOOKUP(L2664,'Slope %'!C:D,2,0)</f>
        <v>0.05</v>
      </c>
    </row>
    <row r="2665" spans="1:13" x14ac:dyDescent="0.25">
      <c r="A2665">
        <v>38114</v>
      </c>
      <c r="B2665" s="58" t="s">
        <v>2702</v>
      </c>
      <c r="C2665" s="58" t="s">
        <v>410</v>
      </c>
      <c r="D2665" s="58" t="s">
        <v>717</v>
      </c>
      <c r="E2665" s="58">
        <v>473</v>
      </c>
      <c r="F2665" s="58">
        <v>24</v>
      </c>
      <c r="G2665" s="59">
        <v>6.1</v>
      </c>
      <c r="H2665" s="58" t="s">
        <v>516</v>
      </c>
      <c r="I2665" s="59">
        <v>4.3899999999999997</v>
      </c>
      <c r="J2665">
        <v>1</v>
      </c>
      <c r="K2665" s="191"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2.25</v>
      </c>
      <c r="L2665" s="192" t="str">
        <f t="shared" si="41"/>
        <v>Beer473</v>
      </c>
      <c r="M2665" s="191">
        <f>VLOOKUP(L2665,'Slope %'!C:D,2,0)</f>
        <v>0.12</v>
      </c>
    </row>
    <row r="2666" spans="1:13" x14ac:dyDescent="0.25">
      <c r="A2666">
        <v>38114</v>
      </c>
      <c r="B2666" s="58" t="s">
        <v>2702</v>
      </c>
      <c r="C2666" s="58" t="s">
        <v>410</v>
      </c>
      <c r="D2666" s="58" t="s">
        <v>717</v>
      </c>
      <c r="E2666" s="58">
        <v>473</v>
      </c>
      <c r="F2666" s="58">
        <v>24</v>
      </c>
      <c r="G2666" s="59">
        <v>6.1</v>
      </c>
      <c r="H2666" s="58" t="s">
        <v>516</v>
      </c>
      <c r="I2666" s="59">
        <v>4.3899999999999997</v>
      </c>
      <c r="J2666">
        <v>1</v>
      </c>
      <c r="K2666" s="191"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2.25</v>
      </c>
      <c r="L2666" s="192" t="str">
        <f t="shared" si="41"/>
        <v>Beer473</v>
      </c>
      <c r="M2666" s="191">
        <f>VLOOKUP(L2666,'Slope %'!C:D,2,0)</f>
        <v>0.12</v>
      </c>
    </row>
    <row r="2667" spans="1:13" x14ac:dyDescent="0.25">
      <c r="A2667">
        <v>38115</v>
      </c>
      <c r="B2667" s="58" t="s">
        <v>2703</v>
      </c>
      <c r="C2667" s="58" t="s">
        <v>410</v>
      </c>
      <c r="D2667" s="58" t="s">
        <v>440</v>
      </c>
      <c r="E2667" s="58">
        <v>4260</v>
      </c>
      <c r="F2667" s="58">
        <v>1</v>
      </c>
      <c r="G2667" s="59">
        <v>4.8</v>
      </c>
      <c r="H2667" s="58" t="s">
        <v>516</v>
      </c>
      <c r="I2667" s="59">
        <v>30.49</v>
      </c>
      <c r="J2667">
        <v>12</v>
      </c>
      <c r="K2667" s="191"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15.96</v>
      </c>
      <c r="L2667" s="192" t="str">
        <f t="shared" si="41"/>
        <v>Beer4260</v>
      </c>
      <c r="M2667" s="191">
        <f>VLOOKUP(L2667,'Slope %'!C:D,2,0)</f>
        <v>7.0000000000000007E-2</v>
      </c>
    </row>
    <row r="2668" spans="1:13" x14ac:dyDescent="0.25">
      <c r="A2668">
        <v>38115</v>
      </c>
      <c r="B2668" s="58" t="s">
        <v>2703</v>
      </c>
      <c r="C2668" s="58" t="s">
        <v>410</v>
      </c>
      <c r="D2668" s="58" t="s">
        <v>440</v>
      </c>
      <c r="E2668" s="58">
        <v>4260</v>
      </c>
      <c r="F2668" s="58">
        <v>1</v>
      </c>
      <c r="G2668" s="59">
        <v>4.8</v>
      </c>
      <c r="H2668" s="58" t="s">
        <v>516</v>
      </c>
      <c r="I2668" s="59">
        <v>30.49</v>
      </c>
      <c r="J2668">
        <v>12</v>
      </c>
      <c r="K2668" s="191"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15.96</v>
      </c>
      <c r="L2668" s="192" t="str">
        <f t="shared" si="41"/>
        <v>Beer4260</v>
      </c>
      <c r="M2668" s="191">
        <f>VLOOKUP(L2668,'Slope %'!C:D,2,0)</f>
        <v>7.0000000000000007E-2</v>
      </c>
    </row>
    <row r="2669" spans="1:13" x14ac:dyDescent="0.25">
      <c r="A2669">
        <v>38138</v>
      </c>
      <c r="B2669" s="58" t="s">
        <v>2704</v>
      </c>
      <c r="C2669" s="58" t="s">
        <v>673</v>
      </c>
      <c r="D2669" s="58" t="s">
        <v>2505</v>
      </c>
      <c r="E2669" s="58">
        <v>4260</v>
      </c>
      <c r="F2669" s="58">
        <v>2</v>
      </c>
      <c r="G2669" s="59">
        <v>4.5</v>
      </c>
      <c r="H2669" s="58" t="s">
        <v>419</v>
      </c>
      <c r="I2669" s="59">
        <v>31.49</v>
      </c>
      <c r="J2669">
        <v>12</v>
      </c>
      <c r="K2669" s="191"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14.97</v>
      </c>
      <c r="L2669" s="192" t="str">
        <f t="shared" si="41"/>
        <v>Ready to Drink4260</v>
      </c>
      <c r="M2669" s="191">
        <f>VLOOKUP(L2669,'Slope %'!C:D,2,0)</f>
        <v>7.0000000000000007E-2</v>
      </c>
    </row>
    <row r="2670" spans="1:13" x14ac:dyDescent="0.25">
      <c r="A2670">
        <v>38145</v>
      </c>
      <c r="B2670" s="58" t="s">
        <v>2705</v>
      </c>
      <c r="C2670" s="58" t="s">
        <v>423</v>
      </c>
      <c r="D2670" s="58" t="s">
        <v>465</v>
      </c>
      <c r="E2670" s="58">
        <v>750</v>
      </c>
      <c r="F2670" s="58">
        <v>12</v>
      </c>
      <c r="G2670" s="59">
        <v>13.5</v>
      </c>
      <c r="H2670" s="58" t="s">
        <v>591</v>
      </c>
      <c r="I2670" s="59">
        <v>15.99</v>
      </c>
      <c r="J2670">
        <v>1</v>
      </c>
      <c r="K2670" s="191"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7.9</v>
      </c>
      <c r="L2670" s="192" t="str">
        <f t="shared" si="41"/>
        <v>Wine750</v>
      </c>
      <c r="M2670" s="191">
        <f>VLOOKUP(L2670,'Slope %'!C:D,2,0)</f>
        <v>0.1</v>
      </c>
    </row>
    <row r="2671" spans="1:13" x14ac:dyDescent="0.25">
      <c r="A2671">
        <v>38148</v>
      </c>
      <c r="B2671" s="58" t="s">
        <v>2706</v>
      </c>
      <c r="C2671" s="58" t="s">
        <v>410</v>
      </c>
      <c r="D2671" s="58" t="s">
        <v>717</v>
      </c>
      <c r="E2671" s="58">
        <v>473</v>
      </c>
      <c r="F2671" s="58">
        <v>24</v>
      </c>
      <c r="G2671" s="59">
        <v>6.8</v>
      </c>
      <c r="H2671" s="58" t="s">
        <v>2644</v>
      </c>
      <c r="I2671" s="59">
        <v>4.05</v>
      </c>
      <c r="J2671">
        <v>1</v>
      </c>
      <c r="K2671" s="191"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2.5099999999999998</v>
      </c>
      <c r="L2671" s="192" t="str">
        <f t="shared" si="41"/>
        <v>Beer473</v>
      </c>
      <c r="M2671" s="191">
        <f>VLOOKUP(L2671,'Slope %'!C:D,2,0)</f>
        <v>0.12</v>
      </c>
    </row>
    <row r="2672" spans="1:13" x14ac:dyDescent="0.25">
      <c r="A2672">
        <v>38148</v>
      </c>
      <c r="B2672" s="58" t="s">
        <v>2706</v>
      </c>
      <c r="C2672" s="58" t="s">
        <v>410</v>
      </c>
      <c r="D2672" s="58" t="s">
        <v>717</v>
      </c>
      <c r="E2672" s="58">
        <v>473</v>
      </c>
      <c r="F2672" s="58">
        <v>24</v>
      </c>
      <c r="G2672" s="59">
        <v>6.8</v>
      </c>
      <c r="H2672" s="58" t="s">
        <v>2644</v>
      </c>
      <c r="I2672" s="59">
        <v>4.05</v>
      </c>
      <c r="J2672">
        <v>1</v>
      </c>
      <c r="K2672" s="191"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2.5099999999999998</v>
      </c>
      <c r="L2672" s="192" t="str">
        <f t="shared" si="41"/>
        <v>Beer473</v>
      </c>
      <c r="M2672" s="191">
        <f>VLOOKUP(L2672,'Slope %'!C:D,2,0)</f>
        <v>0.12</v>
      </c>
    </row>
    <row r="2673" spans="1:13" x14ac:dyDescent="0.25">
      <c r="A2673">
        <v>38157</v>
      </c>
      <c r="B2673" s="58" t="s">
        <v>2707</v>
      </c>
      <c r="C2673" s="58" t="s">
        <v>414</v>
      </c>
      <c r="D2673" s="58" t="s">
        <v>500</v>
      </c>
      <c r="E2673" s="58">
        <v>750</v>
      </c>
      <c r="F2673" s="58">
        <v>6</v>
      </c>
      <c r="G2673" s="59">
        <v>40</v>
      </c>
      <c r="H2673" s="58" t="s">
        <v>445</v>
      </c>
      <c r="I2673" s="59">
        <v>74.489999999999995</v>
      </c>
      <c r="J2673">
        <v>1</v>
      </c>
      <c r="K2673" s="191"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23.42</v>
      </c>
      <c r="L2673" s="192" t="str">
        <f t="shared" si="41"/>
        <v>Spirits750</v>
      </c>
      <c r="M2673" s="191">
        <f>VLOOKUP(L2673,'Slope %'!C:D,2,0)</f>
        <v>7.0000000000000007E-2</v>
      </c>
    </row>
    <row r="2674" spans="1:13" x14ac:dyDescent="0.25">
      <c r="A2674">
        <v>38163</v>
      </c>
      <c r="B2674" s="58" t="s">
        <v>2708</v>
      </c>
      <c r="C2674" s="58" t="s">
        <v>423</v>
      </c>
      <c r="D2674" s="58" t="s">
        <v>467</v>
      </c>
      <c r="E2674" s="58">
        <v>750</v>
      </c>
      <c r="F2674" s="58">
        <v>12</v>
      </c>
      <c r="G2674" s="59">
        <v>10</v>
      </c>
      <c r="H2674" s="58" t="s">
        <v>483</v>
      </c>
      <c r="I2674" s="59">
        <v>16.989999999999998</v>
      </c>
      <c r="J2674">
        <v>1</v>
      </c>
      <c r="K2674" s="191"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5.86</v>
      </c>
      <c r="L2674" s="192" t="str">
        <f t="shared" si="41"/>
        <v>Wine750</v>
      </c>
      <c r="M2674" s="191">
        <f>VLOOKUP(L2674,'Slope %'!C:D,2,0)</f>
        <v>0.1</v>
      </c>
    </row>
    <row r="2675" spans="1:13" x14ac:dyDescent="0.25">
      <c r="A2675">
        <v>38164</v>
      </c>
      <c r="B2675" s="58" t="s">
        <v>2709</v>
      </c>
      <c r="C2675" s="58" t="s">
        <v>673</v>
      </c>
      <c r="D2675" s="58" t="s">
        <v>1091</v>
      </c>
      <c r="E2675" s="58">
        <v>8520</v>
      </c>
      <c r="F2675" s="58">
        <v>1</v>
      </c>
      <c r="G2675" s="59">
        <v>5</v>
      </c>
      <c r="H2675" s="58" t="s">
        <v>600</v>
      </c>
      <c r="I2675" s="59">
        <v>55.49</v>
      </c>
      <c r="J2675">
        <v>24</v>
      </c>
      <c r="K2675" s="191"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33.26</v>
      </c>
      <c r="L2675" s="192" t="str">
        <f t="shared" si="41"/>
        <v>Ready to Drink8520</v>
      </c>
      <c r="M2675" s="191">
        <f>VLOOKUP(L2675,'Slope %'!C:D,2,0)</f>
        <v>0.05</v>
      </c>
    </row>
    <row r="2676" spans="1:13" x14ac:dyDescent="0.25">
      <c r="A2676">
        <v>38164</v>
      </c>
      <c r="B2676" s="58" t="s">
        <v>2709</v>
      </c>
      <c r="C2676" s="58" t="s">
        <v>673</v>
      </c>
      <c r="D2676" s="58" t="s">
        <v>1091</v>
      </c>
      <c r="E2676" s="58">
        <v>8520</v>
      </c>
      <c r="F2676" s="58">
        <v>1</v>
      </c>
      <c r="G2676" s="59">
        <v>5</v>
      </c>
      <c r="H2676" s="58" t="s">
        <v>600</v>
      </c>
      <c r="I2676" s="59">
        <v>55.49</v>
      </c>
      <c r="J2676">
        <v>24</v>
      </c>
      <c r="K2676" s="191"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33.26</v>
      </c>
      <c r="L2676" s="192" t="str">
        <f t="shared" si="41"/>
        <v>Ready to Drink8520</v>
      </c>
      <c r="M2676" s="191">
        <f>VLOOKUP(L2676,'Slope %'!C:D,2,0)</f>
        <v>0.05</v>
      </c>
    </row>
    <row r="2677" spans="1:13" x14ac:dyDescent="0.25">
      <c r="A2677">
        <v>38165</v>
      </c>
      <c r="B2677" s="58" t="s">
        <v>2710</v>
      </c>
      <c r="C2677" s="58" t="s">
        <v>673</v>
      </c>
      <c r="D2677" s="58" t="s">
        <v>1091</v>
      </c>
      <c r="E2677" s="58">
        <v>8520</v>
      </c>
      <c r="F2677" s="58">
        <v>1</v>
      </c>
      <c r="G2677" s="59">
        <v>5</v>
      </c>
      <c r="H2677" s="58" t="s">
        <v>600</v>
      </c>
      <c r="I2677" s="59">
        <v>55.49</v>
      </c>
      <c r="J2677">
        <v>24</v>
      </c>
      <c r="K2677" s="191"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33.26</v>
      </c>
      <c r="L2677" s="192" t="str">
        <f t="shared" si="41"/>
        <v>Ready to Drink8520</v>
      </c>
      <c r="M2677" s="191">
        <f>VLOOKUP(L2677,'Slope %'!C:D,2,0)</f>
        <v>0.05</v>
      </c>
    </row>
    <row r="2678" spans="1:13" x14ac:dyDescent="0.25">
      <c r="A2678">
        <v>38165</v>
      </c>
      <c r="B2678" s="58" t="s">
        <v>2710</v>
      </c>
      <c r="C2678" s="58" t="s">
        <v>673</v>
      </c>
      <c r="D2678" s="58" t="s">
        <v>1091</v>
      </c>
      <c r="E2678" s="58">
        <v>8520</v>
      </c>
      <c r="F2678" s="58">
        <v>1</v>
      </c>
      <c r="G2678" s="59">
        <v>5</v>
      </c>
      <c r="H2678" s="58" t="s">
        <v>600</v>
      </c>
      <c r="I2678" s="59">
        <v>55.49</v>
      </c>
      <c r="J2678">
        <v>24</v>
      </c>
      <c r="K2678" s="191"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33.26</v>
      </c>
      <c r="L2678" s="192" t="str">
        <f t="shared" si="41"/>
        <v>Ready to Drink8520</v>
      </c>
      <c r="M2678" s="191">
        <f>VLOOKUP(L2678,'Slope %'!C:D,2,0)</f>
        <v>0.05</v>
      </c>
    </row>
    <row r="2679" spans="1:13" x14ac:dyDescent="0.25">
      <c r="A2679">
        <v>38171</v>
      </c>
      <c r="B2679" s="58" t="s">
        <v>2711</v>
      </c>
      <c r="C2679" s="58" t="s">
        <v>423</v>
      </c>
      <c r="D2679" s="58" t="s">
        <v>495</v>
      </c>
      <c r="E2679" s="58">
        <v>750</v>
      </c>
      <c r="F2679" s="58">
        <v>12</v>
      </c>
      <c r="G2679" s="59">
        <v>13.5</v>
      </c>
      <c r="H2679" s="58" t="s">
        <v>511</v>
      </c>
      <c r="I2679" s="59">
        <v>21.99</v>
      </c>
      <c r="J2679">
        <v>1</v>
      </c>
      <c r="K2679" s="191"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7.9</v>
      </c>
      <c r="L2679" s="192" t="str">
        <f t="shared" si="41"/>
        <v>Wine750</v>
      </c>
      <c r="M2679" s="191">
        <f>VLOOKUP(L2679,'Slope %'!C:D,2,0)</f>
        <v>0.1</v>
      </c>
    </row>
    <row r="2680" spans="1:13" x14ac:dyDescent="0.25">
      <c r="A2680">
        <v>38178</v>
      </c>
      <c r="B2680" s="58" t="s">
        <v>2712</v>
      </c>
      <c r="C2680" s="58" t="s">
        <v>423</v>
      </c>
      <c r="D2680" s="58" t="s">
        <v>476</v>
      </c>
      <c r="E2680" s="58">
        <v>750</v>
      </c>
      <c r="F2680" s="58">
        <v>12</v>
      </c>
      <c r="G2680" s="59">
        <v>14.5</v>
      </c>
      <c r="H2680" s="58" t="s">
        <v>511</v>
      </c>
      <c r="I2680" s="59">
        <v>26.99</v>
      </c>
      <c r="J2680">
        <v>1</v>
      </c>
      <c r="K2680" s="191"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8.49</v>
      </c>
      <c r="L2680" s="192" t="str">
        <f t="shared" si="41"/>
        <v>Wine750</v>
      </c>
      <c r="M2680" s="191">
        <f>VLOOKUP(L2680,'Slope %'!C:D,2,0)</f>
        <v>0.1</v>
      </c>
    </row>
    <row r="2681" spans="1:13" x14ac:dyDescent="0.25">
      <c r="A2681">
        <v>38191</v>
      </c>
      <c r="B2681" s="58" t="s">
        <v>2713</v>
      </c>
      <c r="C2681" s="58" t="s">
        <v>423</v>
      </c>
      <c r="D2681" s="58" t="s">
        <v>467</v>
      </c>
      <c r="E2681" s="58">
        <v>750</v>
      </c>
      <c r="F2681" s="58">
        <v>12</v>
      </c>
      <c r="G2681" s="59">
        <v>10.5</v>
      </c>
      <c r="H2681" s="58" t="s">
        <v>586</v>
      </c>
      <c r="I2681" s="59">
        <v>21.99</v>
      </c>
      <c r="J2681">
        <v>1</v>
      </c>
      <c r="K2681" s="191"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6.15</v>
      </c>
      <c r="L2681" s="192" t="str">
        <f t="shared" si="41"/>
        <v>Wine750</v>
      </c>
      <c r="M2681" s="191">
        <f>VLOOKUP(L2681,'Slope %'!C:D,2,0)</f>
        <v>0.1</v>
      </c>
    </row>
    <row r="2682" spans="1:13" x14ac:dyDescent="0.25">
      <c r="A2682">
        <v>38238</v>
      </c>
      <c r="B2682" s="58" t="s">
        <v>2714</v>
      </c>
      <c r="C2682" s="58" t="s">
        <v>423</v>
      </c>
      <c r="D2682" s="58" t="s">
        <v>473</v>
      </c>
      <c r="E2682" s="58">
        <v>750</v>
      </c>
      <c r="F2682" s="58">
        <v>12</v>
      </c>
      <c r="G2682" s="59">
        <v>13.5</v>
      </c>
      <c r="H2682" s="58" t="s">
        <v>507</v>
      </c>
      <c r="I2682" s="59">
        <v>19.989999999999998</v>
      </c>
      <c r="J2682">
        <v>1</v>
      </c>
      <c r="K2682" s="191"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7.9</v>
      </c>
      <c r="L2682" s="192" t="str">
        <f t="shared" si="41"/>
        <v>Wine750</v>
      </c>
      <c r="M2682" s="191">
        <f>VLOOKUP(L2682,'Slope %'!C:D,2,0)</f>
        <v>0.1</v>
      </c>
    </row>
    <row r="2683" spans="1:13" x14ac:dyDescent="0.25">
      <c r="A2683">
        <v>38308</v>
      </c>
      <c r="B2683" s="58" t="s">
        <v>2715</v>
      </c>
      <c r="C2683" s="58" t="s">
        <v>423</v>
      </c>
      <c r="D2683" s="58" t="s">
        <v>436</v>
      </c>
      <c r="E2683" s="58">
        <v>750</v>
      </c>
      <c r="F2683" s="58">
        <v>12</v>
      </c>
      <c r="G2683" s="59">
        <v>15.2</v>
      </c>
      <c r="H2683" s="58" t="s">
        <v>586</v>
      </c>
      <c r="I2683" s="59">
        <v>32.99</v>
      </c>
      <c r="J2683">
        <v>1</v>
      </c>
      <c r="K2683" s="191"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8.9</v>
      </c>
      <c r="L2683" s="192" t="str">
        <f t="shared" si="41"/>
        <v>Wine750</v>
      </c>
      <c r="M2683" s="191">
        <f>VLOOKUP(L2683,'Slope %'!C:D,2,0)</f>
        <v>0.1</v>
      </c>
    </row>
    <row r="2684" spans="1:13" x14ac:dyDescent="0.25">
      <c r="A2684">
        <v>38327</v>
      </c>
      <c r="B2684" s="58" t="s">
        <v>2716</v>
      </c>
      <c r="C2684" s="58" t="s">
        <v>423</v>
      </c>
      <c r="D2684" s="58" t="s">
        <v>602</v>
      </c>
      <c r="E2684" s="58">
        <v>750</v>
      </c>
      <c r="F2684" s="58">
        <v>12</v>
      </c>
      <c r="G2684" s="59">
        <v>13</v>
      </c>
      <c r="H2684" s="58" t="s">
        <v>421</v>
      </c>
      <c r="I2684" s="59">
        <v>30.99</v>
      </c>
      <c r="J2684">
        <v>1</v>
      </c>
      <c r="K2684" s="191"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7.61</v>
      </c>
      <c r="L2684" s="192" t="str">
        <f t="shared" si="41"/>
        <v>Wine750</v>
      </c>
      <c r="M2684" s="191">
        <f>VLOOKUP(L2684,'Slope %'!C:D,2,0)</f>
        <v>0.1</v>
      </c>
    </row>
    <row r="2685" spans="1:13" x14ac:dyDescent="0.25">
      <c r="A2685">
        <v>38348</v>
      </c>
      <c r="B2685" s="58" t="s">
        <v>2717</v>
      </c>
      <c r="C2685" s="58" t="s">
        <v>423</v>
      </c>
      <c r="D2685" s="58" t="s">
        <v>476</v>
      </c>
      <c r="E2685" s="58">
        <v>750</v>
      </c>
      <c r="F2685" s="58">
        <v>12</v>
      </c>
      <c r="G2685" s="59">
        <v>15</v>
      </c>
      <c r="H2685" s="58" t="s">
        <v>474</v>
      </c>
      <c r="I2685" s="59">
        <v>24.99</v>
      </c>
      <c r="J2685">
        <v>1</v>
      </c>
      <c r="K2685" s="191"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8.7799999999999994</v>
      </c>
      <c r="L2685" s="192" t="str">
        <f t="shared" si="41"/>
        <v>Wine750</v>
      </c>
      <c r="M2685" s="191">
        <f>VLOOKUP(L2685,'Slope %'!C:D,2,0)</f>
        <v>0.1</v>
      </c>
    </row>
    <row r="2686" spans="1:13" x14ac:dyDescent="0.25">
      <c r="A2686">
        <v>38349</v>
      </c>
      <c r="B2686" s="58" t="s">
        <v>2718</v>
      </c>
      <c r="C2686" s="58" t="s">
        <v>410</v>
      </c>
      <c r="D2686" s="58" t="s">
        <v>677</v>
      </c>
      <c r="E2686" s="58">
        <v>473</v>
      </c>
      <c r="F2686" s="58">
        <v>24</v>
      </c>
      <c r="G2686" s="59">
        <v>4.5</v>
      </c>
      <c r="H2686" s="58" t="s">
        <v>1813</v>
      </c>
      <c r="I2686" s="59">
        <v>3.99</v>
      </c>
      <c r="J2686">
        <v>1</v>
      </c>
      <c r="K2686" s="191"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1.66</v>
      </c>
      <c r="L2686" s="192" t="str">
        <f t="shared" si="41"/>
        <v>Beer473</v>
      </c>
      <c r="M2686" s="191">
        <f>VLOOKUP(L2686,'Slope %'!C:D,2,0)</f>
        <v>0.12</v>
      </c>
    </row>
    <row r="2687" spans="1:13" x14ac:dyDescent="0.25">
      <c r="A2687">
        <v>38349</v>
      </c>
      <c r="B2687" s="58" t="s">
        <v>2718</v>
      </c>
      <c r="C2687" s="58" t="s">
        <v>410</v>
      </c>
      <c r="D2687" s="58" t="s">
        <v>677</v>
      </c>
      <c r="E2687" s="58">
        <v>473</v>
      </c>
      <c r="F2687" s="58">
        <v>24</v>
      </c>
      <c r="G2687" s="59">
        <v>4.5</v>
      </c>
      <c r="H2687" s="58" t="s">
        <v>1813</v>
      </c>
      <c r="I2687" s="59">
        <v>3.99</v>
      </c>
      <c r="J2687">
        <v>1</v>
      </c>
      <c r="K2687" s="191"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1.66</v>
      </c>
      <c r="L2687" s="192" t="str">
        <f t="shared" si="41"/>
        <v>Beer473</v>
      </c>
      <c r="M2687" s="191">
        <f>VLOOKUP(L2687,'Slope %'!C:D,2,0)</f>
        <v>0.12</v>
      </c>
    </row>
    <row r="2688" spans="1:13" x14ac:dyDescent="0.25">
      <c r="A2688">
        <v>38382</v>
      </c>
      <c r="B2688" s="58" t="s">
        <v>2719</v>
      </c>
      <c r="C2688" s="58" t="s">
        <v>414</v>
      </c>
      <c r="D2688" s="58" t="s">
        <v>663</v>
      </c>
      <c r="E2688" s="58">
        <v>750</v>
      </c>
      <c r="F2688" s="58">
        <v>12</v>
      </c>
      <c r="G2688" s="59">
        <v>30</v>
      </c>
      <c r="H2688" s="58" t="s">
        <v>419</v>
      </c>
      <c r="I2688" s="59">
        <v>28.99</v>
      </c>
      <c r="J2688">
        <v>1</v>
      </c>
      <c r="K2688" s="191"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17.57</v>
      </c>
      <c r="L2688" s="192" t="str">
        <f t="shared" si="41"/>
        <v>Spirits750</v>
      </c>
      <c r="M2688" s="191">
        <f>VLOOKUP(L2688,'Slope %'!C:D,2,0)</f>
        <v>7.0000000000000007E-2</v>
      </c>
    </row>
    <row r="2689" spans="1:13" x14ac:dyDescent="0.25">
      <c r="A2689">
        <v>38405</v>
      </c>
      <c r="B2689" s="58" t="s">
        <v>2720</v>
      </c>
      <c r="C2689" s="58" t="s">
        <v>423</v>
      </c>
      <c r="D2689" s="58" t="s">
        <v>598</v>
      </c>
      <c r="E2689" s="58">
        <v>750</v>
      </c>
      <c r="F2689" s="58">
        <v>12</v>
      </c>
      <c r="G2689" s="59">
        <v>14</v>
      </c>
      <c r="H2689" s="58" t="s">
        <v>421</v>
      </c>
      <c r="I2689" s="59">
        <v>19.989999999999998</v>
      </c>
      <c r="J2689">
        <v>1</v>
      </c>
      <c r="K2689" s="191"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8.1999999999999993</v>
      </c>
      <c r="L2689" s="192" t="str">
        <f t="shared" si="41"/>
        <v>Wine750</v>
      </c>
      <c r="M2689" s="191">
        <f>VLOOKUP(L2689,'Slope %'!C:D,2,0)</f>
        <v>0.1</v>
      </c>
    </row>
    <row r="2690" spans="1:13" x14ac:dyDescent="0.25">
      <c r="A2690">
        <v>38407</v>
      </c>
      <c r="B2690" s="58" t="s">
        <v>2721</v>
      </c>
      <c r="C2690" s="58" t="s">
        <v>423</v>
      </c>
      <c r="D2690" s="58" t="s">
        <v>473</v>
      </c>
      <c r="E2690" s="58">
        <v>750</v>
      </c>
      <c r="F2690" s="58">
        <v>12</v>
      </c>
      <c r="G2690" s="59">
        <v>13</v>
      </c>
      <c r="H2690" s="58" t="s">
        <v>421</v>
      </c>
      <c r="I2690" s="59">
        <v>19.989999999999998</v>
      </c>
      <c r="J2690">
        <v>1</v>
      </c>
      <c r="K2690" s="191"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7.61</v>
      </c>
      <c r="L2690" s="192" t="str">
        <f t="shared" si="41"/>
        <v>Wine750</v>
      </c>
      <c r="M2690" s="191">
        <f>VLOOKUP(L2690,'Slope %'!C:D,2,0)</f>
        <v>0.1</v>
      </c>
    </row>
    <row r="2691" spans="1:13" x14ac:dyDescent="0.25">
      <c r="A2691">
        <v>38408</v>
      </c>
      <c r="B2691" s="58" t="s">
        <v>2722</v>
      </c>
      <c r="C2691" s="58" t="s">
        <v>423</v>
      </c>
      <c r="D2691" s="58" t="s">
        <v>476</v>
      </c>
      <c r="E2691" s="58">
        <v>750</v>
      </c>
      <c r="F2691" s="58">
        <v>12</v>
      </c>
      <c r="G2691" s="59">
        <v>14</v>
      </c>
      <c r="H2691" s="58" t="s">
        <v>421</v>
      </c>
      <c r="I2691" s="59">
        <v>19.989999999999998</v>
      </c>
      <c r="J2691">
        <v>1</v>
      </c>
      <c r="K2691" s="191"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8.1999999999999993</v>
      </c>
      <c r="L2691" s="192" t="str">
        <f t="shared" ref="L2691:L2754" si="42">(_xlfn.CONCAT(C2691,E2691))</f>
        <v>Wine750</v>
      </c>
      <c r="M2691" s="191">
        <f>VLOOKUP(L2691,'Slope %'!C:D,2,0)</f>
        <v>0.1</v>
      </c>
    </row>
    <row r="2692" spans="1:13" x14ac:dyDescent="0.25">
      <c r="A2692">
        <v>38416</v>
      </c>
      <c r="B2692" s="58" t="s">
        <v>2723</v>
      </c>
      <c r="C2692" s="58" t="s">
        <v>423</v>
      </c>
      <c r="D2692" s="58" t="s">
        <v>436</v>
      </c>
      <c r="E2692" s="58">
        <v>750</v>
      </c>
      <c r="F2692" s="58">
        <v>12</v>
      </c>
      <c r="G2692" s="59">
        <v>13</v>
      </c>
      <c r="H2692" s="58" t="s">
        <v>421</v>
      </c>
      <c r="I2692" s="59">
        <v>19.989999999999998</v>
      </c>
      <c r="J2692">
        <v>1</v>
      </c>
      <c r="K2692" s="191"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7.61</v>
      </c>
      <c r="L2692" s="192" t="str">
        <f t="shared" si="42"/>
        <v>Wine750</v>
      </c>
      <c r="M2692" s="191">
        <f>VLOOKUP(L2692,'Slope %'!C:D,2,0)</f>
        <v>0.1</v>
      </c>
    </row>
    <row r="2693" spans="1:13" x14ac:dyDescent="0.25">
      <c r="A2693">
        <v>38430</v>
      </c>
      <c r="B2693" s="58" t="s">
        <v>2724</v>
      </c>
      <c r="C2693" s="58" t="s">
        <v>423</v>
      </c>
      <c r="D2693" s="58" t="s">
        <v>476</v>
      </c>
      <c r="E2693" s="58">
        <v>750</v>
      </c>
      <c r="F2693" s="58">
        <v>12</v>
      </c>
      <c r="G2693" s="59">
        <v>13.7</v>
      </c>
      <c r="H2693" s="58" t="s">
        <v>586</v>
      </c>
      <c r="I2693" s="59">
        <v>27.99</v>
      </c>
      <c r="J2693">
        <v>1</v>
      </c>
      <c r="K2693" s="191"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8.02</v>
      </c>
      <c r="L2693" s="192" t="str">
        <f t="shared" si="42"/>
        <v>Wine750</v>
      </c>
      <c r="M2693" s="191">
        <f>VLOOKUP(L2693,'Slope %'!C:D,2,0)</f>
        <v>0.1</v>
      </c>
    </row>
    <row r="2694" spans="1:13" x14ac:dyDescent="0.25">
      <c r="A2694">
        <v>38437</v>
      </c>
      <c r="B2694" s="58" t="s">
        <v>2725</v>
      </c>
      <c r="C2694" s="58" t="s">
        <v>423</v>
      </c>
      <c r="D2694" s="58" t="s">
        <v>495</v>
      </c>
      <c r="E2694" s="58">
        <v>750</v>
      </c>
      <c r="F2694" s="58">
        <v>12</v>
      </c>
      <c r="G2694" s="59">
        <v>14.5</v>
      </c>
      <c r="H2694" s="58" t="s">
        <v>586</v>
      </c>
      <c r="I2694" s="59">
        <v>20.99</v>
      </c>
      <c r="J2694">
        <v>1</v>
      </c>
      <c r="K2694" s="191"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8.49</v>
      </c>
      <c r="L2694" s="192" t="str">
        <f t="shared" si="42"/>
        <v>Wine750</v>
      </c>
      <c r="M2694" s="191">
        <f>VLOOKUP(L2694,'Slope %'!C:D,2,0)</f>
        <v>0.1</v>
      </c>
    </row>
    <row r="2695" spans="1:13" x14ac:dyDescent="0.25">
      <c r="A2695">
        <v>38465</v>
      </c>
      <c r="B2695" s="58" t="s">
        <v>2726</v>
      </c>
      <c r="C2695" s="58" t="s">
        <v>410</v>
      </c>
      <c r="D2695" s="58" t="s">
        <v>677</v>
      </c>
      <c r="E2695" s="58">
        <v>473</v>
      </c>
      <c r="F2695" s="58">
        <v>24</v>
      </c>
      <c r="G2695" s="59">
        <v>5</v>
      </c>
      <c r="H2695" s="58" t="s">
        <v>841</v>
      </c>
      <c r="I2695" s="59">
        <v>4.79</v>
      </c>
      <c r="J2695">
        <v>1</v>
      </c>
      <c r="K2695" s="191"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1.85</v>
      </c>
      <c r="L2695" s="192" t="str">
        <f t="shared" si="42"/>
        <v>Beer473</v>
      </c>
      <c r="M2695" s="191">
        <f>VLOOKUP(L2695,'Slope %'!C:D,2,0)</f>
        <v>0.12</v>
      </c>
    </row>
    <row r="2696" spans="1:13" x14ac:dyDescent="0.25">
      <c r="A2696">
        <v>38465</v>
      </c>
      <c r="B2696" s="58" t="s">
        <v>2726</v>
      </c>
      <c r="C2696" s="58" t="s">
        <v>410</v>
      </c>
      <c r="D2696" s="58" t="s">
        <v>677</v>
      </c>
      <c r="E2696" s="58">
        <v>473</v>
      </c>
      <c r="F2696" s="58">
        <v>24</v>
      </c>
      <c r="G2696" s="59">
        <v>5</v>
      </c>
      <c r="H2696" s="58" t="s">
        <v>841</v>
      </c>
      <c r="I2696" s="59">
        <v>4.79</v>
      </c>
      <c r="J2696">
        <v>1</v>
      </c>
      <c r="K2696" s="191"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1.85</v>
      </c>
      <c r="L2696" s="192" t="str">
        <f t="shared" si="42"/>
        <v>Beer473</v>
      </c>
      <c r="M2696" s="191">
        <f>VLOOKUP(L2696,'Slope %'!C:D,2,0)</f>
        <v>0.12</v>
      </c>
    </row>
    <row r="2697" spans="1:13" x14ac:dyDescent="0.25">
      <c r="A2697">
        <v>38467</v>
      </c>
      <c r="B2697" s="58" t="s">
        <v>2727</v>
      </c>
      <c r="C2697" s="58" t="s">
        <v>410</v>
      </c>
      <c r="D2697" s="58" t="s">
        <v>906</v>
      </c>
      <c r="E2697" s="58">
        <v>473</v>
      </c>
      <c r="F2697" s="58">
        <v>24</v>
      </c>
      <c r="G2697" s="59">
        <v>5</v>
      </c>
      <c r="H2697" s="58" t="s">
        <v>841</v>
      </c>
      <c r="I2697" s="59">
        <v>4.79</v>
      </c>
      <c r="J2697">
        <v>1</v>
      </c>
      <c r="K2697" s="191"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1.85</v>
      </c>
      <c r="L2697" s="192" t="str">
        <f t="shared" si="42"/>
        <v>Beer473</v>
      </c>
      <c r="M2697" s="191">
        <f>VLOOKUP(L2697,'Slope %'!C:D,2,0)</f>
        <v>0.12</v>
      </c>
    </row>
    <row r="2698" spans="1:13" x14ac:dyDescent="0.25">
      <c r="A2698">
        <v>38467</v>
      </c>
      <c r="B2698" s="58" t="s">
        <v>2727</v>
      </c>
      <c r="C2698" s="58" t="s">
        <v>410</v>
      </c>
      <c r="D2698" s="58" t="s">
        <v>906</v>
      </c>
      <c r="E2698" s="58">
        <v>473</v>
      </c>
      <c r="F2698" s="58">
        <v>24</v>
      </c>
      <c r="G2698" s="59">
        <v>5</v>
      </c>
      <c r="H2698" s="58" t="s">
        <v>841</v>
      </c>
      <c r="I2698" s="59">
        <v>4.79</v>
      </c>
      <c r="J2698">
        <v>1</v>
      </c>
      <c r="K2698" s="191"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1.85</v>
      </c>
      <c r="L2698" s="192" t="str">
        <f t="shared" si="42"/>
        <v>Beer473</v>
      </c>
      <c r="M2698" s="191">
        <f>VLOOKUP(L2698,'Slope %'!C:D,2,0)</f>
        <v>0.12</v>
      </c>
    </row>
    <row r="2699" spans="1:13" x14ac:dyDescent="0.25">
      <c r="A2699">
        <v>38500</v>
      </c>
      <c r="B2699" s="58" t="s">
        <v>2728</v>
      </c>
      <c r="C2699" s="58" t="s">
        <v>410</v>
      </c>
      <c r="D2699" s="58" t="s">
        <v>677</v>
      </c>
      <c r="E2699" s="58">
        <v>473</v>
      </c>
      <c r="F2699" s="58">
        <v>24</v>
      </c>
      <c r="G2699" s="59">
        <v>5</v>
      </c>
      <c r="H2699" s="58" t="s">
        <v>1810</v>
      </c>
      <c r="I2699" s="59">
        <v>4.3</v>
      </c>
      <c r="J2699">
        <v>1</v>
      </c>
      <c r="K2699" s="191"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1.85</v>
      </c>
      <c r="L2699" s="192" t="str">
        <f t="shared" si="42"/>
        <v>Beer473</v>
      </c>
      <c r="M2699" s="191">
        <f>VLOOKUP(L2699,'Slope %'!C:D,2,0)</f>
        <v>0.12</v>
      </c>
    </row>
    <row r="2700" spans="1:13" x14ac:dyDescent="0.25">
      <c r="A2700">
        <v>38500</v>
      </c>
      <c r="B2700" s="58" t="s">
        <v>2728</v>
      </c>
      <c r="C2700" s="58" t="s">
        <v>410</v>
      </c>
      <c r="D2700" s="58" t="s">
        <v>677</v>
      </c>
      <c r="E2700" s="58">
        <v>473</v>
      </c>
      <c r="F2700" s="58">
        <v>24</v>
      </c>
      <c r="G2700" s="59">
        <v>5</v>
      </c>
      <c r="H2700" s="58" t="s">
        <v>1810</v>
      </c>
      <c r="I2700" s="59">
        <v>4.3</v>
      </c>
      <c r="J2700">
        <v>1</v>
      </c>
      <c r="K2700" s="191"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1.85</v>
      </c>
      <c r="L2700" s="192" t="str">
        <f t="shared" si="42"/>
        <v>Beer473</v>
      </c>
      <c r="M2700" s="191">
        <f>VLOOKUP(L2700,'Slope %'!C:D,2,0)</f>
        <v>0.12</v>
      </c>
    </row>
    <row r="2701" spans="1:13" x14ac:dyDescent="0.25">
      <c r="A2701">
        <v>38505</v>
      </c>
      <c r="B2701" s="58" t="s">
        <v>442</v>
      </c>
      <c r="C2701" s="58" t="s">
        <v>414</v>
      </c>
      <c r="D2701" s="58" t="s">
        <v>418</v>
      </c>
      <c r="E2701" s="58">
        <v>1750</v>
      </c>
      <c r="F2701" s="58">
        <v>6</v>
      </c>
      <c r="G2701" s="59">
        <v>40</v>
      </c>
      <c r="H2701" s="58" t="s">
        <v>419</v>
      </c>
      <c r="I2701" s="59">
        <v>57.99</v>
      </c>
      <c r="J2701">
        <v>1</v>
      </c>
      <c r="K2701" s="191"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54.65</v>
      </c>
      <c r="L2701" s="192" t="str">
        <f t="shared" si="42"/>
        <v>Spirits1750</v>
      </c>
      <c r="M2701" s="191">
        <f>VLOOKUP(L2701,'Slope %'!C:D,2,0)</f>
        <v>0.03</v>
      </c>
    </row>
    <row r="2702" spans="1:13" x14ac:dyDescent="0.25">
      <c r="A2702">
        <v>38527</v>
      </c>
      <c r="B2702" s="58" t="s">
        <v>2729</v>
      </c>
      <c r="C2702" s="58" t="s">
        <v>414</v>
      </c>
      <c r="D2702" s="58" t="s">
        <v>1896</v>
      </c>
      <c r="E2702" s="58">
        <v>750</v>
      </c>
      <c r="F2702" s="58">
        <v>6</v>
      </c>
      <c r="G2702" s="59">
        <v>43</v>
      </c>
      <c r="H2702" s="58" t="s">
        <v>428</v>
      </c>
      <c r="I2702" s="59">
        <v>31.99</v>
      </c>
      <c r="J2702">
        <v>1</v>
      </c>
      <c r="K2702" s="191"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25.18</v>
      </c>
      <c r="L2702" s="192" t="str">
        <f t="shared" si="42"/>
        <v>Spirits750</v>
      </c>
      <c r="M2702" s="191">
        <f>VLOOKUP(L2702,'Slope %'!C:D,2,0)</f>
        <v>7.0000000000000007E-2</v>
      </c>
    </row>
    <row r="2703" spans="1:13" x14ac:dyDescent="0.25">
      <c r="A2703">
        <v>38533</v>
      </c>
      <c r="B2703" s="58" t="s">
        <v>2730</v>
      </c>
      <c r="C2703" s="58" t="s">
        <v>414</v>
      </c>
      <c r="D2703" s="58" t="s">
        <v>634</v>
      </c>
      <c r="E2703" s="58">
        <v>750</v>
      </c>
      <c r="F2703" s="58">
        <v>6</v>
      </c>
      <c r="G2703" s="59">
        <v>40</v>
      </c>
      <c r="H2703" s="58" t="s">
        <v>448</v>
      </c>
      <c r="I2703" s="59">
        <v>54.23</v>
      </c>
      <c r="J2703">
        <v>1</v>
      </c>
      <c r="K2703" s="191"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23.42</v>
      </c>
      <c r="L2703" s="192" t="str">
        <f t="shared" si="42"/>
        <v>Spirits750</v>
      </c>
      <c r="M2703" s="191">
        <f>VLOOKUP(L2703,'Slope %'!C:D,2,0)</f>
        <v>7.0000000000000007E-2</v>
      </c>
    </row>
    <row r="2704" spans="1:13" x14ac:dyDescent="0.25">
      <c r="A2704">
        <v>38541</v>
      </c>
      <c r="B2704" s="58" t="s">
        <v>2731</v>
      </c>
      <c r="C2704" s="58" t="s">
        <v>414</v>
      </c>
      <c r="D2704" s="58" t="s">
        <v>623</v>
      </c>
      <c r="E2704" s="58">
        <v>750</v>
      </c>
      <c r="F2704" s="58">
        <v>6</v>
      </c>
      <c r="G2704" s="59">
        <v>40</v>
      </c>
      <c r="H2704" s="58" t="s">
        <v>448</v>
      </c>
      <c r="I2704" s="59">
        <v>59.23</v>
      </c>
      <c r="J2704">
        <v>1</v>
      </c>
      <c r="K2704" s="191"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23.42</v>
      </c>
      <c r="L2704" s="192" t="str">
        <f t="shared" si="42"/>
        <v>Spirits750</v>
      </c>
      <c r="M2704" s="191">
        <f>VLOOKUP(L2704,'Slope %'!C:D,2,0)</f>
        <v>7.0000000000000007E-2</v>
      </c>
    </row>
    <row r="2705" spans="1:13" x14ac:dyDescent="0.25">
      <c r="A2705">
        <v>38593</v>
      </c>
      <c r="B2705" s="58" t="s">
        <v>2732</v>
      </c>
      <c r="C2705" s="58" t="s">
        <v>423</v>
      </c>
      <c r="D2705" s="58" t="s">
        <v>440</v>
      </c>
      <c r="E2705" s="58">
        <v>750</v>
      </c>
      <c r="F2705" s="58">
        <v>6</v>
      </c>
      <c r="G2705" s="59">
        <v>14</v>
      </c>
      <c r="H2705" s="58" t="s">
        <v>434</v>
      </c>
      <c r="I2705" s="59">
        <v>29.99</v>
      </c>
      <c r="J2705">
        <v>1</v>
      </c>
      <c r="K2705" s="191"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8.1999999999999993</v>
      </c>
      <c r="L2705" s="192" t="str">
        <f t="shared" si="42"/>
        <v>Wine750</v>
      </c>
      <c r="M2705" s="191">
        <f>VLOOKUP(L2705,'Slope %'!C:D,2,0)</f>
        <v>0.1</v>
      </c>
    </row>
    <row r="2706" spans="1:13" x14ac:dyDescent="0.25">
      <c r="A2706">
        <v>38669</v>
      </c>
      <c r="B2706" s="58" t="s">
        <v>2733</v>
      </c>
      <c r="C2706" s="58" t="s">
        <v>410</v>
      </c>
      <c r="D2706" s="58" t="s">
        <v>906</v>
      </c>
      <c r="E2706" s="58">
        <v>473</v>
      </c>
      <c r="F2706" s="58">
        <v>24</v>
      </c>
      <c r="G2706" s="59">
        <v>5</v>
      </c>
      <c r="H2706" s="58" t="s">
        <v>1448</v>
      </c>
      <c r="I2706" s="59">
        <v>3.99</v>
      </c>
      <c r="J2706">
        <v>1</v>
      </c>
      <c r="K2706" s="191"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1.85</v>
      </c>
      <c r="L2706" s="192" t="str">
        <f t="shared" si="42"/>
        <v>Beer473</v>
      </c>
      <c r="M2706" s="191">
        <f>VLOOKUP(L2706,'Slope %'!C:D,2,0)</f>
        <v>0.12</v>
      </c>
    </row>
    <row r="2707" spans="1:13" x14ac:dyDescent="0.25">
      <c r="A2707">
        <v>38669</v>
      </c>
      <c r="B2707" s="58" t="s">
        <v>2733</v>
      </c>
      <c r="C2707" s="58" t="s">
        <v>410</v>
      </c>
      <c r="D2707" s="58" t="s">
        <v>906</v>
      </c>
      <c r="E2707" s="58">
        <v>473</v>
      </c>
      <c r="F2707" s="58">
        <v>24</v>
      </c>
      <c r="G2707" s="59">
        <v>5</v>
      </c>
      <c r="H2707" s="58" t="s">
        <v>1448</v>
      </c>
      <c r="I2707" s="59">
        <v>3.99</v>
      </c>
      <c r="J2707">
        <v>1</v>
      </c>
      <c r="K2707" s="191"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1.85</v>
      </c>
      <c r="L2707" s="192" t="str">
        <f t="shared" si="42"/>
        <v>Beer473</v>
      </c>
      <c r="M2707" s="191">
        <f>VLOOKUP(L2707,'Slope %'!C:D,2,0)</f>
        <v>0.12</v>
      </c>
    </row>
    <row r="2708" spans="1:13" x14ac:dyDescent="0.25">
      <c r="A2708">
        <v>38677</v>
      </c>
      <c r="B2708" s="58" t="s">
        <v>2734</v>
      </c>
      <c r="C2708" s="58" t="s">
        <v>414</v>
      </c>
      <c r="D2708" s="58" t="s">
        <v>415</v>
      </c>
      <c r="E2708" s="58">
        <v>750</v>
      </c>
      <c r="F2708" s="58">
        <v>3</v>
      </c>
      <c r="G2708" s="59">
        <v>40</v>
      </c>
      <c r="H2708" s="58" t="s">
        <v>496</v>
      </c>
      <c r="I2708" s="59">
        <v>40.090000000000003</v>
      </c>
      <c r="J2708">
        <v>1</v>
      </c>
      <c r="K2708" s="191"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23.42</v>
      </c>
      <c r="L2708" s="192" t="str">
        <f t="shared" si="42"/>
        <v>Spirits750</v>
      </c>
      <c r="M2708" s="191">
        <f>VLOOKUP(L2708,'Slope %'!C:D,2,0)</f>
        <v>7.0000000000000007E-2</v>
      </c>
    </row>
    <row r="2709" spans="1:13" x14ac:dyDescent="0.25">
      <c r="A2709">
        <v>38710</v>
      </c>
      <c r="B2709" s="58" t="s">
        <v>2735</v>
      </c>
      <c r="C2709" s="58" t="s">
        <v>423</v>
      </c>
      <c r="D2709" s="58" t="s">
        <v>436</v>
      </c>
      <c r="E2709" s="58">
        <v>750</v>
      </c>
      <c r="F2709" s="58">
        <v>12</v>
      </c>
      <c r="G2709" s="59">
        <v>10.5</v>
      </c>
      <c r="H2709" s="58" t="s">
        <v>521</v>
      </c>
      <c r="I2709" s="59">
        <v>17.989999999999998</v>
      </c>
      <c r="J2709">
        <v>1</v>
      </c>
      <c r="K2709" s="191"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6.15</v>
      </c>
      <c r="L2709" s="192" t="str">
        <f t="shared" si="42"/>
        <v>Wine750</v>
      </c>
      <c r="M2709" s="191">
        <f>VLOOKUP(L2709,'Slope %'!C:D,2,0)</f>
        <v>0.1</v>
      </c>
    </row>
    <row r="2710" spans="1:13" x14ac:dyDescent="0.25">
      <c r="A2710">
        <v>38774</v>
      </c>
      <c r="B2710" s="58" t="s">
        <v>2736</v>
      </c>
      <c r="C2710" s="58" t="s">
        <v>410</v>
      </c>
      <c r="D2710" s="58" t="s">
        <v>621</v>
      </c>
      <c r="E2710" s="58">
        <v>5325</v>
      </c>
      <c r="F2710" s="58">
        <v>1</v>
      </c>
      <c r="G2710" s="59">
        <v>3.5</v>
      </c>
      <c r="H2710" s="58" t="s">
        <v>600</v>
      </c>
      <c r="I2710" s="59">
        <v>32.99</v>
      </c>
      <c r="J2710">
        <v>15</v>
      </c>
      <c r="K2710" s="191"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14.55</v>
      </c>
      <c r="L2710" s="192" t="str">
        <f t="shared" si="42"/>
        <v>Beer5325</v>
      </c>
      <c r="M2710" s="191">
        <f>VLOOKUP(L2710,'Slope %'!C:D,2,0)</f>
        <v>0.05</v>
      </c>
    </row>
    <row r="2711" spans="1:13" x14ac:dyDescent="0.25">
      <c r="A2711">
        <v>38774</v>
      </c>
      <c r="B2711" s="58" t="s">
        <v>2736</v>
      </c>
      <c r="C2711" s="58" t="s">
        <v>410</v>
      </c>
      <c r="D2711" s="58" t="s">
        <v>621</v>
      </c>
      <c r="E2711" s="58">
        <v>5325</v>
      </c>
      <c r="F2711" s="58">
        <v>1</v>
      </c>
      <c r="G2711" s="59">
        <v>3.5</v>
      </c>
      <c r="H2711" s="58" t="s">
        <v>600</v>
      </c>
      <c r="I2711" s="59">
        <v>32.99</v>
      </c>
      <c r="J2711">
        <v>15</v>
      </c>
      <c r="K2711" s="191"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14.55</v>
      </c>
      <c r="L2711" s="192" t="str">
        <f t="shared" si="42"/>
        <v>Beer5325</v>
      </c>
      <c r="M2711" s="191">
        <f>VLOOKUP(L2711,'Slope %'!C:D,2,0)</f>
        <v>0.05</v>
      </c>
    </row>
    <row r="2712" spans="1:13" x14ac:dyDescent="0.25">
      <c r="A2712">
        <v>38786</v>
      </c>
      <c r="B2712" s="58" t="s">
        <v>2737</v>
      </c>
      <c r="C2712" s="58" t="s">
        <v>414</v>
      </c>
      <c r="D2712" s="58" t="s">
        <v>636</v>
      </c>
      <c r="E2712" s="58">
        <v>750</v>
      </c>
      <c r="F2712" s="58">
        <v>12</v>
      </c>
      <c r="G2712" s="59">
        <v>40</v>
      </c>
      <c r="H2712" s="58" t="s">
        <v>421</v>
      </c>
      <c r="I2712" s="59">
        <v>56.99</v>
      </c>
      <c r="J2712">
        <v>1</v>
      </c>
      <c r="K2712" s="191"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23.42</v>
      </c>
      <c r="L2712" s="192" t="str">
        <f t="shared" si="42"/>
        <v>Spirits750</v>
      </c>
      <c r="M2712" s="191">
        <f>VLOOKUP(L2712,'Slope %'!C:D,2,0)</f>
        <v>7.0000000000000007E-2</v>
      </c>
    </row>
    <row r="2713" spans="1:13" x14ac:dyDescent="0.25">
      <c r="A2713">
        <v>38789</v>
      </c>
      <c r="B2713" s="58" t="s">
        <v>2738</v>
      </c>
      <c r="C2713" s="58" t="s">
        <v>414</v>
      </c>
      <c r="D2713" s="58" t="s">
        <v>533</v>
      </c>
      <c r="E2713" s="58">
        <v>750</v>
      </c>
      <c r="F2713" s="58">
        <v>6</v>
      </c>
      <c r="G2713" s="59">
        <v>32</v>
      </c>
      <c r="H2713" s="58" t="s">
        <v>480</v>
      </c>
      <c r="I2713" s="59">
        <v>34.49</v>
      </c>
      <c r="J2713">
        <v>1</v>
      </c>
      <c r="K2713" s="191"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18.739999999999998</v>
      </c>
      <c r="L2713" s="192" t="str">
        <f t="shared" si="42"/>
        <v>Spirits750</v>
      </c>
      <c r="M2713" s="191">
        <f>VLOOKUP(L2713,'Slope %'!C:D,2,0)</f>
        <v>7.0000000000000007E-2</v>
      </c>
    </row>
    <row r="2714" spans="1:13" x14ac:dyDescent="0.25">
      <c r="A2714">
        <v>38829</v>
      </c>
      <c r="B2714" s="58" t="s">
        <v>2739</v>
      </c>
      <c r="C2714" s="58" t="s">
        <v>414</v>
      </c>
      <c r="D2714" s="58" t="s">
        <v>810</v>
      </c>
      <c r="E2714" s="58">
        <v>750</v>
      </c>
      <c r="F2714" s="58">
        <v>6</v>
      </c>
      <c r="G2714" s="59">
        <v>62.65</v>
      </c>
      <c r="H2714" s="58" t="s">
        <v>416</v>
      </c>
      <c r="I2714" s="59">
        <v>124.99</v>
      </c>
      <c r="J2714">
        <v>1</v>
      </c>
      <c r="K2714" s="191"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36.68</v>
      </c>
      <c r="L2714" s="192" t="str">
        <f t="shared" si="42"/>
        <v>Spirits750</v>
      </c>
      <c r="M2714" s="191">
        <f>VLOOKUP(L2714,'Slope %'!C:D,2,0)</f>
        <v>7.0000000000000007E-2</v>
      </c>
    </row>
    <row r="2715" spans="1:13" x14ac:dyDescent="0.25">
      <c r="A2715">
        <v>38889</v>
      </c>
      <c r="B2715" s="58" t="s">
        <v>2740</v>
      </c>
      <c r="C2715" s="58" t="s">
        <v>673</v>
      </c>
      <c r="D2715" s="58" t="s">
        <v>750</v>
      </c>
      <c r="E2715" s="58">
        <v>4260</v>
      </c>
      <c r="F2715" s="58">
        <v>2</v>
      </c>
      <c r="G2715" s="59">
        <v>5</v>
      </c>
      <c r="H2715" s="58" t="s">
        <v>1526</v>
      </c>
      <c r="I2715" s="59">
        <v>27.99</v>
      </c>
      <c r="J2715">
        <v>12</v>
      </c>
      <c r="K2715" s="191"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16.63</v>
      </c>
      <c r="L2715" s="192" t="str">
        <f t="shared" si="42"/>
        <v>Ready to Drink4260</v>
      </c>
      <c r="M2715" s="191">
        <f>VLOOKUP(L2715,'Slope %'!C:D,2,0)</f>
        <v>7.0000000000000007E-2</v>
      </c>
    </row>
    <row r="2716" spans="1:13" x14ac:dyDescent="0.25">
      <c r="A2716">
        <v>38889</v>
      </c>
      <c r="B2716" s="58" t="s">
        <v>2740</v>
      </c>
      <c r="C2716" s="58" t="s">
        <v>673</v>
      </c>
      <c r="D2716" s="58" t="s">
        <v>750</v>
      </c>
      <c r="E2716" s="58">
        <v>4260</v>
      </c>
      <c r="F2716" s="58">
        <v>2</v>
      </c>
      <c r="G2716" s="59">
        <v>5</v>
      </c>
      <c r="H2716" s="58" t="s">
        <v>1526</v>
      </c>
      <c r="I2716" s="59">
        <v>27.99</v>
      </c>
      <c r="J2716">
        <v>12</v>
      </c>
      <c r="K2716" s="191"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16.63</v>
      </c>
      <c r="L2716" s="192" t="str">
        <f t="shared" si="42"/>
        <v>Ready to Drink4260</v>
      </c>
      <c r="M2716" s="191">
        <f>VLOOKUP(L2716,'Slope %'!C:D,2,0)</f>
        <v>7.0000000000000007E-2</v>
      </c>
    </row>
    <row r="2717" spans="1:13" x14ac:dyDescent="0.25">
      <c r="A2717">
        <v>38923</v>
      </c>
      <c r="B2717" s="58" t="s">
        <v>2741</v>
      </c>
      <c r="C2717" s="58" t="s">
        <v>423</v>
      </c>
      <c r="D2717" s="58" t="s">
        <v>436</v>
      </c>
      <c r="E2717" s="58">
        <v>750</v>
      </c>
      <c r="F2717" s="58">
        <v>12</v>
      </c>
      <c r="G2717" s="59">
        <v>14.5</v>
      </c>
      <c r="H2717" s="58" t="s">
        <v>425</v>
      </c>
      <c r="I2717" s="59">
        <v>24.99</v>
      </c>
      <c r="J2717">
        <v>1</v>
      </c>
      <c r="K2717" s="191"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8.49</v>
      </c>
      <c r="L2717" s="192" t="str">
        <f t="shared" si="42"/>
        <v>Wine750</v>
      </c>
      <c r="M2717" s="191">
        <f>VLOOKUP(L2717,'Slope %'!C:D,2,0)</f>
        <v>0.1</v>
      </c>
    </row>
    <row r="2718" spans="1:13" x14ac:dyDescent="0.25">
      <c r="A2718">
        <v>39019</v>
      </c>
      <c r="B2718" s="58" t="s">
        <v>2742</v>
      </c>
      <c r="C2718" s="58" t="s">
        <v>423</v>
      </c>
      <c r="D2718" s="58" t="s">
        <v>598</v>
      </c>
      <c r="E2718" s="58">
        <v>750</v>
      </c>
      <c r="F2718" s="58">
        <v>12</v>
      </c>
      <c r="G2718" s="59">
        <v>14.4</v>
      </c>
      <c r="H2718" s="58" t="s">
        <v>1040</v>
      </c>
      <c r="I2718" s="59">
        <v>69.989999999999995</v>
      </c>
      <c r="J2718">
        <v>1</v>
      </c>
      <c r="K2718" s="191"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8.43</v>
      </c>
      <c r="L2718" s="192" t="str">
        <f t="shared" si="42"/>
        <v>Wine750</v>
      </c>
      <c r="M2718" s="191">
        <f>VLOOKUP(L2718,'Slope %'!C:D,2,0)</f>
        <v>0.1</v>
      </c>
    </row>
    <row r="2719" spans="1:13" x14ac:dyDescent="0.25">
      <c r="A2719">
        <v>39031</v>
      </c>
      <c r="B2719" s="58" t="s">
        <v>2743</v>
      </c>
      <c r="C2719" s="58" t="s">
        <v>423</v>
      </c>
      <c r="D2719" s="58" t="s">
        <v>455</v>
      </c>
      <c r="E2719" s="58">
        <v>750</v>
      </c>
      <c r="F2719" s="58">
        <v>12</v>
      </c>
      <c r="G2719" s="59">
        <v>11.5</v>
      </c>
      <c r="H2719" s="58" t="s">
        <v>434</v>
      </c>
      <c r="I2719" s="59">
        <v>21.99</v>
      </c>
      <c r="J2719">
        <v>1</v>
      </c>
      <c r="K2719" s="191"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6.73</v>
      </c>
      <c r="L2719" s="192" t="str">
        <f t="shared" si="42"/>
        <v>Wine750</v>
      </c>
      <c r="M2719" s="191">
        <f>VLOOKUP(L2719,'Slope %'!C:D,2,0)</f>
        <v>0.1</v>
      </c>
    </row>
    <row r="2720" spans="1:13" x14ac:dyDescent="0.25">
      <c r="A2720">
        <v>39033</v>
      </c>
      <c r="B2720" s="58" t="s">
        <v>2744</v>
      </c>
      <c r="C2720" s="58" t="s">
        <v>423</v>
      </c>
      <c r="D2720" s="58" t="s">
        <v>455</v>
      </c>
      <c r="E2720" s="58">
        <v>750</v>
      </c>
      <c r="F2720" s="58">
        <v>12</v>
      </c>
      <c r="G2720" s="59">
        <v>11</v>
      </c>
      <c r="H2720" s="58" t="s">
        <v>586</v>
      </c>
      <c r="I2720" s="59">
        <v>20.99</v>
      </c>
      <c r="J2720">
        <v>1</v>
      </c>
      <c r="K2720" s="191"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6.44</v>
      </c>
      <c r="L2720" s="192" t="str">
        <f t="shared" si="42"/>
        <v>Wine750</v>
      </c>
      <c r="M2720" s="191">
        <f>VLOOKUP(L2720,'Slope %'!C:D,2,0)</f>
        <v>0.1</v>
      </c>
    </row>
    <row r="2721" spans="1:13" x14ac:dyDescent="0.25">
      <c r="A2721">
        <v>39045</v>
      </c>
      <c r="B2721" s="58" t="s">
        <v>2745</v>
      </c>
      <c r="C2721" s="58" t="s">
        <v>414</v>
      </c>
      <c r="D2721" s="58" t="s">
        <v>418</v>
      </c>
      <c r="E2721" s="58">
        <v>1140</v>
      </c>
      <c r="F2721" s="58">
        <v>8</v>
      </c>
      <c r="G2721" s="59">
        <v>40</v>
      </c>
      <c r="H2721" s="58" t="s">
        <v>534</v>
      </c>
      <c r="I2721" s="59">
        <v>41.99</v>
      </c>
      <c r="J2721">
        <v>1</v>
      </c>
      <c r="K2721" s="191"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35.6</v>
      </c>
      <c r="L2721" s="192" t="str">
        <f t="shared" si="42"/>
        <v>Spirits1140</v>
      </c>
      <c r="M2721" s="191">
        <f>VLOOKUP(L2721,'Slope %'!C:D,2,0)</f>
        <v>0.05</v>
      </c>
    </row>
    <row r="2722" spans="1:13" x14ac:dyDescent="0.25">
      <c r="A2722">
        <v>39049</v>
      </c>
      <c r="B2722" s="58" t="s">
        <v>2746</v>
      </c>
      <c r="C2722" s="58" t="s">
        <v>410</v>
      </c>
      <c r="D2722" s="58" t="s">
        <v>717</v>
      </c>
      <c r="E2722" s="58">
        <v>473</v>
      </c>
      <c r="F2722" s="58">
        <v>24</v>
      </c>
      <c r="G2722" s="59">
        <v>7</v>
      </c>
      <c r="H2722" s="58" t="s">
        <v>1959</v>
      </c>
      <c r="I2722" s="59">
        <v>4.75</v>
      </c>
      <c r="J2722">
        <v>1</v>
      </c>
      <c r="K2722" s="191"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2.58</v>
      </c>
      <c r="L2722" s="192" t="str">
        <f t="shared" si="42"/>
        <v>Beer473</v>
      </c>
      <c r="M2722" s="191">
        <f>VLOOKUP(L2722,'Slope %'!C:D,2,0)</f>
        <v>0.12</v>
      </c>
    </row>
    <row r="2723" spans="1:13" x14ac:dyDescent="0.25">
      <c r="A2723">
        <v>39049</v>
      </c>
      <c r="B2723" s="58" t="s">
        <v>2746</v>
      </c>
      <c r="C2723" s="58" t="s">
        <v>410</v>
      </c>
      <c r="D2723" s="58" t="s">
        <v>717</v>
      </c>
      <c r="E2723" s="58">
        <v>473</v>
      </c>
      <c r="F2723" s="58">
        <v>24</v>
      </c>
      <c r="G2723" s="59">
        <v>7</v>
      </c>
      <c r="H2723" s="58" t="s">
        <v>1959</v>
      </c>
      <c r="I2723" s="59">
        <v>4.75</v>
      </c>
      <c r="J2723">
        <v>1</v>
      </c>
      <c r="K2723" s="191"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2.58</v>
      </c>
      <c r="L2723" s="192" t="str">
        <f t="shared" si="42"/>
        <v>Beer473</v>
      </c>
      <c r="M2723" s="191">
        <f>VLOOKUP(L2723,'Slope %'!C:D,2,0)</f>
        <v>0.12</v>
      </c>
    </row>
    <row r="2724" spans="1:13" x14ac:dyDescent="0.25">
      <c r="A2724">
        <v>39064</v>
      </c>
      <c r="B2724" s="58" t="s">
        <v>2747</v>
      </c>
      <c r="C2724" s="58" t="s">
        <v>410</v>
      </c>
      <c r="D2724" s="58" t="s">
        <v>677</v>
      </c>
      <c r="E2724" s="58">
        <v>3960</v>
      </c>
      <c r="F2724" s="58">
        <v>1</v>
      </c>
      <c r="G2724" s="59">
        <v>5</v>
      </c>
      <c r="H2724" s="58" t="s">
        <v>600</v>
      </c>
      <c r="I2724" s="59">
        <v>31.29</v>
      </c>
      <c r="J2724">
        <v>12</v>
      </c>
      <c r="K2724" s="191"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15.46</v>
      </c>
      <c r="L2724" s="192" t="str">
        <f t="shared" si="42"/>
        <v>Beer3960</v>
      </c>
      <c r="M2724" s="191">
        <f>VLOOKUP(L2724,'Slope %'!C:D,2,0)</f>
        <v>7.0000000000000007E-2</v>
      </c>
    </row>
    <row r="2725" spans="1:13" x14ac:dyDescent="0.25">
      <c r="A2725">
        <v>39064</v>
      </c>
      <c r="B2725" s="58" t="s">
        <v>2747</v>
      </c>
      <c r="C2725" s="58" t="s">
        <v>410</v>
      </c>
      <c r="D2725" s="58" t="s">
        <v>677</v>
      </c>
      <c r="E2725" s="58">
        <v>3960</v>
      </c>
      <c r="F2725" s="58">
        <v>1</v>
      </c>
      <c r="G2725" s="59">
        <v>5</v>
      </c>
      <c r="H2725" s="58" t="s">
        <v>600</v>
      </c>
      <c r="I2725" s="59">
        <v>31.29</v>
      </c>
      <c r="J2725">
        <v>12</v>
      </c>
      <c r="K2725" s="191"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15.46</v>
      </c>
      <c r="L2725" s="192" t="str">
        <f t="shared" si="42"/>
        <v>Beer3960</v>
      </c>
      <c r="M2725" s="191">
        <f>VLOOKUP(L2725,'Slope %'!C:D,2,0)</f>
        <v>7.0000000000000007E-2</v>
      </c>
    </row>
    <row r="2726" spans="1:13" x14ac:dyDescent="0.25">
      <c r="A2726">
        <v>39065</v>
      </c>
      <c r="B2726" s="58" t="s">
        <v>2748</v>
      </c>
      <c r="C2726" s="58" t="s">
        <v>410</v>
      </c>
      <c r="D2726" s="58" t="s">
        <v>411</v>
      </c>
      <c r="E2726" s="58">
        <v>3960</v>
      </c>
      <c r="F2726" s="58">
        <v>2</v>
      </c>
      <c r="G2726" s="59">
        <v>5</v>
      </c>
      <c r="H2726" s="58" t="s">
        <v>600</v>
      </c>
      <c r="I2726" s="59">
        <v>28.99</v>
      </c>
      <c r="J2726">
        <v>12</v>
      </c>
      <c r="K2726" s="191"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15.46</v>
      </c>
      <c r="L2726" s="192" t="str">
        <f t="shared" si="42"/>
        <v>Beer3960</v>
      </c>
      <c r="M2726" s="191">
        <f>VLOOKUP(L2726,'Slope %'!C:D,2,0)</f>
        <v>7.0000000000000007E-2</v>
      </c>
    </row>
    <row r="2727" spans="1:13" x14ac:dyDescent="0.25">
      <c r="A2727">
        <v>39065</v>
      </c>
      <c r="B2727" s="58" t="s">
        <v>2748</v>
      </c>
      <c r="C2727" s="58" t="s">
        <v>410</v>
      </c>
      <c r="D2727" s="58" t="s">
        <v>411</v>
      </c>
      <c r="E2727" s="58">
        <v>3960</v>
      </c>
      <c r="F2727" s="58">
        <v>2</v>
      </c>
      <c r="G2727" s="59">
        <v>5</v>
      </c>
      <c r="H2727" s="58" t="s">
        <v>600</v>
      </c>
      <c r="I2727" s="59">
        <v>28.99</v>
      </c>
      <c r="J2727">
        <v>12</v>
      </c>
      <c r="K2727" s="191"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15.46</v>
      </c>
      <c r="L2727" s="192" t="str">
        <f t="shared" si="42"/>
        <v>Beer3960</v>
      </c>
      <c r="M2727" s="191">
        <f>VLOOKUP(L2727,'Slope %'!C:D,2,0)</f>
        <v>7.0000000000000007E-2</v>
      </c>
    </row>
    <row r="2728" spans="1:13" x14ac:dyDescent="0.25">
      <c r="A2728">
        <v>39071</v>
      </c>
      <c r="B2728" s="58" t="s">
        <v>2749</v>
      </c>
      <c r="C2728" s="58" t="s">
        <v>410</v>
      </c>
      <c r="D2728" s="58" t="s">
        <v>677</v>
      </c>
      <c r="E2728" s="58">
        <v>473</v>
      </c>
      <c r="F2728" s="58">
        <v>24</v>
      </c>
      <c r="G2728" s="59">
        <v>4.0999999999999996</v>
      </c>
      <c r="H2728" s="58" t="s">
        <v>448</v>
      </c>
      <c r="I2728" s="59">
        <v>4.99</v>
      </c>
      <c r="J2728">
        <v>1</v>
      </c>
      <c r="K2728" s="191"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1.51</v>
      </c>
      <c r="L2728" s="192" t="str">
        <f t="shared" si="42"/>
        <v>Beer473</v>
      </c>
      <c r="M2728" s="191">
        <f>VLOOKUP(L2728,'Slope %'!C:D,2,0)</f>
        <v>0.12</v>
      </c>
    </row>
    <row r="2729" spans="1:13" x14ac:dyDescent="0.25">
      <c r="A2729">
        <v>39071</v>
      </c>
      <c r="B2729" s="58" t="s">
        <v>2749</v>
      </c>
      <c r="C2729" s="58" t="s">
        <v>410</v>
      </c>
      <c r="D2729" s="58" t="s">
        <v>677</v>
      </c>
      <c r="E2729" s="58">
        <v>473</v>
      </c>
      <c r="F2729" s="58">
        <v>24</v>
      </c>
      <c r="G2729" s="59">
        <v>4.0999999999999996</v>
      </c>
      <c r="H2729" s="58" t="s">
        <v>448</v>
      </c>
      <c r="I2729" s="59">
        <v>4.99</v>
      </c>
      <c r="J2729">
        <v>1</v>
      </c>
      <c r="K2729" s="191"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1.51</v>
      </c>
      <c r="L2729" s="192" t="str">
        <f t="shared" si="42"/>
        <v>Beer473</v>
      </c>
      <c r="M2729" s="191">
        <f>VLOOKUP(L2729,'Slope %'!C:D,2,0)</f>
        <v>0.12</v>
      </c>
    </row>
    <row r="2730" spans="1:13" x14ac:dyDescent="0.25">
      <c r="A2730">
        <v>39103</v>
      </c>
      <c r="B2730" s="58" t="s">
        <v>2750</v>
      </c>
      <c r="C2730" s="58" t="s">
        <v>423</v>
      </c>
      <c r="D2730" s="58" t="s">
        <v>436</v>
      </c>
      <c r="E2730" s="58">
        <v>750</v>
      </c>
      <c r="F2730" s="58">
        <v>12</v>
      </c>
      <c r="G2730" s="59">
        <v>14.6</v>
      </c>
      <c r="H2730" s="58" t="s">
        <v>2751</v>
      </c>
      <c r="I2730" s="59">
        <v>59.99</v>
      </c>
      <c r="J2730">
        <v>1</v>
      </c>
      <c r="K2730" s="191"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8.5500000000000007</v>
      </c>
      <c r="L2730" s="192" t="str">
        <f t="shared" si="42"/>
        <v>Wine750</v>
      </c>
      <c r="M2730" s="191">
        <f>VLOOKUP(L2730,'Slope %'!C:D,2,0)</f>
        <v>0.1</v>
      </c>
    </row>
    <row r="2731" spans="1:13" x14ac:dyDescent="0.25">
      <c r="A2731">
        <v>39107</v>
      </c>
      <c r="B2731" s="58" t="s">
        <v>2752</v>
      </c>
      <c r="C2731" s="58" t="s">
        <v>673</v>
      </c>
      <c r="D2731" s="58" t="s">
        <v>1122</v>
      </c>
      <c r="E2731" s="58">
        <v>355</v>
      </c>
      <c r="F2731" s="58">
        <v>24</v>
      </c>
      <c r="G2731" s="59">
        <v>5</v>
      </c>
      <c r="H2731" s="58" t="s">
        <v>2131</v>
      </c>
      <c r="I2731" s="59">
        <v>3.98</v>
      </c>
      <c r="J2731">
        <v>1</v>
      </c>
      <c r="K2731" s="191"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1.57</v>
      </c>
      <c r="L2731" s="192" t="str">
        <f t="shared" si="42"/>
        <v>Ready to Drink355</v>
      </c>
      <c r="M2731" s="191">
        <f>VLOOKUP(L2731,'Slope %'!C:D,2,0)</f>
        <v>0.12</v>
      </c>
    </row>
    <row r="2732" spans="1:13" x14ac:dyDescent="0.25">
      <c r="A2732">
        <v>39111</v>
      </c>
      <c r="B2732" s="58" t="s">
        <v>2753</v>
      </c>
      <c r="C2732" s="58" t="s">
        <v>673</v>
      </c>
      <c r="D2732" s="58" t="s">
        <v>1398</v>
      </c>
      <c r="E2732" s="58">
        <v>355</v>
      </c>
      <c r="F2732" s="58">
        <v>24</v>
      </c>
      <c r="G2732" s="59">
        <v>5</v>
      </c>
      <c r="H2732" s="58" t="s">
        <v>2131</v>
      </c>
      <c r="I2732" s="59">
        <v>3.98</v>
      </c>
      <c r="J2732">
        <v>1</v>
      </c>
      <c r="K2732" s="191"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1.57</v>
      </c>
      <c r="L2732" s="192" t="str">
        <f t="shared" si="42"/>
        <v>Ready to Drink355</v>
      </c>
      <c r="M2732" s="191">
        <f>VLOOKUP(L2732,'Slope %'!C:D,2,0)</f>
        <v>0.12</v>
      </c>
    </row>
    <row r="2733" spans="1:13" x14ac:dyDescent="0.25">
      <c r="A2733">
        <v>39112</v>
      </c>
      <c r="B2733" s="58" t="s">
        <v>2754</v>
      </c>
      <c r="C2733" s="58" t="s">
        <v>673</v>
      </c>
      <c r="D2733" s="58" t="s">
        <v>1398</v>
      </c>
      <c r="E2733" s="58">
        <v>355</v>
      </c>
      <c r="F2733" s="58">
        <v>24</v>
      </c>
      <c r="G2733" s="59">
        <v>5</v>
      </c>
      <c r="H2733" s="58" t="s">
        <v>2131</v>
      </c>
      <c r="I2733" s="59">
        <v>3.98</v>
      </c>
      <c r="J2733">
        <v>1</v>
      </c>
      <c r="K2733" s="191"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1.57</v>
      </c>
      <c r="L2733" s="192" t="str">
        <f t="shared" si="42"/>
        <v>Ready to Drink355</v>
      </c>
      <c r="M2733" s="191">
        <f>VLOOKUP(L2733,'Slope %'!C:D,2,0)</f>
        <v>0.12</v>
      </c>
    </row>
    <row r="2734" spans="1:13" x14ac:dyDescent="0.25">
      <c r="A2734">
        <v>39112</v>
      </c>
      <c r="B2734" s="58" t="s">
        <v>2754</v>
      </c>
      <c r="C2734" s="58" t="s">
        <v>673</v>
      </c>
      <c r="D2734" s="58" t="s">
        <v>1398</v>
      </c>
      <c r="E2734" s="58">
        <v>355</v>
      </c>
      <c r="F2734" s="58">
        <v>24</v>
      </c>
      <c r="G2734" s="59">
        <v>5</v>
      </c>
      <c r="H2734" s="58" t="s">
        <v>2131</v>
      </c>
      <c r="I2734" s="59">
        <v>3.98</v>
      </c>
      <c r="J2734">
        <v>1</v>
      </c>
      <c r="K2734" s="191"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1.57</v>
      </c>
      <c r="L2734" s="192" t="str">
        <f t="shared" si="42"/>
        <v>Ready to Drink355</v>
      </c>
      <c r="M2734" s="191">
        <f>VLOOKUP(L2734,'Slope %'!C:D,2,0)</f>
        <v>0.12</v>
      </c>
    </row>
    <row r="2735" spans="1:13" x14ac:dyDescent="0.25">
      <c r="A2735">
        <v>39126</v>
      </c>
      <c r="B2735" s="58" t="s">
        <v>2755</v>
      </c>
      <c r="C2735" s="58" t="s">
        <v>414</v>
      </c>
      <c r="D2735" s="58" t="s">
        <v>566</v>
      </c>
      <c r="E2735" s="58">
        <v>500</v>
      </c>
      <c r="F2735" s="58">
        <v>6</v>
      </c>
      <c r="G2735" s="59">
        <v>17</v>
      </c>
      <c r="H2735" s="58" t="s">
        <v>434</v>
      </c>
      <c r="I2735" s="59">
        <v>23.99</v>
      </c>
      <c r="J2735">
        <v>1</v>
      </c>
      <c r="K2735" s="191"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7.03</v>
      </c>
      <c r="L2735" s="192" t="str">
        <f t="shared" si="42"/>
        <v>Spirits500</v>
      </c>
      <c r="M2735" s="191">
        <f>VLOOKUP(L2735,'Slope %'!C:D,2,0)</f>
        <v>7.0000000000000007E-2</v>
      </c>
    </row>
    <row r="2736" spans="1:13" x14ac:dyDescent="0.25">
      <c r="A2736">
        <v>39129</v>
      </c>
      <c r="B2736" s="58" t="s">
        <v>2756</v>
      </c>
      <c r="C2736" s="58" t="s">
        <v>673</v>
      </c>
      <c r="D2736" s="58" t="s">
        <v>1122</v>
      </c>
      <c r="E2736" s="58">
        <v>473</v>
      </c>
      <c r="F2736" s="58">
        <v>24</v>
      </c>
      <c r="G2736" s="59">
        <v>5</v>
      </c>
      <c r="H2736" s="58" t="s">
        <v>425</v>
      </c>
      <c r="I2736" s="59">
        <v>4.49</v>
      </c>
      <c r="J2736">
        <v>1</v>
      </c>
      <c r="K2736" s="191"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1.96</v>
      </c>
      <c r="L2736" s="192" t="str">
        <f t="shared" si="42"/>
        <v>Ready to Drink473</v>
      </c>
      <c r="M2736" s="191">
        <f>VLOOKUP(L2736,'Slope %'!C:D,2,0)</f>
        <v>0.12</v>
      </c>
    </row>
    <row r="2737" spans="1:13" x14ac:dyDescent="0.25">
      <c r="A2737">
        <v>39167</v>
      </c>
      <c r="B2737" s="58" t="s">
        <v>2757</v>
      </c>
      <c r="C2737" s="58" t="s">
        <v>673</v>
      </c>
      <c r="D2737" s="58" t="s">
        <v>750</v>
      </c>
      <c r="E2737" s="58">
        <v>473</v>
      </c>
      <c r="F2737" s="58">
        <v>24</v>
      </c>
      <c r="G2737" s="59">
        <v>5.5</v>
      </c>
      <c r="H2737" s="58" t="s">
        <v>448</v>
      </c>
      <c r="I2737" s="59">
        <v>4.3899999999999997</v>
      </c>
      <c r="J2737">
        <v>1</v>
      </c>
      <c r="K2737" s="191"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2.15</v>
      </c>
      <c r="L2737" s="192" t="str">
        <f t="shared" si="42"/>
        <v>Ready to Drink473</v>
      </c>
      <c r="M2737" s="191">
        <f>VLOOKUP(L2737,'Slope %'!C:D,2,0)</f>
        <v>0.12</v>
      </c>
    </row>
    <row r="2738" spans="1:13" x14ac:dyDescent="0.25">
      <c r="A2738">
        <v>39168</v>
      </c>
      <c r="B2738" s="58" t="s">
        <v>2758</v>
      </c>
      <c r="C2738" s="58" t="s">
        <v>673</v>
      </c>
      <c r="D2738" s="58" t="s">
        <v>750</v>
      </c>
      <c r="E2738" s="58">
        <v>473</v>
      </c>
      <c r="F2738" s="58">
        <v>24</v>
      </c>
      <c r="G2738" s="59">
        <v>5.5</v>
      </c>
      <c r="H2738" s="58" t="s">
        <v>448</v>
      </c>
      <c r="I2738" s="59">
        <v>4.3899999999999997</v>
      </c>
      <c r="J2738">
        <v>1</v>
      </c>
      <c r="K2738" s="191"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2.15</v>
      </c>
      <c r="L2738" s="192" t="str">
        <f t="shared" si="42"/>
        <v>Ready to Drink473</v>
      </c>
      <c r="M2738" s="191">
        <f>VLOOKUP(L2738,'Slope %'!C:D,2,0)</f>
        <v>0.12</v>
      </c>
    </row>
    <row r="2739" spans="1:13" x14ac:dyDescent="0.25">
      <c r="A2739">
        <v>39184</v>
      </c>
      <c r="B2739" s="58" t="s">
        <v>2759</v>
      </c>
      <c r="C2739" s="58" t="s">
        <v>410</v>
      </c>
      <c r="D2739" s="58" t="s">
        <v>717</v>
      </c>
      <c r="E2739" s="58">
        <v>473</v>
      </c>
      <c r="F2739" s="58">
        <v>24</v>
      </c>
      <c r="G2739" s="59">
        <v>8.5</v>
      </c>
      <c r="H2739" s="58" t="s">
        <v>1810</v>
      </c>
      <c r="I2739" s="59">
        <v>5.34</v>
      </c>
      <c r="J2739">
        <v>1</v>
      </c>
      <c r="K2739" s="191"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3.14</v>
      </c>
      <c r="L2739" s="192" t="str">
        <f t="shared" si="42"/>
        <v>Beer473</v>
      </c>
      <c r="M2739" s="191">
        <f>VLOOKUP(L2739,'Slope %'!C:D,2,0)</f>
        <v>0.12</v>
      </c>
    </row>
    <row r="2740" spans="1:13" x14ac:dyDescent="0.25">
      <c r="A2740">
        <v>39184</v>
      </c>
      <c r="B2740" s="58" t="s">
        <v>2759</v>
      </c>
      <c r="C2740" s="58" t="s">
        <v>410</v>
      </c>
      <c r="D2740" s="58" t="s">
        <v>717</v>
      </c>
      <c r="E2740" s="58">
        <v>473</v>
      </c>
      <c r="F2740" s="58">
        <v>24</v>
      </c>
      <c r="G2740" s="59">
        <v>8.5</v>
      </c>
      <c r="H2740" s="58" t="s">
        <v>1810</v>
      </c>
      <c r="I2740" s="59">
        <v>5.34</v>
      </c>
      <c r="J2740">
        <v>1</v>
      </c>
      <c r="K2740" s="191"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3.14</v>
      </c>
      <c r="L2740" s="192" t="str">
        <f t="shared" si="42"/>
        <v>Beer473</v>
      </c>
      <c r="M2740" s="191">
        <f>VLOOKUP(L2740,'Slope %'!C:D,2,0)</f>
        <v>0.12</v>
      </c>
    </row>
    <row r="2741" spans="1:13" x14ac:dyDescent="0.25">
      <c r="A2741">
        <v>39187</v>
      </c>
      <c r="B2741" s="58" t="s">
        <v>2760</v>
      </c>
      <c r="C2741" s="58" t="s">
        <v>410</v>
      </c>
      <c r="D2741" s="58" t="s">
        <v>411</v>
      </c>
      <c r="E2741" s="58">
        <v>5325</v>
      </c>
      <c r="F2741" s="58">
        <v>1</v>
      </c>
      <c r="G2741" s="59">
        <v>4.5999999999999996</v>
      </c>
      <c r="H2741" s="58" t="s">
        <v>600</v>
      </c>
      <c r="I2741" s="59">
        <v>35.99</v>
      </c>
      <c r="J2741">
        <v>15</v>
      </c>
      <c r="K2741" s="191"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19.12</v>
      </c>
      <c r="L2741" s="192" t="str">
        <f t="shared" si="42"/>
        <v>Beer5325</v>
      </c>
      <c r="M2741" s="191">
        <f>VLOOKUP(L2741,'Slope %'!C:D,2,0)</f>
        <v>0.05</v>
      </c>
    </row>
    <row r="2742" spans="1:13" x14ac:dyDescent="0.25">
      <c r="A2742">
        <v>39187</v>
      </c>
      <c r="B2742" s="58" t="s">
        <v>2760</v>
      </c>
      <c r="C2742" s="58" t="s">
        <v>410</v>
      </c>
      <c r="D2742" s="58" t="s">
        <v>411</v>
      </c>
      <c r="E2742" s="58">
        <v>5325</v>
      </c>
      <c r="F2742" s="58">
        <v>1</v>
      </c>
      <c r="G2742" s="59">
        <v>4.5999999999999996</v>
      </c>
      <c r="H2742" s="58" t="s">
        <v>600</v>
      </c>
      <c r="I2742" s="59">
        <v>35.99</v>
      </c>
      <c r="J2742">
        <v>15</v>
      </c>
      <c r="K2742" s="191"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19.12</v>
      </c>
      <c r="L2742" s="192" t="str">
        <f t="shared" si="42"/>
        <v>Beer5325</v>
      </c>
      <c r="M2742" s="191">
        <f>VLOOKUP(L2742,'Slope %'!C:D,2,0)</f>
        <v>0.05</v>
      </c>
    </row>
    <row r="2743" spans="1:13" x14ac:dyDescent="0.25">
      <c r="A2743">
        <v>39239</v>
      </c>
      <c r="B2743" s="58" t="s">
        <v>2761</v>
      </c>
      <c r="C2743" s="58" t="s">
        <v>410</v>
      </c>
      <c r="D2743" s="58" t="s">
        <v>411</v>
      </c>
      <c r="E2743" s="58">
        <v>473</v>
      </c>
      <c r="F2743" s="58">
        <v>24</v>
      </c>
      <c r="G2743" s="59">
        <v>4.7</v>
      </c>
      <c r="H2743" s="58" t="s">
        <v>600</v>
      </c>
      <c r="I2743" s="59">
        <v>3.39</v>
      </c>
      <c r="J2743">
        <v>1</v>
      </c>
      <c r="K2743" s="191"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1.74</v>
      </c>
      <c r="L2743" s="192" t="str">
        <f t="shared" si="42"/>
        <v>Beer473</v>
      </c>
      <c r="M2743" s="191">
        <f>VLOOKUP(L2743,'Slope %'!C:D,2,0)</f>
        <v>0.12</v>
      </c>
    </row>
    <row r="2744" spans="1:13" x14ac:dyDescent="0.25">
      <c r="A2744">
        <v>39239</v>
      </c>
      <c r="B2744" s="58" t="s">
        <v>2761</v>
      </c>
      <c r="C2744" s="58" t="s">
        <v>410</v>
      </c>
      <c r="D2744" s="58" t="s">
        <v>411</v>
      </c>
      <c r="E2744" s="58">
        <v>473</v>
      </c>
      <c r="F2744" s="58">
        <v>24</v>
      </c>
      <c r="G2744" s="59">
        <v>4.7</v>
      </c>
      <c r="H2744" s="58" t="s">
        <v>600</v>
      </c>
      <c r="I2744" s="59">
        <v>3.39</v>
      </c>
      <c r="J2744">
        <v>1</v>
      </c>
      <c r="K2744" s="191"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1.74</v>
      </c>
      <c r="L2744" s="192" t="str">
        <f t="shared" si="42"/>
        <v>Beer473</v>
      </c>
      <c r="M2744" s="191">
        <f>VLOOKUP(L2744,'Slope %'!C:D,2,0)</f>
        <v>0.12</v>
      </c>
    </row>
    <row r="2745" spans="1:13" x14ac:dyDescent="0.25">
      <c r="A2745">
        <v>39255</v>
      </c>
      <c r="B2745" s="58" t="s">
        <v>2762</v>
      </c>
      <c r="C2745" s="58" t="s">
        <v>410</v>
      </c>
      <c r="D2745" s="58" t="s">
        <v>411</v>
      </c>
      <c r="E2745" s="58">
        <v>2130</v>
      </c>
      <c r="F2745" s="58">
        <v>4</v>
      </c>
      <c r="G2745" s="59">
        <v>4.7</v>
      </c>
      <c r="H2745" s="58" t="s">
        <v>600</v>
      </c>
      <c r="I2745" s="59">
        <v>14.79</v>
      </c>
      <c r="J2745">
        <v>6</v>
      </c>
      <c r="K2745" s="191"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7.82</v>
      </c>
      <c r="L2745" s="192" t="str">
        <f t="shared" si="42"/>
        <v>Beer2130</v>
      </c>
      <c r="M2745" s="191">
        <f>VLOOKUP(L2745,'Slope %'!C:D,2,0)</f>
        <v>0.1</v>
      </c>
    </row>
    <row r="2746" spans="1:13" x14ac:dyDescent="0.25">
      <c r="A2746">
        <v>39255</v>
      </c>
      <c r="B2746" s="58" t="s">
        <v>2762</v>
      </c>
      <c r="C2746" s="58" t="s">
        <v>410</v>
      </c>
      <c r="D2746" s="58" t="s">
        <v>411</v>
      </c>
      <c r="E2746" s="58">
        <v>2130</v>
      </c>
      <c r="F2746" s="58">
        <v>4</v>
      </c>
      <c r="G2746" s="59">
        <v>4.7</v>
      </c>
      <c r="H2746" s="58" t="s">
        <v>600</v>
      </c>
      <c r="I2746" s="59">
        <v>14.79</v>
      </c>
      <c r="J2746">
        <v>6</v>
      </c>
      <c r="K2746" s="191"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7.82</v>
      </c>
      <c r="L2746" s="192" t="str">
        <f t="shared" si="42"/>
        <v>Beer2130</v>
      </c>
      <c r="M2746" s="191">
        <f>VLOOKUP(L2746,'Slope %'!C:D,2,0)</f>
        <v>0.1</v>
      </c>
    </row>
    <row r="2747" spans="1:13" x14ac:dyDescent="0.25">
      <c r="A2747">
        <v>39305</v>
      </c>
      <c r="B2747" s="58" t="s">
        <v>2763</v>
      </c>
      <c r="C2747" s="58" t="s">
        <v>414</v>
      </c>
      <c r="D2747" s="58" t="s">
        <v>1021</v>
      </c>
      <c r="E2747" s="58">
        <v>750</v>
      </c>
      <c r="F2747" s="58">
        <v>6</v>
      </c>
      <c r="G2747" s="59">
        <v>30</v>
      </c>
      <c r="H2747" s="58" t="s">
        <v>448</v>
      </c>
      <c r="I2747" s="59">
        <v>39.99</v>
      </c>
      <c r="J2747">
        <v>1</v>
      </c>
      <c r="K2747" s="191"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17.57</v>
      </c>
      <c r="L2747" s="192" t="str">
        <f t="shared" si="42"/>
        <v>Spirits750</v>
      </c>
      <c r="M2747" s="191">
        <f>VLOOKUP(L2747,'Slope %'!C:D,2,0)</f>
        <v>7.0000000000000007E-2</v>
      </c>
    </row>
    <row r="2748" spans="1:13" x14ac:dyDescent="0.25">
      <c r="A2748">
        <v>39311</v>
      </c>
      <c r="B2748" s="58" t="s">
        <v>2764</v>
      </c>
      <c r="C2748" s="58" t="s">
        <v>423</v>
      </c>
      <c r="D2748" s="58" t="s">
        <v>476</v>
      </c>
      <c r="E2748" s="58">
        <v>750</v>
      </c>
      <c r="F2748" s="58">
        <v>12</v>
      </c>
      <c r="G2748" s="59">
        <v>13.5</v>
      </c>
      <c r="H2748" s="58" t="s">
        <v>521</v>
      </c>
      <c r="I2748" s="59">
        <v>17.989999999999998</v>
      </c>
      <c r="J2748">
        <v>1</v>
      </c>
      <c r="K2748" s="191"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7.9</v>
      </c>
      <c r="L2748" s="192" t="str">
        <f t="shared" si="42"/>
        <v>Wine750</v>
      </c>
      <c r="M2748" s="191">
        <f>VLOOKUP(L2748,'Slope %'!C:D,2,0)</f>
        <v>0.1</v>
      </c>
    </row>
    <row r="2749" spans="1:13" x14ac:dyDescent="0.25">
      <c r="A2749">
        <v>39323</v>
      </c>
      <c r="B2749" s="58" t="s">
        <v>2765</v>
      </c>
      <c r="C2749" s="58" t="s">
        <v>423</v>
      </c>
      <c r="D2749" s="58" t="s">
        <v>465</v>
      </c>
      <c r="E2749" s="58">
        <v>3000</v>
      </c>
      <c r="F2749" s="58">
        <v>4</v>
      </c>
      <c r="G2749" s="59">
        <v>12.5</v>
      </c>
      <c r="H2749" s="58" t="s">
        <v>421</v>
      </c>
      <c r="I2749" s="59">
        <v>36.99</v>
      </c>
      <c r="J2749">
        <v>1</v>
      </c>
      <c r="K2749" s="191"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29.28</v>
      </c>
      <c r="L2749" s="192" t="str">
        <f t="shared" si="42"/>
        <v>Wine3000</v>
      </c>
      <c r="M2749" s="191">
        <f>VLOOKUP(L2749,'Slope %'!C:D,2,0)</f>
        <v>0.05</v>
      </c>
    </row>
    <row r="2750" spans="1:13" x14ac:dyDescent="0.25">
      <c r="A2750">
        <v>39342</v>
      </c>
      <c r="B2750" s="58" t="s">
        <v>2766</v>
      </c>
      <c r="C2750" s="58" t="s">
        <v>423</v>
      </c>
      <c r="D2750" s="58" t="s">
        <v>436</v>
      </c>
      <c r="E2750" s="58">
        <v>3000</v>
      </c>
      <c r="F2750" s="58">
        <v>4</v>
      </c>
      <c r="G2750" s="59">
        <v>12</v>
      </c>
      <c r="H2750" s="58" t="s">
        <v>507</v>
      </c>
      <c r="I2750" s="59">
        <v>38.99</v>
      </c>
      <c r="J2750">
        <v>1</v>
      </c>
      <c r="K2750" s="191"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28.11</v>
      </c>
      <c r="L2750" s="192" t="str">
        <f t="shared" si="42"/>
        <v>Wine3000</v>
      </c>
      <c r="M2750" s="191">
        <f>VLOOKUP(L2750,'Slope %'!C:D,2,0)</f>
        <v>0.05</v>
      </c>
    </row>
    <row r="2751" spans="1:13" x14ac:dyDescent="0.25">
      <c r="A2751">
        <v>39347</v>
      </c>
      <c r="B2751" s="58" t="s">
        <v>2767</v>
      </c>
      <c r="C2751" s="58" t="s">
        <v>673</v>
      </c>
      <c r="D2751" s="58" t="s">
        <v>1122</v>
      </c>
      <c r="E2751" s="58">
        <v>473</v>
      </c>
      <c r="F2751" s="58">
        <v>24</v>
      </c>
      <c r="G2751" s="59">
        <v>5</v>
      </c>
      <c r="H2751" s="58" t="s">
        <v>1887</v>
      </c>
      <c r="I2751" s="59">
        <v>4.49</v>
      </c>
      <c r="J2751">
        <v>1</v>
      </c>
      <c r="K2751" s="191"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1.96</v>
      </c>
      <c r="L2751" s="192" t="str">
        <f t="shared" si="42"/>
        <v>Ready to Drink473</v>
      </c>
      <c r="M2751" s="191">
        <f>VLOOKUP(L2751,'Slope %'!C:D,2,0)</f>
        <v>0.12</v>
      </c>
    </row>
    <row r="2752" spans="1:13" x14ac:dyDescent="0.25">
      <c r="A2752">
        <v>39347</v>
      </c>
      <c r="B2752" s="58" t="s">
        <v>2767</v>
      </c>
      <c r="C2752" s="58" t="s">
        <v>673</v>
      </c>
      <c r="D2752" s="58" t="s">
        <v>1122</v>
      </c>
      <c r="E2752" s="58">
        <v>473</v>
      </c>
      <c r="F2752" s="58">
        <v>24</v>
      </c>
      <c r="G2752" s="59">
        <v>5</v>
      </c>
      <c r="H2752" s="58" t="s">
        <v>1887</v>
      </c>
      <c r="I2752" s="59">
        <v>4.49</v>
      </c>
      <c r="J2752">
        <v>1</v>
      </c>
      <c r="K2752" s="191"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1.96</v>
      </c>
      <c r="L2752" s="192" t="str">
        <f t="shared" si="42"/>
        <v>Ready to Drink473</v>
      </c>
      <c r="M2752" s="191">
        <f>VLOOKUP(L2752,'Slope %'!C:D,2,0)</f>
        <v>0.12</v>
      </c>
    </row>
    <row r="2753" spans="1:13" x14ac:dyDescent="0.25">
      <c r="A2753">
        <v>39348</v>
      </c>
      <c r="B2753" s="58" t="s">
        <v>2768</v>
      </c>
      <c r="C2753" s="58" t="s">
        <v>673</v>
      </c>
      <c r="D2753" s="58" t="s">
        <v>1091</v>
      </c>
      <c r="E2753" s="58">
        <v>473</v>
      </c>
      <c r="F2753" s="58">
        <v>24</v>
      </c>
      <c r="G2753" s="59">
        <v>5</v>
      </c>
      <c r="H2753" s="58" t="s">
        <v>600</v>
      </c>
      <c r="I2753" s="59">
        <v>3.99</v>
      </c>
      <c r="J2753">
        <v>1</v>
      </c>
      <c r="K2753" s="191"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1.96</v>
      </c>
      <c r="L2753" s="192" t="str">
        <f t="shared" si="42"/>
        <v>Ready to Drink473</v>
      </c>
      <c r="M2753" s="191">
        <f>VLOOKUP(L2753,'Slope %'!C:D,2,0)</f>
        <v>0.12</v>
      </c>
    </row>
    <row r="2754" spans="1:13" x14ac:dyDescent="0.25">
      <c r="A2754">
        <v>39348</v>
      </c>
      <c r="B2754" s="58" t="s">
        <v>2768</v>
      </c>
      <c r="C2754" s="58" t="s">
        <v>673</v>
      </c>
      <c r="D2754" s="58" t="s">
        <v>1091</v>
      </c>
      <c r="E2754" s="58">
        <v>473</v>
      </c>
      <c r="F2754" s="58">
        <v>24</v>
      </c>
      <c r="G2754" s="59">
        <v>5</v>
      </c>
      <c r="H2754" s="58" t="s">
        <v>600</v>
      </c>
      <c r="I2754" s="59">
        <v>3.99</v>
      </c>
      <c r="J2754">
        <v>1</v>
      </c>
      <c r="K2754" s="191"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1.96</v>
      </c>
      <c r="L2754" s="192" t="str">
        <f t="shared" si="42"/>
        <v>Ready to Drink473</v>
      </c>
      <c r="M2754" s="191">
        <f>VLOOKUP(L2754,'Slope %'!C:D,2,0)</f>
        <v>0.12</v>
      </c>
    </row>
    <row r="2755" spans="1:13" x14ac:dyDescent="0.25">
      <c r="A2755">
        <v>39355</v>
      </c>
      <c r="B2755" s="58" t="s">
        <v>2769</v>
      </c>
      <c r="C2755" s="58" t="s">
        <v>410</v>
      </c>
      <c r="D2755" s="58" t="s">
        <v>411</v>
      </c>
      <c r="E2755" s="58">
        <v>473</v>
      </c>
      <c r="F2755" s="58">
        <v>24</v>
      </c>
      <c r="G2755" s="59">
        <v>5</v>
      </c>
      <c r="H2755" s="58" t="s">
        <v>759</v>
      </c>
      <c r="I2755" s="59">
        <v>3.4</v>
      </c>
      <c r="J2755">
        <v>1</v>
      </c>
      <c r="K2755" s="191"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1.85</v>
      </c>
      <c r="L2755" s="192" t="str">
        <f t="shared" ref="L2755:L2818" si="43">(_xlfn.CONCAT(C2755,E2755))</f>
        <v>Beer473</v>
      </c>
      <c r="M2755" s="191">
        <f>VLOOKUP(L2755,'Slope %'!C:D,2,0)</f>
        <v>0.12</v>
      </c>
    </row>
    <row r="2756" spans="1:13" x14ac:dyDescent="0.25">
      <c r="A2756">
        <v>39355</v>
      </c>
      <c r="B2756" s="58" t="s">
        <v>2769</v>
      </c>
      <c r="C2756" s="58" t="s">
        <v>410</v>
      </c>
      <c r="D2756" s="58" t="s">
        <v>411</v>
      </c>
      <c r="E2756" s="58">
        <v>473</v>
      </c>
      <c r="F2756" s="58">
        <v>24</v>
      </c>
      <c r="G2756" s="59">
        <v>5</v>
      </c>
      <c r="H2756" s="58" t="s">
        <v>759</v>
      </c>
      <c r="I2756" s="59">
        <v>3.4</v>
      </c>
      <c r="J2756">
        <v>1</v>
      </c>
      <c r="K2756" s="191"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1.85</v>
      </c>
      <c r="L2756" s="192" t="str">
        <f t="shared" si="43"/>
        <v>Beer473</v>
      </c>
      <c r="M2756" s="191">
        <f>VLOOKUP(L2756,'Slope %'!C:D,2,0)</f>
        <v>0.12</v>
      </c>
    </row>
    <row r="2757" spans="1:13" x14ac:dyDescent="0.25">
      <c r="A2757">
        <v>39358</v>
      </c>
      <c r="B2757" s="58" t="s">
        <v>2770</v>
      </c>
      <c r="C2757" s="58" t="s">
        <v>673</v>
      </c>
      <c r="D2757" s="58" t="s">
        <v>2098</v>
      </c>
      <c r="E2757" s="58">
        <v>473</v>
      </c>
      <c r="F2757" s="58">
        <v>24</v>
      </c>
      <c r="G2757" s="59">
        <v>4.5</v>
      </c>
      <c r="H2757" s="58" t="s">
        <v>600</v>
      </c>
      <c r="I2757" s="59">
        <v>4.1900000000000004</v>
      </c>
      <c r="J2757">
        <v>1</v>
      </c>
      <c r="K2757" s="191"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1.76</v>
      </c>
      <c r="L2757" s="192" t="str">
        <f t="shared" si="43"/>
        <v>Ready to Drink473</v>
      </c>
      <c r="M2757" s="191">
        <f>VLOOKUP(L2757,'Slope %'!C:D,2,0)</f>
        <v>0.12</v>
      </c>
    </row>
    <row r="2758" spans="1:13" x14ac:dyDescent="0.25">
      <c r="A2758">
        <v>39358</v>
      </c>
      <c r="B2758" s="58" t="s">
        <v>2770</v>
      </c>
      <c r="C2758" s="58" t="s">
        <v>673</v>
      </c>
      <c r="D2758" s="58" t="s">
        <v>2098</v>
      </c>
      <c r="E2758" s="58">
        <v>473</v>
      </c>
      <c r="F2758" s="58">
        <v>24</v>
      </c>
      <c r="G2758" s="59">
        <v>4.5</v>
      </c>
      <c r="H2758" s="58" t="s">
        <v>600</v>
      </c>
      <c r="I2758" s="59">
        <v>4.1900000000000004</v>
      </c>
      <c r="J2758">
        <v>1</v>
      </c>
      <c r="K2758" s="191"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1.76</v>
      </c>
      <c r="L2758" s="192" t="str">
        <f t="shared" si="43"/>
        <v>Ready to Drink473</v>
      </c>
      <c r="M2758" s="191">
        <f>VLOOKUP(L2758,'Slope %'!C:D,2,0)</f>
        <v>0.12</v>
      </c>
    </row>
    <row r="2759" spans="1:13" x14ac:dyDescent="0.25">
      <c r="A2759">
        <v>39359</v>
      </c>
      <c r="B2759" s="58" t="s">
        <v>2771</v>
      </c>
      <c r="C2759" s="58" t="s">
        <v>673</v>
      </c>
      <c r="D2759" s="58" t="s">
        <v>1398</v>
      </c>
      <c r="E2759" s="58">
        <v>473</v>
      </c>
      <c r="F2759" s="58">
        <v>24</v>
      </c>
      <c r="G2759" s="59">
        <v>4.5</v>
      </c>
      <c r="H2759" s="58" t="s">
        <v>600</v>
      </c>
      <c r="I2759" s="59">
        <v>4.1900000000000004</v>
      </c>
      <c r="J2759">
        <v>1</v>
      </c>
      <c r="K2759" s="191"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1.76</v>
      </c>
      <c r="L2759" s="192" t="str">
        <f t="shared" si="43"/>
        <v>Ready to Drink473</v>
      </c>
      <c r="M2759" s="191">
        <f>VLOOKUP(L2759,'Slope %'!C:D,2,0)</f>
        <v>0.12</v>
      </c>
    </row>
    <row r="2760" spans="1:13" x14ac:dyDescent="0.25">
      <c r="A2760">
        <v>39359</v>
      </c>
      <c r="B2760" s="58" t="s">
        <v>2771</v>
      </c>
      <c r="C2760" s="58" t="s">
        <v>673</v>
      </c>
      <c r="D2760" s="58" t="s">
        <v>1398</v>
      </c>
      <c r="E2760" s="58">
        <v>473</v>
      </c>
      <c r="F2760" s="58">
        <v>24</v>
      </c>
      <c r="G2760" s="59">
        <v>4.5</v>
      </c>
      <c r="H2760" s="58" t="s">
        <v>600</v>
      </c>
      <c r="I2760" s="59">
        <v>4.1900000000000004</v>
      </c>
      <c r="J2760">
        <v>1</v>
      </c>
      <c r="K2760" s="191"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1.76</v>
      </c>
      <c r="L2760" s="192" t="str">
        <f t="shared" si="43"/>
        <v>Ready to Drink473</v>
      </c>
      <c r="M2760" s="191">
        <f>VLOOKUP(L2760,'Slope %'!C:D,2,0)</f>
        <v>0.12</v>
      </c>
    </row>
    <row r="2761" spans="1:13" x14ac:dyDescent="0.25">
      <c r="A2761">
        <v>39360</v>
      </c>
      <c r="B2761" s="58" t="s">
        <v>2772</v>
      </c>
      <c r="C2761" s="58" t="s">
        <v>673</v>
      </c>
      <c r="D2761" s="58" t="s">
        <v>1122</v>
      </c>
      <c r="E2761" s="58">
        <v>1892</v>
      </c>
      <c r="F2761" s="58">
        <v>6</v>
      </c>
      <c r="G2761" s="59">
        <v>4.5</v>
      </c>
      <c r="H2761" s="58" t="s">
        <v>600</v>
      </c>
      <c r="I2761" s="59">
        <v>16.29</v>
      </c>
      <c r="J2761">
        <v>4</v>
      </c>
      <c r="K2761" s="191"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6.65</v>
      </c>
      <c r="L2761" s="192" t="str">
        <f t="shared" si="43"/>
        <v>Ready to Drink1892</v>
      </c>
      <c r="M2761" s="191">
        <f>VLOOKUP(L2761,'Slope %'!C:D,2,0)</f>
        <v>0.1</v>
      </c>
    </row>
    <row r="2762" spans="1:13" x14ac:dyDescent="0.25">
      <c r="A2762">
        <v>39360</v>
      </c>
      <c r="B2762" s="58" t="s">
        <v>2772</v>
      </c>
      <c r="C2762" s="58" t="s">
        <v>673</v>
      </c>
      <c r="D2762" s="58" t="s">
        <v>1122</v>
      </c>
      <c r="E2762" s="58">
        <v>1892</v>
      </c>
      <c r="F2762" s="58">
        <v>6</v>
      </c>
      <c r="G2762" s="59">
        <v>4.5</v>
      </c>
      <c r="H2762" s="58" t="s">
        <v>600</v>
      </c>
      <c r="I2762" s="59">
        <v>16.29</v>
      </c>
      <c r="J2762">
        <v>4</v>
      </c>
      <c r="K2762" s="191"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6.65</v>
      </c>
      <c r="L2762" s="192" t="str">
        <f t="shared" si="43"/>
        <v>Ready to Drink1892</v>
      </c>
      <c r="M2762" s="191">
        <f>VLOOKUP(L2762,'Slope %'!C:D,2,0)</f>
        <v>0.1</v>
      </c>
    </row>
    <row r="2763" spans="1:13" x14ac:dyDescent="0.25">
      <c r="A2763">
        <v>39361</v>
      </c>
      <c r="B2763" s="58" t="s">
        <v>2773</v>
      </c>
      <c r="C2763" s="58" t="s">
        <v>423</v>
      </c>
      <c r="D2763" s="58" t="s">
        <v>602</v>
      </c>
      <c r="E2763" s="58">
        <v>750</v>
      </c>
      <c r="F2763" s="58">
        <v>12</v>
      </c>
      <c r="G2763" s="59">
        <v>13.5</v>
      </c>
      <c r="H2763" s="58" t="s">
        <v>591</v>
      </c>
      <c r="I2763" s="59">
        <v>14.99</v>
      </c>
      <c r="J2763">
        <v>1</v>
      </c>
      <c r="K2763" s="191"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7.9</v>
      </c>
      <c r="L2763" s="192" t="str">
        <f t="shared" si="43"/>
        <v>Wine750</v>
      </c>
      <c r="M2763" s="191">
        <f>VLOOKUP(L2763,'Slope %'!C:D,2,0)</f>
        <v>0.1</v>
      </c>
    </row>
    <row r="2764" spans="1:13" x14ac:dyDescent="0.25">
      <c r="A2764">
        <v>39362</v>
      </c>
      <c r="B2764" s="58" t="s">
        <v>2774</v>
      </c>
      <c r="C2764" s="58" t="s">
        <v>673</v>
      </c>
      <c r="D2764" s="58" t="s">
        <v>1398</v>
      </c>
      <c r="E2764" s="58">
        <v>1892</v>
      </c>
      <c r="F2764" s="58">
        <v>6</v>
      </c>
      <c r="G2764" s="59">
        <v>4.5</v>
      </c>
      <c r="H2764" s="58" t="s">
        <v>600</v>
      </c>
      <c r="I2764" s="59">
        <v>16.29</v>
      </c>
      <c r="J2764">
        <v>4</v>
      </c>
      <c r="K2764" s="191"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6.65</v>
      </c>
      <c r="L2764" s="192" t="str">
        <f t="shared" si="43"/>
        <v>Ready to Drink1892</v>
      </c>
      <c r="M2764" s="191">
        <f>VLOOKUP(L2764,'Slope %'!C:D,2,0)</f>
        <v>0.1</v>
      </c>
    </row>
    <row r="2765" spans="1:13" x14ac:dyDescent="0.25">
      <c r="A2765">
        <v>39362</v>
      </c>
      <c r="B2765" s="58" t="s">
        <v>2774</v>
      </c>
      <c r="C2765" s="58" t="s">
        <v>673</v>
      </c>
      <c r="D2765" s="58" t="s">
        <v>1398</v>
      </c>
      <c r="E2765" s="58">
        <v>1892</v>
      </c>
      <c r="F2765" s="58">
        <v>6</v>
      </c>
      <c r="G2765" s="59">
        <v>4.5</v>
      </c>
      <c r="H2765" s="58" t="s">
        <v>600</v>
      </c>
      <c r="I2765" s="59">
        <v>16.29</v>
      </c>
      <c r="J2765">
        <v>4</v>
      </c>
      <c r="K2765" s="191"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6.65</v>
      </c>
      <c r="L2765" s="192" t="str">
        <f t="shared" si="43"/>
        <v>Ready to Drink1892</v>
      </c>
      <c r="M2765" s="191">
        <f>VLOOKUP(L2765,'Slope %'!C:D,2,0)</f>
        <v>0.1</v>
      </c>
    </row>
    <row r="2766" spans="1:13" x14ac:dyDescent="0.25">
      <c r="A2766">
        <v>39371</v>
      </c>
      <c r="B2766" s="58" t="s">
        <v>2775</v>
      </c>
      <c r="C2766" s="58" t="s">
        <v>423</v>
      </c>
      <c r="D2766" s="58" t="s">
        <v>473</v>
      </c>
      <c r="E2766" s="58">
        <v>750</v>
      </c>
      <c r="F2766" s="58">
        <v>12</v>
      </c>
      <c r="G2766" s="59">
        <v>13.5</v>
      </c>
      <c r="H2766" s="58" t="s">
        <v>774</v>
      </c>
      <c r="I2766" s="59">
        <v>19.989999999999998</v>
      </c>
      <c r="J2766">
        <v>1</v>
      </c>
      <c r="K2766" s="191"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7.9</v>
      </c>
      <c r="L2766" s="192" t="str">
        <f t="shared" si="43"/>
        <v>Wine750</v>
      </c>
      <c r="M2766" s="191">
        <f>VLOOKUP(L2766,'Slope %'!C:D,2,0)</f>
        <v>0.1</v>
      </c>
    </row>
    <row r="2767" spans="1:13" x14ac:dyDescent="0.25">
      <c r="A2767">
        <v>39373</v>
      </c>
      <c r="B2767" s="58" t="s">
        <v>2776</v>
      </c>
      <c r="C2767" s="58" t="s">
        <v>423</v>
      </c>
      <c r="D2767" s="58" t="s">
        <v>476</v>
      </c>
      <c r="E2767" s="58">
        <v>750</v>
      </c>
      <c r="F2767" s="58">
        <v>12</v>
      </c>
      <c r="G2767" s="59">
        <v>13.5</v>
      </c>
      <c r="H2767" s="58" t="s">
        <v>774</v>
      </c>
      <c r="I2767" s="59">
        <v>19.989999999999998</v>
      </c>
      <c r="J2767">
        <v>1</v>
      </c>
      <c r="K2767" s="191"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7.9</v>
      </c>
      <c r="L2767" s="192" t="str">
        <f t="shared" si="43"/>
        <v>Wine750</v>
      </c>
      <c r="M2767" s="191">
        <f>VLOOKUP(L2767,'Slope %'!C:D,2,0)</f>
        <v>0.1</v>
      </c>
    </row>
    <row r="2768" spans="1:13" x14ac:dyDescent="0.25">
      <c r="A2768">
        <v>39408</v>
      </c>
      <c r="B2768" s="58" t="s">
        <v>2777</v>
      </c>
      <c r="C2768" s="58" t="s">
        <v>414</v>
      </c>
      <c r="D2768" s="58" t="s">
        <v>663</v>
      </c>
      <c r="E2768" s="58">
        <v>750</v>
      </c>
      <c r="F2768" s="58">
        <v>12</v>
      </c>
      <c r="G2768" s="59">
        <v>40</v>
      </c>
      <c r="H2768" s="58" t="s">
        <v>1657</v>
      </c>
      <c r="I2768" s="59">
        <v>35.99</v>
      </c>
      <c r="J2768">
        <v>1</v>
      </c>
      <c r="K2768" s="191"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23.42</v>
      </c>
      <c r="L2768" s="192" t="str">
        <f t="shared" si="43"/>
        <v>Spirits750</v>
      </c>
      <c r="M2768" s="191">
        <f>VLOOKUP(L2768,'Slope %'!C:D,2,0)</f>
        <v>7.0000000000000007E-2</v>
      </c>
    </row>
    <row r="2769" spans="1:13" x14ac:dyDescent="0.25">
      <c r="A2769">
        <v>39414</v>
      </c>
      <c r="B2769" s="58" t="s">
        <v>2778</v>
      </c>
      <c r="C2769" s="58" t="s">
        <v>414</v>
      </c>
      <c r="D2769" s="58" t="s">
        <v>1896</v>
      </c>
      <c r="E2769" s="58">
        <v>750</v>
      </c>
      <c r="F2769" s="58">
        <v>12</v>
      </c>
      <c r="G2769" s="59">
        <v>40</v>
      </c>
      <c r="H2769" s="58" t="s">
        <v>1657</v>
      </c>
      <c r="I2769" s="59">
        <v>35.99</v>
      </c>
      <c r="J2769">
        <v>1</v>
      </c>
      <c r="K2769" s="191"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23.42</v>
      </c>
      <c r="L2769" s="192" t="str">
        <f t="shared" si="43"/>
        <v>Spirits750</v>
      </c>
      <c r="M2769" s="191">
        <f>VLOOKUP(L2769,'Slope %'!C:D,2,0)</f>
        <v>7.0000000000000007E-2</v>
      </c>
    </row>
    <row r="2770" spans="1:13" x14ac:dyDescent="0.25">
      <c r="A2770">
        <v>39436</v>
      </c>
      <c r="B2770" s="58" t="s">
        <v>1268</v>
      </c>
      <c r="C2770" s="58" t="s">
        <v>423</v>
      </c>
      <c r="D2770" s="58" t="s">
        <v>476</v>
      </c>
      <c r="E2770" s="58">
        <v>375</v>
      </c>
      <c r="F2770" s="58">
        <v>12</v>
      </c>
      <c r="G2770" s="59">
        <v>13.5</v>
      </c>
      <c r="H2770" s="58" t="s">
        <v>511</v>
      </c>
      <c r="I2770" s="59">
        <v>12.99</v>
      </c>
      <c r="J2770">
        <v>1</v>
      </c>
      <c r="K2770" s="191"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4.1900000000000004</v>
      </c>
      <c r="L2770" s="192" t="str">
        <f t="shared" si="43"/>
        <v>Wine375</v>
      </c>
      <c r="M2770" s="191">
        <f>VLOOKUP(L2770,'Slope %'!C:D,2,0)</f>
        <v>0.12</v>
      </c>
    </row>
    <row r="2771" spans="1:13" x14ac:dyDescent="0.25">
      <c r="A2771">
        <v>39437</v>
      </c>
      <c r="B2771" s="58" t="s">
        <v>2779</v>
      </c>
      <c r="C2771" s="58" t="s">
        <v>423</v>
      </c>
      <c r="D2771" s="58" t="s">
        <v>575</v>
      </c>
      <c r="E2771" s="58">
        <v>750</v>
      </c>
      <c r="F2771" s="58">
        <v>12</v>
      </c>
      <c r="G2771" s="59">
        <v>12.5</v>
      </c>
      <c r="H2771" s="58" t="s">
        <v>511</v>
      </c>
      <c r="I2771" s="59">
        <v>21.99</v>
      </c>
      <c r="J2771">
        <v>1</v>
      </c>
      <c r="K2771" s="191"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7.32</v>
      </c>
      <c r="L2771" s="192" t="str">
        <f t="shared" si="43"/>
        <v>Wine750</v>
      </c>
      <c r="M2771" s="191">
        <f>VLOOKUP(L2771,'Slope %'!C:D,2,0)</f>
        <v>0.1</v>
      </c>
    </row>
    <row r="2772" spans="1:13" x14ac:dyDescent="0.25">
      <c r="A2772">
        <v>39470</v>
      </c>
      <c r="B2772" s="58" t="s">
        <v>2780</v>
      </c>
      <c r="C2772" s="58" t="s">
        <v>410</v>
      </c>
      <c r="D2772" s="58" t="s">
        <v>677</v>
      </c>
      <c r="E2772" s="58">
        <v>473</v>
      </c>
      <c r="F2772" s="58">
        <v>24</v>
      </c>
      <c r="G2772" s="59">
        <v>4.8</v>
      </c>
      <c r="H2772" s="58" t="s">
        <v>2781</v>
      </c>
      <c r="I2772" s="59">
        <v>4.8499999999999996</v>
      </c>
      <c r="J2772">
        <v>1</v>
      </c>
      <c r="K2772" s="191"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1.77</v>
      </c>
      <c r="L2772" s="192" t="str">
        <f t="shared" si="43"/>
        <v>Beer473</v>
      </c>
      <c r="M2772" s="191">
        <f>VLOOKUP(L2772,'Slope %'!C:D,2,0)</f>
        <v>0.12</v>
      </c>
    </row>
    <row r="2773" spans="1:13" x14ac:dyDescent="0.25">
      <c r="A2773">
        <v>39470</v>
      </c>
      <c r="B2773" s="58" t="s">
        <v>2780</v>
      </c>
      <c r="C2773" s="58" t="s">
        <v>410</v>
      </c>
      <c r="D2773" s="58" t="s">
        <v>677</v>
      </c>
      <c r="E2773" s="58">
        <v>473</v>
      </c>
      <c r="F2773" s="58">
        <v>24</v>
      </c>
      <c r="G2773" s="59">
        <v>4.8</v>
      </c>
      <c r="H2773" s="58" t="s">
        <v>2781</v>
      </c>
      <c r="I2773" s="59">
        <v>4.8499999999999996</v>
      </c>
      <c r="J2773">
        <v>1</v>
      </c>
      <c r="K2773" s="191"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1.77</v>
      </c>
      <c r="L2773" s="192" t="str">
        <f t="shared" si="43"/>
        <v>Beer473</v>
      </c>
      <c r="M2773" s="191">
        <f>VLOOKUP(L2773,'Slope %'!C:D,2,0)</f>
        <v>0.12</v>
      </c>
    </row>
    <row r="2774" spans="1:13" x14ac:dyDescent="0.25">
      <c r="A2774">
        <v>39563</v>
      </c>
      <c r="B2774" s="58" t="s">
        <v>2782</v>
      </c>
      <c r="C2774" s="58" t="s">
        <v>414</v>
      </c>
      <c r="D2774" s="58" t="s">
        <v>634</v>
      </c>
      <c r="E2774" s="58">
        <v>375</v>
      </c>
      <c r="F2774" s="58">
        <v>12</v>
      </c>
      <c r="G2774" s="59">
        <v>40</v>
      </c>
      <c r="H2774" s="58" t="s">
        <v>480</v>
      </c>
      <c r="I2774" s="59">
        <v>23.99</v>
      </c>
      <c r="J2774">
        <v>1</v>
      </c>
      <c r="K2774" s="191"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13.3</v>
      </c>
      <c r="L2774" s="192" t="str">
        <f t="shared" si="43"/>
        <v>Spirits375</v>
      </c>
      <c r="M2774" s="191">
        <f>VLOOKUP(L2774,'Slope %'!C:D,2,0)</f>
        <v>0.1</v>
      </c>
    </row>
    <row r="2775" spans="1:13" x14ac:dyDescent="0.25">
      <c r="A2775">
        <v>39564</v>
      </c>
      <c r="B2775" s="58" t="s">
        <v>2783</v>
      </c>
      <c r="C2775" s="58" t="s">
        <v>410</v>
      </c>
      <c r="D2775" s="58" t="s">
        <v>677</v>
      </c>
      <c r="E2775" s="58">
        <v>355</v>
      </c>
      <c r="F2775" s="58">
        <v>24</v>
      </c>
      <c r="G2775" s="59">
        <v>4.9000000000000004</v>
      </c>
      <c r="H2775" s="58" t="s">
        <v>448</v>
      </c>
      <c r="I2775" s="59">
        <v>5.45</v>
      </c>
      <c r="J2775">
        <v>1</v>
      </c>
      <c r="K2775" s="191"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1.36</v>
      </c>
      <c r="L2775" s="192" t="str">
        <f t="shared" si="43"/>
        <v>Beer355</v>
      </c>
      <c r="M2775" s="191">
        <f>VLOOKUP(L2775,'Slope %'!C:D,2,0)</f>
        <v>0.12</v>
      </c>
    </row>
    <row r="2776" spans="1:13" x14ac:dyDescent="0.25">
      <c r="A2776">
        <v>39564</v>
      </c>
      <c r="B2776" s="58" t="s">
        <v>2783</v>
      </c>
      <c r="C2776" s="58" t="s">
        <v>410</v>
      </c>
      <c r="D2776" s="58" t="s">
        <v>677</v>
      </c>
      <c r="E2776" s="58">
        <v>355</v>
      </c>
      <c r="F2776" s="58">
        <v>24</v>
      </c>
      <c r="G2776" s="59">
        <v>4.9000000000000004</v>
      </c>
      <c r="H2776" s="58" t="s">
        <v>448</v>
      </c>
      <c r="I2776" s="59">
        <v>5.45</v>
      </c>
      <c r="J2776">
        <v>1</v>
      </c>
      <c r="K2776" s="191"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1.36</v>
      </c>
      <c r="L2776" s="192" t="str">
        <f t="shared" si="43"/>
        <v>Beer355</v>
      </c>
      <c r="M2776" s="191">
        <f>VLOOKUP(L2776,'Slope %'!C:D,2,0)</f>
        <v>0.12</v>
      </c>
    </row>
    <row r="2777" spans="1:13" x14ac:dyDescent="0.25">
      <c r="A2777">
        <v>39566</v>
      </c>
      <c r="B2777" s="58" t="s">
        <v>1294</v>
      </c>
      <c r="C2777" s="58" t="s">
        <v>414</v>
      </c>
      <c r="D2777" s="58" t="s">
        <v>623</v>
      </c>
      <c r="E2777" s="58">
        <v>375</v>
      </c>
      <c r="F2777" s="58">
        <v>12</v>
      </c>
      <c r="G2777" s="59">
        <v>40</v>
      </c>
      <c r="H2777" s="58" t="s">
        <v>419</v>
      </c>
      <c r="I2777" s="59">
        <v>53.99</v>
      </c>
      <c r="J2777">
        <v>1</v>
      </c>
      <c r="K2777" s="191"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13.3</v>
      </c>
      <c r="L2777" s="192" t="str">
        <f t="shared" si="43"/>
        <v>Spirits375</v>
      </c>
      <c r="M2777" s="191">
        <f>VLOOKUP(L2777,'Slope %'!C:D,2,0)</f>
        <v>0.1</v>
      </c>
    </row>
    <row r="2778" spans="1:13" x14ac:dyDescent="0.25">
      <c r="A2778">
        <v>39596</v>
      </c>
      <c r="B2778" s="58" t="s">
        <v>2784</v>
      </c>
      <c r="C2778" s="58" t="s">
        <v>414</v>
      </c>
      <c r="D2778" s="58" t="s">
        <v>415</v>
      </c>
      <c r="E2778" s="58">
        <v>1750</v>
      </c>
      <c r="F2778" s="58">
        <v>6</v>
      </c>
      <c r="G2778" s="59">
        <v>40</v>
      </c>
      <c r="H2778" s="58" t="s">
        <v>419</v>
      </c>
      <c r="I2778" s="59">
        <v>67.989999999999995</v>
      </c>
      <c r="J2778">
        <v>1</v>
      </c>
      <c r="K2778" s="191"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54.65</v>
      </c>
      <c r="L2778" s="192" t="str">
        <f t="shared" si="43"/>
        <v>Spirits1750</v>
      </c>
      <c r="M2778" s="191">
        <f>VLOOKUP(L2778,'Slope %'!C:D,2,0)</f>
        <v>0.03</v>
      </c>
    </row>
    <row r="2779" spans="1:13" x14ac:dyDescent="0.25">
      <c r="A2779">
        <v>39604</v>
      </c>
      <c r="B2779" s="58" t="s">
        <v>2785</v>
      </c>
      <c r="C2779" s="58" t="s">
        <v>423</v>
      </c>
      <c r="D2779" s="58" t="s">
        <v>467</v>
      </c>
      <c r="E2779" s="58">
        <v>750</v>
      </c>
      <c r="F2779" s="58">
        <v>12</v>
      </c>
      <c r="G2779" s="59">
        <v>12</v>
      </c>
      <c r="H2779" s="58" t="s">
        <v>586</v>
      </c>
      <c r="I2779" s="59">
        <v>16.989999999999998</v>
      </c>
      <c r="J2779">
        <v>1</v>
      </c>
      <c r="K2779" s="191"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7.03</v>
      </c>
      <c r="L2779" s="192" t="str">
        <f t="shared" si="43"/>
        <v>Wine750</v>
      </c>
      <c r="M2779" s="191">
        <f>VLOOKUP(L2779,'Slope %'!C:D,2,0)</f>
        <v>0.1</v>
      </c>
    </row>
    <row r="2780" spans="1:13" x14ac:dyDescent="0.25">
      <c r="A2780">
        <v>39609</v>
      </c>
      <c r="B2780" s="58" t="s">
        <v>2786</v>
      </c>
      <c r="C2780" s="58" t="s">
        <v>673</v>
      </c>
      <c r="D2780" s="58" t="s">
        <v>1091</v>
      </c>
      <c r="E2780" s="58">
        <v>473</v>
      </c>
      <c r="F2780" s="58">
        <v>24</v>
      </c>
      <c r="G2780" s="59">
        <v>5</v>
      </c>
      <c r="H2780" s="58" t="s">
        <v>600</v>
      </c>
      <c r="I2780" s="59">
        <v>3.99</v>
      </c>
      <c r="J2780">
        <v>1</v>
      </c>
      <c r="K2780" s="191"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1.96</v>
      </c>
      <c r="L2780" s="192" t="str">
        <f t="shared" si="43"/>
        <v>Ready to Drink473</v>
      </c>
      <c r="M2780" s="191">
        <f>VLOOKUP(L2780,'Slope %'!C:D,2,0)</f>
        <v>0.12</v>
      </c>
    </row>
    <row r="2781" spans="1:13" x14ac:dyDescent="0.25">
      <c r="A2781">
        <v>39609</v>
      </c>
      <c r="B2781" s="58" t="s">
        <v>2786</v>
      </c>
      <c r="C2781" s="58" t="s">
        <v>673</v>
      </c>
      <c r="D2781" s="58" t="s">
        <v>1091</v>
      </c>
      <c r="E2781" s="58">
        <v>473</v>
      </c>
      <c r="F2781" s="58">
        <v>24</v>
      </c>
      <c r="G2781" s="59">
        <v>5</v>
      </c>
      <c r="H2781" s="58" t="s">
        <v>600</v>
      </c>
      <c r="I2781" s="59">
        <v>3.99</v>
      </c>
      <c r="J2781">
        <v>1</v>
      </c>
      <c r="K2781" s="191"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1.96</v>
      </c>
      <c r="L2781" s="192" t="str">
        <f t="shared" si="43"/>
        <v>Ready to Drink473</v>
      </c>
      <c r="M2781" s="191">
        <f>VLOOKUP(L2781,'Slope %'!C:D,2,0)</f>
        <v>0.12</v>
      </c>
    </row>
    <row r="2782" spans="1:13" x14ac:dyDescent="0.25">
      <c r="A2782">
        <v>39612</v>
      </c>
      <c r="B2782" s="58" t="s">
        <v>2787</v>
      </c>
      <c r="C2782" s="58" t="s">
        <v>410</v>
      </c>
      <c r="D2782" s="58" t="s">
        <v>717</v>
      </c>
      <c r="E2782" s="58">
        <v>750</v>
      </c>
      <c r="F2782" s="58">
        <v>6</v>
      </c>
      <c r="G2782" s="59">
        <v>8.5</v>
      </c>
      <c r="H2782" s="58" t="s">
        <v>1176</v>
      </c>
      <c r="I2782" s="59">
        <v>39.89</v>
      </c>
      <c r="J2782">
        <v>1</v>
      </c>
      <c r="K2782" s="191"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4.9800000000000004</v>
      </c>
      <c r="L2782" s="192" t="str">
        <f t="shared" si="43"/>
        <v>Beer750</v>
      </c>
      <c r="M2782" s="191">
        <f>VLOOKUP(L2782,'Slope %'!C:D,2,0)</f>
        <v>0.12</v>
      </c>
    </row>
    <row r="2783" spans="1:13" x14ac:dyDescent="0.25">
      <c r="A2783">
        <v>39612</v>
      </c>
      <c r="B2783" s="58" t="s">
        <v>2787</v>
      </c>
      <c r="C2783" s="58" t="s">
        <v>410</v>
      </c>
      <c r="D2783" s="58" t="s">
        <v>717</v>
      </c>
      <c r="E2783" s="58">
        <v>750</v>
      </c>
      <c r="F2783" s="58">
        <v>6</v>
      </c>
      <c r="G2783" s="59">
        <v>8.5</v>
      </c>
      <c r="H2783" s="58" t="s">
        <v>1176</v>
      </c>
      <c r="I2783" s="59">
        <v>39.89</v>
      </c>
      <c r="J2783">
        <v>1</v>
      </c>
      <c r="K2783" s="191"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4.9800000000000004</v>
      </c>
      <c r="L2783" s="192" t="str">
        <f t="shared" si="43"/>
        <v>Beer750</v>
      </c>
      <c r="M2783" s="191">
        <f>VLOOKUP(L2783,'Slope %'!C:D,2,0)</f>
        <v>0.12</v>
      </c>
    </row>
    <row r="2784" spans="1:13" x14ac:dyDescent="0.25">
      <c r="A2784">
        <v>39618</v>
      </c>
      <c r="B2784" s="58" t="s">
        <v>2788</v>
      </c>
      <c r="C2784" s="58" t="s">
        <v>423</v>
      </c>
      <c r="D2784" s="58" t="s">
        <v>467</v>
      </c>
      <c r="E2784" s="58">
        <v>750</v>
      </c>
      <c r="F2784" s="58">
        <v>12</v>
      </c>
      <c r="G2784" s="59">
        <v>12.5</v>
      </c>
      <c r="H2784" s="58" t="s">
        <v>586</v>
      </c>
      <c r="I2784" s="59">
        <v>16.989999999999998</v>
      </c>
      <c r="J2784">
        <v>1</v>
      </c>
      <c r="K2784" s="191"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7.32</v>
      </c>
      <c r="L2784" s="192" t="str">
        <f t="shared" si="43"/>
        <v>Wine750</v>
      </c>
      <c r="M2784" s="191">
        <f>VLOOKUP(L2784,'Slope %'!C:D,2,0)</f>
        <v>0.1</v>
      </c>
    </row>
    <row r="2785" spans="1:13" x14ac:dyDescent="0.25">
      <c r="A2785">
        <v>39641</v>
      </c>
      <c r="B2785" s="58" t="s">
        <v>2401</v>
      </c>
      <c r="C2785" s="58" t="s">
        <v>414</v>
      </c>
      <c r="D2785" s="58" t="s">
        <v>1956</v>
      </c>
      <c r="E2785" s="58">
        <v>100</v>
      </c>
      <c r="F2785" s="58">
        <v>60</v>
      </c>
      <c r="G2785" s="59">
        <v>20</v>
      </c>
      <c r="H2785" s="58" t="s">
        <v>416</v>
      </c>
      <c r="I2785" s="59">
        <v>5.99</v>
      </c>
      <c r="J2785">
        <v>1</v>
      </c>
      <c r="K2785" s="191"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2.13</v>
      </c>
      <c r="L2785" s="192" t="str">
        <f t="shared" si="43"/>
        <v>Spirits100</v>
      </c>
      <c r="M2785" s="191">
        <f>VLOOKUP(L2785,'Slope %'!C:D,2,0)</f>
        <v>0.1</v>
      </c>
    </row>
    <row r="2786" spans="1:13" x14ac:dyDescent="0.25">
      <c r="A2786">
        <v>39649</v>
      </c>
      <c r="B2786" s="58" t="s">
        <v>2789</v>
      </c>
      <c r="C2786" s="58" t="s">
        <v>439</v>
      </c>
      <c r="D2786" s="58" t="s">
        <v>1537</v>
      </c>
      <c r="E2786" s="58">
        <v>100</v>
      </c>
      <c r="F2786" s="58">
        <v>12</v>
      </c>
      <c r="H2786" s="58" t="s">
        <v>448</v>
      </c>
      <c r="I2786" s="59">
        <v>11.99</v>
      </c>
      <c r="J2786">
        <v>1</v>
      </c>
      <c r="K2786" s="191"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0</v>
      </c>
      <c r="L2786" s="192" t="str">
        <f t="shared" si="43"/>
        <v>Non Liquor Merchandise100</v>
      </c>
      <c r="M2786" s="191" t="e">
        <f>VLOOKUP(L2786,'Slope %'!C:D,2,0)</f>
        <v>#N/A</v>
      </c>
    </row>
    <row r="2787" spans="1:13" x14ac:dyDescent="0.25">
      <c r="A2787">
        <v>39660</v>
      </c>
      <c r="B2787" s="58" t="s">
        <v>2790</v>
      </c>
      <c r="C2787" s="58" t="s">
        <v>673</v>
      </c>
      <c r="D2787" s="58" t="s">
        <v>750</v>
      </c>
      <c r="E2787" s="58">
        <v>4260</v>
      </c>
      <c r="F2787" s="58">
        <v>1</v>
      </c>
      <c r="G2787" s="59">
        <v>4</v>
      </c>
      <c r="H2787" s="58" t="s">
        <v>516</v>
      </c>
      <c r="I2787" s="59">
        <v>32.28</v>
      </c>
      <c r="J2787">
        <v>12</v>
      </c>
      <c r="K2787" s="191"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13.3</v>
      </c>
      <c r="L2787" s="192" t="str">
        <f t="shared" si="43"/>
        <v>Ready to Drink4260</v>
      </c>
      <c r="M2787" s="191">
        <f>VLOOKUP(L2787,'Slope %'!C:D,2,0)</f>
        <v>7.0000000000000007E-2</v>
      </c>
    </row>
    <row r="2788" spans="1:13" x14ac:dyDescent="0.25">
      <c r="A2788">
        <v>39660</v>
      </c>
      <c r="B2788" s="58" t="s">
        <v>2790</v>
      </c>
      <c r="C2788" s="58" t="s">
        <v>673</v>
      </c>
      <c r="D2788" s="58" t="s">
        <v>750</v>
      </c>
      <c r="E2788" s="58">
        <v>4260</v>
      </c>
      <c r="F2788" s="58">
        <v>1</v>
      </c>
      <c r="G2788" s="59">
        <v>4</v>
      </c>
      <c r="H2788" s="58" t="s">
        <v>516</v>
      </c>
      <c r="I2788" s="59">
        <v>32.28</v>
      </c>
      <c r="J2788">
        <v>12</v>
      </c>
      <c r="K2788" s="191"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13.3</v>
      </c>
      <c r="L2788" s="192" t="str">
        <f t="shared" si="43"/>
        <v>Ready to Drink4260</v>
      </c>
      <c r="M2788" s="191">
        <f>VLOOKUP(L2788,'Slope %'!C:D,2,0)</f>
        <v>7.0000000000000007E-2</v>
      </c>
    </row>
    <row r="2789" spans="1:13" x14ac:dyDescent="0.25">
      <c r="A2789">
        <v>39703</v>
      </c>
      <c r="B2789" s="58" t="s">
        <v>2791</v>
      </c>
      <c r="C2789" s="58" t="s">
        <v>410</v>
      </c>
      <c r="D2789" s="58" t="s">
        <v>677</v>
      </c>
      <c r="E2789" s="58">
        <v>473</v>
      </c>
      <c r="F2789" s="58">
        <v>24</v>
      </c>
      <c r="G2789" s="59">
        <v>5.4</v>
      </c>
      <c r="H2789" s="58" t="s">
        <v>1918</v>
      </c>
      <c r="I2789" s="59">
        <v>4.1500000000000004</v>
      </c>
      <c r="J2789">
        <v>1</v>
      </c>
      <c r="K2789" s="191"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1.99</v>
      </c>
      <c r="L2789" s="192" t="str">
        <f t="shared" si="43"/>
        <v>Beer473</v>
      </c>
      <c r="M2789" s="191">
        <f>VLOOKUP(L2789,'Slope %'!C:D,2,0)</f>
        <v>0.12</v>
      </c>
    </row>
    <row r="2790" spans="1:13" x14ac:dyDescent="0.25">
      <c r="A2790">
        <v>39703</v>
      </c>
      <c r="B2790" s="58" t="s">
        <v>2791</v>
      </c>
      <c r="C2790" s="58" t="s">
        <v>410</v>
      </c>
      <c r="D2790" s="58" t="s">
        <v>677</v>
      </c>
      <c r="E2790" s="58">
        <v>473</v>
      </c>
      <c r="F2790" s="58">
        <v>24</v>
      </c>
      <c r="G2790" s="59">
        <v>5.4</v>
      </c>
      <c r="H2790" s="58" t="s">
        <v>1918</v>
      </c>
      <c r="I2790" s="59">
        <v>4.1500000000000004</v>
      </c>
      <c r="J2790">
        <v>1</v>
      </c>
      <c r="K2790" s="191"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1.99</v>
      </c>
      <c r="L2790" s="192" t="str">
        <f t="shared" si="43"/>
        <v>Beer473</v>
      </c>
      <c r="M2790" s="191">
        <f>VLOOKUP(L2790,'Slope %'!C:D,2,0)</f>
        <v>0.12</v>
      </c>
    </row>
    <row r="2791" spans="1:13" x14ac:dyDescent="0.25">
      <c r="A2791">
        <v>39707</v>
      </c>
      <c r="B2791" s="58" t="s">
        <v>2792</v>
      </c>
      <c r="C2791" s="58" t="s">
        <v>673</v>
      </c>
      <c r="D2791" s="58" t="s">
        <v>674</v>
      </c>
      <c r="E2791" s="58">
        <v>2130</v>
      </c>
      <c r="F2791" s="58">
        <v>4</v>
      </c>
      <c r="G2791" s="59">
        <v>5</v>
      </c>
      <c r="H2791" s="58" t="s">
        <v>419</v>
      </c>
      <c r="I2791" s="59">
        <v>17.989999999999998</v>
      </c>
      <c r="J2791">
        <v>6</v>
      </c>
      <c r="K2791" s="191"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8.31</v>
      </c>
      <c r="L2791" s="192" t="str">
        <f t="shared" si="43"/>
        <v>Ready to Drink2130</v>
      </c>
      <c r="M2791" s="191">
        <f>VLOOKUP(L2791,'Slope %'!C:D,2,0)</f>
        <v>0.1</v>
      </c>
    </row>
    <row r="2792" spans="1:13" x14ac:dyDescent="0.25">
      <c r="A2792">
        <v>39711</v>
      </c>
      <c r="B2792" s="58" t="s">
        <v>2793</v>
      </c>
      <c r="C2792" s="58" t="s">
        <v>673</v>
      </c>
      <c r="D2792" s="58" t="s">
        <v>674</v>
      </c>
      <c r="E2792" s="58">
        <v>473</v>
      </c>
      <c r="F2792" s="58">
        <v>24</v>
      </c>
      <c r="G2792" s="59">
        <v>5</v>
      </c>
      <c r="H2792" s="58" t="s">
        <v>419</v>
      </c>
      <c r="I2792" s="59">
        <v>3.99</v>
      </c>
      <c r="J2792">
        <v>1</v>
      </c>
      <c r="K2792" s="191"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1.96</v>
      </c>
      <c r="L2792" s="192" t="str">
        <f t="shared" si="43"/>
        <v>Ready to Drink473</v>
      </c>
      <c r="M2792" s="191">
        <f>VLOOKUP(L2792,'Slope %'!C:D,2,0)</f>
        <v>0.12</v>
      </c>
    </row>
    <row r="2793" spans="1:13" x14ac:dyDescent="0.25">
      <c r="A2793">
        <v>39724</v>
      </c>
      <c r="B2793" s="58" t="s">
        <v>2794</v>
      </c>
      <c r="C2793" s="58" t="s">
        <v>410</v>
      </c>
      <c r="D2793" s="58" t="s">
        <v>411</v>
      </c>
      <c r="E2793" s="58">
        <v>473</v>
      </c>
      <c r="F2793" s="58">
        <v>24</v>
      </c>
      <c r="G2793" s="59">
        <v>5</v>
      </c>
      <c r="H2793" s="58" t="s">
        <v>1959</v>
      </c>
      <c r="I2793" s="59">
        <v>4.09</v>
      </c>
      <c r="J2793">
        <v>1</v>
      </c>
      <c r="K2793" s="191"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1.85</v>
      </c>
      <c r="L2793" s="192" t="str">
        <f t="shared" si="43"/>
        <v>Beer473</v>
      </c>
      <c r="M2793" s="191">
        <f>VLOOKUP(L2793,'Slope %'!C:D,2,0)</f>
        <v>0.12</v>
      </c>
    </row>
    <row r="2794" spans="1:13" x14ac:dyDescent="0.25">
      <c r="A2794">
        <v>39724</v>
      </c>
      <c r="B2794" s="58" t="s">
        <v>2794</v>
      </c>
      <c r="C2794" s="58" t="s">
        <v>410</v>
      </c>
      <c r="D2794" s="58" t="s">
        <v>411</v>
      </c>
      <c r="E2794" s="58">
        <v>473</v>
      </c>
      <c r="F2794" s="58">
        <v>24</v>
      </c>
      <c r="G2794" s="59">
        <v>5</v>
      </c>
      <c r="H2794" s="58" t="s">
        <v>1959</v>
      </c>
      <c r="I2794" s="59">
        <v>4.09</v>
      </c>
      <c r="J2794">
        <v>1</v>
      </c>
      <c r="K2794" s="191"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1.85</v>
      </c>
      <c r="L2794" s="192" t="str">
        <f t="shared" si="43"/>
        <v>Beer473</v>
      </c>
      <c r="M2794" s="191">
        <f>VLOOKUP(L2794,'Slope %'!C:D,2,0)</f>
        <v>0.12</v>
      </c>
    </row>
    <row r="2795" spans="1:13" x14ac:dyDescent="0.25">
      <c r="A2795">
        <v>39738</v>
      </c>
      <c r="B2795" s="58" t="s">
        <v>2795</v>
      </c>
      <c r="C2795" s="58" t="s">
        <v>410</v>
      </c>
      <c r="D2795" s="58" t="s">
        <v>411</v>
      </c>
      <c r="E2795" s="58">
        <v>473</v>
      </c>
      <c r="F2795" s="58">
        <v>24</v>
      </c>
      <c r="G2795" s="59">
        <v>4.8</v>
      </c>
      <c r="H2795" s="58" t="s">
        <v>2209</v>
      </c>
      <c r="I2795" s="59">
        <v>3.99</v>
      </c>
      <c r="J2795">
        <v>1</v>
      </c>
      <c r="K2795" s="191"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1.77</v>
      </c>
      <c r="L2795" s="192" t="str">
        <f t="shared" si="43"/>
        <v>Beer473</v>
      </c>
      <c r="M2795" s="191">
        <f>VLOOKUP(L2795,'Slope %'!C:D,2,0)</f>
        <v>0.12</v>
      </c>
    </row>
    <row r="2796" spans="1:13" x14ac:dyDescent="0.25">
      <c r="A2796">
        <v>39738</v>
      </c>
      <c r="B2796" s="58" t="s">
        <v>2795</v>
      </c>
      <c r="C2796" s="58" t="s">
        <v>410</v>
      </c>
      <c r="D2796" s="58" t="s">
        <v>411</v>
      </c>
      <c r="E2796" s="58">
        <v>473</v>
      </c>
      <c r="F2796" s="58">
        <v>24</v>
      </c>
      <c r="G2796" s="59">
        <v>4.8</v>
      </c>
      <c r="H2796" s="58" t="s">
        <v>1903</v>
      </c>
      <c r="I2796" s="59">
        <v>3.99</v>
      </c>
      <c r="J2796">
        <v>1</v>
      </c>
      <c r="K2796" s="191"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1.77</v>
      </c>
      <c r="L2796" s="192" t="str">
        <f t="shared" si="43"/>
        <v>Beer473</v>
      </c>
      <c r="M2796" s="191">
        <f>VLOOKUP(L2796,'Slope %'!C:D,2,0)</f>
        <v>0.12</v>
      </c>
    </row>
    <row r="2797" spans="1:13" x14ac:dyDescent="0.25">
      <c r="A2797">
        <v>39741</v>
      </c>
      <c r="B2797" s="58" t="s">
        <v>2796</v>
      </c>
      <c r="C2797" s="58" t="s">
        <v>414</v>
      </c>
      <c r="D2797" s="58" t="s">
        <v>2797</v>
      </c>
      <c r="E2797" s="58">
        <v>50</v>
      </c>
      <c r="F2797" s="58">
        <v>120</v>
      </c>
      <c r="G2797" s="59">
        <v>49.5</v>
      </c>
      <c r="H2797" s="58" t="s">
        <v>421</v>
      </c>
      <c r="I2797" s="59">
        <v>3.33</v>
      </c>
      <c r="J2797">
        <v>1</v>
      </c>
      <c r="K2797" s="191"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2.63</v>
      </c>
      <c r="L2797" s="192" t="str">
        <f t="shared" si="43"/>
        <v>Spirits50</v>
      </c>
      <c r="M2797" s="191">
        <f>VLOOKUP(L2797,'Slope %'!C:D,2,0)</f>
        <v>0.1</v>
      </c>
    </row>
    <row r="2798" spans="1:13" x14ac:dyDescent="0.25">
      <c r="A2798">
        <v>39742</v>
      </c>
      <c r="B2798" s="58" t="s">
        <v>2798</v>
      </c>
      <c r="C2798" s="58" t="s">
        <v>410</v>
      </c>
      <c r="D2798" s="58" t="s">
        <v>411</v>
      </c>
      <c r="E2798" s="58">
        <v>473</v>
      </c>
      <c r="F2798" s="58">
        <v>24</v>
      </c>
      <c r="G2798" s="59">
        <v>4.5</v>
      </c>
      <c r="H2798" s="58" t="s">
        <v>2781</v>
      </c>
      <c r="I2798" s="59">
        <v>3.99</v>
      </c>
      <c r="J2798">
        <v>1</v>
      </c>
      <c r="K2798" s="191"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1.66</v>
      </c>
      <c r="L2798" s="192" t="str">
        <f t="shared" si="43"/>
        <v>Beer473</v>
      </c>
      <c r="M2798" s="191">
        <f>VLOOKUP(L2798,'Slope %'!C:D,2,0)</f>
        <v>0.12</v>
      </c>
    </row>
    <row r="2799" spans="1:13" x14ac:dyDescent="0.25">
      <c r="A2799">
        <v>39742</v>
      </c>
      <c r="B2799" s="58" t="s">
        <v>2798</v>
      </c>
      <c r="C2799" s="58" t="s">
        <v>410</v>
      </c>
      <c r="D2799" s="58" t="s">
        <v>411</v>
      </c>
      <c r="E2799" s="58">
        <v>473</v>
      </c>
      <c r="F2799" s="58">
        <v>24</v>
      </c>
      <c r="G2799" s="59">
        <v>4.5</v>
      </c>
      <c r="H2799" s="58" t="s">
        <v>2781</v>
      </c>
      <c r="I2799" s="59">
        <v>3.99</v>
      </c>
      <c r="J2799">
        <v>1</v>
      </c>
      <c r="K2799" s="191"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1.66</v>
      </c>
      <c r="L2799" s="192" t="str">
        <f t="shared" si="43"/>
        <v>Beer473</v>
      </c>
      <c r="M2799" s="191">
        <f>VLOOKUP(L2799,'Slope %'!C:D,2,0)</f>
        <v>0.12</v>
      </c>
    </row>
    <row r="2800" spans="1:13" x14ac:dyDescent="0.25">
      <c r="A2800">
        <v>39743</v>
      </c>
      <c r="B2800" s="58" t="s">
        <v>2799</v>
      </c>
      <c r="C2800" s="58" t="s">
        <v>410</v>
      </c>
      <c r="D2800" s="58" t="s">
        <v>677</v>
      </c>
      <c r="E2800" s="58">
        <v>473</v>
      </c>
      <c r="F2800" s="58">
        <v>24</v>
      </c>
      <c r="G2800" s="59">
        <v>4.5</v>
      </c>
      <c r="H2800" s="58" t="s">
        <v>2781</v>
      </c>
      <c r="I2800" s="59">
        <v>4.8499999999999996</v>
      </c>
      <c r="J2800">
        <v>1</v>
      </c>
      <c r="K2800" s="191"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1.66</v>
      </c>
      <c r="L2800" s="192" t="str">
        <f t="shared" si="43"/>
        <v>Beer473</v>
      </c>
      <c r="M2800" s="191">
        <f>VLOOKUP(L2800,'Slope %'!C:D,2,0)</f>
        <v>0.12</v>
      </c>
    </row>
    <row r="2801" spans="1:13" x14ac:dyDescent="0.25">
      <c r="A2801">
        <v>39743</v>
      </c>
      <c r="B2801" s="58" t="s">
        <v>2799</v>
      </c>
      <c r="C2801" s="58" t="s">
        <v>410</v>
      </c>
      <c r="D2801" s="58" t="s">
        <v>677</v>
      </c>
      <c r="E2801" s="58">
        <v>473</v>
      </c>
      <c r="F2801" s="58">
        <v>24</v>
      </c>
      <c r="G2801" s="59">
        <v>4.5</v>
      </c>
      <c r="H2801" s="58" t="s">
        <v>2781</v>
      </c>
      <c r="I2801" s="59">
        <v>4.8499999999999996</v>
      </c>
      <c r="J2801">
        <v>1</v>
      </c>
      <c r="K2801" s="191"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1.66</v>
      </c>
      <c r="L2801" s="192" t="str">
        <f t="shared" si="43"/>
        <v>Beer473</v>
      </c>
      <c r="M2801" s="191">
        <f>VLOOKUP(L2801,'Slope %'!C:D,2,0)</f>
        <v>0.12</v>
      </c>
    </row>
    <row r="2802" spans="1:13" x14ac:dyDescent="0.25">
      <c r="A2802">
        <v>39780</v>
      </c>
      <c r="B2802" s="58" t="s">
        <v>2800</v>
      </c>
      <c r="C2802" s="58" t="s">
        <v>673</v>
      </c>
      <c r="D2802" s="58" t="s">
        <v>1264</v>
      </c>
      <c r="E2802" s="58">
        <v>58600</v>
      </c>
      <c r="F2802" s="58">
        <v>1</v>
      </c>
      <c r="G2802" s="59">
        <v>5</v>
      </c>
      <c r="H2802" s="58" t="s">
        <v>759</v>
      </c>
      <c r="I2802" s="59">
        <v>233.56</v>
      </c>
      <c r="J2802">
        <v>1</v>
      </c>
      <c r="K2802" s="191"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228.75</v>
      </c>
      <c r="L2802" s="192" t="str">
        <f t="shared" si="43"/>
        <v>Ready to Drink58600</v>
      </c>
      <c r="M2802" s="191" t="e">
        <f>VLOOKUP(L2802,'Slope %'!C:D,2,0)</f>
        <v>#N/A</v>
      </c>
    </row>
    <row r="2803" spans="1:13" x14ac:dyDescent="0.25">
      <c r="A2803">
        <v>39780</v>
      </c>
      <c r="B2803" s="58" t="s">
        <v>2800</v>
      </c>
      <c r="C2803" s="58" t="s">
        <v>673</v>
      </c>
      <c r="D2803" s="58" t="s">
        <v>1264</v>
      </c>
      <c r="E2803" s="58">
        <v>58600</v>
      </c>
      <c r="F2803" s="58">
        <v>1</v>
      </c>
      <c r="G2803" s="59">
        <v>5</v>
      </c>
      <c r="H2803" s="58" t="s">
        <v>759</v>
      </c>
      <c r="I2803" s="59">
        <v>233.56</v>
      </c>
      <c r="J2803">
        <v>1</v>
      </c>
      <c r="K2803" s="191"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228.75</v>
      </c>
      <c r="L2803" s="192" t="str">
        <f t="shared" si="43"/>
        <v>Ready to Drink58600</v>
      </c>
      <c r="M2803" s="191" t="e">
        <f>VLOOKUP(L2803,'Slope %'!C:D,2,0)</f>
        <v>#N/A</v>
      </c>
    </row>
    <row r="2804" spans="1:13" x14ac:dyDescent="0.25">
      <c r="A2804">
        <v>39796</v>
      </c>
      <c r="B2804" s="58" t="s">
        <v>2801</v>
      </c>
      <c r="C2804" s="58" t="s">
        <v>673</v>
      </c>
      <c r="D2804" s="58" t="s">
        <v>1398</v>
      </c>
      <c r="E2804" s="58">
        <v>29330</v>
      </c>
      <c r="F2804" s="58">
        <v>1</v>
      </c>
      <c r="G2804" s="59">
        <v>5</v>
      </c>
      <c r="H2804" s="58" t="s">
        <v>2131</v>
      </c>
      <c r="I2804" s="59">
        <v>224</v>
      </c>
      <c r="J2804">
        <v>1</v>
      </c>
      <c r="K2804" s="191"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114.49</v>
      </c>
      <c r="L2804" s="192" t="str">
        <f t="shared" si="43"/>
        <v>Ready to Drink29330</v>
      </c>
      <c r="M2804" s="191" t="e">
        <f>VLOOKUP(L2804,'Slope %'!C:D,2,0)</f>
        <v>#N/A</v>
      </c>
    </row>
    <row r="2805" spans="1:13" x14ac:dyDescent="0.25">
      <c r="A2805">
        <v>39796</v>
      </c>
      <c r="B2805" s="58" t="s">
        <v>2801</v>
      </c>
      <c r="C2805" s="58" t="s">
        <v>673</v>
      </c>
      <c r="D2805" s="58" t="s">
        <v>1398</v>
      </c>
      <c r="E2805" s="58">
        <v>29330</v>
      </c>
      <c r="F2805" s="58">
        <v>1</v>
      </c>
      <c r="G2805" s="59">
        <v>5</v>
      </c>
      <c r="H2805" s="58" t="s">
        <v>2131</v>
      </c>
      <c r="I2805" s="59">
        <v>224</v>
      </c>
      <c r="J2805">
        <v>1</v>
      </c>
      <c r="K2805" s="191"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114.49</v>
      </c>
      <c r="L2805" s="192" t="str">
        <f t="shared" si="43"/>
        <v>Ready to Drink29330</v>
      </c>
      <c r="M2805" s="191" t="e">
        <f>VLOOKUP(L2805,'Slope %'!C:D,2,0)</f>
        <v>#N/A</v>
      </c>
    </row>
    <row r="2806" spans="1:13" x14ac:dyDescent="0.25">
      <c r="A2806">
        <v>39812</v>
      </c>
      <c r="B2806" s="58" t="s">
        <v>2109</v>
      </c>
      <c r="C2806" s="58" t="s">
        <v>414</v>
      </c>
      <c r="D2806" s="58" t="s">
        <v>892</v>
      </c>
      <c r="E2806" s="58">
        <v>375</v>
      </c>
      <c r="F2806" s="58">
        <v>12</v>
      </c>
      <c r="G2806" s="59">
        <v>40</v>
      </c>
      <c r="H2806" s="58" t="s">
        <v>480</v>
      </c>
      <c r="I2806" s="59">
        <v>21.49</v>
      </c>
      <c r="J2806">
        <v>1</v>
      </c>
      <c r="K2806" s="191"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13.3</v>
      </c>
      <c r="L2806" s="192" t="str">
        <f t="shared" si="43"/>
        <v>Spirits375</v>
      </c>
      <c r="M2806" s="191">
        <f>VLOOKUP(L2806,'Slope %'!C:D,2,0)</f>
        <v>0.1</v>
      </c>
    </row>
    <row r="2807" spans="1:13" x14ac:dyDescent="0.25">
      <c r="A2807">
        <v>39836</v>
      </c>
      <c r="B2807" s="58" t="s">
        <v>2802</v>
      </c>
      <c r="C2807" s="58" t="s">
        <v>410</v>
      </c>
      <c r="D2807" s="58" t="s">
        <v>906</v>
      </c>
      <c r="E2807" s="58">
        <v>473</v>
      </c>
      <c r="F2807" s="58">
        <v>24</v>
      </c>
      <c r="G2807" s="59">
        <v>4.5</v>
      </c>
      <c r="H2807" s="58" t="s">
        <v>2781</v>
      </c>
      <c r="I2807" s="59">
        <v>4.8499999999999996</v>
      </c>
      <c r="J2807">
        <v>1</v>
      </c>
      <c r="K2807" s="191"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1.66</v>
      </c>
      <c r="L2807" s="192" t="str">
        <f t="shared" si="43"/>
        <v>Beer473</v>
      </c>
      <c r="M2807" s="191">
        <f>VLOOKUP(L2807,'Slope %'!C:D,2,0)</f>
        <v>0.12</v>
      </c>
    </row>
    <row r="2808" spans="1:13" x14ac:dyDescent="0.25">
      <c r="A2808">
        <v>39836</v>
      </c>
      <c r="B2808" s="58" t="s">
        <v>2802</v>
      </c>
      <c r="C2808" s="58" t="s">
        <v>410</v>
      </c>
      <c r="D2808" s="58" t="s">
        <v>906</v>
      </c>
      <c r="E2808" s="58">
        <v>473</v>
      </c>
      <c r="F2808" s="58">
        <v>24</v>
      </c>
      <c r="G2808" s="59">
        <v>4.5</v>
      </c>
      <c r="H2808" s="58" t="s">
        <v>2781</v>
      </c>
      <c r="I2808" s="59">
        <v>4.8499999999999996</v>
      </c>
      <c r="J2808">
        <v>1</v>
      </c>
      <c r="K2808" s="191"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1.66</v>
      </c>
      <c r="L2808" s="192" t="str">
        <f t="shared" si="43"/>
        <v>Beer473</v>
      </c>
      <c r="M2808" s="191">
        <f>VLOOKUP(L2808,'Slope %'!C:D,2,0)</f>
        <v>0.12</v>
      </c>
    </row>
    <row r="2809" spans="1:13" x14ac:dyDescent="0.25">
      <c r="A2809">
        <v>39865</v>
      </c>
      <c r="B2809" s="58" t="s">
        <v>2803</v>
      </c>
      <c r="C2809" s="58" t="s">
        <v>423</v>
      </c>
      <c r="D2809" s="58" t="s">
        <v>436</v>
      </c>
      <c r="E2809" s="58">
        <v>3000</v>
      </c>
      <c r="F2809" s="58">
        <v>4</v>
      </c>
      <c r="G2809" s="59">
        <v>12.5</v>
      </c>
      <c r="H2809" s="58" t="s">
        <v>434</v>
      </c>
      <c r="I2809" s="59">
        <v>47.99</v>
      </c>
      <c r="J2809">
        <v>1</v>
      </c>
      <c r="K2809" s="191"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29.28</v>
      </c>
      <c r="L2809" s="192" t="str">
        <f t="shared" si="43"/>
        <v>Wine3000</v>
      </c>
      <c r="M2809" s="191">
        <f>VLOOKUP(L2809,'Slope %'!C:D,2,0)</f>
        <v>0.05</v>
      </c>
    </row>
    <row r="2810" spans="1:13" x14ac:dyDescent="0.25">
      <c r="A2810">
        <v>39885</v>
      </c>
      <c r="B2810" s="58" t="s">
        <v>2804</v>
      </c>
      <c r="C2810" s="58" t="s">
        <v>423</v>
      </c>
      <c r="D2810" s="58" t="s">
        <v>467</v>
      </c>
      <c r="E2810" s="58">
        <v>750</v>
      </c>
      <c r="F2810" s="58">
        <v>6</v>
      </c>
      <c r="G2810" s="59">
        <v>12.5</v>
      </c>
      <c r="H2810" s="58" t="s">
        <v>474</v>
      </c>
      <c r="I2810" s="59">
        <v>20.99</v>
      </c>
      <c r="J2810">
        <v>1</v>
      </c>
      <c r="K2810" s="191"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7.32</v>
      </c>
      <c r="L2810" s="192" t="str">
        <f t="shared" si="43"/>
        <v>Wine750</v>
      </c>
      <c r="M2810" s="191">
        <f>VLOOKUP(L2810,'Slope %'!C:D,2,0)</f>
        <v>0.1</v>
      </c>
    </row>
    <row r="2811" spans="1:13" x14ac:dyDescent="0.25">
      <c r="A2811">
        <v>39894</v>
      </c>
      <c r="B2811" s="58" t="s">
        <v>2805</v>
      </c>
      <c r="C2811" s="58" t="s">
        <v>423</v>
      </c>
      <c r="D2811" s="58" t="s">
        <v>440</v>
      </c>
      <c r="E2811" s="58">
        <v>750</v>
      </c>
      <c r="F2811" s="58">
        <v>12</v>
      </c>
      <c r="G2811" s="59">
        <v>13.3</v>
      </c>
      <c r="H2811" s="58" t="s">
        <v>553</v>
      </c>
      <c r="I2811" s="59">
        <v>18.989999999999998</v>
      </c>
      <c r="J2811">
        <v>1</v>
      </c>
      <c r="K2811" s="191"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7.79</v>
      </c>
      <c r="L2811" s="192" t="str">
        <f t="shared" si="43"/>
        <v>Wine750</v>
      </c>
      <c r="M2811" s="191">
        <f>VLOOKUP(L2811,'Slope %'!C:D,2,0)</f>
        <v>0.1</v>
      </c>
    </row>
    <row r="2812" spans="1:13" x14ac:dyDescent="0.25">
      <c r="A2812">
        <v>39895</v>
      </c>
      <c r="B2812" s="58" t="s">
        <v>2806</v>
      </c>
      <c r="C2812" s="58" t="s">
        <v>423</v>
      </c>
      <c r="D2812" s="58" t="s">
        <v>473</v>
      </c>
      <c r="E2812" s="58">
        <v>750</v>
      </c>
      <c r="F2812" s="58">
        <v>12</v>
      </c>
      <c r="G2812" s="59">
        <v>13.5</v>
      </c>
      <c r="H2812" s="58" t="s">
        <v>553</v>
      </c>
      <c r="I2812" s="59">
        <v>18.989999999999998</v>
      </c>
      <c r="J2812">
        <v>1</v>
      </c>
      <c r="K2812" s="191"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7.9</v>
      </c>
      <c r="L2812" s="192" t="str">
        <f t="shared" si="43"/>
        <v>Wine750</v>
      </c>
      <c r="M2812" s="191">
        <f>VLOOKUP(L2812,'Slope %'!C:D,2,0)</f>
        <v>0.1</v>
      </c>
    </row>
    <row r="2813" spans="1:13" x14ac:dyDescent="0.25">
      <c r="A2813">
        <v>39916</v>
      </c>
      <c r="B2813" s="58" t="s">
        <v>2807</v>
      </c>
      <c r="C2813" s="58" t="s">
        <v>410</v>
      </c>
      <c r="D2813" s="58" t="s">
        <v>906</v>
      </c>
      <c r="E2813" s="58">
        <v>473</v>
      </c>
      <c r="F2813" s="58">
        <v>24</v>
      </c>
      <c r="G2813" s="59">
        <v>5.3</v>
      </c>
      <c r="H2813" s="58" t="s">
        <v>1810</v>
      </c>
      <c r="I2813" s="59">
        <v>4.5</v>
      </c>
      <c r="J2813">
        <v>1</v>
      </c>
      <c r="K2813" s="191"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1.96</v>
      </c>
      <c r="L2813" s="192" t="str">
        <f t="shared" si="43"/>
        <v>Beer473</v>
      </c>
      <c r="M2813" s="191">
        <f>VLOOKUP(L2813,'Slope %'!C:D,2,0)</f>
        <v>0.12</v>
      </c>
    </row>
    <row r="2814" spans="1:13" x14ac:dyDescent="0.25">
      <c r="A2814">
        <v>39916</v>
      </c>
      <c r="B2814" s="58" t="s">
        <v>2807</v>
      </c>
      <c r="C2814" s="58" t="s">
        <v>410</v>
      </c>
      <c r="D2814" s="58" t="s">
        <v>906</v>
      </c>
      <c r="E2814" s="58">
        <v>473</v>
      </c>
      <c r="F2814" s="58">
        <v>24</v>
      </c>
      <c r="G2814" s="59">
        <v>5.3</v>
      </c>
      <c r="H2814" s="58" t="s">
        <v>1810</v>
      </c>
      <c r="I2814" s="59">
        <v>4.5</v>
      </c>
      <c r="J2814">
        <v>1</v>
      </c>
      <c r="K2814" s="191"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1.96</v>
      </c>
      <c r="L2814" s="192" t="str">
        <f t="shared" si="43"/>
        <v>Beer473</v>
      </c>
      <c r="M2814" s="191">
        <f>VLOOKUP(L2814,'Slope %'!C:D,2,0)</f>
        <v>0.12</v>
      </c>
    </row>
    <row r="2815" spans="1:13" x14ac:dyDescent="0.25">
      <c r="A2815">
        <v>39934</v>
      </c>
      <c r="B2815" s="58" t="s">
        <v>2808</v>
      </c>
      <c r="C2815" s="58" t="s">
        <v>410</v>
      </c>
      <c r="D2815" s="58" t="s">
        <v>677</v>
      </c>
      <c r="E2815" s="58">
        <v>2840</v>
      </c>
      <c r="F2815" s="58">
        <v>3</v>
      </c>
      <c r="G2815" s="59">
        <v>5</v>
      </c>
      <c r="H2815" s="58" t="s">
        <v>1526</v>
      </c>
      <c r="I2815" s="59">
        <v>24.49</v>
      </c>
      <c r="J2815">
        <v>8</v>
      </c>
      <c r="K2815" s="191"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11.09</v>
      </c>
      <c r="L2815" s="192" t="str">
        <f t="shared" si="43"/>
        <v>Beer2840</v>
      </c>
      <c r="M2815" s="191">
        <f>VLOOKUP(L2815,'Slope %'!C:D,2,0)</f>
        <v>7.0000000000000007E-2</v>
      </c>
    </row>
    <row r="2816" spans="1:13" x14ac:dyDescent="0.25">
      <c r="A2816">
        <v>39934</v>
      </c>
      <c r="B2816" s="58" t="s">
        <v>2808</v>
      </c>
      <c r="C2816" s="58" t="s">
        <v>410</v>
      </c>
      <c r="D2816" s="58" t="s">
        <v>677</v>
      </c>
      <c r="E2816" s="58">
        <v>2840</v>
      </c>
      <c r="F2816" s="58">
        <v>3</v>
      </c>
      <c r="G2816" s="59">
        <v>5</v>
      </c>
      <c r="H2816" s="58" t="s">
        <v>1526</v>
      </c>
      <c r="I2816" s="59">
        <v>24.49</v>
      </c>
      <c r="J2816">
        <v>8</v>
      </c>
      <c r="K2816" s="191"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11.09</v>
      </c>
      <c r="L2816" s="192" t="str">
        <f t="shared" si="43"/>
        <v>Beer2840</v>
      </c>
      <c r="M2816" s="191">
        <f>VLOOKUP(L2816,'Slope %'!C:D,2,0)</f>
        <v>7.0000000000000007E-2</v>
      </c>
    </row>
    <row r="2817" spans="1:13" x14ac:dyDescent="0.25">
      <c r="A2817">
        <v>39942</v>
      </c>
      <c r="B2817" s="58" t="s">
        <v>2809</v>
      </c>
      <c r="C2817" s="58" t="s">
        <v>423</v>
      </c>
      <c r="D2817" s="58" t="s">
        <v>467</v>
      </c>
      <c r="E2817" s="58">
        <v>750</v>
      </c>
      <c r="F2817" s="58">
        <v>12</v>
      </c>
      <c r="G2817" s="59">
        <v>13</v>
      </c>
      <c r="H2817" s="58" t="s">
        <v>425</v>
      </c>
      <c r="I2817" s="59">
        <v>15.99</v>
      </c>
      <c r="J2817">
        <v>1</v>
      </c>
      <c r="K2817" s="191"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7.61</v>
      </c>
      <c r="L2817" s="192" t="str">
        <f t="shared" si="43"/>
        <v>Wine750</v>
      </c>
      <c r="M2817" s="191">
        <f>VLOOKUP(L2817,'Slope %'!C:D,2,0)</f>
        <v>0.1</v>
      </c>
    </row>
    <row r="2818" spans="1:13" x14ac:dyDescent="0.25">
      <c r="A2818">
        <v>39970</v>
      </c>
      <c r="B2818" s="58" t="s">
        <v>2810</v>
      </c>
      <c r="C2818" s="58" t="s">
        <v>423</v>
      </c>
      <c r="D2818" s="58" t="s">
        <v>476</v>
      </c>
      <c r="E2818" s="58">
        <v>750</v>
      </c>
      <c r="F2818" s="58">
        <v>6</v>
      </c>
      <c r="G2818" s="59">
        <v>14.5</v>
      </c>
      <c r="H2818" s="58" t="s">
        <v>437</v>
      </c>
      <c r="I2818" s="59">
        <v>186.07</v>
      </c>
      <c r="J2818">
        <v>1</v>
      </c>
      <c r="K2818" s="191"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8.49</v>
      </c>
      <c r="L2818" s="192" t="str">
        <f t="shared" si="43"/>
        <v>Wine750</v>
      </c>
      <c r="M2818" s="191">
        <f>VLOOKUP(L2818,'Slope %'!C:D,2,0)</f>
        <v>0.1</v>
      </c>
    </row>
    <row r="2819" spans="1:13" x14ac:dyDescent="0.25">
      <c r="A2819">
        <v>39976</v>
      </c>
      <c r="B2819" s="58" t="s">
        <v>2811</v>
      </c>
      <c r="C2819" s="58" t="s">
        <v>414</v>
      </c>
      <c r="D2819" s="58" t="s">
        <v>463</v>
      </c>
      <c r="E2819" s="58">
        <v>700</v>
      </c>
      <c r="F2819" s="58">
        <v>6</v>
      </c>
      <c r="G2819" s="59">
        <v>43</v>
      </c>
      <c r="H2819" s="58" t="s">
        <v>496</v>
      </c>
      <c r="I2819" s="59">
        <v>60.44</v>
      </c>
      <c r="J2819">
        <v>1</v>
      </c>
      <c r="K2819" s="191"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23.5</v>
      </c>
      <c r="L2819" s="192" t="str">
        <f t="shared" ref="L2819:L2882" si="44">(_xlfn.CONCAT(C2819,E2819))</f>
        <v>Spirits700</v>
      </c>
      <c r="M2819" s="191">
        <f>VLOOKUP(L2819,'Slope %'!C:D,2,0)</f>
        <v>7.0000000000000007E-2</v>
      </c>
    </row>
    <row r="2820" spans="1:13" x14ac:dyDescent="0.25">
      <c r="A2820">
        <v>39979</v>
      </c>
      <c r="B2820" s="58" t="s">
        <v>2812</v>
      </c>
      <c r="C2820" s="58" t="s">
        <v>414</v>
      </c>
      <c r="D2820" s="58" t="s">
        <v>463</v>
      </c>
      <c r="E2820" s="58">
        <v>750</v>
      </c>
      <c r="F2820" s="58">
        <v>6</v>
      </c>
      <c r="G2820" s="59">
        <v>48</v>
      </c>
      <c r="H2820" s="58" t="s">
        <v>416</v>
      </c>
      <c r="I2820" s="59">
        <v>109.99</v>
      </c>
      <c r="J2820">
        <v>1</v>
      </c>
      <c r="K2820" s="191"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28.11</v>
      </c>
      <c r="L2820" s="192" t="str">
        <f t="shared" si="44"/>
        <v>Spirits750</v>
      </c>
      <c r="M2820" s="191">
        <f>VLOOKUP(L2820,'Slope %'!C:D,2,0)</f>
        <v>7.0000000000000007E-2</v>
      </c>
    </row>
    <row r="2821" spans="1:13" x14ac:dyDescent="0.25">
      <c r="A2821">
        <v>39988</v>
      </c>
      <c r="B2821" s="58" t="s">
        <v>2813</v>
      </c>
      <c r="C2821" s="58" t="s">
        <v>673</v>
      </c>
      <c r="D2821" s="58" t="s">
        <v>1264</v>
      </c>
      <c r="E2821" s="58">
        <v>355</v>
      </c>
      <c r="F2821" s="58">
        <v>24</v>
      </c>
      <c r="G2821" s="59">
        <v>4.5</v>
      </c>
      <c r="H2821" s="58" t="s">
        <v>1810</v>
      </c>
      <c r="I2821" s="59">
        <v>3.69</v>
      </c>
      <c r="J2821">
        <v>1</v>
      </c>
      <c r="K2821" s="191"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1.42</v>
      </c>
      <c r="L2821" s="192" t="str">
        <f t="shared" si="44"/>
        <v>Ready to Drink355</v>
      </c>
      <c r="M2821" s="191">
        <f>VLOOKUP(L2821,'Slope %'!C:D,2,0)</f>
        <v>0.12</v>
      </c>
    </row>
    <row r="2822" spans="1:13" x14ac:dyDescent="0.25">
      <c r="A2822">
        <v>39995</v>
      </c>
      <c r="B2822" s="58" t="s">
        <v>2814</v>
      </c>
      <c r="C2822" s="58" t="s">
        <v>410</v>
      </c>
      <c r="D2822" s="58" t="s">
        <v>906</v>
      </c>
      <c r="E2822" s="58">
        <v>473</v>
      </c>
      <c r="F2822" s="58">
        <v>24</v>
      </c>
      <c r="G2822" s="59">
        <v>4.8</v>
      </c>
      <c r="H2822" s="58" t="s">
        <v>2181</v>
      </c>
      <c r="I2822" s="59">
        <v>4.49</v>
      </c>
      <c r="J2822">
        <v>1</v>
      </c>
      <c r="K2822" s="191"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1.77</v>
      </c>
      <c r="L2822" s="192" t="str">
        <f t="shared" si="44"/>
        <v>Beer473</v>
      </c>
      <c r="M2822" s="191">
        <f>VLOOKUP(L2822,'Slope %'!C:D,2,0)</f>
        <v>0.12</v>
      </c>
    </row>
    <row r="2823" spans="1:13" x14ac:dyDescent="0.25">
      <c r="A2823">
        <v>39995</v>
      </c>
      <c r="B2823" s="58" t="s">
        <v>2814</v>
      </c>
      <c r="C2823" s="58" t="s">
        <v>410</v>
      </c>
      <c r="D2823" s="58" t="s">
        <v>906</v>
      </c>
      <c r="E2823" s="58">
        <v>473</v>
      </c>
      <c r="F2823" s="58">
        <v>24</v>
      </c>
      <c r="G2823" s="59">
        <v>4.8</v>
      </c>
      <c r="H2823" s="58" t="s">
        <v>2181</v>
      </c>
      <c r="I2823" s="59">
        <v>4.49</v>
      </c>
      <c r="J2823">
        <v>1</v>
      </c>
      <c r="K2823" s="191"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1.77</v>
      </c>
      <c r="L2823" s="192" t="str">
        <f t="shared" si="44"/>
        <v>Beer473</v>
      </c>
      <c r="M2823" s="191">
        <f>VLOOKUP(L2823,'Slope %'!C:D,2,0)</f>
        <v>0.12</v>
      </c>
    </row>
    <row r="2824" spans="1:13" x14ac:dyDescent="0.25">
      <c r="A2824">
        <v>39996</v>
      </c>
      <c r="B2824" s="58" t="s">
        <v>2815</v>
      </c>
      <c r="C2824" s="58" t="s">
        <v>423</v>
      </c>
      <c r="D2824" s="58" t="s">
        <v>1043</v>
      </c>
      <c r="E2824" s="58">
        <v>750</v>
      </c>
      <c r="F2824" s="58">
        <v>12</v>
      </c>
      <c r="G2824" s="59">
        <v>14.5</v>
      </c>
      <c r="H2824" s="58" t="s">
        <v>774</v>
      </c>
      <c r="I2824" s="59">
        <v>25.99</v>
      </c>
      <c r="J2824">
        <v>1</v>
      </c>
      <c r="K2824" s="191"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8.49</v>
      </c>
      <c r="L2824" s="192" t="str">
        <f t="shared" si="44"/>
        <v>Wine750</v>
      </c>
      <c r="M2824" s="191">
        <f>VLOOKUP(L2824,'Slope %'!C:D,2,0)</f>
        <v>0.1</v>
      </c>
    </row>
    <row r="2825" spans="1:13" x14ac:dyDescent="0.25">
      <c r="A2825">
        <v>39999</v>
      </c>
      <c r="B2825" s="58" t="s">
        <v>2816</v>
      </c>
      <c r="C2825" s="58" t="s">
        <v>423</v>
      </c>
      <c r="D2825" s="58" t="s">
        <v>436</v>
      </c>
      <c r="E2825" s="58">
        <v>750</v>
      </c>
      <c r="F2825" s="58">
        <v>12</v>
      </c>
      <c r="G2825" s="59">
        <v>15</v>
      </c>
      <c r="H2825" s="58" t="s">
        <v>774</v>
      </c>
      <c r="I2825" s="59">
        <v>16.989999999999998</v>
      </c>
      <c r="J2825">
        <v>1</v>
      </c>
      <c r="K2825" s="191"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8.7799999999999994</v>
      </c>
      <c r="L2825" s="192" t="str">
        <f t="shared" si="44"/>
        <v>Wine750</v>
      </c>
      <c r="M2825" s="191">
        <f>VLOOKUP(L2825,'Slope %'!C:D,2,0)</f>
        <v>0.1</v>
      </c>
    </row>
    <row r="2826" spans="1:13" x14ac:dyDescent="0.25">
      <c r="A2826">
        <v>40000</v>
      </c>
      <c r="B2826" s="58" t="s">
        <v>2817</v>
      </c>
      <c r="C2826" s="58" t="s">
        <v>410</v>
      </c>
      <c r="D2826" s="58" t="s">
        <v>906</v>
      </c>
      <c r="E2826" s="58">
        <v>473</v>
      </c>
      <c r="F2826" s="58">
        <v>24</v>
      </c>
      <c r="G2826" s="59">
        <v>5.5</v>
      </c>
      <c r="H2826" s="58" t="s">
        <v>2818</v>
      </c>
      <c r="I2826" s="59">
        <v>4.3899999999999997</v>
      </c>
      <c r="J2826">
        <v>1</v>
      </c>
      <c r="K2826" s="191"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2.0299999999999998</v>
      </c>
      <c r="L2826" s="192" t="str">
        <f t="shared" si="44"/>
        <v>Beer473</v>
      </c>
      <c r="M2826" s="191">
        <f>VLOOKUP(L2826,'Slope %'!C:D,2,0)</f>
        <v>0.12</v>
      </c>
    </row>
    <row r="2827" spans="1:13" x14ac:dyDescent="0.25">
      <c r="A2827">
        <v>40000</v>
      </c>
      <c r="B2827" s="58" t="s">
        <v>2817</v>
      </c>
      <c r="C2827" s="58" t="s">
        <v>410</v>
      </c>
      <c r="D2827" s="58" t="s">
        <v>906</v>
      </c>
      <c r="E2827" s="58">
        <v>473</v>
      </c>
      <c r="F2827" s="58">
        <v>24</v>
      </c>
      <c r="G2827" s="59">
        <v>5.5</v>
      </c>
      <c r="H2827" s="58" t="s">
        <v>1903</v>
      </c>
      <c r="I2827" s="59">
        <v>4.3899999999999997</v>
      </c>
      <c r="J2827">
        <v>1</v>
      </c>
      <c r="K2827" s="191"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2.0299999999999998</v>
      </c>
      <c r="L2827" s="192" t="str">
        <f t="shared" si="44"/>
        <v>Beer473</v>
      </c>
      <c r="M2827" s="191">
        <f>VLOOKUP(L2827,'Slope %'!C:D,2,0)</f>
        <v>0.12</v>
      </c>
    </row>
    <row r="2828" spans="1:13" x14ac:dyDescent="0.25">
      <c r="A2828">
        <v>40001</v>
      </c>
      <c r="B2828" s="58" t="s">
        <v>2819</v>
      </c>
      <c r="C2828" s="58" t="s">
        <v>423</v>
      </c>
      <c r="D2828" s="58" t="s">
        <v>436</v>
      </c>
      <c r="E2828" s="58">
        <v>750</v>
      </c>
      <c r="F2828" s="58">
        <v>12</v>
      </c>
      <c r="G2828" s="59">
        <v>13</v>
      </c>
      <c r="H2828" s="58" t="s">
        <v>774</v>
      </c>
      <c r="I2828" s="59">
        <v>16.989999999999998</v>
      </c>
      <c r="J2828">
        <v>1</v>
      </c>
      <c r="K2828" s="191"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7.61</v>
      </c>
      <c r="L2828" s="192" t="str">
        <f t="shared" si="44"/>
        <v>Wine750</v>
      </c>
      <c r="M2828" s="191">
        <f>VLOOKUP(L2828,'Slope %'!C:D,2,0)</f>
        <v>0.1</v>
      </c>
    </row>
    <row r="2829" spans="1:13" x14ac:dyDescent="0.25">
      <c r="A2829">
        <v>40082</v>
      </c>
      <c r="B2829" s="58" t="s">
        <v>2820</v>
      </c>
      <c r="C2829" s="58" t="s">
        <v>673</v>
      </c>
      <c r="D2829" s="58" t="s">
        <v>1264</v>
      </c>
      <c r="E2829" s="58">
        <v>355</v>
      </c>
      <c r="F2829" s="58">
        <v>24</v>
      </c>
      <c r="G2829" s="59">
        <v>4.5</v>
      </c>
      <c r="H2829" s="58" t="s">
        <v>1810</v>
      </c>
      <c r="I2829" s="59">
        <v>3.69</v>
      </c>
      <c r="J2829">
        <v>1</v>
      </c>
      <c r="K2829" s="191"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1.42</v>
      </c>
      <c r="L2829" s="192" t="str">
        <f t="shared" si="44"/>
        <v>Ready to Drink355</v>
      </c>
      <c r="M2829" s="191">
        <f>VLOOKUP(L2829,'Slope %'!C:D,2,0)</f>
        <v>0.12</v>
      </c>
    </row>
    <row r="2830" spans="1:13" x14ac:dyDescent="0.25">
      <c r="A2830">
        <v>40091</v>
      </c>
      <c r="B2830" s="58" t="s">
        <v>2821</v>
      </c>
      <c r="C2830" s="58" t="s">
        <v>673</v>
      </c>
      <c r="D2830" s="58" t="s">
        <v>1264</v>
      </c>
      <c r="E2830" s="58">
        <v>4260</v>
      </c>
      <c r="F2830" s="58">
        <v>2</v>
      </c>
      <c r="G2830" s="59">
        <v>4.5</v>
      </c>
      <c r="H2830" s="58" t="s">
        <v>419</v>
      </c>
      <c r="I2830" s="59">
        <v>31.49</v>
      </c>
      <c r="J2830">
        <v>12</v>
      </c>
      <c r="K2830" s="191"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14.97</v>
      </c>
      <c r="L2830" s="192" t="str">
        <f t="shared" si="44"/>
        <v>Ready to Drink4260</v>
      </c>
      <c r="M2830" s="191">
        <f>VLOOKUP(L2830,'Slope %'!C:D,2,0)</f>
        <v>7.0000000000000007E-2</v>
      </c>
    </row>
    <row r="2831" spans="1:13" x14ac:dyDescent="0.25">
      <c r="A2831">
        <v>40099</v>
      </c>
      <c r="B2831" s="58" t="s">
        <v>2822</v>
      </c>
      <c r="C2831" s="58" t="s">
        <v>423</v>
      </c>
      <c r="D2831" s="58" t="s">
        <v>476</v>
      </c>
      <c r="E2831" s="58">
        <v>1500</v>
      </c>
      <c r="F2831" s="58">
        <v>6</v>
      </c>
      <c r="G2831" s="59">
        <v>14.6</v>
      </c>
      <c r="H2831" s="58" t="s">
        <v>1040</v>
      </c>
      <c r="I2831" s="59">
        <v>224.99</v>
      </c>
      <c r="J2831">
        <v>1</v>
      </c>
      <c r="K2831" s="191"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17.100000000000001</v>
      </c>
      <c r="L2831" s="192" t="str">
        <f t="shared" si="44"/>
        <v>Wine1500</v>
      </c>
      <c r="M2831" s="191">
        <f>VLOOKUP(L2831,'Slope %'!C:D,2,0)</f>
        <v>7.0000000000000007E-2</v>
      </c>
    </row>
    <row r="2832" spans="1:13" x14ac:dyDescent="0.25">
      <c r="A2832">
        <v>40101</v>
      </c>
      <c r="B2832" s="58" t="s">
        <v>2823</v>
      </c>
      <c r="C2832" s="58" t="s">
        <v>410</v>
      </c>
      <c r="D2832" s="58" t="s">
        <v>717</v>
      </c>
      <c r="E2832" s="58">
        <v>473</v>
      </c>
      <c r="F2832" s="58">
        <v>24</v>
      </c>
      <c r="G2832" s="59">
        <v>5.6</v>
      </c>
      <c r="H2832" s="58" t="s">
        <v>1855</v>
      </c>
      <c r="I2832" s="59">
        <v>4.79</v>
      </c>
      <c r="J2832">
        <v>1</v>
      </c>
      <c r="K2832" s="191"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2.0699999999999998</v>
      </c>
      <c r="L2832" s="192" t="str">
        <f t="shared" si="44"/>
        <v>Beer473</v>
      </c>
      <c r="M2832" s="191">
        <f>VLOOKUP(L2832,'Slope %'!C:D,2,0)</f>
        <v>0.12</v>
      </c>
    </row>
    <row r="2833" spans="1:13" x14ac:dyDescent="0.25">
      <c r="A2833">
        <v>40101</v>
      </c>
      <c r="B2833" s="58" t="s">
        <v>2823</v>
      </c>
      <c r="C2833" s="58" t="s">
        <v>410</v>
      </c>
      <c r="D2833" s="58" t="s">
        <v>717</v>
      </c>
      <c r="E2833" s="58">
        <v>473</v>
      </c>
      <c r="F2833" s="58">
        <v>24</v>
      </c>
      <c r="G2833" s="59">
        <v>5.6</v>
      </c>
      <c r="H2833" s="58" t="s">
        <v>1855</v>
      </c>
      <c r="I2833" s="59">
        <v>4.79</v>
      </c>
      <c r="J2833">
        <v>1</v>
      </c>
      <c r="K2833" s="191"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2.0699999999999998</v>
      </c>
      <c r="L2833" s="192" t="str">
        <f t="shared" si="44"/>
        <v>Beer473</v>
      </c>
      <c r="M2833" s="191">
        <f>VLOOKUP(L2833,'Slope %'!C:D,2,0)</f>
        <v>0.12</v>
      </c>
    </row>
    <row r="2834" spans="1:13" x14ac:dyDescent="0.25">
      <c r="A2834">
        <v>40105</v>
      </c>
      <c r="B2834" s="58" t="s">
        <v>2824</v>
      </c>
      <c r="C2834" s="58" t="s">
        <v>423</v>
      </c>
      <c r="D2834" s="58" t="s">
        <v>473</v>
      </c>
      <c r="E2834" s="58">
        <v>750</v>
      </c>
      <c r="F2834" s="58">
        <v>12</v>
      </c>
      <c r="G2834" s="59">
        <v>13.6</v>
      </c>
      <c r="H2834" s="58" t="s">
        <v>586</v>
      </c>
      <c r="I2834" s="59">
        <v>15.99</v>
      </c>
      <c r="J2834">
        <v>1</v>
      </c>
      <c r="K2834" s="191"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7.96</v>
      </c>
      <c r="L2834" s="192" t="str">
        <f t="shared" si="44"/>
        <v>Wine750</v>
      </c>
      <c r="M2834" s="191">
        <f>VLOOKUP(L2834,'Slope %'!C:D,2,0)</f>
        <v>0.1</v>
      </c>
    </row>
    <row r="2835" spans="1:13" x14ac:dyDescent="0.25">
      <c r="A2835">
        <v>40113</v>
      </c>
      <c r="B2835" s="58" t="s">
        <v>442</v>
      </c>
      <c r="C2835" s="58" t="s">
        <v>414</v>
      </c>
      <c r="D2835" s="58" t="s">
        <v>418</v>
      </c>
      <c r="E2835" s="58">
        <v>750</v>
      </c>
      <c r="F2835" s="58">
        <v>12</v>
      </c>
      <c r="G2835" s="59">
        <v>40</v>
      </c>
      <c r="H2835" s="58" t="s">
        <v>419</v>
      </c>
      <c r="I2835" s="59">
        <v>27.99</v>
      </c>
      <c r="J2835">
        <v>1</v>
      </c>
      <c r="K2835" s="191"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23.42</v>
      </c>
      <c r="L2835" s="192" t="str">
        <f t="shared" si="44"/>
        <v>Spirits750</v>
      </c>
      <c r="M2835" s="191">
        <f>VLOOKUP(L2835,'Slope %'!C:D,2,0)</f>
        <v>7.0000000000000007E-2</v>
      </c>
    </row>
    <row r="2836" spans="1:13" x14ac:dyDescent="0.25">
      <c r="A2836">
        <v>40137</v>
      </c>
      <c r="B2836" s="58" t="s">
        <v>2825</v>
      </c>
      <c r="C2836" s="58" t="s">
        <v>414</v>
      </c>
      <c r="D2836" s="58" t="s">
        <v>663</v>
      </c>
      <c r="E2836" s="58">
        <v>750</v>
      </c>
      <c r="F2836" s="58">
        <v>18</v>
      </c>
      <c r="G2836" s="59">
        <v>30</v>
      </c>
      <c r="H2836" s="58" t="s">
        <v>2691</v>
      </c>
      <c r="I2836" s="59">
        <v>24.49</v>
      </c>
      <c r="J2836">
        <v>1</v>
      </c>
      <c r="K2836" s="191"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17.57</v>
      </c>
      <c r="L2836" s="192" t="str">
        <f t="shared" si="44"/>
        <v>Spirits750</v>
      </c>
      <c r="M2836" s="191">
        <f>VLOOKUP(L2836,'Slope %'!C:D,2,0)</f>
        <v>7.0000000000000007E-2</v>
      </c>
    </row>
    <row r="2837" spans="1:13" x14ac:dyDescent="0.25">
      <c r="A2837">
        <v>40138</v>
      </c>
      <c r="B2837" s="58" t="s">
        <v>2826</v>
      </c>
      <c r="C2837" s="58" t="s">
        <v>410</v>
      </c>
      <c r="D2837" s="58" t="s">
        <v>717</v>
      </c>
      <c r="E2837" s="58">
        <v>473</v>
      </c>
      <c r="F2837" s="58">
        <v>24</v>
      </c>
      <c r="G2837" s="59">
        <v>6.8</v>
      </c>
      <c r="H2837" s="58" t="s">
        <v>1448</v>
      </c>
      <c r="I2837" s="59">
        <v>3.99</v>
      </c>
      <c r="J2837">
        <v>1</v>
      </c>
      <c r="K2837" s="191"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2.5099999999999998</v>
      </c>
      <c r="L2837" s="192" t="str">
        <f t="shared" si="44"/>
        <v>Beer473</v>
      </c>
      <c r="M2837" s="191">
        <f>VLOOKUP(L2837,'Slope %'!C:D,2,0)</f>
        <v>0.12</v>
      </c>
    </row>
    <row r="2838" spans="1:13" x14ac:dyDescent="0.25">
      <c r="A2838">
        <v>40138</v>
      </c>
      <c r="B2838" s="58" t="s">
        <v>2826</v>
      </c>
      <c r="C2838" s="58" t="s">
        <v>410</v>
      </c>
      <c r="D2838" s="58" t="s">
        <v>717</v>
      </c>
      <c r="E2838" s="58">
        <v>473</v>
      </c>
      <c r="F2838" s="58">
        <v>24</v>
      </c>
      <c r="G2838" s="59">
        <v>6.8</v>
      </c>
      <c r="H2838" s="58" t="s">
        <v>1448</v>
      </c>
      <c r="I2838" s="59">
        <v>3.99</v>
      </c>
      <c r="J2838">
        <v>1</v>
      </c>
      <c r="K2838" s="191"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2.5099999999999998</v>
      </c>
      <c r="L2838" s="192" t="str">
        <f t="shared" si="44"/>
        <v>Beer473</v>
      </c>
      <c r="M2838" s="191">
        <f>VLOOKUP(L2838,'Slope %'!C:D,2,0)</f>
        <v>0.12</v>
      </c>
    </row>
    <row r="2839" spans="1:13" x14ac:dyDescent="0.25">
      <c r="A2839">
        <v>40176</v>
      </c>
      <c r="B2839" s="58" t="s">
        <v>2827</v>
      </c>
      <c r="C2839" s="58" t="s">
        <v>423</v>
      </c>
      <c r="D2839" s="58" t="s">
        <v>436</v>
      </c>
      <c r="E2839" s="58">
        <v>750</v>
      </c>
      <c r="F2839" s="58">
        <v>12</v>
      </c>
      <c r="G2839" s="59">
        <v>12.5</v>
      </c>
      <c r="H2839" s="58" t="s">
        <v>799</v>
      </c>
      <c r="I2839" s="59">
        <v>16.989999999999998</v>
      </c>
      <c r="J2839">
        <v>1</v>
      </c>
      <c r="K2839" s="191"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7.32</v>
      </c>
      <c r="L2839" s="192" t="str">
        <f t="shared" si="44"/>
        <v>Wine750</v>
      </c>
      <c r="M2839" s="191">
        <f>VLOOKUP(L2839,'Slope %'!C:D,2,0)</f>
        <v>0.1</v>
      </c>
    </row>
    <row r="2840" spans="1:13" x14ac:dyDescent="0.25">
      <c r="A2840">
        <v>40185</v>
      </c>
      <c r="B2840" s="58" t="s">
        <v>2828</v>
      </c>
      <c r="C2840" s="58" t="s">
        <v>423</v>
      </c>
      <c r="D2840" s="58" t="s">
        <v>639</v>
      </c>
      <c r="E2840" s="58">
        <v>750</v>
      </c>
      <c r="F2840" s="58">
        <v>6</v>
      </c>
      <c r="G2840" s="59">
        <v>13.5</v>
      </c>
      <c r="H2840" s="58" t="s">
        <v>521</v>
      </c>
      <c r="I2840" s="59">
        <v>35.99</v>
      </c>
      <c r="J2840">
        <v>1</v>
      </c>
      <c r="K2840" s="191"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7.9</v>
      </c>
      <c r="L2840" s="192" t="str">
        <f t="shared" si="44"/>
        <v>Wine750</v>
      </c>
      <c r="M2840" s="191">
        <f>VLOOKUP(L2840,'Slope %'!C:D,2,0)</f>
        <v>0.1</v>
      </c>
    </row>
    <row r="2841" spans="1:13" x14ac:dyDescent="0.25">
      <c r="A2841">
        <v>40187</v>
      </c>
      <c r="B2841" s="58" t="s">
        <v>2829</v>
      </c>
      <c r="C2841" s="58" t="s">
        <v>423</v>
      </c>
      <c r="D2841" s="58" t="s">
        <v>436</v>
      </c>
      <c r="E2841" s="58">
        <v>3000</v>
      </c>
      <c r="F2841" s="58">
        <v>4</v>
      </c>
      <c r="G2841" s="59">
        <v>12.5</v>
      </c>
      <c r="H2841" s="58" t="s">
        <v>421</v>
      </c>
      <c r="I2841" s="59">
        <v>54.99</v>
      </c>
      <c r="J2841">
        <v>1</v>
      </c>
      <c r="K2841" s="191"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29.28</v>
      </c>
      <c r="L2841" s="192" t="str">
        <f t="shared" si="44"/>
        <v>Wine3000</v>
      </c>
      <c r="M2841" s="191">
        <f>VLOOKUP(L2841,'Slope %'!C:D,2,0)</f>
        <v>0.05</v>
      </c>
    </row>
    <row r="2842" spans="1:13" x14ac:dyDescent="0.25">
      <c r="A2842">
        <v>40196</v>
      </c>
      <c r="B2842" s="58" t="s">
        <v>1794</v>
      </c>
      <c r="C2842" s="58" t="s">
        <v>414</v>
      </c>
      <c r="D2842" s="58" t="s">
        <v>1214</v>
      </c>
      <c r="E2842" s="58">
        <v>750</v>
      </c>
      <c r="F2842" s="58">
        <v>12</v>
      </c>
      <c r="G2842" s="59">
        <v>38</v>
      </c>
      <c r="H2842" s="58" t="s">
        <v>437</v>
      </c>
      <c r="I2842" s="59">
        <v>28.99</v>
      </c>
      <c r="J2842">
        <v>1</v>
      </c>
      <c r="K2842" s="191"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22.25</v>
      </c>
      <c r="L2842" s="192" t="str">
        <f t="shared" si="44"/>
        <v>Spirits750</v>
      </c>
      <c r="M2842" s="191">
        <f>VLOOKUP(L2842,'Slope %'!C:D,2,0)</f>
        <v>7.0000000000000007E-2</v>
      </c>
    </row>
    <row r="2843" spans="1:13" x14ac:dyDescent="0.25">
      <c r="A2843">
        <v>40197</v>
      </c>
      <c r="B2843" s="58" t="s">
        <v>2830</v>
      </c>
      <c r="C2843" s="58" t="s">
        <v>414</v>
      </c>
      <c r="D2843" s="58" t="s">
        <v>566</v>
      </c>
      <c r="E2843" s="58">
        <v>750</v>
      </c>
      <c r="F2843" s="58">
        <v>12</v>
      </c>
      <c r="G2843" s="59">
        <v>15</v>
      </c>
      <c r="H2843" s="58" t="s">
        <v>496</v>
      </c>
      <c r="I2843" s="59">
        <v>33.99</v>
      </c>
      <c r="J2843">
        <v>1</v>
      </c>
      <c r="K2843" s="191"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8.7799999999999994</v>
      </c>
      <c r="L2843" s="192" t="str">
        <f t="shared" si="44"/>
        <v>Spirits750</v>
      </c>
      <c r="M2843" s="191">
        <f>VLOOKUP(L2843,'Slope %'!C:D,2,0)</f>
        <v>7.0000000000000007E-2</v>
      </c>
    </row>
    <row r="2844" spans="1:13" x14ac:dyDescent="0.25">
      <c r="A2844">
        <v>40199</v>
      </c>
      <c r="B2844" s="58" t="s">
        <v>2831</v>
      </c>
      <c r="C2844" s="58" t="s">
        <v>410</v>
      </c>
      <c r="D2844" s="58" t="s">
        <v>717</v>
      </c>
      <c r="E2844" s="58">
        <v>473</v>
      </c>
      <c r="F2844" s="58">
        <v>24</v>
      </c>
      <c r="G2844" s="59">
        <v>6</v>
      </c>
      <c r="H2844" s="58" t="s">
        <v>2482</v>
      </c>
      <c r="I2844" s="59">
        <v>5.29</v>
      </c>
      <c r="J2844">
        <v>1</v>
      </c>
      <c r="K2844" s="191"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2.2200000000000002</v>
      </c>
      <c r="L2844" s="192" t="str">
        <f t="shared" si="44"/>
        <v>Beer473</v>
      </c>
      <c r="M2844" s="191">
        <f>VLOOKUP(L2844,'Slope %'!C:D,2,0)</f>
        <v>0.12</v>
      </c>
    </row>
    <row r="2845" spans="1:13" x14ac:dyDescent="0.25">
      <c r="A2845">
        <v>40208</v>
      </c>
      <c r="B2845" s="58" t="s">
        <v>2832</v>
      </c>
      <c r="C2845" s="58" t="s">
        <v>410</v>
      </c>
      <c r="D2845" s="58" t="s">
        <v>717</v>
      </c>
      <c r="E2845" s="58">
        <v>473</v>
      </c>
      <c r="F2845" s="58">
        <v>24</v>
      </c>
      <c r="G2845" s="59">
        <v>5.8</v>
      </c>
      <c r="H2845" s="58" t="s">
        <v>2781</v>
      </c>
      <c r="I2845" s="59">
        <v>4.5999999999999996</v>
      </c>
      <c r="J2845">
        <v>1</v>
      </c>
      <c r="K2845" s="191"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2.14</v>
      </c>
      <c r="L2845" s="192" t="str">
        <f t="shared" si="44"/>
        <v>Beer473</v>
      </c>
      <c r="M2845" s="191">
        <f>VLOOKUP(L2845,'Slope %'!C:D,2,0)</f>
        <v>0.12</v>
      </c>
    </row>
    <row r="2846" spans="1:13" x14ac:dyDescent="0.25">
      <c r="A2846">
        <v>40208</v>
      </c>
      <c r="B2846" s="58" t="s">
        <v>2832</v>
      </c>
      <c r="C2846" s="58" t="s">
        <v>410</v>
      </c>
      <c r="D2846" s="58" t="s">
        <v>717</v>
      </c>
      <c r="E2846" s="58">
        <v>473</v>
      </c>
      <c r="F2846" s="58">
        <v>24</v>
      </c>
      <c r="G2846" s="59">
        <v>5.8</v>
      </c>
      <c r="H2846" s="58" t="s">
        <v>2781</v>
      </c>
      <c r="I2846" s="59">
        <v>4.5999999999999996</v>
      </c>
      <c r="J2846">
        <v>1</v>
      </c>
      <c r="K2846" s="191"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2.14</v>
      </c>
      <c r="L2846" s="192" t="str">
        <f t="shared" si="44"/>
        <v>Beer473</v>
      </c>
      <c r="M2846" s="191">
        <f>VLOOKUP(L2846,'Slope %'!C:D,2,0)</f>
        <v>0.12</v>
      </c>
    </row>
    <row r="2847" spans="1:13" x14ac:dyDescent="0.25">
      <c r="A2847">
        <v>40222</v>
      </c>
      <c r="B2847" s="58" t="s">
        <v>2833</v>
      </c>
      <c r="C2847" s="58" t="s">
        <v>414</v>
      </c>
      <c r="D2847" s="58" t="s">
        <v>810</v>
      </c>
      <c r="E2847" s="58">
        <v>750</v>
      </c>
      <c r="F2847" s="58">
        <v>12</v>
      </c>
      <c r="G2847" s="59">
        <v>43</v>
      </c>
      <c r="H2847" s="58" t="s">
        <v>784</v>
      </c>
      <c r="I2847" s="59">
        <v>39.99</v>
      </c>
      <c r="J2847">
        <v>1</v>
      </c>
      <c r="K2847" s="191"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25.18</v>
      </c>
      <c r="L2847" s="192" t="str">
        <f t="shared" si="44"/>
        <v>Spirits750</v>
      </c>
      <c r="M2847" s="191">
        <f>VLOOKUP(L2847,'Slope %'!C:D,2,0)</f>
        <v>7.0000000000000007E-2</v>
      </c>
    </row>
    <row r="2848" spans="1:13" x14ac:dyDescent="0.25">
      <c r="A2848">
        <v>40226</v>
      </c>
      <c r="B2848" s="58" t="s">
        <v>2834</v>
      </c>
      <c r="C2848" s="58" t="s">
        <v>423</v>
      </c>
      <c r="D2848" s="58" t="s">
        <v>528</v>
      </c>
      <c r="E2848" s="58">
        <v>750</v>
      </c>
      <c r="F2848" s="58">
        <v>12</v>
      </c>
      <c r="G2848" s="59">
        <v>13.5</v>
      </c>
      <c r="H2848" s="58" t="s">
        <v>434</v>
      </c>
      <c r="I2848" s="59">
        <v>29.99</v>
      </c>
      <c r="J2848">
        <v>1</v>
      </c>
      <c r="K2848" s="191"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7.9</v>
      </c>
      <c r="L2848" s="192" t="str">
        <f t="shared" si="44"/>
        <v>Wine750</v>
      </c>
      <c r="M2848" s="191">
        <f>VLOOKUP(L2848,'Slope %'!C:D,2,0)</f>
        <v>0.1</v>
      </c>
    </row>
    <row r="2849" spans="1:13" x14ac:dyDescent="0.25">
      <c r="A2849">
        <v>40229</v>
      </c>
      <c r="B2849" s="58" t="s">
        <v>2835</v>
      </c>
      <c r="C2849" s="58" t="s">
        <v>410</v>
      </c>
      <c r="D2849" s="58" t="s">
        <v>717</v>
      </c>
      <c r="E2849" s="58">
        <v>473</v>
      </c>
      <c r="F2849" s="58">
        <v>24</v>
      </c>
      <c r="G2849" s="59">
        <v>5.6</v>
      </c>
      <c r="H2849" s="58" t="s">
        <v>2836</v>
      </c>
      <c r="I2849" s="59">
        <v>4.2</v>
      </c>
      <c r="J2849">
        <v>1</v>
      </c>
      <c r="K2849" s="191"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2.0699999999999998</v>
      </c>
      <c r="L2849" s="192" t="str">
        <f t="shared" si="44"/>
        <v>Beer473</v>
      </c>
      <c r="M2849" s="191">
        <f>VLOOKUP(L2849,'Slope %'!C:D,2,0)</f>
        <v>0.12</v>
      </c>
    </row>
    <row r="2850" spans="1:13" x14ac:dyDescent="0.25">
      <c r="A2850">
        <v>40229</v>
      </c>
      <c r="B2850" s="58" t="s">
        <v>2835</v>
      </c>
      <c r="C2850" s="58" t="s">
        <v>410</v>
      </c>
      <c r="D2850" s="58" t="s">
        <v>717</v>
      </c>
      <c r="E2850" s="58">
        <v>473</v>
      </c>
      <c r="F2850" s="58">
        <v>24</v>
      </c>
      <c r="G2850" s="59">
        <v>5.6</v>
      </c>
      <c r="H2850" s="58" t="s">
        <v>1903</v>
      </c>
      <c r="I2850" s="59">
        <v>4.2</v>
      </c>
      <c r="J2850">
        <v>1</v>
      </c>
      <c r="K2850" s="191"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2.0699999999999998</v>
      </c>
      <c r="L2850" s="192" t="str">
        <f t="shared" si="44"/>
        <v>Beer473</v>
      </c>
      <c r="M2850" s="191">
        <f>VLOOKUP(L2850,'Slope %'!C:D,2,0)</f>
        <v>0.12</v>
      </c>
    </row>
    <row r="2851" spans="1:13" x14ac:dyDescent="0.25">
      <c r="A2851">
        <v>40235</v>
      </c>
      <c r="B2851" s="58" t="s">
        <v>2837</v>
      </c>
      <c r="C2851" s="58" t="s">
        <v>410</v>
      </c>
      <c r="D2851" s="58" t="s">
        <v>906</v>
      </c>
      <c r="E2851" s="58">
        <v>473</v>
      </c>
      <c r="F2851" s="58">
        <v>24</v>
      </c>
      <c r="G2851" s="59">
        <v>5</v>
      </c>
      <c r="H2851" s="58" t="s">
        <v>1200</v>
      </c>
      <c r="I2851" s="59">
        <v>3.99</v>
      </c>
      <c r="J2851">
        <v>1</v>
      </c>
      <c r="K2851" s="191"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1.85</v>
      </c>
      <c r="L2851" s="192" t="str">
        <f t="shared" si="44"/>
        <v>Beer473</v>
      </c>
      <c r="M2851" s="191">
        <f>VLOOKUP(L2851,'Slope %'!C:D,2,0)</f>
        <v>0.12</v>
      </c>
    </row>
    <row r="2852" spans="1:13" x14ac:dyDescent="0.25">
      <c r="A2852">
        <v>40235</v>
      </c>
      <c r="B2852" s="58" t="s">
        <v>2837</v>
      </c>
      <c r="C2852" s="58" t="s">
        <v>410</v>
      </c>
      <c r="D2852" s="58" t="s">
        <v>906</v>
      </c>
      <c r="E2852" s="58">
        <v>473</v>
      </c>
      <c r="F2852" s="58">
        <v>24</v>
      </c>
      <c r="G2852" s="59">
        <v>5</v>
      </c>
      <c r="H2852" s="58" t="s">
        <v>1200</v>
      </c>
      <c r="I2852" s="59">
        <v>3.99</v>
      </c>
      <c r="J2852">
        <v>1</v>
      </c>
      <c r="K2852" s="191"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1.85</v>
      </c>
      <c r="L2852" s="192" t="str">
        <f t="shared" si="44"/>
        <v>Beer473</v>
      </c>
      <c r="M2852" s="191">
        <f>VLOOKUP(L2852,'Slope %'!C:D,2,0)</f>
        <v>0.12</v>
      </c>
    </row>
    <row r="2853" spans="1:13" x14ac:dyDescent="0.25">
      <c r="A2853">
        <v>40244</v>
      </c>
      <c r="B2853" s="58" t="s">
        <v>2838</v>
      </c>
      <c r="C2853" s="58" t="s">
        <v>414</v>
      </c>
      <c r="D2853" s="58" t="s">
        <v>1475</v>
      </c>
      <c r="E2853" s="58">
        <v>750</v>
      </c>
      <c r="F2853" s="58">
        <v>12</v>
      </c>
      <c r="G2853" s="59">
        <v>42.8</v>
      </c>
      <c r="H2853" s="58" t="s">
        <v>600</v>
      </c>
      <c r="I2853" s="59">
        <v>29.49</v>
      </c>
      <c r="J2853">
        <v>1</v>
      </c>
      <c r="K2853" s="191"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25.06</v>
      </c>
      <c r="L2853" s="192" t="str">
        <f t="shared" si="44"/>
        <v>Spirits750</v>
      </c>
      <c r="M2853" s="191">
        <f>VLOOKUP(L2853,'Slope %'!C:D,2,0)</f>
        <v>7.0000000000000007E-2</v>
      </c>
    </row>
    <row r="2854" spans="1:13" x14ac:dyDescent="0.25">
      <c r="A2854">
        <v>40256</v>
      </c>
      <c r="B2854" s="58" t="s">
        <v>2839</v>
      </c>
      <c r="C2854" s="58" t="s">
        <v>423</v>
      </c>
      <c r="D2854" s="58" t="s">
        <v>450</v>
      </c>
      <c r="E2854" s="58">
        <v>750</v>
      </c>
      <c r="F2854" s="58">
        <v>6</v>
      </c>
      <c r="G2854" s="59">
        <v>14.9</v>
      </c>
      <c r="H2854" s="58" t="s">
        <v>474</v>
      </c>
      <c r="I2854" s="59">
        <v>39.99</v>
      </c>
      <c r="J2854">
        <v>1</v>
      </c>
      <c r="K2854" s="191"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8.7200000000000006</v>
      </c>
      <c r="L2854" s="192" t="str">
        <f t="shared" si="44"/>
        <v>Wine750</v>
      </c>
      <c r="M2854" s="191">
        <f>VLOOKUP(L2854,'Slope %'!C:D,2,0)</f>
        <v>0.1</v>
      </c>
    </row>
    <row r="2855" spans="1:13" x14ac:dyDescent="0.25">
      <c r="A2855">
        <v>40291</v>
      </c>
      <c r="B2855" s="58" t="s">
        <v>809</v>
      </c>
      <c r="C2855" s="58" t="s">
        <v>414</v>
      </c>
      <c r="D2855" s="58" t="s">
        <v>810</v>
      </c>
      <c r="E2855" s="58">
        <v>1750</v>
      </c>
      <c r="F2855" s="58">
        <v>6</v>
      </c>
      <c r="G2855" s="59">
        <v>45</v>
      </c>
      <c r="H2855" s="58" t="s">
        <v>419</v>
      </c>
      <c r="I2855" s="59">
        <v>79.989999999999995</v>
      </c>
      <c r="J2855">
        <v>1</v>
      </c>
      <c r="K2855" s="191"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61.48</v>
      </c>
      <c r="L2855" s="192" t="str">
        <f t="shared" si="44"/>
        <v>Spirits1750</v>
      </c>
      <c r="M2855" s="191">
        <f>VLOOKUP(L2855,'Slope %'!C:D,2,0)</f>
        <v>0.03</v>
      </c>
    </row>
    <row r="2856" spans="1:13" x14ac:dyDescent="0.25">
      <c r="A2856">
        <v>40292</v>
      </c>
      <c r="B2856" s="58" t="s">
        <v>2840</v>
      </c>
      <c r="C2856" s="58" t="s">
        <v>410</v>
      </c>
      <c r="D2856" s="58" t="s">
        <v>717</v>
      </c>
      <c r="E2856" s="58">
        <v>473</v>
      </c>
      <c r="F2856" s="58">
        <v>24</v>
      </c>
      <c r="G2856" s="59">
        <v>5.6</v>
      </c>
      <c r="H2856" s="58" t="s">
        <v>1855</v>
      </c>
      <c r="I2856" s="59">
        <v>4.75</v>
      </c>
      <c r="J2856">
        <v>1</v>
      </c>
      <c r="K2856" s="191"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2.0699999999999998</v>
      </c>
      <c r="L2856" s="192" t="str">
        <f t="shared" si="44"/>
        <v>Beer473</v>
      </c>
      <c r="M2856" s="191">
        <f>VLOOKUP(L2856,'Slope %'!C:D,2,0)</f>
        <v>0.12</v>
      </c>
    </row>
    <row r="2857" spans="1:13" x14ac:dyDescent="0.25">
      <c r="A2857">
        <v>40292</v>
      </c>
      <c r="B2857" s="58" t="s">
        <v>2840</v>
      </c>
      <c r="C2857" s="58" t="s">
        <v>410</v>
      </c>
      <c r="D2857" s="58" t="s">
        <v>717</v>
      </c>
      <c r="E2857" s="58">
        <v>473</v>
      </c>
      <c r="F2857" s="58">
        <v>24</v>
      </c>
      <c r="G2857" s="59">
        <v>5.6</v>
      </c>
      <c r="H2857" s="58" t="s">
        <v>1855</v>
      </c>
      <c r="I2857" s="59">
        <v>4.75</v>
      </c>
      <c r="J2857">
        <v>1</v>
      </c>
      <c r="K2857" s="191"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2.0699999999999998</v>
      </c>
      <c r="L2857" s="192" t="str">
        <f t="shared" si="44"/>
        <v>Beer473</v>
      </c>
      <c r="M2857" s="191">
        <f>VLOOKUP(L2857,'Slope %'!C:D,2,0)</f>
        <v>0.12</v>
      </c>
    </row>
    <row r="2858" spans="1:13" x14ac:dyDescent="0.25">
      <c r="A2858">
        <v>40293</v>
      </c>
      <c r="B2858" s="58" t="s">
        <v>2841</v>
      </c>
      <c r="C2858" s="58" t="s">
        <v>410</v>
      </c>
      <c r="D2858" s="58" t="s">
        <v>906</v>
      </c>
      <c r="E2858" s="58">
        <v>473</v>
      </c>
      <c r="F2858" s="58">
        <v>24</v>
      </c>
      <c r="G2858" s="59">
        <v>5.5</v>
      </c>
      <c r="H2858" s="58" t="s">
        <v>697</v>
      </c>
      <c r="I2858" s="59">
        <v>4.6900000000000004</v>
      </c>
      <c r="J2858">
        <v>1</v>
      </c>
      <c r="K2858" s="191"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2.0299999999999998</v>
      </c>
      <c r="L2858" s="192" t="str">
        <f t="shared" si="44"/>
        <v>Beer473</v>
      </c>
      <c r="M2858" s="191">
        <f>VLOOKUP(L2858,'Slope %'!C:D,2,0)</f>
        <v>0.12</v>
      </c>
    </row>
    <row r="2859" spans="1:13" x14ac:dyDescent="0.25">
      <c r="A2859">
        <v>40293</v>
      </c>
      <c r="B2859" s="58" t="s">
        <v>2841</v>
      </c>
      <c r="C2859" s="58" t="s">
        <v>410</v>
      </c>
      <c r="D2859" s="58" t="s">
        <v>906</v>
      </c>
      <c r="E2859" s="58">
        <v>473</v>
      </c>
      <c r="F2859" s="58">
        <v>24</v>
      </c>
      <c r="G2859" s="59">
        <v>5.5</v>
      </c>
      <c r="H2859" s="58" t="s">
        <v>697</v>
      </c>
      <c r="I2859" s="59">
        <v>4.6900000000000004</v>
      </c>
      <c r="J2859">
        <v>1</v>
      </c>
      <c r="K2859" s="191"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2.0299999999999998</v>
      </c>
      <c r="L2859" s="192" t="str">
        <f t="shared" si="44"/>
        <v>Beer473</v>
      </c>
      <c r="M2859" s="191">
        <f>VLOOKUP(L2859,'Slope %'!C:D,2,0)</f>
        <v>0.12</v>
      </c>
    </row>
    <row r="2860" spans="1:13" x14ac:dyDescent="0.25">
      <c r="A2860">
        <v>40307</v>
      </c>
      <c r="B2860" s="58" t="s">
        <v>2842</v>
      </c>
      <c r="C2860" s="58" t="s">
        <v>410</v>
      </c>
      <c r="D2860" s="58" t="s">
        <v>677</v>
      </c>
      <c r="E2860" s="58">
        <v>473</v>
      </c>
      <c r="F2860" s="58">
        <v>24</v>
      </c>
      <c r="G2860" s="59">
        <v>4.8</v>
      </c>
      <c r="H2860" s="58" t="s">
        <v>2781</v>
      </c>
      <c r="I2860" s="59">
        <v>4.8499999999999996</v>
      </c>
      <c r="J2860">
        <v>1</v>
      </c>
      <c r="K2860" s="191"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1.77</v>
      </c>
      <c r="L2860" s="192" t="str">
        <f t="shared" si="44"/>
        <v>Beer473</v>
      </c>
      <c r="M2860" s="191">
        <f>VLOOKUP(L2860,'Slope %'!C:D,2,0)</f>
        <v>0.12</v>
      </c>
    </row>
    <row r="2861" spans="1:13" x14ac:dyDescent="0.25">
      <c r="A2861">
        <v>40307</v>
      </c>
      <c r="B2861" s="58" t="s">
        <v>2842</v>
      </c>
      <c r="C2861" s="58" t="s">
        <v>410</v>
      </c>
      <c r="D2861" s="58" t="s">
        <v>677</v>
      </c>
      <c r="E2861" s="58">
        <v>473</v>
      </c>
      <c r="F2861" s="58">
        <v>24</v>
      </c>
      <c r="G2861" s="59">
        <v>4.8</v>
      </c>
      <c r="H2861" s="58" t="s">
        <v>2781</v>
      </c>
      <c r="I2861" s="59">
        <v>4.8499999999999996</v>
      </c>
      <c r="J2861">
        <v>1</v>
      </c>
      <c r="K2861" s="191"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1.77</v>
      </c>
      <c r="L2861" s="192" t="str">
        <f t="shared" si="44"/>
        <v>Beer473</v>
      </c>
      <c r="M2861" s="191">
        <f>VLOOKUP(L2861,'Slope %'!C:D,2,0)</f>
        <v>0.12</v>
      </c>
    </row>
    <row r="2862" spans="1:13" x14ac:dyDescent="0.25">
      <c r="A2862">
        <v>40324</v>
      </c>
      <c r="B2862" s="58" t="s">
        <v>2843</v>
      </c>
      <c r="C2862" s="58" t="s">
        <v>414</v>
      </c>
      <c r="D2862" s="58" t="s">
        <v>555</v>
      </c>
      <c r="E2862" s="58">
        <v>750</v>
      </c>
      <c r="F2862" s="58">
        <v>12</v>
      </c>
      <c r="G2862" s="59">
        <v>40</v>
      </c>
      <c r="H2862" s="58" t="s">
        <v>421</v>
      </c>
      <c r="I2862" s="59">
        <v>29.99</v>
      </c>
      <c r="J2862">
        <v>1</v>
      </c>
      <c r="K2862" s="191"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23.42</v>
      </c>
      <c r="L2862" s="192" t="str">
        <f t="shared" si="44"/>
        <v>Spirits750</v>
      </c>
      <c r="M2862" s="191">
        <f>VLOOKUP(L2862,'Slope %'!C:D,2,0)</f>
        <v>7.0000000000000007E-2</v>
      </c>
    </row>
    <row r="2863" spans="1:13" x14ac:dyDescent="0.25">
      <c r="A2863">
        <v>40335</v>
      </c>
      <c r="B2863" s="58" t="s">
        <v>2844</v>
      </c>
      <c r="C2863" s="58" t="s">
        <v>410</v>
      </c>
      <c r="D2863" s="58" t="s">
        <v>621</v>
      </c>
      <c r="E2863" s="58">
        <v>5325</v>
      </c>
      <c r="F2863" s="58">
        <v>1</v>
      </c>
      <c r="G2863" s="59">
        <v>4</v>
      </c>
      <c r="H2863" s="58" t="s">
        <v>833</v>
      </c>
      <c r="I2863" s="59">
        <v>26.99</v>
      </c>
      <c r="J2863">
        <v>15</v>
      </c>
      <c r="K2863" s="191"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16.63</v>
      </c>
      <c r="L2863" s="192" t="str">
        <f t="shared" si="44"/>
        <v>Beer5325</v>
      </c>
      <c r="M2863" s="191">
        <f>VLOOKUP(L2863,'Slope %'!C:D,2,0)</f>
        <v>0.05</v>
      </c>
    </row>
    <row r="2864" spans="1:13" x14ac:dyDescent="0.25">
      <c r="A2864">
        <v>40335</v>
      </c>
      <c r="B2864" s="58" t="s">
        <v>2844</v>
      </c>
      <c r="C2864" s="58" t="s">
        <v>410</v>
      </c>
      <c r="D2864" s="58" t="s">
        <v>621</v>
      </c>
      <c r="E2864" s="58">
        <v>5325</v>
      </c>
      <c r="F2864" s="58">
        <v>1</v>
      </c>
      <c r="G2864" s="59">
        <v>4</v>
      </c>
      <c r="H2864" s="58" t="s">
        <v>833</v>
      </c>
      <c r="I2864" s="59">
        <v>26.99</v>
      </c>
      <c r="J2864">
        <v>15</v>
      </c>
      <c r="K2864" s="191"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16.63</v>
      </c>
      <c r="L2864" s="192" t="str">
        <f t="shared" si="44"/>
        <v>Beer5325</v>
      </c>
      <c r="M2864" s="191">
        <f>VLOOKUP(L2864,'Slope %'!C:D,2,0)</f>
        <v>0.05</v>
      </c>
    </row>
    <row r="2865" spans="1:13" x14ac:dyDescent="0.25">
      <c r="A2865">
        <v>40351</v>
      </c>
      <c r="B2865" s="58" t="s">
        <v>2845</v>
      </c>
      <c r="C2865" s="58" t="s">
        <v>673</v>
      </c>
      <c r="D2865" s="58" t="s">
        <v>1264</v>
      </c>
      <c r="E2865" s="58">
        <v>4260</v>
      </c>
      <c r="F2865" s="58">
        <v>2</v>
      </c>
      <c r="G2865" s="59">
        <v>5</v>
      </c>
      <c r="H2865" s="58" t="s">
        <v>751</v>
      </c>
      <c r="I2865" s="59">
        <v>32.99</v>
      </c>
      <c r="J2865">
        <v>12</v>
      </c>
      <c r="K2865" s="191"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16.63</v>
      </c>
      <c r="L2865" s="192" t="str">
        <f t="shared" si="44"/>
        <v>Ready to Drink4260</v>
      </c>
      <c r="M2865" s="191">
        <f>VLOOKUP(L2865,'Slope %'!C:D,2,0)</f>
        <v>7.0000000000000007E-2</v>
      </c>
    </row>
    <row r="2866" spans="1:13" x14ac:dyDescent="0.25">
      <c r="A2866">
        <v>40378</v>
      </c>
      <c r="B2866" s="58" t="s">
        <v>2846</v>
      </c>
      <c r="C2866" s="58" t="s">
        <v>673</v>
      </c>
      <c r="D2866" s="58" t="s">
        <v>1264</v>
      </c>
      <c r="E2866" s="58">
        <v>2130</v>
      </c>
      <c r="F2866" s="58">
        <v>4</v>
      </c>
      <c r="G2866" s="59">
        <v>5</v>
      </c>
      <c r="H2866" s="58" t="s">
        <v>600</v>
      </c>
      <c r="I2866" s="59">
        <v>15.99</v>
      </c>
      <c r="J2866">
        <v>6</v>
      </c>
      <c r="K2866" s="191"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8.31</v>
      </c>
      <c r="L2866" s="192" t="str">
        <f t="shared" si="44"/>
        <v>Ready to Drink2130</v>
      </c>
      <c r="M2866" s="191">
        <f>VLOOKUP(L2866,'Slope %'!C:D,2,0)</f>
        <v>0.1</v>
      </c>
    </row>
    <row r="2867" spans="1:13" x14ac:dyDescent="0.25">
      <c r="A2867">
        <v>40378</v>
      </c>
      <c r="B2867" s="58" t="s">
        <v>2846</v>
      </c>
      <c r="C2867" s="58" t="s">
        <v>673</v>
      </c>
      <c r="D2867" s="58" t="s">
        <v>1264</v>
      </c>
      <c r="E2867" s="58">
        <v>2130</v>
      </c>
      <c r="F2867" s="58">
        <v>4</v>
      </c>
      <c r="G2867" s="59">
        <v>5</v>
      </c>
      <c r="H2867" s="58" t="s">
        <v>600</v>
      </c>
      <c r="I2867" s="59">
        <v>15.99</v>
      </c>
      <c r="J2867">
        <v>6</v>
      </c>
      <c r="K2867" s="191"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8.31</v>
      </c>
      <c r="L2867" s="192" t="str">
        <f t="shared" si="44"/>
        <v>Ready to Drink2130</v>
      </c>
      <c r="M2867" s="191">
        <f>VLOOKUP(L2867,'Slope %'!C:D,2,0)</f>
        <v>0.1</v>
      </c>
    </row>
    <row r="2868" spans="1:13" x14ac:dyDescent="0.25">
      <c r="A2868">
        <v>40402</v>
      </c>
      <c r="B2868" s="58" t="s">
        <v>2847</v>
      </c>
      <c r="C2868" s="58" t="s">
        <v>423</v>
      </c>
      <c r="D2868" s="58" t="s">
        <v>436</v>
      </c>
      <c r="E2868" s="58">
        <v>750</v>
      </c>
      <c r="F2868" s="58">
        <v>6</v>
      </c>
      <c r="G2868" s="59">
        <v>14.5</v>
      </c>
      <c r="H2868" s="58" t="s">
        <v>586</v>
      </c>
      <c r="I2868" s="59">
        <v>79.989999999999995</v>
      </c>
      <c r="J2868">
        <v>1</v>
      </c>
      <c r="K2868" s="191"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8.49</v>
      </c>
      <c r="L2868" s="192" t="str">
        <f t="shared" si="44"/>
        <v>Wine750</v>
      </c>
      <c r="M2868" s="191">
        <f>VLOOKUP(L2868,'Slope %'!C:D,2,0)</f>
        <v>0.1</v>
      </c>
    </row>
    <row r="2869" spans="1:13" x14ac:dyDescent="0.25">
      <c r="A2869">
        <v>40404</v>
      </c>
      <c r="B2869" s="58" t="s">
        <v>2848</v>
      </c>
      <c r="C2869" s="58" t="s">
        <v>410</v>
      </c>
      <c r="D2869" s="58" t="s">
        <v>411</v>
      </c>
      <c r="E2869" s="58">
        <v>5115</v>
      </c>
      <c r="F2869" s="58">
        <v>1</v>
      </c>
      <c r="G2869" s="59">
        <v>5</v>
      </c>
      <c r="H2869" s="58" t="s">
        <v>412</v>
      </c>
      <c r="I2869" s="59">
        <v>32.89</v>
      </c>
      <c r="J2869">
        <v>15</v>
      </c>
      <c r="K2869" s="191"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19.97</v>
      </c>
      <c r="L2869" s="192" t="str">
        <f t="shared" si="44"/>
        <v>Beer5115</v>
      </c>
      <c r="M2869" s="191">
        <f>VLOOKUP(L2869,'Slope %'!C:D,2,0)</f>
        <v>0.05</v>
      </c>
    </row>
    <row r="2870" spans="1:13" x14ac:dyDescent="0.25">
      <c r="A2870">
        <v>40404</v>
      </c>
      <c r="B2870" s="58" t="s">
        <v>2848</v>
      </c>
      <c r="C2870" s="58" t="s">
        <v>410</v>
      </c>
      <c r="D2870" s="58" t="s">
        <v>411</v>
      </c>
      <c r="E2870" s="58">
        <v>5115</v>
      </c>
      <c r="F2870" s="58">
        <v>1</v>
      </c>
      <c r="G2870" s="59">
        <v>5</v>
      </c>
      <c r="H2870" s="58" t="s">
        <v>412</v>
      </c>
      <c r="I2870" s="59">
        <v>32.89</v>
      </c>
      <c r="J2870">
        <v>15</v>
      </c>
      <c r="K2870" s="191"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19.97</v>
      </c>
      <c r="L2870" s="192" t="str">
        <f t="shared" si="44"/>
        <v>Beer5115</v>
      </c>
      <c r="M2870" s="191">
        <f>VLOOKUP(L2870,'Slope %'!C:D,2,0)</f>
        <v>0.05</v>
      </c>
    </row>
    <row r="2871" spans="1:13" x14ac:dyDescent="0.25">
      <c r="A2871">
        <v>40488</v>
      </c>
      <c r="B2871" s="58" t="s">
        <v>2849</v>
      </c>
      <c r="C2871" s="58" t="s">
        <v>423</v>
      </c>
      <c r="D2871" s="58" t="s">
        <v>473</v>
      </c>
      <c r="E2871" s="58">
        <v>750</v>
      </c>
      <c r="F2871" s="58">
        <v>12</v>
      </c>
      <c r="G2871" s="59">
        <v>13</v>
      </c>
      <c r="H2871" s="58" t="s">
        <v>425</v>
      </c>
      <c r="I2871" s="59">
        <v>20.99</v>
      </c>
      <c r="J2871">
        <v>1</v>
      </c>
      <c r="K2871" s="191"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7.61</v>
      </c>
      <c r="L2871" s="192" t="str">
        <f t="shared" si="44"/>
        <v>Wine750</v>
      </c>
      <c r="M2871" s="191">
        <f>VLOOKUP(L2871,'Slope %'!C:D,2,0)</f>
        <v>0.1</v>
      </c>
    </row>
    <row r="2872" spans="1:13" x14ac:dyDescent="0.25">
      <c r="A2872">
        <v>40494</v>
      </c>
      <c r="B2872" s="58" t="s">
        <v>2222</v>
      </c>
      <c r="C2872" s="58" t="s">
        <v>423</v>
      </c>
      <c r="D2872" s="58" t="s">
        <v>476</v>
      </c>
      <c r="E2872" s="58">
        <v>1500</v>
      </c>
      <c r="F2872" s="58">
        <v>6</v>
      </c>
      <c r="G2872" s="59">
        <v>13.8</v>
      </c>
      <c r="H2872" s="58" t="s">
        <v>1040</v>
      </c>
      <c r="I2872" s="59">
        <v>56.99</v>
      </c>
      <c r="J2872">
        <v>1</v>
      </c>
      <c r="K2872" s="191"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16.16</v>
      </c>
      <c r="L2872" s="192" t="str">
        <f t="shared" si="44"/>
        <v>Wine1500</v>
      </c>
      <c r="M2872" s="191">
        <f>VLOOKUP(L2872,'Slope %'!C:D,2,0)</f>
        <v>7.0000000000000007E-2</v>
      </c>
    </row>
    <row r="2873" spans="1:13" x14ac:dyDescent="0.25">
      <c r="A2873">
        <v>40496</v>
      </c>
      <c r="B2873" s="58" t="s">
        <v>2850</v>
      </c>
      <c r="C2873" s="58" t="s">
        <v>423</v>
      </c>
      <c r="D2873" s="58" t="s">
        <v>639</v>
      </c>
      <c r="E2873" s="58">
        <v>750</v>
      </c>
      <c r="F2873" s="58">
        <v>6</v>
      </c>
      <c r="G2873" s="59">
        <v>13.5</v>
      </c>
      <c r="H2873" s="58" t="s">
        <v>437</v>
      </c>
      <c r="I2873" s="59">
        <v>49.99</v>
      </c>
      <c r="J2873">
        <v>1</v>
      </c>
      <c r="K2873" s="191"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7.9</v>
      </c>
      <c r="L2873" s="192" t="str">
        <f t="shared" si="44"/>
        <v>Wine750</v>
      </c>
      <c r="M2873" s="191">
        <f>VLOOKUP(L2873,'Slope %'!C:D,2,0)</f>
        <v>0.1</v>
      </c>
    </row>
    <row r="2874" spans="1:13" x14ac:dyDescent="0.25">
      <c r="A2874">
        <v>40497</v>
      </c>
      <c r="B2874" s="58" t="s">
        <v>2851</v>
      </c>
      <c r="C2874" s="58" t="s">
        <v>423</v>
      </c>
      <c r="D2874" s="58" t="s">
        <v>436</v>
      </c>
      <c r="E2874" s="58">
        <v>750</v>
      </c>
      <c r="F2874" s="58">
        <v>6</v>
      </c>
      <c r="G2874" s="59">
        <v>13</v>
      </c>
      <c r="H2874" s="58" t="s">
        <v>2442</v>
      </c>
      <c r="I2874" s="59">
        <v>18.98</v>
      </c>
      <c r="J2874">
        <v>1</v>
      </c>
      <c r="K2874" s="191"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7.61</v>
      </c>
      <c r="L2874" s="192" t="str">
        <f t="shared" si="44"/>
        <v>Wine750</v>
      </c>
      <c r="M2874" s="191">
        <f>VLOOKUP(L2874,'Slope %'!C:D,2,0)</f>
        <v>0.1</v>
      </c>
    </row>
    <row r="2875" spans="1:13" x14ac:dyDescent="0.25">
      <c r="A2875">
        <v>40499</v>
      </c>
      <c r="B2875" s="58" t="s">
        <v>2852</v>
      </c>
      <c r="C2875" s="58" t="s">
        <v>423</v>
      </c>
      <c r="D2875" s="58" t="s">
        <v>935</v>
      </c>
      <c r="E2875" s="58">
        <v>750</v>
      </c>
      <c r="F2875" s="58">
        <v>12</v>
      </c>
      <c r="G2875" s="59">
        <v>7.5</v>
      </c>
      <c r="H2875" s="58" t="s">
        <v>451</v>
      </c>
      <c r="I2875" s="59">
        <v>11.99</v>
      </c>
      <c r="J2875">
        <v>1</v>
      </c>
      <c r="K2875" s="191"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4.3899999999999997</v>
      </c>
      <c r="L2875" s="192" t="str">
        <f t="shared" si="44"/>
        <v>Wine750</v>
      </c>
      <c r="M2875" s="191">
        <f>VLOOKUP(L2875,'Slope %'!C:D,2,0)</f>
        <v>0.1</v>
      </c>
    </row>
    <row r="2876" spans="1:13" x14ac:dyDescent="0.25">
      <c r="A2876">
        <v>40500</v>
      </c>
      <c r="B2876" s="58" t="s">
        <v>2853</v>
      </c>
      <c r="C2876" s="58" t="s">
        <v>423</v>
      </c>
      <c r="D2876" s="58" t="s">
        <v>935</v>
      </c>
      <c r="E2876" s="58">
        <v>750</v>
      </c>
      <c r="F2876" s="58">
        <v>12</v>
      </c>
      <c r="G2876" s="59">
        <v>7.5</v>
      </c>
      <c r="H2876" s="58" t="s">
        <v>451</v>
      </c>
      <c r="I2876" s="59">
        <v>11.99</v>
      </c>
      <c r="J2876">
        <v>1</v>
      </c>
      <c r="K2876" s="191"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4.3899999999999997</v>
      </c>
      <c r="L2876" s="192" t="str">
        <f t="shared" si="44"/>
        <v>Wine750</v>
      </c>
      <c r="M2876" s="191">
        <f>VLOOKUP(L2876,'Slope %'!C:D,2,0)</f>
        <v>0.1</v>
      </c>
    </row>
    <row r="2877" spans="1:13" x14ac:dyDescent="0.25">
      <c r="A2877">
        <v>40506</v>
      </c>
      <c r="B2877" s="58" t="s">
        <v>2854</v>
      </c>
      <c r="C2877" s="58" t="s">
        <v>423</v>
      </c>
      <c r="D2877" s="58" t="s">
        <v>436</v>
      </c>
      <c r="E2877" s="58">
        <v>750</v>
      </c>
      <c r="F2877" s="58">
        <v>6</v>
      </c>
      <c r="G2877" s="59">
        <v>12.5</v>
      </c>
      <c r="H2877" s="58" t="s">
        <v>2442</v>
      </c>
      <c r="I2877" s="59">
        <v>18.98</v>
      </c>
      <c r="J2877">
        <v>1</v>
      </c>
      <c r="K2877" s="191"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7.32</v>
      </c>
      <c r="L2877" s="192" t="str">
        <f t="shared" si="44"/>
        <v>Wine750</v>
      </c>
      <c r="M2877" s="191">
        <f>VLOOKUP(L2877,'Slope %'!C:D,2,0)</f>
        <v>0.1</v>
      </c>
    </row>
    <row r="2878" spans="1:13" x14ac:dyDescent="0.25">
      <c r="A2878">
        <v>40515</v>
      </c>
      <c r="B2878" s="58" t="s">
        <v>2855</v>
      </c>
      <c r="C2878" s="58" t="s">
        <v>423</v>
      </c>
      <c r="D2878" s="58" t="s">
        <v>436</v>
      </c>
      <c r="E2878" s="58">
        <v>750</v>
      </c>
      <c r="F2878" s="58">
        <v>12</v>
      </c>
      <c r="G2878" s="59">
        <v>13</v>
      </c>
      <c r="H2878" s="58" t="s">
        <v>421</v>
      </c>
      <c r="I2878" s="59">
        <v>18.489999999999998</v>
      </c>
      <c r="J2878">
        <v>1</v>
      </c>
      <c r="K2878" s="191"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7.61</v>
      </c>
      <c r="L2878" s="192" t="str">
        <f t="shared" si="44"/>
        <v>Wine750</v>
      </c>
      <c r="M2878" s="191">
        <f>VLOOKUP(L2878,'Slope %'!C:D,2,0)</f>
        <v>0.1</v>
      </c>
    </row>
    <row r="2879" spans="1:13" x14ac:dyDescent="0.25">
      <c r="A2879">
        <v>40519</v>
      </c>
      <c r="B2879" s="58" t="s">
        <v>2856</v>
      </c>
      <c r="C2879" s="58" t="s">
        <v>423</v>
      </c>
      <c r="D2879" s="58" t="s">
        <v>467</v>
      </c>
      <c r="E2879" s="58">
        <v>3000</v>
      </c>
      <c r="F2879" s="58">
        <v>6</v>
      </c>
      <c r="G2879" s="59">
        <v>13.5</v>
      </c>
      <c r="H2879" s="58" t="s">
        <v>437</v>
      </c>
      <c r="I2879" s="59">
        <v>50.99</v>
      </c>
      <c r="J2879">
        <v>1</v>
      </c>
      <c r="K2879" s="191"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31.62</v>
      </c>
      <c r="L2879" s="192" t="str">
        <f t="shared" si="44"/>
        <v>Wine3000</v>
      </c>
      <c r="M2879" s="191">
        <f>VLOOKUP(L2879,'Slope %'!C:D,2,0)</f>
        <v>0.05</v>
      </c>
    </row>
    <row r="2880" spans="1:13" x14ac:dyDescent="0.25">
      <c r="A2880">
        <v>40521</v>
      </c>
      <c r="B2880" s="58" t="s">
        <v>2857</v>
      </c>
      <c r="C2880" s="58" t="s">
        <v>423</v>
      </c>
      <c r="D2880" s="58" t="s">
        <v>436</v>
      </c>
      <c r="E2880" s="58">
        <v>750</v>
      </c>
      <c r="F2880" s="58">
        <v>12</v>
      </c>
      <c r="G2880" s="59">
        <v>10</v>
      </c>
      <c r="H2880" s="58" t="s">
        <v>456</v>
      </c>
      <c r="I2880" s="59">
        <v>14.99</v>
      </c>
      <c r="J2880">
        <v>1</v>
      </c>
      <c r="K2880" s="191"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5.86</v>
      </c>
      <c r="L2880" s="192" t="str">
        <f t="shared" si="44"/>
        <v>Wine750</v>
      </c>
      <c r="M2880" s="191">
        <f>VLOOKUP(L2880,'Slope %'!C:D,2,0)</f>
        <v>0.1</v>
      </c>
    </row>
    <row r="2881" spans="1:13" x14ac:dyDescent="0.25">
      <c r="A2881">
        <v>40527</v>
      </c>
      <c r="B2881" s="58" t="s">
        <v>2858</v>
      </c>
      <c r="C2881" s="58" t="s">
        <v>410</v>
      </c>
      <c r="D2881" s="58" t="s">
        <v>677</v>
      </c>
      <c r="E2881" s="58">
        <v>473</v>
      </c>
      <c r="F2881" s="58">
        <v>24</v>
      </c>
      <c r="G2881" s="59">
        <v>5</v>
      </c>
      <c r="H2881" s="58" t="s">
        <v>2859</v>
      </c>
      <c r="I2881" s="59">
        <v>4.2</v>
      </c>
      <c r="J2881">
        <v>1</v>
      </c>
      <c r="K2881" s="191"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1.85</v>
      </c>
      <c r="L2881" s="192" t="str">
        <f t="shared" si="44"/>
        <v>Beer473</v>
      </c>
      <c r="M2881" s="191">
        <f>VLOOKUP(L2881,'Slope %'!C:D,2,0)</f>
        <v>0.12</v>
      </c>
    </row>
    <row r="2882" spans="1:13" x14ac:dyDescent="0.25">
      <c r="A2882">
        <v>40527</v>
      </c>
      <c r="B2882" s="58" t="s">
        <v>2858</v>
      </c>
      <c r="C2882" s="58" t="s">
        <v>410</v>
      </c>
      <c r="D2882" s="58" t="s">
        <v>677</v>
      </c>
      <c r="E2882" s="58">
        <v>473</v>
      </c>
      <c r="F2882" s="58">
        <v>24</v>
      </c>
      <c r="G2882" s="59">
        <v>5</v>
      </c>
      <c r="H2882" s="58" t="s">
        <v>1613</v>
      </c>
      <c r="I2882" s="59">
        <v>4.2</v>
      </c>
      <c r="J2882">
        <v>1</v>
      </c>
      <c r="K2882" s="191"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1.85</v>
      </c>
      <c r="L2882" s="192" t="str">
        <f t="shared" si="44"/>
        <v>Beer473</v>
      </c>
      <c r="M2882" s="191">
        <f>VLOOKUP(L2882,'Slope %'!C:D,2,0)</f>
        <v>0.12</v>
      </c>
    </row>
    <row r="2883" spans="1:13" x14ac:dyDescent="0.25">
      <c r="A2883">
        <v>40528</v>
      </c>
      <c r="B2883" s="58" t="s">
        <v>2860</v>
      </c>
      <c r="C2883" s="58" t="s">
        <v>423</v>
      </c>
      <c r="D2883" s="58" t="s">
        <v>436</v>
      </c>
      <c r="E2883" s="58">
        <v>3000</v>
      </c>
      <c r="F2883" s="58">
        <v>4</v>
      </c>
      <c r="G2883" s="59">
        <v>13</v>
      </c>
      <c r="H2883" s="58" t="s">
        <v>421</v>
      </c>
      <c r="I2883" s="59">
        <v>54.99</v>
      </c>
      <c r="J2883">
        <v>1</v>
      </c>
      <c r="K2883" s="191"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30.45</v>
      </c>
      <c r="L2883" s="192" t="str">
        <f t="shared" ref="L2883:L2946" si="45">(_xlfn.CONCAT(C2883,E2883))</f>
        <v>Wine3000</v>
      </c>
      <c r="M2883" s="191">
        <f>VLOOKUP(L2883,'Slope %'!C:D,2,0)</f>
        <v>0.05</v>
      </c>
    </row>
    <row r="2884" spans="1:13" x14ac:dyDescent="0.25">
      <c r="A2884">
        <v>40529</v>
      </c>
      <c r="B2884" s="58" t="s">
        <v>2861</v>
      </c>
      <c r="C2884" s="58" t="s">
        <v>410</v>
      </c>
      <c r="D2884" s="58" t="s">
        <v>621</v>
      </c>
      <c r="E2884" s="58">
        <v>5115</v>
      </c>
      <c r="F2884" s="58">
        <v>1</v>
      </c>
      <c r="G2884" s="59">
        <v>4</v>
      </c>
      <c r="H2884" s="58" t="s">
        <v>516</v>
      </c>
      <c r="I2884" s="59">
        <v>37.49</v>
      </c>
      <c r="J2884">
        <v>15</v>
      </c>
      <c r="K2884" s="191"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15.97</v>
      </c>
      <c r="L2884" s="192" t="str">
        <f t="shared" si="45"/>
        <v>Beer5115</v>
      </c>
      <c r="M2884" s="191">
        <f>VLOOKUP(L2884,'Slope %'!C:D,2,0)</f>
        <v>0.05</v>
      </c>
    </row>
    <row r="2885" spans="1:13" x14ac:dyDescent="0.25">
      <c r="A2885">
        <v>40529</v>
      </c>
      <c r="B2885" s="58" t="s">
        <v>2861</v>
      </c>
      <c r="C2885" s="58" t="s">
        <v>410</v>
      </c>
      <c r="D2885" s="58" t="s">
        <v>621</v>
      </c>
      <c r="E2885" s="58">
        <v>5115</v>
      </c>
      <c r="F2885" s="58">
        <v>1</v>
      </c>
      <c r="G2885" s="59">
        <v>4</v>
      </c>
      <c r="H2885" s="58" t="s">
        <v>516</v>
      </c>
      <c r="I2885" s="59">
        <v>37.49</v>
      </c>
      <c r="J2885">
        <v>15</v>
      </c>
      <c r="K2885" s="191"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15.97</v>
      </c>
      <c r="L2885" s="192" t="str">
        <f t="shared" si="45"/>
        <v>Beer5115</v>
      </c>
      <c r="M2885" s="191">
        <f>VLOOKUP(L2885,'Slope %'!C:D,2,0)</f>
        <v>0.05</v>
      </c>
    </row>
    <row r="2886" spans="1:13" x14ac:dyDescent="0.25">
      <c r="A2886">
        <v>40546</v>
      </c>
      <c r="B2886" s="58" t="s">
        <v>2862</v>
      </c>
      <c r="C2886" s="58" t="s">
        <v>414</v>
      </c>
      <c r="D2886" s="58" t="s">
        <v>536</v>
      </c>
      <c r="E2886" s="58">
        <v>1000</v>
      </c>
      <c r="F2886" s="58">
        <v>6</v>
      </c>
      <c r="G2886" s="59">
        <v>25</v>
      </c>
      <c r="H2886" s="58" t="s">
        <v>534</v>
      </c>
      <c r="I2886" s="59">
        <v>70.599999999999994</v>
      </c>
      <c r="J2886">
        <v>1</v>
      </c>
      <c r="K2886" s="191"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19.52</v>
      </c>
      <c r="L2886" s="192" t="str">
        <f t="shared" si="45"/>
        <v>Spirits1000</v>
      </c>
      <c r="M2886" s="191">
        <f>VLOOKUP(L2886,'Slope %'!C:D,2,0)</f>
        <v>0.05</v>
      </c>
    </row>
    <row r="2887" spans="1:13" x14ac:dyDescent="0.25">
      <c r="A2887">
        <v>40564</v>
      </c>
      <c r="B2887" s="58" t="s">
        <v>2863</v>
      </c>
      <c r="C2887" s="58" t="s">
        <v>414</v>
      </c>
      <c r="D2887" s="58" t="s">
        <v>663</v>
      </c>
      <c r="E2887" s="58">
        <v>750</v>
      </c>
      <c r="F2887" s="58">
        <v>18</v>
      </c>
      <c r="G2887" s="59">
        <v>30</v>
      </c>
      <c r="H2887" s="58" t="s">
        <v>2691</v>
      </c>
      <c r="I2887" s="59">
        <v>24.49</v>
      </c>
      <c r="J2887">
        <v>1</v>
      </c>
      <c r="K2887" s="191"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17.57</v>
      </c>
      <c r="L2887" s="192" t="str">
        <f t="shared" si="45"/>
        <v>Spirits750</v>
      </c>
      <c r="M2887" s="191">
        <f>VLOOKUP(L2887,'Slope %'!C:D,2,0)</f>
        <v>7.0000000000000007E-2</v>
      </c>
    </row>
    <row r="2888" spans="1:13" x14ac:dyDescent="0.25">
      <c r="A2888">
        <v>40568</v>
      </c>
      <c r="B2888" s="58" t="s">
        <v>2864</v>
      </c>
      <c r="C2888" s="58" t="s">
        <v>423</v>
      </c>
      <c r="D2888" s="58" t="s">
        <v>436</v>
      </c>
      <c r="E2888" s="58">
        <v>3000</v>
      </c>
      <c r="F2888" s="58">
        <v>4</v>
      </c>
      <c r="G2888" s="59">
        <v>13</v>
      </c>
      <c r="H2888" s="58" t="s">
        <v>456</v>
      </c>
      <c r="I2888" s="59">
        <v>46.99</v>
      </c>
      <c r="J2888">
        <v>1</v>
      </c>
      <c r="K2888" s="191"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30.45</v>
      </c>
      <c r="L2888" s="192" t="str">
        <f t="shared" si="45"/>
        <v>Wine3000</v>
      </c>
      <c r="M2888" s="191">
        <f>VLOOKUP(L2888,'Slope %'!C:D,2,0)</f>
        <v>0.05</v>
      </c>
    </row>
    <row r="2889" spans="1:13" x14ac:dyDescent="0.25">
      <c r="A2889">
        <v>40570</v>
      </c>
      <c r="B2889" s="58" t="s">
        <v>2865</v>
      </c>
      <c r="C2889" s="58" t="s">
        <v>423</v>
      </c>
      <c r="D2889" s="58" t="s">
        <v>473</v>
      </c>
      <c r="E2889" s="58">
        <v>750</v>
      </c>
      <c r="F2889" s="58">
        <v>12</v>
      </c>
      <c r="G2889" s="59">
        <v>13</v>
      </c>
      <c r="H2889" s="58" t="s">
        <v>445</v>
      </c>
      <c r="I2889" s="59">
        <v>22.99</v>
      </c>
      <c r="J2889">
        <v>1</v>
      </c>
      <c r="K2889" s="191"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7.61</v>
      </c>
      <c r="L2889" s="192" t="str">
        <f t="shared" si="45"/>
        <v>Wine750</v>
      </c>
      <c r="M2889" s="191">
        <f>VLOOKUP(L2889,'Slope %'!C:D,2,0)</f>
        <v>0.1</v>
      </c>
    </row>
    <row r="2890" spans="1:13" x14ac:dyDescent="0.25">
      <c r="A2890">
        <v>40577</v>
      </c>
      <c r="B2890" s="58" t="s">
        <v>2866</v>
      </c>
      <c r="C2890" s="58" t="s">
        <v>423</v>
      </c>
      <c r="D2890" s="58" t="s">
        <v>538</v>
      </c>
      <c r="E2890" s="58">
        <v>750</v>
      </c>
      <c r="F2890" s="58">
        <v>12</v>
      </c>
      <c r="G2890" s="59">
        <v>14.5</v>
      </c>
      <c r="H2890" s="58" t="s">
        <v>445</v>
      </c>
      <c r="I2890" s="59">
        <v>22.99</v>
      </c>
      <c r="J2890">
        <v>1</v>
      </c>
      <c r="K2890" s="191"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8.49</v>
      </c>
      <c r="L2890" s="192" t="str">
        <f t="shared" si="45"/>
        <v>Wine750</v>
      </c>
      <c r="M2890" s="191">
        <f>VLOOKUP(L2890,'Slope %'!C:D,2,0)</f>
        <v>0.1</v>
      </c>
    </row>
    <row r="2891" spans="1:13" x14ac:dyDescent="0.25">
      <c r="A2891">
        <v>40593</v>
      </c>
      <c r="B2891" s="58" t="s">
        <v>2867</v>
      </c>
      <c r="C2891" s="58" t="s">
        <v>423</v>
      </c>
      <c r="D2891" s="58" t="s">
        <v>467</v>
      </c>
      <c r="E2891" s="58">
        <v>750</v>
      </c>
      <c r="F2891" s="58">
        <v>12</v>
      </c>
      <c r="G2891" s="59">
        <v>13</v>
      </c>
      <c r="H2891" s="58" t="s">
        <v>600</v>
      </c>
      <c r="I2891" s="59">
        <v>14.49</v>
      </c>
      <c r="J2891">
        <v>1</v>
      </c>
      <c r="K2891" s="191"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7.61</v>
      </c>
      <c r="L2891" s="192" t="str">
        <f t="shared" si="45"/>
        <v>Wine750</v>
      </c>
      <c r="M2891" s="191">
        <f>VLOOKUP(L2891,'Slope %'!C:D,2,0)</f>
        <v>0.1</v>
      </c>
    </row>
    <row r="2892" spans="1:13" x14ac:dyDescent="0.25">
      <c r="A2892">
        <v>40606</v>
      </c>
      <c r="B2892" s="58" t="s">
        <v>2868</v>
      </c>
      <c r="C2892" s="58" t="s">
        <v>423</v>
      </c>
      <c r="D2892" s="58" t="s">
        <v>476</v>
      </c>
      <c r="E2892" s="58">
        <v>750</v>
      </c>
      <c r="F2892" s="58">
        <v>12</v>
      </c>
      <c r="G2892" s="59">
        <v>14.5</v>
      </c>
      <c r="H2892" s="58" t="s">
        <v>445</v>
      </c>
      <c r="I2892" s="59">
        <v>22.99</v>
      </c>
      <c r="J2892">
        <v>1</v>
      </c>
      <c r="K2892" s="191"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8.49</v>
      </c>
      <c r="L2892" s="192" t="str">
        <f t="shared" si="45"/>
        <v>Wine750</v>
      </c>
      <c r="M2892" s="191">
        <f>VLOOKUP(L2892,'Slope %'!C:D,2,0)</f>
        <v>0.1</v>
      </c>
    </row>
    <row r="2893" spans="1:13" x14ac:dyDescent="0.25">
      <c r="A2893">
        <v>40622</v>
      </c>
      <c r="B2893" s="58" t="s">
        <v>2869</v>
      </c>
      <c r="C2893" s="58" t="s">
        <v>673</v>
      </c>
      <c r="D2893" s="58" t="s">
        <v>1091</v>
      </c>
      <c r="E2893" s="58">
        <v>2130</v>
      </c>
      <c r="F2893" s="58">
        <v>4</v>
      </c>
      <c r="G2893" s="59">
        <v>5</v>
      </c>
      <c r="H2893" s="58" t="s">
        <v>448</v>
      </c>
      <c r="I2893" s="59">
        <v>14</v>
      </c>
      <c r="J2893">
        <v>6</v>
      </c>
      <c r="K2893" s="191"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8.31</v>
      </c>
      <c r="L2893" s="192" t="str">
        <f t="shared" si="45"/>
        <v>Ready to Drink2130</v>
      </c>
      <c r="M2893" s="191">
        <f>VLOOKUP(L2893,'Slope %'!C:D,2,0)</f>
        <v>0.1</v>
      </c>
    </row>
    <row r="2894" spans="1:13" x14ac:dyDescent="0.25">
      <c r="A2894">
        <v>40622</v>
      </c>
      <c r="B2894" s="58" t="s">
        <v>2869</v>
      </c>
      <c r="C2894" s="58" t="s">
        <v>673</v>
      </c>
      <c r="D2894" s="58" t="s">
        <v>1091</v>
      </c>
      <c r="E2894" s="58">
        <v>2130</v>
      </c>
      <c r="F2894" s="58">
        <v>4</v>
      </c>
      <c r="G2894" s="59">
        <v>5</v>
      </c>
      <c r="H2894" s="58" t="s">
        <v>448</v>
      </c>
      <c r="I2894" s="59">
        <v>14</v>
      </c>
      <c r="J2894">
        <v>6</v>
      </c>
      <c r="K2894" s="191"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8.31</v>
      </c>
      <c r="L2894" s="192" t="str">
        <f t="shared" si="45"/>
        <v>Ready to Drink2130</v>
      </c>
      <c r="M2894" s="191">
        <f>VLOOKUP(L2894,'Slope %'!C:D,2,0)</f>
        <v>0.1</v>
      </c>
    </row>
    <row r="2895" spans="1:13" x14ac:dyDescent="0.25">
      <c r="A2895">
        <v>40631</v>
      </c>
      <c r="B2895" s="58" t="s">
        <v>2870</v>
      </c>
      <c r="C2895" s="58" t="s">
        <v>410</v>
      </c>
      <c r="D2895" s="58" t="s">
        <v>717</v>
      </c>
      <c r="E2895" s="58">
        <v>355</v>
      </c>
      <c r="F2895" s="58">
        <v>24</v>
      </c>
      <c r="G2895" s="59">
        <v>10</v>
      </c>
      <c r="H2895" s="58" t="s">
        <v>1959</v>
      </c>
      <c r="I2895" s="59">
        <v>5</v>
      </c>
      <c r="J2895">
        <v>1</v>
      </c>
      <c r="K2895" s="191"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2.77</v>
      </c>
      <c r="L2895" s="192" t="str">
        <f t="shared" si="45"/>
        <v>Beer355</v>
      </c>
      <c r="M2895" s="191">
        <f>VLOOKUP(L2895,'Slope %'!C:D,2,0)</f>
        <v>0.12</v>
      </c>
    </row>
    <row r="2896" spans="1:13" x14ac:dyDescent="0.25">
      <c r="A2896">
        <v>40631</v>
      </c>
      <c r="B2896" s="58" t="s">
        <v>2870</v>
      </c>
      <c r="C2896" s="58" t="s">
        <v>410</v>
      </c>
      <c r="D2896" s="58" t="s">
        <v>717</v>
      </c>
      <c r="E2896" s="58">
        <v>355</v>
      </c>
      <c r="F2896" s="58">
        <v>24</v>
      </c>
      <c r="G2896" s="59">
        <v>10</v>
      </c>
      <c r="H2896" s="58" t="s">
        <v>1959</v>
      </c>
      <c r="I2896" s="59">
        <v>5</v>
      </c>
      <c r="J2896">
        <v>1</v>
      </c>
      <c r="K2896" s="191"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2.77</v>
      </c>
      <c r="L2896" s="192" t="str">
        <f t="shared" si="45"/>
        <v>Beer355</v>
      </c>
      <c r="M2896" s="191">
        <f>VLOOKUP(L2896,'Slope %'!C:D,2,0)</f>
        <v>0.12</v>
      </c>
    </row>
    <row r="2897" spans="1:13" x14ac:dyDescent="0.25">
      <c r="A2897">
        <v>40637</v>
      </c>
      <c r="B2897" s="58" t="s">
        <v>2871</v>
      </c>
      <c r="C2897" s="58" t="s">
        <v>414</v>
      </c>
      <c r="D2897" s="58" t="s">
        <v>415</v>
      </c>
      <c r="E2897" s="58">
        <v>750</v>
      </c>
      <c r="F2897" s="58">
        <v>6</v>
      </c>
      <c r="G2897" s="59">
        <v>40</v>
      </c>
      <c r="H2897" s="58" t="s">
        <v>419</v>
      </c>
      <c r="I2897" s="59">
        <v>194.99</v>
      </c>
      <c r="J2897">
        <v>1</v>
      </c>
      <c r="K2897" s="191"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23.42</v>
      </c>
      <c r="L2897" s="192" t="str">
        <f t="shared" si="45"/>
        <v>Spirits750</v>
      </c>
      <c r="M2897" s="191">
        <f>VLOOKUP(L2897,'Slope %'!C:D,2,0)</f>
        <v>7.0000000000000007E-2</v>
      </c>
    </row>
    <row r="2898" spans="1:13" x14ac:dyDescent="0.25">
      <c r="A2898">
        <v>40641</v>
      </c>
      <c r="B2898" s="58" t="s">
        <v>2872</v>
      </c>
      <c r="C2898" s="58" t="s">
        <v>414</v>
      </c>
      <c r="D2898" s="58" t="s">
        <v>415</v>
      </c>
      <c r="E2898" s="58">
        <v>750</v>
      </c>
      <c r="F2898" s="58">
        <v>6</v>
      </c>
      <c r="G2898" s="59">
        <v>48</v>
      </c>
      <c r="H2898" s="58" t="s">
        <v>445</v>
      </c>
      <c r="I2898" s="59">
        <v>65.989999999999995</v>
      </c>
      <c r="J2898">
        <v>1</v>
      </c>
      <c r="K2898" s="191"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28.11</v>
      </c>
      <c r="L2898" s="192" t="str">
        <f t="shared" si="45"/>
        <v>Spirits750</v>
      </c>
      <c r="M2898" s="191">
        <f>VLOOKUP(L2898,'Slope %'!C:D,2,0)</f>
        <v>7.0000000000000007E-2</v>
      </c>
    </row>
    <row r="2899" spans="1:13" x14ac:dyDescent="0.25">
      <c r="A2899">
        <v>40645</v>
      </c>
      <c r="B2899" s="58" t="s">
        <v>2873</v>
      </c>
      <c r="C2899" s="58" t="s">
        <v>410</v>
      </c>
      <c r="D2899" s="58" t="s">
        <v>677</v>
      </c>
      <c r="E2899" s="58">
        <v>473</v>
      </c>
      <c r="F2899" s="58">
        <v>24</v>
      </c>
      <c r="G2899" s="59">
        <v>5</v>
      </c>
      <c r="H2899" s="58" t="s">
        <v>1903</v>
      </c>
      <c r="I2899" s="59">
        <v>4.3</v>
      </c>
      <c r="J2899">
        <v>1</v>
      </c>
      <c r="K2899" s="191"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1.85</v>
      </c>
      <c r="L2899" s="192" t="str">
        <f t="shared" si="45"/>
        <v>Beer473</v>
      </c>
      <c r="M2899" s="191">
        <f>VLOOKUP(L2899,'Slope %'!C:D,2,0)</f>
        <v>0.12</v>
      </c>
    </row>
    <row r="2900" spans="1:13" x14ac:dyDescent="0.25">
      <c r="A2900">
        <v>40645</v>
      </c>
      <c r="B2900" s="58" t="s">
        <v>2873</v>
      </c>
      <c r="C2900" s="58" t="s">
        <v>410</v>
      </c>
      <c r="D2900" s="58" t="s">
        <v>677</v>
      </c>
      <c r="E2900" s="58">
        <v>473</v>
      </c>
      <c r="F2900" s="58">
        <v>24</v>
      </c>
      <c r="G2900" s="59">
        <v>5</v>
      </c>
      <c r="H2900" s="58" t="s">
        <v>1903</v>
      </c>
      <c r="I2900" s="59">
        <v>4.3</v>
      </c>
      <c r="J2900">
        <v>1</v>
      </c>
      <c r="K2900" s="191"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1.85</v>
      </c>
      <c r="L2900" s="192" t="str">
        <f t="shared" si="45"/>
        <v>Beer473</v>
      </c>
      <c r="M2900" s="191">
        <f>VLOOKUP(L2900,'Slope %'!C:D,2,0)</f>
        <v>0.12</v>
      </c>
    </row>
    <row r="2901" spans="1:13" x14ac:dyDescent="0.25">
      <c r="A2901">
        <v>40651</v>
      </c>
      <c r="B2901" s="58" t="s">
        <v>2874</v>
      </c>
      <c r="C2901" s="58" t="s">
        <v>410</v>
      </c>
      <c r="D2901" s="58" t="s">
        <v>677</v>
      </c>
      <c r="E2901" s="58">
        <v>473</v>
      </c>
      <c r="F2901" s="58">
        <v>24</v>
      </c>
      <c r="G2901" s="59">
        <v>4.5</v>
      </c>
      <c r="H2901" s="58" t="s">
        <v>1613</v>
      </c>
      <c r="I2901" s="59">
        <v>4.75</v>
      </c>
      <c r="J2901">
        <v>1</v>
      </c>
      <c r="K2901" s="191"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1.66</v>
      </c>
      <c r="L2901" s="192" t="str">
        <f t="shared" si="45"/>
        <v>Beer473</v>
      </c>
      <c r="M2901" s="191">
        <f>VLOOKUP(L2901,'Slope %'!C:D,2,0)</f>
        <v>0.12</v>
      </c>
    </row>
    <row r="2902" spans="1:13" x14ac:dyDescent="0.25">
      <c r="A2902">
        <v>40651</v>
      </c>
      <c r="B2902" s="58" t="s">
        <v>2874</v>
      </c>
      <c r="C2902" s="58" t="s">
        <v>410</v>
      </c>
      <c r="D2902" s="58" t="s">
        <v>677</v>
      </c>
      <c r="E2902" s="58">
        <v>473</v>
      </c>
      <c r="F2902" s="58">
        <v>24</v>
      </c>
      <c r="G2902" s="59">
        <v>4.5</v>
      </c>
      <c r="H2902" s="58" t="s">
        <v>1613</v>
      </c>
      <c r="I2902" s="59">
        <v>4.75</v>
      </c>
      <c r="J2902">
        <v>1</v>
      </c>
      <c r="K2902" s="191"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1.66</v>
      </c>
      <c r="L2902" s="192" t="str">
        <f t="shared" si="45"/>
        <v>Beer473</v>
      </c>
      <c r="M2902" s="191">
        <f>VLOOKUP(L2902,'Slope %'!C:D,2,0)</f>
        <v>0.12</v>
      </c>
    </row>
    <row r="2903" spans="1:13" x14ac:dyDescent="0.25">
      <c r="A2903">
        <v>40678</v>
      </c>
      <c r="B2903" s="58" t="s">
        <v>2875</v>
      </c>
      <c r="C2903" s="58" t="s">
        <v>410</v>
      </c>
      <c r="D2903" s="58" t="s">
        <v>677</v>
      </c>
      <c r="E2903" s="58">
        <v>473</v>
      </c>
      <c r="F2903" s="58">
        <v>24</v>
      </c>
      <c r="G2903" s="59">
        <v>5</v>
      </c>
      <c r="H2903" s="58" t="s">
        <v>1855</v>
      </c>
      <c r="I2903" s="59">
        <v>4.75</v>
      </c>
      <c r="J2903">
        <v>1</v>
      </c>
      <c r="K2903" s="191"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1.85</v>
      </c>
      <c r="L2903" s="192" t="str">
        <f t="shared" si="45"/>
        <v>Beer473</v>
      </c>
      <c r="M2903" s="191">
        <f>VLOOKUP(L2903,'Slope %'!C:D,2,0)</f>
        <v>0.12</v>
      </c>
    </row>
    <row r="2904" spans="1:13" x14ac:dyDescent="0.25">
      <c r="A2904">
        <v>40678</v>
      </c>
      <c r="B2904" s="58" t="s">
        <v>2875</v>
      </c>
      <c r="C2904" s="58" t="s">
        <v>410</v>
      </c>
      <c r="D2904" s="58" t="s">
        <v>677</v>
      </c>
      <c r="E2904" s="58">
        <v>473</v>
      </c>
      <c r="F2904" s="58">
        <v>24</v>
      </c>
      <c r="G2904" s="59">
        <v>5</v>
      </c>
      <c r="H2904" s="58" t="s">
        <v>1855</v>
      </c>
      <c r="I2904" s="59">
        <v>4.75</v>
      </c>
      <c r="J2904">
        <v>1</v>
      </c>
      <c r="K2904" s="191"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1.85</v>
      </c>
      <c r="L2904" s="192" t="str">
        <f t="shared" si="45"/>
        <v>Beer473</v>
      </c>
      <c r="M2904" s="191">
        <f>VLOOKUP(L2904,'Slope %'!C:D,2,0)</f>
        <v>0.12</v>
      </c>
    </row>
    <row r="2905" spans="1:13" x14ac:dyDescent="0.25">
      <c r="A2905">
        <v>40734</v>
      </c>
      <c r="B2905" s="58" t="s">
        <v>2876</v>
      </c>
      <c r="C2905" s="58" t="s">
        <v>410</v>
      </c>
      <c r="D2905" s="58" t="s">
        <v>677</v>
      </c>
      <c r="E2905" s="58">
        <v>355</v>
      </c>
      <c r="F2905" s="58">
        <v>24</v>
      </c>
      <c r="G2905" s="59">
        <v>4.5999999999999996</v>
      </c>
      <c r="H2905" s="58" t="s">
        <v>2241</v>
      </c>
      <c r="I2905" s="59">
        <v>3.29</v>
      </c>
      <c r="J2905">
        <v>1</v>
      </c>
      <c r="K2905" s="191"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1.27</v>
      </c>
      <c r="L2905" s="192" t="str">
        <f t="shared" si="45"/>
        <v>Beer355</v>
      </c>
      <c r="M2905" s="191">
        <f>VLOOKUP(L2905,'Slope %'!C:D,2,0)</f>
        <v>0.12</v>
      </c>
    </row>
    <row r="2906" spans="1:13" x14ac:dyDescent="0.25">
      <c r="A2906">
        <v>40734</v>
      </c>
      <c r="B2906" s="58" t="s">
        <v>2876</v>
      </c>
      <c r="C2906" s="58" t="s">
        <v>410</v>
      </c>
      <c r="D2906" s="58" t="s">
        <v>677</v>
      </c>
      <c r="E2906" s="58">
        <v>355</v>
      </c>
      <c r="F2906" s="58">
        <v>24</v>
      </c>
      <c r="G2906" s="59">
        <v>4.5999999999999996</v>
      </c>
      <c r="H2906" s="58" t="s">
        <v>1903</v>
      </c>
      <c r="I2906" s="59">
        <v>3.29</v>
      </c>
      <c r="J2906">
        <v>1</v>
      </c>
      <c r="K2906" s="191"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1.27</v>
      </c>
      <c r="L2906" s="192" t="str">
        <f t="shared" si="45"/>
        <v>Beer355</v>
      </c>
      <c r="M2906" s="191">
        <f>VLOOKUP(L2906,'Slope %'!C:D,2,0)</f>
        <v>0.12</v>
      </c>
    </row>
    <row r="2907" spans="1:13" x14ac:dyDescent="0.25">
      <c r="A2907">
        <v>40745</v>
      </c>
      <c r="B2907" s="58" t="s">
        <v>2877</v>
      </c>
      <c r="C2907" s="58" t="s">
        <v>673</v>
      </c>
      <c r="D2907" s="58" t="s">
        <v>2505</v>
      </c>
      <c r="E2907" s="58">
        <v>4260</v>
      </c>
      <c r="F2907" s="58">
        <v>2</v>
      </c>
      <c r="G2907" s="59">
        <v>5</v>
      </c>
      <c r="H2907" s="58" t="s">
        <v>2506</v>
      </c>
      <c r="I2907" s="59">
        <v>32.99</v>
      </c>
      <c r="J2907">
        <v>12</v>
      </c>
      <c r="K2907" s="191"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16.63</v>
      </c>
      <c r="L2907" s="192" t="str">
        <f t="shared" si="45"/>
        <v>Ready to Drink4260</v>
      </c>
      <c r="M2907" s="191">
        <f>VLOOKUP(L2907,'Slope %'!C:D,2,0)</f>
        <v>7.0000000000000007E-2</v>
      </c>
    </row>
    <row r="2908" spans="1:13" x14ac:dyDescent="0.25">
      <c r="A2908">
        <v>40745</v>
      </c>
      <c r="B2908" s="58" t="s">
        <v>2877</v>
      </c>
      <c r="C2908" s="58" t="s">
        <v>673</v>
      </c>
      <c r="D2908" s="58" t="s">
        <v>2505</v>
      </c>
      <c r="E2908" s="58">
        <v>4260</v>
      </c>
      <c r="F2908" s="58">
        <v>2</v>
      </c>
      <c r="G2908" s="59">
        <v>5</v>
      </c>
      <c r="H2908" s="58" t="s">
        <v>2506</v>
      </c>
      <c r="I2908" s="59">
        <v>32.99</v>
      </c>
      <c r="J2908">
        <v>12</v>
      </c>
      <c r="K2908" s="191"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16.63</v>
      </c>
      <c r="L2908" s="192" t="str">
        <f t="shared" si="45"/>
        <v>Ready to Drink4260</v>
      </c>
      <c r="M2908" s="191">
        <f>VLOOKUP(L2908,'Slope %'!C:D,2,0)</f>
        <v>7.0000000000000007E-2</v>
      </c>
    </row>
    <row r="2909" spans="1:13" x14ac:dyDescent="0.25">
      <c r="A2909">
        <v>40794</v>
      </c>
      <c r="B2909" s="58" t="s">
        <v>2878</v>
      </c>
      <c r="C2909" s="58" t="s">
        <v>410</v>
      </c>
      <c r="D2909" s="58" t="s">
        <v>677</v>
      </c>
      <c r="E2909" s="58">
        <v>473</v>
      </c>
      <c r="F2909" s="58">
        <v>24</v>
      </c>
      <c r="G2909" s="59">
        <v>4.5</v>
      </c>
      <c r="H2909" s="58" t="s">
        <v>1813</v>
      </c>
      <c r="I2909" s="59">
        <v>3.99</v>
      </c>
      <c r="J2909">
        <v>1</v>
      </c>
      <c r="K2909" s="191"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1.66</v>
      </c>
      <c r="L2909" s="192" t="str">
        <f t="shared" si="45"/>
        <v>Beer473</v>
      </c>
      <c r="M2909" s="191">
        <f>VLOOKUP(L2909,'Slope %'!C:D,2,0)</f>
        <v>0.12</v>
      </c>
    </row>
    <row r="2910" spans="1:13" x14ac:dyDescent="0.25">
      <c r="A2910">
        <v>40794</v>
      </c>
      <c r="B2910" s="58" t="s">
        <v>2878</v>
      </c>
      <c r="C2910" s="58" t="s">
        <v>410</v>
      </c>
      <c r="D2910" s="58" t="s">
        <v>677</v>
      </c>
      <c r="E2910" s="58">
        <v>473</v>
      </c>
      <c r="F2910" s="58">
        <v>24</v>
      </c>
      <c r="G2910" s="59">
        <v>4.5</v>
      </c>
      <c r="H2910" s="58" t="s">
        <v>1813</v>
      </c>
      <c r="I2910" s="59">
        <v>3.99</v>
      </c>
      <c r="J2910">
        <v>1</v>
      </c>
      <c r="K2910" s="191"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1.66</v>
      </c>
      <c r="L2910" s="192" t="str">
        <f t="shared" si="45"/>
        <v>Beer473</v>
      </c>
      <c r="M2910" s="191">
        <f>VLOOKUP(L2910,'Slope %'!C:D,2,0)</f>
        <v>0.12</v>
      </c>
    </row>
    <row r="2911" spans="1:13" x14ac:dyDescent="0.25">
      <c r="A2911">
        <v>40821</v>
      </c>
      <c r="B2911" s="58" t="s">
        <v>2879</v>
      </c>
      <c r="C2911" s="58" t="s">
        <v>410</v>
      </c>
      <c r="D2911" s="58" t="s">
        <v>717</v>
      </c>
      <c r="E2911" s="58">
        <v>473</v>
      </c>
      <c r="F2911" s="58">
        <v>24</v>
      </c>
      <c r="G2911" s="59">
        <v>6.2</v>
      </c>
      <c r="H2911" s="58" t="s">
        <v>1695</v>
      </c>
      <c r="I2911" s="59">
        <v>4.6900000000000004</v>
      </c>
      <c r="J2911">
        <v>1</v>
      </c>
      <c r="K2911" s="191"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2.29</v>
      </c>
      <c r="L2911" s="192" t="str">
        <f t="shared" si="45"/>
        <v>Beer473</v>
      </c>
      <c r="M2911" s="191">
        <f>VLOOKUP(L2911,'Slope %'!C:D,2,0)</f>
        <v>0.12</v>
      </c>
    </row>
    <row r="2912" spans="1:13" x14ac:dyDescent="0.25">
      <c r="A2912">
        <v>40828</v>
      </c>
      <c r="B2912" s="58" t="s">
        <v>2880</v>
      </c>
      <c r="C2912" s="58" t="s">
        <v>423</v>
      </c>
      <c r="D2912" s="58" t="s">
        <v>436</v>
      </c>
      <c r="E2912" s="58">
        <v>750</v>
      </c>
      <c r="F2912" s="58">
        <v>12</v>
      </c>
      <c r="G2912" s="59">
        <v>13</v>
      </c>
      <c r="H2912" s="58" t="s">
        <v>437</v>
      </c>
      <c r="I2912" s="59">
        <v>21.99</v>
      </c>
      <c r="J2912">
        <v>1</v>
      </c>
      <c r="K2912" s="191"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7.61</v>
      </c>
      <c r="L2912" s="192" t="str">
        <f t="shared" si="45"/>
        <v>Wine750</v>
      </c>
      <c r="M2912" s="191">
        <f>VLOOKUP(L2912,'Slope %'!C:D,2,0)</f>
        <v>0.1</v>
      </c>
    </row>
    <row r="2913" spans="1:13" x14ac:dyDescent="0.25">
      <c r="A2913">
        <v>40829</v>
      </c>
      <c r="B2913" s="58" t="s">
        <v>2881</v>
      </c>
      <c r="C2913" s="58" t="s">
        <v>414</v>
      </c>
      <c r="D2913" s="58" t="s">
        <v>566</v>
      </c>
      <c r="E2913" s="58">
        <v>750</v>
      </c>
      <c r="F2913" s="58">
        <v>6</v>
      </c>
      <c r="G2913" s="59">
        <v>16</v>
      </c>
      <c r="H2913" s="58" t="s">
        <v>437</v>
      </c>
      <c r="I2913" s="59">
        <v>39.950000000000003</v>
      </c>
      <c r="J2913">
        <v>1</v>
      </c>
      <c r="K2913" s="191"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9.3699999999999992</v>
      </c>
      <c r="L2913" s="192" t="str">
        <f t="shared" si="45"/>
        <v>Spirits750</v>
      </c>
      <c r="M2913" s="191">
        <f>VLOOKUP(L2913,'Slope %'!C:D,2,0)</f>
        <v>7.0000000000000007E-2</v>
      </c>
    </row>
    <row r="2914" spans="1:13" x14ac:dyDescent="0.25">
      <c r="A2914">
        <v>40834</v>
      </c>
      <c r="B2914" s="58" t="s">
        <v>2882</v>
      </c>
      <c r="C2914" s="58" t="s">
        <v>410</v>
      </c>
      <c r="D2914" s="58" t="s">
        <v>411</v>
      </c>
      <c r="E2914" s="58">
        <v>473</v>
      </c>
      <c r="F2914" s="58">
        <v>24</v>
      </c>
      <c r="G2914" s="59">
        <v>5</v>
      </c>
      <c r="H2914" s="58" t="s">
        <v>841</v>
      </c>
      <c r="I2914" s="59">
        <v>4.29</v>
      </c>
      <c r="J2914">
        <v>1</v>
      </c>
      <c r="K2914" s="191"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1.85</v>
      </c>
      <c r="L2914" s="192" t="str">
        <f t="shared" si="45"/>
        <v>Beer473</v>
      </c>
      <c r="M2914" s="191">
        <f>VLOOKUP(L2914,'Slope %'!C:D,2,0)</f>
        <v>0.12</v>
      </c>
    </row>
    <row r="2915" spans="1:13" x14ac:dyDescent="0.25">
      <c r="A2915">
        <v>40834</v>
      </c>
      <c r="B2915" s="58" t="s">
        <v>2882</v>
      </c>
      <c r="C2915" s="58" t="s">
        <v>410</v>
      </c>
      <c r="D2915" s="58" t="s">
        <v>411</v>
      </c>
      <c r="E2915" s="58">
        <v>473</v>
      </c>
      <c r="F2915" s="58">
        <v>24</v>
      </c>
      <c r="G2915" s="59">
        <v>5</v>
      </c>
      <c r="H2915" s="58" t="s">
        <v>841</v>
      </c>
      <c r="I2915" s="59">
        <v>4.29</v>
      </c>
      <c r="J2915">
        <v>1</v>
      </c>
      <c r="K2915" s="191"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1.85</v>
      </c>
      <c r="L2915" s="192" t="str">
        <f t="shared" si="45"/>
        <v>Beer473</v>
      </c>
      <c r="M2915" s="191">
        <f>VLOOKUP(L2915,'Slope %'!C:D,2,0)</f>
        <v>0.12</v>
      </c>
    </row>
    <row r="2916" spans="1:13" x14ac:dyDescent="0.25">
      <c r="A2916">
        <v>40846</v>
      </c>
      <c r="B2916" s="58" t="s">
        <v>2883</v>
      </c>
      <c r="C2916" s="58" t="s">
        <v>423</v>
      </c>
      <c r="D2916" s="58" t="s">
        <v>467</v>
      </c>
      <c r="E2916" s="58">
        <v>750</v>
      </c>
      <c r="F2916" s="58">
        <v>12</v>
      </c>
      <c r="G2916" s="59">
        <v>12</v>
      </c>
      <c r="H2916" s="58" t="s">
        <v>474</v>
      </c>
      <c r="I2916" s="59">
        <v>13.49</v>
      </c>
      <c r="J2916">
        <v>1</v>
      </c>
      <c r="K2916" s="191"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7.03</v>
      </c>
      <c r="L2916" s="192" t="str">
        <f t="shared" si="45"/>
        <v>Wine750</v>
      </c>
      <c r="M2916" s="191">
        <f>VLOOKUP(L2916,'Slope %'!C:D,2,0)</f>
        <v>0.1</v>
      </c>
    </row>
    <row r="2917" spans="1:13" x14ac:dyDescent="0.25">
      <c r="A2917">
        <v>40856</v>
      </c>
      <c r="B2917" s="58" t="s">
        <v>2884</v>
      </c>
      <c r="C2917" s="58" t="s">
        <v>423</v>
      </c>
      <c r="D2917" s="58" t="s">
        <v>602</v>
      </c>
      <c r="E2917" s="58">
        <v>750</v>
      </c>
      <c r="F2917" s="58">
        <v>12</v>
      </c>
      <c r="G2917" s="59">
        <v>13</v>
      </c>
      <c r="H2917" s="58" t="s">
        <v>456</v>
      </c>
      <c r="I2917" s="59">
        <v>34.99</v>
      </c>
      <c r="J2917">
        <v>1</v>
      </c>
      <c r="K2917" s="191"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7.61</v>
      </c>
      <c r="L2917" s="192" t="str">
        <f t="shared" si="45"/>
        <v>Wine750</v>
      </c>
      <c r="M2917" s="191">
        <f>VLOOKUP(L2917,'Slope %'!C:D,2,0)</f>
        <v>0.1</v>
      </c>
    </row>
    <row r="2918" spans="1:13" x14ac:dyDescent="0.25">
      <c r="A2918">
        <v>40858</v>
      </c>
      <c r="B2918" s="58" t="s">
        <v>2885</v>
      </c>
      <c r="C2918" s="58" t="s">
        <v>423</v>
      </c>
      <c r="D2918" s="58" t="s">
        <v>560</v>
      </c>
      <c r="E2918" s="58">
        <v>750</v>
      </c>
      <c r="F2918" s="58">
        <v>12</v>
      </c>
      <c r="G2918" s="59">
        <v>14</v>
      </c>
      <c r="H2918" s="58" t="s">
        <v>437</v>
      </c>
      <c r="I2918" s="59">
        <v>18.989999999999998</v>
      </c>
      <c r="J2918">
        <v>1</v>
      </c>
      <c r="K2918" s="191"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8.1999999999999993</v>
      </c>
      <c r="L2918" s="192" t="str">
        <f t="shared" si="45"/>
        <v>Wine750</v>
      </c>
      <c r="M2918" s="191">
        <f>VLOOKUP(L2918,'Slope %'!C:D,2,0)</f>
        <v>0.1</v>
      </c>
    </row>
    <row r="2919" spans="1:13" x14ac:dyDescent="0.25">
      <c r="A2919">
        <v>40871</v>
      </c>
      <c r="B2919" s="58" t="s">
        <v>2886</v>
      </c>
      <c r="C2919" s="58" t="s">
        <v>410</v>
      </c>
      <c r="D2919" s="58" t="s">
        <v>717</v>
      </c>
      <c r="E2919" s="58">
        <v>3784</v>
      </c>
      <c r="F2919" s="58">
        <v>3</v>
      </c>
      <c r="G2919" s="59">
        <v>6.6</v>
      </c>
      <c r="H2919" s="58" t="s">
        <v>1855</v>
      </c>
      <c r="I2919" s="59">
        <v>31</v>
      </c>
      <c r="J2919">
        <v>8</v>
      </c>
      <c r="K2919" s="191"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19.5</v>
      </c>
      <c r="L2919" s="192" t="str">
        <f t="shared" si="45"/>
        <v>Beer3784</v>
      </c>
      <c r="M2919" s="191">
        <f>VLOOKUP(L2919,'Slope %'!C:D,2,0)</f>
        <v>7.0000000000000007E-2</v>
      </c>
    </row>
    <row r="2920" spans="1:13" x14ac:dyDescent="0.25">
      <c r="A2920">
        <v>40871</v>
      </c>
      <c r="B2920" s="58" t="s">
        <v>2886</v>
      </c>
      <c r="C2920" s="58" t="s">
        <v>410</v>
      </c>
      <c r="D2920" s="58" t="s">
        <v>717</v>
      </c>
      <c r="E2920" s="58">
        <v>3784</v>
      </c>
      <c r="F2920" s="58">
        <v>3</v>
      </c>
      <c r="G2920" s="59">
        <v>6.6</v>
      </c>
      <c r="H2920" s="58" t="s">
        <v>1855</v>
      </c>
      <c r="I2920" s="59">
        <v>31</v>
      </c>
      <c r="J2920">
        <v>8</v>
      </c>
      <c r="K2920" s="191"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19.5</v>
      </c>
      <c r="L2920" s="192" t="str">
        <f t="shared" si="45"/>
        <v>Beer3784</v>
      </c>
      <c r="M2920" s="191">
        <f>VLOOKUP(L2920,'Slope %'!C:D,2,0)</f>
        <v>7.0000000000000007E-2</v>
      </c>
    </row>
    <row r="2921" spans="1:13" x14ac:dyDescent="0.25">
      <c r="A2921">
        <v>40873</v>
      </c>
      <c r="B2921" s="58" t="s">
        <v>2887</v>
      </c>
      <c r="C2921" s="58" t="s">
        <v>423</v>
      </c>
      <c r="D2921" s="58" t="s">
        <v>602</v>
      </c>
      <c r="E2921" s="58">
        <v>750</v>
      </c>
      <c r="F2921" s="58">
        <v>12</v>
      </c>
      <c r="G2921" s="59">
        <v>14</v>
      </c>
      <c r="H2921" s="58" t="s">
        <v>421</v>
      </c>
      <c r="I2921" s="59">
        <v>18.989999999999998</v>
      </c>
      <c r="J2921">
        <v>1</v>
      </c>
      <c r="K2921" s="191"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8.1999999999999993</v>
      </c>
      <c r="L2921" s="192" t="str">
        <f t="shared" si="45"/>
        <v>Wine750</v>
      </c>
      <c r="M2921" s="191">
        <f>VLOOKUP(L2921,'Slope %'!C:D,2,0)</f>
        <v>0.1</v>
      </c>
    </row>
    <row r="2922" spans="1:13" x14ac:dyDescent="0.25">
      <c r="A2922">
        <v>40880</v>
      </c>
      <c r="B2922" s="58" t="s">
        <v>2888</v>
      </c>
      <c r="C2922" s="58" t="s">
        <v>410</v>
      </c>
      <c r="D2922" s="58" t="s">
        <v>906</v>
      </c>
      <c r="E2922" s="58">
        <v>473</v>
      </c>
      <c r="F2922" s="58">
        <v>24</v>
      </c>
      <c r="G2922" s="59">
        <v>4.5</v>
      </c>
      <c r="H2922" s="58" t="s">
        <v>1526</v>
      </c>
      <c r="I2922" s="59">
        <v>3.69</v>
      </c>
      <c r="J2922">
        <v>1</v>
      </c>
      <c r="K2922" s="191"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1.66</v>
      </c>
      <c r="L2922" s="192" t="str">
        <f t="shared" si="45"/>
        <v>Beer473</v>
      </c>
      <c r="M2922" s="191">
        <f>VLOOKUP(L2922,'Slope %'!C:D,2,0)</f>
        <v>0.12</v>
      </c>
    </row>
    <row r="2923" spans="1:13" x14ac:dyDescent="0.25">
      <c r="A2923">
        <v>40911</v>
      </c>
      <c r="B2923" s="58" t="s">
        <v>2889</v>
      </c>
      <c r="C2923" s="58" t="s">
        <v>414</v>
      </c>
      <c r="D2923" s="58" t="s">
        <v>503</v>
      </c>
      <c r="E2923" s="58">
        <v>750</v>
      </c>
      <c r="F2923" s="58">
        <v>12</v>
      </c>
      <c r="G2923" s="59">
        <v>43</v>
      </c>
      <c r="H2923" s="58" t="s">
        <v>534</v>
      </c>
      <c r="I2923" s="59">
        <v>36.03</v>
      </c>
      <c r="J2923">
        <v>1</v>
      </c>
      <c r="K2923" s="191"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25.18</v>
      </c>
      <c r="L2923" s="192" t="str">
        <f t="shared" si="45"/>
        <v>Spirits750</v>
      </c>
      <c r="M2923" s="191">
        <f>VLOOKUP(L2923,'Slope %'!C:D,2,0)</f>
        <v>7.0000000000000007E-2</v>
      </c>
    </row>
    <row r="2924" spans="1:13" x14ac:dyDescent="0.25">
      <c r="A2924">
        <v>40930</v>
      </c>
      <c r="B2924" s="58" t="s">
        <v>2890</v>
      </c>
      <c r="C2924" s="58" t="s">
        <v>414</v>
      </c>
      <c r="D2924" s="58" t="s">
        <v>634</v>
      </c>
      <c r="E2924" s="58">
        <v>750</v>
      </c>
      <c r="F2924" s="58">
        <v>12</v>
      </c>
      <c r="G2924" s="59">
        <v>40</v>
      </c>
      <c r="H2924" s="58" t="s">
        <v>480</v>
      </c>
      <c r="I2924" s="59">
        <v>40.99</v>
      </c>
      <c r="J2924">
        <v>1</v>
      </c>
      <c r="K2924" s="191"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23.42</v>
      </c>
      <c r="L2924" s="192" t="str">
        <f t="shared" si="45"/>
        <v>Spirits750</v>
      </c>
      <c r="M2924" s="191">
        <f>VLOOKUP(L2924,'Slope %'!C:D,2,0)</f>
        <v>7.0000000000000007E-2</v>
      </c>
    </row>
    <row r="2925" spans="1:13" x14ac:dyDescent="0.25">
      <c r="A2925">
        <v>40952</v>
      </c>
      <c r="B2925" s="58" t="s">
        <v>2891</v>
      </c>
      <c r="C2925" s="58" t="s">
        <v>673</v>
      </c>
      <c r="D2925" s="58" t="s">
        <v>1091</v>
      </c>
      <c r="E2925" s="58">
        <v>2000</v>
      </c>
      <c r="F2925" s="58">
        <v>8</v>
      </c>
      <c r="G2925" s="59">
        <v>7</v>
      </c>
      <c r="H2925" s="58" t="s">
        <v>697</v>
      </c>
      <c r="I2925" s="59">
        <v>13.49</v>
      </c>
      <c r="J2925">
        <v>1</v>
      </c>
      <c r="K2925" s="191"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10.93</v>
      </c>
      <c r="L2925" s="192" t="str">
        <f t="shared" si="45"/>
        <v>Ready to Drink2000</v>
      </c>
      <c r="M2925" s="191">
        <f>VLOOKUP(L2925,'Slope %'!C:D,2,0)</f>
        <v>0.1</v>
      </c>
    </row>
    <row r="2926" spans="1:13" x14ac:dyDescent="0.25">
      <c r="A2926">
        <v>40952</v>
      </c>
      <c r="B2926" s="58" t="s">
        <v>2891</v>
      </c>
      <c r="C2926" s="58" t="s">
        <v>673</v>
      </c>
      <c r="D2926" s="58" t="s">
        <v>1091</v>
      </c>
      <c r="E2926" s="58">
        <v>2000</v>
      </c>
      <c r="F2926" s="58">
        <v>8</v>
      </c>
      <c r="G2926" s="59">
        <v>7</v>
      </c>
      <c r="H2926" s="58" t="s">
        <v>697</v>
      </c>
      <c r="I2926" s="59">
        <v>13.49</v>
      </c>
      <c r="J2926">
        <v>1</v>
      </c>
      <c r="K2926" s="191"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10.93</v>
      </c>
      <c r="L2926" s="192" t="str">
        <f t="shared" si="45"/>
        <v>Ready to Drink2000</v>
      </c>
      <c r="M2926" s="191">
        <f>VLOOKUP(L2926,'Slope %'!C:D,2,0)</f>
        <v>0.1</v>
      </c>
    </row>
    <row r="2927" spans="1:13" x14ac:dyDescent="0.25">
      <c r="A2927">
        <v>40956</v>
      </c>
      <c r="B2927" s="58" t="s">
        <v>2892</v>
      </c>
      <c r="C2927" s="58" t="s">
        <v>410</v>
      </c>
      <c r="D2927" s="58" t="s">
        <v>717</v>
      </c>
      <c r="E2927" s="58">
        <v>3784</v>
      </c>
      <c r="F2927" s="58">
        <v>3</v>
      </c>
      <c r="G2927" s="59">
        <v>7.5</v>
      </c>
      <c r="H2927" s="58" t="s">
        <v>1855</v>
      </c>
      <c r="I2927" s="59">
        <v>30</v>
      </c>
      <c r="J2927">
        <v>8</v>
      </c>
      <c r="K2927" s="191"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22.16</v>
      </c>
      <c r="L2927" s="192" t="str">
        <f t="shared" si="45"/>
        <v>Beer3784</v>
      </c>
      <c r="M2927" s="191">
        <f>VLOOKUP(L2927,'Slope %'!C:D,2,0)</f>
        <v>7.0000000000000007E-2</v>
      </c>
    </row>
    <row r="2928" spans="1:13" x14ac:dyDescent="0.25">
      <c r="A2928">
        <v>40956</v>
      </c>
      <c r="B2928" s="58" t="s">
        <v>2892</v>
      </c>
      <c r="C2928" s="58" t="s">
        <v>410</v>
      </c>
      <c r="D2928" s="58" t="s">
        <v>717</v>
      </c>
      <c r="E2928" s="58">
        <v>3784</v>
      </c>
      <c r="F2928" s="58">
        <v>3</v>
      </c>
      <c r="G2928" s="59">
        <v>7.5</v>
      </c>
      <c r="H2928" s="58" t="s">
        <v>1855</v>
      </c>
      <c r="I2928" s="59">
        <v>30</v>
      </c>
      <c r="J2928">
        <v>8</v>
      </c>
      <c r="K2928" s="191"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22.16</v>
      </c>
      <c r="L2928" s="192" t="str">
        <f t="shared" si="45"/>
        <v>Beer3784</v>
      </c>
      <c r="M2928" s="191">
        <f>VLOOKUP(L2928,'Slope %'!C:D,2,0)</f>
        <v>7.0000000000000007E-2</v>
      </c>
    </row>
    <row r="2929" spans="1:13" x14ac:dyDescent="0.25">
      <c r="A2929">
        <v>41039</v>
      </c>
      <c r="B2929" s="58" t="s">
        <v>2893</v>
      </c>
      <c r="C2929" s="58" t="s">
        <v>410</v>
      </c>
      <c r="D2929" s="58" t="s">
        <v>677</v>
      </c>
      <c r="E2929" s="58">
        <v>473</v>
      </c>
      <c r="F2929" s="58">
        <v>24</v>
      </c>
      <c r="G2929" s="59">
        <v>5.3</v>
      </c>
      <c r="H2929" s="58" t="s">
        <v>2280</v>
      </c>
      <c r="I2929" s="59">
        <v>4.49</v>
      </c>
      <c r="J2929">
        <v>1</v>
      </c>
      <c r="K2929" s="191"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1.96</v>
      </c>
      <c r="L2929" s="192" t="str">
        <f t="shared" si="45"/>
        <v>Beer473</v>
      </c>
      <c r="M2929" s="191">
        <f>VLOOKUP(L2929,'Slope %'!C:D,2,0)</f>
        <v>0.12</v>
      </c>
    </row>
    <row r="2930" spans="1:13" x14ac:dyDescent="0.25">
      <c r="A2930">
        <v>41039</v>
      </c>
      <c r="B2930" s="58" t="s">
        <v>2893</v>
      </c>
      <c r="C2930" s="58" t="s">
        <v>410</v>
      </c>
      <c r="D2930" s="58" t="s">
        <v>677</v>
      </c>
      <c r="E2930" s="58">
        <v>473</v>
      </c>
      <c r="F2930" s="58">
        <v>24</v>
      </c>
      <c r="G2930" s="59">
        <v>5.3</v>
      </c>
      <c r="H2930" s="58" t="s">
        <v>2280</v>
      </c>
      <c r="I2930" s="59">
        <v>4.49</v>
      </c>
      <c r="J2930">
        <v>1</v>
      </c>
      <c r="K2930" s="191"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1.96</v>
      </c>
      <c r="L2930" s="192" t="str">
        <f t="shared" si="45"/>
        <v>Beer473</v>
      </c>
      <c r="M2930" s="191">
        <f>VLOOKUP(L2930,'Slope %'!C:D,2,0)</f>
        <v>0.12</v>
      </c>
    </row>
    <row r="2931" spans="1:13" x14ac:dyDescent="0.25">
      <c r="A2931">
        <v>41095</v>
      </c>
      <c r="B2931" s="58" t="s">
        <v>2894</v>
      </c>
      <c r="C2931" s="58" t="s">
        <v>673</v>
      </c>
      <c r="D2931" s="58" t="s">
        <v>1122</v>
      </c>
      <c r="E2931" s="58">
        <v>473</v>
      </c>
      <c r="F2931" s="58">
        <v>24</v>
      </c>
      <c r="G2931" s="59">
        <v>5.5</v>
      </c>
      <c r="H2931" s="58" t="s">
        <v>448</v>
      </c>
      <c r="I2931" s="59">
        <v>3.99</v>
      </c>
      <c r="J2931">
        <v>1</v>
      </c>
      <c r="K2931" s="191"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2.15</v>
      </c>
      <c r="L2931" s="192" t="str">
        <f t="shared" si="45"/>
        <v>Ready to Drink473</v>
      </c>
      <c r="M2931" s="191">
        <f>VLOOKUP(L2931,'Slope %'!C:D,2,0)</f>
        <v>0.12</v>
      </c>
    </row>
    <row r="2932" spans="1:13" x14ac:dyDescent="0.25">
      <c r="A2932">
        <v>41095</v>
      </c>
      <c r="B2932" s="58" t="s">
        <v>2894</v>
      </c>
      <c r="C2932" s="58" t="s">
        <v>673</v>
      </c>
      <c r="D2932" s="58" t="s">
        <v>1122</v>
      </c>
      <c r="E2932" s="58">
        <v>473</v>
      </c>
      <c r="F2932" s="58">
        <v>24</v>
      </c>
      <c r="G2932" s="59">
        <v>5.5</v>
      </c>
      <c r="H2932" s="58" t="s">
        <v>448</v>
      </c>
      <c r="I2932" s="59">
        <v>3.99</v>
      </c>
      <c r="J2932">
        <v>1</v>
      </c>
      <c r="K2932" s="191"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2.15</v>
      </c>
      <c r="L2932" s="192" t="str">
        <f t="shared" si="45"/>
        <v>Ready to Drink473</v>
      </c>
      <c r="M2932" s="191">
        <f>VLOOKUP(L2932,'Slope %'!C:D,2,0)</f>
        <v>0.12</v>
      </c>
    </row>
    <row r="2933" spans="1:13" x14ac:dyDescent="0.25">
      <c r="A2933">
        <v>41100</v>
      </c>
      <c r="B2933" s="58" t="s">
        <v>2895</v>
      </c>
      <c r="C2933" s="58" t="s">
        <v>673</v>
      </c>
      <c r="D2933" s="58" t="s">
        <v>1398</v>
      </c>
      <c r="E2933" s="58">
        <v>4260</v>
      </c>
      <c r="F2933" s="58">
        <v>1</v>
      </c>
      <c r="G2933" s="59">
        <v>5.5</v>
      </c>
      <c r="H2933" s="58" t="s">
        <v>448</v>
      </c>
      <c r="I2933" s="59">
        <v>28.99</v>
      </c>
      <c r="J2933">
        <v>12</v>
      </c>
      <c r="K2933" s="191"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18.29</v>
      </c>
      <c r="L2933" s="192" t="str">
        <f t="shared" si="45"/>
        <v>Ready to Drink4260</v>
      </c>
      <c r="M2933" s="191">
        <f>VLOOKUP(L2933,'Slope %'!C:D,2,0)</f>
        <v>7.0000000000000007E-2</v>
      </c>
    </row>
    <row r="2934" spans="1:13" x14ac:dyDescent="0.25">
      <c r="A2934">
        <v>41100</v>
      </c>
      <c r="B2934" s="58" t="s">
        <v>2895</v>
      </c>
      <c r="C2934" s="58" t="s">
        <v>673</v>
      </c>
      <c r="D2934" s="58" t="s">
        <v>1398</v>
      </c>
      <c r="E2934" s="58">
        <v>4260</v>
      </c>
      <c r="F2934" s="58">
        <v>1</v>
      </c>
      <c r="G2934" s="59">
        <v>5.5</v>
      </c>
      <c r="H2934" s="58" t="s">
        <v>448</v>
      </c>
      <c r="I2934" s="59">
        <v>28.99</v>
      </c>
      <c r="J2934">
        <v>12</v>
      </c>
      <c r="K2934" s="191"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18.29</v>
      </c>
      <c r="L2934" s="192" t="str">
        <f t="shared" si="45"/>
        <v>Ready to Drink4260</v>
      </c>
      <c r="M2934" s="191">
        <f>VLOOKUP(L2934,'Slope %'!C:D,2,0)</f>
        <v>7.0000000000000007E-2</v>
      </c>
    </row>
    <row r="2935" spans="1:13" x14ac:dyDescent="0.25">
      <c r="A2935">
        <v>41104</v>
      </c>
      <c r="B2935" s="58" t="s">
        <v>2896</v>
      </c>
      <c r="C2935" s="58" t="s">
        <v>414</v>
      </c>
      <c r="D2935" s="58" t="s">
        <v>892</v>
      </c>
      <c r="E2935" s="58">
        <v>700</v>
      </c>
      <c r="F2935" s="58">
        <v>6</v>
      </c>
      <c r="G2935" s="59">
        <v>40</v>
      </c>
      <c r="H2935" s="58" t="s">
        <v>456</v>
      </c>
      <c r="I2935" s="59">
        <v>64.989999999999995</v>
      </c>
      <c r="J2935">
        <v>1</v>
      </c>
      <c r="K2935" s="191"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21.86</v>
      </c>
      <c r="L2935" s="192" t="str">
        <f t="shared" si="45"/>
        <v>Spirits700</v>
      </c>
      <c r="M2935" s="191">
        <f>VLOOKUP(L2935,'Slope %'!C:D,2,0)</f>
        <v>7.0000000000000007E-2</v>
      </c>
    </row>
    <row r="2936" spans="1:13" x14ac:dyDescent="0.25">
      <c r="A2936">
        <v>41113</v>
      </c>
      <c r="B2936" s="58" t="s">
        <v>2897</v>
      </c>
      <c r="C2936" s="58" t="s">
        <v>414</v>
      </c>
      <c r="D2936" s="58" t="s">
        <v>942</v>
      </c>
      <c r="E2936" s="58">
        <v>750</v>
      </c>
      <c r="F2936" s="58">
        <v>6</v>
      </c>
      <c r="G2936" s="59">
        <v>46</v>
      </c>
      <c r="H2936" s="58" t="s">
        <v>428</v>
      </c>
      <c r="I2936" s="59">
        <v>89.99</v>
      </c>
      <c r="J2936">
        <v>1</v>
      </c>
      <c r="K2936" s="191"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26.93</v>
      </c>
      <c r="L2936" s="192" t="str">
        <f t="shared" si="45"/>
        <v>Spirits750</v>
      </c>
      <c r="M2936" s="191">
        <f>VLOOKUP(L2936,'Slope %'!C:D,2,0)</f>
        <v>7.0000000000000007E-2</v>
      </c>
    </row>
    <row r="2937" spans="1:13" x14ac:dyDescent="0.25">
      <c r="A2937">
        <v>41125</v>
      </c>
      <c r="B2937" s="58" t="s">
        <v>2898</v>
      </c>
      <c r="C2937" s="58" t="s">
        <v>410</v>
      </c>
      <c r="D2937" s="58" t="s">
        <v>717</v>
      </c>
      <c r="E2937" s="58">
        <v>473</v>
      </c>
      <c r="F2937" s="58">
        <v>24</v>
      </c>
      <c r="G2937" s="59">
        <v>7.5</v>
      </c>
      <c r="H2937" s="58" t="s">
        <v>2303</v>
      </c>
      <c r="I2937" s="59">
        <v>5.46</v>
      </c>
      <c r="J2937">
        <v>1</v>
      </c>
      <c r="K2937" s="191"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2.77</v>
      </c>
      <c r="L2937" s="192" t="str">
        <f t="shared" si="45"/>
        <v>Beer473</v>
      </c>
      <c r="M2937" s="191">
        <f>VLOOKUP(L2937,'Slope %'!C:D,2,0)</f>
        <v>0.12</v>
      </c>
    </row>
    <row r="2938" spans="1:13" x14ac:dyDescent="0.25">
      <c r="A2938">
        <v>41125</v>
      </c>
      <c r="B2938" s="58" t="s">
        <v>2898</v>
      </c>
      <c r="C2938" s="58" t="s">
        <v>410</v>
      </c>
      <c r="D2938" s="58" t="s">
        <v>717</v>
      </c>
      <c r="E2938" s="58">
        <v>473</v>
      </c>
      <c r="F2938" s="58">
        <v>24</v>
      </c>
      <c r="G2938" s="59">
        <v>7.5</v>
      </c>
      <c r="H2938" s="58" t="s">
        <v>2303</v>
      </c>
      <c r="I2938" s="59">
        <v>5.46</v>
      </c>
      <c r="J2938">
        <v>1</v>
      </c>
      <c r="K2938" s="191"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2.77</v>
      </c>
      <c r="L2938" s="192" t="str">
        <f t="shared" si="45"/>
        <v>Beer473</v>
      </c>
      <c r="M2938" s="191">
        <f>VLOOKUP(L2938,'Slope %'!C:D,2,0)</f>
        <v>0.12</v>
      </c>
    </row>
    <row r="2939" spans="1:13" x14ac:dyDescent="0.25">
      <c r="A2939">
        <v>41131</v>
      </c>
      <c r="B2939" s="58" t="s">
        <v>2899</v>
      </c>
      <c r="C2939" s="58" t="s">
        <v>423</v>
      </c>
      <c r="D2939" s="58" t="s">
        <v>1014</v>
      </c>
      <c r="E2939" s="58">
        <v>375</v>
      </c>
      <c r="F2939" s="58">
        <v>6</v>
      </c>
      <c r="G2939" s="59">
        <v>7</v>
      </c>
      <c r="H2939" s="58" t="s">
        <v>791</v>
      </c>
      <c r="I2939" s="59">
        <v>12.5</v>
      </c>
      <c r="J2939">
        <v>1</v>
      </c>
      <c r="K2939" s="191"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2.17</v>
      </c>
      <c r="L2939" s="192" t="str">
        <f t="shared" si="45"/>
        <v>Wine375</v>
      </c>
      <c r="M2939" s="191">
        <f>VLOOKUP(L2939,'Slope %'!C:D,2,0)</f>
        <v>0.12</v>
      </c>
    </row>
    <row r="2940" spans="1:13" x14ac:dyDescent="0.25">
      <c r="A2940">
        <v>41136</v>
      </c>
      <c r="B2940" s="58" t="s">
        <v>2900</v>
      </c>
      <c r="C2940" s="58" t="s">
        <v>414</v>
      </c>
      <c r="D2940" s="58" t="s">
        <v>492</v>
      </c>
      <c r="E2940" s="58">
        <v>750</v>
      </c>
      <c r="F2940" s="58">
        <v>6</v>
      </c>
      <c r="G2940" s="59">
        <v>40</v>
      </c>
      <c r="H2940" s="58" t="s">
        <v>501</v>
      </c>
      <c r="I2940" s="59">
        <v>49.99</v>
      </c>
      <c r="J2940">
        <v>1</v>
      </c>
      <c r="K2940" s="191"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23.42</v>
      </c>
      <c r="L2940" s="192" t="str">
        <f t="shared" si="45"/>
        <v>Spirits750</v>
      </c>
      <c r="M2940" s="191">
        <f>VLOOKUP(L2940,'Slope %'!C:D,2,0)</f>
        <v>7.0000000000000007E-2</v>
      </c>
    </row>
    <row r="2941" spans="1:13" x14ac:dyDescent="0.25">
      <c r="A2941">
        <v>41150</v>
      </c>
      <c r="B2941" s="58" t="s">
        <v>2901</v>
      </c>
      <c r="C2941" s="58" t="s">
        <v>414</v>
      </c>
      <c r="D2941" s="58" t="s">
        <v>810</v>
      </c>
      <c r="E2941" s="58">
        <v>750</v>
      </c>
      <c r="F2941" s="58">
        <v>6</v>
      </c>
      <c r="G2941" s="59">
        <v>57.5</v>
      </c>
      <c r="H2941" s="58" t="s">
        <v>784</v>
      </c>
      <c r="I2941" s="59">
        <v>89.86</v>
      </c>
      <c r="J2941">
        <v>1</v>
      </c>
      <c r="K2941" s="191"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33.67</v>
      </c>
      <c r="L2941" s="192" t="str">
        <f t="shared" si="45"/>
        <v>Spirits750</v>
      </c>
      <c r="M2941" s="191">
        <f>VLOOKUP(L2941,'Slope %'!C:D,2,0)</f>
        <v>7.0000000000000007E-2</v>
      </c>
    </row>
    <row r="2942" spans="1:13" x14ac:dyDescent="0.25">
      <c r="A2942">
        <v>41155</v>
      </c>
      <c r="B2942" s="58" t="s">
        <v>2238</v>
      </c>
      <c r="C2942" s="58" t="s">
        <v>414</v>
      </c>
      <c r="D2942" s="58" t="s">
        <v>663</v>
      </c>
      <c r="E2942" s="58">
        <v>375</v>
      </c>
      <c r="F2942" s="58">
        <v>24</v>
      </c>
      <c r="G2942" s="59">
        <v>30</v>
      </c>
      <c r="H2942" s="58" t="s">
        <v>451</v>
      </c>
      <c r="I2942" s="59">
        <v>15.99</v>
      </c>
      <c r="J2942">
        <v>1</v>
      </c>
      <c r="K2942" s="191"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9.9700000000000006</v>
      </c>
      <c r="L2942" s="192" t="str">
        <f t="shared" si="45"/>
        <v>Spirits375</v>
      </c>
      <c r="M2942" s="191">
        <f>VLOOKUP(L2942,'Slope %'!C:D,2,0)</f>
        <v>0.1</v>
      </c>
    </row>
    <row r="2943" spans="1:13" x14ac:dyDescent="0.25">
      <c r="A2943">
        <v>41183</v>
      </c>
      <c r="B2943" s="58" t="s">
        <v>2902</v>
      </c>
      <c r="C2943" s="58" t="s">
        <v>423</v>
      </c>
      <c r="D2943" s="58" t="s">
        <v>538</v>
      </c>
      <c r="E2943" s="58">
        <v>750</v>
      </c>
      <c r="F2943" s="58">
        <v>6</v>
      </c>
      <c r="G2943" s="59">
        <v>14.5</v>
      </c>
      <c r="H2943" s="58" t="s">
        <v>586</v>
      </c>
      <c r="I2943" s="59">
        <v>99.99</v>
      </c>
      <c r="J2943">
        <v>1</v>
      </c>
      <c r="K2943" s="191"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8.49</v>
      </c>
      <c r="L2943" s="192" t="str">
        <f t="shared" si="45"/>
        <v>Wine750</v>
      </c>
      <c r="M2943" s="191">
        <f>VLOOKUP(L2943,'Slope %'!C:D,2,0)</f>
        <v>0.1</v>
      </c>
    </row>
    <row r="2944" spans="1:13" x14ac:dyDescent="0.25">
      <c r="A2944">
        <v>41186</v>
      </c>
      <c r="B2944" s="58" t="s">
        <v>2903</v>
      </c>
      <c r="C2944" s="58" t="s">
        <v>414</v>
      </c>
      <c r="D2944" s="58" t="s">
        <v>810</v>
      </c>
      <c r="E2944" s="58">
        <v>750</v>
      </c>
      <c r="F2944" s="58">
        <v>6</v>
      </c>
      <c r="G2944" s="59">
        <v>40</v>
      </c>
      <c r="H2944" s="58" t="s">
        <v>416</v>
      </c>
      <c r="I2944" s="59">
        <v>66.989999999999995</v>
      </c>
      <c r="J2944">
        <v>1</v>
      </c>
      <c r="K2944" s="191"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23.42</v>
      </c>
      <c r="L2944" s="192" t="str">
        <f t="shared" si="45"/>
        <v>Spirits750</v>
      </c>
      <c r="M2944" s="191">
        <f>VLOOKUP(L2944,'Slope %'!C:D,2,0)</f>
        <v>7.0000000000000007E-2</v>
      </c>
    </row>
    <row r="2945" spans="1:13" x14ac:dyDescent="0.25">
      <c r="A2945">
        <v>41194</v>
      </c>
      <c r="B2945" s="58" t="s">
        <v>2904</v>
      </c>
      <c r="C2945" s="58" t="s">
        <v>423</v>
      </c>
      <c r="D2945" s="58" t="s">
        <v>538</v>
      </c>
      <c r="E2945" s="58">
        <v>750</v>
      </c>
      <c r="F2945" s="58">
        <v>6</v>
      </c>
      <c r="G2945" s="59">
        <v>14.5</v>
      </c>
      <c r="H2945" s="58" t="s">
        <v>586</v>
      </c>
      <c r="I2945" s="59">
        <v>55.99</v>
      </c>
      <c r="J2945">
        <v>1</v>
      </c>
      <c r="K2945" s="191"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8.49</v>
      </c>
      <c r="L2945" s="192" t="str">
        <f t="shared" si="45"/>
        <v>Wine750</v>
      </c>
      <c r="M2945" s="191">
        <f>VLOOKUP(L2945,'Slope %'!C:D,2,0)</f>
        <v>0.1</v>
      </c>
    </row>
    <row r="2946" spans="1:13" x14ac:dyDescent="0.25">
      <c r="A2946">
        <v>41197</v>
      </c>
      <c r="B2946" s="58" t="s">
        <v>2905</v>
      </c>
      <c r="C2946" s="58" t="s">
        <v>414</v>
      </c>
      <c r="D2946" s="58" t="s">
        <v>634</v>
      </c>
      <c r="E2946" s="58">
        <v>150</v>
      </c>
      <c r="F2946" s="58">
        <v>20</v>
      </c>
      <c r="G2946" s="59">
        <v>40</v>
      </c>
      <c r="H2946" s="58" t="s">
        <v>428</v>
      </c>
      <c r="I2946" s="59">
        <v>29.99</v>
      </c>
      <c r="J2946">
        <v>3</v>
      </c>
      <c r="K2946" s="191"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6.38</v>
      </c>
      <c r="L2946" s="192" t="str">
        <f t="shared" si="45"/>
        <v>Spirits150</v>
      </c>
      <c r="M2946" s="191">
        <f>VLOOKUP(L2946,'Slope %'!C:D,2,0)</f>
        <v>0.1</v>
      </c>
    </row>
    <row r="2947" spans="1:13" x14ac:dyDescent="0.25">
      <c r="A2947">
        <v>41198</v>
      </c>
      <c r="B2947" s="58" t="s">
        <v>2906</v>
      </c>
      <c r="C2947" s="58" t="s">
        <v>423</v>
      </c>
      <c r="D2947" s="58" t="s">
        <v>476</v>
      </c>
      <c r="E2947" s="58">
        <v>375</v>
      </c>
      <c r="F2947" s="58">
        <v>12</v>
      </c>
      <c r="G2947" s="59">
        <v>14.6</v>
      </c>
      <c r="H2947" s="58" t="s">
        <v>1040</v>
      </c>
      <c r="I2947" s="59">
        <v>54.99</v>
      </c>
      <c r="J2947">
        <v>1</v>
      </c>
      <c r="K2947" s="191"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4.53</v>
      </c>
      <c r="L2947" s="192" t="str">
        <f t="shared" ref="L2947:L3010" si="46">(_xlfn.CONCAT(C2947,E2947))</f>
        <v>Wine375</v>
      </c>
      <c r="M2947" s="191">
        <f>VLOOKUP(L2947,'Slope %'!C:D,2,0)</f>
        <v>0.12</v>
      </c>
    </row>
    <row r="2948" spans="1:13" x14ac:dyDescent="0.25">
      <c r="A2948">
        <v>41215</v>
      </c>
      <c r="B2948" s="58" t="s">
        <v>2907</v>
      </c>
      <c r="C2948" s="58" t="s">
        <v>410</v>
      </c>
      <c r="D2948" s="58" t="s">
        <v>906</v>
      </c>
      <c r="E2948" s="58">
        <v>473</v>
      </c>
      <c r="F2948" s="58">
        <v>24</v>
      </c>
      <c r="G2948" s="59">
        <v>5</v>
      </c>
      <c r="H2948" s="58" t="s">
        <v>1200</v>
      </c>
      <c r="I2948" s="59">
        <v>3.99</v>
      </c>
      <c r="J2948">
        <v>1</v>
      </c>
      <c r="K2948" s="191"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1.85</v>
      </c>
      <c r="L2948" s="192" t="str">
        <f t="shared" si="46"/>
        <v>Beer473</v>
      </c>
      <c r="M2948" s="191">
        <f>VLOOKUP(L2948,'Slope %'!C:D,2,0)</f>
        <v>0.12</v>
      </c>
    </row>
    <row r="2949" spans="1:13" x14ac:dyDescent="0.25">
      <c r="A2949">
        <v>41215</v>
      </c>
      <c r="B2949" s="58" t="s">
        <v>2907</v>
      </c>
      <c r="C2949" s="58" t="s">
        <v>410</v>
      </c>
      <c r="D2949" s="58" t="s">
        <v>906</v>
      </c>
      <c r="E2949" s="58">
        <v>473</v>
      </c>
      <c r="F2949" s="58">
        <v>24</v>
      </c>
      <c r="G2949" s="59">
        <v>5</v>
      </c>
      <c r="H2949" s="58" t="s">
        <v>1200</v>
      </c>
      <c r="I2949" s="59">
        <v>3.99</v>
      </c>
      <c r="J2949">
        <v>1</v>
      </c>
      <c r="K2949" s="191"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1.85</v>
      </c>
      <c r="L2949" s="192" t="str">
        <f t="shared" si="46"/>
        <v>Beer473</v>
      </c>
      <c r="M2949" s="191">
        <f>VLOOKUP(L2949,'Slope %'!C:D,2,0)</f>
        <v>0.12</v>
      </c>
    </row>
    <row r="2950" spans="1:13" x14ac:dyDescent="0.25">
      <c r="A2950">
        <v>41217</v>
      </c>
      <c r="B2950" s="58" t="s">
        <v>2908</v>
      </c>
      <c r="C2950" s="58" t="s">
        <v>410</v>
      </c>
      <c r="D2950" s="58" t="s">
        <v>906</v>
      </c>
      <c r="E2950" s="58">
        <v>473</v>
      </c>
      <c r="F2950" s="58">
        <v>24</v>
      </c>
      <c r="G2950" s="59">
        <v>5</v>
      </c>
      <c r="H2950" s="58" t="s">
        <v>1200</v>
      </c>
      <c r="I2950" s="59">
        <v>3.99</v>
      </c>
      <c r="J2950">
        <v>1</v>
      </c>
      <c r="K2950" s="191"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1.85</v>
      </c>
      <c r="L2950" s="192" t="str">
        <f t="shared" si="46"/>
        <v>Beer473</v>
      </c>
      <c r="M2950" s="191">
        <f>VLOOKUP(L2950,'Slope %'!C:D,2,0)</f>
        <v>0.12</v>
      </c>
    </row>
    <row r="2951" spans="1:13" x14ac:dyDescent="0.25">
      <c r="A2951">
        <v>41217</v>
      </c>
      <c r="B2951" s="58" t="s">
        <v>2908</v>
      </c>
      <c r="C2951" s="58" t="s">
        <v>410</v>
      </c>
      <c r="D2951" s="58" t="s">
        <v>906</v>
      </c>
      <c r="E2951" s="58">
        <v>473</v>
      </c>
      <c r="F2951" s="58">
        <v>24</v>
      </c>
      <c r="G2951" s="59">
        <v>5</v>
      </c>
      <c r="H2951" s="58" t="s">
        <v>1200</v>
      </c>
      <c r="I2951" s="59">
        <v>3.99</v>
      </c>
      <c r="J2951">
        <v>1</v>
      </c>
      <c r="K2951" s="191"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1.85</v>
      </c>
      <c r="L2951" s="192" t="str">
        <f t="shared" si="46"/>
        <v>Beer473</v>
      </c>
      <c r="M2951" s="191">
        <f>VLOOKUP(L2951,'Slope %'!C:D,2,0)</f>
        <v>0.12</v>
      </c>
    </row>
    <row r="2952" spans="1:13" x14ac:dyDescent="0.25">
      <c r="A2952">
        <v>41218</v>
      </c>
      <c r="B2952" s="58" t="s">
        <v>2909</v>
      </c>
      <c r="C2952" s="58" t="s">
        <v>410</v>
      </c>
      <c r="D2952" s="58" t="s">
        <v>906</v>
      </c>
      <c r="E2952" s="58">
        <v>473</v>
      </c>
      <c r="F2952" s="58">
        <v>24</v>
      </c>
      <c r="G2952" s="59">
        <v>5</v>
      </c>
      <c r="H2952" s="58" t="s">
        <v>1200</v>
      </c>
      <c r="I2952" s="59">
        <v>3.99</v>
      </c>
      <c r="J2952">
        <v>1</v>
      </c>
      <c r="K2952" s="191"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1.85</v>
      </c>
      <c r="L2952" s="192" t="str">
        <f t="shared" si="46"/>
        <v>Beer473</v>
      </c>
      <c r="M2952" s="191">
        <f>VLOOKUP(L2952,'Slope %'!C:D,2,0)</f>
        <v>0.12</v>
      </c>
    </row>
    <row r="2953" spans="1:13" x14ac:dyDescent="0.25">
      <c r="A2953">
        <v>41218</v>
      </c>
      <c r="B2953" s="58" t="s">
        <v>2909</v>
      </c>
      <c r="C2953" s="58" t="s">
        <v>410</v>
      </c>
      <c r="D2953" s="58" t="s">
        <v>906</v>
      </c>
      <c r="E2953" s="58">
        <v>473</v>
      </c>
      <c r="F2953" s="58">
        <v>24</v>
      </c>
      <c r="G2953" s="59">
        <v>5</v>
      </c>
      <c r="H2953" s="58" t="s">
        <v>1200</v>
      </c>
      <c r="I2953" s="59">
        <v>3.99</v>
      </c>
      <c r="J2953">
        <v>1</v>
      </c>
      <c r="K2953" s="191"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1.85</v>
      </c>
      <c r="L2953" s="192" t="str">
        <f t="shared" si="46"/>
        <v>Beer473</v>
      </c>
      <c r="M2953" s="191">
        <f>VLOOKUP(L2953,'Slope %'!C:D,2,0)</f>
        <v>0.12</v>
      </c>
    </row>
    <row r="2954" spans="1:13" x14ac:dyDescent="0.25">
      <c r="A2954">
        <v>41220</v>
      </c>
      <c r="B2954" s="58" t="s">
        <v>2910</v>
      </c>
      <c r="C2954" s="58" t="s">
        <v>673</v>
      </c>
      <c r="D2954" s="58" t="s">
        <v>1264</v>
      </c>
      <c r="E2954" s="58">
        <v>4260</v>
      </c>
      <c r="F2954" s="58">
        <v>1</v>
      </c>
      <c r="G2954" s="59">
        <v>5</v>
      </c>
      <c r="H2954" s="58" t="s">
        <v>2181</v>
      </c>
      <c r="I2954" s="59">
        <v>31.99</v>
      </c>
      <c r="J2954">
        <v>12</v>
      </c>
      <c r="K2954" s="191"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16.63</v>
      </c>
      <c r="L2954" s="192" t="str">
        <f t="shared" si="46"/>
        <v>Ready to Drink4260</v>
      </c>
      <c r="M2954" s="191">
        <f>VLOOKUP(L2954,'Slope %'!C:D,2,0)</f>
        <v>7.0000000000000007E-2</v>
      </c>
    </row>
    <row r="2955" spans="1:13" x14ac:dyDescent="0.25">
      <c r="A2955">
        <v>41220</v>
      </c>
      <c r="B2955" s="58" t="s">
        <v>2910</v>
      </c>
      <c r="C2955" s="58" t="s">
        <v>673</v>
      </c>
      <c r="D2955" s="58" t="s">
        <v>1264</v>
      </c>
      <c r="E2955" s="58">
        <v>4260</v>
      </c>
      <c r="F2955" s="58">
        <v>1</v>
      </c>
      <c r="G2955" s="59">
        <v>5</v>
      </c>
      <c r="H2955" s="58" t="s">
        <v>2181</v>
      </c>
      <c r="I2955" s="59">
        <v>31.99</v>
      </c>
      <c r="J2955">
        <v>12</v>
      </c>
      <c r="K2955" s="191"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16.63</v>
      </c>
      <c r="L2955" s="192" t="str">
        <f t="shared" si="46"/>
        <v>Ready to Drink4260</v>
      </c>
      <c r="M2955" s="191">
        <f>VLOOKUP(L2955,'Slope %'!C:D,2,0)</f>
        <v>7.0000000000000007E-2</v>
      </c>
    </row>
    <row r="2956" spans="1:13" x14ac:dyDescent="0.25">
      <c r="A2956">
        <v>41294</v>
      </c>
      <c r="B2956" s="58" t="s">
        <v>2911</v>
      </c>
      <c r="C2956" s="58" t="s">
        <v>423</v>
      </c>
      <c r="D2956" s="58" t="s">
        <v>436</v>
      </c>
      <c r="E2956" s="58">
        <v>750</v>
      </c>
      <c r="F2956" s="58">
        <v>12</v>
      </c>
      <c r="G2956" s="59">
        <v>13.4</v>
      </c>
      <c r="H2956" s="58" t="s">
        <v>1701</v>
      </c>
      <c r="I2956" s="59">
        <v>26.99</v>
      </c>
      <c r="J2956">
        <v>1</v>
      </c>
      <c r="K2956" s="191"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7.85</v>
      </c>
      <c r="L2956" s="192" t="str">
        <f t="shared" si="46"/>
        <v>Wine750</v>
      </c>
      <c r="M2956" s="191">
        <f>VLOOKUP(L2956,'Slope %'!C:D,2,0)</f>
        <v>0.1</v>
      </c>
    </row>
    <row r="2957" spans="1:13" x14ac:dyDescent="0.25">
      <c r="A2957">
        <v>41296</v>
      </c>
      <c r="B2957" s="58" t="s">
        <v>2912</v>
      </c>
      <c r="C2957" s="58" t="s">
        <v>423</v>
      </c>
      <c r="D2957" s="58" t="s">
        <v>436</v>
      </c>
      <c r="E2957" s="58">
        <v>750</v>
      </c>
      <c r="F2957" s="58">
        <v>12</v>
      </c>
      <c r="G2957" s="59">
        <v>14.5</v>
      </c>
      <c r="H2957" s="58" t="s">
        <v>1701</v>
      </c>
      <c r="I2957" s="59">
        <v>28.99</v>
      </c>
      <c r="J2957">
        <v>1</v>
      </c>
      <c r="K2957" s="191"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8.49</v>
      </c>
      <c r="L2957" s="192" t="str">
        <f t="shared" si="46"/>
        <v>Wine750</v>
      </c>
      <c r="M2957" s="191">
        <f>VLOOKUP(L2957,'Slope %'!C:D,2,0)</f>
        <v>0.1</v>
      </c>
    </row>
    <row r="2958" spans="1:13" x14ac:dyDescent="0.25">
      <c r="A2958">
        <v>41297</v>
      </c>
      <c r="B2958" s="58" t="s">
        <v>2913</v>
      </c>
      <c r="C2958" s="58" t="s">
        <v>423</v>
      </c>
      <c r="D2958" s="58" t="s">
        <v>602</v>
      </c>
      <c r="E2958" s="58">
        <v>750</v>
      </c>
      <c r="F2958" s="58">
        <v>12</v>
      </c>
      <c r="G2958" s="59">
        <v>12.8</v>
      </c>
      <c r="H2958" s="58" t="s">
        <v>1701</v>
      </c>
      <c r="I2958" s="59">
        <v>38.99</v>
      </c>
      <c r="J2958">
        <v>1</v>
      </c>
      <c r="K2958" s="191"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7.49</v>
      </c>
      <c r="L2958" s="192" t="str">
        <f t="shared" si="46"/>
        <v>Wine750</v>
      </c>
      <c r="M2958" s="191">
        <f>VLOOKUP(L2958,'Slope %'!C:D,2,0)</f>
        <v>0.1</v>
      </c>
    </row>
    <row r="2959" spans="1:13" x14ac:dyDescent="0.25">
      <c r="A2959">
        <v>41298</v>
      </c>
      <c r="B2959" s="58" t="s">
        <v>2914</v>
      </c>
      <c r="C2959" s="58" t="s">
        <v>423</v>
      </c>
      <c r="D2959" s="58" t="s">
        <v>436</v>
      </c>
      <c r="E2959" s="58">
        <v>750</v>
      </c>
      <c r="F2959" s="58">
        <v>12</v>
      </c>
      <c r="G2959" s="59">
        <v>13.5</v>
      </c>
      <c r="H2959" s="58" t="s">
        <v>437</v>
      </c>
      <c r="I2959" s="59">
        <v>18.989999999999998</v>
      </c>
      <c r="J2959">
        <v>1</v>
      </c>
      <c r="K2959" s="191"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7.9</v>
      </c>
      <c r="L2959" s="192" t="str">
        <f t="shared" si="46"/>
        <v>Wine750</v>
      </c>
      <c r="M2959" s="191">
        <f>VLOOKUP(L2959,'Slope %'!C:D,2,0)</f>
        <v>0.1</v>
      </c>
    </row>
    <row r="2960" spans="1:13" x14ac:dyDescent="0.25">
      <c r="A2960">
        <v>41305</v>
      </c>
      <c r="B2960" s="58" t="s">
        <v>2915</v>
      </c>
      <c r="C2960" s="58" t="s">
        <v>414</v>
      </c>
      <c r="D2960" s="58" t="s">
        <v>415</v>
      </c>
      <c r="E2960" s="58">
        <v>1140</v>
      </c>
      <c r="F2960" s="58">
        <v>6</v>
      </c>
      <c r="G2960" s="59">
        <v>40</v>
      </c>
      <c r="H2960" s="58" t="s">
        <v>425</v>
      </c>
      <c r="I2960" s="59">
        <v>49.99</v>
      </c>
      <c r="J2960">
        <v>1</v>
      </c>
      <c r="K2960" s="191"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35.6</v>
      </c>
      <c r="L2960" s="192" t="str">
        <f t="shared" si="46"/>
        <v>Spirits1140</v>
      </c>
      <c r="M2960" s="191">
        <f>VLOOKUP(L2960,'Slope %'!C:D,2,0)</f>
        <v>0.05</v>
      </c>
    </row>
    <row r="2961" spans="1:13" x14ac:dyDescent="0.25">
      <c r="A2961">
        <v>41309</v>
      </c>
      <c r="B2961" s="58" t="s">
        <v>2916</v>
      </c>
      <c r="C2961" s="58" t="s">
        <v>423</v>
      </c>
      <c r="D2961" s="58" t="s">
        <v>476</v>
      </c>
      <c r="E2961" s="58">
        <v>750</v>
      </c>
      <c r="F2961" s="58">
        <v>6</v>
      </c>
      <c r="G2961" s="59">
        <v>15.4</v>
      </c>
      <c r="H2961" s="58" t="s">
        <v>1040</v>
      </c>
      <c r="I2961" s="59">
        <v>199.99</v>
      </c>
      <c r="J2961">
        <v>1</v>
      </c>
      <c r="K2961" s="191"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9.02</v>
      </c>
      <c r="L2961" s="192" t="str">
        <f t="shared" si="46"/>
        <v>Wine750</v>
      </c>
      <c r="M2961" s="191">
        <f>VLOOKUP(L2961,'Slope %'!C:D,2,0)</f>
        <v>0.1</v>
      </c>
    </row>
    <row r="2962" spans="1:13" x14ac:dyDescent="0.25">
      <c r="A2962">
        <v>41317</v>
      </c>
      <c r="B2962" s="58" t="s">
        <v>999</v>
      </c>
      <c r="C2962" s="58" t="s">
        <v>423</v>
      </c>
      <c r="D2962" s="58" t="s">
        <v>916</v>
      </c>
      <c r="E2962" s="58">
        <v>1500</v>
      </c>
      <c r="F2962" s="58">
        <v>6</v>
      </c>
      <c r="G2962" s="59">
        <v>18</v>
      </c>
      <c r="H2962" s="58" t="s">
        <v>428</v>
      </c>
      <c r="I2962" s="59">
        <v>22.99</v>
      </c>
      <c r="J2962">
        <v>1</v>
      </c>
      <c r="K2962" s="191"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21.08</v>
      </c>
      <c r="L2962" s="192" t="str">
        <f t="shared" si="46"/>
        <v>Wine1500</v>
      </c>
      <c r="M2962" s="191">
        <f>VLOOKUP(L2962,'Slope %'!C:D,2,0)</f>
        <v>7.0000000000000007E-2</v>
      </c>
    </row>
    <row r="2963" spans="1:13" x14ac:dyDescent="0.25">
      <c r="A2963">
        <v>41384</v>
      </c>
      <c r="B2963" s="58" t="s">
        <v>1000</v>
      </c>
      <c r="C2963" s="58" t="s">
        <v>414</v>
      </c>
      <c r="D2963" s="58" t="s">
        <v>783</v>
      </c>
      <c r="E2963" s="58">
        <v>750</v>
      </c>
      <c r="F2963" s="58">
        <v>12</v>
      </c>
      <c r="G2963" s="59">
        <v>40</v>
      </c>
      <c r="H2963" s="58" t="s">
        <v>784</v>
      </c>
      <c r="I2963" s="59">
        <v>39.99</v>
      </c>
      <c r="J2963">
        <v>1</v>
      </c>
      <c r="K2963" s="191"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23.42</v>
      </c>
      <c r="L2963" s="192" t="str">
        <f t="shared" si="46"/>
        <v>Spirits750</v>
      </c>
      <c r="M2963" s="191">
        <f>VLOOKUP(L2963,'Slope %'!C:D,2,0)</f>
        <v>7.0000000000000007E-2</v>
      </c>
    </row>
    <row r="2964" spans="1:13" x14ac:dyDescent="0.25">
      <c r="A2964">
        <v>41473</v>
      </c>
      <c r="B2964" s="58" t="s">
        <v>2917</v>
      </c>
      <c r="C2964" s="58" t="s">
        <v>439</v>
      </c>
      <c r="D2964" s="58" t="s">
        <v>1598</v>
      </c>
      <c r="E2964" s="58">
        <v>0</v>
      </c>
      <c r="F2964" s="58">
        <v>10</v>
      </c>
      <c r="H2964" s="58" t="s">
        <v>1351</v>
      </c>
      <c r="I2964" s="59">
        <v>1.99</v>
      </c>
      <c r="K2964" s="191"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0</v>
      </c>
      <c r="L2964" s="192" t="str">
        <f t="shared" si="46"/>
        <v>Non Liquor Merchandise0</v>
      </c>
      <c r="M2964" s="191" t="e">
        <f>VLOOKUP(L2964,'Slope %'!C:D,2,0)</f>
        <v>#N/A</v>
      </c>
    </row>
    <row r="2965" spans="1:13" x14ac:dyDescent="0.25">
      <c r="A2965">
        <v>41532</v>
      </c>
      <c r="B2965" s="58" t="s">
        <v>2918</v>
      </c>
      <c r="C2965" s="58" t="s">
        <v>414</v>
      </c>
      <c r="D2965" s="58" t="s">
        <v>892</v>
      </c>
      <c r="E2965" s="58">
        <v>750</v>
      </c>
      <c r="F2965" s="58">
        <v>6</v>
      </c>
      <c r="G2965" s="59">
        <v>45</v>
      </c>
      <c r="H2965" s="58" t="s">
        <v>419</v>
      </c>
      <c r="I2965" s="59">
        <v>45.99</v>
      </c>
      <c r="J2965">
        <v>1</v>
      </c>
      <c r="K2965" s="191"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26.35</v>
      </c>
      <c r="L2965" s="192" t="str">
        <f t="shared" si="46"/>
        <v>Spirits750</v>
      </c>
      <c r="M2965" s="191">
        <f>VLOOKUP(L2965,'Slope %'!C:D,2,0)</f>
        <v>7.0000000000000007E-2</v>
      </c>
    </row>
    <row r="2966" spans="1:13" x14ac:dyDescent="0.25">
      <c r="A2966">
        <v>41566</v>
      </c>
      <c r="B2966" s="58" t="s">
        <v>2919</v>
      </c>
      <c r="C2966" s="58" t="s">
        <v>410</v>
      </c>
      <c r="D2966" s="58" t="s">
        <v>677</v>
      </c>
      <c r="E2966" s="58">
        <v>473</v>
      </c>
      <c r="F2966" s="58">
        <v>24</v>
      </c>
      <c r="G2966" s="59">
        <v>5.5</v>
      </c>
      <c r="H2966" s="58" t="s">
        <v>2920</v>
      </c>
      <c r="I2966" s="59">
        <v>4.49</v>
      </c>
      <c r="J2966">
        <v>1</v>
      </c>
      <c r="K2966" s="191"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2.0299999999999998</v>
      </c>
      <c r="L2966" s="192" t="str">
        <f t="shared" si="46"/>
        <v>Beer473</v>
      </c>
      <c r="M2966" s="191">
        <f>VLOOKUP(L2966,'Slope %'!C:D,2,0)</f>
        <v>0.12</v>
      </c>
    </row>
    <row r="2967" spans="1:13" x14ac:dyDescent="0.25">
      <c r="A2967">
        <v>41566</v>
      </c>
      <c r="B2967" s="58" t="s">
        <v>2919</v>
      </c>
      <c r="C2967" s="58" t="s">
        <v>410</v>
      </c>
      <c r="D2967" s="58" t="s">
        <v>677</v>
      </c>
      <c r="E2967" s="58">
        <v>473</v>
      </c>
      <c r="F2967" s="58">
        <v>24</v>
      </c>
      <c r="G2967" s="59">
        <v>5.5</v>
      </c>
      <c r="H2967" s="58" t="s">
        <v>1903</v>
      </c>
      <c r="I2967" s="59">
        <v>4.49</v>
      </c>
      <c r="J2967">
        <v>1</v>
      </c>
      <c r="K2967" s="191"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2.0299999999999998</v>
      </c>
      <c r="L2967" s="192" t="str">
        <f t="shared" si="46"/>
        <v>Beer473</v>
      </c>
      <c r="M2967" s="191">
        <f>VLOOKUP(L2967,'Slope %'!C:D,2,0)</f>
        <v>0.12</v>
      </c>
    </row>
    <row r="2968" spans="1:13" x14ac:dyDescent="0.25">
      <c r="A2968">
        <v>41599</v>
      </c>
      <c r="B2968" s="58" t="s">
        <v>630</v>
      </c>
      <c r="C2968" s="58" t="s">
        <v>414</v>
      </c>
      <c r="D2968" s="58" t="s">
        <v>566</v>
      </c>
      <c r="E2968" s="58">
        <v>50</v>
      </c>
      <c r="F2968" s="58">
        <v>120</v>
      </c>
      <c r="G2968" s="59">
        <v>17</v>
      </c>
      <c r="H2968" s="58" t="s">
        <v>419</v>
      </c>
      <c r="I2968" s="59">
        <v>4.79</v>
      </c>
      <c r="J2968">
        <v>1</v>
      </c>
      <c r="K2968" s="191"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0.9</v>
      </c>
      <c r="L2968" s="192" t="str">
        <f t="shared" si="46"/>
        <v>Spirits50</v>
      </c>
      <c r="M2968" s="191">
        <f>VLOOKUP(L2968,'Slope %'!C:D,2,0)</f>
        <v>0.1</v>
      </c>
    </row>
    <row r="2969" spans="1:13" x14ac:dyDescent="0.25">
      <c r="A2969">
        <v>41601</v>
      </c>
      <c r="B2969" s="58" t="s">
        <v>1667</v>
      </c>
      <c r="C2969" s="58" t="s">
        <v>414</v>
      </c>
      <c r="D2969" s="58" t="s">
        <v>549</v>
      </c>
      <c r="E2969" s="58">
        <v>375</v>
      </c>
      <c r="F2969" s="58">
        <v>12</v>
      </c>
      <c r="G2969" s="59">
        <v>35</v>
      </c>
      <c r="H2969" s="58" t="s">
        <v>445</v>
      </c>
      <c r="I2969" s="59">
        <v>33.29</v>
      </c>
      <c r="J2969">
        <v>1</v>
      </c>
      <c r="K2969" s="191"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11.64</v>
      </c>
      <c r="L2969" s="192" t="str">
        <f t="shared" si="46"/>
        <v>Spirits375</v>
      </c>
      <c r="M2969" s="191">
        <f>VLOOKUP(L2969,'Slope %'!C:D,2,0)</f>
        <v>0.1</v>
      </c>
    </row>
    <row r="2970" spans="1:13" x14ac:dyDescent="0.25">
      <c r="A2970">
        <v>41602</v>
      </c>
      <c r="B2970" s="58" t="s">
        <v>2921</v>
      </c>
      <c r="C2970" s="58" t="s">
        <v>410</v>
      </c>
      <c r="D2970" s="58" t="s">
        <v>717</v>
      </c>
      <c r="E2970" s="58">
        <v>473</v>
      </c>
      <c r="F2970" s="58">
        <v>24</v>
      </c>
      <c r="G2970" s="59">
        <v>6.2</v>
      </c>
      <c r="H2970" s="58" t="s">
        <v>1918</v>
      </c>
      <c r="I2970" s="59">
        <v>4.49</v>
      </c>
      <c r="J2970">
        <v>1</v>
      </c>
      <c r="K2970" s="191"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2.29</v>
      </c>
      <c r="L2970" s="192" t="str">
        <f t="shared" si="46"/>
        <v>Beer473</v>
      </c>
      <c r="M2970" s="191">
        <f>VLOOKUP(L2970,'Slope %'!C:D,2,0)</f>
        <v>0.12</v>
      </c>
    </row>
    <row r="2971" spans="1:13" x14ac:dyDescent="0.25">
      <c r="A2971">
        <v>41602</v>
      </c>
      <c r="B2971" s="58" t="s">
        <v>2921</v>
      </c>
      <c r="C2971" s="58" t="s">
        <v>410</v>
      </c>
      <c r="D2971" s="58" t="s">
        <v>717</v>
      </c>
      <c r="E2971" s="58">
        <v>473</v>
      </c>
      <c r="F2971" s="58">
        <v>24</v>
      </c>
      <c r="G2971" s="59">
        <v>6.2</v>
      </c>
      <c r="H2971" s="58" t="s">
        <v>1918</v>
      </c>
      <c r="I2971" s="59">
        <v>4.49</v>
      </c>
      <c r="J2971">
        <v>1</v>
      </c>
      <c r="K2971" s="191"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2.29</v>
      </c>
      <c r="L2971" s="192" t="str">
        <f t="shared" si="46"/>
        <v>Beer473</v>
      </c>
      <c r="M2971" s="191">
        <f>VLOOKUP(L2971,'Slope %'!C:D,2,0)</f>
        <v>0.12</v>
      </c>
    </row>
    <row r="2972" spans="1:13" x14ac:dyDescent="0.25">
      <c r="A2972">
        <v>41624</v>
      </c>
      <c r="B2972" s="58" t="s">
        <v>2922</v>
      </c>
      <c r="C2972" s="58" t="s">
        <v>414</v>
      </c>
      <c r="D2972" s="58" t="s">
        <v>810</v>
      </c>
      <c r="E2972" s="58">
        <v>750</v>
      </c>
      <c r="F2972" s="58">
        <v>6</v>
      </c>
      <c r="G2972" s="59">
        <v>50.5</v>
      </c>
      <c r="H2972" s="58" t="s">
        <v>416</v>
      </c>
      <c r="I2972" s="59">
        <v>89.99</v>
      </c>
      <c r="J2972">
        <v>1</v>
      </c>
      <c r="K2972" s="191"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29.57</v>
      </c>
      <c r="L2972" s="192" t="str">
        <f t="shared" si="46"/>
        <v>Spirits750</v>
      </c>
      <c r="M2972" s="191">
        <f>VLOOKUP(L2972,'Slope %'!C:D,2,0)</f>
        <v>7.0000000000000007E-2</v>
      </c>
    </row>
    <row r="2973" spans="1:13" x14ac:dyDescent="0.25">
      <c r="A2973">
        <v>41715</v>
      </c>
      <c r="B2973" s="58" t="s">
        <v>2923</v>
      </c>
      <c r="C2973" s="58" t="s">
        <v>410</v>
      </c>
      <c r="D2973" s="58" t="s">
        <v>717</v>
      </c>
      <c r="E2973" s="58">
        <v>473</v>
      </c>
      <c r="F2973" s="58">
        <v>24</v>
      </c>
      <c r="G2973" s="59">
        <v>7.2</v>
      </c>
      <c r="H2973" s="58" t="s">
        <v>1887</v>
      </c>
      <c r="I2973" s="59">
        <v>4.24</v>
      </c>
      <c r="J2973">
        <v>1</v>
      </c>
      <c r="K2973" s="191"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2.66</v>
      </c>
      <c r="L2973" s="192" t="str">
        <f t="shared" si="46"/>
        <v>Beer473</v>
      </c>
      <c r="M2973" s="191">
        <f>VLOOKUP(L2973,'Slope %'!C:D,2,0)</f>
        <v>0.12</v>
      </c>
    </row>
    <row r="2974" spans="1:13" x14ac:dyDescent="0.25">
      <c r="A2974">
        <v>41715</v>
      </c>
      <c r="B2974" s="58" t="s">
        <v>2923</v>
      </c>
      <c r="C2974" s="58" t="s">
        <v>410</v>
      </c>
      <c r="D2974" s="58" t="s">
        <v>717</v>
      </c>
      <c r="E2974" s="58">
        <v>473</v>
      </c>
      <c r="F2974" s="58">
        <v>24</v>
      </c>
      <c r="G2974" s="59">
        <v>7.2</v>
      </c>
      <c r="H2974" s="58" t="s">
        <v>1887</v>
      </c>
      <c r="I2974" s="59">
        <v>4.24</v>
      </c>
      <c r="J2974">
        <v>1</v>
      </c>
      <c r="K2974" s="191"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2.66</v>
      </c>
      <c r="L2974" s="192" t="str">
        <f t="shared" si="46"/>
        <v>Beer473</v>
      </c>
      <c r="M2974" s="191">
        <f>VLOOKUP(L2974,'Slope %'!C:D,2,0)</f>
        <v>0.12</v>
      </c>
    </row>
    <row r="2975" spans="1:13" x14ac:dyDescent="0.25">
      <c r="A2975">
        <v>41726</v>
      </c>
      <c r="B2975" s="58" t="s">
        <v>2924</v>
      </c>
      <c r="C2975" s="58" t="s">
        <v>423</v>
      </c>
      <c r="D2975" s="58" t="s">
        <v>510</v>
      </c>
      <c r="E2975" s="58">
        <v>750</v>
      </c>
      <c r="F2975" s="58">
        <v>6</v>
      </c>
      <c r="G2975" s="59">
        <v>17</v>
      </c>
      <c r="H2975" s="58" t="s">
        <v>437</v>
      </c>
      <c r="I2975" s="59">
        <v>29.99</v>
      </c>
      <c r="J2975">
        <v>1</v>
      </c>
      <c r="K2975" s="191"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9.9499999999999993</v>
      </c>
      <c r="L2975" s="192" t="str">
        <f t="shared" si="46"/>
        <v>Wine750</v>
      </c>
      <c r="M2975" s="191">
        <f>VLOOKUP(L2975,'Slope %'!C:D,2,0)</f>
        <v>0.1</v>
      </c>
    </row>
    <row r="2976" spans="1:13" x14ac:dyDescent="0.25">
      <c r="A2976">
        <v>41727</v>
      </c>
      <c r="B2976" s="58" t="s">
        <v>2925</v>
      </c>
      <c r="C2976" s="58" t="s">
        <v>423</v>
      </c>
      <c r="D2976" s="58" t="s">
        <v>510</v>
      </c>
      <c r="E2976" s="58">
        <v>750</v>
      </c>
      <c r="F2976" s="58">
        <v>6</v>
      </c>
      <c r="G2976" s="59">
        <v>18</v>
      </c>
      <c r="H2976" s="58" t="s">
        <v>437</v>
      </c>
      <c r="I2976" s="59">
        <v>29.99</v>
      </c>
      <c r="J2976">
        <v>1</v>
      </c>
      <c r="K2976" s="191"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10.54</v>
      </c>
      <c r="L2976" s="192" t="str">
        <f t="shared" si="46"/>
        <v>Wine750</v>
      </c>
      <c r="M2976" s="191">
        <f>VLOOKUP(L2976,'Slope %'!C:D,2,0)</f>
        <v>0.1</v>
      </c>
    </row>
    <row r="2977" spans="1:13" x14ac:dyDescent="0.25">
      <c r="A2977">
        <v>41753</v>
      </c>
      <c r="B2977" s="58" t="s">
        <v>2926</v>
      </c>
      <c r="C2977" s="58" t="s">
        <v>673</v>
      </c>
      <c r="D2977" s="58" t="s">
        <v>674</v>
      </c>
      <c r="E2977" s="58">
        <v>355</v>
      </c>
      <c r="F2977" s="58">
        <v>24</v>
      </c>
      <c r="G2977" s="59">
        <v>5</v>
      </c>
      <c r="H2977" s="58" t="s">
        <v>1740</v>
      </c>
      <c r="I2977" s="59">
        <v>3.88</v>
      </c>
      <c r="J2977">
        <v>1</v>
      </c>
      <c r="K2977" s="191"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1.57</v>
      </c>
      <c r="L2977" s="192" t="str">
        <f t="shared" si="46"/>
        <v>Ready to Drink355</v>
      </c>
      <c r="M2977" s="191">
        <f>VLOOKUP(L2977,'Slope %'!C:D,2,0)</f>
        <v>0.12</v>
      </c>
    </row>
    <row r="2978" spans="1:13" x14ac:dyDescent="0.25">
      <c r="A2978">
        <v>41778</v>
      </c>
      <c r="B2978" s="58" t="s">
        <v>2927</v>
      </c>
      <c r="C2978" s="58" t="s">
        <v>410</v>
      </c>
      <c r="D2978" s="58" t="s">
        <v>717</v>
      </c>
      <c r="E2978" s="58">
        <v>750</v>
      </c>
      <c r="F2978" s="58">
        <v>12</v>
      </c>
      <c r="G2978" s="59">
        <v>6.2</v>
      </c>
      <c r="H2978" s="58" t="s">
        <v>1813</v>
      </c>
      <c r="I2978" s="59">
        <v>15.74</v>
      </c>
      <c r="J2978">
        <v>1</v>
      </c>
      <c r="K2978" s="191"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3.63</v>
      </c>
      <c r="L2978" s="192" t="str">
        <f t="shared" si="46"/>
        <v>Beer750</v>
      </c>
      <c r="M2978" s="191">
        <f>VLOOKUP(L2978,'Slope %'!C:D,2,0)</f>
        <v>0.12</v>
      </c>
    </row>
    <row r="2979" spans="1:13" x14ac:dyDescent="0.25">
      <c r="A2979">
        <v>41778</v>
      </c>
      <c r="B2979" s="58" t="s">
        <v>2927</v>
      </c>
      <c r="C2979" s="58" t="s">
        <v>410</v>
      </c>
      <c r="D2979" s="58" t="s">
        <v>717</v>
      </c>
      <c r="E2979" s="58">
        <v>750</v>
      </c>
      <c r="F2979" s="58">
        <v>12</v>
      </c>
      <c r="G2979" s="59">
        <v>6.2</v>
      </c>
      <c r="H2979" s="58" t="s">
        <v>1813</v>
      </c>
      <c r="I2979" s="59">
        <v>15.74</v>
      </c>
      <c r="J2979">
        <v>1</v>
      </c>
      <c r="K2979" s="191"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3.63</v>
      </c>
      <c r="L2979" s="192" t="str">
        <f t="shared" si="46"/>
        <v>Beer750</v>
      </c>
      <c r="M2979" s="191">
        <f>VLOOKUP(L2979,'Slope %'!C:D,2,0)</f>
        <v>0.12</v>
      </c>
    </row>
    <row r="2980" spans="1:13" x14ac:dyDescent="0.25">
      <c r="A2980">
        <v>41826</v>
      </c>
      <c r="B2980" s="58" t="s">
        <v>2928</v>
      </c>
      <c r="C2980" s="58" t="s">
        <v>410</v>
      </c>
      <c r="D2980" s="58" t="s">
        <v>677</v>
      </c>
      <c r="E2980" s="58">
        <v>473</v>
      </c>
      <c r="F2980" s="58">
        <v>24</v>
      </c>
      <c r="G2980" s="59">
        <v>5</v>
      </c>
      <c r="H2980" s="58" t="s">
        <v>2920</v>
      </c>
      <c r="I2980" s="59">
        <v>3.99</v>
      </c>
      <c r="J2980">
        <v>1</v>
      </c>
      <c r="K2980" s="191"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1.85</v>
      </c>
      <c r="L2980" s="192" t="str">
        <f t="shared" si="46"/>
        <v>Beer473</v>
      </c>
      <c r="M2980" s="191">
        <f>VLOOKUP(L2980,'Slope %'!C:D,2,0)</f>
        <v>0.12</v>
      </c>
    </row>
    <row r="2981" spans="1:13" x14ac:dyDescent="0.25">
      <c r="A2981">
        <v>41826</v>
      </c>
      <c r="B2981" s="58" t="s">
        <v>2928</v>
      </c>
      <c r="C2981" s="58" t="s">
        <v>410</v>
      </c>
      <c r="D2981" s="58" t="s">
        <v>677</v>
      </c>
      <c r="E2981" s="58">
        <v>473</v>
      </c>
      <c r="F2981" s="58">
        <v>24</v>
      </c>
      <c r="G2981" s="59">
        <v>5</v>
      </c>
      <c r="H2981" s="58" t="s">
        <v>1903</v>
      </c>
      <c r="I2981" s="59">
        <v>3.99</v>
      </c>
      <c r="J2981">
        <v>1</v>
      </c>
      <c r="K2981" s="191"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1.85</v>
      </c>
      <c r="L2981" s="192" t="str">
        <f t="shared" si="46"/>
        <v>Beer473</v>
      </c>
      <c r="M2981" s="191">
        <f>VLOOKUP(L2981,'Slope %'!C:D,2,0)</f>
        <v>0.12</v>
      </c>
    </row>
    <row r="2982" spans="1:13" x14ac:dyDescent="0.25">
      <c r="A2982">
        <v>41829</v>
      </c>
      <c r="B2982" s="58" t="s">
        <v>2929</v>
      </c>
      <c r="C2982" s="58" t="s">
        <v>414</v>
      </c>
      <c r="D2982" s="58" t="s">
        <v>524</v>
      </c>
      <c r="E2982" s="58">
        <v>375</v>
      </c>
      <c r="F2982" s="58">
        <v>12</v>
      </c>
      <c r="G2982" s="59">
        <v>40</v>
      </c>
      <c r="H2982" s="58" t="s">
        <v>416</v>
      </c>
      <c r="I2982" s="59">
        <v>69.989999999999995</v>
      </c>
      <c r="J2982">
        <v>1</v>
      </c>
      <c r="K2982" s="191"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13.3</v>
      </c>
      <c r="L2982" s="192" t="str">
        <f t="shared" si="46"/>
        <v>Spirits375</v>
      </c>
      <c r="M2982" s="191">
        <f>VLOOKUP(L2982,'Slope %'!C:D,2,0)</f>
        <v>0.1</v>
      </c>
    </row>
    <row r="2983" spans="1:13" x14ac:dyDescent="0.25">
      <c r="A2983">
        <v>41848</v>
      </c>
      <c r="B2983" s="58" t="s">
        <v>2930</v>
      </c>
      <c r="C2983" s="58" t="s">
        <v>410</v>
      </c>
      <c r="D2983" s="58" t="s">
        <v>677</v>
      </c>
      <c r="E2983" s="58">
        <v>473</v>
      </c>
      <c r="F2983" s="58">
        <v>24</v>
      </c>
      <c r="G2983" s="59">
        <v>4.8</v>
      </c>
      <c r="H2983" s="58" t="s">
        <v>2818</v>
      </c>
      <c r="I2983" s="59">
        <v>3.95</v>
      </c>
      <c r="J2983">
        <v>1</v>
      </c>
      <c r="K2983" s="191"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1.77</v>
      </c>
      <c r="L2983" s="192" t="str">
        <f t="shared" si="46"/>
        <v>Beer473</v>
      </c>
      <c r="M2983" s="191">
        <f>VLOOKUP(L2983,'Slope %'!C:D,2,0)</f>
        <v>0.12</v>
      </c>
    </row>
    <row r="2984" spans="1:13" x14ac:dyDescent="0.25">
      <c r="A2984">
        <v>41848</v>
      </c>
      <c r="B2984" s="58" t="s">
        <v>2930</v>
      </c>
      <c r="C2984" s="58" t="s">
        <v>410</v>
      </c>
      <c r="D2984" s="58" t="s">
        <v>677</v>
      </c>
      <c r="E2984" s="58">
        <v>473</v>
      </c>
      <c r="F2984" s="58">
        <v>24</v>
      </c>
      <c r="G2984" s="59">
        <v>4.8</v>
      </c>
      <c r="H2984" s="58" t="s">
        <v>1903</v>
      </c>
      <c r="I2984" s="59">
        <v>3.95</v>
      </c>
      <c r="J2984">
        <v>1</v>
      </c>
      <c r="K2984" s="191"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1.77</v>
      </c>
      <c r="L2984" s="192" t="str">
        <f t="shared" si="46"/>
        <v>Beer473</v>
      </c>
      <c r="M2984" s="191">
        <f>VLOOKUP(L2984,'Slope %'!C:D,2,0)</f>
        <v>0.12</v>
      </c>
    </row>
    <row r="2985" spans="1:13" x14ac:dyDescent="0.25">
      <c r="A2985">
        <v>41920</v>
      </c>
      <c r="B2985" s="58" t="s">
        <v>2931</v>
      </c>
      <c r="C2985" s="58" t="s">
        <v>414</v>
      </c>
      <c r="D2985" s="58" t="s">
        <v>488</v>
      </c>
      <c r="E2985" s="58">
        <v>750</v>
      </c>
      <c r="F2985" s="58">
        <v>12</v>
      </c>
      <c r="G2985" s="59">
        <v>45</v>
      </c>
      <c r="H2985" s="58" t="s">
        <v>419</v>
      </c>
      <c r="I2985" s="59">
        <v>36.99</v>
      </c>
      <c r="J2985">
        <v>1</v>
      </c>
      <c r="K2985" s="191"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26.35</v>
      </c>
      <c r="L2985" s="192" t="str">
        <f t="shared" si="46"/>
        <v>Spirits750</v>
      </c>
      <c r="M2985" s="191">
        <f>VLOOKUP(L2985,'Slope %'!C:D,2,0)</f>
        <v>7.0000000000000007E-2</v>
      </c>
    </row>
    <row r="2986" spans="1:13" x14ac:dyDescent="0.25">
      <c r="A2986">
        <v>41967</v>
      </c>
      <c r="B2986" s="58" t="s">
        <v>2932</v>
      </c>
      <c r="C2986" s="58" t="s">
        <v>423</v>
      </c>
      <c r="D2986" s="58" t="s">
        <v>436</v>
      </c>
      <c r="E2986" s="58">
        <v>750</v>
      </c>
      <c r="F2986" s="58">
        <v>12</v>
      </c>
      <c r="G2986" s="59">
        <v>13.5</v>
      </c>
      <c r="H2986" s="58" t="s">
        <v>608</v>
      </c>
      <c r="I2986" s="59">
        <v>124.26</v>
      </c>
      <c r="J2986">
        <v>1</v>
      </c>
      <c r="K2986" s="191"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7.9</v>
      </c>
      <c r="L2986" s="192" t="str">
        <f t="shared" si="46"/>
        <v>Wine750</v>
      </c>
      <c r="M2986" s="191">
        <f>VLOOKUP(L2986,'Slope %'!C:D,2,0)</f>
        <v>0.1</v>
      </c>
    </row>
    <row r="2987" spans="1:13" x14ac:dyDescent="0.25">
      <c r="A2987">
        <v>41968</v>
      </c>
      <c r="B2987" s="58" t="s">
        <v>2933</v>
      </c>
      <c r="C2987" s="58" t="s">
        <v>423</v>
      </c>
      <c r="D2987" s="58" t="s">
        <v>436</v>
      </c>
      <c r="E2987" s="58">
        <v>750</v>
      </c>
      <c r="F2987" s="58">
        <v>6</v>
      </c>
      <c r="G2987" s="59">
        <v>13</v>
      </c>
      <c r="H2987" s="58" t="s">
        <v>608</v>
      </c>
      <c r="I2987" s="59">
        <v>102.92</v>
      </c>
      <c r="J2987">
        <v>1</v>
      </c>
      <c r="K2987" s="191"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7.61</v>
      </c>
      <c r="L2987" s="192" t="str">
        <f t="shared" si="46"/>
        <v>Wine750</v>
      </c>
      <c r="M2987" s="191">
        <f>VLOOKUP(L2987,'Slope %'!C:D,2,0)</f>
        <v>0.1</v>
      </c>
    </row>
    <row r="2988" spans="1:13" x14ac:dyDescent="0.25">
      <c r="A2988">
        <v>41970</v>
      </c>
      <c r="B2988" s="58" t="s">
        <v>2934</v>
      </c>
      <c r="C2988" s="58" t="s">
        <v>423</v>
      </c>
      <c r="D2988" s="58" t="s">
        <v>436</v>
      </c>
      <c r="E2988" s="58">
        <v>750</v>
      </c>
      <c r="F2988" s="58">
        <v>6</v>
      </c>
      <c r="G2988" s="59">
        <v>15</v>
      </c>
      <c r="H2988" s="58" t="s">
        <v>608</v>
      </c>
      <c r="I2988" s="59">
        <v>83.33</v>
      </c>
      <c r="J2988">
        <v>1</v>
      </c>
      <c r="K2988" s="191"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8.7799999999999994</v>
      </c>
      <c r="L2988" s="192" t="str">
        <f t="shared" si="46"/>
        <v>Wine750</v>
      </c>
      <c r="M2988" s="191">
        <f>VLOOKUP(L2988,'Slope %'!C:D,2,0)</f>
        <v>0.1</v>
      </c>
    </row>
    <row r="2989" spans="1:13" x14ac:dyDescent="0.25">
      <c r="A2989">
        <v>41971</v>
      </c>
      <c r="B2989" s="58" t="s">
        <v>2935</v>
      </c>
      <c r="C2989" s="58" t="s">
        <v>423</v>
      </c>
      <c r="D2989" s="58" t="s">
        <v>436</v>
      </c>
      <c r="E2989" s="58">
        <v>750</v>
      </c>
      <c r="F2989" s="58">
        <v>12</v>
      </c>
      <c r="G2989" s="59">
        <v>13.5</v>
      </c>
      <c r="H2989" s="58" t="s">
        <v>608</v>
      </c>
      <c r="I2989" s="59">
        <v>110.63</v>
      </c>
      <c r="J2989">
        <v>1</v>
      </c>
      <c r="K2989" s="191"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7.9</v>
      </c>
      <c r="L2989" s="192" t="str">
        <f t="shared" si="46"/>
        <v>Wine750</v>
      </c>
      <c r="M2989" s="191">
        <f>VLOOKUP(L2989,'Slope %'!C:D,2,0)</f>
        <v>0.1</v>
      </c>
    </row>
    <row r="2990" spans="1:13" x14ac:dyDescent="0.25">
      <c r="A2990">
        <v>41972</v>
      </c>
      <c r="B2990" s="58" t="s">
        <v>2936</v>
      </c>
      <c r="C2990" s="58" t="s">
        <v>423</v>
      </c>
      <c r="D2990" s="58" t="s">
        <v>436</v>
      </c>
      <c r="E2990" s="58">
        <v>750</v>
      </c>
      <c r="F2990" s="58">
        <v>12</v>
      </c>
      <c r="G2990" s="59">
        <v>13</v>
      </c>
      <c r="H2990" s="58" t="s">
        <v>608</v>
      </c>
      <c r="I2990" s="59">
        <v>273.64999999999998</v>
      </c>
      <c r="J2990">
        <v>1</v>
      </c>
      <c r="K2990" s="191"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7.61</v>
      </c>
      <c r="L2990" s="192" t="str">
        <f t="shared" si="46"/>
        <v>Wine750</v>
      </c>
      <c r="M2990" s="191">
        <f>VLOOKUP(L2990,'Slope %'!C:D,2,0)</f>
        <v>0.1</v>
      </c>
    </row>
    <row r="2991" spans="1:13" x14ac:dyDescent="0.25">
      <c r="A2991">
        <v>41973</v>
      </c>
      <c r="B2991" s="58" t="s">
        <v>2937</v>
      </c>
      <c r="C2991" s="58" t="s">
        <v>423</v>
      </c>
      <c r="D2991" s="58" t="s">
        <v>436</v>
      </c>
      <c r="E2991" s="58">
        <v>750</v>
      </c>
      <c r="F2991" s="58">
        <v>6</v>
      </c>
      <c r="G2991" s="59">
        <v>12.5</v>
      </c>
      <c r="H2991" s="58" t="s">
        <v>608</v>
      </c>
      <c r="I2991" s="59">
        <v>49.57</v>
      </c>
      <c r="J2991">
        <v>1</v>
      </c>
      <c r="K2991" s="191"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7.32</v>
      </c>
      <c r="L2991" s="192" t="str">
        <f t="shared" si="46"/>
        <v>Wine750</v>
      </c>
      <c r="M2991" s="191">
        <f>VLOOKUP(L2991,'Slope %'!C:D,2,0)</f>
        <v>0.1</v>
      </c>
    </row>
    <row r="2992" spans="1:13" x14ac:dyDescent="0.25">
      <c r="A2992">
        <v>41983</v>
      </c>
      <c r="B2992" s="58" t="s">
        <v>2938</v>
      </c>
      <c r="C2992" s="58" t="s">
        <v>423</v>
      </c>
      <c r="D2992" s="58" t="s">
        <v>436</v>
      </c>
      <c r="E2992" s="58">
        <v>750</v>
      </c>
      <c r="F2992" s="58">
        <v>12</v>
      </c>
      <c r="G2992" s="59">
        <v>13.5</v>
      </c>
      <c r="H2992" s="58" t="s">
        <v>608</v>
      </c>
      <c r="I2992" s="59">
        <v>38.9</v>
      </c>
      <c r="J2992">
        <v>1</v>
      </c>
      <c r="K2992" s="191"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7.9</v>
      </c>
      <c r="L2992" s="192" t="str">
        <f t="shared" si="46"/>
        <v>Wine750</v>
      </c>
      <c r="M2992" s="191">
        <f>VLOOKUP(L2992,'Slope %'!C:D,2,0)</f>
        <v>0.1</v>
      </c>
    </row>
    <row r="2993" spans="1:13" x14ac:dyDescent="0.25">
      <c r="A2993">
        <v>41984</v>
      </c>
      <c r="B2993" s="58" t="s">
        <v>2939</v>
      </c>
      <c r="C2993" s="58" t="s">
        <v>423</v>
      </c>
      <c r="D2993" s="58" t="s">
        <v>436</v>
      </c>
      <c r="E2993" s="58">
        <v>750</v>
      </c>
      <c r="F2993" s="58">
        <v>6</v>
      </c>
      <c r="G2993" s="59">
        <v>14</v>
      </c>
      <c r="H2993" s="58" t="s">
        <v>608</v>
      </c>
      <c r="I2993" s="59">
        <v>45.16</v>
      </c>
      <c r="J2993">
        <v>1</v>
      </c>
      <c r="K2993" s="191"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8.1999999999999993</v>
      </c>
      <c r="L2993" s="192" t="str">
        <f t="shared" si="46"/>
        <v>Wine750</v>
      </c>
      <c r="M2993" s="191">
        <f>VLOOKUP(L2993,'Slope %'!C:D,2,0)</f>
        <v>0.1</v>
      </c>
    </row>
    <row r="2994" spans="1:13" x14ac:dyDescent="0.25">
      <c r="A2994">
        <v>41985</v>
      </c>
      <c r="B2994" s="58" t="s">
        <v>2940</v>
      </c>
      <c r="C2994" s="58" t="s">
        <v>423</v>
      </c>
      <c r="D2994" s="58" t="s">
        <v>436</v>
      </c>
      <c r="E2994" s="58">
        <v>750</v>
      </c>
      <c r="F2994" s="58">
        <v>6</v>
      </c>
      <c r="G2994" s="59">
        <v>13.5</v>
      </c>
      <c r="H2994" s="58" t="s">
        <v>608</v>
      </c>
      <c r="I2994" s="59">
        <v>177.61</v>
      </c>
      <c r="J2994">
        <v>1</v>
      </c>
      <c r="K2994" s="191"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7.9</v>
      </c>
      <c r="L2994" s="192" t="str">
        <f t="shared" si="46"/>
        <v>Wine750</v>
      </c>
      <c r="M2994" s="191">
        <f>VLOOKUP(L2994,'Slope %'!C:D,2,0)</f>
        <v>0.1</v>
      </c>
    </row>
    <row r="2995" spans="1:13" x14ac:dyDescent="0.25">
      <c r="A2995">
        <v>41988</v>
      </c>
      <c r="B2995" s="58" t="s">
        <v>2941</v>
      </c>
      <c r="C2995" s="58" t="s">
        <v>423</v>
      </c>
      <c r="D2995" s="58" t="s">
        <v>436</v>
      </c>
      <c r="E2995" s="58">
        <v>750</v>
      </c>
      <c r="F2995" s="58">
        <v>12</v>
      </c>
      <c r="G2995" s="59">
        <v>13.5</v>
      </c>
      <c r="H2995" s="58" t="s">
        <v>608</v>
      </c>
      <c r="I2995" s="59">
        <v>56.68</v>
      </c>
      <c r="J2995">
        <v>1</v>
      </c>
      <c r="K2995" s="191"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7.9</v>
      </c>
      <c r="L2995" s="192" t="str">
        <f t="shared" si="46"/>
        <v>Wine750</v>
      </c>
      <c r="M2995" s="191">
        <f>VLOOKUP(L2995,'Slope %'!C:D,2,0)</f>
        <v>0.1</v>
      </c>
    </row>
    <row r="2996" spans="1:13" x14ac:dyDescent="0.25">
      <c r="A2996">
        <v>41991</v>
      </c>
      <c r="B2996" s="58" t="s">
        <v>2942</v>
      </c>
      <c r="C2996" s="58" t="s">
        <v>410</v>
      </c>
      <c r="D2996" s="58" t="s">
        <v>411</v>
      </c>
      <c r="E2996" s="58">
        <v>473</v>
      </c>
      <c r="F2996" s="58">
        <v>24</v>
      </c>
      <c r="G2996" s="59">
        <v>5.4</v>
      </c>
      <c r="H2996" s="58" t="s">
        <v>2781</v>
      </c>
      <c r="I2996" s="59">
        <v>3.99</v>
      </c>
      <c r="J2996">
        <v>1</v>
      </c>
      <c r="K2996" s="191"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1.99</v>
      </c>
      <c r="L2996" s="192" t="str">
        <f t="shared" si="46"/>
        <v>Beer473</v>
      </c>
      <c r="M2996" s="191">
        <f>VLOOKUP(L2996,'Slope %'!C:D,2,0)</f>
        <v>0.12</v>
      </c>
    </row>
    <row r="2997" spans="1:13" x14ac:dyDescent="0.25">
      <c r="A2997">
        <v>41991</v>
      </c>
      <c r="B2997" s="58" t="s">
        <v>2942</v>
      </c>
      <c r="C2997" s="58" t="s">
        <v>410</v>
      </c>
      <c r="D2997" s="58" t="s">
        <v>411</v>
      </c>
      <c r="E2997" s="58">
        <v>473</v>
      </c>
      <c r="F2997" s="58">
        <v>24</v>
      </c>
      <c r="G2997" s="59">
        <v>5.4</v>
      </c>
      <c r="H2997" s="58" t="s">
        <v>2781</v>
      </c>
      <c r="I2997" s="59">
        <v>3.99</v>
      </c>
      <c r="J2997">
        <v>1</v>
      </c>
      <c r="K2997" s="191"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1.99</v>
      </c>
      <c r="L2997" s="192" t="str">
        <f t="shared" si="46"/>
        <v>Beer473</v>
      </c>
      <c r="M2997" s="191">
        <f>VLOOKUP(L2997,'Slope %'!C:D,2,0)</f>
        <v>0.12</v>
      </c>
    </row>
    <row r="2998" spans="1:13" x14ac:dyDescent="0.25">
      <c r="A2998">
        <v>41994</v>
      </c>
      <c r="B2998" s="58" t="s">
        <v>2943</v>
      </c>
      <c r="C2998" s="58" t="s">
        <v>673</v>
      </c>
      <c r="D2998" s="58" t="s">
        <v>1264</v>
      </c>
      <c r="E2998" s="58">
        <v>4260</v>
      </c>
      <c r="F2998" s="58">
        <v>2</v>
      </c>
      <c r="G2998" s="59">
        <v>5</v>
      </c>
      <c r="H2998" s="58" t="s">
        <v>600</v>
      </c>
      <c r="I2998" s="59">
        <v>29.98</v>
      </c>
      <c r="J2998">
        <v>12</v>
      </c>
      <c r="K2998" s="191"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16.63</v>
      </c>
      <c r="L2998" s="192" t="str">
        <f t="shared" si="46"/>
        <v>Ready to Drink4260</v>
      </c>
      <c r="M2998" s="191">
        <f>VLOOKUP(L2998,'Slope %'!C:D,2,0)</f>
        <v>7.0000000000000007E-2</v>
      </c>
    </row>
    <row r="2999" spans="1:13" x14ac:dyDescent="0.25">
      <c r="A2999">
        <v>41994</v>
      </c>
      <c r="B2999" s="58" t="s">
        <v>2943</v>
      </c>
      <c r="C2999" s="58" t="s">
        <v>673</v>
      </c>
      <c r="D2999" s="58" t="s">
        <v>1264</v>
      </c>
      <c r="E2999" s="58">
        <v>4260</v>
      </c>
      <c r="F2999" s="58">
        <v>2</v>
      </c>
      <c r="G2999" s="59">
        <v>5</v>
      </c>
      <c r="H2999" s="58" t="s">
        <v>600</v>
      </c>
      <c r="I2999" s="59">
        <v>29.98</v>
      </c>
      <c r="J2999">
        <v>12</v>
      </c>
      <c r="K2999" s="191"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16.63</v>
      </c>
      <c r="L2999" s="192" t="str">
        <f t="shared" si="46"/>
        <v>Ready to Drink4260</v>
      </c>
      <c r="M2999" s="191">
        <f>VLOOKUP(L2999,'Slope %'!C:D,2,0)</f>
        <v>7.0000000000000007E-2</v>
      </c>
    </row>
    <row r="3000" spans="1:13" x14ac:dyDescent="0.25">
      <c r="A3000">
        <v>41995</v>
      </c>
      <c r="B3000" s="58" t="s">
        <v>2944</v>
      </c>
      <c r="C3000" s="58" t="s">
        <v>410</v>
      </c>
      <c r="D3000" s="58" t="s">
        <v>677</v>
      </c>
      <c r="E3000" s="58">
        <v>473</v>
      </c>
      <c r="F3000" s="58">
        <v>24</v>
      </c>
      <c r="G3000" s="59">
        <v>4.8</v>
      </c>
      <c r="H3000" s="58" t="s">
        <v>2836</v>
      </c>
      <c r="I3000" s="59">
        <v>4.2</v>
      </c>
      <c r="J3000">
        <v>1</v>
      </c>
      <c r="K3000" s="191"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1.77</v>
      </c>
      <c r="L3000" s="192" t="str">
        <f t="shared" si="46"/>
        <v>Beer473</v>
      </c>
      <c r="M3000" s="191">
        <f>VLOOKUP(L3000,'Slope %'!C:D,2,0)</f>
        <v>0.12</v>
      </c>
    </row>
    <row r="3001" spans="1:13" x14ac:dyDescent="0.25">
      <c r="A3001">
        <v>41995</v>
      </c>
      <c r="B3001" s="58" t="s">
        <v>2944</v>
      </c>
      <c r="C3001" s="58" t="s">
        <v>410</v>
      </c>
      <c r="D3001" s="58" t="s">
        <v>677</v>
      </c>
      <c r="E3001" s="58">
        <v>473</v>
      </c>
      <c r="F3001" s="58">
        <v>24</v>
      </c>
      <c r="G3001" s="59">
        <v>4.8</v>
      </c>
      <c r="H3001" s="58" t="s">
        <v>1903</v>
      </c>
      <c r="I3001" s="59">
        <v>4.2</v>
      </c>
      <c r="J3001">
        <v>1</v>
      </c>
      <c r="K3001" s="191"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1.77</v>
      </c>
      <c r="L3001" s="192" t="str">
        <f t="shared" si="46"/>
        <v>Beer473</v>
      </c>
      <c r="M3001" s="191">
        <f>VLOOKUP(L3001,'Slope %'!C:D,2,0)</f>
        <v>0.12</v>
      </c>
    </row>
    <row r="3002" spans="1:13" x14ac:dyDescent="0.25">
      <c r="A3002">
        <v>41997</v>
      </c>
      <c r="B3002" s="58" t="s">
        <v>2945</v>
      </c>
      <c r="C3002" s="58" t="s">
        <v>410</v>
      </c>
      <c r="D3002" s="58" t="s">
        <v>677</v>
      </c>
      <c r="E3002" s="58">
        <v>473</v>
      </c>
      <c r="F3002" s="58">
        <v>24</v>
      </c>
      <c r="G3002" s="59">
        <v>5</v>
      </c>
      <c r="H3002" s="58" t="s">
        <v>2836</v>
      </c>
      <c r="I3002" s="59">
        <v>4.5999999999999996</v>
      </c>
      <c r="J3002">
        <v>1</v>
      </c>
      <c r="K3002" s="191"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1.85</v>
      </c>
      <c r="L3002" s="192" t="str">
        <f t="shared" si="46"/>
        <v>Beer473</v>
      </c>
      <c r="M3002" s="191">
        <f>VLOOKUP(L3002,'Slope %'!C:D,2,0)</f>
        <v>0.12</v>
      </c>
    </row>
    <row r="3003" spans="1:13" x14ac:dyDescent="0.25">
      <c r="A3003">
        <v>41997</v>
      </c>
      <c r="B3003" s="58" t="s">
        <v>2945</v>
      </c>
      <c r="C3003" s="58" t="s">
        <v>410</v>
      </c>
      <c r="D3003" s="58" t="s">
        <v>677</v>
      </c>
      <c r="E3003" s="58">
        <v>473</v>
      </c>
      <c r="F3003" s="58">
        <v>24</v>
      </c>
      <c r="G3003" s="59">
        <v>5</v>
      </c>
      <c r="H3003" s="58" t="s">
        <v>1903</v>
      </c>
      <c r="I3003" s="59">
        <v>4.5999999999999996</v>
      </c>
      <c r="J3003">
        <v>1</v>
      </c>
      <c r="K3003" s="191"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1.85</v>
      </c>
      <c r="L3003" s="192" t="str">
        <f t="shared" si="46"/>
        <v>Beer473</v>
      </c>
      <c r="M3003" s="191">
        <f>VLOOKUP(L3003,'Slope %'!C:D,2,0)</f>
        <v>0.12</v>
      </c>
    </row>
    <row r="3004" spans="1:13" x14ac:dyDescent="0.25">
      <c r="A3004">
        <v>42010</v>
      </c>
      <c r="B3004" s="58" t="s">
        <v>2946</v>
      </c>
      <c r="C3004" s="58" t="s">
        <v>423</v>
      </c>
      <c r="D3004" s="58" t="s">
        <v>436</v>
      </c>
      <c r="E3004" s="58">
        <v>750</v>
      </c>
      <c r="F3004" s="58">
        <v>12</v>
      </c>
      <c r="G3004" s="59">
        <v>13.5</v>
      </c>
      <c r="H3004" s="58" t="s">
        <v>608</v>
      </c>
      <c r="I3004" s="59">
        <v>166.94</v>
      </c>
      <c r="J3004">
        <v>1</v>
      </c>
      <c r="K3004" s="191"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7.9</v>
      </c>
      <c r="L3004" s="192" t="str">
        <f t="shared" si="46"/>
        <v>Wine750</v>
      </c>
      <c r="M3004" s="191">
        <f>VLOOKUP(L3004,'Slope %'!C:D,2,0)</f>
        <v>0.1</v>
      </c>
    </row>
    <row r="3005" spans="1:13" x14ac:dyDescent="0.25">
      <c r="A3005">
        <v>42022</v>
      </c>
      <c r="B3005" s="58" t="s">
        <v>2947</v>
      </c>
      <c r="C3005" s="58" t="s">
        <v>423</v>
      </c>
      <c r="D3005" s="58" t="s">
        <v>436</v>
      </c>
      <c r="E3005" s="58">
        <v>750</v>
      </c>
      <c r="F3005" s="58">
        <v>12</v>
      </c>
      <c r="G3005" s="59">
        <v>14.5</v>
      </c>
      <c r="H3005" s="58" t="s">
        <v>608</v>
      </c>
      <c r="I3005" s="59">
        <v>30.34</v>
      </c>
      <c r="J3005">
        <v>1</v>
      </c>
      <c r="K3005" s="191"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8.49</v>
      </c>
      <c r="L3005" s="192" t="str">
        <f t="shared" si="46"/>
        <v>Wine750</v>
      </c>
      <c r="M3005" s="191">
        <f>VLOOKUP(L3005,'Slope %'!C:D,2,0)</f>
        <v>0.1</v>
      </c>
    </row>
    <row r="3006" spans="1:13" x14ac:dyDescent="0.25">
      <c r="A3006">
        <v>42024</v>
      </c>
      <c r="B3006" s="58" t="s">
        <v>2948</v>
      </c>
      <c r="C3006" s="58" t="s">
        <v>423</v>
      </c>
      <c r="D3006" s="58" t="s">
        <v>436</v>
      </c>
      <c r="E3006" s="58">
        <v>750</v>
      </c>
      <c r="F3006" s="58">
        <v>6</v>
      </c>
      <c r="G3006" s="59">
        <v>13</v>
      </c>
      <c r="H3006" s="58" t="s">
        <v>608</v>
      </c>
      <c r="I3006" s="59">
        <v>1287.3399999999999</v>
      </c>
      <c r="J3006">
        <v>1</v>
      </c>
      <c r="K3006" s="191"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7.61</v>
      </c>
      <c r="L3006" s="192" t="str">
        <f t="shared" si="46"/>
        <v>Wine750</v>
      </c>
      <c r="M3006" s="191">
        <f>VLOOKUP(L3006,'Slope %'!C:D,2,0)</f>
        <v>0.1</v>
      </c>
    </row>
    <row r="3007" spans="1:13" x14ac:dyDescent="0.25">
      <c r="A3007">
        <v>42025</v>
      </c>
      <c r="B3007" s="58" t="s">
        <v>2949</v>
      </c>
      <c r="C3007" s="58" t="s">
        <v>423</v>
      </c>
      <c r="D3007" s="58" t="s">
        <v>436</v>
      </c>
      <c r="E3007" s="58">
        <v>750</v>
      </c>
      <c r="F3007" s="58">
        <v>6</v>
      </c>
      <c r="G3007" s="59">
        <v>13</v>
      </c>
      <c r="H3007" s="58" t="s">
        <v>608</v>
      </c>
      <c r="I3007" s="59">
        <v>174.06</v>
      </c>
      <c r="J3007">
        <v>1</v>
      </c>
      <c r="K3007" s="191"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7.61</v>
      </c>
      <c r="L3007" s="192" t="str">
        <f t="shared" si="46"/>
        <v>Wine750</v>
      </c>
      <c r="M3007" s="191">
        <f>VLOOKUP(L3007,'Slope %'!C:D,2,0)</f>
        <v>0.1</v>
      </c>
    </row>
    <row r="3008" spans="1:13" x14ac:dyDescent="0.25">
      <c r="A3008">
        <v>42026</v>
      </c>
      <c r="B3008" s="58" t="s">
        <v>2950</v>
      </c>
      <c r="C3008" s="58" t="s">
        <v>423</v>
      </c>
      <c r="D3008" s="58" t="s">
        <v>436</v>
      </c>
      <c r="E3008" s="58">
        <v>750</v>
      </c>
      <c r="F3008" s="58">
        <v>6</v>
      </c>
      <c r="G3008" s="59">
        <v>14</v>
      </c>
      <c r="H3008" s="58" t="s">
        <v>608</v>
      </c>
      <c r="I3008" s="59">
        <v>131.41999999999999</v>
      </c>
      <c r="J3008">
        <v>1</v>
      </c>
      <c r="K3008" s="191"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8.1999999999999993</v>
      </c>
      <c r="L3008" s="192" t="str">
        <f t="shared" si="46"/>
        <v>Wine750</v>
      </c>
      <c r="M3008" s="191">
        <f>VLOOKUP(L3008,'Slope %'!C:D,2,0)</f>
        <v>0.1</v>
      </c>
    </row>
    <row r="3009" spans="1:13" x14ac:dyDescent="0.25">
      <c r="A3009">
        <v>42029</v>
      </c>
      <c r="B3009" s="58" t="s">
        <v>2951</v>
      </c>
      <c r="C3009" s="58" t="s">
        <v>423</v>
      </c>
      <c r="D3009" s="58" t="s">
        <v>436</v>
      </c>
      <c r="E3009" s="58">
        <v>750</v>
      </c>
      <c r="F3009" s="58">
        <v>6</v>
      </c>
      <c r="G3009" s="59">
        <v>15</v>
      </c>
      <c r="H3009" s="58" t="s">
        <v>608</v>
      </c>
      <c r="I3009" s="59">
        <v>202.48</v>
      </c>
      <c r="J3009">
        <v>1</v>
      </c>
      <c r="K3009" s="191"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8.7799999999999994</v>
      </c>
      <c r="L3009" s="192" t="str">
        <f t="shared" si="46"/>
        <v>Wine750</v>
      </c>
      <c r="M3009" s="191">
        <f>VLOOKUP(L3009,'Slope %'!C:D,2,0)</f>
        <v>0.1</v>
      </c>
    </row>
    <row r="3010" spans="1:13" x14ac:dyDescent="0.25">
      <c r="A3010">
        <v>42031</v>
      </c>
      <c r="B3010" s="58" t="s">
        <v>2952</v>
      </c>
      <c r="C3010" s="58" t="s">
        <v>423</v>
      </c>
      <c r="D3010" s="58" t="s">
        <v>436</v>
      </c>
      <c r="E3010" s="58">
        <v>750</v>
      </c>
      <c r="F3010" s="58">
        <v>12</v>
      </c>
      <c r="G3010" s="59">
        <v>13</v>
      </c>
      <c r="H3010" s="58" t="s">
        <v>608</v>
      </c>
      <c r="I3010" s="59">
        <v>131.38</v>
      </c>
      <c r="J3010">
        <v>1</v>
      </c>
      <c r="K3010" s="191"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7.61</v>
      </c>
      <c r="L3010" s="192" t="str">
        <f t="shared" si="46"/>
        <v>Wine750</v>
      </c>
      <c r="M3010" s="191">
        <f>VLOOKUP(L3010,'Slope %'!C:D,2,0)</f>
        <v>0.1</v>
      </c>
    </row>
    <row r="3011" spans="1:13" x14ac:dyDescent="0.25">
      <c r="A3011">
        <v>42037</v>
      </c>
      <c r="B3011" s="58" t="s">
        <v>2953</v>
      </c>
      <c r="C3011" s="58" t="s">
        <v>673</v>
      </c>
      <c r="D3011" s="58" t="s">
        <v>1122</v>
      </c>
      <c r="E3011" s="58">
        <v>500</v>
      </c>
      <c r="F3011" s="58">
        <v>24</v>
      </c>
      <c r="G3011" s="59">
        <v>5.3</v>
      </c>
      <c r="H3011" s="58" t="s">
        <v>412</v>
      </c>
      <c r="I3011" s="59">
        <v>4.28</v>
      </c>
      <c r="J3011">
        <v>1</v>
      </c>
      <c r="K3011" s="191"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2.19</v>
      </c>
      <c r="L3011" s="192" t="str">
        <f t="shared" ref="L3011:L3074" si="47">(_xlfn.CONCAT(C3011,E3011))</f>
        <v>Ready to Drink500</v>
      </c>
      <c r="M3011" s="191">
        <f>VLOOKUP(L3011,'Slope %'!C:D,2,0)</f>
        <v>0.12</v>
      </c>
    </row>
    <row r="3012" spans="1:13" x14ac:dyDescent="0.25">
      <c r="A3012">
        <v>42037</v>
      </c>
      <c r="B3012" s="58" t="s">
        <v>2953</v>
      </c>
      <c r="C3012" s="58" t="s">
        <v>673</v>
      </c>
      <c r="D3012" s="58" t="s">
        <v>1122</v>
      </c>
      <c r="E3012" s="58">
        <v>500</v>
      </c>
      <c r="F3012" s="58">
        <v>24</v>
      </c>
      <c r="G3012" s="59">
        <v>5.3</v>
      </c>
      <c r="H3012" s="58" t="s">
        <v>412</v>
      </c>
      <c r="I3012" s="59">
        <v>4.28</v>
      </c>
      <c r="J3012">
        <v>1</v>
      </c>
      <c r="K3012" s="191"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2.19</v>
      </c>
      <c r="L3012" s="192" t="str">
        <f t="shared" si="47"/>
        <v>Ready to Drink500</v>
      </c>
      <c r="M3012" s="191">
        <f>VLOOKUP(L3012,'Slope %'!C:D,2,0)</f>
        <v>0.12</v>
      </c>
    </row>
    <row r="3013" spans="1:13" x14ac:dyDescent="0.25">
      <c r="A3013">
        <v>42040</v>
      </c>
      <c r="B3013" s="58" t="s">
        <v>2954</v>
      </c>
      <c r="C3013" s="58" t="s">
        <v>410</v>
      </c>
      <c r="D3013" s="58" t="s">
        <v>906</v>
      </c>
      <c r="E3013" s="58">
        <v>473</v>
      </c>
      <c r="F3013" s="58">
        <v>24</v>
      </c>
      <c r="G3013" s="59">
        <v>5</v>
      </c>
      <c r="H3013" s="58" t="s">
        <v>1200</v>
      </c>
      <c r="I3013" s="59">
        <v>3.99</v>
      </c>
      <c r="J3013">
        <v>1</v>
      </c>
      <c r="K3013" s="191"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1.85</v>
      </c>
      <c r="L3013" s="192" t="str">
        <f t="shared" si="47"/>
        <v>Beer473</v>
      </c>
      <c r="M3013" s="191">
        <f>VLOOKUP(L3013,'Slope %'!C:D,2,0)</f>
        <v>0.12</v>
      </c>
    </row>
    <row r="3014" spans="1:13" x14ac:dyDescent="0.25">
      <c r="A3014">
        <v>42040</v>
      </c>
      <c r="B3014" s="58" t="s">
        <v>2954</v>
      </c>
      <c r="C3014" s="58" t="s">
        <v>410</v>
      </c>
      <c r="D3014" s="58" t="s">
        <v>906</v>
      </c>
      <c r="E3014" s="58">
        <v>473</v>
      </c>
      <c r="F3014" s="58">
        <v>24</v>
      </c>
      <c r="G3014" s="59">
        <v>5</v>
      </c>
      <c r="H3014" s="58" t="s">
        <v>1200</v>
      </c>
      <c r="I3014" s="59">
        <v>3.99</v>
      </c>
      <c r="J3014">
        <v>1</v>
      </c>
      <c r="K3014" s="191"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1.85</v>
      </c>
      <c r="L3014" s="192" t="str">
        <f t="shared" si="47"/>
        <v>Beer473</v>
      </c>
      <c r="M3014" s="191">
        <f>VLOOKUP(L3014,'Slope %'!C:D,2,0)</f>
        <v>0.12</v>
      </c>
    </row>
    <row r="3015" spans="1:13" x14ac:dyDescent="0.25">
      <c r="A3015">
        <v>42041</v>
      </c>
      <c r="B3015" s="58" t="s">
        <v>2955</v>
      </c>
      <c r="C3015" s="58" t="s">
        <v>673</v>
      </c>
      <c r="D3015" s="58" t="s">
        <v>1122</v>
      </c>
      <c r="E3015" s="58">
        <v>50000</v>
      </c>
      <c r="F3015" s="58">
        <v>1</v>
      </c>
      <c r="G3015" s="59">
        <v>5.3</v>
      </c>
      <c r="H3015" s="58" t="s">
        <v>412</v>
      </c>
      <c r="I3015" s="59">
        <v>285.99</v>
      </c>
      <c r="J3015">
        <v>1</v>
      </c>
      <c r="K3015" s="191"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206.89</v>
      </c>
      <c r="L3015" s="192" t="str">
        <f t="shared" si="47"/>
        <v>Ready to Drink50000</v>
      </c>
      <c r="M3015" s="191" t="e">
        <f>VLOOKUP(L3015,'Slope %'!C:D,2,0)</f>
        <v>#N/A</v>
      </c>
    </row>
    <row r="3016" spans="1:13" x14ac:dyDescent="0.25">
      <c r="A3016">
        <v>42041</v>
      </c>
      <c r="B3016" s="58" t="s">
        <v>2955</v>
      </c>
      <c r="C3016" s="58" t="s">
        <v>673</v>
      </c>
      <c r="D3016" s="58" t="s">
        <v>1122</v>
      </c>
      <c r="E3016" s="58">
        <v>50000</v>
      </c>
      <c r="F3016" s="58">
        <v>1</v>
      </c>
      <c r="G3016" s="59">
        <v>5.3</v>
      </c>
      <c r="H3016" s="58" t="s">
        <v>412</v>
      </c>
      <c r="I3016" s="59">
        <v>285.99</v>
      </c>
      <c r="J3016">
        <v>1</v>
      </c>
      <c r="K3016" s="191"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206.89</v>
      </c>
      <c r="L3016" s="192" t="str">
        <f t="shared" si="47"/>
        <v>Ready to Drink50000</v>
      </c>
      <c r="M3016" s="191" t="e">
        <f>VLOOKUP(L3016,'Slope %'!C:D,2,0)</f>
        <v>#N/A</v>
      </c>
    </row>
    <row r="3017" spans="1:13" x14ac:dyDescent="0.25">
      <c r="A3017">
        <v>42042</v>
      </c>
      <c r="B3017" s="58" t="s">
        <v>2956</v>
      </c>
      <c r="C3017" s="58" t="s">
        <v>410</v>
      </c>
      <c r="D3017" s="58" t="s">
        <v>677</v>
      </c>
      <c r="E3017" s="58">
        <v>473</v>
      </c>
      <c r="F3017" s="58">
        <v>24</v>
      </c>
      <c r="G3017" s="59">
        <v>5.5</v>
      </c>
      <c r="H3017" s="58" t="s">
        <v>2644</v>
      </c>
      <c r="I3017" s="59">
        <v>4.05</v>
      </c>
      <c r="J3017">
        <v>1</v>
      </c>
      <c r="K3017" s="191"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2.0299999999999998</v>
      </c>
      <c r="L3017" s="192" t="str">
        <f t="shared" si="47"/>
        <v>Beer473</v>
      </c>
      <c r="M3017" s="191">
        <f>VLOOKUP(L3017,'Slope %'!C:D,2,0)</f>
        <v>0.12</v>
      </c>
    </row>
    <row r="3018" spans="1:13" x14ac:dyDescent="0.25">
      <c r="A3018">
        <v>42042</v>
      </c>
      <c r="B3018" s="58" t="s">
        <v>2956</v>
      </c>
      <c r="C3018" s="58" t="s">
        <v>410</v>
      </c>
      <c r="D3018" s="58" t="s">
        <v>677</v>
      </c>
      <c r="E3018" s="58">
        <v>473</v>
      </c>
      <c r="F3018" s="58">
        <v>24</v>
      </c>
      <c r="G3018" s="59">
        <v>5.5</v>
      </c>
      <c r="H3018" s="58" t="s">
        <v>2644</v>
      </c>
      <c r="I3018" s="59">
        <v>4.05</v>
      </c>
      <c r="J3018">
        <v>1</v>
      </c>
      <c r="K3018" s="191"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2.0299999999999998</v>
      </c>
      <c r="L3018" s="192" t="str">
        <f t="shared" si="47"/>
        <v>Beer473</v>
      </c>
      <c r="M3018" s="191">
        <f>VLOOKUP(L3018,'Slope %'!C:D,2,0)</f>
        <v>0.12</v>
      </c>
    </row>
    <row r="3019" spans="1:13" x14ac:dyDescent="0.25">
      <c r="A3019">
        <v>42062</v>
      </c>
      <c r="B3019" s="58" t="s">
        <v>2957</v>
      </c>
      <c r="C3019" s="58" t="s">
        <v>410</v>
      </c>
      <c r="D3019" s="58" t="s">
        <v>677</v>
      </c>
      <c r="E3019" s="58">
        <v>473</v>
      </c>
      <c r="F3019" s="58">
        <v>24</v>
      </c>
      <c r="G3019" s="59">
        <v>5.3</v>
      </c>
      <c r="H3019" s="58" t="s">
        <v>2859</v>
      </c>
      <c r="I3019" s="59">
        <v>4.4000000000000004</v>
      </c>
      <c r="J3019">
        <v>1</v>
      </c>
      <c r="K3019" s="191"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1.96</v>
      </c>
      <c r="L3019" s="192" t="str">
        <f t="shared" si="47"/>
        <v>Beer473</v>
      </c>
      <c r="M3019" s="191">
        <f>VLOOKUP(L3019,'Slope %'!C:D,2,0)</f>
        <v>0.12</v>
      </c>
    </row>
    <row r="3020" spans="1:13" x14ac:dyDescent="0.25">
      <c r="A3020">
        <v>42062</v>
      </c>
      <c r="B3020" s="58" t="s">
        <v>2957</v>
      </c>
      <c r="C3020" s="58" t="s">
        <v>410</v>
      </c>
      <c r="D3020" s="58" t="s">
        <v>677</v>
      </c>
      <c r="E3020" s="58">
        <v>473</v>
      </c>
      <c r="F3020" s="58">
        <v>24</v>
      </c>
      <c r="G3020" s="59">
        <v>5.3</v>
      </c>
      <c r="H3020" s="58" t="s">
        <v>1613</v>
      </c>
      <c r="I3020" s="59">
        <v>4.4000000000000004</v>
      </c>
      <c r="J3020">
        <v>1</v>
      </c>
      <c r="K3020" s="191"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1.96</v>
      </c>
      <c r="L3020" s="192" t="str">
        <f t="shared" si="47"/>
        <v>Beer473</v>
      </c>
      <c r="M3020" s="191">
        <f>VLOOKUP(L3020,'Slope %'!C:D,2,0)</f>
        <v>0.12</v>
      </c>
    </row>
    <row r="3021" spans="1:13" x14ac:dyDescent="0.25">
      <c r="A3021">
        <v>42070</v>
      </c>
      <c r="B3021" s="58" t="s">
        <v>2958</v>
      </c>
      <c r="C3021" s="58" t="s">
        <v>673</v>
      </c>
      <c r="D3021" s="58" t="s">
        <v>674</v>
      </c>
      <c r="E3021" s="58">
        <v>355</v>
      </c>
      <c r="F3021" s="58">
        <v>24</v>
      </c>
      <c r="G3021" s="59">
        <v>5</v>
      </c>
      <c r="H3021" s="58" t="s">
        <v>1740</v>
      </c>
      <c r="I3021" s="59">
        <v>3.88</v>
      </c>
      <c r="J3021">
        <v>1</v>
      </c>
      <c r="K3021" s="191"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1.57</v>
      </c>
      <c r="L3021" s="192" t="str">
        <f t="shared" si="47"/>
        <v>Ready to Drink355</v>
      </c>
      <c r="M3021" s="191">
        <f>VLOOKUP(L3021,'Slope %'!C:D,2,0)</f>
        <v>0.12</v>
      </c>
    </row>
    <row r="3022" spans="1:13" x14ac:dyDescent="0.25">
      <c r="A3022">
        <v>42071</v>
      </c>
      <c r="B3022" s="58" t="s">
        <v>2959</v>
      </c>
      <c r="C3022" s="58" t="s">
        <v>673</v>
      </c>
      <c r="D3022" s="58" t="s">
        <v>674</v>
      </c>
      <c r="E3022" s="58">
        <v>355</v>
      </c>
      <c r="F3022" s="58">
        <v>24</v>
      </c>
      <c r="G3022" s="59">
        <v>6</v>
      </c>
      <c r="H3022" s="58" t="s">
        <v>1740</v>
      </c>
      <c r="I3022" s="59">
        <v>3.88</v>
      </c>
      <c r="J3022">
        <v>1</v>
      </c>
      <c r="K3022" s="191"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1.89</v>
      </c>
      <c r="L3022" s="192" t="str">
        <f t="shared" si="47"/>
        <v>Ready to Drink355</v>
      </c>
      <c r="M3022" s="191">
        <f>VLOOKUP(L3022,'Slope %'!C:D,2,0)</f>
        <v>0.12</v>
      </c>
    </row>
    <row r="3023" spans="1:13" x14ac:dyDescent="0.25">
      <c r="A3023">
        <v>42073</v>
      </c>
      <c r="B3023" s="58" t="s">
        <v>2960</v>
      </c>
      <c r="C3023" s="58" t="s">
        <v>673</v>
      </c>
      <c r="D3023" s="58" t="s">
        <v>674</v>
      </c>
      <c r="E3023" s="58">
        <v>1420</v>
      </c>
      <c r="F3023" s="58">
        <v>6</v>
      </c>
      <c r="G3023" s="59">
        <v>5</v>
      </c>
      <c r="H3023" s="58" t="s">
        <v>1740</v>
      </c>
      <c r="I3023" s="59">
        <v>15.5</v>
      </c>
      <c r="J3023">
        <v>4</v>
      </c>
      <c r="K3023" s="191"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5.54</v>
      </c>
      <c r="L3023" s="192" t="str">
        <f t="shared" si="47"/>
        <v>Ready to Drink1420</v>
      </c>
      <c r="M3023" s="191">
        <f>VLOOKUP(L3023,'Slope %'!C:D,2,0)</f>
        <v>0.12</v>
      </c>
    </row>
    <row r="3024" spans="1:13" x14ac:dyDescent="0.25">
      <c r="A3024">
        <v>42077</v>
      </c>
      <c r="B3024" s="58" t="s">
        <v>2070</v>
      </c>
      <c r="C3024" s="58" t="s">
        <v>414</v>
      </c>
      <c r="D3024" s="58" t="s">
        <v>418</v>
      </c>
      <c r="E3024" s="58">
        <v>1750</v>
      </c>
      <c r="F3024" s="58">
        <v>6</v>
      </c>
      <c r="G3024" s="59">
        <v>40</v>
      </c>
      <c r="H3024" s="58" t="s">
        <v>2071</v>
      </c>
      <c r="I3024" s="59">
        <v>54.65</v>
      </c>
      <c r="J3024">
        <v>1</v>
      </c>
      <c r="K3024" s="191"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54.65</v>
      </c>
      <c r="L3024" s="192" t="str">
        <f t="shared" si="47"/>
        <v>Spirits1750</v>
      </c>
      <c r="M3024" s="191">
        <f>VLOOKUP(L3024,'Slope %'!C:D,2,0)</f>
        <v>0.03</v>
      </c>
    </row>
    <row r="3025" spans="1:13" x14ac:dyDescent="0.25">
      <c r="A3025">
        <v>42102</v>
      </c>
      <c r="B3025" s="58" t="s">
        <v>2961</v>
      </c>
      <c r="C3025" s="58" t="s">
        <v>410</v>
      </c>
      <c r="D3025" s="58" t="s">
        <v>1902</v>
      </c>
      <c r="E3025" s="58">
        <v>473</v>
      </c>
      <c r="F3025" s="58">
        <v>24</v>
      </c>
      <c r="G3025" s="59">
        <v>5.5</v>
      </c>
      <c r="H3025" s="58" t="s">
        <v>1903</v>
      </c>
      <c r="I3025" s="59">
        <v>4.1900000000000004</v>
      </c>
      <c r="J3025">
        <v>1</v>
      </c>
      <c r="K3025" s="191"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2.0299999999999998</v>
      </c>
      <c r="L3025" s="192" t="str">
        <f t="shared" si="47"/>
        <v>Beer473</v>
      </c>
      <c r="M3025" s="191">
        <f>VLOOKUP(L3025,'Slope %'!C:D,2,0)</f>
        <v>0.12</v>
      </c>
    </row>
    <row r="3026" spans="1:13" x14ac:dyDescent="0.25">
      <c r="A3026">
        <v>42102</v>
      </c>
      <c r="B3026" s="58" t="s">
        <v>2961</v>
      </c>
      <c r="C3026" s="58" t="s">
        <v>410</v>
      </c>
      <c r="D3026" s="58" t="s">
        <v>1902</v>
      </c>
      <c r="E3026" s="58">
        <v>473</v>
      </c>
      <c r="F3026" s="58">
        <v>24</v>
      </c>
      <c r="G3026" s="59">
        <v>5.5</v>
      </c>
      <c r="H3026" s="58" t="s">
        <v>1903</v>
      </c>
      <c r="I3026" s="59">
        <v>4.1900000000000004</v>
      </c>
      <c r="J3026">
        <v>1</v>
      </c>
      <c r="K3026" s="191"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2.0299999999999998</v>
      </c>
      <c r="L3026" s="192" t="str">
        <f t="shared" si="47"/>
        <v>Beer473</v>
      </c>
      <c r="M3026" s="191">
        <f>VLOOKUP(L3026,'Slope %'!C:D,2,0)</f>
        <v>0.12</v>
      </c>
    </row>
    <row r="3027" spans="1:13" x14ac:dyDescent="0.25">
      <c r="A3027">
        <v>42136</v>
      </c>
      <c r="B3027" s="58" t="s">
        <v>2962</v>
      </c>
      <c r="C3027" s="58" t="s">
        <v>410</v>
      </c>
      <c r="D3027" s="58" t="s">
        <v>717</v>
      </c>
      <c r="E3027" s="58">
        <v>473</v>
      </c>
      <c r="F3027" s="58">
        <v>24</v>
      </c>
      <c r="G3027" s="59">
        <v>6.3</v>
      </c>
      <c r="H3027" s="58" t="s">
        <v>2920</v>
      </c>
      <c r="I3027" s="59">
        <v>4.6500000000000004</v>
      </c>
      <c r="J3027">
        <v>1</v>
      </c>
      <c r="K3027" s="191"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2.33</v>
      </c>
      <c r="L3027" s="192" t="str">
        <f t="shared" si="47"/>
        <v>Beer473</v>
      </c>
      <c r="M3027" s="191">
        <f>VLOOKUP(L3027,'Slope %'!C:D,2,0)</f>
        <v>0.12</v>
      </c>
    </row>
    <row r="3028" spans="1:13" x14ac:dyDescent="0.25">
      <c r="A3028">
        <v>42136</v>
      </c>
      <c r="B3028" s="58" t="s">
        <v>2962</v>
      </c>
      <c r="C3028" s="58" t="s">
        <v>410</v>
      </c>
      <c r="D3028" s="58" t="s">
        <v>717</v>
      </c>
      <c r="E3028" s="58">
        <v>473</v>
      </c>
      <c r="F3028" s="58">
        <v>24</v>
      </c>
      <c r="G3028" s="59">
        <v>6.3</v>
      </c>
      <c r="H3028" s="58" t="s">
        <v>1903</v>
      </c>
      <c r="I3028" s="59">
        <v>4.6500000000000004</v>
      </c>
      <c r="J3028">
        <v>1</v>
      </c>
      <c r="K3028" s="191"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2.33</v>
      </c>
      <c r="L3028" s="192" t="str">
        <f t="shared" si="47"/>
        <v>Beer473</v>
      </c>
      <c r="M3028" s="191">
        <f>VLOOKUP(L3028,'Slope %'!C:D,2,0)</f>
        <v>0.12</v>
      </c>
    </row>
    <row r="3029" spans="1:13" x14ac:dyDescent="0.25">
      <c r="A3029">
        <v>42139</v>
      </c>
      <c r="B3029" s="58" t="s">
        <v>2963</v>
      </c>
      <c r="C3029" s="58" t="s">
        <v>423</v>
      </c>
      <c r="D3029" s="58" t="s">
        <v>436</v>
      </c>
      <c r="E3029" s="58">
        <v>750</v>
      </c>
      <c r="F3029" s="58">
        <v>12</v>
      </c>
      <c r="G3029" s="59">
        <v>12</v>
      </c>
      <c r="H3029" s="58" t="s">
        <v>2964</v>
      </c>
      <c r="I3029" s="59">
        <v>20.99</v>
      </c>
      <c r="J3029">
        <v>1</v>
      </c>
      <c r="K3029" s="191"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7.03</v>
      </c>
      <c r="L3029" s="192" t="str">
        <f t="shared" si="47"/>
        <v>Wine750</v>
      </c>
      <c r="M3029" s="191">
        <f>VLOOKUP(L3029,'Slope %'!C:D,2,0)</f>
        <v>0.1</v>
      </c>
    </row>
    <row r="3030" spans="1:13" x14ac:dyDescent="0.25">
      <c r="A3030">
        <v>42169</v>
      </c>
      <c r="B3030" s="58" t="s">
        <v>2965</v>
      </c>
      <c r="C3030" s="58" t="s">
        <v>414</v>
      </c>
      <c r="D3030" s="58" t="s">
        <v>1084</v>
      </c>
      <c r="E3030" s="58">
        <v>750</v>
      </c>
      <c r="F3030" s="58">
        <v>12</v>
      </c>
      <c r="G3030" s="59">
        <v>35</v>
      </c>
      <c r="H3030" s="58" t="s">
        <v>419</v>
      </c>
      <c r="I3030" s="59">
        <v>33.49</v>
      </c>
      <c r="J3030">
        <v>1</v>
      </c>
      <c r="K3030" s="191"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20.49</v>
      </c>
      <c r="L3030" s="192" t="str">
        <f t="shared" si="47"/>
        <v>Spirits750</v>
      </c>
      <c r="M3030" s="191">
        <f>VLOOKUP(L3030,'Slope %'!C:D,2,0)</f>
        <v>7.0000000000000007E-2</v>
      </c>
    </row>
    <row r="3031" spans="1:13" x14ac:dyDescent="0.25">
      <c r="A3031">
        <v>42227</v>
      </c>
      <c r="B3031" s="58" t="s">
        <v>2966</v>
      </c>
      <c r="C3031" s="58" t="s">
        <v>410</v>
      </c>
      <c r="D3031" s="58" t="s">
        <v>621</v>
      </c>
      <c r="E3031" s="58">
        <v>355</v>
      </c>
      <c r="F3031" s="58">
        <v>24</v>
      </c>
      <c r="G3031" s="59">
        <v>3.4</v>
      </c>
      <c r="H3031" s="58" t="s">
        <v>2967</v>
      </c>
      <c r="I3031" s="59">
        <v>3.19</v>
      </c>
      <c r="J3031">
        <v>1</v>
      </c>
      <c r="K3031" s="191"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0.94</v>
      </c>
      <c r="L3031" s="192" t="str">
        <f t="shared" si="47"/>
        <v>Beer355</v>
      </c>
      <c r="M3031" s="191">
        <f>VLOOKUP(L3031,'Slope %'!C:D,2,0)</f>
        <v>0.12</v>
      </c>
    </row>
    <row r="3032" spans="1:13" x14ac:dyDescent="0.25">
      <c r="A3032">
        <v>42227</v>
      </c>
      <c r="B3032" s="58" t="s">
        <v>2966</v>
      </c>
      <c r="C3032" s="58" t="s">
        <v>410</v>
      </c>
      <c r="D3032" s="58" t="s">
        <v>621</v>
      </c>
      <c r="E3032" s="58">
        <v>355</v>
      </c>
      <c r="F3032" s="58">
        <v>24</v>
      </c>
      <c r="G3032" s="59">
        <v>3.4</v>
      </c>
      <c r="H3032" s="58" t="s">
        <v>2967</v>
      </c>
      <c r="I3032" s="59">
        <v>3.19</v>
      </c>
      <c r="J3032">
        <v>1</v>
      </c>
      <c r="K3032" s="191"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0.94</v>
      </c>
      <c r="L3032" s="192" t="str">
        <f t="shared" si="47"/>
        <v>Beer355</v>
      </c>
      <c r="M3032" s="191">
        <f>VLOOKUP(L3032,'Slope %'!C:D,2,0)</f>
        <v>0.12</v>
      </c>
    </row>
    <row r="3033" spans="1:13" x14ac:dyDescent="0.25">
      <c r="A3033">
        <v>42245</v>
      </c>
      <c r="B3033" s="58" t="s">
        <v>2968</v>
      </c>
      <c r="C3033" s="58" t="s">
        <v>414</v>
      </c>
      <c r="D3033" s="58" t="s">
        <v>636</v>
      </c>
      <c r="E3033" s="58">
        <v>750</v>
      </c>
      <c r="F3033" s="58">
        <v>6</v>
      </c>
      <c r="G3033" s="59">
        <v>40</v>
      </c>
      <c r="H3033" s="58" t="s">
        <v>448</v>
      </c>
      <c r="I3033" s="59">
        <v>47.45</v>
      </c>
      <c r="J3033">
        <v>1</v>
      </c>
      <c r="K3033" s="191"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23.42</v>
      </c>
      <c r="L3033" s="192" t="str">
        <f t="shared" si="47"/>
        <v>Spirits750</v>
      </c>
      <c r="M3033" s="191">
        <f>VLOOKUP(L3033,'Slope %'!C:D,2,0)</f>
        <v>7.0000000000000007E-2</v>
      </c>
    </row>
    <row r="3034" spans="1:13" x14ac:dyDescent="0.25">
      <c r="A3034">
        <v>42304</v>
      </c>
      <c r="B3034" s="58" t="s">
        <v>2969</v>
      </c>
      <c r="C3034" s="58" t="s">
        <v>410</v>
      </c>
      <c r="D3034" s="58" t="s">
        <v>621</v>
      </c>
      <c r="E3034" s="58">
        <v>2838</v>
      </c>
      <c r="F3034" s="58">
        <v>4</v>
      </c>
      <c r="G3034" s="59">
        <v>4</v>
      </c>
      <c r="H3034" s="58" t="s">
        <v>1448</v>
      </c>
      <c r="I3034" s="59">
        <v>19.989999999999998</v>
      </c>
      <c r="J3034">
        <v>6</v>
      </c>
      <c r="K3034" s="191"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8.86</v>
      </c>
      <c r="L3034" s="192" t="str">
        <f t="shared" si="47"/>
        <v>Beer2838</v>
      </c>
      <c r="M3034" s="191">
        <f>VLOOKUP(L3034,'Slope %'!C:D,2,0)</f>
        <v>7.0000000000000007E-2</v>
      </c>
    </row>
    <row r="3035" spans="1:13" x14ac:dyDescent="0.25">
      <c r="A3035">
        <v>42304</v>
      </c>
      <c r="B3035" s="58" t="s">
        <v>2969</v>
      </c>
      <c r="C3035" s="58" t="s">
        <v>410</v>
      </c>
      <c r="D3035" s="58" t="s">
        <v>621</v>
      </c>
      <c r="E3035" s="58">
        <v>2838</v>
      </c>
      <c r="F3035" s="58">
        <v>4</v>
      </c>
      <c r="G3035" s="59">
        <v>4</v>
      </c>
      <c r="H3035" s="58" t="s">
        <v>1448</v>
      </c>
      <c r="I3035" s="59">
        <v>19.989999999999998</v>
      </c>
      <c r="J3035">
        <v>6</v>
      </c>
      <c r="K3035" s="191"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8.86</v>
      </c>
      <c r="L3035" s="192" t="str">
        <f t="shared" si="47"/>
        <v>Beer2838</v>
      </c>
      <c r="M3035" s="191">
        <f>VLOOKUP(L3035,'Slope %'!C:D,2,0)</f>
        <v>7.0000000000000007E-2</v>
      </c>
    </row>
    <row r="3036" spans="1:13" x14ac:dyDescent="0.25">
      <c r="A3036">
        <v>42314</v>
      </c>
      <c r="B3036" s="58" t="s">
        <v>2970</v>
      </c>
      <c r="C3036" s="58" t="s">
        <v>410</v>
      </c>
      <c r="D3036" s="58" t="s">
        <v>411</v>
      </c>
      <c r="E3036" s="58">
        <v>473</v>
      </c>
      <c r="F3036" s="58">
        <v>24</v>
      </c>
      <c r="G3036" s="59">
        <v>5</v>
      </c>
      <c r="H3036" s="58" t="s">
        <v>1740</v>
      </c>
      <c r="I3036" s="59">
        <v>3.49</v>
      </c>
      <c r="J3036">
        <v>1</v>
      </c>
      <c r="K3036" s="191"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1.85</v>
      </c>
      <c r="L3036" s="192" t="str">
        <f t="shared" si="47"/>
        <v>Beer473</v>
      </c>
      <c r="M3036" s="191">
        <f>VLOOKUP(L3036,'Slope %'!C:D,2,0)</f>
        <v>0.12</v>
      </c>
    </row>
    <row r="3037" spans="1:13" x14ac:dyDescent="0.25">
      <c r="A3037">
        <v>42314</v>
      </c>
      <c r="B3037" s="58" t="s">
        <v>2970</v>
      </c>
      <c r="C3037" s="58" t="s">
        <v>410</v>
      </c>
      <c r="D3037" s="58" t="s">
        <v>411</v>
      </c>
      <c r="E3037" s="58">
        <v>473</v>
      </c>
      <c r="F3037" s="58">
        <v>24</v>
      </c>
      <c r="G3037" s="59">
        <v>5</v>
      </c>
      <c r="H3037" s="58" t="s">
        <v>1903</v>
      </c>
      <c r="I3037" s="59">
        <v>3.49</v>
      </c>
      <c r="J3037">
        <v>1</v>
      </c>
      <c r="K3037" s="191"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1.85</v>
      </c>
      <c r="L3037" s="192" t="str">
        <f t="shared" si="47"/>
        <v>Beer473</v>
      </c>
      <c r="M3037" s="191">
        <f>VLOOKUP(L3037,'Slope %'!C:D,2,0)</f>
        <v>0.12</v>
      </c>
    </row>
    <row r="3038" spans="1:13" x14ac:dyDescent="0.25">
      <c r="A3038">
        <v>42326</v>
      </c>
      <c r="B3038" s="58" t="s">
        <v>2971</v>
      </c>
      <c r="C3038" s="58" t="s">
        <v>423</v>
      </c>
      <c r="D3038" s="58" t="s">
        <v>455</v>
      </c>
      <c r="E3038" s="58">
        <v>750</v>
      </c>
      <c r="F3038" s="58">
        <v>6</v>
      </c>
      <c r="G3038" s="59">
        <v>11</v>
      </c>
      <c r="H3038" s="58" t="s">
        <v>474</v>
      </c>
      <c r="I3038" s="59">
        <v>20.99</v>
      </c>
      <c r="J3038">
        <v>1</v>
      </c>
      <c r="K3038" s="191"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6.44</v>
      </c>
      <c r="L3038" s="192" t="str">
        <f t="shared" si="47"/>
        <v>Wine750</v>
      </c>
      <c r="M3038" s="191">
        <f>VLOOKUP(L3038,'Slope %'!C:D,2,0)</f>
        <v>0.1</v>
      </c>
    </row>
    <row r="3039" spans="1:13" x14ac:dyDescent="0.25">
      <c r="A3039">
        <v>42327</v>
      </c>
      <c r="B3039" s="58" t="s">
        <v>2094</v>
      </c>
      <c r="C3039" s="58" t="s">
        <v>423</v>
      </c>
      <c r="D3039" s="58" t="s">
        <v>467</v>
      </c>
      <c r="E3039" s="58">
        <v>375</v>
      </c>
      <c r="F3039" s="58">
        <v>12</v>
      </c>
      <c r="G3039" s="59">
        <v>11</v>
      </c>
      <c r="H3039" s="58" t="s">
        <v>437</v>
      </c>
      <c r="I3039" s="59">
        <v>6.99</v>
      </c>
      <c r="J3039">
        <v>1</v>
      </c>
      <c r="K3039" s="191"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3.41</v>
      </c>
      <c r="L3039" s="192" t="str">
        <f t="shared" si="47"/>
        <v>Wine375</v>
      </c>
      <c r="M3039" s="191">
        <f>VLOOKUP(L3039,'Slope %'!C:D,2,0)</f>
        <v>0.12</v>
      </c>
    </row>
    <row r="3040" spans="1:13" x14ac:dyDescent="0.25">
      <c r="A3040">
        <v>42329</v>
      </c>
      <c r="B3040" s="58" t="s">
        <v>2972</v>
      </c>
      <c r="C3040" s="58" t="s">
        <v>414</v>
      </c>
      <c r="D3040" s="58" t="s">
        <v>552</v>
      </c>
      <c r="E3040" s="58">
        <v>750</v>
      </c>
      <c r="F3040" s="58">
        <v>12</v>
      </c>
      <c r="G3040" s="59">
        <v>35</v>
      </c>
      <c r="H3040" s="58" t="s">
        <v>421</v>
      </c>
      <c r="I3040" s="59">
        <v>29.99</v>
      </c>
      <c r="J3040">
        <v>1</v>
      </c>
      <c r="K3040" s="191"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20.49</v>
      </c>
      <c r="L3040" s="192" t="str">
        <f t="shared" si="47"/>
        <v>Spirits750</v>
      </c>
      <c r="M3040" s="191">
        <f>VLOOKUP(L3040,'Slope %'!C:D,2,0)</f>
        <v>7.0000000000000007E-2</v>
      </c>
    </row>
    <row r="3041" spans="1:13" x14ac:dyDescent="0.25">
      <c r="A3041">
        <v>42330</v>
      </c>
      <c r="B3041" s="58" t="s">
        <v>2973</v>
      </c>
      <c r="C3041" s="58" t="s">
        <v>423</v>
      </c>
      <c r="D3041" s="58" t="s">
        <v>436</v>
      </c>
      <c r="E3041" s="58">
        <v>4000</v>
      </c>
      <c r="F3041" s="58">
        <v>4</v>
      </c>
      <c r="G3041" s="59">
        <v>12</v>
      </c>
      <c r="H3041" s="58" t="s">
        <v>474</v>
      </c>
      <c r="I3041" s="59">
        <v>46.99</v>
      </c>
      <c r="J3041">
        <v>1</v>
      </c>
      <c r="K3041" s="191"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31.2</v>
      </c>
      <c r="L3041" s="192" t="str">
        <f t="shared" si="47"/>
        <v>Wine4000</v>
      </c>
      <c r="M3041" s="191">
        <f>VLOOKUP(L3041,'Slope %'!C:D,2,0)</f>
        <v>0.05</v>
      </c>
    </row>
    <row r="3042" spans="1:13" x14ac:dyDescent="0.25">
      <c r="A3042">
        <v>42332</v>
      </c>
      <c r="B3042" s="58" t="s">
        <v>2974</v>
      </c>
      <c r="C3042" s="58" t="s">
        <v>410</v>
      </c>
      <c r="D3042" s="58" t="s">
        <v>906</v>
      </c>
      <c r="E3042" s="58">
        <v>473</v>
      </c>
      <c r="F3042" s="58">
        <v>24</v>
      </c>
      <c r="G3042" s="59">
        <v>5</v>
      </c>
      <c r="H3042" s="58" t="s">
        <v>1200</v>
      </c>
      <c r="I3042" s="59">
        <v>3.99</v>
      </c>
      <c r="J3042">
        <v>1</v>
      </c>
      <c r="K3042" s="191"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1.85</v>
      </c>
      <c r="L3042" s="192" t="str">
        <f t="shared" si="47"/>
        <v>Beer473</v>
      </c>
      <c r="M3042" s="191">
        <f>VLOOKUP(L3042,'Slope %'!C:D,2,0)</f>
        <v>0.12</v>
      </c>
    </row>
    <row r="3043" spans="1:13" x14ac:dyDescent="0.25">
      <c r="A3043">
        <v>42332</v>
      </c>
      <c r="B3043" s="58" t="s">
        <v>2974</v>
      </c>
      <c r="C3043" s="58" t="s">
        <v>410</v>
      </c>
      <c r="D3043" s="58" t="s">
        <v>906</v>
      </c>
      <c r="E3043" s="58">
        <v>473</v>
      </c>
      <c r="F3043" s="58">
        <v>24</v>
      </c>
      <c r="G3043" s="59">
        <v>5</v>
      </c>
      <c r="H3043" s="58" t="s">
        <v>1200</v>
      </c>
      <c r="I3043" s="59">
        <v>3.99</v>
      </c>
      <c r="J3043">
        <v>1</v>
      </c>
      <c r="K3043" s="191"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1.85</v>
      </c>
      <c r="L3043" s="192" t="str">
        <f t="shared" si="47"/>
        <v>Beer473</v>
      </c>
      <c r="M3043" s="191">
        <f>VLOOKUP(L3043,'Slope %'!C:D,2,0)</f>
        <v>0.12</v>
      </c>
    </row>
    <row r="3044" spans="1:13" x14ac:dyDescent="0.25">
      <c r="A3044">
        <v>42333</v>
      </c>
      <c r="B3044" s="58" t="s">
        <v>2975</v>
      </c>
      <c r="C3044" s="58" t="s">
        <v>410</v>
      </c>
      <c r="D3044" s="58" t="s">
        <v>717</v>
      </c>
      <c r="E3044" s="58">
        <v>473</v>
      </c>
      <c r="F3044" s="58">
        <v>24</v>
      </c>
      <c r="G3044" s="59">
        <v>6</v>
      </c>
      <c r="H3044" s="58" t="s">
        <v>1200</v>
      </c>
      <c r="I3044" s="59">
        <v>3.99</v>
      </c>
      <c r="J3044">
        <v>1</v>
      </c>
      <c r="K3044" s="191"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2.2200000000000002</v>
      </c>
      <c r="L3044" s="192" t="str">
        <f t="shared" si="47"/>
        <v>Beer473</v>
      </c>
      <c r="M3044" s="191">
        <f>VLOOKUP(L3044,'Slope %'!C:D,2,0)</f>
        <v>0.12</v>
      </c>
    </row>
    <row r="3045" spans="1:13" x14ac:dyDescent="0.25">
      <c r="A3045">
        <v>42333</v>
      </c>
      <c r="B3045" s="58" t="s">
        <v>2975</v>
      </c>
      <c r="C3045" s="58" t="s">
        <v>410</v>
      </c>
      <c r="D3045" s="58" t="s">
        <v>717</v>
      </c>
      <c r="E3045" s="58">
        <v>473</v>
      </c>
      <c r="F3045" s="58">
        <v>24</v>
      </c>
      <c r="G3045" s="59">
        <v>6</v>
      </c>
      <c r="H3045" s="58" t="s">
        <v>1200</v>
      </c>
      <c r="I3045" s="59">
        <v>3.99</v>
      </c>
      <c r="J3045">
        <v>1</v>
      </c>
      <c r="K3045" s="191"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2.2200000000000002</v>
      </c>
      <c r="L3045" s="192" t="str">
        <f t="shared" si="47"/>
        <v>Beer473</v>
      </c>
      <c r="M3045" s="191">
        <f>VLOOKUP(L3045,'Slope %'!C:D,2,0)</f>
        <v>0.12</v>
      </c>
    </row>
    <row r="3046" spans="1:13" x14ac:dyDescent="0.25">
      <c r="A3046">
        <v>42341</v>
      </c>
      <c r="B3046" s="58" t="s">
        <v>2976</v>
      </c>
      <c r="C3046" s="58" t="s">
        <v>410</v>
      </c>
      <c r="D3046" s="58" t="s">
        <v>906</v>
      </c>
      <c r="E3046" s="58">
        <v>473</v>
      </c>
      <c r="F3046" s="58">
        <v>24</v>
      </c>
      <c r="G3046" s="59">
        <v>5</v>
      </c>
      <c r="H3046" s="58" t="s">
        <v>1200</v>
      </c>
      <c r="I3046" s="59">
        <v>3.99</v>
      </c>
      <c r="J3046">
        <v>1</v>
      </c>
      <c r="K3046" s="191"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1.85</v>
      </c>
      <c r="L3046" s="192" t="str">
        <f t="shared" si="47"/>
        <v>Beer473</v>
      </c>
      <c r="M3046" s="191">
        <f>VLOOKUP(L3046,'Slope %'!C:D,2,0)</f>
        <v>0.12</v>
      </c>
    </row>
    <row r="3047" spans="1:13" x14ac:dyDescent="0.25">
      <c r="A3047">
        <v>42341</v>
      </c>
      <c r="B3047" s="58" t="s">
        <v>2976</v>
      </c>
      <c r="C3047" s="58" t="s">
        <v>410</v>
      </c>
      <c r="D3047" s="58" t="s">
        <v>906</v>
      </c>
      <c r="E3047" s="58">
        <v>473</v>
      </c>
      <c r="F3047" s="58">
        <v>24</v>
      </c>
      <c r="G3047" s="59">
        <v>5</v>
      </c>
      <c r="H3047" s="58" t="s">
        <v>1200</v>
      </c>
      <c r="I3047" s="59">
        <v>3.99</v>
      </c>
      <c r="J3047">
        <v>1</v>
      </c>
      <c r="K3047" s="191"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1.85</v>
      </c>
      <c r="L3047" s="192" t="str">
        <f t="shared" si="47"/>
        <v>Beer473</v>
      </c>
      <c r="M3047" s="191">
        <f>VLOOKUP(L3047,'Slope %'!C:D,2,0)</f>
        <v>0.12</v>
      </c>
    </row>
    <row r="3048" spans="1:13" x14ac:dyDescent="0.25">
      <c r="A3048">
        <v>42342</v>
      </c>
      <c r="B3048" s="58" t="s">
        <v>2977</v>
      </c>
      <c r="C3048" s="58" t="s">
        <v>410</v>
      </c>
      <c r="D3048" s="58" t="s">
        <v>906</v>
      </c>
      <c r="E3048" s="58">
        <v>473</v>
      </c>
      <c r="F3048" s="58">
        <v>24</v>
      </c>
      <c r="G3048" s="59">
        <v>5</v>
      </c>
      <c r="H3048" s="58" t="s">
        <v>1200</v>
      </c>
      <c r="I3048" s="59">
        <v>3.99</v>
      </c>
      <c r="J3048">
        <v>1</v>
      </c>
      <c r="K3048" s="191"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1.85</v>
      </c>
      <c r="L3048" s="192" t="str">
        <f t="shared" si="47"/>
        <v>Beer473</v>
      </c>
      <c r="M3048" s="191">
        <f>VLOOKUP(L3048,'Slope %'!C:D,2,0)</f>
        <v>0.12</v>
      </c>
    </row>
    <row r="3049" spans="1:13" x14ac:dyDescent="0.25">
      <c r="A3049">
        <v>42342</v>
      </c>
      <c r="B3049" s="58" t="s">
        <v>2977</v>
      </c>
      <c r="C3049" s="58" t="s">
        <v>410</v>
      </c>
      <c r="D3049" s="58" t="s">
        <v>906</v>
      </c>
      <c r="E3049" s="58">
        <v>473</v>
      </c>
      <c r="F3049" s="58">
        <v>24</v>
      </c>
      <c r="G3049" s="59">
        <v>5</v>
      </c>
      <c r="H3049" s="58" t="s">
        <v>1200</v>
      </c>
      <c r="I3049" s="59">
        <v>3.99</v>
      </c>
      <c r="J3049">
        <v>1</v>
      </c>
      <c r="K3049" s="191"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1.85</v>
      </c>
      <c r="L3049" s="192" t="str">
        <f t="shared" si="47"/>
        <v>Beer473</v>
      </c>
      <c r="M3049" s="191">
        <f>VLOOKUP(L3049,'Slope %'!C:D,2,0)</f>
        <v>0.12</v>
      </c>
    </row>
    <row r="3050" spans="1:13" x14ac:dyDescent="0.25">
      <c r="A3050">
        <v>42344</v>
      </c>
      <c r="B3050" s="58" t="s">
        <v>2978</v>
      </c>
      <c r="C3050" s="58" t="s">
        <v>410</v>
      </c>
      <c r="D3050" s="58" t="s">
        <v>906</v>
      </c>
      <c r="E3050" s="58">
        <v>473</v>
      </c>
      <c r="F3050" s="58">
        <v>24</v>
      </c>
      <c r="G3050" s="59">
        <v>5</v>
      </c>
      <c r="H3050" s="58" t="s">
        <v>1200</v>
      </c>
      <c r="I3050" s="59">
        <v>3.99</v>
      </c>
      <c r="J3050">
        <v>1</v>
      </c>
      <c r="K3050" s="191"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1.85</v>
      </c>
      <c r="L3050" s="192" t="str">
        <f t="shared" si="47"/>
        <v>Beer473</v>
      </c>
      <c r="M3050" s="191">
        <f>VLOOKUP(L3050,'Slope %'!C:D,2,0)</f>
        <v>0.12</v>
      </c>
    </row>
    <row r="3051" spans="1:13" x14ac:dyDescent="0.25">
      <c r="A3051">
        <v>42344</v>
      </c>
      <c r="B3051" s="58" t="s">
        <v>2978</v>
      </c>
      <c r="C3051" s="58" t="s">
        <v>410</v>
      </c>
      <c r="D3051" s="58" t="s">
        <v>906</v>
      </c>
      <c r="E3051" s="58">
        <v>473</v>
      </c>
      <c r="F3051" s="58">
        <v>24</v>
      </c>
      <c r="G3051" s="59">
        <v>5</v>
      </c>
      <c r="H3051" s="58" t="s">
        <v>1200</v>
      </c>
      <c r="I3051" s="59">
        <v>3.99</v>
      </c>
      <c r="J3051">
        <v>1</v>
      </c>
      <c r="K3051" s="191"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1.85</v>
      </c>
      <c r="L3051" s="192" t="str">
        <f t="shared" si="47"/>
        <v>Beer473</v>
      </c>
      <c r="M3051" s="191">
        <f>VLOOKUP(L3051,'Slope %'!C:D,2,0)</f>
        <v>0.12</v>
      </c>
    </row>
    <row r="3052" spans="1:13" x14ac:dyDescent="0.25">
      <c r="A3052">
        <v>42366</v>
      </c>
      <c r="B3052" s="58" t="s">
        <v>2979</v>
      </c>
      <c r="C3052" s="58" t="s">
        <v>410</v>
      </c>
      <c r="D3052" s="58" t="s">
        <v>717</v>
      </c>
      <c r="E3052" s="58">
        <v>3784</v>
      </c>
      <c r="F3052" s="58">
        <v>1</v>
      </c>
      <c r="G3052" s="59">
        <v>6</v>
      </c>
      <c r="H3052" s="58" t="s">
        <v>1918</v>
      </c>
      <c r="I3052" s="59">
        <v>31.75</v>
      </c>
      <c r="J3052">
        <v>8</v>
      </c>
      <c r="K3052" s="191"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17.73</v>
      </c>
      <c r="L3052" s="192" t="str">
        <f t="shared" si="47"/>
        <v>Beer3784</v>
      </c>
      <c r="M3052" s="191">
        <f>VLOOKUP(L3052,'Slope %'!C:D,2,0)</f>
        <v>7.0000000000000007E-2</v>
      </c>
    </row>
    <row r="3053" spans="1:13" x14ac:dyDescent="0.25">
      <c r="A3053">
        <v>42366</v>
      </c>
      <c r="B3053" s="58" t="s">
        <v>2979</v>
      </c>
      <c r="C3053" s="58" t="s">
        <v>410</v>
      </c>
      <c r="D3053" s="58" t="s">
        <v>717</v>
      </c>
      <c r="E3053" s="58">
        <v>3784</v>
      </c>
      <c r="F3053" s="58">
        <v>1</v>
      </c>
      <c r="G3053" s="59">
        <v>6</v>
      </c>
      <c r="H3053" s="58" t="s">
        <v>1918</v>
      </c>
      <c r="I3053" s="59">
        <v>31.75</v>
      </c>
      <c r="J3053">
        <v>8</v>
      </c>
      <c r="K3053" s="191"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17.73</v>
      </c>
      <c r="L3053" s="192" t="str">
        <f t="shared" si="47"/>
        <v>Beer3784</v>
      </c>
      <c r="M3053" s="191">
        <f>VLOOKUP(L3053,'Slope %'!C:D,2,0)</f>
        <v>7.0000000000000007E-2</v>
      </c>
    </row>
    <row r="3054" spans="1:13" x14ac:dyDescent="0.25">
      <c r="A3054">
        <v>42367</v>
      </c>
      <c r="B3054" s="58" t="s">
        <v>2980</v>
      </c>
      <c r="C3054" s="58" t="s">
        <v>423</v>
      </c>
      <c r="D3054" s="58" t="s">
        <v>465</v>
      </c>
      <c r="E3054" s="58">
        <v>750</v>
      </c>
      <c r="F3054" s="58">
        <v>12</v>
      </c>
      <c r="G3054" s="59">
        <v>12</v>
      </c>
      <c r="H3054" s="58" t="s">
        <v>425</v>
      </c>
      <c r="I3054" s="59">
        <v>12.99</v>
      </c>
      <c r="J3054">
        <v>1</v>
      </c>
      <c r="K3054" s="191"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7.03</v>
      </c>
      <c r="L3054" s="192" t="str">
        <f t="shared" si="47"/>
        <v>Wine750</v>
      </c>
      <c r="M3054" s="191">
        <f>VLOOKUP(L3054,'Slope %'!C:D,2,0)</f>
        <v>0.1</v>
      </c>
    </row>
    <row r="3055" spans="1:13" x14ac:dyDescent="0.25">
      <c r="A3055">
        <v>42371</v>
      </c>
      <c r="B3055" s="58" t="s">
        <v>2981</v>
      </c>
      <c r="C3055" s="58" t="s">
        <v>423</v>
      </c>
      <c r="D3055" s="58" t="s">
        <v>476</v>
      </c>
      <c r="E3055" s="58">
        <v>750</v>
      </c>
      <c r="F3055" s="58">
        <v>12</v>
      </c>
      <c r="G3055" s="59">
        <v>12.5</v>
      </c>
      <c r="H3055" s="58" t="s">
        <v>425</v>
      </c>
      <c r="I3055" s="59">
        <v>12.99</v>
      </c>
      <c r="J3055">
        <v>1</v>
      </c>
      <c r="K3055" s="191"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7.32</v>
      </c>
      <c r="L3055" s="192" t="str">
        <f t="shared" si="47"/>
        <v>Wine750</v>
      </c>
      <c r="M3055" s="191">
        <f>VLOOKUP(L3055,'Slope %'!C:D,2,0)</f>
        <v>0.1</v>
      </c>
    </row>
    <row r="3056" spans="1:13" x14ac:dyDescent="0.25">
      <c r="A3056">
        <v>42381</v>
      </c>
      <c r="B3056" s="58" t="s">
        <v>2982</v>
      </c>
      <c r="C3056" s="58" t="s">
        <v>410</v>
      </c>
      <c r="D3056" s="58" t="s">
        <v>411</v>
      </c>
      <c r="E3056" s="58">
        <v>473</v>
      </c>
      <c r="F3056" s="58">
        <v>24</v>
      </c>
      <c r="G3056" s="59">
        <v>4.8</v>
      </c>
      <c r="H3056" s="58" t="s">
        <v>1200</v>
      </c>
      <c r="I3056" s="59">
        <v>3.99</v>
      </c>
      <c r="J3056">
        <v>1</v>
      </c>
      <c r="K3056" s="191"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1.77</v>
      </c>
      <c r="L3056" s="192" t="str">
        <f t="shared" si="47"/>
        <v>Beer473</v>
      </c>
      <c r="M3056" s="191">
        <f>VLOOKUP(L3056,'Slope %'!C:D,2,0)</f>
        <v>0.12</v>
      </c>
    </row>
    <row r="3057" spans="1:13" x14ac:dyDescent="0.25">
      <c r="A3057">
        <v>42381</v>
      </c>
      <c r="B3057" s="58" t="s">
        <v>2982</v>
      </c>
      <c r="C3057" s="58" t="s">
        <v>410</v>
      </c>
      <c r="D3057" s="58" t="s">
        <v>411</v>
      </c>
      <c r="E3057" s="58">
        <v>473</v>
      </c>
      <c r="F3057" s="58">
        <v>24</v>
      </c>
      <c r="G3057" s="59">
        <v>4.8</v>
      </c>
      <c r="H3057" s="58" t="s">
        <v>1200</v>
      </c>
      <c r="I3057" s="59">
        <v>3.99</v>
      </c>
      <c r="J3057">
        <v>1</v>
      </c>
      <c r="K3057" s="191"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1.77</v>
      </c>
      <c r="L3057" s="192" t="str">
        <f t="shared" si="47"/>
        <v>Beer473</v>
      </c>
      <c r="M3057" s="191">
        <f>VLOOKUP(L3057,'Slope %'!C:D,2,0)</f>
        <v>0.12</v>
      </c>
    </row>
    <row r="3058" spans="1:13" x14ac:dyDescent="0.25">
      <c r="A3058">
        <v>42438</v>
      </c>
      <c r="B3058" s="58" t="s">
        <v>2983</v>
      </c>
      <c r="C3058" s="58" t="s">
        <v>410</v>
      </c>
      <c r="D3058" s="58" t="s">
        <v>411</v>
      </c>
      <c r="E3058" s="58">
        <v>473</v>
      </c>
      <c r="F3058" s="58">
        <v>24</v>
      </c>
      <c r="G3058" s="59">
        <v>5</v>
      </c>
      <c r="H3058" s="58" t="s">
        <v>1200</v>
      </c>
      <c r="I3058" s="59">
        <v>3.99</v>
      </c>
      <c r="J3058">
        <v>1</v>
      </c>
      <c r="K3058" s="191"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1.85</v>
      </c>
      <c r="L3058" s="192" t="str">
        <f t="shared" si="47"/>
        <v>Beer473</v>
      </c>
      <c r="M3058" s="191">
        <f>VLOOKUP(L3058,'Slope %'!C:D,2,0)</f>
        <v>0.12</v>
      </c>
    </row>
    <row r="3059" spans="1:13" x14ac:dyDescent="0.25">
      <c r="A3059">
        <v>42438</v>
      </c>
      <c r="B3059" s="58" t="s">
        <v>2983</v>
      </c>
      <c r="C3059" s="58" t="s">
        <v>410</v>
      </c>
      <c r="D3059" s="58" t="s">
        <v>411</v>
      </c>
      <c r="E3059" s="58">
        <v>473</v>
      </c>
      <c r="F3059" s="58">
        <v>24</v>
      </c>
      <c r="G3059" s="59">
        <v>5</v>
      </c>
      <c r="H3059" s="58" t="s">
        <v>1200</v>
      </c>
      <c r="I3059" s="59">
        <v>3.99</v>
      </c>
      <c r="J3059">
        <v>1</v>
      </c>
      <c r="K3059" s="191"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1.85</v>
      </c>
      <c r="L3059" s="192" t="str">
        <f t="shared" si="47"/>
        <v>Beer473</v>
      </c>
      <c r="M3059" s="191">
        <f>VLOOKUP(L3059,'Slope %'!C:D,2,0)</f>
        <v>0.12</v>
      </c>
    </row>
    <row r="3060" spans="1:13" x14ac:dyDescent="0.25">
      <c r="A3060">
        <v>42449</v>
      </c>
      <c r="B3060" s="58" t="s">
        <v>2984</v>
      </c>
      <c r="C3060" s="58" t="s">
        <v>410</v>
      </c>
      <c r="D3060" s="58" t="s">
        <v>906</v>
      </c>
      <c r="E3060" s="58">
        <v>473</v>
      </c>
      <c r="F3060" s="58">
        <v>24</v>
      </c>
      <c r="G3060" s="59">
        <v>4</v>
      </c>
      <c r="H3060" s="58" t="s">
        <v>1200</v>
      </c>
      <c r="I3060" s="59">
        <v>3.99</v>
      </c>
      <c r="J3060">
        <v>1</v>
      </c>
      <c r="K3060" s="191"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1.48</v>
      </c>
      <c r="L3060" s="192" t="str">
        <f t="shared" si="47"/>
        <v>Beer473</v>
      </c>
      <c r="M3060" s="191">
        <f>VLOOKUP(L3060,'Slope %'!C:D,2,0)</f>
        <v>0.12</v>
      </c>
    </row>
    <row r="3061" spans="1:13" x14ac:dyDescent="0.25">
      <c r="A3061">
        <v>42449</v>
      </c>
      <c r="B3061" s="58" t="s">
        <v>2984</v>
      </c>
      <c r="C3061" s="58" t="s">
        <v>410</v>
      </c>
      <c r="D3061" s="58" t="s">
        <v>906</v>
      </c>
      <c r="E3061" s="58">
        <v>473</v>
      </c>
      <c r="F3061" s="58">
        <v>24</v>
      </c>
      <c r="G3061" s="59">
        <v>4</v>
      </c>
      <c r="H3061" s="58" t="s">
        <v>1200</v>
      </c>
      <c r="I3061" s="59">
        <v>3.99</v>
      </c>
      <c r="J3061">
        <v>1</v>
      </c>
      <c r="K3061" s="191"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1.48</v>
      </c>
      <c r="L3061" s="192" t="str">
        <f t="shared" si="47"/>
        <v>Beer473</v>
      </c>
      <c r="M3061" s="191">
        <f>VLOOKUP(L3061,'Slope %'!C:D,2,0)</f>
        <v>0.12</v>
      </c>
    </row>
    <row r="3062" spans="1:13" x14ac:dyDescent="0.25">
      <c r="A3062">
        <v>42475</v>
      </c>
      <c r="B3062" s="58" t="s">
        <v>2985</v>
      </c>
      <c r="C3062" s="58" t="s">
        <v>673</v>
      </c>
      <c r="D3062" s="58" t="s">
        <v>1091</v>
      </c>
      <c r="E3062" s="58">
        <v>2130</v>
      </c>
      <c r="F3062" s="58">
        <v>4</v>
      </c>
      <c r="G3062" s="59">
        <v>5</v>
      </c>
      <c r="H3062" s="58" t="s">
        <v>600</v>
      </c>
      <c r="I3062" s="59">
        <v>17.989999999999998</v>
      </c>
      <c r="J3062">
        <v>6</v>
      </c>
      <c r="K3062" s="191"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8.31</v>
      </c>
      <c r="L3062" s="192" t="str">
        <f t="shared" si="47"/>
        <v>Ready to Drink2130</v>
      </c>
      <c r="M3062" s="191">
        <f>VLOOKUP(L3062,'Slope %'!C:D,2,0)</f>
        <v>0.1</v>
      </c>
    </row>
    <row r="3063" spans="1:13" x14ac:dyDescent="0.25">
      <c r="A3063">
        <v>42475</v>
      </c>
      <c r="B3063" s="58" t="s">
        <v>2985</v>
      </c>
      <c r="C3063" s="58" t="s">
        <v>673</v>
      </c>
      <c r="D3063" s="58" t="s">
        <v>1091</v>
      </c>
      <c r="E3063" s="58">
        <v>2130</v>
      </c>
      <c r="F3063" s="58">
        <v>4</v>
      </c>
      <c r="G3063" s="59">
        <v>5</v>
      </c>
      <c r="H3063" s="58" t="s">
        <v>600</v>
      </c>
      <c r="I3063" s="59">
        <v>17.989999999999998</v>
      </c>
      <c r="J3063">
        <v>6</v>
      </c>
      <c r="K3063" s="191"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8.31</v>
      </c>
      <c r="L3063" s="192" t="str">
        <f t="shared" si="47"/>
        <v>Ready to Drink2130</v>
      </c>
      <c r="M3063" s="191">
        <f>VLOOKUP(L3063,'Slope %'!C:D,2,0)</f>
        <v>0.1</v>
      </c>
    </row>
    <row r="3064" spans="1:13" x14ac:dyDescent="0.25">
      <c r="A3064">
        <v>42480</v>
      </c>
      <c r="B3064" s="58" t="s">
        <v>2986</v>
      </c>
      <c r="C3064" s="58" t="s">
        <v>414</v>
      </c>
      <c r="D3064" s="58" t="s">
        <v>606</v>
      </c>
      <c r="E3064" s="58">
        <v>750</v>
      </c>
      <c r="F3064" s="58">
        <v>12</v>
      </c>
      <c r="G3064" s="59">
        <v>40</v>
      </c>
      <c r="H3064" s="58" t="s">
        <v>1657</v>
      </c>
      <c r="I3064" s="59">
        <v>28.79</v>
      </c>
      <c r="J3064">
        <v>1</v>
      </c>
      <c r="K3064" s="191"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23.42</v>
      </c>
      <c r="L3064" s="192" t="str">
        <f t="shared" si="47"/>
        <v>Spirits750</v>
      </c>
      <c r="M3064" s="191">
        <f>VLOOKUP(L3064,'Slope %'!C:D,2,0)</f>
        <v>7.0000000000000007E-2</v>
      </c>
    </row>
    <row r="3065" spans="1:13" x14ac:dyDescent="0.25">
      <c r="A3065">
        <v>42488</v>
      </c>
      <c r="B3065" s="58" t="s">
        <v>2987</v>
      </c>
      <c r="C3065" s="58" t="s">
        <v>414</v>
      </c>
      <c r="D3065" s="58" t="s">
        <v>1956</v>
      </c>
      <c r="E3065" s="58">
        <v>375</v>
      </c>
      <c r="F3065" s="58">
        <v>12</v>
      </c>
      <c r="G3065" s="59">
        <v>20</v>
      </c>
      <c r="H3065" s="58" t="s">
        <v>416</v>
      </c>
      <c r="I3065" s="59">
        <v>20.49</v>
      </c>
      <c r="J3065">
        <v>1</v>
      </c>
      <c r="K3065" s="191"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6.65</v>
      </c>
      <c r="L3065" s="192" t="str">
        <f t="shared" si="47"/>
        <v>Spirits375</v>
      </c>
      <c r="M3065" s="191">
        <f>VLOOKUP(L3065,'Slope %'!C:D,2,0)</f>
        <v>0.1</v>
      </c>
    </row>
    <row r="3066" spans="1:13" x14ac:dyDescent="0.25">
      <c r="A3066">
        <v>42489</v>
      </c>
      <c r="B3066" s="58" t="s">
        <v>2988</v>
      </c>
      <c r="C3066" s="58" t="s">
        <v>414</v>
      </c>
      <c r="D3066" s="58" t="s">
        <v>500</v>
      </c>
      <c r="E3066" s="58">
        <v>750</v>
      </c>
      <c r="F3066" s="58">
        <v>6</v>
      </c>
      <c r="G3066" s="59">
        <v>40</v>
      </c>
      <c r="H3066" s="58" t="s">
        <v>445</v>
      </c>
      <c r="I3066" s="59">
        <v>106.99</v>
      </c>
      <c r="J3066">
        <v>1</v>
      </c>
      <c r="K3066" s="191"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23.42</v>
      </c>
      <c r="L3066" s="192" t="str">
        <f t="shared" si="47"/>
        <v>Spirits750</v>
      </c>
      <c r="M3066" s="191">
        <f>VLOOKUP(L3066,'Slope %'!C:D,2,0)</f>
        <v>7.0000000000000007E-2</v>
      </c>
    </row>
    <row r="3067" spans="1:13" x14ac:dyDescent="0.25">
      <c r="A3067">
        <v>42501</v>
      </c>
      <c r="B3067" s="58" t="s">
        <v>2989</v>
      </c>
      <c r="C3067" s="58" t="s">
        <v>423</v>
      </c>
      <c r="D3067" s="58" t="s">
        <v>476</v>
      </c>
      <c r="E3067" s="58">
        <v>3000</v>
      </c>
      <c r="F3067" s="58">
        <v>4</v>
      </c>
      <c r="G3067" s="59">
        <v>13</v>
      </c>
      <c r="H3067" s="58" t="s">
        <v>474</v>
      </c>
      <c r="I3067" s="59">
        <v>44.99</v>
      </c>
      <c r="J3067">
        <v>1</v>
      </c>
      <c r="K3067" s="191"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30.45</v>
      </c>
      <c r="L3067" s="192" t="str">
        <f t="shared" si="47"/>
        <v>Wine3000</v>
      </c>
      <c r="M3067" s="191">
        <f>VLOOKUP(L3067,'Slope %'!C:D,2,0)</f>
        <v>0.05</v>
      </c>
    </row>
    <row r="3068" spans="1:13" x14ac:dyDescent="0.25">
      <c r="A3068">
        <v>42502</v>
      </c>
      <c r="B3068" s="58" t="s">
        <v>2990</v>
      </c>
      <c r="C3068" s="58" t="s">
        <v>673</v>
      </c>
      <c r="D3068" s="58" t="s">
        <v>750</v>
      </c>
      <c r="E3068" s="58">
        <v>473</v>
      </c>
      <c r="F3068" s="58">
        <v>24</v>
      </c>
      <c r="G3068" s="59">
        <v>4</v>
      </c>
      <c r="H3068" s="58" t="s">
        <v>516</v>
      </c>
      <c r="I3068" s="59">
        <v>4.1900000000000004</v>
      </c>
      <c r="J3068">
        <v>1</v>
      </c>
      <c r="K3068" s="191"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1.57</v>
      </c>
      <c r="L3068" s="192" t="str">
        <f t="shared" si="47"/>
        <v>Ready to Drink473</v>
      </c>
      <c r="M3068" s="191">
        <f>VLOOKUP(L3068,'Slope %'!C:D,2,0)</f>
        <v>0.12</v>
      </c>
    </row>
    <row r="3069" spans="1:13" x14ac:dyDescent="0.25">
      <c r="A3069">
        <v>42502</v>
      </c>
      <c r="B3069" s="58" t="s">
        <v>2990</v>
      </c>
      <c r="C3069" s="58" t="s">
        <v>673</v>
      </c>
      <c r="D3069" s="58" t="s">
        <v>750</v>
      </c>
      <c r="E3069" s="58">
        <v>473</v>
      </c>
      <c r="F3069" s="58">
        <v>24</v>
      </c>
      <c r="G3069" s="59">
        <v>4</v>
      </c>
      <c r="H3069" s="58" t="s">
        <v>516</v>
      </c>
      <c r="I3069" s="59">
        <v>4.1900000000000004</v>
      </c>
      <c r="J3069">
        <v>1</v>
      </c>
      <c r="K3069" s="191"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1.57</v>
      </c>
      <c r="L3069" s="192" t="str">
        <f t="shared" si="47"/>
        <v>Ready to Drink473</v>
      </c>
      <c r="M3069" s="191">
        <f>VLOOKUP(L3069,'Slope %'!C:D,2,0)</f>
        <v>0.12</v>
      </c>
    </row>
    <row r="3070" spans="1:13" x14ac:dyDescent="0.25">
      <c r="A3070">
        <v>42503</v>
      </c>
      <c r="B3070" s="58" t="s">
        <v>2991</v>
      </c>
      <c r="C3070" s="58" t="s">
        <v>410</v>
      </c>
      <c r="D3070" s="58" t="s">
        <v>411</v>
      </c>
      <c r="E3070" s="58">
        <v>5325</v>
      </c>
      <c r="F3070" s="58">
        <v>1</v>
      </c>
      <c r="G3070" s="59">
        <v>5.3</v>
      </c>
      <c r="H3070" s="58" t="s">
        <v>516</v>
      </c>
      <c r="I3070" s="59">
        <v>33.99</v>
      </c>
      <c r="J3070">
        <v>15</v>
      </c>
      <c r="K3070" s="191"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22.03</v>
      </c>
      <c r="L3070" s="192" t="str">
        <f t="shared" si="47"/>
        <v>Beer5325</v>
      </c>
      <c r="M3070" s="191">
        <f>VLOOKUP(L3070,'Slope %'!C:D,2,0)</f>
        <v>0.05</v>
      </c>
    </row>
    <row r="3071" spans="1:13" x14ac:dyDescent="0.25">
      <c r="A3071">
        <v>42503</v>
      </c>
      <c r="B3071" s="58" t="s">
        <v>2991</v>
      </c>
      <c r="C3071" s="58" t="s">
        <v>410</v>
      </c>
      <c r="D3071" s="58" t="s">
        <v>411</v>
      </c>
      <c r="E3071" s="58">
        <v>5325</v>
      </c>
      <c r="F3071" s="58">
        <v>1</v>
      </c>
      <c r="G3071" s="59">
        <v>5.3</v>
      </c>
      <c r="H3071" s="58" t="s">
        <v>516</v>
      </c>
      <c r="I3071" s="59">
        <v>33.99</v>
      </c>
      <c r="J3071">
        <v>15</v>
      </c>
      <c r="K3071" s="191"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22.03</v>
      </c>
      <c r="L3071" s="192" t="str">
        <f t="shared" si="47"/>
        <v>Beer5325</v>
      </c>
      <c r="M3071" s="191">
        <f>VLOOKUP(L3071,'Slope %'!C:D,2,0)</f>
        <v>0.05</v>
      </c>
    </row>
    <row r="3072" spans="1:13" x14ac:dyDescent="0.25">
      <c r="A3072">
        <v>42537</v>
      </c>
      <c r="B3072" s="58" t="s">
        <v>2992</v>
      </c>
      <c r="C3072" s="58" t="s">
        <v>423</v>
      </c>
      <c r="D3072" s="58" t="s">
        <v>575</v>
      </c>
      <c r="E3072" s="58">
        <v>750</v>
      </c>
      <c r="F3072" s="58">
        <v>12</v>
      </c>
      <c r="G3072" s="59">
        <v>13</v>
      </c>
      <c r="H3072" s="58" t="s">
        <v>511</v>
      </c>
      <c r="I3072" s="59">
        <v>12.94</v>
      </c>
      <c r="J3072">
        <v>1</v>
      </c>
      <c r="K3072" s="191"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7.61</v>
      </c>
      <c r="L3072" s="192" t="str">
        <f t="shared" si="47"/>
        <v>Wine750</v>
      </c>
      <c r="M3072" s="191">
        <f>VLOOKUP(L3072,'Slope %'!C:D,2,0)</f>
        <v>0.1</v>
      </c>
    </row>
    <row r="3073" spans="1:13" x14ac:dyDescent="0.25">
      <c r="A3073">
        <v>42540</v>
      </c>
      <c r="B3073" s="58" t="s">
        <v>2993</v>
      </c>
      <c r="C3073" s="58" t="s">
        <v>423</v>
      </c>
      <c r="D3073" s="58" t="s">
        <v>436</v>
      </c>
      <c r="E3073" s="58">
        <v>750</v>
      </c>
      <c r="F3073" s="58">
        <v>12</v>
      </c>
      <c r="G3073" s="59">
        <v>13.5</v>
      </c>
      <c r="H3073" s="58" t="s">
        <v>2442</v>
      </c>
      <c r="I3073" s="59">
        <v>23.34</v>
      </c>
      <c r="J3073">
        <v>1</v>
      </c>
      <c r="K3073" s="191"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7.9</v>
      </c>
      <c r="L3073" s="192" t="str">
        <f t="shared" si="47"/>
        <v>Wine750</v>
      </c>
      <c r="M3073" s="191">
        <f>VLOOKUP(L3073,'Slope %'!C:D,2,0)</f>
        <v>0.1</v>
      </c>
    </row>
    <row r="3074" spans="1:13" x14ac:dyDescent="0.25">
      <c r="A3074">
        <v>42542</v>
      </c>
      <c r="B3074" s="58" t="s">
        <v>2994</v>
      </c>
      <c r="C3074" s="58" t="s">
        <v>414</v>
      </c>
      <c r="D3074" s="58" t="s">
        <v>524</v>
      </c>
      <c r="E3074" s="58">
        <v>700</v>
      </c>
      <c r="F3074" s="58">
        <v>6</v>
      </c>
      <c r="G3074" s="59">
        <v>43</v>
      </c>
      <c r="H3074" s="58" t="s">
        <v>784</v>
      </c>
      <c r="I3074" s="59">
        <v>110.99</v>
      </c>
      <c r="J3074">
        <v>1</v>
      </c>
      <c r="K3074" s="191"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23.5</v>
      </c>
      <c r="L3074" s="192" t="str">
        <f t="shared" si="47"/>
        <v>Spirits700</v>
      </c>
      <c r="M3074" s="191">
        <f>VLOOKUP(L3074,'Slope %'!C:D,2,0)</f>
        <v>7.0000000000000007E-2</v>
      </c>
    </row>
    <row r="3075" spans="1:13" x14ac:dyDescent="0.25">
      <c r="A3075">
        <v>42546</v>
      </c>
      <c r="B3075" s="58" t="s">
        <v>2995</v>
      </c>
      <c r="C3075" s="58" t="s">
        <v>673</v>
      </c>
      <c r="D3075" s="58" t="s">
        <v>674</v>
      </c>
      <c r="E3075" s="58">
        <v>2130</v>
      </c>
      <c r="F3075" s="58">
        <v>4</v>
      </c>
      <c r="G3075" s="59">
        <v>5</v>
      </c>
      <c r="H3075" s="58" t="s">
        <v>1399</v>
      </c>
      <c r="I3075" s="59">
        <v>18.98</v>
      </c>
      <c r="J3075">
        <v>6</v>
      </c>
      <c r="K3075" s="191"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8.31</v>
      </c>
      <c r="L3075" s="192" t="str">
        <f t="shared" ref="L3075:L3138" si="48">(_xlfn.CONCAT(C3075,E3075))</f>
        <v>Ready to Drink2130</v>
      </c>
      <c r="M3075" s="191">
        <f>VLOOKUP(L3075,'Slope %'!C:D,2,0)</f>
        <v>0.1</v>
      </c>
    </row>
    <row r="3076" spans="1:13" x14ac:dyDescent="0.25">
      <c r="A3076">
        <v>42546</v>
      </c>
      <c r="B3076" s="58" t="s">
        <v>2995</v>
      </c>
      <c r="C3076" s="58" t="s">
        <v>673</v>
      </c>
      <c r="D3076" s="58" t="s">
        <v>674</v>
      </c>
      <c r="E3076" s="58">
        <v>2130</v>
      </c>
      <c r="F3076" s="58">
        <v>4</v>
      </c>
      <c r="G3076" s="59">
        <v>5</v>
      </c>
      <c r="H3076" s="58" t="s">
        <v>1399</v>
      </c>
      <c r="I3076" s="59">
        <v>18.98</v>
      </c>
      <c r="J3076">
        <v>6</v>
      </c>
      <c r="K3076" s="191"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8.31</v>
      </c>
      <c r="L3076" s="192" t="str">
        <f t="shared" si="48"/>
        <v>Ready to Drink2130</v>
      </c>
      <c r="M3076" s="191">
        <f>VLOOKUP(L3076,'Slope %'!C:D,2,0)</f>
        <v>0.1</v>
      </c>
    </row>
    <row r="3077" spans="1:13" x14ac:dyDescent="0.25">
      <c r="A3077">
        <v>42547</v>
      </c>
      <c r="B3077" s="58" t="s">
        <v>2996</v>
      </c>
      <c r="C3077" s="58" t="s">
        <v>673</v>
      </c>
      <c r="D3077" s="58" t="s">
        <v>674</v>
      </c>
      <c r="E3077" s="58">
        <v>2130</v>
      </c>
      <c r="F3077" s="58">
        <v>4</v>
      </c>
      <c r="G3077" s="59">
        <v>5</v>
      </c>
      <c r="H3077" s="58" t="s">
        <v>1399</v>
      </c>
      <c r="I3077" s="59">
        <v>18.98</v>
      </c>
      <c r="J3077">
        <v>6</v>
      </c>
      <c r="K3077" s="191"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8.31</v>
      </c>
      <c r="L3077" s="192" t="str">
        <f t="shared" si="48"/>
        <v>Ready to Drink2130</v>
      </c>
      <c r="M3077" s="191">
        <f>VLOOKUP(L3077,'Slope %'!C:D,2,0)</f>
        <v>0.1</v>
      </c>
    </row>
    <row r="3078" spans="1:13" x14ac:dyDescent="0.25">
      <c r="A3078">
        <v>42547</v>
      </c>
      <c r="B3078" s="58" t="s">
        <v>2996</v>
      </c>
      <c r="C3078" s="58" t="s">
        <v>673</v>
      </c>
      <c r="D3078" s="58" t="s">
        <v>674</v>
      </c>
      <c r="E3078" s="58">
        <v>2130</v>
      </c>
      <c r="F3078" s="58">
        <v>4</v>
      </c>
      <c r="G3078" s="59">
        <v>5</v>
      </c>
      <c r="H3078" s="58" t="s">
        <v>1399</v>
      </c>
      <c r="I3078" s="59">
        <v>18.98</v>
      </c>
      <c r="J3078">
        <v>6</v>
      </c>
      <c r="K3078" s="191"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8.31</v>
      </c>
      <c r="L3078" s="192" t="str">
        <f t="shared" si="48"/>
        <v>Ready to Drink2130</v>
      </c>
      <c r="M3078" s="191">
        <f>VLOOKUP(L3078,'Slope %'!C:D,2,0)</f>
        <v>0.1</v>
      </c>
    </row>
    <row r="3079" spans="1:13" x14ac:dyDescent="0.25">
      <c r="A3079">
        <v>42562</v>
      </c>
      <c r="B3079" s="58" t="s">
        <v>2997</v>
      </c>
      <c r="C3079" s="58" t="s">
        <v>414</v>
      </c>
      <c r="D3079" s="58" t="s">
        <v>463</v>
      </c>
      <c r="E3079" s="58">
        <v>750</v>
      </c>
      <c r="F3079" s="58">
        <v>12</v>
      </c>
      <c r="G3079" s="59">
        <v>40</v>
      </c>
      <c r="H3079" s="58" t="s">
        <v>2998</v>
      </c>
      <c r="I3079" s="59">
        <v>38.99</v>
      </c>
      <c r="J3079">
        <v>1</v>
      </c>
      <c r="K3079" s="191"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23.42</v>
      </c>
      <c r="L3079" s="192" t="str">
        <f t="shared" si="48"/>
        <v>Spirits750</v>
      </c>
      <c r="M3079" s="191">
        <f>VLOOKUP(L3079,'Slope %'!C:D,2,0)</f>
        <v>7.0000000000000007E-2</v>
      </c>
    </row>
    <row r="3080" spans="1:13" x14ac:dyDescent="0.25">
      <c r="A3080">
        <v>42568</v>
      </c>
      <c r="B3080" s="58" t="s">
        <v>2999</v>
      </c>
      <c r="C3080" s="58" t="s">
        <v>673</v>
      </c>
      <c r="D3080" s="58" t="s">
        <v>674</v>
      </c>
      <c r="E3080" s="58">
        <v>4260</v>
      </c>
      <c r="F3080" s="58">
        <v>2</v>
      </c>
      <c r="G3080" s="59">
        <v>5</v>
      </c>
      <c r="H3080" s="58" t="s">
        <v>1399</v>
      </c>
      <c r="I3080" s="59">
        <v>31.79</v>
      </c>
      <c r="J3080">
        <v>12</v>
      </c>
      <c r="K3080" s="191"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16.63</v>
      </c>
      <c r="L3080" s="192" t="str">
        <f t="shared" si="48"/>
        <v>Ready to Drink4260</v>
      </c>
      <c r="M3080" s="191">
        <f>VLOOKUP(L3080,'Slope %'!C:D,2,0)</f>
        <v>7.0000000000000007E-2</v>
      </c>
    </row>
    <row r="3081" spans="1:13" x14ac:dyDescent="0.25">
      <c r="A3081">
        <v>42568</v>
      </c>
      <c r="B3081" s="58" t="s">
        <v>2999</v>
      </c>
      <c r="C3081" s="58" t="s">
        <v>673</v>
      </c>
      <c r="D3081" s="58" t="s">
        <v>674</v>
      </c>
      <c r="E3081" s="58">
        <v>4260</v>
      </c>
      <c r="F3081" s="58">
        <v>2</v>
      </c>
      <c r="G3081" s="59">
        <v>5</v>
      </c>
      <c r="H3081" s="58" t="s">
        <v>1399</v>
      </c>
      <c r="I3081" s="59">
        <v>31.79</v>
      </c>
      <c r="J3081">
        <v>12</v>
      </c>
      <c r="K3081" s="191"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16.63</v>
      </c>
      <c r="L3081" s="192" t="str">
        <f t="shared" si="48"/>
        <v>Ready to Drink4260</v>
      </c>
      <c r="M3081" s="191">
        <f>VLOOKUP(L3081,'Slope %'!C:D,2,0)</f>
        <v>7.0000000000000007E-2</v>
      </c>
    </row>
    <row r="3082" spans="1:13" x14ac:dyDescent="0.25">
      <c r="A3082">
        <v>42572</v>
      </c>
      <c r="B3082" s="58" t="s">
        <v>3000</v>
      </c>
      <c r="C3082" s="58" t="s">
        <v>423</v>
      </c>
      <c r="D3082" s="58" t="s">
        <v>598</v>
      </c>
      <c r="E3082" s="58">
        <v>750</v>
      </c>
      <c r="F3082" s="58">
        <v>6</v>
      </c>
      <c r="G3082" s="59">
        <v>13.5</v>
      </c>
      <c r="H3082" s="58" t="s">
        <v>541</v>
      </c>
      <c r="I3082" s="59">
        <v>21.99</v>
      </c>
      <c r="J3082">
        <v>1</v>
      </c>
      <c r="K3082" s="191"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7.9</v>
      </c>
      <c r="L3082" s="192" t="str">
        <f t="shared" si="48"/>
        <v>Wine750</v>
      </c>
      <c r="M3082" s="191">
        <f>VLOOKUP(L3082,'Slope %'!C:D,2,0)</f>
        <v>0.1</v>
      </c>
    </row>
    <row r="3083" spans="1:13" x14ac:dyDescent="0.25">
      <c r="A3083">
        <v>42575</v>
      </c>
      <c r="B3083" s="58" t="s">
        <v>3001</v>
      </c>
      <c r="C3083" s="58" t="s">
        <v>410</v>
      </c>
      <c r="D3083" s="58" t="s">
        <v>717</v>
      </c>
      <c r="E3083" s="58">
        <v>355</v>
      </c>
      <c r="F3083" s="58">
        <v>24</v>
      </c>
      <c r="G3083" s="59">
        <v>7</v>
      </c>
      <c r="H3083" s="58" t="s">
        <v>1918</v>
      </c>
      <c r="I3083" s="59">
        <v>3.95</v>
      </c>
      <c r="J3083">
        <v>1</v>
      </c>
      <c r="K3083" s="191"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1.94</v>
      </c>
      <c r="L3083" s="192" t="str">
        <f t="shared" si="48"/>
        <v>Beer355</v>
      </c>
      <c r="M3083" s="191">
        <f>VLOOKUP(L3083,'Slope %'!C:D,2,0)</f>
        <v>0.12</v>
      </c>
    </row>
    <row r="3084" spans="1:13" x14ac:dyDescent="0.25">
      <c r="A3084">
        <v>42575</v>
      </c>
      <c r="B3084" s="58" t="s">
        <v>3001</v>
      </c>
      <c r="C3084" s="58" t="s">
        <v>410</v>
      </c>
      <c r="D3084" s="58" t="s">
        <v>717</v>
      </c>
      <c r="E3084" s="58">
        <v>355</v>
      </c>
      <c r="F3084" s="58">
        <v>24</v>
      </c>
      <c r="G3084" s="59">
        <v>7</v>
      </c>
      <c r="H3084" s="58" t="s">
        <v>1918</v>
      </c>
      <c r="I3084" s="59">
        <v>3.95</v>
      </c>
      <c r="J3084">
        <v>1</v>
      </c>
      <c r="K3084" s="191"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1.94</v>
      </c>
      <c r="L3084" s="192" t="str">
        <f t="shared" si="48"/>
        <v>Beer355</v>
      </c>
      <c r="M3084" s="191">
        <f>VLOOKUP(L3084,'Slope %'!C:D,2,0)</f>
        <v>0.12</v>
      </c>
    </row>
    <row r="3085" spans="1:13" x14ac:dyDescent="0.25">
      <c r="A3085">
        <v>42590</v>
      </c>
      <c r="B3085" s="58" t="s">
        <v>3002</v>
      </c>
      <c r="C3085" s="58" t="s">
        <v>414</v>
      </c>
      <c r="D3085" s="58" t="s">
        <v>566</v>
      </c>
      <c r="E3085" s="58">
        <v>750</v>
      </c>
      <c r="F3085" s="58">
        <v>6</v>
      </c>
      <c r="G3085" s="59">
        <v>15</v>
      </c>
      <c r="H3085" s="58" t="s">
        <v>445</v>
      </c>
      <c r="I3085" s="59">
        <v>41.49</v>
      </c>
      <c r="J3085">
        <v>1</v>
      </c>
      <c r="K3085" s="191"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8.7799999999999994</v>
      </c>
      <c r="L3085" s="192" t="str">
        <f t="shared" si="48"/>
        <v>Spirits750</v>
      </c>
      <c r="M3085" s="191">
        <f>VLOOKUP(L3085,'Slope %'!C:D,2,0)</f>
        <v>7.0000000000000007E-2</v>
      </c>
    </row>
    <row r="3086" spans="1:13" x14ac:dyDescent="0.25">
      <c r="A3086">
        <v>42604</v>
      </c>
      <c r="B3086" s="58" t="s">
        <v>3003</v>
      </c>
      <c r="C3086" s="58" t="s">
        <v>414</v>
      </c>
      <c r="D3086" s="58" t="s">
        <v>1896</v>
      </c>
      <c r="E3086" s="58">
        <v>750</v>
      </c>
      <c r="F3086" s="58">
        <v>6</v>
      </c>
      <c r="G3086" s="59">
        <v>41</v>
      </c>
      <c r="H3086" s="58" t="s">
        <v>445</v>
      </c>
      <c r="I3086" s="59">
        <v>52.99</v>
      </c>
      <c r="J3086">
        <v>1</v>
      </c>
      <c r="K3086" s="191"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24.01</v>
      </c>
      <c r="L3086" s="192" t="str">
        <f t="shared" si="48"/>
        <v>Spirits750</v>
      </c>
      <c r="M3086" s="191">
        <f>VLOOKUP(L3086,'Slope %'!C:D,2,0)</f>
        <v>7.0000000000000007E-2</v>
      </c>
    </row>
    <row r="3087" spans="1:13" x14ac:dyDescent="0.25">
      <c r="A3087">
        <v>42663</v>
      </c>
      <c r="B3087" s="58" t="s">
        <v>857</v>
      </c>
      <c r="C3087" s="58" t="s">
        <v>414</v>
      </c>
      <c r="D3087" s="58" t="s">
        <v>503</v>
      </c>
      <c r="E3087" s="58">
        <v>375</v>
      </c>
      <c r="F3087" s="58">
        <v>20</v>
      </c>
      <c r="G3087" s="59">
        <v>40</v>
      </c>
      <c r="H3087" s="58" t="s">
        <v>534</v>
      </c>
      <c r="I3087" s="59">
        <v>16.989999999999998</v>
      </c>
      <c r="J3087">
        <v>1</v>
      </c>
      <c r="K3087" s="191"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13.3</v>
      </c>
      <c r="L3087" s="192" t="str">
        <f t="shared" si="48"/>
        <v>Spirits375</v>
      </c>
      <c r="M3087" s="191">
        <f>VLOOKUP(L3087,'Slope %'!C:D,2,0)</f>
        <v>0.1</v>
      </c>
    </row>
    <row r="3088" spans="1:13" x14ac:dyDescent="0.25">
      <c r="A3088">
        <v>42672</v>
      </c>
      <c r="B3088" s="58" t="s">
        <v>3004</v>
      </c>
      <c r="C3088" s="58" t="s">
        <v>410</v>
      </c>
      <c r="D3088" s="58" t="s">
        <v>3005</v>
      </c>
      <c r="E3088" s="58">
        <v>473</v>
      </c>
      <c r="F3088" s="58">
        <v>24</v>
      </c>
      <c r="G3088" s="59">
        <v>4.8</v>
      </c>
      <c r="H3088" s="58" t="s">
        <v>1613</v>
      </c>
      <c r="I3088" s="59">
        <v>4.25</v>
      </c>
      <c r="J3088">
        <v>1</v>
      </c>
      <c r="K3088" s="191"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1.77</v>
      </c>
      <c r="L3088" s="192" t="str">
        <f t="shared" si="48"/>
        <v>Beer473</v>
      </c>
      <c r="M3088" s="191">
        <f>VLOOKUP(L3088,'Slope %'!C:D,2,0)</f>
        <v>0.12</v>
      </c>
    </row>
    <row r="3089" spans="1:13" x14ac:dyDescent="0.25">
      <c r="A3089">
        <v>42672</v>
      </c>
      <c r="B3089" s="58" t="s">
        <v>3004</v>
      </c>
      <c r="C3089" s="58" t="s">
        <v>410</v>
      </c>
      <c r="D3089" s="58" t="s">
        <v>3005</v>
      </c>
      <c r="E3089" s="58">
        <v>473</v>
      </c>
      <c r="F3089" s="58">
        <v>24</v>
      </c>
      <c r="G3089" s="59">
        <v>4.8</v>
      </c>
      <c r="H3089" s="58" t="s">
        <v>1613</v>
      </c>
      <c r="I3089" s="59">
        <v>4.25</v>
      </c>
      <c r="J3089">
        <v>1</v>
      </c>
      <c r="K3089" s="191"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1.77</v>
      </c>
      <c r="L3089" s="192" t="str">
        <f t="shared" si="48"/>
        <v>Beer473</v>
      </c>
      <c r="M3089" s="191">
        <f>VLOOKUP(L3089,'Slope %'!C:D,2,0)</f>
        <v>0.12</v>
      </c>
    </row>
    <row r="3090" spans="1:13" x14ac:dyDescent="0.25">
      <c r="A3090">
        <v>42790</v>
      </c>
      <c r="B3090" s="58" t="s">
        <v>3006</v>
      </c>
      <c r="C3090" s="58" t="s">
        <v>414</v>
      </c>
      <c r="D3090" s="58" t="s">
        <v>1896</v>
      </c>
      <c r="E3090" s="58">
        <v>750</v>
      </c>
      <c r="F3090" s="58">
        <v>6</v>
      </c>
      <c r="G3090" s="59">
        <v>40</v>
      </c>
      <c r="H3090" s="58" t="s">
        <v>539</v>
      </c>
      <c r="I3090" s="59">
        <v>41.99</v>
      </c>
      <c r="J3090">
        <v>1</v>
      </c>
      <c r="K3090" s="191"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23.42</v>
      </c>
      <c r="L3090" s="192" t="str">
        <f t="shared" si="48"/>
        <v>Spirits750</v>
      </c>
      <c r="M3090" s="191">
        <f>VLOOKUP(L3090,'Slope %'!C:D,2,0)</f>
        <v>7.0000000000000007E-2</v>
      </c>
    </row>
    <row r="3091" spans="1:13" x14ac:dyDescent="0.25">
      <c r="A3091">
        <v>42793</v>
      </c>
      <c r="B3091" s="58" t="s">
        <v>3007</v>
      </c>
      <c r="C3091" s="58" t="s">
        <v>414</v>
      </c>
      <c r="D3091" s="58" t="s">
        <v>636</v>
      </c>
      <c r="E3091" s="58">
        <v>750</v>
      </c>
      <c r="F3091" s="58">
        <v>12</v>
      </c>
      <c r="G3091" s="59">
        <v>40</v>
      </c>
      <c r="H3091" s="58" t="s">
        <v>501</v>
      </c>
      <c r="I3091" s="59">
        <v>29.99</v>
      </c>
      <c r="J3091">
        <v>1</v>
      </c>
      <c r="K3091" s="191"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23.42</v>
      </c>
      <c r="L3091" s="192" t="str">
        <f t="shared" si="48"/>
        <v>Spirits750</v>
      </c>
      <c r="M3091" s="191">
        <f>VLOOKUP(L3091,'Slope %'!C:D,2,0)</f>
        <v>7.0000000000000007E-2</v>
      </c>
    </row>
    <row r="3092" spans="1:13" x14ac:dyDescent="0.25">
      <c r="A3092">
        <v>42797</v>
      </c>
      <c r="B3092" s="58" t="s">
        <v>3008</v>
      </c>
      <c r="C3092" s="58" t="s">
        <v>423</v>
      </c>
      <c r="D3092" s="58" t="s">
        <v>598</v>
      </c>
      <c r="E3092" s="58">
        <v>750</v>
      </c>
      <c r="F3092" s="58">
        <v>12</v>
      </c>
      <c r="G3092" s="59">
        <v>14.3</v>
      </c>
      <c r="H3092" s="58" t="s">
        <v>434</v>
      </c>
      <c r="I3092" s="59">
        <v>29.99</v>
      </c>
      <c r="J3092">
        <v>1</v>
      </c>
      <c r="K3092" s="191"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8.3699999999999992</v>
      </c>
      <c r="L3092" s="192" t="str">
        <f t="shared" si="48"/>
        <v>Wine750</v>
      </c>
      <c r="M3092" s="191">
        <f>VLOOKUP(L3092,'Slope %'!C:D,2,0)</f>
        <v>0.1</v>
      </c>
    </row>
    <row r="3093" spans="1:13" x14ac:dyDescent="0.25">
      <c r="A3093">
        <v>42813</v>
      </c>
      <c r="B3093" s="58" t="s">
        <v>3009</v>
      </c>
      <c r="C3093" s="58" t="s">
        <v>414</v>
      </c>
      <c r="D3093" s="58" t="s">
        <v>492</v>
      </c>
      <c r="E3093" s="58">
        <v>1140</v>
      </c>
      <c r="F3093" s="58">
        <v>6</v>
      </c>
      <c r="G3093" s="59">
        <v>40</v>
      </c>
      <c r="H3093" s="58" t="s">
        <v>428</v>
      </c>
      <c r="I3093" s="59">
        <v>44.99</v>
      </c>
      <c r="J3093">
        <v>1</v>
      </c>
      <c r="K3093" s="191"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35.6</v>
      </c>
      <c r="L3093" s="192" t="str">
        <f t="shared" si="48"/>
        <v>Spirits1140</v>
      </c>
      <c r="M3093" s="191">
        <f>VLOOKUP(L3093,'Slope %'!C:D,2,0)</f>
        <v>0.05</v>
      </c>
    </row>
    <row r="3094" spans="1:13" x14ac:dyDescent="0.25">
      <c r="A3094">
        <v>42853</v>
      </c>
      <c r="B3094" s="58" t="s">
        <v>3010</v>
      </c>
      <c r="C3094" s="58" t="s">
        <v>410</v>
      </c>
      <c r="D3094" s="58" t="s">
        <v>717</v>
      </c>
      <c r="E3094" s="58">
        <v>473</v>
      </c>
      <c r="F3094" s="58">
        <v>24</v>
      </c>
      <c r="G3094" s="59">
        <v>6.3</v>
      </c>
      <c r="H3094" s="58" t="s">
        <v>1613</v>
      </c>
      <c r="I3094" s="59">
        <v>5</v>
      </c>
      <c r="J3094">
        <v>1</v>
      </c>
      <c r="K3094" s="191"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2.33</v>
      </c>
      <c r="L3094" s="192" t="str">
        <f t="shared" si="48"/>
        <v>Beer473</v>
      </c>
      <c r="M3094" s="191">
        <f>VLOOKUP(L3094,'Slope %'!C:D,2,0)</f>
        <v>0.12</v>
      </c>
    </row>
    <row r="3095" spans="1:13" x14ac:dyDescent="0.25">
      <c r="A3095">
        <v>42853</v>
      </c>
      <c r="B3095" s="58" t="s">
        <v>3010</v>
      </c>
      <c r="C3095" s="58" t="s">
        <v>410</v>
      </c>
      <c r="D3095" s="58" t="s">
        <v>717</v>
      </c>
      <c r="E3095" s="58">
        <v>473</v>
      </c>
      <c r="F3095" s="58">
        <v>24</v>
      </c>
      <c r="G3095" s="59">
        <v>6.3</v>
      </c>
      <c r="H3095" s="58" t="s">
        <v>1613</v>
      </c>
      <c r="I3095" s="59">
        <v>5</v>
      </c>
      <c r="J3095">
        <v>1</v>
      </c>
      <c r="K3095" s="191"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2.33</v>
      </c>
      <c r="L3095" s="192" t="str">
        <f t="shared" si="48"/>
        <v>Beer473</v>
      </c>
      <c r="M3095" s="191">
        <f>VLOOKUP(L3095,'Slope %'!C:D,2,0)</f>
        <v>0.12</v>
      </c>
    </row>
    <row r="3096" spans="1:13" x14ac:dyDescent="0.25">
      <c r="A3096">
        <v>42856</v>
      </c>
      <c r="B3096" s="58" t="s">
        <v>3011</v>
      </c>
      <c r="C3096" s="58" t="s">
        <v>410</v>
      </c>
      <c r="D3096" s="58" t="s">
        <v>717</v>
      </c>
      <c r="E3096" s="58">
        <v>473</v>
      </c>
      <c r="F3096" s="58">
        <v>24</v>
      </c>
      <c r="G3096" s="59">
        <v>7</v>
      </c>
      <c r="H3096" s="58" t="s">
        <v>1959</v>
      </c>
      <c r="I3096" s="59">
        <v>4.8899999999999997</v>
      </c>
      <c r="J3096">
        <v>1</v>
      </c>
      <c r="K3096" s="191"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2.58</v>
      </c>
      <c r="L3096" s="192" t="str">
        <f t="shared" si="48"/>
        <v>Beer473</v>
      </c>
      <c r="M3096" s="191">
        <f>VLOOKUP(L3096,'Slope %'!C:D,2,0)</f>
        <v>0.12</v>
      </c>
    </row>
    <row r="3097" spans="1:13" x14ac:dyDescent="0.25">
      <c r="A3097">
        <v>42856</v>
      </c>
      <c r="B3097" s="58" t="s">
        <v>3011</v>
      </c>
      <c r="C3097" s="58" t="s">
        <v>410</v>
      </c>
      <c r="D3097" s="58" t="s">
        <v>717</v>
      </c>
      <c r="E3097" s="58">
        <v>473</v>
      </c>
      <c r="F3097" s="58">
        <v>24</v>
      </c>
      <c r="G3097" s="59">
        <v>7</v>
      </c>
      <c r="H3097" s="58" t="s">
        <v>1959</v>
      </c>
      <c r="I3097" s="59">
        <v>4.8899999999999997</v>
      </c>
      <c r="J3097">
        <v>1</v>
      </c>
      <c r="K3097" s="191"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2.58</v>
      </c>
      <c r="L3097" s="192" t="str">
        <f t="shared" si="48"/>
        <v>Beer473</v>
      </c>
      <c r="M3097" s="191">
        <f>VLOOKUP(L3097,'Slope %'!C:D,2,0)</f>
        <v>0.12</v>
      </c>
    </row>
    <row r="3098" spans="1:13" x14ac:dyDescent="0.25">
      <c r="A3098">
        <v>42862</v>
      </c>
      <c r="B3098" s="58" t="s">
        <v>3012</v>
      </c>
      <c r="C3098" s="58" t="s">
        <v>410</v>
      </c>
      <c r="D3098" s="58" t="s">
        <v>906</v>
      </c>
      <c r="E3098" s="58">
        <v>473</v>
      </c>
      <c r="F3098" s="58">
        <v>24</v>
      </c>
      <c r="G3098" s="59">
        <v>4.5</v>
      </c>
      <c r="H3098" s="58" t="s">
        <v>2920</v>
      </c>
      <c r="I3098" s="59">
        <v>4.49</v>
      </c>
      <c r="J3098">
        <v>1</v>
      </c>
      <c r="K3098" s="191"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1.66</v>
      </c>
      <c r="L3098" s="192" t="str">
        <f t="shared" si="48"/>
        <v>Beer473</v>
      </c>
      <c r="M3098" s="191">
        <f>VLOOKUP(L3098,'Slope %'!C:D,2,0)</f>
        <v>0.12</v>
      </c>
    </row>
    <row r="3099" spans="1:13" x14ac:dyDescent="0.25">
      <c r="A3099">
        <v>42862</v>
      </c>
      <c r="B3099" s="58" t="s">
        <v>3012</v>
      </c>
      <c r="C3099" s="58" t="s">
        <v>410</v>
      </c>
      <c r="D3099" s="58" t="s">
        <v>906</v>
      </c>
      <c r="E3099" s="58">
        <v>473</v>
      </c>
      <c r="F3099" s="58">
        <v>24</v>
      </c>
      <c r="G3099" s="59">
        <v>4.5</v>
      </c>
      <c r="H3099" s="58" t="s">
        <v>1903</v>
      </c>
      <c r="I3099" s="59">
        <v>4.49</v>
      </c>
      <c r="J3099">
        <v>1</v>
      </c>
      <c r="K3099" s="191"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1.66</v>
      </c>
      <c r="L3099" s="192" t="str">
        <f t="shared" si="48"/>
        <v>Beer473</v>
      </c>
      <c r="M3099" s="191">
        <f>VLOOKUP(L3099,'Slope %'!C:D,2,0)</f>
        <v>0.12</v>
      </c>
    </row>
    <row r="3100" spans="1:13" x14ac:dyDescent="0.25">
      <c r="A3100">
        <v>42864</v>
      </c>
      <c r="B3100" s="58" t="s">
        <v>3013</v>
      </c>
      <c r="C3100" s="58" t="s">
        <v>423</v>
      </c>
      <c r="D3100" s="58" t="s">
        <v>436</v>
      </c>
      <c r="E3100" s="58">
        <v>750</v>
      </c>
      <c r="F3100" s="58">
        <v>6</v>
      </c>
      <c r="G3100" s="59">
        <v>14</v>
      </c>
      <c r="H3100" s="58" t="s">
        <v>692</v>
      </c>
      <c r="I3100" s="59">
        <v>49.99</v>
      </c>
      <c r="J3100">
        <v>1</v>
      </c>
      <c r="K3100" s="191"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8.1999999999999993</v>
      </c>
      <c r="L3100" s="192" t="str">
        <f t="shared" si="48"/>
        <v>Wine750</v>
      </c>
      <c r="M3100" s="191">
        <f>VLOOKUP(L3100,'Slope %'!C:D,2,0)</f>
        <v>0.1</v>
      </c>
    </row>
    <row r="3101" spans="1:13" x14ac:dyDescent="0.25">
      <c r="A3101">
        <v>42865</v>
      </c>
      <c r="B3101" s="58" t="s">
        <v>1847</v>
      </c>
      <c r="C3101" s="58" t="s">
        <v>414</v>
      </c>
      <c r="D3101" s="58" t="s">
        <v>418</v>
      </c>
      <c r="E3101" s="58">
        <v>3000</v>
      </c>
      <c r="F3101" s="58">
        <v>3</v>
      </c>
      <c r="G3101" s="59">
        <v>40</v>
      </c>
      <c r="H3101" s="58" t="s">
        <v>448</v>
      </c>
      <c r="I3101" s="59">
        <v>199.99</v>
      </c>
      <c r="J3101">
        <v>1</v>
      </c>
      <c r="K3101" s="191"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93.68</v>
      </c>
      <c r="L3101" s="192" t="str">
        <f t="shared" si="48"/>
        <v>Spirits3000</v>
      </c>
      <c r="M3101" s="191">
        <f>VLOOKUP(L3101,'Slope %'!C:D,2,0)</f>
        <v>0.03</v>
      </c>
    </row>
    <row r="3102" spans="1:13" x14ac:dyDescent="0.25">
      <c r="A3102">
        <v>42871</v>
      </c>
      <c r="B3102" s="58" t="s">
        <v>3014</v>
      </c>
      <c r="C3102" s="58" t="s">
        <v>673</v>
      </c>
      <c r="D3102" s="58" t="s">
        <v>1264</v>
      </c>
      <c r="E3102" s="58">
        <v>4260</v>
      </c>
      <c r="F3102" s="58">
        <v>2</v>
      </c>
      <c r="G3102" s="59">
        <v>5</v>
      </c>
      <c r="H3102" s="58" t="s">
        <v>412</v>
      </c>
      <c r="I3102" s="59">
        <v>32.99</v>
      </c>
      <c r="J3102">
        <v>12</v>
      </c>
      <c r="K3102" s="191"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16.63</v>
      </c>
      <c r="L3102" s="192" t="str">
        <f t="shared" si="48"/>
        <v>Ready to Drink4260</v>
      </c>
      <c r="M3102" s="191">
        <f>VLOOKUP(L3102,'Slope %'!C:D,2,0)</f>
        <v>7.0000000000000007E-2</v>
      </c>
    </row>
    <row r="3103" spans="1:13" x14ac:dyDescent="0.25">
      <c r="A3103">
        <v>42871</v>
      </c>
      <c r="B3103" s="58" t="s">
        <v>3014</v>
      </c>
      <c r="C3103" s="58" t="s">
        <v>673</v>
      </c>
      <c r="D3103" s="58" t="s">
        <v>1264</v>
      </c>
      <c r="E3103" s="58">
        <v>4260</v>
      </c>
      <c r="F3103" s="58">
        <v>2</v>
      </c>
      <c r="G3103" s="59">
        <v>5</v>
      </c>
      <c r="H3103" s="58" t="s">
        <v>412</v>
      </c>
      <c r="I3103" s="59">
        <v>32.99</v>
      </c>
      <c r="J3103">
        <v>12</v>
      </c>
      <c r="K3103" s="191"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16.63</v>
      </c>
      <c r="L3103" s="192" t="str">
        <f t="shared" si="48"/>
        <v>Ready to Drink4260</v>
      </c>
      <c r="M3103" s="191">
        <f>VLOOKUP(L3103,'Slope %'!C:D,2,0)</f>
        <v>7.0000000000000007E-2</v>
      </c>
    </row>
    <row r="3104" spans="1:13" x14ac:dyDescent="0.25">
      <c r="A3104">
        <v>42886</v>
      </c>
      <c r="B3104" s="58" t="s">
        <v>3015</v>
      </c>
      <c r="C3104" s="58" t="s">
        <v>673</v>
      </c>
      <c r="D3104" s="58" t="s">
        <v>1264</v>
      </c>
      <c r="E3104" s="58">
        <v>4260</v>
      </c>
      <c r="F3104" s="58">
        <v>2</v>
      </c>
      <c r="G3104" s="59">
        <v>5</v>
      </c>
      <c r="H3104" s="58" t="s">
        <v>412</v>
      </c>
      <c r="I3104" s="59">
        <v>32.99</v>
      </c>
      <c r="J3104">
        <v>12</v>
      </c>
      <c r="K3104" s="191"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16.63</v>
      </c>
      <c r="L3104" s="192" t="str">
        <f t="shared" si="48"/>
        <v>Ready to Drink4260</v>
      </c>
      <c r="M3104" s="191">
        <f>VLOOKUP(L3104,'Slope %'!C:D,2,0)</f>
        <v>7.0000000000000007E-2</v>
      </c>
    </row>
    <row r="3105" spans="1:13" x14ac:dyDescent="0.25">
      <c r="A3105">
        <v>42886</v>
      </c>
      <c r="B3105" s="58" t="s">
        <v>3015</v>
      </c>
      <c r="C3105" s="58" t="s">
        <v>673</v>
      </c>
      <c r="D3105" s="58" t="s">
        <v>1264</v>
      </c>
      <c r="E3105" s="58">
        <v>4260</v>
      </c>
      <c r="F3105" s="58">
        <v>2</v>
      </c>
      <c r="G3105" s="59">
        <v>5</v>
      </c>
      <c r="H3105" s="58" t="s">
        <v>412</v>
      </c>
      <c r="I3105" s="59">
        <v>32.99</v>
      </c>
      <c r="J3105">
        <v>12</v>
      </c>
      <c r="K3105" s="191"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16.63</v>
      </c>
      <c r="L3105" s="192" t="str">
        <f t="shared" si="48"/>
        <v>Ready to Drink4260</v>
      </c>
      <c r="M3105" s="191">
        <f>VLOOKUP(L3105,'Slope %'!C:D,2,0)</f>
        <v>7.0000000000000007E-2</v>
      </c>
    </row>
    <row r="3106" spans="1:13" x14ac:dyDescent="0.25">
      <c r="A3106">
        <v>42894</v>
      </c>
      <c r="B3106" s="58" t="s">
        <v>3016</v>
      </c>
      <c r="C3106" s="58" t="s">
        <v>673</v>
      </c>
      <c r="D3106" s="58" t="s">
        <v>1264</v>
      </c>
      <c r="E3106" s="58">
        <v>355</v>
      </c>
      <c r="F3106" s="58">
        <v>24</v>
      </c>
      <c r="G3106" s="59">
        <v>4.5</v>
      </c>
      <c r="H3106" s="58" t="s">
        <v>1810</v>
      </c>
      <c r="I3106" s="59">
        <v>3.69</v>
      </c>
      <c r="J3106">
        <v>1</v>
      </c>
      <c r="K3106" s="191"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1.42</v>
      </c>
      <c r="L3106" s="192" t="str">
        <f t="shared" si="48"/>
        <v>Ready to Drink355</v>
      </c>
      <c r="M3106" s="191">
        <f>VLOOKUP(L3106,'Slope %'!C:D,2,0)</f>
        <v>0.12</v>
      </c>
    </row>
    <row r="3107" spans="1:13" x14ac:dyDescent="0.25">
      <c r="A3107">
        <v>42914</v>
      </c>
      <c r="B3107" s="58" t="s">
        <v>3017</v>
      </c>
      <c r="C3107" s="58" t="s">
        <v>673</v>
      </c>
      <c r="D3107" s="58" t="s">
        <v>750</v>
      </c>
      <c r="E3107" s="58">
        <v>2130</v>
      </c>
      <c r="F3107" s="58">
        <v>4</v>
      </c>
      <c r="G3107" s="59">
        <v>5</v>
      </c>
      <c r="H3107" s="58" t="s">
        <v>428</v>
      </c>
      <c r="I3107" s="59">
        <v>17.989999999999998</v>
      </c>
      <c r="J3107">
        <v>6</v>
      </c>
      <c r="K3107" s="191"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8.31</v>
      </c>
      <c r="L3107" s="192" t="str">
        <f t="shared" si="48"/>
        <v>Ready to Drink2130</v>
      </c>
      <c r="M3107" s="191">
        <f>VLOOKUP(L3107,'Slope %'!C:D,2,0)</f>
        <v>0.1</v>
      </c>
    </row>
    <row r="3108" spans="1:13" x14ac:dyDescent="0.25">
      <c r="A3108">
        <v>42915</v>
      </c>
      <c r="B3108" s="58" t="s">
        <v>3018</v>
      </c>
      <c r="C3108" s="58" t="s">
        <v>673</v>
      </c>
      <c r="D3108" s="58" t="s">
        <v>674</v>
      </c>
      <c r="E3108" s="58">
        <v>473</v>
      </c>
      <c r="F3108" s="58">
        <v>24</v>
      </c>
      <c r="G3108" s="59">
        <v>7</v>
      </c>
      <c r="H3108" s="58" t="s">
        <v>628</v>
      </c>
      <c r="I3108" s="59">
        <v>4.29</v>
      </c>
      <c r="J3108">
        <v>1</v>
      </c>
      <c r="K3108" s="191"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2.74</v>
      </c>
      <c r="L3108" s="192" t="str">
        <f t="shared" si="48"/>
        <v>Ready to Drink473</v>
      </c>
      <c r="M3108" s="191">
        <f>VLOOKUP(L3108,'Slope %'!C:D,2,0)</f>
        <v>0.12</v>
      </c>
    </row>
    <row r="3109" spans="1:13" x14ac:dyDescent="0.25">
      <c r="A3109">
        <v>42915</v>
      </c>
      <c r="B3109" s="58" t="s">
        <v>3018</v>
      </c>
      <c r="C3109" s="58" t="s">
        <v>673</v>
      </c>
      <c r="D3109" s="58" t="s">
        <v>674</v>
      </c>
      <c r="E3109" s="58">
        <v>473</v>
      </c>
      <c r="F3109" s="58">
        <v>24</v>
      </c>
      <c r="G3109" s="59">
        <v>7</v>
      </c>
      <c r="H3109" s="58" t="s">
        <v>628</v>
      </c>
      <c r="I3109" s="59">
        <v>4.29</v>
      </c>
      <c r="J3109">
        <v>1</v>
      </c>
      <c r="K3109" s="191"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2.74</v>
      </c>
      <c r="L3109" s="192" t="str">
        <f t="shared" si="48"/>
        <v>Ready to Drink473</v>
      </c>
      <c r="M3109" s="191">
        <f>VLOOKUP(L3109,'Slope %'!C:D,2,0)</f>
        <v>0.12</v>
      </c>
    </row>
    <row r="3110" spans="1:13" x14ac:dyDescent="0.25">
      <c r="A3110">
        <v>42925</v>
      </c>
      <c r="B3110" s="58" t="s">
        <v>3019</v>
      </c>
      <c r="C3110" s="58" t="s">
        <v>410</v>
      </c>
      <c r="D3110" s="58" t="s">
        <v>677</v>
      </c>
      <c r="E3110" s="58">
        <v>473</v>
      </c>
      <c r="F3110" s="58">
        <v>24</v>
      </c>
      <c r="G3110" s="59">
        <v>5.25</v>
      </c>
      <c r="H3110" s="58" t="s">
        <v>2644</v>
      </c>
      <c r="I3110" s="59">
        <v>3.79</v>
      </c>
      <c r="J3110">
        <v>1</v>
      </c>
      <c r="K3110" s="191"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1.94</v>
      </c>
      <c r="L3110" s="192" t="str">
        <f t="shared" si="48"/>
        <v>Beer473</v>
      </c>
      <c r="M3110" s="191">
        <f>VLOOKUP(L3110,'Slope %'!C:D,2,0)</f>
        <v>0.12</v>
      </c>
    </row>
    <row r="3111" spans="1:13" x14ac:dyDescent="0.25">
      <c r="A3111">
        <v>42925</v>
      </c>
      <c r="B3111" s="58" t="s">
        <v>3019</v>
      </c>
      <c r="C3111" s="58" t="s">
        <v>410</v>
      </c>
      <c r="D3111" s="58" t="s">
        <v>677</v>
      </c>
      <c r="E3111" s="58">
        <v>473</v>
      </c>
      <c r="F3111" s="58">
        <v>24</v>
      </c>
      <c r="G3111" s="59">
        <v>5.25</v>
      </c>
      <c r="H3111" s="58" t="s">
        <v>2644</v>
      </c>
      <c r="I3111" s="59">
        <v>3.79</v>
      </c>
      <c r="J3111">
        <v>1</v>
      </c>
      <c r="K3111" s="191"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1.94</v>
      </c>
      <c r="L3111" s="192" t="str">
        <f t="shared" si="48"/>
        <v>Beer473</v>
      </c>
      <c r="M3111" s="191">
        <f>VLOOKUP(L3111,'Slope %'!C:D,2,0)</f>
        <v>0.12</v>
      </c>
    </row>
    <row r="3112" spans="1:13" x14ac:dyDescent="0.25">
      <c r="A3112">
        <v>42986</v>
      </c>
      <c r="B3112" s="58" t="s">
        <v>3020</v>
      </c>
      <c r="C3112" s="58" t="s">
        <v>673</v>
      </c>
      <c r="D3112" s="58" t="s">
        <v>1091</v>
      </c>
      <c r="E3112" s="58">
        <v>458</v>
      </c>
      <c r="F3112" s="58">
        <v>24</v>
      </c>
      <c r="G3112" s="59">
        <v>5.5</v>
      </c>
      <c r="H3112" s="58" t="s">
        <v>751</v>
      </c>
      <c r="I3112" s="59">
        <v>3.69</v>
      </c>
      <c r="J3112">
        <v>1</v>
      </c>
      <c r="K3112" s="191"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2.08</v>
      </c>
      <c r="L3112" s="192" t="str">
        <f t="shared" si="48"/>
        <v>Ready to Drink458</v>
      </c>
      <c r="M3112" s="191">
        <f>VLOOKUP(L3112,'Slope %'!C:D,2,0)</f>
        <v>0.12</v>
      </c>
    </row>
    <row r="3113" spans="1:13" x14ac:dyDescent="0.25">
      <c r="A3113">
        <v>43018</v>
      </c>
      <c r="B3113" s="58" t="s">
        <v>3021</v>
      </c>
      <c r="C3113" s="58" t="s">
        <v>414</v>
      </c>
      <c r="D3113" s="58" t="s">
        <v>1757</v>
      </c>
      <c r="E3113" s="58">
        <v>375</v>
      </c>
      <c r="F3113" s="58">
        <v>12</v>
      </c>
      <c r="G3113" s="59">
        <v>40</v>
      </c>
      <c r="H3113" s="58" t="s">
        <v>600</v>
      </c>
      <c r="I3113" s="59">
        <v>35.299999999999997</v>
      </c>
      <c r="J3113">
        <v>1</v>
      </c>
      <c r="K3113" s="191"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13.3</v>
      </c>
      <c r="L3113" s="192" t="str">
        <f t="shared" si="48"/>
        <v>Spirits375</v>
      </c>
      <c r="M3113" s="191">
        <f>VLOOKUP(L3113,'Slope %'!C:D,2,0)</f>
        <v>0.1</v>
      </c>
    </row>
    <row r="3114" spans="1:13" x14ac:dyDescent="0.25">
      <c r="A3114">
        <v>43020</v>
      </c>
      <c r="B3114" s="58" t="s">
        <v>3022</v>
      </c>
      <c r="C3114" s="58" t="s">
        <v>673</v>
      </c>
      <c r="D3114" s="58" t="s">
        <v>1091</v>
      </c>
      <c r="E3114" s="58">
        <v>473</v>
      </c>
      <c r="F3114" s="58">
        <v>24</v>
      </c>
      <c r="G3114" s="59">
        <v>5</v>
      </c>
      <c r="H3114" s="58" t="s">
        <v>1399</v>
      </c>
      <c r="I3114" s="59">
        <v>3.98</v>
      </c>
      <c r="J3114">
        <v>1</v>
      </c>
      <c r="K3114" s="191"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1.96</v>
      </c>
      <c r="L3114" s="192" t="str">
        <f t="shared" si="48"/>
        <v>Ready to Drink473</v>
      </c>
      <c r="M3114" s="191">
        <f>VLOOKUP(L3114,'Slope %'!C:D,2,0)</f>
        <v>0.12</v>
      </c>
    </row>
    <row r="3115" spans="1:13" x14ac:dyDescent="0.25">
      <c r="A3115">
        <v>43020</v>
      </c>
      <c r="B3115" s="58" t="s">
        <v>3022</v>
      </c>
      <c r="C3115" s="58" t="s">
        <v>673</v>
      </c>
      <c r="D3115" s="58" t="s">
        <v>1091</v>
      </c>
      <c r="E3115" s="58">
        <v>473</v>
      </c>
      <c r="F3115" s="58">
        <v>24</v>
      </c>
      <c r="G3115" s="59">
        <v>5</v>
      </c>
      <c r="H3115" s="58" t="s">
        <v>1399</v>
      </c>
      <c r="I3115" s="59">
        <v>3.98</v>
      </c>
      <c r="J3115">
        <v>1</v>
      </c>
      <c r="K3115" s="191"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1.96</v>
      </c>
      <c r="L3115" s="192" t="str">
        <f t="shared" si="48"/>
        <v>Ready to Drink473</v>
      </c>
      <c r="M3115" s="191">
        <f>VLOOKUP(L3115,'Slope %'!C:D,2,0)</f>
        <v>0.12</v>
      </c>
    </row>
    <row r="3116" spans="1:13" x14ac:dyDescent="0.25">
      <c r="A3116">
        <v>43021</v>
      </c>
      <c r="B3116" s="58" t="s">
        <v>3023</v>
      </c>
      <c r="C3116" s="58" t="s">
        <v>673</v>
      </c>
      <c r="D3116" s="58" t="s">
        <v>1091</v>
      </c>
      <c r="E3116" s="58">
        <v>2130</v>
      </c>
      <c r="F3116" s="58">
        <v>4</v>
      </c>
      <c r="G3116" s="59">
        <v>5</v>
      </c>
      <c r="H3116" s="58" t="s">
        <v>1399</v>
      </c>
      <c r="I3116" s="59">
        <v>16.48</v>
      </c>
      <c r="J3116">
        <v>6</v>
      </c>
      <c r="K3116" s="191"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8.31</v>
      </c>
      <c r="L3116" s="192" t="str">
        <f t="shared" si="48"/>
        <v>Ready to Drink2130</v>
      </c>
      <c r="M3116" s="191">
        <f>VLOOKUP(L3116,'Slope %'!C:D,2,0)</f>
        <v>0.1</v>
      </c>
    </row>
    <row r="3117" spans="1:13" x14ac:dyDescent="0.25">
      <c r="A3117">
        <v>43021</v>
      </c>
      <c r="B3117" s="58" t="s">
        <v>3023</v>
      </c>
      <c r="C3117" s="58" t="s">
        <v>673</v>
      </c>
      <c r="D3117" s="58" t="s">
        <v>1091</v>
      </c>
      <c r="E3117" s="58">
        <v>2130</v>
      </c>
      <c r="F3117" s="58">
        <v>4</v>
      </c>
      <c r="G3117" s="59">
        <v>5</v>
      </c>
      <c r="H3117" s="58" t="s">
        <v>1399</v>
      </c>
      <c r="I3117" s="59">
        <v>16.48</v>
      </c>
      <c r="J3117">
        <v>6</v>
      </c>
      <c r="K3117" s="191"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8.31</v>
      </c>
      <c r="L3117" s="192" t="str">
        <f t="shared" si="48"/>
        <v>Ready to Drink2130</v>
      </c>
      <c r="M3117" s="191">
        <f>VLOOKUP(L3117,'Slope %'!C:D,2,0)</f>
        <v>0.1</v>
      </c>
    </row>
    <row r="3118" spans="1:13" x14ac:dyDescent="0.25">
      <c r="A3118">
        <v>43083</v>
      </c>
      <c r="B3118" s="58" t="s">
        <v>3024</v>
      </c>
      <c r="C3118" s="58" t="s">
        <v>414</v>
      </c>
      <c r="D3118" s="58" t="s">
        <v>636</v>
      </c>
      <c r="E3118" s="58">
        <v>750</v>
      </c>
      <c r="F3118" s="58">
        <v>12</v>
      </c>
      <c r="G3118" s="59">
        <v>40</v>
      </c>
      <c r="H3118" s="58" t="s">
        <v>448</v>
      </c>
      <c r="I3118" s="59">
        <v>39.99</v>
      </c>
      <c r="J3118">
        <v>1</v>
      </c>
      <c r="K3118" s="191"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23.42</v>
      </c>
      <c r="L3118" s="192" t="str">
        <f t="shared" si="48"/>
        <v>Spirits750</v>
      </c>
      <c r="M3118" s="191">
        <f>VLOOKUP(L3118,'Slope %'!C:D,2,0)</f>
        <v>7.0000000000000007E-2</v>
      </c>
    </row>
    <row r="3119" spans="1:13" x14ac:dyDescent="0.25">
      <c r="A3119">
        <v>43108</v>
      </c>
      <c r="B3119" s="58" t="s">
        <v>3025</v>
      </c>
      <c r="C3119" s="58" t="s">
        <v>423</v>
      </c>
      <c r="D3119" s="58" t="s">
        <v>476</v>
      </c>
      <c r="E3119" s="58">
        <v>750</v>
      </c>
      <c r="F3119" s="58">
        <v>12</v>
      </c>
      <c r="G3119" s="59">
        <v>14.5</v>
      </c>
      <c r="H3119" s="58" t="s">
        <v>445</v>
      </c>
      <c r="I3119" s="59">
        <v>64.989999999999995</v>
      </c>
      <c r="J3119">
        <v>1</v>
      </c>
      <c r="K3119" s="191"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8.49</v>
      </c>
      <c r="L3119" s="192" t="str">
        <f t="shared" si="48"/>
        <v>Wine750</v>
      </c>
      <c r="M3119" s="191">
        <f>VLOOKUP(L3119,'Slope %'!C:D,2,0)</f>
        <v>0.1</v>
      </c>
    </row>
    <row r="3120" spans="1:13" x14ac:dyDescent="0.25">
      <c r="A3120">
        <v>43165</v>
      </c>
      <c r="B3120" s="58" t="s">
        <v>3026</v>
      </c>
      <c r="C3120" s="58" t="s">
        <v>673</v>
      </c>
      <c r="D3120" s="58" t="s">
        <v>1091</v>
      </c>
      <c r="E3120" s="58">
        <v>473</v>
      </c>
      <c r="F3120" s="58">
        <v>24</v>
      </c>
      <c r="G3120" s="59">
        <v>5</v>
      </c>
      <c r="H3120" s="58" t="s">
        <v>600</v>
      </c>
      <c r="I3120" s="59">
        <v>3.99</v>
      </c>
      <c r="J3120">
        <v>1</v>
      </c>
      <c r="K3120" s="191"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1.96</v>
      </c>
      <c r="L3120" s="192" t="str">
        <f t="shared" si="48"/>
        <v>Ready to Drink473</v>
      </c>
      <c r="M3120" s="191">
        <f>VLOOKUP(L3120,'Slope %'!C:D,2,0)</f>
        <v>0.12</v>
      </c>
    </row>
    <row r="3121" spans="1:13" x14ac:dyDescent="0.25">
      <c r="A3121">
        <v>43165</v>
      </c>
      <c r="B3121" s="58" t="s">
        <v>3026</v>
      </c>
      <c r="C3121" s="58" t="s">
        <v>673</v>
      </c>
      <c r="D3121" s="58" t="s">
        <v>1091</v>
      </c>
      <c r="E3121" s="58">
        <v>473</v>
      </c>
      <c r="F3121" s="58">
        <v>24</v>
      </c>
      <c r="G3121" s="59">
        <v>5</v>
      </c>
      <c r="H3121" s="58" t="s">
        <v>600</v>
      </c>
      <c r="I3121" s="59">
        <v>3.99</v>
      </c>
      <c r="J3121">
        <v>1</v>
      </c>
      <c r="K3121" s="191"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1.96</v>
      </c>
      <c r="L3121" s="192" t="str">
        <f t="shared" si="48"/>
        <v>Ready to Drink473</v>
      </c>
      <c r="M3121" s="191">
        <f>VLOOKUP(L3121,'Slope %'!C:D,2,0)</f>
        <v>0.12</v>
      </c>
    </row>
    <row r="3122" spans="1:13" x14ac:dyDescent="0.25">
      <c r="A3122">
        <v>43204</v>
      </c>
      <c r="B3122" s="58" t="s">
        <v>3027</v>
      </c>
      <c r="C3122" s="58" t="s">
        <v>673</v>
      </c>
      <c r="D3122" s="58" t="s">
        <v>1264</v>
      </c>
      <c r="E3122" s="58">
        <v>4260</v>
      </c>
      <c r="F3122" s="58">
        <v>2</v>
      </c>
      <c r="G3122" s="59">
        <v>5</v>
      </c>
      <c r="H3122" s="58" t="s">
        <v>600</v>
      </c>
      <c r="I3122" s="59">
        <v>32.99</v>
      </c>
      <c r="J3122">
        <v>12</v>
      </c>
      <c r="K3122" s="191"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16.63</v>
      </c>
      <c r="L3122" s="192" t="str">
        <f t="shared" si="48"/>
        <v>Ready to Drink4260</v>
      </c>
      <c r="M3122" s="191">
        <f>VLOOKUP(L3122,'Slope %'!C:D,2,0)</f>
        <v>7.0000000000000007E-2</v>
      </c>
    </row>
    <row r="3123" spans="1:13" x14ac:dyDescent="0.25">
      <c r="A3123">
        <v>43204</v>
      </c>
      <c r="B3123" s="58" t="s">
        <v>3027</v>
      </c>
      <c r="C3123" s="58" t="s">
        <v>673</v>
      </c>
      <c r="D3123" s="58" t="s">
        <v>1264</v>
      </c>
      <c r="E3123" s="58">
        <v>4260</v>
      </c>
      <c r="F3123" s="58">
        <v>2</v>
      </c>
      <c r="G3123" s="59">
        <v>5</v>
      </c>
      <c r="H3123" s="58" t="s">
        <v>600</v>
      </c>
      <c r="I3123" s="59">
        <v>32.99</v>
      </c>
      <c r="J3123">
        <v>12</v>
      </c>
      <c r="K3123" s="191"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16.63</v>
      </c>
      <c r="L3123" s="192" t="str">
        <f t="shared" si="48"/>
        <v>Ready to Drink4260</v>
      </c>
      <c r="M3123" s="191">
        <f>VLOOKUP(L3123,'Slope %'!C:D,2,0)</f>
        <v>7.0000000000000007E-2</v>
      </c>
    </row>
    <row r="3124" spans="1:13" x14ac:dyDescent="0.25">
      <c r="A3124">
        <v>43205</v>
      </c>
      <c r="B3124" s="58" t="s">
        <v>3028</v>
      </c>
      <c r="C3124" s="58" t="s">
        <v>673</v>
      </c>
      <c r="D3124" s="58" t="s">
        <v>1091</v>
      </c>
      <c r="E3124" s="58">
        <v>2130</v>
      </c>
      <c r="F3124" s="58">
        <v>4</v>
      </c>
      <c r="G3124" s="59">
        <v>5</v>
      </c>
      <c r="H3124" s="58" t="s">
        <v>412</v>
      </c>
      <c r="I3124" s="59">
        <v>16.489999999999998</v>
      </c>
      <c r="J3124">
        <v>6</v>
      </c>
      <c r="K3124" s="191"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8.31</v>
      </c>
      <c r="L3124" s="192" t="str">
        <f t="shared" si="48"/>
        <v>Ready to Drink2130</v>
      </c>
      <c r="M3124" s="191">
        <f>VLOOKUP(L3124,'Slope %'!C:D,2,0)</f>
        <v>0.1</v>
      </c>
    </row>
    <row r="3125" spans="1:13" x14ac:dyDescent="0.25">
      <c r="A3125">
        <v>43205</v>
      </c>
      <c r="B3125" s="58" t="s">
        <v>3028</v>
      </c>
      <c r="C3125" s="58" t="s">
        <v>673</v>
      </c>
      <c r="D3125" s="58" t="s">
        <v>1091</v>
      </c>
      <c r="E3125" s="58">
        <v>2130</v>
      </c>
      <c r="F3125" s="58">
        <v>4</v>
      </c>
      <c r="G3125" s="59">
        <v>5</v>
      </c>
      <c r="H3125" s="58" t="s">
        <v>412</v>
      </c>
      <c r="I3125" s="59">
        <v>16.489999999999998</v>
      </c>
      <c r="J3125">
        <v>6</v>
      </c>
      <c r="K3125" s="191"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8.31</v>
      </c>
      <c r="L3125" s="192" t="str">
        <f t="shared" si="48"/>
        <v>Ready to Drink2130</v>
      </c>
      <c r="M3125" s="191">
        <f>VLOOKUP(L3125,'Slope %'!C:D,2,0)</f>
        <v>0.1</v>
      </c>
    </row>
    <row r="3126" spans="1:13" x14ac:dyDescent="0.25">
      <c r="A3126">
        <v>43207</v>
      </c>
      <c r="B3126" s="58" t="s">
        <v>3029</v>
      </c>
      <c r="C3126" s="58" t="s">
        <v>414</v>
      </c>
      <c r="D3126" s="58" t="s">
        <v>810</v>
      </c>
      <c r="E3126" s="58">
        <v>750</v>
      </c>
      <c r="F3126" s="58">
        <v>6</v>
      </c>
      <c r="G3126" s="59">
        <v>46.5</v>
      </c>
      <c r="H3126" s="58" t="s">
        <v>445</v>
      </c>
      <c r="I3126" s="59">
        <v>102.99</v>
      </c>
      <c r="J3126">
        <v>1</v>
      </c>
      <c r="K3126" s="191"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27.23</v>
      </c>
      <c r="L3126" s="192" t="str">
        <f t="shared" si="48"/>
        <v>Spirits750</v>
      </c>
      <c r="M3126" s="191">
        <f>VLOOKUP(L3126,'Slope %'!C:D,2,0)</f>
        <v>7.0000000000000007E-2</v>
      </c>
    </row>
    <row r="3127" spans="1:13" x14ac:dyDescent="0.25">
      <c r="A3127">
        <v>43227</v>
      </c>
      <c r="B3127" s="58" t="s">
        <v>3030</v>
      </c>
      <c r="C3127" s="58" t="s">
        <v>414</v>
      </c>
      <c r="D3127" s="58" t="s">
        <v>810</v>
      </c>
      <c r="E3127" s="58">
        <v>750</v>
      </c>
      <c r="F3127" s="58">
        <v>6</v>
      </c>
      <c r="G3127" s="59">
        <v>47.5</v>
      </c>
      <c r="H3127" s="58" t="s">
        <v>445</v>
      </c>
      <c r="I3127" s="59">
        <v>75.989999999999995</v>
      </c>
      <c r="J3127">
        <v>1</v>
      </c>
      <c r="K3127" s="191"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27.81</v>
      </c>
      <c r="L3127" s="192" t="str">
        <f t="shared" si="48"/>
        <v>Spirits750</v>
      </c>
      <c r="M3127" s="191">
        <f>VLOOKUP(L3127,'Slope %'!C:D,2,0)</f>
        <v>7.0000000000000007E-2</v>
      </c>
    </row>
    <row r="3128" spans="1:13" x14ac:dyDescent="0.25">
      <c r="A3128">
        <v>43241</v>
      </c>
      <c r="B3128" s="58" t="s">
        <v>3031</v>
      </c>
      <c r="C3128" s="58" t="s">
        <v>423</v>
      </c>
      <c r="D3128" s="58" t="s">
        <v>436</v>
      </c>
      <c r="E3128" s="58">
        <v>750</v>
      </c>
      <c r="F3128" s="58">
        <v>12</v>
      </c>
      <c r="G3128" s="59">
        <v>14</v>
      </c>
      <c r="H3128" s="58" t="s">
        <v>445</v>
      </c>
      <c r="I3128" s="59">
        <v>15.99</v>
      </c>
      <c r="J3128">
        <v>1</v>
      </c>
      <c r="K3128" s="191"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8.1999999999999993</v>
      </c>
      <c r="L3128" s="192" t="str">
        <f t="shared" si="48"/>
        <v>Wine750</v>
      </c>
      <c r="M3128" s="191">
        <f>VLOOKUP(L3128,'Slope %'!C:D,2,0)</f>
        <v>0.1</v>
      </c>
    </row>
    <row r="3129" spans="1:13" x14ac:dyDescent="0.25">
      <c r="A3129">
        <v>43243</v>
      </c>
      <c r="B3129" s="58" t="s">
        <v>3032</v>
      </c>
      <c r="C3129" s="58" t="s">
        <v>410</v>
      </c>
      <c r="D3129" s="58" t="s">
        <v>717</v>
      </c>
      <c r="E3129" s="58">
        <v>473</v>
      </c>
      <c r="F3129" s="58">
        <v>24</v>
      </c>
      <c r="G3129" s="59">
        <v>8</v>
      </c>
      <c r="H3129" s="58" t="s">
        <v>1903</v>
      </c>
      <c r="I3129" s="59">
        <v>2.95</v>
      </c>
      <c r="J3129">
        <v>1</v>
      </c>
      <c r="K3129" s="191"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2.95</v>
      </c>
      <c r="L3129" s="192" t="str">
        <f t="shared" si="48"/>
        <v>Beer473</v>
      </c>
      <c r="M3129" s="191">
        <f>VLOOKUP(L3129,'Slope %'!C:D,2,0)</f>
        <v>0.12</v>
      </c>
    </row>
    <row r="3130" spans="1:13" x14ac:dyDescent="0.25">
      <c r="A3130">
        <v>43243</v>
      </c>
      <c r="B3130" s="58" t="s">
        <v>3032</v>
      </c>
      <c r="C3130" s="58" t="s">
        <v>410</v>
      </c>
      <c r="D3130" s="58" t="s">
        <v>717</v>
      </c>
      <c r="E3130" s="58">
        <v>473</v>
      </c>
      <c r="F3130" s="58">
        <v>24</v>
      </c>
      <c r="G3130" s="59">
        <v>8</v>
      </c>
      <c r="H3130" s="58" t="s">
        <v>1903</v>
      </c>
      <c r="I3130" s="59">
        <v>2.95</v>
      </c>
      <c r="J3130">
        <v>1</v>
      </c>
      <c r="K3130" s="191"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2.95</v>
      </c>
      <c r="L3130" s="192" t="str">
        <f t="shared" si="48"/>
        <v>Beer473</v>
      </c>
      <c r="M3130" s="191">
        <f>VLOOKUP(L3130,'Slope %'!C:D,2,0)</f>
        <v>0.12</v>
      </c>
    </row>
    <row r="3131" spans="1:13" x14ac:dyDescent="0.25">
      <c r="A3131">
        <v>43244</v>
      </c>
      <c r="B3131" s="58" t="s">
        <v>3033</v>
      </c>
      <c r="C3131" s="58" t="s">
        <v>410</v>
      </c>
      <c r="D3131" s="58" t="s">
        <v>411</v>
      </c>
      <c r="E3131" s="58">
        <v>2840</v>
      </c>
      <c r="F3131" s="58">
        <v>3</v>
      </c>
      <c r="G3131" s="59">
        <v>5</v>
      </c>
      <c r="H3131" s="58" t="s">
        <v>1903</v>
      </c>
      <c r="I3131" s="59">
        <v>14.25</v>
      </c>
      <c r="J3131">
        <v>8</v>
      </c>
      <c r="K3131" s="191"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11.09</v>
      </c>
      <c r="L3131" s="192" t="str">
        <f t="shared" si="48"/>
        <v>Beer2840</v>
      </c>
      <c r="M3131" s="191">
        <f>VLOOKUP(L3131,'Slope %'!C:D,2,0)</f>
        <v>7.0000000000000007E-2</v>
      </c>
    </row>
    <row r="3132" spans="1:13" x14ac:dyDescent="0.25">
      <c r="A3132">
        <v>43244</v>
      </c>
      <c r="B3132" s="58" t="s">
        <v>3033</v>
      </c>
      <c r="C3132" s="58" t="s">
        <v>410</v>
      </c>
      <c r="D3132" s="58" t="s">
        <v>411</v>
      </c>
      <c r="E3132" s="58">
        <v>2840</v>
      </c>
      <c r="F3132" s="58">
        <v>3</v>
      </c>
      <c r="G3132" s="59">
        <v>5</v>
      </c>
      <c r="H3132" s="58" t="s">
        <v>1903</v>
      </c>
      <c r="I3132" s="59">
        <v>14.25</v>
      </c>
      <c r="J3132">
        <v>8</v>
      </c>
      <c r="K3132" s="191"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11.09</v>
      </c>
      <c r="L3132" s="192" t="str">
        <f t="shared" si="48"/>
        <v>Beer2840</v>
      </c>
      <c r="M3132" s="191">
        <f>VLOOKUP(L3132,'Slope %'!C:D,2,0)</f>
        <v>7.0000000000000007E-2</v>
      </c>
    </row>
    <row r="3133" spans="1:13" x14ac:dyDescent="0.25">
      <c r="A3133">
        <v>43245</v>
      </c>
      <c r="B3133" s="58" t="s">
        <v>3034</v>
      </c>
      <c r="C3133" s="58" t="s">
        <v>423</v>
      </c>
      <c r="D3133" s="58" t="s">
        <v>476</v>
      </c>
      <c r="E3133" s="58">
        <v>750</v>
      </c>
      <c r="F3133" s="58">
        <v>12</v>
      </c>
      <c r="G3133" s="59">
        <v>14.5</v>
      </c>
      <c r="H3133" s="58" t="s">
        <v>421</v>
      </c>
      <c r="I3133" s="59">
        <v>17.989999999999998</v>
      </c>
      <c r="J3133">
        <v>1</v>
      </c>
      <c r="K3133" s="191"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8.49</v>
      </c>
      <c r="L3133" s="192" t="str">
        <f t="shared" si="48"/>
        <v>Wine750</v>
      </c>
      <c r="M3133" s="191">
        <f>VLOOKUP(L3133,'Slope %'!C:D,2,0)</f>
        <v>0.1</v>
      </c>
    </row>
    <row r="3134" spans="1:13" x14ac:dyDescent="0.25">
      <c r="A3134">
        <v>43246</v>
      </c>
      <c r="B3134" s="58" t="s">
        <v>3035</v>
      </c>
      <c r="C3134" s="58" t="s">
        <v>423</v>
      </c>
      <c r="D3134" s="58" t="s">
        <v>476</v>
      </c>
      <c r="E3134" s="58">
        <v>750</v>
      </c>
      <c r="F3134" s="58">
        <v>12</v>
      </c>
      <c r="G3134" s="59">
        <v>14.5</v>
      </c>
      <c r="H3134" s="58" t="s">
        <v>421</v>
      </c>
      <c r="I3134" s="59">
        <v>24.99</v>
      </c>
      <c r="J3134">
        <v>1</v>
      </c>
      <c r="K3134" s="191"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8.49</v>
      </c>
      <c r="L3134" s="192" t="str">
        <f t="shared" si="48"/>
        <v>Wine750</v>
      </c>
      <c r="M3134" s="191">
        <f>VLOOKUP(L3134,'Slope %'!C:D,2,0)</f>
        <v>0.1</v>
      </c>
    </row>
    <row r="3135" spans="1:13" x14ac:dyDescent="0.25">
      <c r="A3135">
        <v>43248</v>
      </c>
      <c r="B3135" s="58" t="s">
        <v>3036</v>
      </c>
      <c r="C3135" s="58" t="s">
        <v>423</v>
      </c>
      <c r="D3135" s="58" t="s">
        <v>538</v>
      </c>
      <c r="E3135" s="58">
        <v>750</v>
      </c>
      <c r="F3135" s="58">
        <v>12</v>
      </c>
      <c r="G3135" s="59">
        <v>14</v>
      </c>
      <c r="H3135" s="58" t="s">
        <v>511</v>
      </c>
      <c r="I3135" s="59">
        <v>19.989999999999998</v>
      </c>
      <c r="J3135">
        <v>1</v>
      </c>
      <c r="K3135" s="191"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8.1999999999999993</v>
      </c>
      <c r="L3135" s="192" t="str">
        <f t="shared" si="48"/>
        <v>Wine750</v>
      </c>
      <c r="M3135" s="191">
        <f>VLOOKUP(L3135,'Slope %'!C:D,2,0)</f>
        <v>0.1</v>
      </c>
    </row>
    <row r="3136" spans="1:13" x14ac:dyDescent="0.25">
      <c r="A3136">
        <v>43252</v>
      </c>
      <c r="B3136" s="58" t="s">
        <v>3037</v>
      </c>
      <c r="C3136" s="58" t="s">
        <v>414</v>
      </c>
      <c r="D3136" s="58" t="s">
        <v>418</v>
      </c>
      <c r="E3136" s="58">
        <v>750</v>
      </c>
      <c r="F3136" s="58">
        <v>12</v>
      </c>
      <c r="G3136" s="59">
        <v>40</v>
      </c>
      <c r="H3136" s="58" t="s">
        <v>448</v>
      </c>
      <c r="I3136" s="59">
        <v>29.23</v>
      </c>
      <c r="J3136">
        <v>1</v>
      </c>
      <c r="K3136" s="191"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23.42</v>
      </c>
      <c r="L3136" s="192" t="str">
        <f t="shared" si="48"/>
        <v>Spirits750</v>
      </c>
      <c r="M3136" s="191">
        <f>VLOOKUP(L3136,'Slope %'!C:D,2,0)</f>
        <v>7.0000000000000007E-2</v>
      </c>
    </row>
    <row r="3137" spans="1:13" x14ac:dyDescent="0.25">
      <c r="A3137">
        <v>43257</v>
      </c>
      <c r="B3137" s="58" t="s">
        <v>3038</v>
      </c>
      <c r="C3137" s="58" t="s">
        <v>673</v>
      </c>
      <c r="D3137" s="58" t="s">
        <v>1264</v>
      </c>
      <c r="E3137" s="58">
        <v>355</v>
      </c>
      <c r="F3137" s="58">
        <v>24</v>
      </c>
      <c r="G3137" s="59">
        <v>5.5</v>
      </c>
      <c r="H3137" s="58" t="s">
        <v>3039</v>
      </c>
      <c r="I3137" s="59">
        <v>3.79</v>
      </c>
      <c r="J3137">
        <v>1</v>
      </c>
      <c r="K3137" s="191"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1.73</v>
      </c>
      <c r="L3137" s="192" t="str">
        <f t="shared" si="48"/>
        <v>Ready to Drink355</v>
      </c>
      <c r="M3137" s="191">
        <f>VLOOKUP(L3137,'Slope %'!C:D,2,0)</f>
        <v>0.12</v>
      </c>
    </row>
    <row r="3138" spans="1:13" x14ac:dyDescent="0.25">
      <c r="A3138">
        <v>43257</v>
      </c>
      <c r="B3138" s="58" t="s">
        <v>3038</v>
      </c>
      <c r="C3138" s="58" t="s">
        <v>673</v>
      </c>
      <c r="D3138" s="58" t="s">
        <v>1264</v>
      </c>
      <c r="E3138" s="58">
        <v>355</v>
      </c>
      <c r="F3138" s="58">
        <v>24</v>
      </c>
      <c r="G3138" s="59">
        <v>5.5</v>
      </c>
      <c r="H3138" s="58" t="s">
        <v>2967</v>
      </c>
      <c r="I3138" s="59">
        <v>3.79</v>
      </c>
      <c r="J3138">
        <v>1</v>
      </c>
      <c r="K3138" s="191"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1.73</v>
      </c>
      <c r="L3138" s="192" t="str">
        <f t="shared" si="48"/>
        <v>Ready to Drink355</v>
      </c>
      <c r="M3138" s="191">
        <f>VLOOKUP(L3138,'Slope %'!C:D,2,0)</f>
        <v>0.12</v>
      </c>
    </row>
    <row r="3139" spans="1:13" x14ac:dyDescent="0.25">
      <c r="A3139">
        <v>43258</v>
      </c>
      <c r="B3139" s="58" t="s">
        <v>3040</v>
      </c>
      <c r="C3139" s="58" t="s">
        <v>673</v>
      </c>
      <c r="D3139" s="58" t="s">
        <v>1264</v>
      </c>
      <c r="E3139" s="58">
        <v>355</v>
      </c>
      <c r="F3139" s="58">
        <v>24</v>
      </c>
      <c r="G3139" s="59">
        <v>5.5</v>
      </c>
      <c r="H3139" s="58" t="s">
        <v>3039</v>
      </c>
      <c r="I3139" s="59">
        <v>3.79</v>
      </c>
      <c r="J3139">
        <v>1</v>
      </c>
      <c r="K3139" s="191"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1.73</v>
      </c>
      <c r="L3139" s="192" t="str">
        <f t="shared" ref="L3139:L3202" si="49">(_xlfn.CONCAT(C3139,E3139))</f>
        <v>Ready to Drink355</v>
      </c>
      <c r="M3139" s="191">
        <f>VLOOKUP(L3139,'Slope %'!C:D,2,0)</f>
        <v>0.12</v>
      </c>
    </row>
    <row r="3140" spans="1:13" x14ac:dyDescent="0.25">
      <c r="A3140">
        <v>43258</v>
      </c>
      <c r="B3140" s="58" t="s">
        <v>3040</v>
      </c>
      <c r="C3140" s="58" t="s">
        <v>673</v>
      </c>
      <c r="D3140" s="58" t="s">
        <v>1264</v>
      </c>
      <c r="E3140" s="58">
        <v>355</v>
      </c>
      <c r="F3140" s="58">
        <v>24</v>
      </c>
      <c r="G3140" s="59">
        <v>5.5</v>
      </c>
      <c r="H3140" s="58" t="s">
        <v>2967</v>
      </c>
      <c r="I3140" s="59">
        <v>3.79</v>
      </c>
      <c r="J3140">
        <v>1</v>
      </c>
      <c r="K3140" s="191"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1.73</v>
      </c>
      <c r="L3140" s="192" t="str">
        <f t="shared" si="49"/>
        <v>Ready to Drink355</v>
      </c>
      <c r="M3140" s="191">
        <f>VLOOKUP(L3140,'Slope %'!C:D,2,0)</f>
        <v>0.12</v>
      </c>
    </row>
    <row r="3141" spans="1:13" x14ac:dyDescent="0.25">
      <c r="A3141">
        <v>43259</v>
      </c>
      <c r="B3141" s="58" t="s">
        <v>3041</v>
      </c>
      <c r="C3141" s="58" t="s">
        <v>673</v>
      </c>
      <c r="D3141" s="58" t="s">
        <v>1264</v>
      </c>
      <c r="E3141" s="58">
        <v>355</v>
      </c>
      <c r="F3141" s="58">
        <v>24</v>
      </c>
      <c r="G3141" s="59">
        <v>5.5</v>
      </c>
      <c r="H3141" s="58" t="s">
        <v>3039</v>
      </c>
      <c r="I3141" s="59">
        <v>3.79</v>
      </c>
      <c r="J3141">
        <v>1</v>
      </c>
      <c r="K3141" s="191"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1.73</v>
      </c>
      <c r="L3141" s="192" t="str">
        <f t="shared" si="49"/>
        <v>Ready to Drink355</v>
      </c>
      <c r="M3141" s="191">
        <f>VLOOKUP(L3141,'Slope %'!C:D,2,0)</f>
        <v>0.12</v>
      </c>
    </row>
    <row r="3142" spans="1:13" x14ac:dyDescent="0.25">
      <c r="A3142">
        <v>43259</v>
      </c>
      <c r="B3142" s="58" t="s">
        <v>3041</v>
      </c>
      <c r="C3142" s="58" t="s">
        <v>673</v>
      </c>
      <c r="D3142" s="58" t="s">
        <v>1264</v>
      </c>
      <c r="E3142" s="58">
        <v>355</v>
      </c>
      <c r="F3142" s="58">
        <v>24</v>
      </c>
      <c r="G3142" s="59">
        <v>5.5</v>
      </c>
      <c r="H3142" s="58" t="s">
        <v>2967</v>
      </c>
      <c r="I3142" s="59">
        <v>3.79</v>
      </c>
      <c r="J3142">
        <v>1</v>
      </c>
      <c r="K3142" s="191"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1.73</v>
      </c>
      <c r="L3142" s="192" t="str">
        <f t="shared" si="49"/>
        <v>Ready to Drink355</v>
      </c>
      <c r="M3142" s="191">
        <f>VLOOKUP(L3142,'Slope %'!C:D,2,0)</f>
        <v>0.12</v>
      </c>
    </row>
    <row r="3143" spans="1:13" x14ac:dyDescent="0.25">
      <c r="A3143">
        <v>43260</v>
      </c>
      <c r="B3143" s="58" t="s">
        <v>3042</v>
      </c>
      <c r="C3143" s="58" t="s">
        <v>673</v>
      </c>
      <c r="D3143" s="58" t="s">
        <v>1264</v>
      </c>
      <c r="E3143" s="58">
        <v>355</v>
      </c>
      <c r="F3143" s="58">
        <v>24</v>
      </c>
      <c r="G3143" s="59">
        <v>5.5</v>
      </c>
      <c r="H3143" s="58" t="s">
        <v>3039</v>
      </c>
      <c r="I3143" s="59">
        <v>3.79</v>
      </c>
      <c r="J3143">
        <v>1</v>
      </c>
      <c r="K3143" s="191"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1.73</v>
      </c>
      <c r="L3143" s="192" t="str">
        <f t="shared" si="49"/>
        <v>Ready to Drink355</v>
      </c>
      <c r="M3143" s="191">
        <f>VLOOKUP(L3143,'Slope %'!C:D,2,0)</f>
        <v>0.12</v>
      </c>
    </row>
    <row r="3144" spans="1:13" x14ac:dyDescent="0.25">
      <c r="A3144">
        <v>43260</v>
      </c>
      <c r="B3144" s="58" t="s">
        <v>3042</v>
      </c>
      <c r="C3144" s="58" t="s">
        <v>673</v>
      </c>
      <c r="D3144" s="58" t="s">
        <v>1264</v>
      </c>
      <c r="E3144" s="58">
        <v>355</v>
      </c>
      <c r="F3144" s="58">
        <v>24</v>
      </c>
      <c r="G3144" s="59">
        <v>5.5</v>
      </c>
      <c r="H3144" s="58" t="s">
        <v>2967</v>
      </c>
      <c r="I3144" s="59">
        <v>3.79</v>
      </c>
      <c r="J3144">
        <v>1</v>
      </c>
      <c r="K3144" s="191"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1.73</v>
      </c>
      <c r="L3144" s="192" t="str">
        <f t="shared" si="49"/>
        <v>Ready to Drink355</v>
      </c>
      <c r="M3144" s="191">
        <f>VLOOKUP(L3144,'Slope %'!C:D,2,0)</f>
        <v>0.12</v>
      </c>
    </row>
    <row r="3145" spans="1:13" x14ac:dyDescent="0.25">
      <c r="A3145">
        <v>43262</v>
      </c>
      <c r="B3145" s="58" t="s">
        <v>3043</v>
      </c>
      <c r="C3145" s="58" t="s">
        <v>439</v>
      </c>
      <c r="D3145" s="58" t="s">
        <v>1598</v>
      </c>
      <c r="E3145" s="58">
        <v>0</v>
      </c>
      <c r="F3145" s="58">
        <v>10</v>
      </c>
      <c r="H3145" s="58" t="s">
        <v>1351</v>
      </c>
      <c r="I3145" s="59">
        <v>1.99</v>
      </c>
      <c r="K3145" s="191"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0</v>
      </c>
      <c r="L3145" s="192" t="str">
        <f t="shared" si="49"/>
        <v>Non Liquor Merchandise0</v>
      </c>
      <c r="M3145" s="191" t="e">
        <f>VLOOKUP(L3145,'Slope %'!C:D,2,0)</f>
        <v>#N/A</v>
      </c>
    </row>
    <row r="3146" spans="1:13" x14ac:dyDescent="0.25">
      <c r="A3146">
        <v>43264</v>
      </c>
      <c r="B3146" s="58" t="s">
        <v>3044</v>
      </c>
      <c r="C3146" s="58" t="s">
        <v>673</v>
      </c>
      <c r="D3146" s="58" t="s">
        <v>1091</v>
      </c>
      <c r="E3146" s="58">
        <v>4260</v>
      </c>
      <c r="F3146" s="58">
        <v>2</v>
      </c>
      <c r="G3146" s="59">
        <v>5</v>
      </c>
      <c r="H3146" s="58" t="s">
        <v>600</v>
      </c>
      <c r="I3146" s="59">
        <v>32.99</v>
      </c>
      <c r="J3146">
        <v>12</v>
      </c>
      <c r="K3146" s="191"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16.63</v>
      </c>
      <c r="L3146" s="192" t="str">
        <f t="shared" si="49"/>
        <v>Ready to Drink4260</v>
      </c>
      <c r="M3146" s="191">
        <f>VLOOKUP(L3146,'Slope %'!C:D,2,0)</f>
        <v>7.0000000000000007E-2</v>
      </c>
    </row>
    <row r="3147" spans="1:13" x14ac:dyDescent="0.25">
      <c r="A3147">
        <v>43264</v>
      </c>
      <c r="B3147" s="58" t="s">
        <v>3044</v>
      </c>
      <c r="C3147" s="58" t="s">
        <v>673</v>
      </c>
      <c r="D3147" s="58" t="s">
        <v>1091</v>
      </c>
      <c r="E3147" s="58">
        <v>4260</v>
      </c>
      <c r="F3147" s="58">
        <v>2</v>
      </c>
      <c r="G3147" s="59">
        <v>5</v>
      </c>
      <c r="H3147" s="58" t="s">
        <v>600</v>
      </c>
      <c r="I3147" s="59">
        <v>32.99</v>
      </c>
      <c r="J3147">
        <v>12</v>
      </c>
      <c r="K3147" s="191"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16.63</v>
      </c>
      <c r="L3147" s="192" t="str">
        <f t="shared" si="49"/>
        <v>Ready to Drink4260</v>
      </c>
      <c r="M3147" s="191">
        <f>VLOOKUP(L3147,'Slope %'!C:D,2,0)</f>
        <v>7.0000000000000007E-2</v>
      </c>
    </row>
    <row r="3148" spans="1:13" x14ac:dyDescent="0.25">
      <c r="A3148">
        <v>43265</v>
      </c>
      <c r="B3148" s="58" t="s">
        <v>3045</v>
      </c>
      <c r="C3148" s="58" t="s">
        <v>423</v>
      </c>
      <c r="D3148" s="58" t="s">
        <v>436</v>
      </c>
      <c r="E3148" s="58">
        <v>750</v>
      </c>
      <c r="F3148" s="58">
        <v>6</v>
      </c>
      <c r="G3148" s="59">
        <v>14.5</v>
      </c>
      <c r="H3148" s="58" t="s">
        <v>586</v>
      </c>
      <c r="I3148" s="59">
        <v>32.49</v>
      </c>
      <c r="J3148">
        <v>1</v>
      </c>
      <c r="K3148" s="191"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8.49</v>
      </c>
      <c r="L3148" s="192" t="str">
        <f t="shared" si="49"/>
        <v>Wine750</v>
      </c>
      <c r="M3148" s="191">
        <f>VLOOKUP(L3148,'Slope %'!C:D,2,0)</f>
        <v>0.1</v>
      </c>
    </row>
    <row r="3149" spans="1:13" x14ac:dyDescent="0.25">
      <c r="A3149">
        <v>43266</v>
      </c>
      <c r="B3149" s="58" t="s">
        <v>3046</v>
      </c>
      <c r="C3149" s="58" t="s">
        <v>423</v>
      </c>
      <c r="D3149" s="58" t="s">
        <v>436</v>
      </c>
      <c r="E3149" s="58">
        <v>750</v>
      </c>
      <c r="F3149" s="58">
        <v>12</v>
      </c>
      <c r="G3149" s="59">
        <v>14.5</v>
      </c>
      <c r="H3149" s="58" t="s">
        <v>541</v>
      </c>
      <c r="I3149" s="59">
        <v>24.99</v>
      </c>
      <c r="J3149">
        <v>1</v>
      </c>
      <c r="K3149" s="191"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8.49</v>
      </c>
      <c r="L3149" s="192" t="str">
        <f t="shared" si="49"/>
        <v>Wine750</v>
      </c>
      <c r="M3149" s="191">
        <f>VLOOKUP(L3149,'Slope %'!C:D,2,0)</f>
        <v>0.1</v>
      </c>
    </row>
    <row r="3150" spans="1:13" x14ac:dyDescent="0.25">
      <c r="A3150">
        <v>43269</v>
      </c>
      <c r="B3150" s="58" t="s">
        <v>3047</v>
      </c>
      <c r="C3150" s="58" t="s">
        <v>673</v>
      </c>
      <c r="D3150" s="58" t="s">
        <v>1091</v>
      </c>
      <c r="E3150" s="58">
        <v>473</v>
      </c>
      <c r="F3150" s="58">
        <v>24</v>
      </c>
      <c r="G3150" s="59">
        <v>5</v>
      </c>
      <c r="H3150" s="58" t="s">
        <v>412</v>
      </c>
      <c r="I3150" s="59">
        <v>3.79</v>
      </c>
      <c r="J3150">
        <v>1</v>
      </c>
      <c r="K3150" s="191"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1.96</v>
      </c>
      <c r="L3150" s="192" t="str">
        <f t="shared" si="49"/>
        <v>Ready to Drink473</v>
      </c>
      <c r="M3150" s="191">
        <f>VLOOKUP(L3150,'Slope %'!C:D,2,0)</f>
        <v>0.12</v>
      </c>
    </row>
    <row r="3151" spans="1:13" x14ac:dyDescent="0.25">
      <c r="A3151">
        <v>43269</v>
      </c>
      <c r="B3151" s="58" t="s">
        <v>3047</v>
      </c>
      <c r="C3151" s="58" t="s">
        <v>673</v>
      </c>
      <c r="D3151" s="58" t="s">
        <v>1091</v>
      </c>
      <c r="E3151" s="58">
        <v>473</v>
      </c>
      <c r="F3151" s="58">
        <v>24</v>
      </c>
      <c r="G3151" s="59">
        <v>5</v>
      </c>
      <c r="H3151" s="58" t="s">
        <v>412</v>
      </c>
      <c r="I3151" s="59">
        <v>3.79</v>
      </c>
      <c r="J3151">
        <v>1</v>
      </c>
      <c r="K3151" s="191"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1.96</v>
      </c>
      <c r="L3151" s="192" t="str">
        <f t="shared" si="49"/>
        <v>Ready to Drink473</v>
      </c>
      <c r="M3151" s="191">
        <f>VLOOKUP(L3151,'Slope %'!C:D,2,0)</f>
        <v>0.12</v>
      </c>
    </row>
    <row r="3152" spans="1:13" x14ac:dyDescent="0.25">
      <c r="A3152">
        <v>43270</v>
      </c>
      <c r="B3152" s="58" t="s">
        <v>3048</v>
      </c>
      <c r="C3152" s="58" t="s">
        <v>673</v>
      </c>
      <c r="D3152" s="58" t="s">
        <v>1091</v>
      </c>
      <c r="E3152" s="58">
        <v>473</v>
      </c>
      <c r="F3152" s="58">
        <v>24</v>
      </c>
      <c r="G3152" s="59">
        <v>5</v>
      </c>
      <c r="H3152" s="58" t="s">
        <v>412</v>
      </c>
      <c r="I3152" s="59">
        <v>3.79</v>
      </c>
      <c r="J3152">
        <v>1</v>
      </c>
      <c r="K3152" s="191"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1.96</v>
      </c>
      <c r="L3152" s="192" t="str">
        <f t="shared" si="49"/>
        <v>Ready to Drink473</v>
      </c>
      <c r="M3152" s="191">
        <f>VLOOKUP(L3152,'Slope %'!C:D,2,0)</f>
        <v>0.12</v>
      </c>
    </row>
    <row r="3153" spans="1:13" x14ac:dyDescent="0.25">
      <c r="A3153">
        <v>43270</v>
      </c>
      <c r="B3153" s="58" t="s">
        <v>3048</v>
      </c>
      <c r="C3153" s="58" t="s">
        <v>673</v>
      </c>
      <c r="D3153" s="58" t="s">
        <v>1091</v>
      </c>
      <c r="E3153" s="58">
        <v>473</v>
      </c>
      <c r="F3153" s="58">
        <v>24</v>
      </c>
      <c r="G3153" s="59">
        <v>5</v>
      </c>
      <c r="H3153" s="58" t="s">
        <v>412</v>
      </c>
      <c r="I3153" s="59">
        <v>3.79</v>
      </c>
      <c r="J3153">
        <v>1</v>
      </c>
      <c r="K3153" s="191"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1.96</v>
      </c>
      <c r="L3153" s="192" t="str">
        <f t="shared" si="49"/>
        <v>Ready to Drink473</v>
      </c>
      <c r="M3153" s="191">
        <f>VLOOKUP(L3153,'Slope %'!C:D,2,0)</f>
        <v>0.12</v>
      </c>
    </row>
    <row r="3154" spans="1:13" x14ac:dyDescent="0.25">
      <c r="A3154">
        <v>43272</v>
      </c>
      <c r="B3154" s="58" t="s">
        <v>3049</v>
      </c>
      <c r="C3154" s="58" t="s">
        <v>673</v>
      </c>
      <c r="D3154" s="58" t="s">
        <v>1091</v>
      </c>
      <c r="E3154" s="58">
        <v>473</v>
      </c>
      <c r="F3154" s="58">
        <v>24</v>
      </c>
      <c r="G3154" s="59">
        <v>5</v>
      </c>
      <c r="H3154" s="58" t="s">
        <v>412</v>
      </c>
      <c r="I3154" s="59">
        <v>3.79</v>
      </c>
      <c r="J3154">
        <v>1</v>
      </c>
      <c r="K3154" s="191"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1.96</v>
      </c>
      <c r="L3154" s="192" t="str">
        <f t="shared" si="49"/>
        <v>Ready to Drink473</v>
      </c>
      <c r="M3154" s="191">
        <f>VLOOKUP(L3154,'Slope %'!C:D,2,0)</f>
        <v>0.12</v>
      </c>
    </row>
    <row r="3155" spans="1:13" x14ac:dyDescent="0.25">
      <c r="A3155">
        <v>43272</v>
      </c>
      <c r="B3155" s="58" t="s">
        <v>3049</v>
      </c>
      <c r="C3155" s="58" t="s">
        <v>673</v>
      </c>
      <c r="D3155" s="58" t="s">
        <v>1091</v>
      </c>
      <c r="E3155" s="58">
        <v>473</v>
      </c>
      <c r="F3155" s="58">
        <v>24</v>
      </c>
      <c r="G3155" s="59">
        <v>5</v>
      </c>
      <c r="H3155" s="58" t="s">
        <v>412</v>
      </c>
      <c r="I3155" s="59">
        <v>3.79</v>
      </c>
      <c r="J3155">
        <v>1</v>
      </c>
      <c r="K3155" s="191"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1.96</v>
      </c>
      <c r="L3155" s="192" t="str">
        <f t="shared" si="49"/>
        <v>Ready to Drink473</v>
      </c>
      <c r="M3155" s="191">
        <f>VLOOKUP(L3155,'Slope %'!C:D,2,0)</f>
        <v>0.12</v>
      </c>
    </row>
    <row r="3156" spans="1:13" x14ac:dyDescent="0.25">
      <c r="A3156">
        <v>43273</v>
      </c>
      <c r="B3156" s="58" t="s">
        <v>3050</v>
      </c>
      <c r="C3156" s="58" t="s">
        <v>673</v>
      </c>
      <c r="D3156" s="58" t="s">
        <v>1091</v>
      </c>
      <c r="E3156" s="58">
        <v>2130</v>
      </c>
      <c r="F3156" s="58">
        <v>4</v>
      </c>
      <c r="G3156" s="59">
        <v>5</v>
      </c>
      <c r="H3156" s="58" t="s">
        <v>412</v>
      </c>
      <c r="I3156" s="59">
        <v>16.489999999999998</v>
      </c>
      <c r="J3156">
        <v>6</v>
      </c>
      <c r="K3156" s="191"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8.31</v>
      </c>
      <c r="L3156" s="192" t="str">
        <f t="shared" si="49"/>
        <v>Ready to Drink2130</v>
      </c>
      <c r="M3156" s="191">
        <f>VLOOKUP(L3156,'Slope %'!C:D,2,0)</f>
        <v>0.1</v>
      </c>
    </row>
    <row r="3157" spans="1:13" x14ac:dyDescent="0.25">
      <c r="A3157">
        <v>43273</v>
      </c>
      <c r="B3157" s="58" t="s">
        <v>3050</v>
      </c>
      <c r="C3157" s="58" t="s">
        <v>673</v>
      </c>
      <c r="D3157" s="58" t="s">
        <v>1091</v>
      </c>
      <c r="E3157" s="58">
        <v>2130</v>
      </c>
      <c r="F3157" s="58">
        <v>4</v>
      </c>
      <c r="G3157" s="59">
        <v>5</v>
      </c>
      <c r="H3157" s="58" t="s">
        <v>412</v>
      </c>
      <c r="I3157" s="59">
        <v>16.489999999999998</v>
      </c>
      <c r="J3157">
        <v>6</v>
      </c>
      <c r="K3157" s="191"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8.31</v>
      </c>
      <c r="L3157" s="192" t="str">
        <f t="shared" si="49"/>
        <v>Ready to Drink2130</v>
      </c>
      <c r="M3157" s="191">
        <f>VLOOKUP(L3157,'Slope %'!C:D,2,0)</f>
        <v>0.1</v>
      </c>
    </row>
    <row r="3158" spans="1:13" x14ac:dyDescent="0.25">
      <c r="A3158">
        <v>43274</v>
      </c>
      <c r="B3158" s="58" t="s">
        <v>3051</v>
      </c>
      <c r="C3158" s="58" t="s">
        <v>673</v>
      </c>
      <c r="D3158" s="58" t="s">
        <v>1091</v>
      </c>
      <c r="E3158" s="58">
        <v>4260</v>
      </c>
      <c r="F3158" s="58">
        <v>1</v>
      </c>
      <c r="G3158" s="59">
        <v>5</v>
      </c>
      <c r="H3158" s="58" t="s">
        <v>412</v>
      </c>
      <c r="I3158" s="59">
        <v>31.99</v>
      </c>
      <c r="J3158">
        <v>12</v>
      </c>
      <c r="K3158" s="191"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16.63</v>
      </c>
      <c r="L3158" s="192" t="str">
        <f t="shared" si="49"/>
        <v>Ready to Drink4260</v>
      </c>
      <c r="M3158" s="191">
        <f>VLOOKUP(L3158,'Slope %'!C:D,2,0)</f>
        <v>7.0000000000000007E-2</v>
      </c>
    </row>
    <row r="3159" spans="1:13" x14ac:dyDescent="0.25">
      <c r="A3159">
        <v>43274</v>
      </c>
      <c r="B3159" s="58" t="s">
        <v>3051</v>
      </c>
      <c r="C3159" s="58" t="s">
        <v>673</v>
      </c>
      <c r="D3159" s="58" t="s">
        <v>1091</v>
      </c>
      <c r="E3159" s="58">
        <v>4260</v>
      </c>
      <c r="F3159" s="58">
        <v>1</v>
      </c>
      <c r="G3159" s="59">
        <v>5</v>
      </c>
      <c r="H3159" s="58" t="s">
        <v>412</v>
      </c>
      <c r="I3159" s="59">
        <v>31.99</v>
      </c>
      <c r="J3159">
        <v>12</v>
      </c>
      <c r="K3159" s="191"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16.63</v>
      </c>
      <c r="L3159" s="192" t="str">
        <f t="shared" si="49"/>
        <v>Ready to Drink4260</v>
      </c>
      <c r="M3159" s="191">
        <f>VLOOKUP(L3159,'Slope %'!C:D,2,0)</f>
        <v>7.0000000000000007E-2</v>
      </c>
    </row>
    <row r="3160" spans="1:13" x14ac:dyDescent="0.25">
      <c r="A3160">
        <v>43281</v>
      </c>
      <c r="B3160" s="58" t="s">
        <v>3052</v>
      </c>
      <c r="C3160" s="58" t="s">
        <v>410</v>
      </c>
      <c r="D3160" s="58" t="s">
        <v>717</v>
      </c>
      <c r="E3160" s="58">
        <v>4260</v>
      </c>
      <c r="F3160" s="58">
        <v>1</v>
      </c>
      <c r="G3160" s="59">
        <v>6.5</v>
      </c>
      <c r="H3160" s="58" t="s">
        <v>1076</v>
      </c>
      <c r="I3160" s="59">
        <v>32.99</v>
      </c>
      <c r="J3160">
        <v>12</v>
      </c>
      <c r="K3160" s="191"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21.62</v>
      </c>
      <c r="L3160" s="192" t="str">
        <f t="shared" si="49"/>
        <v>Beer4260</v>
      </c>
      <c r="M3160" s="191">
        <f>VLOOKUP(L3160,'Slope %'!C:D,2,0)</f>
        <v>7.0000000000000007E-2</v>
      </c>
    </row>
    <row r="3161" spans="1:13" x14ac:dyDescent="0.25">
      <c r="A3161">
        <v>43281</v>
      </c>
      <c r="B3161" s="58" t="s">
        <v>3052</v>
      </c>
      <c r="C3161" s="58" t="s">
        <v>410</v>
      </c>
      <c r="D3161" s="58" t="s">
        <v>717</v>
      </c>
      <c r="E3161" s="58">
        <v>4260</v>
      </c>
      <c r="F3161" s="58">
        <v>1</v>
      </c>
      <c r="G3161" s="59">
        <v>6.5</v>
      </c>
      <c r="H3161" s="58" t="s">
        <v>1076</v>
      </c>
      <c r="I3161" s="59">
        <v>32.99</v>
      </c>
      <c r="J3161">
        <v>12</v>
      </c>
      <c r="K3161" s="191"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21.62</v>
      </c>
      <c r="L3161" s="192" t="str">
        <f t="shared" si="49"/>
        <v>Beer4260</v>
      </c>
      <c r="M3161" s="191">
        <f>VLOOKUP(L3161,'Slope %'!C:D,2,0)</f>
        <v>7.0000000000000007E-2</v>
      </c>
    </row>
    <row r="3162" spans="1:13" x14ac:dyDescent="0.25">
      <c r="A3162">
        <v>43289</v>
      </c>
      <c r="B3162" s="58" t="s">
        <v>3053</v>
      </c>
      <c r="C3162" s="58" t="s">
        <v>414</v>
      </c>
      <c r="D3162" s="58" t="s">
        <v>2030</v>
      </c>
      <c r="E3162" s="58">
        <v>750</v>
      </c>
      <c r="F3162" s="58">
        <v>12</v>
      </c>
      <c r="G3162" s="59">
        <v>40</v>
      </c>
      <c r="H3162" s="58" t="s">
        <v>1230</v>
      </c>
      <c r="I3162" s="59">
        <v>49.99</v>
      </c>
      <c r="J3162">
        <v>1</v>
      </c>
      <c r="K3162" s="191"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23.42</v>
      </c>
      <c r="L3162" s="192" t="str">
        <f t="shared" si="49"/>
        <v>Spirits750</v>
      </c>
      <c r="M3162" s="191">
        <f>VLOOKUP(L3162,'Slope %'!C:D,2,0)</f>
        <v>7.0000000000000007E-2</v>
      </c>
    </row>
    <row r="3163" spans="1:13" x14ac:dyDescent="0.25">
      <c r="A3163">
        <v>43292</v>
      </c>
      <c r="B3163" s="58" t="s">
        <v>3054</v>
      </c>
      <c r="C3163" s="58" t="s">
        <v>414</v>
      </c>
      <c r="D3163" s="58" t="s">
        <v>663</v>
      </c>
      <c r="E3163" s="58">
        <v>750</v>
      </c>
      <c r="F3163" s="58">
        <v>12</v>
      </c>
      <c r="G3163" s="59">
        <v>30</v>
      </c>
      <c r="H3163" s="58" t="s">
        <v>419</v>
      </c>
      <c r="I3163" s="59">
        <v>28.99</v>
      </c>
      <c r="J3163">
        <v>1</v>
      </c>
      <c r="K3163" s="191"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17.57</v>
      </c>
      <c r="L3163" s="192" t="str">
        <f t="shared" si="49"/>
        <v>Spirits750</v>
      </c>
      <c r="M3163" s="191">
        <f>VLOOKUP(L3163,'Slope %'!C:D,2,0)</f>
        <v>7.0000000000000007E-2</v>
      </c>
    </row>
    <row r="3164" spans="1:13" x14ac:dyDescent="0.25">
      <c r="A3164">
        <v>43299</v>
      </c>
      <c r="B3164" s="58" t="s">
        <v>3055</v>
      </c>
      <c r="C3164" s="58" t="s">
        <v>673</v>
      </c>
      <c r="D3164" s="58" t="s">
        <v>1091</v>
      </c>
      <c r="E3164" s="58">
        <v>4260</v>
      </c>
      <c r="F3164" s="58">
        <v>1</v>
      </c>
      <c r="G3164" s="59">
        <v>5</v>
      </c>
      <c r="H3164" s="58" t="s">
        <v>1399</v>
      </c>
      <c r="I3164" s="59">
        <v>32.28</v>
      </c>
      <c r="J3164">
        <v>12</v>
      </c>
      <c r="K3164" s="191"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16.63</v>
      </c>
      <c r="L3164" s="192" t="str">
        <f t="shared" si="49"/>
        <v>Ready to Drink4260</v>
      </c>
      <c r="M3164" s="191">
        <f>VLOOKUP(L3164,'Slope %'!C:D,2,0)</f>
        <v>7.0000000000000007E-2</v>
      </c>
    </row>
    <row r="3165" spans="1:13" x14ac:dyDescent="0.25">
      <c r="A3165">
        <v>43299</v>
      </c>
      <c r="B3165" s="58" t="s">
        <v>3055</v>
      </c>
      <c r="C3165" s="58" t="s">
        <v>673</v>
      </c>
      <c r="D3165" s="58" t="s">
        <v>1091</v>
      </c>
      <c r="E3165" s="58">
        <v>4260</v>
      </c>
      <c r="F3165" s="58">
        <v>1</v>
      </c>
      <c r="G3165" s="59">
        <v>5</v>
      </c>
      <c r="H3165" s="58" t="s">
        <v>1399</v>
      </c>
      <c r="I3165" s="59">
        <v>32.28</v>
      </c>
      <c r="J3165">
        <v>12</v>
      </c>
      <c r="K3165" s="191"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16.63</v>
      </c>
      <c r="L3165" s="192" t="str">
        <f t="shared" si="49"/>
        <v>Ready to Drink4260</v>
      </c>
      <c r="M3165" s="191">
        <f>VLOOKUP(L3165,'Slope %'!C:D,2,0)</f>
        <v>7.0000000000000007E-2</v>
      </c>
    </row>
    <row r="3166" spans="1:13" x14ac:dyDescent="0.25">
      <c r="A3166">
        <v>43316</v>
      </c>
      <c r="B3166" s="58" t="s">
        <v>3056</v>
      </c>
      <c r="C3166" s="58" t="s">
        <v>673</v>
      </c>
      <c r="D3166" s="58" t="s">
        <v>1091</v>
      </c>
      <c r="E3166" s="58">
        <v>2130</v>
      </c>
      <c r="F3166" s="58">
        <v>4</v>
      </c>
      <c r="G3166" s="59">
        <v>5</v>
      </c>
      <c r="H3166" s="58" t="s">
        <v>1399</v>
      </c>
      <c r="I3166" s="59">
        <v>16.48</v>
      </c>
      <c r="J3166">
        <v>6</v>
      </c>
      <c r="K3166" s="191"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8.31</v>
      </c>
      <c r="L3166" s="192" t="str">
        <f t="shared" si="49"/>
        <v>Ready to Drink2130</v>
      </c>
      <c r="M3166" s="191">
        <f>VLOOKUP(L3166,'Slope %'!C:D,2,0)</f>
        <v>0.1</v>
      </c>
    </row>
    <row r="3167" spans="1:13" x14ac:dyDescent="0.25">
      <c r="A3167">
        <v>43316</v>
      </c>
      <c r="B3167" s="58" t="s">
        <v>3056</v>
      </c>
      <c r="C3167" s="58" t="s">
        <v>673</v>
      </c>
      <c r="D3167" s="58" t="s">
        <v>1091</v>
      </c>
      <c r="E3167" s="58">
        <v>2130</v>
      </c>
      <c r="F3167" s="58">
        <v>4</v>
      </c>
      <c r="G3167" s="59">
        <v>5</v>
      </c>
      <c r="H3167" s="58" t="s">
        <v>1399</v>
      </c>
      <c r="I3167" s="59">
        <v>16.48</v>
      </c>
      <c r="J3167">
        <v>6</v>
      </c>
      <c r="K3167" s="191"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8.31</v>
      </c>
      <c r="L3167" s="192" t="str">
        <f t="shared" si="49"/>
        <v>Ready to Drink2130</v>
      </c>
      <c r="M3167" s="191">
        <f>VLOOKUP(L3167,'Slope %'!C:D,2,0)</f>
        <v>0.1</v>
      </c>
    </row>
    <row r="3168" spans="1:13" x14ac:dyDescent="0.25">
      <c r="A3168">
        <v>43320</v>
      </c>
      <c r="B3168" s="58" t="s">
        <v>3057</v>
      </c>
      <c r="C3168" s="58" t="s">
        <v>414</v>
      </c>
      <c r="D3168" s="58" t="s">
        <v>500</v>
      </c>
      <c r="E3168" s="58">
        <v>700</v>
      </c>
      <c r="F3168" s="58">
        <v>6</v>
      </c>
      <c r="G3168" s="59">
        <v>46</v>
      </c>
      <c r="H3168" s="58" t="s">
        <v>483</v>
      </c>
      <c r="I3168" s="59">
        <v>129.99</v>
      </c>
      <c r="J3168">
        <v>1</v>
      </c>
      <c r="K3168" s="191"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25.14</v>
      </c>
      <c r="L3168" s="192" t="str">
        <f t="shared" si="49"/>
        <v>Spirits700</v>
      </c>
      <c r="M3168" s="191">
        <f>VLOOKUP(L3168,'Slope %'!C:D,2,0)</f>
        <v>7.0000000000000007E-2</v>
      </c>
    </row>
    <row r="3169" spans="1:13" x14ac:dyDescent="0.25">
      <c r="A3169">
        <v>43323</v>
      </c>
      <c r="B3169" s="58" t="s">
        <v>3058</v>
      </c>
      <c r="C3169" s="58" t="s">
        <v>423</v>
      </c>
      <c r="D3169" s="58" t="s">
        <v>465</v>
      </c>
      <c r="E3169" s="58">
        <v>750</v>
      </c>
      <c r="F3169" s="58">
        <v>12</v>
      </c>
      <c r="G3169" s="59">
        <v>14</v>
      </c>
      <c r="H3169" s="58" t="s">
        <v>471</v>
      </c>
      <c r="I3169" s="59">
        <v>15.99</v>
      </c>
      <c r="J3169">
        <v>1</v>
      </c>
      <c r="K3169" s="191"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8.1999999999999993</v>
      </c>
      <c r="L3169" s="192" t="str">
        <f t="shared" si="49"/>
        <v>Wine750</v>
      </c>
      <c r="M3169" s="191">
        <f>VLOOKUP(L3169,'Slope %'!C:D,2,0)</f>
        <v>0.1</v>
      </c>
    </row>
    <row r="3170" spans="1:13" x14ac:dyDescent="0.25">
      <c r="A3170">
        <v>43326</v>
      </c>
      <c r="B3170" s="58" t="s">
        <v>3059</v>
      </c>
      <c r="C3170" s="58" t="s">
        <v>673</v>
      </c>
      <c r="D3170" s="58" t="s">
        <v>1091</v>
      </c>
      <c r="E3170" s="58">
        <v>4260</v>
      </c>
      <c r="F3170" s="58">
        <v>2</v>
      </c>
      <c r="G3170" s="59">
        <v>5</v>
      </c>
      <c r="H3170" s="58" t="s">
        <v>1399</v>
      </c>
      <c r="I3170" s="59">
        <v>32.28</v>
      </c>
      <c r="J3170">
        <v>12</v>
      </c>
      <c r="K3170" s="191"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16.63</v>
      </c>
      <c r="L3170" s="192" t="str">
        <f t="shared" si="49"/>
        <v>Ready to Drink4260</v>
      </c>
      <c r="M3170" s="191">
        <f>VLOOKUP(L3170,'Slope %'!C:D,2,0)</f>
        <v>7.0000000000000007E-2</v>
      </c>
    </row>
    <row r="3171" spans="1:13" x14ac:dyDescent="0.25">
      <c r="A3171">
        <v>43326</v>
      </c>
      <c r="B3171" s="58" t="s">
        <v>3059</v>
      </c>
      <c r="C3171" s="58" t="s">
        <v>673</v>
      </c>
      <c r="D3171" s="58" t="s">
        <v>1091</v>
      </c>
      <c r="E3171" s="58">
        <v>4260</v>
      </c>
      <c r="F3171" s="58">
        <v>2</v>
      </c>
      <c r="G3171" s="59">
        <v>5</v>
      </c>
      <c r="H3171" s="58" t="s">
        <v>1399</v>
      </c>
      <c r="I3171" s="59">
        <v>32.28</v>
      </c>
      <c r="J3171">
        <v>12</v>
      </c>
      <c r="K3171" s="191"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16.63</v>
      </c>
      <c r="L3171" s="192" t="str">
        <f t="shared" si="49"/>
        <v>Ready to Drink4260</v>
      </c>
      <c r="M3171" s="191">
        <f>VLOOKUP(L3171,'Slope %'!C:D,2,0)</f>
        <v>7.0000000000000007E-2</v>
      </c>
    </row>
    <row r="3172" spans="1:13" x14ac:dyDescent="0.25">
      <c r="A3172">
        <v>43327</v>
      </c>
      <c r="B3172" s="58" t="s">
        <v>3060</v>
      </c>
      <c r="C3172" s="58" t="s">
        <v>673</v>
      </c>
      <c r="D3172" s="58" t="s">
        <v>1091</v>
      </c>
      <c r="E3172" s="58">
        <v>2130</v>
      </c>
      <c r="F3172" s="58">
        <v>4</v>
      </c>
      <c r="G3172" s="59">
        <v>5</v>
      </c>
      <c r="H3172" s="58" t="s">
        <v>1399</v>
      </c>
      <c r="I3172" s="59">
        <v>16.48</v>
      </c>
      <c r="J3172">
        <v>6</v>
      </c>
      <c r="K3172" s="191"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8.31</v>
      </c>
      <c r="L3172" s="192" t="str">
        <f t="shared" si="49"/>
        <v>Ready to Drink2130</v>
      </c>
      <c r="M3172" s="191">
        <f>VLOOKUP(L3172,'Slope %'!C:D,2,0)</f>
        <v>0.1</v>
      </c>
    </row>
    <row r="3173" spans="1:13" x14ac:dyDescent="0.25">
      <c r="A3173">
        <v>43327</v>
      </c>
      <c r="B3173" s="58" t="s">
        <v>3060</v>
      </c>
      <c r="C3173" s="58" t="s">
        <v>673</v>
      </c>
      <c r="D3173" s="58" t="s">
        <v>1091</v>
      </c>
      <c r="E3173" s="58">
        <v>2130</v>
      </c>
      <c r="F3173" s="58">
        <v>4</v>
      </c>
      <c r="G3173" s="59">
        <v>5</v>
      </c>
      <c r="H3173" s="58" t="s">
        <v>1399</v>
      </c>
      <c r="I3173" s="59">
        <v>16.48</v>
      </c>
      <c r="J3173">
        <v>6</v>
      </c>
      <c r="K3173" s="191"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8.31</v>
      </c>
      <c r="L3173" s="192" t="str">
        <f t="shared" si="49"/>
        <v>Ready to Drink2130</v>
      </c>
      <c r="M3173" s="191">
        <f>VLOOKUP(L3173,'Slope %'!C:D,2,0)</f>
        <v>0.1</v>
      </c>
    </row>
    <row r="3174" spans="1:13" x14ac:dyDescent="0.25">
      <c r="A3174">
        <v>43334</v>
      </c>
      <c r="B3174" s="58" t="s">
        <v>3061</v>
      </c>
      <c r="C3174" s="58" t="s">
        <v>673</v>
      </c>
      <c r="D3174" s="58" t="s">
        <v>2505</v>
      </c>
      <c r="E3174" s="58">
        <v>2130</v>
      </c>
      <c r="F3174" s="58">
        <v>4</v>
      </c>
      <c r="G3174" s="59">
        <v>4.5</v>
      </c>
      <c r="H3174" s="58" t="s">
        <v>419</v>
      </c>
      <c r="I3174" s="59">
        <v>17.989999999999998</v>
      </c>
      <c r="J3174">
        <v>6</v>
      </c>
      <c r="K3174" s="191"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7.48</v>
      </c>
      <c r="L3174" s="192" t="str">
        <f t="shared" si="49"/>
        <v>Ready to Drink2130</v>
      </c>
      <c r="M3174" s="191">
        <f>VLOOKUP(L3174,'Slope %'!C:D,2,0)</f>
        <v>0.1</v>
      </c>
    </row>
    <row r="3175" spans="1:13" x14ac:dyDescent="0.25">
      <c r="A3175">
        <v>43343</v>
      </c>
      <c r="B3175" s="58" t="s">
        <v>3062</v>
      </c>
      <c r="C3175" s="58" t="s">
        <v>423</v>
      </c>
      <c r="D3175" s="58" t="s">
        <v>436</v>
      </c>
      <c r="E3175" s="58">
        <v>3000</v>
      </c>
      <c r="F3175" s="58">
        <v>4</v>
      </c>
      <c r="G3175" s="59">
        <v>13</v>
      </c>
      <c r="H3175" s="58" t="s">
        <v>553</v>
      </c>
      <c r="I3175" s="59">
        <v>41.99</v>
      </c>
      <c r="J3175">
        <v>1</v>
      </c>
      <c r="K3175" s="191"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30.45</v>
      </c>
      <c r="L3175" s="192" t="str">
        <f t="shared" si="49"/>
        <v>Wine3000</v>
      </c>
      <c r="M3175" s="191">
        <f>VLOOKUP(L3175,'Slope %'!C:D,2,0)</f>
        <v>0.05</v>
      </c>
    </row>
    <row r="3176" spans="1:13" x14ac:dyDescent="0.25">
      <c r="A3176">
        <v>43368</v>
      </c>
      <c r="B3176" s="58" t="s">
        <v>3063</v>
      </c>
      <c r="C3176" s="58" t="s">
        <v>410</v>
      </c>
      <c r="D3176" s="58" t="s">
        <v>717</v>
      </c>
      <c r="E3176" s="58">
        <v>473</v>
      </c>
      <c r="F3176" s="58">
        <v>24</v>
      </c>
      <c r="G3176" s="59">
        <v>6.5</v>
      </c>
      <c r="H3176" s="58" t="s">
        <v>2781</v>
      </c>
      <c r="I3176" s="59">
        <v>4.5999999999999996</v>
      </c>
      <c r="J3176">
        <v>1</v>
      </c>
      <c r="K3176" s="191"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2.4</v>
      </c>
      <c r="L3176" s="192" t="str">
        <f t="shared" si="49"/>
        <v>Beer473</v>
      </c>
      <c r="M3176" s="191">
        <f>VLOOKUP(L3176,'Slope %'!C:D,2,0)</f>
        <v>0.12</v>
      </c>
    </row>
    <row r="3177" spans="1:13" x14ac:dyDescent="0.25">
      <c r="A3177">
        <v>43368</v>
      </c>
      <c r="B3177" s="58" t="s">
        <v>3063</v>
      </c>
      <c r="C3177" s="58" t="s">
        <v>410</v>
      </c>
      <c r="D3177" s="58" t="s">
        <v>717</v>
      </c>
      <c r="E3177" s="58">
        <v>473</v>
      </c>
      <c r="F3177" s="58">
        <v>24</v>
      </c>
      <c r="G3177" s="59">
        <v>6.5</v>
      </c>
      <c r="H3177" s="58" t="s">
        <v>2781</v>
      </c>
      <c r="I3177" s="59">
        <v>4.5999999999999996</v>
      </c>
      <c r="J3177">
        <v>1</v>
      </c>
      <c r="K3177" s="191"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2.4</v>
      </c>
      <c r="L3177" s="192" t="str">
        <f t="shared" si="49"/>
        <v>Beer473</v>
      </c>
      <c r="M3177" s="191">
        <f>VLOOKUP(L3177,'Slope %'!C:D,2,0)</f>
        <v>0.12</v>
      </c>
    </row>
    <row r="3178" spans="1:13" x14ac:dyDescent="0.25">
      <c r="A3178">
        <v>43379</v>
      </c>
      <c r="B3178" s="58" t="s">
        <v>3064</v>
      </c>
      <c r="C3178" s="58" t="s">
        <v>414</v>
      </c>
      <c r="D3178" s="58" t="s">
        <v>503</v>
      </c>
      <c r="E3178" s="58">
        <v>750</v>
      </c>
      <c r="F3178" s="58">
        <v>6</v>
      </c>
      <c r="G3178" s="59">
        <v>40</v>
      </c>
      <c r="H3178" s="58" t="s">
        <v>529</v>
      </c>
      <c r="I3178" s="59">
        <v>79.989999999999995</v>
      </c>
      <c r="J3178">
        <v>1</v>
      </c>
      <c r="K3178" s="191"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23.42</v>
      </c>
      <c r="L3178" s="192" t="str">
        <f t="shared" si="49"/>
        <v>Spirits750</v>
      </c>
      <c r="M3178" s="191">
        <f>VLOOKUP(L3178,'Slope %'!C:D,2,0)</f>
        <v>7.0000000000000007E-2</v>
      </c>
    </row>
    <row r="3179" spans="1:13" x14ac:dyDescent="0.25">
      <c r="A3179">
        <v>43380</v>
      </c>
      <c r="B3179" s="58" t="s">
        <v>3065</v>
      </c>
      <c r="C3179" s="58" t="s">
        <v>410</v>
      </c>
      <c r="D3179" s="58" t="s">
        <v>717</v>
      </c>
      <c r="E3179" s="58">
        <v>750</v>
      </c>
      <c r="F3179" s="58">
        <v>12</v>
      </c>
      <c r="G3179" s="59">
        <v>9.1999999999999993</v>
      </c>
      <c r="H3179" s="58" t="s">
        <v>1810</v>
      </c>
      <c r="I3179" s="59">
        <v>16</v>
      </c>
      <c r="J3179">
        <v>1</v>
      </c>
      <c r="K3179" s="191"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5.39</v>
      </c>
      <c r="L3179" s="192" t="str">
        <f t="shared" si="49"/>
        <v>Beer750</v>
      </c>
      <c r="M3179" s="191">
        <f>VLOOKUP(L3179,'Slope %'!C:D,2,0)</f>
        <v>0.12</v>
      </c>
    </row>
    <row r="3180" spans="1:13" x14ac:dyDescent="0.25">
      <c r="A3180">
        <v>43380</v>
      </c>
      <c r="B3180" s="58" t="s">
        <v>3065</v>
      </c>
      <c r="C3180" s="58" t="s">
        <v>410</v>
      </c>
      <c r="D3180" s="58" t="s">
        <v>717</v>
      </c>
      <c r="E3180" s="58">
        <v>750</v>
      </c>
      <c r="F3180" s="58">
        <v>12</v>
      </c>
      <c r="G3180" s="59">
        <v>9.1999999999999993</v>
      </c>
      <c r="H3180" s="58" t="s">
        <v>1810</v>
      </c>
      <c r="I3180" s="59">
        <v>16</v>
      </c>
      <c r="J3180">
        <v>1</v>
      </c>
      <c r="K3180" s="191"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5.39</v>
      </c>
      <c r="L3180" s="192" t="str">
        <f t="shared" si="49"/>
        <v>Beer750</v>
      </c>
      <c r="M3180" s="191">
        <f>VLOOKUP(L3180,'Slope %'!C:D,2,0)</f>
        <v>0.12</v>
      </c>
    </row>
    <row r="3181" spans="1:13" x14ac:dyDescent="0.25">
      <c r="A3181">
        <v>43381</v>
      </c>
      <c r="B3181" s="58" t="s">
        <v>3066</v>
      </c>
      <c r="C3181" s="58" t="s">
        <v>410</v>
      </c>
      <c r="D3181" s="58" t="s">
        <v>677</v>
      </c>
      <c r="E3181" s="58">
        <v>750</v>
      </c>
      <c r="F3181" s="58">
        <v>12</v>
      </c>
      <c r="G3181" s="59">
        <v>5.3</v>
      </c>
      <c r="H3181" s="58" t="s">
        <v>1810</v>
      </c>
      <c r="I3181" s="59">
        <v>17</v>
      </c>
      <c r="J3181">
        <v>1</v>
      </c>
      <c r="K3181" s="191"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3.1</v>
      </c>
      <c r="L3181" s="192" t="str">
        <f t="shared" si="49"/>
        <v>Beer750</v>
      </c>
      <c r="M3181" s="191">
        <f>VLOOKUP(L3181,'Slope %'!C:D,2,0)</f>
        <v>0.12</v>
      </c>
    </row>
    <row r="3182" spans="1:13" x14ac:dyDescent="0.25">
      <c r="A3182">
        <v>43381</v>
      </c>
      <c r="B3182" s="58" t="s">
        <v>3066</v>
      </c>
      <c r="C3182" s="58" t="s">
        <v>410</v>
      </c>
      <c r="D3182" s="58" t="s">
        <v>677</v>
      </c>
      <c r="E3182" s="58">
        <v>750</v>
      </c>
      <c r="F3182" s="58">
        <v>12</v>
      </c>
      <c r="G3182" s="59">
        <v>5.3</v>
      </c>
      <c r="H3182" s="58" t="s">
        <v>1810</v>
      </c>
      <c r="I3182" s="59">
        <v>17</v>
      </c>
      <c r="J3182">
        <v>1</v>
      </c>
      <c r="K3182" s="191"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3.1</v>
      </c>
      <c r="L3182" s="192" t="str">
        <f t="shared" si="49"/>
        <v>Beer750</v>
      </c>
      <c r="M3182" s="191">
        <f>VLOOKUP(L3182,'Slope %'!C:D,2,0)</f>
        <v>0.12</v>
      </c>
    </row>
    <row r="3183" spans="1:13" x14ac:dyDescent="0.25">
      <c r="A3183">
        <v>43439</v>
      </c>
      <c r="B3183" s="58" t="s">
        <v>3067</v>
      </c>
      <c r="C3183" s="58" t="s">
        <v>423</v>
      </c>
      <c r="D3183" s="58" t="s">
        <v>436</v>
      </c>
      <c r="E3183" s="58">
        <v>750</v>
      </c>
      <c r="F3183" s="58">
        <v>12</v>
      </c>
      <c r="G3183" s="59">
        <v>12.5</v>
      </c>
      <c r="H3183" s="58" t="s">
        <v>799</v>
      </c>
      <c r="I3183" s="59">
        <v>21.99</v>
      </c>
      <c r="J3183">
        <v>1</v>
      </c>
      <c r="K3183" s="191"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7.32</v>
      </c>
      <c r="L3183" s="192" t="str">
        <f t="shared" si="49"/>
        <v>Wine750</v>
      </c>
      <c r="M3183" s="191">
        <f>VLOOKUP(L3183,'Slope %'!C:D,2,0)</f>
        <v>0.1</v>
      </c>
    </row>
    <row r="3184" spans="1:13" x14ac:dyDescent="0.25">
      <c r="A3184">
        <v>43472</v>
      </c>
      <c r="B3184" s="58" t="s">
        <v>3068</v>
      </c>
      <c r="C3184" s="58" t="s">
        <v>423</v>
      </c>
      <c r="D3184" s="58" t="s">
        <v>467</v>
      </c>
      <c r="E3184" s="58">
        <v>750</v>
      </c>
      <c r="F3184" s="58">
        <v>12</v>
      </c>
      <c r="G3184" s="59">
        <v>12.5</v>
      </c>
      <c r="H3184" s="58" t="s">
        <v>586</v>
      </c>
      <c r="I3184" s="59">
        <v>19.989999999999998</v>
      </c>
      <c r="J3184">
        <v>1</v>
      </c>
      <c r="K3184" s="191"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7.32</v>
      </c>
      <c r="L3184" s="192" t="str">
        <f t="shared" si="49"/>
        <v>Wine750</v>
      </c>
      <c r="M3184" s="191">
        <f>VLOOKUP(L3184,'Slope %'!C:D,2,0)</f>
        <v>0.1</v>
      </c>
    </row>
    <row r="3185" spans="1:13" x14ac:dyDescent="0.25">
      <c r="A3185">
        <v>43531</v>
      </c>
      <c r="B3185" s="58" t="s">
        <v>3069</v>
      </c>
      <c r="C3185" s="58" t="s">
        <v>673</v>
      </c>
      <c r="D3185" s="58" t="s">
        <v>1091</v>
      </c>
      <c r="E3185" s="58">
        <v>2000</v>
      </c>
      <c r="F3185" s="58">
        <v>8</v>
      </c>
      <c r="G3185" s="59">
        <v>7</v>
      </c>
      <c r="H3185" s="58" t="s">
        <v>1399</v>
      </c>
      <c r="I3185" s="59">
        <v>13.49</v>
      </c>
      <c r="J3185">
        <v>1</v>
      </c>
      <c r="K3185" s="191"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10.93</v>
      </c>
      <c r="L3185" s="192" t="str">
        <f t="shared" si="49"/>
        <v>Ready to Drink2000</v>
      </c>
      <c r="M3185" s="191">
        <f>VLOOKUP(L3185,'Slope %'!C:D,2,0)</f>
        <v>0.1</v>
      </c>
    </row>
    <row r="3186" spans="1:13" x14ac:dyDescent="0.25">
      <c r="A3186">
        <v>43531</v>
      </c>
      <c r="B3186" s="58" t="s">
        <v>3069</v>
      </c>
      <c r="C3186" s="58" t="s">
        <v>673</v>
      </c>
      <c r="D3186" s="58" t="s">
        <v>1091</v>
      </c>
      <c r="E3186" s="58">
        <v>2000</v>
      </c>
      <c r="F3186" s="58">
        <v>8</v>
      </c>
      <c r="G3186" s="59">
        <v>7</v>
      </c>
      <c r="H3186" s="58" t="s">
        <v>1399</v>
      </c>
      <c r="I3186" s="59">
        <v>13.49</v>
      </c>
      <c r="J3186">
        <v>1</v>
      </c>
      <c r="K3186" s="191"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10.93</v>
      </c>
      <c r="L3186" s="192" t="str">
        <f t="shared" si="49"/>
        <v>Ready to Drink2000</v>
      </c>
      <c r="M3186" s="191">
        <f>VLOOKUP(L3186,'Slope %'!C:D,2,0)</f>
        <v>0.1</v>
      </c>
    </row>
    <row r="3187" spans="1:13" x14ac:dyDescent="0.25">
      <c r="A3187">
        <v>43532</v>
      </c>
      <c r="B3187" s="58" t="s">
        <v>3070</v>
      </c>
      <c r="C3187" s="58" t="s">
        <v>410</v>
      </c>
      <c r="D3187" s="58" t="s">
        <v>411</v>
      </c>
      <c r="E3187" s="58">
        <v>4260</v>
      </c>
      <c r="F3187" s="58">
        <v>2</v>
      </c>
      <c r="G3187" s="59">
        <v>4.5</v>
      </c>
      <c r="H3187" s="58" t="s">
        <v>412</v>
      </c>
      <c r="I3187" s="59">
        <v>33.49</v>
      </c>
      <c r="J3187">
        <v>12</v>
      </c>
      <c r="K3187" s="191"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14.97</v>
      </c>
      <c r="L3187" s="192" t="str">
        <f t="shared" si="49"/>
        <v>Beer4260</v>
      </c>
      <c r="M3187" s="191">
        <f>VLOOKUP(L3187,'Slope %'!C:D,2,0)</f>
        <v>7.0000000000000007E-2</v>
      </c>
    </row>
    <row r="3188" spans="1:13" x14ac:dyDescent="0.25">
      <c r="A3188">
        <v>43532</v>
      </c>
      <c r="B3188" s="58" t="s">
        <v>3070</v>
      </c>
      <c r="C3188" s="58" t="s">
        <v>410</v>
      </c>
      <c r="D3188" s="58" t="s">
        <v>411</v>
      </c>
      <c r="E3188" s="58">
        <v>4260</v>
      </c>
      <c r="F3188" s="58">
        <v>2</v>
      </c>
      <c r="G3188" s="59">
        <v>4.5</v>
      </c>
      <c r="H3188" s="58" t="s">
        <v>412</v>
      </c>
      <c r="I3188" s="59">
        <v>33.49</v>
      </c>
      <c r="J3188">
        <v>12</v>
      </c>
      <c r="K3188" s="191"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14.97</v>
      </c>
      <c r="L3188" s="192" t="str">
        <f t="shared" si="49"/>
        <v>Beer4260</v>
      </c>
      <c r="M3188" s="191">
        <f>VLOOKUP(L3188,'Slope %'!C:D,2,0)</f>
        <v>7.0000000000000007E-2</v>
      </c>
    </row>
    <row r="3189" spans="1:13" x14ac:dyDescent="0.25">
      <c r="A3189">
        <v>43545</v>
      </c>
      <c r="B3189" s="58" t="s">
        <v>3071</v>
      </c>
      <c r="C3189" s="58" t="s">
        <v>423</v>
      </c>
      <c r="D3189" s="58" t="s">
        <v>465</v>
      </c>
      <c r="E3189" s="58">
        <v>750</v>
      </c>
      <c r="F3189" s="58">
        <v>12</v>
      </c>
      <c r="G3189" s="59">
        <v>13.5</v>
      </c>
      <c r="H3189" s="58" t="s">
        <v>456</v>
      </c>
      <c r="I3189" s="59">
        <v>22.99</v>
      </c>
      <c r="J3189">
        <v>1</v>
      </c>
      <c r="K3189" s="191"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7.9</v>
      </c>
      <c r="L3189" s="192" t="str">
        <f t="shared" si="49"/>
        <v>Wine750</v>
      </c>
      <c r="M3189" s="191">
        <f>VLOOKUP(L3189,'Slope %'!C:D,2,0)</f>
        <v>0.1</v>
      </c>
    </row>
    <row r="3190" spans="1:13" x14ac:dyDescent="0.25">
      <c r="A3190">
        <v>43550</v>
      </c>
      <c r="B3190" s="58" t="s">
        <v>3072</v>
      </c>
      <c r="C3190" s="58" t="s">
        <v>423</v>
      </c>
      <c r="D3190" s="58" t="s">
        <v>465</v>
      </c>
      <c r="E3190" s="58">
        <v>750</v>
      </c>
      <c r="F3190" s="58">
        <v>12</v>
      </c>
      <c r="G3190" s="59">
        <v>13</v>
      </c>
      <c r="H3190" s="58" t="s">
        <v>628</v>
      </c>
      <c r="I3190" s="59">
        <v>19.989999999999998</v>
      </c>
      <c r="J3190">
        <v>1</v>
      </c>
      <c r="K3190" s="191"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7.61</v>
      </c>
      <c r="L3190" s="192" t="str">
        <f t="shared" si="49"/>
        <v>Wine750</v>
      </c>
      <c r="M3190" s="191">
        <f>VLOOKUP(L3190,'Slope %'!C:D,2,0)</f>
        <v>0.1</v>
      </c>
    </row>
    <row r="3191" spans="1:13" x14ac:dyDescent="0.25">
      <c r="A3191">
        <v>43558</v>
      </c>
      <c r="B3191" s="58" t="s">
        <v>3073</v>
      </c>
      <c r="C3191" s="58" t="s">
        <v>414</v>
      </c>
      <c r="D3191" s="58" t="s">
        <v>715</v>
      </c>
      <c r="E3191" s="58">
        <v>750</v>
      </c>
      <c r="F3191" s="58">
        <v>6</v>
      </c>
      <c r="G3191" s="59">
        <v>17</v>
      </c>
      <c r="H3191" s="58" t="s">
        <v>628</v>
      </c>
      <c r="I3191" s="59">
        <v>29.99</v>
      </c>
      <c r="J3191">
        <v>1</v>
      </c>
      <c r="K3191" s="191"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9.9499999999999993</v>
      </c>
      <c r="L3191" s="192" t="str">
        <f t="shared" si="49"/>
        <v>Spirits750</v>
      </c>
      <c r="M3191" s="191">
        <f>VLOOKUP(L3191,'Slope %'!C:D,2,0)</f>
        <v>7.0000000000000007E-2</v>
      </c>
    </row>
    <row r="3192" spans="1:13" x14ac:dyDescent="0.25">
      <c r="A3192">
        <v>43569</v>
      </c>
      <c r="B3192" s="58" t="s">
        <v>3074</v>
      </c>
      <c r="C3192" s="58" t="s">
        <v>410</v>
      </c>
      <c r="D3192" s="58" t="s">
        <v>717</v>
      </c>
      <c r="E3192" s="58">
        <v>473</v>
      </c>
      <c r="F3192" s="58">
        <v>24</v>
      </c>
      <c r="G3192" s="59">
        <v>6.5</v>
      </c>
      <c r="H3192" s="58" t="s">
        <v>2818</v>
      </c>
      <c r="I3192" s="59">
        <v>4.25</v>
      </c>
      <c r="J3192">
        <v>1</v>
      </c>
      <c r="K3192" s="191"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2.4</v>
      </c>
      <c r="L3192" s="192" t="str">
        <f t="shared" si="49"/>
        <v>Beer473</v>
      </c>
      <c r="M3192" s="191">
        <f>VLOOKUP(L3192,'Slope %'!C:D,2,0)</f>
        <v>0.12</v>
      </c>
    </row>
    <row r="3193" spans="1:13" x14ac:dyDescent="0.25">
      <c r="A3193">
        <v>43569</v>
      </c>
      <c r="B3193" s="58" t="s">
        <v>3074</v>
      </c>
      <c r="C3193" s="58" t="s">
        <v>410</v>
      </c>
      <c r="D3193" s="58" t="s">
        <v>717</v>
      </c>
      <c r="E3193" s="58">
        <v>473</v>
      </c>
      <c r="F3193" s="58">
        <v>24</v>
      </c>
      <c r="G3193" s="59">
        <v>6.5</v>
      </c>
      <c r="H3193" s="58" t="s">
        <v>1903</v>
      </c>
      <c r="I3193" s="59">
        <v>4.25</v>
      </c>
      <c r="J3193">
        <v>1</v>
      </c>
      <c r="K3193" s="191"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2.4</v>
      </c>
      <c r="L3193" s="192" t="str">
        <f t="shared" si="49"/>
        <v>Beer473</v>
      </c>
      <c r="M3193" s="191">
        <f>VLOOKUP(L3193,'Slope %'!C:D,2,0)</f>
        <v>0.12</v>
      </c>
    </row>
    <row r="3194" spans="1:13" x14ac:dyDescent="0.25">
      <c r="A3194">
        <v>43575</v>
      </c>
      <c r="B3194" s="58" t="s">
        <v>3075</v>
      </c>
      <c r="C3194" s="58" t="s">
        <v>673</v>
      </c>
      <c r="D3194" s="58" t="s">
        <v>1091</v>
      </c>
      <c r="E3194" s="58">
        <v>4260</v>
      </c>
      <c r="F3194" s="58">
        <v>2</v>
      </c>
      <c r="G3194" s="59">
        <v>5</v>
      </c>
      <c r="H3194" s="58" t="s">
        <v>600</v>
      </c>
      <c r="I3194" s="59">
        <v>32.99</v>
      </c>
      <c r="J3194">
        <v>12</v>
      </c>
      <c r="K3194" s="191"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16.63</v>
      </c>
      <c r="L3194" s="192" t="str">
        <f t="shared" si="49"/>
        <v>Ready to Drink4260</v>
      </c>
      <c r="M3194" s="191">
        <f>VLOOKUP(L3194,'Slope %'!C:D,2,0)</f>
        <v>7.0000000000000007E-2</v>
      </c>
    </row>
    <row r="3195" spans="1:13" x14ac:dyDescent="0.25">
      <c r="A3195">
        <v>43575</v>
      </c>
      <c r="B3195" s="58" t="s">
        <v>3075</v>
      </c>
      <c r="C3195" s="58" t="s">
        <v>673</v>
      </c>
      <c r="D3195" s="58" t="s">
        <v>1091</v>
      </c>
      <c r="E3195" s="58">
        <v>4260</v>
      </c>
      <c r="F3195" s="58">
        <v>2</v>
      </c>
      <c r="G3195" s="59">
        <v>5</v>
      </c>
      <c r="H3195" s="58" t="s">
        <v>600</v>
      </c>
      <c r="I3195" s="59">
        <v>32.99</v>
      </c>
      <c r="J3195">
        <v>12</v>
      </c>
      <c r="K3195" s="191"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16.63</v>
      </c>
      <c r="L3195" s="192" t="str">
        <f t="shared" si="49"/>
        <v>Ready to Drink4260</v>
      </c>
      <c r="M3195" s="191">
        <f>VLOOKUP(L3195,'Slope %'!C:D,2,0)</f>
        <v>7.0000000000000007E-2</v>
      </c>
    </row>
    <row r="3196" spans="1:13" x14ac:dyDescent="0.25">
      <c r="A3196">
        <v>43592</v>
      </c>
      <c r="B3196" s="58" t="s">
        <v>3076</v>
      </c>
      <c r="C3196" s="58" t="s">
        <v>673</v>
      </c>
      <c r="D3196" s="58" t="s">
        <v>1091</v>
      </c>
      <c r="E3196" s="58">
        <v>4260</v>
      </c>
      <c r="F3196" s="58">
        <v>1</v>
      </c>
      <c r="G3196" s="59">
        <v>5</v>
      </c>
      <c r="H3196" s="58" t="s">
        <v>412</v>
      </c>
      <c r="I3196" s="59">
        <v>31.99</v>
      </c>
      <c r="J3196">
        <v>12</v>
      </c>
      <c r="K3196" s="191"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16.63</v>
      </c>
      <c r="L3196" s="192" t="str">
        <f t="shared" si="49"/>
        <v>Ready to Drink4260</v>
      </c>
      <c r="M3196" s="191">
        <f>VLOOKUP(L3196,'Slope %'!C:D,2,0)</f>
        <v>7.0000000000000007E-2</v>
      </c>
    </row>
    <row r="3197" spans="1:13" x14ac:dyDescent="0.25">
      <c r="A3197">
        <v>43592</v>
      </c>
      <c r="B3197" s="58" t="s">
        <v>3076</v>
      </c>
      <c r="C3197" s="58" t="s">
        <v>673</v>
      </c>
      <c r="D3197" s="58" t="s">
        <v>1091</v>
      </c>
      <c r="E3197" s="58">
        <v>4260</v>
      </c>
      <c r="F3197" s="58">
        <v>1</v>
      </c>
      <c r="G3197" s="59">
        <v>5</v>
      </c>
      <c r="H3197" s="58" t="s">
        <v>412</v>
      </c>
      <c r="I3197" s="59">
        <v>31.99</v>
      </c>
      <c r="J3197">
        <v>12</v>
      </c>
      <c r="K3197" s="191"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16.63</v>
      </c>
      <c r="L3197" s="192" t="str">
        <f t="shared" si="49"/>
        <v>Ready to Drink4260</v>
      </c>
      <c r="M3197" s="191">
        <f>VLOOKUP(L3197,'Slope %'!C:D,2,0)</f>
        <v>7.0000000000000007E-2</v>
      </c>
    </row>
    <row r="3198" spans="1:13" x14ac:dyDescent="0.25">
      <c r="A3198">
        <v>43594</v>
      </c>
      <c r="B3198" s="58" t="s">
        <v>3077</v>
      </c>
      <c r="C3198" s="58" t="s">
        <v>423</v>
      </c>
      <c r="D3198" s="58" t="s">
        <v>465</v>
      </c>
      <c r="E3198" s="58">
        <v>750</v>
      </c>
      <c r="F3198" s="58">
        <v>12</v>
      </c>
      <c r="G3198" s="59">
        <v>14</v>
      </c>
      <c r="H3198" s="58" t="s">
        <v>421</v>
      </c>
      <c r="I3198" s="59">
        <v>21.99</v>
      </c>
      <c r="J3198">
        <v>1</v>
      </c>
      <c r="K3198" s="191"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8.1999999999999993</v>
      </c>
      <c r="L3198" s="192" t="str">
        <f t="shared" si="49"/>
        <v>Wine750</v>
      </c>
      <c r="M3198" s="191">
        <f>VLOOKUP(L3198,'Slope %'!C:D,2,0)</f>
        <v>0.1</v>
      </c>
    </row>
    <row r="3199" spans="1:13" x14ac:dyDescent="0.25">
      <c r="A3199">
        <v>43604</v>
      </c>
      <c r="B3199" s="58" t="s">
        <v>3078</v>
      </c>
      <c r="C3199" s="58" t="s">
        <v>423</v>
      </c>
      <c r="D3199" s="58" t="s">
        <v>935</v>
      </c>
      <c r="E3199" s="58">
        <v>375</v>
      </c>
      <c r="F3199" s="58">
        <v>12</v>
      </c>
      <c r="G3199" s="59">
        <v>12</v>
      </c>
      <c r="H3199" s="58" t="s">
        <v>684</v>
      </c>
      <c r="I3199" s="59">
        <v>14.49</v>
      </c>
      <c r="J3199">
        <v>1</v>
      </c>
      <c r="K3199" s="191"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3.72</v>
      </c>
      <c r="L3199" s="192" t="str">
        <f t="shared" si="49"/>
        <v>Wine375</v>
      </c>
      <c r="M3199" s="191">
        <f>VLOOKUP(L3199,'Slope %'!C:D,2,0)</f>
        <v>0.12</v>
      </c>
    </row>
    <row r="3200" spans="1:13" x14ac:dyDescent="0.25">
      <c r="A3200">
        <v>43609</v>
      </c>
      <c r="B3200" s="58" t="s">
        <v>3079</v>
      </c>
      <c r="C3200" s="58" t="s">
        <v>410</v>
      </c>
      <c r="D3200" s="58" t="s">
        <v>411</v>
      </c>
      <c r="E3200" s="58">
        <v>5325</v>
      </c>
      <c r="F3200" s="58">
        <v>1</v>
      </c>
      <c r="G3200" s="59">
        <v>4.5999999999999996</v>
      </c>
      <c r="H3200" s="58" t="s">
        <v>516</v>
      </c>
      <c r="I3200" s="59">
        <v>41.49</v>
      </c>
      <c r="J3200">
        <v>15</v>
      </c>
      <c r="K3200" s="191"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19.12</v>
      </c>
      <c r="L3200" s="192" t="str">
        <f t="shared" si="49"/>
        <v>Beer5325</v>
      </c>
      <c r="M3200" s="191">
        <f>VLOOKUP(L3200,'Slope %'!C:D,2,0)</f>
        <v>0.05</v>
      </c>
    </row>
    <row r="3201" spans="1:13" x14ac:dyDescent="0.25">
      <c r="A3201">
        <v>43609</v>
      </c>
      <c r="B3201" s="58" t="s">
        <v>3079</v>
      </c>
      <c r="C3201" s="58" t="s">
        <v>410</v>
      </c>
      <c r="D3201" s="58" t="s">
        <v>411</v>
      </c>
      <c r="E3201" s="58">
        <v>5325</v>
      </c>
      <c r="F3201" s="58">
        <v>1</v>
      </c>
      <c r="G3201" s="59">
        <v>4.5999999999999996</v>
      </c>
      <c r="H3201" s="58" t="s">
        <v>516</v>
      </c>
      <c r="I3201" s="59">
        <v>41.49</v>
      </c>
      <c r="J3201">
        <v>15</v>
      </c>
      <c r="K3201" s="191"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19.12</v>
      </c>
      <c r="L3201" s="192" t="str">
        <f t="shared" si="49"/>
        <v>Beer5325</v>
      </c>
      <c r="M3201" s="191">
        <f>VLOOKUP(L3201,'Slope %'!C:D,2,0)</f>
        <v>0.05</v>
      </c>
    </row>
    <row r="3202" spans="1:13" x14ac:dyDescent="0.25">
      <c r="A3202">
        <v>43612</v>
      </c>
      <c r="B3202" s="58" t="s">
        <v>3080</v>
      </c>
      <c r="C3202" s="58" t="s">
        <v>410</v>
      </c>
      <c r="D3202" s="58" t="s">
        <v>411</v>
      </c>
      <c r="E3202" s="58">
        <v>5325</v>
      </c>
      <c r="F3202" s="58">
        <v>1</v>
      </c>
      <c r="G3202" s="59">
        <v>5</v>
      </c>
      <c r="H3202" s="58" t="s">
        <v>516</v>
      </c>
      <c r="I3202" s="59">
        <v>41.49</v>
      </c>
      <c r="J3202">
        <v>15</v>
      </c>
      <c r="K3202" s="191"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20.79</v>
      </c>
      <c r="L3202" s="192" t="str">
        <f t="shared" si="49"/>
        <v>Beer5325</v>
      </c>
      <c r="M3202" s="191">
        <f>VLOOKUP(L3202,'Slope %'!C:D,2,0)</f>
        <v>0.05</v>
      </c>
    </row>
    <row r="3203" spans="1:13" x14ac:dyDescent="0.25">
      <c r="A3203">
        <v>43612</v>
      </c>
      <c r="B3203" s="58" t="s">
        <v>3080</v>
      </c>
      <c r="C3203" s="58" t="s">
        <v>410</v>
      </c>
      <c r="D3203" s="58" t="s">
        <v>411</v>
      </c>
      <c r="E3203" s="58">
        <v>5325</v>
      </c>
      <c r="F3203" s="58">
        <v>1</v>
      </c>
      <c r="G3203" s="59">
        <v>5</v>
      </c>
      <c r="H3203" s="58" t="s">
        <v>516</v>
      </c>
      <c r="I3203" s="59">
        <v>41.49</v>
      </c>
      <c r="J3203">
        <v>15</v>
      </c>
      <c r="K3203" s="191"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20.79</v>
      </c>
      <c r="L3203" s="192" t="str">
        <f t="shared" ref="L3203:L3266" si="50">(_xlfn.CONCAT(C3203,E3203))</f>
        <v>Beer5325</v>
      </c>
      <c r="M3203" s="191">
        <f>VLOOKUP(L3203,'Slope %'!C:D,2,0)</f>
        <v>0.05</v>
      </c>
    </row>
    <row r="3204" spans="1:13" x14ac:dyDescent="0.25">
      <c r="A3204">
        <v>43624</v>
      </c>
      <c r="B3204" s="58" t="s">
        <v>3081</v>
      </c>
      <c r="C3204" s="58" t="s">
        <v>673</v>
      </c>
      <c r="D3204" s="58" t="s">
        <v>1091</v>
      </c>
      <c r="E3204" s="58">
        <v>473</v>
      </c>
      <c r="F3204" s="58">
        <v>24</v>
      </c>
      <c r="G3204" s="59">
        <v>7</v>
      </c>
      <c r="H3204" s="58" t="s">
        <v>697</v>
      </c>
      <c r="I3204" s="59">
        <v>3.79</v>
      </c>
      <c r="J3204">
        <v>1</v>
      </c>
      <c r="K3204" s="191"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2.74</v>
      </c>
      <c r="L3204" s="192" t="str">
        <f t="shared" si="50"/>
        <v>Ready to Drink473</v>
      </c>
      <c r="M3204" s="191">
        <f>VLOOKUP(L3204,'Slope %'!C:D,2,0)</f>
        <v>0.12</v>
      </c>
    </row>
    <row r="3205" spans="1:13" x14ac:dyDescent="0.25">
      <c r="A3205">
        <v>43624</v>
      </c>
      <c r="B3205" s="58" t="s">
        <v>3081</v>
      </c>
      <c r="C3205" s="58" t="s">
        <v>673</v>
      </c>
      <c r="D3205" s="58" t="s">
        <v>1091</v>
      </c>
      <c r="E3205" s="58">
        <v>473</v>
      </c>
      <c r="F3205" s="58">
        <v>24</v>
      </c>
      <c r="G3205" s="59">
        <v>7</v>
      </c>
      <c r="H3205" s="58" t="s">
        <v>697</v>
      </c>
      <c r="I3205" s="59">
        <v>3.79</v>
      </c>
      <c r="J3205">
        <v>1</v>
      </c>
      <c r="K3205" s="191"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2.74</v>
      </c>
      <c r="L3205" s="192" t="str">
        <f t="shared" si="50"/>
        <v>Ready to Drink473</v>
      </c>
      <c r="M3205" s="191">
        <f>VLOOKUP(L3205,'Slope %'!C:D,2,0)</f>
        <v>0.12</v>
      </c>
    </row>
    <row r="3206" spans="1:13" x14ac:dyDescent="0.25">
      <c r="A3206">
        <v>43625</v>
      </c>
      <c r="B3206" s="58" t="s">
        <v>3082</v>
      </c>
      <c r="C3206" s="58" t="s">
        <v>673</v>
      </c>
      <c r="D3206" s="58" t="s">
        <v>674</v>
      </c>
      <c r="E3206" s="58">
        <v>473</v>
      </c>
      <c r="F3206" s="58">
        <v>24</v>
      </c>
      <c r="G3206" s="59">
        <v>7</v>
      </c>
      <c r="H3206" s="58" t="s">
        <v>697</v>
      </c>
      <c r="I3206" s="59">
        <v>4.4800000000000004</v>
      </c>
      <c r="J3206">
        <v>1</v>
      </c>
      <c r="K3206" s="191"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2.74</v>
      </c>
      <c r="L3206" s="192" t="str">
        <f t="shared" si="50"/>
        <v>Ready to Drink473</v>
      </c>
      <c r="M3206" s="191">
        <f>VLOOKUP(L3206,'Slope %'!C:D,2,0)</f>
        <v>0.12</v>
      </c>
    </row>
    <row r="3207" spans="1:13" x14ac:dyDescent="0.25">
      <c r="A3207">
        <v>43625</v>
      </c>
      <c r="B3207" s="58" t="s">
        <v>3082</v>
      </c>
      <c r="C3207" s="58" t="s">
        <v>673</v>
      </c>
      <c r="D3207" s="58" t="s">
        <v>674</v>
      </c>
      <c r="E3207" s="58">
        <v>473</v>
      </c>
      <c r="F3207" s="58">
        <v>24</v>
      </c>
      <c r="G3207" s="59">
        <v>7</v>
      </c>
      <c r="H3207" s="58" t="s">
        <v>697</v>
      </c>
      <c r="I3207" s="59">
        <v>4.4800000000000004</v>
      </c>
      <c r="J3207">
        <v>1</v>
      </c>
      <c r="K3207" s="191"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2.74</v>
      </c>
      <c r="L3207" s="192" t="str">
        <f t="shared" si="50"/>
        <v>Ready to Drink473</v>
      </c>
      <c r="M3207" s="191">
        <f>VLOOKUP(L3207,'Slope %'!C:D,2,0)</f>
        <v>0.12</v>
      </c>
    </row>
    <row r="3208" spans="1:13" x14ac:dyDescent="0.25">
      <c r="A3208">
        <v>43626</v>
      </c>
      <c r="B3208" s="58" t="s">
        <v>3083</v>
      </c>
      <c r="C3208" s="58" t="s">
        <v>410</v>
      </c>
      <c r="D3208" s="58" t="s">
        <v>1902</v>
      </c>
      <c r="E3208" s="58">
        <v>473</v>
      </c>
      <c r="F3208" s="58">
        <v>24</v>
      </c>
      <c r="G3208" s="59">
        <v>5.2</v>
      </c>
      <c r="H3208" s="58" t="s">
        <v>2859</v>
      </c>
      <c r="I3208" s="59">
        <v>4.4000000000000004</v>
      </c>
      <c r="J3208">
        <v>1</v>
      </c>
      <c r="K3208" s="191"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1.92</v>
      </c>
      <c r="L3208" s="192" t="str">
        <f t="shared" si="50"/>
        <v>Beer473</v>
      </c>
      <c r="M3208" s="191">
        <f>VLOOKUP(L3208,'Slope %'!C:D,2,0)</f>
        <v>0.12</v>
      </c>
    </row>
    <row r="3209" spans="1:13" x14ac:dyDescent="0.25">
      <c r="A3209">
        <v>43626</v>
      </c>
      <c r="B3209" s="58" t="s">
        <v>3083</v>
      </c>
      <c r="C3209" s="58" t="s">
        <v>410</v>
      </c>
      <c r="D3209" s="58" t="s">
        <v>1902</v>
      </c>
      <c r="E3209" s="58">
        <v>473</v>
      </c>
      <c r="F3209" s="58">
        <v>24</v>
      </c>
      <c r="G3209" s="59">
        <v>5.2</v>
      </c>
      <c r="H3209" s="58" t="s">
        <v>1613</v>
      </c>
      <c r="I3209" s="59">
        <v>4.4000000000000004</v>
      </c>
      <c r="J3209">
        <v>1</v>
      </c>
      <c r="K3209" s="191"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1.92</v>
      </c>
      <c r="L3209" s="192" t="str">
        <f t="shared" si="50"/>
        <v>Beer473</v>
      </c>
      <c r="M3209" s="191">
        <f>VLOOKUP(L3209,'Slope %'!C:D,2,0)</f>
        <v>0.12</v>
      </c>
    </row>
    <row r="3210" spans="1:13" x14ac:dyDescent="0.25">
      <c r="A3210">
        <v>43631</v>
      </c>
      <c r="B3210" s="58" t="s">
        <v>3084</v>
      </c>
      <c r="C3210" s="58" t="s">
        <v>423</v>
      </c>
      <c r="D3210" s="58" t="s">
        <v>424</v>
      </c>
      <c r="E3210" s="58">
        <v>750</v>
      </c>
      <c r="F3210" s="58">
        <v>12</v>
      </c>
      <c r="G3210" s="59">
        <v>7</v>
      </c>
      <c r="H3210" s="58" t="s">
        <v>434</v>
      </c>
      <c r="I3210" s="59">
        <v>19.989999999999998</v>
      </c>
      <c r="J3210">
        <v>1</v>
      </c>
      <c r="K3210" s="191"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4.0999999999999996</v>
      </c>
      <c r="L3210" s="192" t="str">
        <f t="shared" si="50"/>
        <v>Wine750</v>
      </c>
      <c r="M3210" s="191">
        <f>VLOOKUP(L3210,'Slope %'!C:D,2,0)</f>
        <v>0.1</v>
      </c>
    </row>
    <row r="3211" spans="1:13" x14ac:dyDescent="0.25">
      <c r="A3211">
        <v>43636</v>
      </c>
      <c r="B3211" s="58" t="s">
        <v>3085</v>
      </c>
      <c r="C3211" s="58" t="s">
        <v>414</v>
      </c>
      <c r="D3211" s="58" t="s">
        <v>810</v>
      </c>
      <c r="E3211" s="58">
        <v>750</v>
      </c>
      <c r="F3211" s="58">
        <v>12</v>
      </c>
      <c r="G3211" s="59">
        <v>40</v>
      </c>
      <c r="H3211" s="58" t="s">
        <v>799</v>
      </c>
      <c r="I3211" s="59">
        <v>49.99</v>
      </c>
      <c r="J3211">
        <v>1</v>
      </c>
      <c r="K3211" s="191"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23.42</v>
      </c>
      <c r="L3211" s="192" t="str">
        <f t="shared" si="50"/>
        <v>Spirits750</v>
      </c>
      <c r="M3211" s="191">
        <f>VLOOKUP(L3211,'Slope %'!C:D,2,0)</f>
        <v>7.0000000000000007E-2</v>
      </c>
    </row>
    <row r="3212" spans="1:13" x14ac:dyDescent="0.25">
      <c r="A3212">
        <v>43662</v>
      </c>
      <c r="B3212" s="58" t="s">
        <v>3086</v>
      </c>
      <c r="C3212" s="58" t="s">
        <v>414</v>
      </c>
      <c r="D3212" s="58" t="s">
        <v>3087</v>
      </c>
      <c r="E3212" s="58">
        <v>360</v>
      </c>
      <c r="F3212" s="58">
        <v>20</v>
      </c>
      <c r="G3212" s="59">
        <v>12</v>
      </c>
      <c r="H3212" s="58" t="s">
        <v>684</v>
      </c>
      <c r="I3212" s="59">
        <v>10.99</v>
      </c>
      <c r="J3212">
        <v>1</v>
      </c>
      <c r="K3212" s="191"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3.83</v>
      </c>
      <c r="L3212" s="192" t="str">
        <f t="shared" si="50"/>
        <v>Spirits360</v>
      </c>
      <c r="M3212" s="191">
        <f>VLOOKUP(L3212,'Slope %'!C:D,2,0)</f>
        <v>0.1</v>
      </c>
    </row>
    <row r="3213" spans="1:13" x14ac:dyDescent="0.25">
      <c r="A3213">
        <v>43674</v>
      </c>
      <c r="B3213" s="58" t="s">
        <v>3088</v>
      </c>
      <c r="C3213" s="58" t="s">
        <v>673</v>
      </c>
      <c r="D3213" s="58" t="s">
        <v>1091</v>
      </c>
      <c r="E3213" s="58">
        <v>4260</v>
      </c>
      <c r="F3213" s="58">
        <v>2</v>
      </c>
      <c r="G3213" s="59">
        <v>5</v>
      </c>
      <c r="H3213" s="58" t="s">
        <v>600</v>
      </c>
      <c r="I3213" s="59">
        <v>32.99</v>
      </c>
      <c r="J3213">
        <v>12</v>
      </c>
      <c r="K3213" s="191"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16.63</v>
      </c>
      <c r="L3213" s="192" t="str">
        <f t="shared" si="50"/>
        <v>Ready to Drink4260</v>
      </c>
      <c r="M3213" s="191">
        <f>VLOOKUP(L3213,'Slope %'!C:D,2,0)</f>
        <v>7.0000000000000007E-2</v>
      </c>
    </row>
    <row r="3214" spans="1:13" x14ac:dyDescent="0.25">
      <c r="A3214">
        <v>43674</v>
      </c>
      <c r="B3214" s="58" t="s">
        <v>3088</v>
      </c>
      <c r="C3214" s="58" t="s">
        <v>673</v>
      </c>
      <c r="D3214" s="58" t="s">
        <v>1091</v>
      </c>
      <c r="E3214" s="58">
        <v>4260</v>
      </c>
      <c r="F3214" s="58">
        <v>2</v>
      </c>
      <c r="G3214" s="59">
        <v>5</v>
      </c>
      <c r="H3214" s="58" t="s">
        <v>600</v>
      </c>
      <c r="I3214" s="59">
        <v>32.99</v>
      </c>
      <c r="J3214">
        <v>12</v>
      </c>
      <c r="K3214" s="191"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16.63</v>
      </c>
      <c r="L3214" s="192" t="str">
        <f t="shared" si="50"/>
        <v>Ready to Drink4260</v>
      </c>
      <c r="M3214" s="191">
        <f>VLOOKUP(L3214,'Slope %'!C:D,2,0)</f>
        <v>7.0000000000000007E-2</v>
      </c>
    </row>
    <row r="3215" spans="1:13" x14ac:dyDescent="0.25">
      <c r="A3215">
        <v>43680</v>
      </c>
      <c r="B3215" s="58" t="s">
        <v>3089</v>
      </c>
      <c r="C3215" s="58" t="s">
        <v>423</v>
      </c>
      <c r="D3215" s="58" t="s">
        <v>444</v>
      </c>
      <c r="E3215" s="58">
        <v>750</v>
      </c>
      <c r="F3215" s="58">
        <v>20</v>
      </c>
      <c r="G3215" s="59">
        <v>6</v>
      </c>
      <c r="H3215" s="58" t="s">
        <v>684</v>
      </c>
      <c r="I3215" s="59">
        <v>7.99</v>
      </c>
      <c r="J3215">
        <v>1</v>
      </c>
      <c r="K3215" s="191"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3.51</v>
      </c>
      <c r="L3215" s="192" t="str">
        <f t="shared" si="50"/>
        <v>Wine750</v>
      </c>
      <c r="M3215" s="191">
        <f>VLOOKUP(L3215,'Slope %'!C:D,2,0)</f>
        <v>0.1</v>
      </c>
    </row>
    <row r="3216" spans="1:13" x14ac:dyDescent="0.25">
      <c r="A3216">
        <v>43681</v>
      </c>
      <c r="B3216" s="58" t="s">
        <v>3090</v>
      </c>
      <c r="C3216" s="58" t="s">
        <v>423</v>
      </c>
      <c r="D3216" s="58" t="s">
        <v>436</v>
      </c>
      <c r="E3216" s="58">
        <v>750</v>
      </c>
      <c r="F3216" s="58">
        <v>12</v>
      </c>
      <c r="G3216" s="59">
        <v>14.5</v>
      </c>
      <c r="H3216" s="58" t="s">
        <v>507</v>
      </c>
      <c r="I3216" s="59">
        <v>26.99</v>
      </c>
      <c r="J3216">
        <v>1</v>
      </c>
      <c r="K3216" s="191"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8.49</v>
      </c>
      <c r="L3216" s="192" t="str">
        <f t="shared" si="50"/>
        <v>Wine750</v>
      </c>
      <c r="M3216" s="191">
        <f>VLOOKUP(L3216,'Slope %'!C:D,2,0)</f>
        <v>0.1</v>
      </c>
    </row>
    <row r="3217" spans="1:13" x14ac:dyDescent="0.25">
      <c r="A3217">
        <v>43683</v>
      </c>
      <c r="B3217" s="58" t="s">
        <v>3091</v>
      </c>
      <c r="C3217" s="58" t="s">
        <v>414</v>
      </c>
      <c r="D3217" s="58" t="s">
        <v>3087</v>
      </c>
      <c r="E3217" s="58">
        <v>360</v>
      </c>
      <c r="F3217" s="58">
        <v>20</v>
      </c>
      <c r="G3217" s="59">
        <v>12</v>
      </c>
      <c r="H3217" s="58" t="s">
        <v>684</v>
      </c>
      <c r="I3217" s="59">
        <v>10.99</v>
      </c>
      <c r="J3217">
        <v>1</v>
      </c>
      <c r="K3217" s="191"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3.83</v>
      </c>
      <c r="L3217" s="192" t="str">
        <f t="shared" si="50"/>
        <v>Spirits360</v>
      </c>
      <c r="M3217" s="191">
        <f>VLOOKUP(L3217,'Slope %'!C:D,2,0)</f>
        <v>0.1</v>
      </c>
    </row>
    <row r="3218" spans="1:13" x14ac:dyDescent="0.25">
      <c r="A3218">
        <v>43684</v>
      </c>
      <c r="B3218" s="58" t="s">
        <v>3092</v>
      </c>
      <c r="C3218" s="58" t="s">
        <v>414</v>
      </c>
      <c r="D3218" s="58" t="s">
        <v>3087</v>
      </c>
      <c r="E3218" s="58">
        <v>360</v>
      </c>
      <c r="F3218" s="58">
        <v>20</v>
      </c>
      <c r="G3218" s="59">
        <v>12</v>
      </c>
      <c r="H3218" s="58" t="s">
        <v>684</v>
      </c>
      <c r="I3218" s="59">
        <v>10.99</v>
      </c>
      <c r="J3218">
        <v>1</v>
      </c>
      <c r="K3218" s="191"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3.83</v>
      </c>
      <c r="L3218" s="192" t="str">
        <f t="shared" si="50"/>
        <v>Spirits360</v>
      </c>
      <c r="M3218" s="191">
        <f>VLOOKUP(L3218,'Slope %'!C:D,2,0)</f>
        <v>0.1</v>
      </c>
    </row>
    <row r="3219" spans="1:13" x14ac:dyDescent="0.25">
      <c r="A3219">
        <v>43686</v>
      </c>
      <c r="B3219" s="58" t="s">
        <v>3093</v>
      </c>
      <c r="C3219" s="58" t="s">
        <v>414</v>
      </c>
      <c r="D3219" s="58" t="s">
        <v>3087</v>
      </c>
      <c r="E3219" s="58">
        <v>360</v>
      </c>
      <c r="F3219" s="58">
        <v>20</v>
      </c>
      <c r="G3219" s="59">
        <v>12</v>
      </c>
      <c r="H3219" s="58" t="s">
        <v>684</v>
      </c>
      <c r="I3219" s="59">
        <v>10.99</v>
      </c>
      <c r="J3219">
        <v>1</v>
      </c>
      <c r="K3219" s="191"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3.83</v>
      </c>
      <c r="L3219" s="192" t="str">
        <f t="shared" si="50"/>
        <v>Spirits360</v>
      </c>
      <c r="M3219" s="191">
        <f>VLOOKUP(L3219,'Slope %'!C:D,2,0)</f>
        <v>0.1</v>
      </c>
    </row>
    <row r="3220" spans="1:13" x14ac:dyDescent="0.25">
      <c r="A3220">
        <v>43687</v>
      </c>
      <c r="B3220" s="58" t="s">
        <v>3094</v>
      </c>
      <c r="C3220" s="58" t="s">
        <v>414</v>
      </c>
      <c r="D3220" s="58" t="s">
        <v>3087</v>
      </c>
      <c r="E3220" s="58">
        <v>360</v>
      </c>
      <c r="F3220" s="58">
        <v>20</v>
      </c>
      <c r="G3220" s="59">
        <v>12</v>
      </c>
      <c r="H3220" s="58" t="s">
        <v>684</v>
      </c>
      <c r="I3220" s="59">
        <v>10.99</v>
      </c>
      <c r="J3220">
        <v>1</v>
      </c>
      <c r="K3220" s="191"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3.83</v>
      </c>
      <c r="L3220" s="192" t="str">
        <f t="shared" si="50"/>
        <v>Spirits360</v>
      </c>
      <c r="M3220" s="191">
        <f>VLOOKUP(L3220,'Slope %'!C:D,2,0)</f>
        <v>0.1</v>
      </c>
    </row>
    <row r="3221" spans="1:13" x14ac:dyDescent="0.25">
      <c r="A3221">
        <v>43698</v>
      </c>
      <c r="B3221" s="58" t="s">
        <v>3095</v>
      </c>
      <c r="C3221" s="58" t="s">
        <v>423</v>
      </c>
      <c r="D3221" s="58" t="s">
        <v>465</v>
      </c>
      <c r="E3221" s="58">
        <v>750</v>
      </c>
      <c r="F3221" s="58">
        <v>12</v>
      </c>
      <c r="G3221" s="59">
        <v>12.5</v>
      </c>
      <c r="H3221" s="58" t="s">
        <v>507</v>
      </c>
      <c r="I3221" s="59">
        <v>21.99</v>
      </c>
      <c r="J3221">
        <v>1</v>
      </c>
      <c r="K3221" s="191"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7.32</v>
      </c>
      <c r="L3221" s="192" t="str">
        <f t="shared" si="50"/>
        <v>Wine750</v>
      </c>
      <c r="M3221" s="191">
        <f>VLOOKUP(L3221,'Slope %'!C:D,2,0)</f>
        <v>0.1</v>
      </c>
    </row>
    <row r="3222" spans="1:13" x14ac:dyDescent="0.25">
      <c r="A3222">
        <v>43702</v>
      </c>
      <c r="B3222" s="58" t="s">
        <v>3096</v>
      </c>
      <c r="C3222" s="58" t="s">
        <v>423</v>
      </c>
      <c r="D3222" s="58" t="s">
        <v>787</v>
      </c>
      <c r="E3222" s="58">
        <v>750</v>
      </c>
      <c r="F3222" s="58">
        <v>6</v>
      </c>
      <c r="G3222" s="59">
        <v>12.5</v>
      </c>
      <c r="H3222" s="58" t="s">
        <v>483</v>
      </c>
      <c r="I3222" s="59">
        <v>99.99</v>
      </c>
      <c r="J3222">
        <v>1</v>
      </c>
      <c r="K3222" s="191"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7.32</v>
      </c>
      <c r="L3222" s="192" t="str">
        <f t="shared" si="50"/>
        <v>Wine750</v>
      </c>
      <c r="M3222" s="191">
        <f>VLOOKUP(L3222,'Slope %'!C:D,2,0)</f>
        <v>0.1</v>
      </c>
    </row>
    <row r="3223" spans="1:13" x14ac:dyDescent="0.25">
      <c r="A3223">
        <v>43703</v>
      </c>
      <c r="B3223" s="58" t="s">
        <v>3097</v>
      </c>
      <c r="C3223" s="58" t="s">
        <v>414</v>
      </c>
      <c r="D3223" s="58" t="s">
        <v>545</v>
      </c>
      <c r="E3223" s="58">
        <v>750</v>
      </c>
      <c r="F3223" s="58">
        <v>12</v>
      </c>
      <c r="G3223" s="59">
        <v>40</v>
      </c>
      <c r="H3223" s="58" t="s">
        <v>437</v>
      </c>
      <c r="I3223" s="59">
        <v>134.99</v>
      </c>
      <c r="J3223">
        <v>1</v>
      </c>
      <c r="K3223" s="191"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23.42</v>
      </c>
      <c r="L3223" s="192" t="str">
        <f t="shared" si="50"/>
        <v>Spirits750</v>
      </c>
      <c r="M3223" s="191">
        <f>VLOOKUP(L3223,'Slope %'!C:D,2,0)</f>
        <v>7.0000000000000007E-2</v>
      </c>
    </row>
    <row r="3224" spans="1:13" x14ac:dyDescent="0.25">
      <c r="A3224">
        <v>43713</v>
      </c>
      <c r="B3224" s="58" t="s">
        <v>3098</v>
      </c>
      <c r="C3224" s="58" t="s">
        <v>423</v>
      </c>
      <c r="D3224" s="58" t="s">
        <v>473</v>
      </c>
      <c r="E3224" s="58">
        <v>750</v>
      </c>
      <c r="F3224" s="58">
        <v>12</v>
      </c>
      <c r="G3224" s="59">
        <v>13.5</v>
      </c>
      <c r="H3224" s="58" t="s">
        <v>471</v>
      </c>
      <c r="I3224" s="59">
        <v>19.989999999999998</v>
      </c>
      <c r="J3224">
        <v>1</v>
      </c>
      <c r="K3224" s="191"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7.9</v>
      </c>
      <c r="L3224" s="192" t="str">
        <f t="shared" si="50"/>
        <v>Wine750</v>
      </c>
      <c r="M3224" s="191">
        <f>VLOOKUP(L3224,'Slope %'!C:D,2,0)</f>
        <v>0.1</v>
      </c>
    </row>
    <row r="3225" spans="1:13" x14ac:dyDescent="0.25">
      <c r="A3225">
        <v>43721</v>
      </c>
      <c r="B3225" s="58" t="s">
        <v>3099</v>
      </c>
      <c r="C3225" s="58" t="s">
        <v>423</v>
      </c>
      <c r="D3225" s="58" t="s">
        <v>440</v>
      </c>
      <c r="E3225" s="58">
        <v>750</v>
      </c>
      <c r="F3225" s="58">
        <v>12</v>
      </c>
      <c r="G3225" s="59">
        <v>13.5</v>
      </c>
      <c r="H3225" s="58" t="s">
        <v>541</v>
      </c>
      <c r="I3225" s="59">
        <v>31.99</v>
      </c>
      <c r="J3225">
        <v>1</v>
      </c>
      <c r="K3225" s="191"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7.9</v>
      </c>
      <c r="L3225" s="192" t="str">
        <f t="shared" si="50"/>
        <v>Wine750</v>
      </c>
      <c r="M3225" s="191">
        <f>VLOOKUP(L3225,'Slope %'!C:D,2,0)</f>
        <v>0.1</v>
      </c>
    </row>
    <row r="3226" spans="1:13" x14ac:dyDescent="0.25">
      <c r="A3226">
        <v>43723</v>
      </c>
      <c r="B3226" s="58" t="s">
        <v>3100</v>
      </c>
      <c r="C3226" s="58" t="s">
        <v>410</v>
      </c>
      <c r="D3226" s="58" t="s">
        <v>717</v>
      </c>
      <c r="E3226" s="58">
        <v>473</v>
      </c>
      <c r="F3226" s="58">
        <v>24</v>
      </c>
      <c r="G3226" s="59">
        <v>9.3000000000000007</v>
      </c>
      <c r="H3226" s="58" t="s">
        <v>2066</v>
      </c>
      <c r="I3226" s="59">
        <v>4.8899999999999997</v>
      </c>
      <c r="J3226">
        <v>1</v>
      </c>
      <c r="K3226" s="191"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3.43</v>
      </c>
      <c r="L3226" s="192" t="str">
        <f t="shared" si="50"/>
        <v>Beer473</v>
      </c>
      <c r="M3226" s="191">
        <f>VLOOKUP(L3226,'Slope %'!C:D,2,0)</f>
        <v>0.12</v>
      </c>
    </row>
    <row r="3227" spans="1:13" x14ac:dyDescent="0.25">
      <c r="A3227">
        <v>43723</v>
      </c>
      <c r="B3227" s="58" t="s">
        <v>3100</v>
      </c>
      <c r="C3227" s="58" t="s">
        <v>410</v>
      </c>
      <c r="D3227" s="58" t="s">
        <v>717</v>
      </c>
      <c r="E3227" s="58">
        <v>473</v>
      </c>
      <c r="F3227" s="58">
        <v>24</v>
      </c>
      <c r="G3227" s="59">
        <v>9.3000000000000007</v>
      </c>
      <c r="H3227" s="58" t="s">
        <v>2066</v>
      </c>
      <c r="I3227" s="59">
        <v>4.8899999999999997</v>
      </c>
      <c r="J3227">
        <v>1</v>
      </c>
      <c r="K3227" s="191"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3.43</v>
      </c>
      <c r="L3227" s="192" t="str">
        <f t="shared" si="50"/>
        <v>Beer473</v>
      </c>
      <c r="M3227" s="191">
        <f>VLOOKUP(L3227,'Slope %'!C:D,2,0)</f>
        <v>0.12</v>
      </c>
    </row>
    <row r="3228" spans="1:13" x14ac:dyDescent="0.25">
      <c r="A3228">
        <v>43725</v>
      </c>
      <c r="B3228" s="58" t="s">
        <v>3101</v>
      </c>
      <c r="C3228" s="58" t="s">
        <v>410</v>
      </c>
      <c r="D3228" s="58" t="s">
        <v>677</v>
      </c>
      <c r="E3228" s="58">
        <v>1892</v>
      </c>
      <c r="F3228" s="58">
        <v>6</v>
      </c>
      <c r="G3228" s="59">
        <v>5</v>
      </c>
      <c r="H3228" s="58" t="s">
        <v>1283</v>
      </c>
      <c r="I3228" s="59">
        <v>16.989999999999998</v>
      </c>
      <c r="J3228">
        <v>4</v>
      </c>
      <c r="K3228" s="191"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7.39</v>
      </c>
      <c r="L3228" s="192" t="str">
        <f t="shared" si="50"/>
        <v>Beer1892</v>
      </c>
      <c r="M3228" s="191">
        <f>VLOOKUP(L3228,'Slope %'!C:D,2,0)</f>
        <v>0.1</v>
      </c>
    </row>
    <row r="3229" spans="1:13" x14ac:dyDescent="0.25">
      <c r="A3229">
        <v>43725</v>
      </c>
      <c r="B3229" s="58" t="s">
        <v>3101</v>
      </c>
      <c r="C3229" s="58" t="s">
        <v>410</v>
      </c>
      <c r="D3229" s="58" t="s">
        <v>677</v>
      </c>
      <c r="E3229" s="58">
        <v>1892</v>
      </c>
      <c r="F3229" s="58">
        <v>6</v>
      </c>
      <c r="G3229" s="59">
        <v>5</v>
      </c>
      <c r="H3229" s="58" t="s">
        <v>1283</v>
      </c>
      <c r="I3229" s="59">
        <v>16.989999999999998</v>
      </c>
      <c r="J3229">
        <v>4</v>
      </c>
      <c r="K3229" s="191"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7.39</v>
      </c>
      <c r="L3229" s="192" t="str">
        <f t="shared" si="50"/>
        <v>Beer1892</v>
      </c>
      <c r="M3229" s="191">
        <f>VLOOKUP(L3229,'Slope %'!C:D,2,0)</f>
        <v>0.1</v>
      </c>
    </row>
    <row r="3230" spans="1:13" x14ac:dyDescent="0.25">
      <c r="A3230">
        <v>43731</v>
      </c>
      <c r="B3230" s="58" t="s">
        <v>3102</v>
      </c>
      <c r="C3230" s="58" t="s">
        <v>423</v>
      </c>
      <c r="D3230" s="58" t="s">
        <v>476</v>
      </c>
      <c r="E3230" s="58">
        <v>750</v>
      </c>
      <c r="F3230" s="58">
        <v>12</v>
      </c>
      <c r="G3230" s="59">
        <v>13.5</v>
      </c>
      <c r="H3230" s="58" t="s">
        <v>474</v>
      </c>
      <c r="I3230" s="59">
        <v>29.99</v>
      </c>
      <c r="J3230">
        <v>1</v>
      </c>
      <c r="K3230" s="191"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7.9</v>
      </c>
      <c r="L3230" s="192" t="str">
        <f t="shared" si="50"/>
        <v>Wine750</v>
      </c>
      <c r="M3230" s="191">
        <f>VLOOKUP(L3230,'Slope %'!C:D,2,0)</f>
        <v>0.1</v>
      </c>
    </row>
    <row r="3231" spans="1:13" x14ac:dyDescent="0.25">
      <c r="A3231">
        <v>43764</v>
      </c>
      <c r="B3231" s="58" t="s">
        <v>3103</v>
      </c>
      <c r="C3231" s="58" t="s">
        <v>414</v>
      </c>
      <c r="D3231" s="58" t="s">
        <v>634</v>
      </c>
      <c r="E3231" s="58">
        <v>50</v>
      </c>
      <c r="F3231" s="58">
        <v>60</v>
      </c>
      <c r="G3231" s="59">
        <v>35</v>
      </c>
      <c r="H3231" s="58" t="s">
        <v>480</v>
      </c>
      <c r="I3231" s="59">
        <v>3.37</v>
      </c>
      <c r="J3231">
        <v>1</v>
      </c>
      <c r="K3231" s="191"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1.86</v>
      </c>
      <c r="L3231" s="192" t="str">
        <f t="shared" si="50"/>
        <v>Spirits50</v>
      </c>
      <c r="M3231" s="191">
        <f>VLOOKUP(L3231,'Slope %'!C:D,2,0)</f>
        <v>0.1</v>
      </c>
    </row>
    <row r="3232" spans="1:13" x14ac:dyDescent="0.25">
      <c r="A3232">
        <v>43776</v>
      </c>
      <c r="B3232" s="58" t="s">
        <v>3104</v>
      </c>
      <c r="C3232" s="58" t="s">
        <v>414</v>
      </c>
      <c r="D3232" s="58" t="s">
        <v>606</v>
      </c>
      <c r="E3232" s="58">
        <v>750</v>
      </c>
      <c r="F3232" s="58">
        <v>6</v>
      </c>
      <c r="G3232" s="59">
        <v>40</v>
      </c>
      <c r="H3232" s="58" t="s">
        <v>799</v>
      </c>
      <c r="I3232" s="59">
        <v>73.989999999999995</v>
      </c>
      <c r="J3232">
        <v>1</v>
      </c>
      <c r="K3232" s="191"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23.42</v>
      </c>
      <c r="L3232" s="192" t="str">
        <f t="shared" si="50"/>
        <v>Spirits750</v>
      </c>
      <c r="M3232" s="191">
        <f>VLOOKUP(L3232,'Slope %'!C:D,2,0)</f>
        <v>7.0000000000000007E-2</v>
      </c>
    </row>
    <row r="3233" spans="1:13" x14ac:dyDescent="0.25">
      <c r="A3233">
        <v>43803</v>
      </c>
      <c r="B3233" s="58" t="s">
        <v>3105</v>
      </c>
      <c r="C3233" s="58" t="s">
        <v>410</v>
      </c>
      <c r="D3233" s="58" t="s">
        <v>717</v>
      </c>
      <c r="E3233" s="58">
        <v>3784</v>
      </c>
      <c r="F3233" s="58">
        <v>3</v>
      </c>
      <c r="G3233" s="59">
        <v>7.1</v>
      </c>
      <c r="H3233" s="58" t="s">
        <v>516</v>
      </c>
      <c r="I3233" s="59">
        <v>31.99</v>
      </c>
      <c r="J3233">
        <v>8</v>
      </c>
      <c r="K3233" s="191"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20.97</v>
      </c>
      <c r="L3233" s="192" t="str">
        <f t="shared" si="50"/>
        <v>Beer3784</v>
      </c>
      <c r="M3233" s="191">
        <f>VLOOKUP(L3233,'Slope %'!C:D,2,0)</f>
        <v>7.0000000000000007E-2</v>
      </c>
    </row>
    <row r="3234" spans="1:13" x14ac:dyDescent="0.25">
      <c r="A3234">
        <v>43803</v>
      </c>
      <c r="B3234" s="58" t="s">
        <v>3105</v>
      </c>
      <c r="C3234" s="58" t="s">
        <v>410</v>
      </c>
      <c r="D3234" s="58" t="s">
        <v>717</v>
      </c>
      <c r="E3234" s="58">
        <v>3784</v>
      </c>
      <c r="F3234" s="58">
        <v>3</v>
      </c>
      <c r="G3234" s="59">
        <v>7.1</v>
      </c>
      <c r="H3234" s="58" t="s">
        <v>516</v>
      </c>
      <c r="I3234" s="59">
        <v>31.99</v>
      </c>
      <c r="J3234">
        <v>8</v>
      </c>
      <c r="K3234" s="191"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20.97</v>
      </c>
      <c r="L3234" s="192" t="str">
        <f t="shared" si="50"/>
        <v>Beer3784</v>
      </c>
      <c r="M3234" s="191">
        <f>VLOOKUP(L3234,'Slope %'!C:D,2,0)</f>
        <v>7.0000000000000007E-2</v>
      </c>
    </row>
    <row r="3235" spans="1:13" x14ac:dyDescent="0.25">
      <c r="A3235">
        <v>43806</v>
      </c>
      <c r="B3235" s="58" t="s">
        <v>3106</v>
      </c>
      <c r="C3235" s="58" t="s">
        <v>410</v>
      </c>
      <c r="D3235" s="58" t="s">
        <v>906</v>
      </c>
      <c r="E3235" s="58">
        <v>4260</v>
      </c>
      <c r="F3235" s="58">
        <v>2</v>
      </c>
      <c r="G3235" s="59">
        <v>4</v>
      </c>
      <c r="H3235" s="58" t="s">
        <v>1283</v>
      </c>
      <c r="I3235" s="59">
        <v>24.49</v>
      </c>
      <c r="J3235">
        <v>12</v>
      </c>
      <c r="K3235" s="191"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13.3</v>
      </c>
      <c r="L3235" s="192" t="str">
        <f t="shared" si="50"/>
        <v>Beer4260</v>
      </c>
      <c r="M3235" s="191">
        <f>VLOOKUP(L3235,'Slope %'!C:D,2,0)</f>
        <v>7.0000000000000007E-2</v>
      </c>
    </row>
    <row r="3236" spans="1:13" x14ac:dyDescent="0.25">
      <c r="A3236">
        <v>43806</v>
      </c>
      <c r="B3236" s="58" t="s">
        <v>3106</v>
      </c>
      <c r="C3236" s="58" t="s">
        <v>410</v>
      </c>
      <c r="D3236" s="58" t="s">
        <v>906</v>
      </c>
      <c r="E3236" s="58">
        <v>4260</v>
      </c>
      <c r="F3236" s="58">
        <v>2</v>
      </c>
      <c r="G3236" s="59">
        <v>4</v>
      </c>
      <c r="H3236" s="58" t="s">
        <v>1283</v>
      </c>
      <c r="I3236" s="59">
        <v>24.49</v>
      </c>
      <c r="J3236">
        <v>12</v>
      </c>
      <c r="K3236" s="191"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13.3</v>
      </c>
      <c r="L3236" s="192" t="str">
        <f t="shared" si="50"/>
        <v>Beer4260</v>
      </c>
      <c r="M3236" s="191">
        <f>VLOOKUP(L3236,'Slope %'!C:D,2,0)</f>
        <v>7.0000000000000007E-2</v>
      </c>
    </row>
    <row r="3237" spans="1:13" x14ac:dyDescent="0.25">
      <c r="A3237">
        <v>43815</v>
      </c>
      <c r="B3237" s="58" t="s">
        <v>3107</v>
      </c>
      <c r="C3237" s="58" t="s">
        <v>423</v>
      </c>
      <c r="D3237" s="58" t="s">
        <v>602</v>
      </c>
      <c r="E3237" s="58">
        <v>750</v>
      </c>
      <c r="F3237" s="58">
        <v>12</v>
      </c>
      <c r="G3237" s="59">
        <v>14.5</v>
      </c>
      <c r="H3237" s="58" t="s">
        <v>474</v>
      </c>
      <c r="I3237" s="59">
        <v>24.99</v>
      </c>
      <c r="J3237">
        <v>1</v>
      </c>
      <c r="K3237" s="191"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8.49</v>
      </c>
      <c r="L3237" s="192" t="str">
        <f t="shared" si="50"/>
        <v>Wine750</v>
      </c>
      <c r="M3237" s="191">
        <f>VLOOKUP(L3237,'Slope %'!C:D,2,0)</f>
        <v>0.1</v>
      </c>
    </row>
    <row r="3238" spans="1:13" x14ac:dyDescent="0.25">
      <c r="A3238">
        <v>43816</v>
      </c>
      <c r="B3238" s="58" t="s">
        <v>3108</v>
      </c>
      <c r="C3238" s="58" t="s">
        <v>410</v>
      </c>
      <c r="D3238" s="58" t="s">
        <v>621</v>
      </c>
      <c r="E3238" s="58">
        <v>473</v>
      </c>
      <c r="F3238" s="58">
        <v>24</v>
      </c>
      <c r="G3238" s="59">
        <v>4</v>
      </c>
      <c r="H3238" s="58" t="s">
        <v>1613</v>
      </c>
      <c r="I3238" s="59">
        <v>4.75</v>
      </c>
      <c r="J3238">
        <v>1</v>
      </c>
      <c r="K3238" s="191"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1.48</v>
      </c>
      <c r="L3238" s="192" t="str">
        <f t="shared" si="50"/>
        <v>Beer473</v>
      </c>
      <c r="M3238" s="191">
        <f>VLOOKUP(L3238,'Slope %'!C:D,2,0)</f>
        <v>0.12</v>
      </c>
    </row>
    <row r="3239" spans="1:13" x14ac:dyDescent="0.25">
      <c r="A3239">
        <v>43816</v>
      </c>
      <c r="B3239" s="58" t="s">
        <v>3108</v>
      </c>
      <c r="C3239" s="58" t="s">
        <v>410</v>
      </c>
      <c r="D3239" s="58" t="s">
        <v>621</v>
      </c>
      <c r="E3239" s="58">
        <v>473</v>
      </c>
      <c r="F3239" s="58">
        <v>24</v>
      </c>
      <c r="G3239" s="59">
        <v>4</v>
      </c>
      <c r="H3239" s="58" t="s">
        <v>1613</v>
      </c>
      <c r="I3239" s="59">
        <v>4.75</v>
      </c>
      <c r="J3239">
        <v>1</v>
      </c>
      <c r="K3239" s="191"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1.48</v>
      </c>
      <c r="L3239" s="192" t="str">
        <f t="shared" si="50"/>
        <v>Beer473</v>
      </c>
      <c r="M3239" s="191">
        <f>VLOOKUP(L3239,'Slope %'!C:D,2,0)</f>
        <v>0.12</v>
      </c>
    </row>
    <row r="3240" spans="1:13" x14ac:dyDescent="0.25">
      <c r="A3240">
        <v>43850</v>
      </c>
      <c r="B3240" s="58" t="s">
        <v>3109</v>
      </c>
      <c r="C3240" s="58" t="s">
        <v>423</v>
      </c>
      <c r="D3240" s="58" t="s">
        <v>711</v>
      </c>
      <c r="E3240" s="58">
        <v>750</v>
      </c>
      <c r="F3240" s="58">
        <v>6</v>
      </c>
      <c r="G3240" s="59">
        <v>11.5</v>
      </c>
      <c r="H3240" s="58" t="s">
        <v>445</v>
      </c>
      <c r="I3240" s="59">
        <v>19.489999999999998</v>
      </c>
      <c r="J3240">
        <v>1</v>
      </c>
      <c r="K3240" s="191"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6.73</v>
      </c>
      <c r="L3240" s="192" t="str">
        <f t="shared" si="50"/>
        <v>Wine750</v>
      </c>
      <c r="M3240" s="191">
        <f>VLOOKUP(L3240,'Slope %'!C:D,2,0)</f>
        <v>0.1</v>
      </c>
    </row>
    <row r="3241" spans="1:13" x14ac:dyDescent="0.25">
      <c r="A3241">
        <v>43851</v>
      </c>
      <c r="B3241" s="58" t="s">
        <v>3110</v>
      </c>
      <c r="C3241" s="58" t="s">
        <v>410</v>
      </c>
      <c r="D3241" s="58" t="s">
        <v>906</v>
      </c>
      <c r="E3241" s="58">
        <v>473</v>
      </c>
      <c r="F3241" s="58">
        <v>24</v>
      </c>
      <c r="G3241" s="59">
        <v>5</v>
      </c>
      <c r="H3241" s="58" t="s">
        <v>1200</v>
      </c>
      <c r="I3241" s="59">
        <v>3.99</v>
      </c>
      <c r="J3241">
        <v>1</v>
      </c>
      <c r="K3241" s="191"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1.85</v>
      </c>
      <c r="L3241" s="192" t="str">
        <f t="shared" si="50"/>
        <v>Beer473</v>
      </c>
      <c r="M3241" s="191">
        <f>VLOOKUP(L3241,'Slope %'!C:D,2,0)</f>
        <v>0.12</v>
      </c>
    </row>
    <row r="3242" spans="1:13" x14ac:dyDescent="0.25">
      <c r="A3242">
        <v>43851</v>
      </c>
      <c r="B3242" s="58" t="s">
        <v>3110</v>
      </c>
      <c r="C3242" s="58" t="s">
        <v>410</v>
      </c>
      <c r="D3242" s="58" t="s">
        <v>906</v>
      </c>
      <c r="E3242" s="58">
        <v>473</v>
      </c>
      <c r="F3242" s="58">
        <v>24</v>
      </c>
      <c r="G3242" s="59">
        <v>5</v>
      </c>
      <c r="H3242" s="58" t="s">
        <v>1200</v>
      </c>
      <c r="I3242" s="59">
        <v>3.99</v>
      </c>
      <c r="J3242">
        <v>1</v>
      </c>
      <c r="K3242" s="191"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1.85</v>
      </c>
      <c r="L3242" s="192" t="str">
        <f t="shared" si="50"/>
        <v>Beer473</v>
      </c>
      <c r="M3242" s="191">
        <f>VLOOKUP(L3242,'Slope %'!C:D,2,0)</f>
        <v>0.12</v>
      </c>
    </row>
    <row r="3243" spans="1:13" x14ac:dyDescent="0.25">
      <c r="A3243">
        <v>43855</v>
      </c>
      <c r="B3243" s="58" t="s">
        <v>3111</v>
      </c>
      <c r="C3243" s="58" t="s">
        <v>410</v>
      </c>
      <c r="D3243" s="58" t="s">
        <v>677</v>
      </c>
      <c r="E3243" s="58">
        <v>473</v>
      </c>
      <c r="F3243" s="58">
        <v>24</v>
      </c>
      <c r="G3243" s="59">
        <v>5.3</v>
      </c>
      <c r="H3243" s="58" t="s">
        <v>3112</v>
      </c>
      <c r="I3243" s="59">
        <v>4.1500000000000004</v>
      </c>
      <c r="J3243">
        <v>1</v>
      </c>
      <c r="K3243" s="191"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1.96</v>
      </c>
      <c r="L3243" s="192" t="str">
        <f t="shared" si="50"/>
        <v>Beer473</v>
      </c>
      <c r="M3243" s="191">
        <f>VLOOKUP(L3243,'Slope %'!C:D,2,0)</f>
        <v>0.12</v>
      </c>
    </row>
    <row r="3244" spans="1:13" x14ac:dyDescent="0.25">
      <c r="A3244">
        <v>43855</v>
      </c>
      <c r="B3244" s="58" t="s">
        <v>3111</v>
      </c>
      <c r="C3244" s="58" t="s">
        <v>410</v>
      </c>
      <c r="D3244" s="58" t="s">
        <v>677</v>
      </c>
      <c r="E3244" s="58">
        <v>473</v>
      </c>
      <c r="F3244" s="58">
        <v>24</v>
      </c>
      <c r="G3244" s="59">
        <v>5.3</v>
      </c>
      <c r="H3244" s="58" t="s">
        <v>1903</v>
      </c>
      <c r="I3244" s="59">
        <v>4.1500000000000004</v>
      </c>
      <c r="J3244">
        <v>1</v>
      </c>
      <c r="K3244" s="191"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1.96</v>
      </c>
      <c r="L3244" s="192" t="str">
        <f t="shared" si="50"/>
        <v>Beer473</v>
      </c>
      <c r="M3244" s="191">
        <f>VLOOKUP(L3244,'Slope %'!C:D,2,0)</f>
        <v>0.12</v>
      </c>
    </row>
    <row r="3245" spans="1:13" x14ac:dyDescent="0.25">
      <c r="A3245">
        <v>43857</v>
      </c>
      <c r="B3245" s="58" t="s">
        <v>3113</v>
      </c>
      <c r="C3245" s="58" t="s">
        <v>414</v>
      </c>
      <c r="D3245" s="58" t="s">
        <v>566</v>
      </c>
      <c r="E3245" s="58">
        <v>375</v>
      </c>
      <c r="F3245" s="58">
        <v>12</v>
      </c>
      <c r="G3245" s="59">
        <v>13.7</v>
      </c>
      <c r="H3245" s="58" t="s">
        <v>451</v>
      </c>
      <c r="I3245" s="59">
        <v>21.99</v>
      </c>
      <c r="J3245">
        <v>1</v>
      </c>
      <c r="K3245" s="191"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4.55</v>
      </c>
      <c r="L3245" s="192" t="str">
        <f t="shared" si="50"/>
        <v>Spirits375</v>
      </c>
      <c r="M3245" s="191">
        <f>VLOOKUP(L3245,'Slope %'!C:D,2,0)</f>
        <v>0.1</v>
      </c>
    </row>
    <row r="3246" spans="1:13" x14ac:dyDescent="0.25">
      <c r="A3246">
        <v>43858</v>
      </c>
      <c r="B3246" s="58" t="s">
        <v>3114</v>
      </c>
      <c r="C3246" s="58" t="s">
        <v>423</v>
      </c>
      <c r="D3246" s="58" t="s">
        <v>436</v>
      </c>
      <c r="E3246" s="58">
        <v>750</v>
      </c>
      <c r="F3246" s="58">
        <v>12</v>
      </c>
      <c r="G3246" s="59">
        <v>14.5</v>
      </c>
      <c r="H3246" s="58" t="s">
        <v>591</v>
      </c>
      <c r="I3246" s="59">
        <v>14.99</v>
      </c>
      <c r="J3246">
        <v>1</v>
      </c>
      <c r="K3246" s="191"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8.49</v>
      </c>
      <c r="L3246" s="192" t="str">
        <f t="shared" si="50"/>
        <v>Wine750</v>
      </c>
      <c r="M3246" s="191">
        <f>VLOOKUP(L3246,'Slope %'!C:D,2,0)</f>
        <v>0.1</v>
      </c>
    </row>
    <row r="3247" spans="1:13" x14ac:dyDescent="0.25">
      <c r="A3247">
        <v>43875</v>
      </c>
      <c r="B3247" s="58" t="s">
        <v>3115</v>
      </c>
      <c r="C3247" s="58" t="s">
        <v>414</v>
      </c>
      <c r="D3247" s="58" t="s">
        <v>415</v>
      </c>
      <c r="E3247" s="58">
        <v>750</v>
      </c>
      <c r="F3247" s="58">
        <v>12</v>
      </c>
      <c r="G3247" s="59">
        <v>40</v>
      </c>
      <c r="H3247" s="58" t="s">
        <v>434</v>
      </c>
      <c r="I3247" s="59">
        <v>39.99</v>
      </c>
      <c r="J3247">
        <v>1</v>
      </c>
      <c r="K3247" s="191"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23.42</v>
      </c>
      <c r="L3247" s="192" t="str">
        <f t="shared" si="50"/>
        <v>Spirits750</v>
      </c>
      <c r="M3247" s="191">
        <f>VLOOKUP(L3247,'Slope %'!C:D,2,0)</f>
        <v>7.0000000000000007E-2</v>
      </c>
    </row>
    <row r="3248" spans="1:13" x14ac:dyDescent="0.25">
      <c r="A3248">
        <v>43876</v>
      </c>
      <c r="B3248" s="58" t="s">
        <v>3116</v>
      </c>
      <c r="C3248" s="58" t="s">
        <v>423</v>
      </c>
      <c r="D3248" s="58" t="s">
        <v>455</v>
      </c>
      <c r="E3248" s="58">
        <v>750</v>
      </c>
      <c r="F3248" s="58">
        <v>12</v>
      </c>
      <c r="G3248" s="59">
        <v>11</v>
      </c>
      <c r="H3248" s="58" t="s">
        <v>471</v>
      </c>
      <c r="I3248" s="59">
        <v>19.989999999999998</v>
      </c>
      <c r="J3248">
        <v>1</v>
      </c>
      <c r="K3248" s="191"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6.44</v>
      </c>
      <c r="L3248" s="192" t="str">
        <f t="shared" si="50"/>
        <v>Wine750</v>
      </c>
      <c r="M3248" s="191">
        <f>VLOOKUP(L3248,'Slope %'!C:D,2,0)</f>
        <v>0.1</v>
      </c>
    </row>
    <row r="3249" spans="1:13" x14ac:dyDescent="0.25">
      <c r="A3249">
        <v>43877</v>
      </c>
      <c r="B3249" s="58" t="s">
        <v>3117</v>
      </c>
      <c r="C3249" s="58" t="s">
        <v>423</v>
      </c>
      <c r="D3249" s="58" t="s">
        <v>575</v>
      </c>
      <c r="E3249" s="58">
        <v>750</v>
      </c>
      <c r="F3249" s="58">
        <v>12</v>
      </c>
      <c r="G3249" s="59">
        <v>12</v>
      </c>
      <c r="H3249" s="58" t="s">
        <v>448</v>
      </c>
      <c r="I3249" s="59">
        <v>17.989999999999998</v>
      </c>
      <c r="J3249">
        <v>1</v>
      </c>
      <c r="K3249" s="191"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7.03</v>
      </c>
      <c r="L3249" s="192" t="str">
        <f t="shared" si="50"/>
        <v>Wine750</v>
      </c>
      <c r="M3249" s="191">
        <f>VLOOKUP(L3249,'Slope %'!C:D,2,0)</f>
        <v>0.1</v>
      </c>
    </row>
    <row r="3250" spans="1:13" x14ac:dyDescent="0.25">
      <c r="A3250">
        <v>43880</v>
      </c>
      <c r="B3250" s="58" t="s">
        <v>3118</v>
      </c>
      <c r="C3250" s="58" t="s">
        <v>423</v>
      </c>
      <c r="D3250" s="58" t="s">
        <v>3119</v>
      </c>
      <c r="E3250" s="58">
        <v>750</v>
      </c>
      <c r="F3250" s="58">
        <v>12</v>
      </c>
      <c r="G3250" s="59">
        <v>14</v>
      </c>
      <c r="H3250" s="58" t="s">
        <v>471</v>
      </c>
      <c r="I3250" s="59">
        <v>19.47</v>
      </c>
      <c r="J3250">
        <v>1</v>
      </c>
      <c r="K3250" s="191"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8.1999999999999993</v>
      </c>
      <c r="L3250" s="192" t="str">
        <f t="shared" si="50"/>
        <v>Wine750</v>
      </c>
      <c r="M3250" s="191">
        <f>VLOOKUP(L3250,'Slope %'!C:D,2,0)</f>
        <v>0.1</v>
      </c>
    </row>
    <row r="3251" spans="1:13" x14ac:dyDescent="0.25">
      <c r="A3251">
        <v>43886</v>
      </c>
      <c r="B3251" s="58" t="s">
        <v>3120</v>
      </c>
      <c r="C3251" s="58" t="s">
        <v>423</v>
      </c>
      <c r="D3251" s="58" t="s">
        <v>436</v>
      </c>
      <c r="E3251" s="58">
        <v>750</v>
      </c>
      <c r="F3251" s="58">
        <v>12</v>
      </c>
      <c r="G3251" s="59">
        <v>12</v>
      </c>
      <c r="H3251" s="58" t="s">
        <v>1701</v>
      </c>
      <c r="I3251" s="59">
        <v>17.989999999999998</v>
      </c>
      <c r="J3251">
        <v>1</v>
      </c>
      <c r="K3251" s="191"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7.03</v>
      </c>
      <c r="L3251" s="192" t="str">
        <f t="shared" si="50"/>
        <v>Wine750</v>
      </c>
      <c r="M3251" s="191">
        <f>VLOOKUP(L3251,'Slope %'!C:D,2,0)</f>
        <v>0.1</v>
      </c>
    </row>
    <row r="3252" spans="1:13" x14ac:dyDescent="0.25">
      <c r="A3252">
        <v>43896</v>
      </c>
      <c r="B3252" s="58" t="s">
        <v>3121</v>
      </c>
      <c r="C3252" s="58" t="s">
        <v>423</v>
      </c>
      <c r="D3252" s="58" t="s">
        <v>538</v>
      </c>
      <c r="E3252" s="58">
        <v>750</v>
      </c>
      <c r="F3252" s="58">
        <v>12</v>
      </c>
      <c r="G3252" s="59">
        <v>14.5</v>
      </c>
      <c r="H3252" s="58" t="s">
        <v>1701</v>
      </c>
      <c r="I3252" s="59">
        <v>10.49</v>
      </c>
      <c r="J3252">
        <v>1</v>
      </c>
      <c r="K3252" s="191"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8.49</v>
      </c>
      <c r="L3252" s="192" t="str">
        <f t="shared" si="50"/>
        <v>Wine750</v>
      </c>
      <c r="M3252" s="191">
        <f>VLOOKUP(L3252,'Slope %'!C:D,2,0)</f>
        <v>0.1</v>
      </c>
    </row>
    <row r="3253" spans="1:13" x14ac:dyDescent="0.25">
      <c r="A3253">
        <v>43951</v>
      </c>
      <c r="B3253" s="58" t="s">
        <v>3122</v>
      </c>
      <c r="C3253" s="58" t="s">
        <v>673</v>
      </c>
      <c r="D3253" s="58" t="s">
        <v>674</v>
      </c>
      <c r="E3253" s="58">
        <v>473</v>
      </c>
      <c r="F3253" s="58">
        <v>24</v>
      </c>
      <c r="G3253" s="59">
        <v>7</v>
      </c>
      <c r="H3253" s="58" t="s">
        <v>434</v>
      </c>
      <c r="I3253" s="59">
        <v>3.48</v>
      </c>
      <c r="J3253">
        <v>1</v>
      </c>
      <c r="K3253" s="191"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2.74</v>
      </c>
      <c r="L3253" s="192" t="str">
        <f t="shared" si="50"/>
        <v>Ready to Drink473</v>
      </c>
      <c r="M3253" s="191">
        <f>VLOOKUP(L3253,'Slope %'!C:D,2,0)</f>
        <v>0.12</v>
      </c>
    </row>
    <row r="3254" spans="1:13" x14ac:dyDescent="0.25">
      <c r="A3254">
        <v>43951</v>
      </c>
      <c r="B3254" s="58" t="s">
        <v>3122</v>
      </c>
      <c r="C3254" s="58" t="s">
        <v>673</v>
      </c>
      <c r="D3254" s="58" t="s">
        <v>674</v>
      </c>
      <c r="E3254" s="58">
        <v>473</v>
      </c>
      <c r="F3254" s="58">
        <v>24</v>
      </c>
      <c r="G3254" s="59">
        <v>7</v>
      </c>
      <c r="H3254" s="58" t="s">
        <v>434</v>
      </c>
      <c r="I3254" s="59">
        <v>3.48</v>
      </c>
      <c r="J3254">
        <v>1</v>
      </c>
      <c r="K3254" s="191"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2.74</v>
      </c>
      <c r="L3254" s="192" t="str">
        <f t="shared" si="50"/>
        <v>Ready to Drink473</v>
      </c>
      <c r="M3254" s="191">
        <f>VLOOKUP(L3254,'Slope %'!C:D,2,0)</f>
        <v>0.12</v>
      </c>
    </row>
    <row r="3255" spans="1:13" x14ac:dyDescent="0.25">
      <c r="A3255">
        <v>43958</v>
      </c>
      <c r="B3255" s="58" t="s">
        <v>3123</v>
      </c>
      <c r="C3255" s="58" t="s">
        <v>673</v>
      </c>
      <c r="D3255" s="58" t="s">
        <v>674</v>
      </c>
      <c r="E3255" s="58">
        <v>473</v>
      </c>
      <c r="F3255" s="58">
        <v>24</v>
      </c>
      <c r="G3255" s="59">
        <v>7</v>
      </c>
      <c r="H3255" s="58" t="s">
        <v>434</v>
      </c>
      <c r="I3255" s="59">
        <v>3.48</v>
      </c>
      <c r="J3255">
        <v>1</v>
      </c>
      <c r="K3255" s="191"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2.74</v>
      </c>
      <c r="L3255" s="192" t="str">
        <f t="shared" si="50"/>
        <v>Ready to Drink473</v>
      </c>
      <c r="M3255" s="191">
        <f>VLOOKUP(L3255,'Slope %'!C:D,2,0)</f>
        <v>0.12</v>
      </c>
    </row>
    <row r="3256" spans="1:13" x14ac:dyDescent="0.25">
      <c r="A3256">
        <v>43958</v>
      </c>
      <c r="B3256" s="58" t="s">
        <v>3123</v>
      </c>
      <c r="C3256" s="58" t="s">
        <v>673</v>
      </c>
      <c r="D3256" s="58" t="s">
        <v>674</v>
      </c>
      <c r="E3256" s="58">
        <v>473</v>
      </c>
      <c r="F3256" s="58">
        <v>24</v>
      </c>
      <c r="G3256" s="59">
        <v>7</v>
      </c>
      <c r="H3256" s="58" t="s">
        <v>434</v>
      </c>
      <c r="I3256" s="59">
        <v>3.48</v>
      </c>
      <c r="J3256">
        <v>1</v>
      </c>
      <c r="K3256" s="191"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2.74</v>
      </c>
      <c r="L3256" s="192" t="str">
        <f t="shared" si="50"/>
        <v>Ready to Drink473</v>
      </c>
      <c r="M3256" s="191">
        <f>VLOOKUP(L3256,'Slope %'!C:D,2,0)</f>
        <v>0.12</v>
      </c>
    </row>
    <row r="3257" spans="1:13" x14ac:dyDescent="0.25">
      <c r="A3257">
        <v>43959</v>
      </c>
      <c r="B3257" s="58" t="s">
        <v>3124</v>
      </c>
      <c r="C3257" s="58" t="s">
        <v>673</v>
      </c>
      <c r="D3257" s="58" t="s">
        <v>2505</v>
      </c>
      <c r="E3257" s="58">
        <v>473</v>
      </c>
      <c r="F3257" s="58">
        <v>24</v>
      </c>
      <c r="G3257" s="59">
        <v>7</v>
      </c>
      <c r="H3257" s="58" t="s">
        <v>434</v>
      </c>
      <c r="I3257" s="59">
        <v>3.48</v>
      </c>
      <c r="J3257">
        <v>1</v>
      </c>
      <c r="K3257" s="191"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2.74</v>
      </c>
      <c r="L3257" s="192" t="str">
        <f t="shared" si="50"/>
        <v>Ready to Drink473</v>
      </c>
      <c r="M3257" s="191">
        <f>VLOOKUP(L3257,'Slope %'!C:D,2,0)</f>
        <v>0.12</v>
      </c>
    </row>
    <row r="3258" spans="1:13" x14ac:dyDescent="0.25">
      <c r="A3258">
        <v>43959</v>
      </c>
      <c r="B3258" s="58" t="s">
        <v>3124</v>
      </c>
      <c r="C3258" s="58" t="s">
        <v>673</v>
      </c>
      <c r="D3258" s="58" t="s">
        <v>2505</v>
      </c>
      <c r="E3258" s="58">
        <v>473</v>
      </c>
      <c r="F3258" s="58">
        <v>24</v>
      </c>
      <c r="G3258" s="59">
        <v>7</v>
      </c>
      <c r="H3258" s="58" t="s">
        <v>434</v>
      </c>
      <c r="I3258" s="59">
        <v>3.48</v>
      </c>
      <c r="J3258">
        <v>1</v>
      </c>
      <c r="K3258" s="191"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2.74</v>
      </c>
      <c r="L3258" s="192" t="str">
        <f t="shared" si="50"/>
        <v>Ready to Drink473</v>
      </c>
      <c r="M3258" s="191">
        <f>VLOOKUP(L3258,'Slope %'!C:D,2,0)</f>
        <v>0.12</v>
      </c>
    </row>
    <row r="3259" spans="1:13" x14ac:dyDescent="0.25">
      <c r="A3259">
        <v>43965</v>
      </c>
      <c r="B3259" s="58" t="s">
        <v>3125</v>
      </c>
      <c r="C3259" s="58" t="s">
        <v>423</v>
      </c>
      <c r="D3259" s="58" t="s">
        <v>476</v>
      </c>
      <c r="E3259" s="58">
        <v>750</v>
      </c>
      <c r="F3259" s="58">
        <v>12</v>
      </c>
      <c r="G3259" s="59">
        <v>13.5</v>
      </c>
      <c r="H3259" s="58" t="s">
        <v>511</v>
      </c>
      <c r="I3259" s="59">
        <v>19.989999999999998</v>
      </c>
      <c r="J3259">
        <v>1</v>
      </c>
      <c r="K3259" s="191"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7.9</v>
      </c>
      <c r="L3259" s="192" t="str">
        <f t="shared" si="50"/>
        <v>Wine750</v>
      </c>
      <c r="M3259" s="191">
        <f>VLOOKUP(L3259,'Slope %'!C:D,2,0)</f>
        <v>0.1</v>
      </c>
    </row>
    <row r="3260" spans="1:13" x14ac:dyDescent="0.25">
      <c r="A3260">
        <v>43977</v>
      </c>
      <c r="B3260" s="58" t="s">
        <v>3126</v>
      </c>
      <c r="C3260" s="58" t="s">
        <v>673</v>
      </c>
      <c r="D3260" s="58" t="s">
        <v>1091</v>
      </c>
      <c r="E3260" s="58">
        <v>4260</v>
      </c>
      <c r="F3260" s="58">
        <v>2</v>
      </c>
      <c r="G3260" s="59">
        <v>5</v>
      </c>
      <c r="H3260" s="58" t="s">
        <v>1399</v>
      </c>
      <c r="I3260" s="59">
        <v>32.979999999999997</v>
      </c>
      <c r="J3260">
        <v>12</v>
      </c>
      <c r="K3260" s="191"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16.63</v>
      </c>
      <c r="L3260" s="192" t="str">
        <f t="shared" si="50"/>
        <v>Ready to Drink4260</v>
      </c>
      <c r="M3260" s="191">
        <f>VLOOKUP(L3260,'Slope %'!C:D,2,0)</f>
        <v>7.0000000000000007E-2</v>
      </c>
    </row>
    <row r="3261" spans="1:13" x14ac:dyDescent="0.25">
      <c r="A3261">
        <v>43977</v>
      </c>
      <c r="B3261" s="58" t="s">
        <v>3126</v>
      </c>
      <c r="C3261" s="58" t="s">
        <v>673</v>
      </c>
      <c r="D3261" s="58" t="s">
        <v>1091</v>
      </c>
      <c r="E3261" s="58">
        <v>4260</v>
      </c>
      <c r="F3261" s="58">
        <v>2</v>
      </c>
      <c r="G3261" s="59">
        <v>5</v>
      </c>
      <c r="H3261" s="58" t="s">
        <v>1399</v>
      </c>
      <c r="I3261" s="59">
        <v>32.979999999999997</v>
      </c>
      <c r="J3261">
        <v>12</v>
      </c>
      <c r="K3261" s="191"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16.63</v>
      </c>
      <c r="L3261" s="192" t="str">
        <f t="shared" si="50"/>
        <v>Ready to Drink4260</v>
      </c>
      <c r="M3261" s="191">
        <f>VLOOKUP(L3261,'Slope %'!C:D,2,0)</f>
        <v>7.0000000000000007E-2</v>
      </c>
    </row>
    <row r="3262" spans="1:13" x14ac:dyDescent="0.25">
      <c r="A3262">
        <v>43993</v>
      </c>
      <c r="B3262" s="58" t="s">
        <v>3127</v>
      </c>
      <c r="C3262" s="58" t="s">
        <v>410</v>
      </c>
      <c r="D3262" s="58" t="s">
        <v>677</v>
      </c>
      <c r="E3262" s="58">
        <v>473</v>
      </c>
      <c r="F3262" s="58">
        <v>24</v>
      </c>
      <c r="G3262" s="59">
        <v>4.5</v>
      </c>
      <c r="H3262" s="58" t="s">
        <v>2920</v>
      </c>
      <c r="I3262" s="59">
        <v>4.49</v>
      </c>
      <c r="J3262">
        <v>1</v>
      </c>
      <c r="K3262" s="191"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1.66</v>
      </c>
      <c r="L3262" s="192" t="str">
        <f t="shared" si="50"/>
        <v>Beer473</v>
      </c>
      <c r="M3262" s="191">
        <f>VLOOKUP(L3262,'Slope %'!C:D,2,0)</f>
        <v>0.12</v>
      </c>
    </row>
    <row r="3263" spans="1:13" x14ac:dyDescent="0.25">
      <c r="A3263">
        <v>43993</v>
      </c>
      <c r="B3263" s="58" t="s">
        <v>3127</v>
      </c>
      <c r="C3263" s="58" t="s">
        <v>410</v>
      </c>
      <c r="D3263" s="58" t="s">
        <v>677</v>
      </c>
      <c r="E3263" s="58">
        <v>473</v>
      </c>
      <c r="F3263" s="58">
        <v>24</v>
      </c>
      <c r="G3263" s="59">
        <v>4.5</v>
      </c>
      <c r="H3263" s="58" t="s">
        <v>1903</v>
      </c>
      <c r="I3263" s="59">
        <v>4.49</v>
      </c>
      <c r="J3263">
        <v>1</v>
      </c>
      <c r="K3263" s="191"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1.66</v>
      </c>
      <c r="L3263" s="192" t="str">
        <f t="shared" si="50"/>
        <v>Beer473</v>
      </c>
      <c r="M3263" s="191">
        <f>VLOOKUP(L3263,'Slope %'!C:D,2,0)</f>
        <v>0.12</v>
      </c>
    </row>
    <row r="3264" spans="1:13" x14ac:dyDescent="0.25">
      <c r="A3264">
        <v>44007</v>
      </c>
      <c r="B3264" s="58" t="s">
        <v>3128</v>
      </c>
      <c r="C3264" s="58" t="s">
        <v>414</v>
      </c>
      <c r="D3264" s="58" t="s">
        <v>1896</v>
      </c>
      <c r="E3264" s="58">
        <v>750</v>
      </c>
      <c r="F3264" s="58">
        <v>6</v>
      </c>
      <c r="G3264" s="59">
        <v>40</v>
      </c>
      <c r="H3264" s="58" t="s">
        <v>539</v>
      </c>
      <c r="I3264" s="59">
        <v>39.99</v>
      </c>
      <c r="J3264">
        <v>1</v>
      </c>
      <c r="K3264" s="191"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23.42</v>
      </c>
      <c r="L3264" s="192" t="str">
        <f t="shared" si="50"/>
        <v>Spirits750</v>
      </c>
      <c r="M3264" s="191">
        <f>VLOOKUP(L3264,'Slope %'!C:D,2,0)</f>
        <v>7.0000000000000007E-2</v>
      </c>
    </row>
    <row r="3265" spans="1:13" x14ac:dyDescent="0.25">
      <c r="A3265">
        <v>44022</v>
      </c>
      <c r="B3265" s="58" t="s">
        <v>3129</v>
      </c>
      <c r="C3265" s="58" t="s">
        <v>414</v>
      </c>
      <c r="D3265" s="58" t="s">
        <v>663</v>
      </c>
      <c r="E3265" s="58">
        <v>750</v>
      </c>
      <c r="F3265" s="58">
        <v>12</v>
      </c>
      <c r="G3265" s="59">
        <v>38</v>
      </c>
      <c r="H3265" s="58" t="s">
        <v>445</v>
      </c>
      <c r="I3265" s="59">
        <v>29.99</v>
      </c>
      <c r="J3265">
        <v>1</v>
      </c>
      <c r="K3265" s="191"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22.25</v>
      </c>
      <c r="L3265" s="192" t="str">
        <f t="shared" si="50"/>
        <v>Spirits750</v>
      </c>
      <c r="M3265" s="191">
        <f>VLOOKUP(L3265,'Slope %'!C:D,2,0)</f>
        <v>7.0000000000000007E-2</v>
      </c>
    </row>
    <row r="3266" spans="1:13" x14ac:dyDescent="0.25">
      <c r="A3266">
        <v>44056</v>
      </c>
      <c r="B3266" s="58" t="s">
        <v>3130</v>
      </c>
      <c r="C3266" s="58" t="s">
        <v>414</v>
      </c>
      <c r="D3266" s="58" t="s">
        <v>549</v>
      </c>
      <c r="E3266" s="58">
        <v>1750</v>
      </c>
      <c r="F3266" s="58">
        <v>6</v>
      </c>
      <c r="G3266" s="59">
        <v>46</v>
      </c>
      <c r="H3266" s="58" t="s">
        <v>501</v>
      </c>
      <c r="I3266" s="59">
        <v>62.99</v>
      </c>
      <c r="J3266">
        <v>1</v>
      </c>
      <c r="K3266" s="191"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62.85</v>
      </c>
      <c r="L3266" s="192" t="str">
        <f t="shared" si="50"/>
        <v>Spirits1750</v>
      </c>
      <c r="M3266" s="191">
        <f>VLOOKUP(L3266,'Slope %'!C:D,2,0)</f>
        <v>0.03</v>
      </c>
    </row>
    <row r="3267" spans="1:13" x14ac:dyDescent="0.25">
      <c r="A3267">
        <v>44145</v>
      </c>
      <c r="B3267" s="58" t="s">
        <v>3131</v>
      </c>
      <c r="C3267" s="58" t="s">
        <v>423</v>
      </c>
      <c r="D3267" s="58" t="s">
        <v>473</v>
      </c>
      <c r="E3267" s="58">
        <v>750</v>
      </c>
      <c r="F3267" s="58">
        <v>12</v>
      </c>
      <c r="G3267" s="59">
        <v>13.5</v>
      </c>
      <c r="H3267" s="58" t="s">
        <v>456</v>
      </c>
      <c r="I3267" s="59">
        <v>18.989999999999998</v>
      </c>
      <c r="J3267">
        <v>1</v>
      </c>
      <c r="K3267" s="191"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7.9</v>
      </c>
      <c r="L3267" s="192" t="str">
        <f t="shared" ref="L3267:L3330" si="51">(_xlfn.CONCAT(C3267,E3267))</f>
        <v>Wine750</v>
      </c>
      <c r="M3267" s="191">
        <f>VLOOKUP(L3267,'Slope %'!C:D,2,0)</f>
        <v>0.1</v>
      </c>
    </row>
    <row r="3268" spans="1:13" x14ac:dyDescent="0.25">
      <c r="A3268">
        <v>44192</v>
      </c>
      <c r="B3268" s="58" t="s">
        <v>3132</v>
      </c>
      <c r="C3268" s="58" t="s">
        <v>673</v>
      </c>
      <c r="D3268" s="58" t="s">
        <v>674</v>
      </c>
      <c r="E3268" s="58">
        <v>2130</v>
      </c>
      <c r="F3268" s="58">
        <v>4</v>
      </c>
      <c r="G3268" s="59">
        <v>5</v>
      </c>
      <c r="H3268" s="58" t="s">
        <v>1399</v>
      </c>
      <c r="I3268" s="59">
        <v>18.98</v>
      </c>
      <c r="J3268">
        <v>6</v>
      </c>
      <c r="K3268" s="191"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8.31</v>
      </c>
      <c r="L3268" s="192" t="str">
        <f t="shared" si="51"/>
        <v>Ready to Drink2130</v>
      </c>
      <c r="M3268" s="191">
        <f>VLOOKUP(L3268,'Slope %'!C:D,2,0)</f>
        <v>0.1</v>
      </c>
    </row>
    <row r="3269" spans="1:13" x14ac:dyDescent="0.25">
      <c r="A3269">
        <v>44192</v>
      </c>
      <c r="B3269" s="58" t="s">
        <v>3132</v>
      </c>
      <c r="C3269" s="58" t="s">
        <v>673</v>
      </c>
      <c r="D3269" s="58" t="s">
        <v>674</v>
      </c>
      <c r="E3269" s="58">
        <v>2130</v>
      </c>
      <c r="F3269" s="58">
        <v>4</v>
      </c>
      <c r="G3269" s="59">
        <v>5</v>
      </c>
      <c r="H3269" s="58" t="s">
        <v>1399</v>
      </c>
      <c r="I3269" s="59">
        <v>18.98</v>
      </c>
      <c r="J3269">
        <v>6</v>
      </c>
      <c r="K3269" s="191"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8.31</v>
      </c>
      <c r="L3269" s="192" t="str">
        <f t="shared" si="51"/>
        <v>Ready to Drink2130</v>
      </c>
      <c r="M3269" s="191">
        <f>VLOOKUP(L3269,'Slope %'!C:D,2,0)</f>
        <v>0.1</v>
      </c>
    </row>
    <row r="3270" spans="1:13" x14ac:dyDescent="0.25">
      <c r="A3270">
        <v>44208</v>
      </c>
      <c r="B3270" s="58" t="s">
        <v>3133</v>
      </c>
      <c r="C3270" s="58" t="s">
        <v>410</v>
      </c>
      <c r="D3270" s="58" t="s">
        <v>906</v>
      </c>
      <c r="E3270" s="58">
        <v>473</v>
      </c>
      <c r="F3270" s="58">
        <v>24</v>
      </c>
      <c r="G3270" s="59">
        <v>4.5</v>
      </c>
      <c r="H3270" s="58" t="s">
        <v>2066</v>
      </c>
      <c r="I3270" s="59">
        <v>4.5</v>
      </c>
      <c r="J3270">
        <v>1</v>
      </c>
      <c r="K3270" s="191"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1.66</v>
      </c>
      <c r="L3270" s="192" t="str">
        <f t="shared" si="51"/>
        <v>Beer473</v>
      </c>
      <c r="M3270" s="191">
        <f>VLOOKUP(L3270,'Slope %'!C:D,2,0)</f>
        <v>0.12</v>
      </c>
    </row>
    <row r="3271" spans="1:13" x14ac:dyDescent="0.25">
      <c r="A3271">
        <v>44208</v>
      </c>
      <c r="B3271" s="58" t="s">
        <v>3133</v>
      </c>
      <c r="C3271" s="58" t="s">
        <v>410</v>
      </c>
      <c r="D3271" s="58" t="s">
        <v>906</v>
      </c>
      <c r="E3271" s="58">
        <v>473</v>
      </c>
      <c r="F3271" s="58">
        <v>24</v>
      </c>
      <c r="G3271" s="59">
        <v>4.5</v>
      </c>
      <c r="H3271" s="58" t="s">
        <v>2066</v>
      </c>
      <c r="I3271" s="59">
        <v>4.5</v>
      </c>
      <c r="J3271">
        <v>1</v>
      </c>
      <c r="K3271" s="191"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1.66</v>
      </c>
      <c r="L3271" s="192" t="str">
        <f t="shared" si="51"/>
        <v>Beer473</v>
      </c>
      <c r="M3271" s="191">
        <f>VLOOKUP(L3271,'Slope %'!C:D,2,0)</f>
        <v>0.12</v>
      </c>
    </row>
    <row r="3272" spans="1:13" x14ac:dyDescent="0.25">
      <c r="A3272">
        <v>44223</v>
      </c>
      <c r="B3272" s="58" t="s">
        <v>3134</v>
      </c>
      <c r="C3272" s="58" t="s">
        <v>673</v>
      </c>
      <c r="D3272" s="58" t="s">
        <v>750</v>
      </c>
      <c r="E3272" s="58">
        <v>4260</v>
      </c>
      <c r="F3272" s="58">
        <v>2</v>
      </c>
      <c r="G3272" s="59">
        <v>5</v>
      </c>
      <c r="H3272" s="58" t="s">
        <v>751</v>
      </c>
      <c r="I3272" s="59">
        <v>33.99</v>
      </c>
      <c r="J3272">
        <v>12</v>
      </c>
      <c r="K3272" s="191"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16.63</v>
      </c>
      <c r="L3272" s="192" t="str">
        <f t="shared" si="51"/>
        <v>Ready to Drink4260</v>
      </c>
      <c r="M3272" s="191">
        <f>VLOOKUP(L3272,'Slope %'!C:D,2,0)</f>
        <v>7.0000000000000007E-2</v>
      </c>
    </row>
    <row r="3273" spans="1:13" x14ac:dyDescent="0.25">
      <c r="A3273">
        <v>44259</v>
      </c>
      <c r="B3273" s="58" t="s">
        <v>3135</v>
      </c>
      <c r="C3273" s="58" t="s">
        <v>414</v>
      </c>
      <c r="D3273" s="58" t="s">
        <v>581</v>
      </c>
      <c r="E3273" s="58">
        <v>750</v>
      </c>
      <c r="F3273" s="58">
        <v>6</v>
      </c>
      <c r="G3273" s="59">
        <v>40</v>
      </c>
      <c r="H3273" s="58" t="s">
        <v>445</v>
      </c>
      <c r="I3273" s="59">
        <v>36.49</v>
      </c>
      <c r="J3273">
        <v>1</v>
      </c>
      <c r="K3273" s="191"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23.42</v>
      </c>
      <c r="L3273" s="192" t="str">
        <f t="shared" si="51"/>
        <v>Spirits750</v>
      </c>
      <c r="M3273" s="191">
        <f>VLOOKUP(L3273,'Slope %'!C:D,2,0)</f>
        <v>7.0000000000000007E-2</v>
      </c>
    </row>
    <row r="3274" spans="1:13" x14ac:dyDescent="0.25">
      <c r="A3274">
        <v>44262</v>
      </c>
      <c r="B3274" s="58" t="s">
        <v>3136</v>
      </c>
      <c r="C3274" s="58" t="s">
        <v>423</v>
      </c>
      <c r="D3274" s="58" t="s">
        <v>476</v>
      </c>
      <c r="E3274" s="58">
        <v>750</v>
      </c>
      <c r="F3274" s="58">
        <v>12</v>
      </c>
      <c r="G3274" s="59">
        <v>15</v>
      </c>
      <c r="H3274" s="58" t="s">
        <v>586</v>
      </c>
      <c r="I3274" s="59">
        <v>74.989999999999995</v>
      </c>
      <c r="J3274">
        <v>1</v>
      </c>
      <c r="K3274" s="191"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8.7799999999999994</v>
      </c>
      <c r="L3274" s="192" t="str">
        <f t="shared" si="51"/>
        <v>Wine750</v>
      </c>
      <c r="M3274" s="191">
        <f>VLOOKUP(L3274,'Slope %'!C:D,2,0)</f>
        <v>0.1</v>
      </c>
    </row>
    <row r="3275" spans="1:13" x14ac:dyDescent="0.25">
      <c r="A3275">
        <v>44311</v>
      </c>
      <c r="B3275" s="58" t="s">
        <v>3137</v>
      </c>
      <c r="C3275" s="58" t="s">
        <v>410</v>
      </c>
      <c r="D3275" s="58" t="s">
        <v>411</v>
      </c>
      <c r="E3275" s="58">
        <v>3784</v>
      </c>
      <c r="F3275" s="58">
        <v>1</v>
      </c>
      <c r="G3275" s="59">
        <v>5</v>
      </c>
      <c r="H3275" s="58" t="s">
        <v>697</v>
      </c>
      <c r="I3275" s="59">
        <v>29.99</v>
      </c>
      <c r="J3275">
        <v>8</v>
      </c>
      <c r="K3275" s="191"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14.77</v>
      </c>
      <c r="L3275" s="192" t="str">
        <f t="shared" si="51"/>
        <v>Beer3784</v>
      </c>
      <c r="M3275" s="191">
        <f>VLOOKUP(L3275,'Slope %'!C:D,2,0)</f>
        <v>7.0000000000000007E-2</v>
      </c>
    </row>
    <row r="3276" spans="1:13" x14ac:dyDescent="0.25">
      <c r="A3276">
        <v>44311</v>
      </c>
      <c r="B3276" s="58" t="s">
        <v>3137</v>
      </c>
      <c r="C3276" s="58" t="s">
        <v>410</v>
      </c>
      <c r="D3276" s="58" t="s">
        <v>411</v>
      </c>
      <c r="E3276" s="58">
        <v>3784</v>
      </c>
      <c r="F3276" s="58">
        <v>1</v>
      </c>
      <c r="G3276" s="59">
        <v>5</v>
      </c>
      <c r="H3276" s="58" t="s">
        <v>697</v>
      </c>
      <c r="I3276" s="59">
        <v>29.99</v>
      </c>
      <c r="J3276">
        <v>8</v>
      </c>
      <c r="K3276" s="191"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14.77</v>
      </c>
      <c r="L3276" s="192" t="str">
        <f t="shared" si="51"/>
        <v>Beer3784</v>
      </c>
      <c r="M3276" s="191">
        <f>VLOOKUP(L3276,'Slope %'!C:D,2,0)</f>
        <v>7.0000000000000007E-2</v>
      </c>
    </row>
    <row r="3277" spans="1:13" x14ac:dyDescent="0.25">
      <c r="A3277">
        <v>44313</v>
      </c>
      <c r="B3277" s="58" t="s">
        <v>3138</v>
      </c>
      <c r="C3277" s="58" t="s">
        <v>673</v>
      </c>
      <c r="D3277" s="58" t="s">
        <v>1122</v>
      </c>
      <c r="E3277" s="58">
        <v>2130</v>
      </c>
      <c r="F3277" s="58">
        <v>4</v>
      </c>
      <c r="G3277" s="59">
        <v>5.5</v>
      </c>
      <c r="H3277" s="58" t="s">
        <v>448</v>
      </c>
      <c r="I3277" s="59">
        <v>14.99</v>
      </c>
      <c r="J3277">
        <v>6</v>
      </c>
      <c r="K3277" s="191"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9.15</v>
      </c>
      <c r="L3277" s="192" t="str">
        <f t="shared" si="51"/>
        <v>Ready to Drink2130</v>
      </c>
      <c r="M3277" s="191">
        <f>VLOOKUP(L3277,'Slope %'!C:D,2,0)</f>
        <v>0.1</v>
      </c>
    </row>
    <row r="3278" spans="1:13" x14ac:dyDescent="0.25">
      <c r="A3278">
        <v>44313</v>
      </c>
      <c r="B3278" s="58" t="s">
        <v>3138</v>
      </c>
      <c r="C3278" s="58" t="s">
        <v>673</v>
      </c>
      <c r="D3278" s="58" t="s">
        <v>1122</v>
      </c>
      <c r="E3278" s="58">
        <v>2130</v>
      </c>
      <c r="F3278" s="58">
        <v>4</v>
      </c>
      <c r="G3278" s="59">
        <v>5.5</v>
      </c>
      <c r="H3278" s="58" t="s">
        <v>448</v>
      </c>
      <c r="I3278" s="59">
        <v>14.99</v>
      </c>
      <c r="J3278">
        <v>6</v>
      </c>
      <c r="K3278" s="191"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9.15</v>
      </c>
      <c r="L3278" s="192" t="str">
        <f t="shared" si="51"/>
        <v>Ready to Drink2130</v>
      </c>
      <c r="M3278" s="191">
        <f>VLOOKUP(L3278,'Slope %'!C:D,2,0)</f>
        <v>0.1</v>
      </c>
    </row>
    <row r="3279" spans="1:13" x14ac:dyDescent="0.25">
      <c r="A3279">
        <v>44315</v>
      </c>
      <c r="B3279" s="58" t="s">
        <v>3139</v>
      </c>
      <c r="C3279" s="58" t="s">
        <v>410</v>
      </c>
      <c r="D3279" s="58" t="s">
        <v>717</v>
      </c>
      <c r="E3279" s="58">
        <v>1892</v>
      </c>
      <c r="F3279" s="58">
        <v>6</v>
      </c>
      <c r="G3279" s="59">
        <v>9</v>
      </c>
      <c r="H3279" s="58" t="s">
        <v>1283</v>
      </c>
      <c r="I3279" s="59">
        <v>16.989999999999998</v>
      </c>
      <c r="J3279">
        <v>4</v>
      </c>
      <c r="K3279" s="191"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13.29</v>
      </c>
      <c r="L3279" s="192" t="str">
        <f t="shared" si="51"/>
        <v>Beer1892</v>
      </c>
      <c r="M3279" s="191">
        <f>VLOOKUP(L3279,'Slope %'!C:D,2,0)</f>
        <v>0.1</v>
      </c>
    </row>
    <row r="3280" spans="1:13" x14ac:dyDescent="0.25">
      <c r="A3280">
        <v>44315</v>
      </c>
      <c r="B3280" s="58" t="s">
        <v>3139</v>
      </c>
      <c r="C3280" s="58" t="s">
        <v>410</v>
      </c>
      <c r="D3280" s="58" t="s">
        <v>717</v>
      </c>
      <c r="E3280" s="58">
        <v>1892</v>
      </c>
      <c r="F3280" s="58">
        <v>6</v>
      </c>
      <c r="G3280" s="59">
        <v>9</v>
      </c>
      <c r="H3280" s="58" t="s">
        <v>1283</v>
      </c>
      <c r="I3280" s="59">
        <v>16.989999999999998</v>
      </c>
      <c r="J3280">
        <v>4</v>
      </c>
      <c r="K3280" s="191"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13.29</v>
      </c>
      <c r="L3280" s="192" t="str">
        <f t="shared" si="51"/>
        <v>Beer1892</v>
      </c>
      <c r="M3280" s="191">
        <f>VLOOKUP(L3280,'Slope %'!C:D,2,0)</f>
        <v>0.1</v>
      </c>
    </row>
    <row r="3281" spans="1:13" x14ac:dyDescent="0.25">
      <c r="A3281">
        <v>44316</v>
      </c>
      <c r="B3281" s="58" t="s">
        <v>3140</v>
      </c>
      <c r="C3281" s="58" t="s">
        <v>410</v>
      </c>
      <c r="D3281" s="58" t="s">
        <v>411</v>
      </c>
      <c r="E3281" s="58">
        <v>10650</v>
      </c>
      <c r="F3281" s="58">
        <v>1</v>
      </c>
      <c r="G3281" s="59">
        <v>5</v>
      </c>
      <c r="H3281" s="58" t="s">
        <v>412</v>
      </c>
      <c r="I3281" s="59">
        <v>65.489999999999995</v>
      </c>
      <c r="J3281">
        <v>30</v>
      </c>
      <c r="K3281" s="191"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37.450000000000003</v>
      </c>
      <c r="L3281" s="192" t="str">
        <f t="shared" si="51"/>
        <v>Beer10650</v>
      </c>
      <c r="M3281" s="191">
        <f>VLOOKUP(L3281,'Slope %'!C:D,2,0)</f>
        <v>0.05</v>
      </c>
    </row>
    <row r="3282" spans="1:13" x14ac:dyDescent="0.25">
      <c r="A3282">
        <v>44316</v>
      </c>
      <c r="B3282" s="58" t="s">
        <v>3140</v>
      </c>
      <c r="C3282" s="58" t="s">
        <v>410</v>
      </c>
      <c r="D3282" s="58" t="s">
        <v>411</v>
      </c>
      <c r="E3282" s="58">
        <v>10650</v>
      </c>
      <c r="F3282" s="58">
        <v>1</v>
      </c>
      <c r="G3282" s="59">
        <v>5</v>
      </c>
      <c r="H3282" s="58" t="s">
        <v>412</v>
      </c>
      <c r="I3282" s="59">
        <v>65.489999999999995</v>
      </c>
      <c r="J3282">
        <v>30</v>
      </c>
      <c r="K3282" s="191"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37.450000000000003</v>
      </c>
      <c r="L3282" s="192" t="str">
        <f t="shared" si="51"/>
        <v>Beer10650</v>
      </c>
      <c r="M3282" s="191">
        <f>VLOOKUP(L3282,'Slope %'!C:D,2,0)</f>
        <v>0.05</v>
      </c>
    </row>
    <row r="3283" spans="1:13" x14ac:dyDescent="0.25">
      <c r="A3283">
        <v>44318</v>
      </c>
      <c r="B3283" s="58" t="s">
        <v>3141</v>
      </c>
      <c r="C3283" s="58" t="s">
        <v>410</v>
      </c>
      <c r="D3283" s="58" t="s">
        <v>411</v>
      </c>
      <c r="E3283" s="58">
        <v>10650</v>
      </c>
      <c r="F3283" s="58">
        <v>1</v>
      </c>
      <c r="G3283" s="59">
        <v>4.2</v>
      </c>
      <c r="H3283" s="58" t="s">
        <v>412</v>
      </c>
      <c r="I3283" s="59">
        <v>66.489999999999995</v>
      </c>
      <c r="J3283">
        <v>30</v>
      </c>
      <c r="K3283" s="191"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31.45</v>
      </c>
      <c r="L3283" s="192" t="str">
        <f t="shared" si="51"/>
        <v>Beer10650</v>
      </c>
      <c r="M3283" s="191">
        <f>VLOOKUP(L3283,'Slope %'!C:D,2,0)</f>
        <v>0.05</v>
      </c>
    </row>
    <row r="3284" spans="1:13" x14ac:dyDescent="0.25">
      <c r="A3284">
        <v>44318</v>
      </c>
      <c r="B3284" s="58" t="s">
        <v>3141</v>
      </c>
      <c r="C3284" s="58" t="s">
        <v>410</v>
      </c>
      <c r="D3284" s="58" t="s">
        <v>411</v>
      </c>
      <c r="E3284" s="58">
        <v>10650</v>
      </c>
      <c r="F3284" s="58">
        <v>1</v>
      </c>
      <c r="G3284" s="59">
        <v>4.2</v>
      </c>
      <c r="H3284" s="58" t="s">
        <v>412</v>
      </c>
      <c r="I3284" s="59">
        <v>66.489999999999995</v>
      </c>
      <c r="J3284">
        <v>30</v>
      </c>
      <c r="K3284" s="191"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31.45</v>
      </c>
      <c r="L3284" s="192" t="str">
        <f t="shared" si="51"/>
        <v>Beer10650</v>
      </c>
      <c r="M3284" s="191">
        <f>VLOOKUP(L3284,'Slope %'!C:D,2,0)</f>
        <v>0.05</v>
      </c>
    </row>
    <row r="3285" spans="1:13" x14ac:dyDescent="0.25">
      <c r="A3285">
        <v>44319</v>
      </c>
      <c r="B3285" s="58" t="s">
        <v>3142</v>
      </c>
      <c r="C3285" s="58" t="s">
        <v>410</v>
      </c>
      <c r="D3285" s="58" t="s">
        <v>411</v>
      </c>
      <c r="E3285" s="58">
        <v>7100</v>
      </c>
      <c r="F3285" s="58">
        <v>1</v>
      </c>
      <c r="G3285" s="59">
        <v>4.5</v>
      </c>
      <c r="H3285" s="58" t="s">
        <v>412</v>
      </c>
      <c r="I3285" s="59">
        <v>49.99</v>
      </c>
      <c r="J3285">
        <v>20</v>
      </c>
      <c r="K3285" s="191"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24.94</v>
      </c>
      <c r="L3285" s="192" t="str">
        <f t="shared" si="51"/>
        <v>Beer7100</v>
      </c>
      <c r="M3285" s="191">
        <f>VLOOKUP(L3285,'Slope %'!C:D,2,0)</f>
        <v>0.05</v>
      </c>
    </row>
    <row r="3286" spans="1:13" x14ac:dyDescent="0.25">
      <c r="A3286">
        <v>44319</v>
      </c>
      <c r="B3286" s="58" t="s">
        <v>3142</v>
      </c>
      <c r="C3286" s="58" t="s">
        <v>410</v>
      </c>
      <c r="D3286" s="58" t="s">
        <v>411</v>
      </c>
      <c r="E3286" s="58">
        <v>7100</v>
      </c>
      <c r="F3286" s="58">
        <v>1</v>
      </c>
      <c r="G3286" s="59">
        <v>4.5</v>
      </c>
      <c r="H3286" s="58" t="s">
        <v>412</v>
      </c>
      <c r="I3286" s="59">
        <v>49.99</v>
      </c>
      <c r="J3286">
        <v>20</v>
      </c>
      <c r="K3286" s="191"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24.94</v>
      </c>
      <c r="L3286" s="192" t="str">
        <f t="shared" si="51"/>
        <v>Beer7100</v>
      </c>
      <c r="M3286" s="191">
        <f>VLOOKUP(L3286,'Slope %'!C:D,2,0)</f>
        <v>0.05</v>
      </c>
    </row>
    <row r="3287" spans="1:13" x14ac:dyDescent="0.25">
      <c r="A3287">
        <v>44326</v>
      </c>
      <c r="B3287" s="58" t="s">
        <v>3143</v>
      </c>
      <c r="C3287" s="58" t="s">
        <v>410</v>
      </c>
      <c r="D3287" s="58" t="s">
        <v>411</v>
      </c>
      <c r="E3287" s="58">
        <v>3784</v>
      </c>
      <c r="F3287" s="58">
        <v>3</v>
      </c>
      <c r="G3287" s="59">
        <v>5.4</v>
      </c>
      <c r="H3287" s="58" t="s">
        <v>1810</v>
      </c>
      <c r="I3287" s="59">
        <v>28</v>
      </c>
      <c r="J3287">
        <v>8</v>
      </c>
      <c r="K3287" s="191"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15.95</v>
      </c>
      <c r="L3287" s="192" t="str">
        <f t="shared" si="51"/>
        <v>Beer3784</v>
      </c>
      <c r="M3287" s="191">
        <f>VLOOKUP(L3287,'Slope %'!C:D,2,0)</f>
        <v>7.0000000000000007E-2</v>
      </c>
    </row>
    <row r="3288" spans="1:13" x14ac:dyDescent="0.25">
      <c r="A3288">
        <v>44326</v>
      </c>
      <c r="B3288" s="58" t="s">
        <v>3143</v>
      </c>
      <c r="C3288" s="58" t="s">
        <v>410</v>
      </c>
      <c r="D3288" s="58" t="s">
        <v>411</v>
      </c>
      <c r="E3288" s="58">
        <v>3784</v>
      </c>
      <c r="F3288" s="58">
        <v>3</v>
      </c>
      <c r="G3288" s="59">
        <v>5.4</v>
      </c>
      <c r="H3288" s="58" t="s">
        <v>1810</v>
      </c>
      <c r="I3288" s="59">
        <v>28</v>
      </c>
      <c r="J3288">
        <v>8</v>
      </c>
      <c r="K3288" s="191"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15.95</v>
      </c>
      <c r="L3288" s="192" t="str">
        <f t="shared" si="51"/>
        <v>Beer3784</v>
      </c>
      <c r="M3288" s="191">
        <f>VLOOKUP(L3288,'Slope %'!C:D,2,0)</f>
        <v>7.0000000000000007E-2</v>
      </c>
    </row>
    <row r="3289" spans="1:13" x14ac:dyDescent="0.25">
      <c r="A3289">
        <v>44329</v>
      </c>
      <c r="B3289" s="58" t="s">
        <v>3144</v>
      </c>
      <c r="C3289" s="58" t="s">
        <v>410</v>
      </c>
      <c r="D3289" s="58" t="s">
        <v>717</v>
      </c>
      <c r="E3289" s="58">
        <v>473</v>
      </c>
      <c r="F3289" s="58">
        <v>24</v>
      </c>
      <c r="G3289" s="59">
        <v>6</v>
      </c>
      <c r="H3289" s="58" t="s">
        <v>3145</v>
      </c>
      <c r="I3289" s="59">
        <v>4.59</v>
      </c>
      <c r="J3289">
        <v>1</v>
      </c>
      <c r="K3289" s="191"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2.2200000000000002</v>
      </c>
      <c r="L3289" s="192" t="str">
        <f t="shared" si="51"/>
        <v>Beer473</v>
      </c>
      <c r="M3289" s="191">
        <f>VLOOKUP(L3289,'Slope %'!C:D,2,0)</f>
        <v>0.12</v>
      </c>
    </row>
    <row r="3290" spans="1:13" x14ac:dyDescent="0.25">
      <c r="A3290">
        <v>44329</v>
      </c>
      <c r="B3290" s="58" t="s">
        <v>3144</v>
      </c>
      <c r="C3290" s="58" t="s">
        <v>410</v>
      </c>
      <c r="D3290" s="58" t="s">
        <v>717</v>
      </c>
      <c r="E3290" s="58">
        <v>473</v>
      </c>
      <c r="F3290" s="58">
        <v>24</v>
      </c>
      <c r="G3290" s="59">
        <v>6</v>
      </c>
      <c r="H3290" s="58" t="s">
        <v>1613</v>
      </c>
      <c r="I3290" s="59">
        <v>4.59</v>
      </c>
      <c r="J3290">
        <v>1</v>
      </c>
      <c r="K3290" s="191"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2.2200000000000002</v>
      </c>
      <c r="L3290" s="192" t="str">
        <f t="shared" si="51"/>
        <v>Beer473</v>
      </c>
      <c r="M3290" s="191">
        <f>VLOOKUP(L3290,'Slope %'!C:D,2,0)</f>
        <v>0.12</v>
      </c>
    </row>
    <row r="3291" spans="1:13" x14ac:dyDescent="0.25">
      <c r="A3291">
        <v>44331</v>
      </c>
      <c r="B3291" s="58" t="s">
        <v>3146</v>
      </c>
      <c r="C3291" s="58" t="s">
        <v>410</v>
      </c>
      <c r="D3291" s="58" t="s">
        <v>717</v>
      </c>
      <c r="E3291" s="58">
        <v>473</v>
      </c>
      <c r="F3291" s="58">
        <v>24</v>
      </c>
      <c r="G3291" s="59">
        <v>7</v>
      </c>
      <c r="H3291" s="58" t="s">
        <v>1695</v>
      </c>
      <c r="I3291" s="59">
        <v>4.3899999999999997</v>
      </c>
      <c r="J3291">
        <v>1</v>
      </c>
      <c r="K3291" s="191"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2.58</v>
      </c>
      <c r="L3291" s="192" t="str">
        <f t="shared" si="51"/>
        <v>Beer473</v>
      </c>
      <c r="M3291" s="191">
        <f>VLOOKUP(L3291,'Slope %'!C:D,2,0)</f>
        <v>0.12</v>
      </c>
    </row>
    <row r="3292" spans="1:13" x14ac:dyDescent="0.25">
      <c r="A3292">
        <v>44333</v>
      </c>
      <c r="B3292" s="58" t="s">
        <v>3147</v>
      </c>
      <c r="C3292" s="58" t="s">
        <v>410</v>
      </c>
      <c r="D3292" s="58" t="s">
        <v>411</v>
      </c>
      <c r="E3292" s="58">
        <v>473</v>
      </c>
      <c r="F3292" s="58">
        <v>24</v>
      </c>
      <c r="G3292" s="59">
        <v>4.4000000000000004</v>
      </c>
      <c r="H3292" s="58" t="s">
        <v>1887</v>
      </c>
      <c r="I3292" s="59">
        <v>4.3899999999999997</v>
      </c>
      <c r="J3292">
        <v>1</v>
      </c>
      <c r="K3292" s="191"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1.62</v>
      </c>
      <c r="L3292" s="192" t="str">
        <f t="shared" si="51"/>
        <v>Beer473</v>
      </c>
      <c r="M3292" s="191">
        <f>VLOOKUP(L3292,'Slope %'!C:D,2,0)</f>
        <v>0.12</v>
      </c>
    </row>
    <row r="3293" spans="1:13" x14ac:dyDescent="0.25">
      <c r="A3293">
        <v>44333</v>
      </c>
      <c r="B3293" s="58" t="s">
        <v>3147</v>
      </c>
      <c r="C3293" s="58" t="s">
        <v>410</v>
      </c>
      <c r="D3293" s="58" t="s">
        <v>411</v>
      </c>
      <c r="E3293" s="58">
        <v>473</v>
      </c>
      <c r="F3293" s="58">
        <v>24</v>
      </c>
      <c r="G3293" s="59">
        <v>4.4000000000000004</v>
      </c>
      <c r="H3293" s="58" t="s">
        <v>1887</v>
      </c>
      <c r="I3293" s="59">
        <v>4.3899999999999997</v>
      </c>
      <c r="J3293">
        <v>1</v>
      </c>
      <c r="K3293" s="191"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1.62</v>
      </c>
      <c r="L3293" s="192" t="str">
        <f t="shared" si="51"/>
        <v>Beer473</v>
      </c>
      <c r="M3293" s="191">
        <f>VLOOKUP(L3293,'Slope %'!C:D,2,0)</f>
        <v>0.12</v>
      </c>
    </row>
    <row r="3294" spans="1:13" x14ac:dyDescent="0.25">
      <c r="A3294">
        <v>44335</v>
      </c>
      <c r="B3294" s="58" t="s">
        <v>3148</v>
      </c>
      <c r="C3294" s="58" t="s">
        <v>410</v>
      </c>
      <c r="D3294" s="58" t="s">
        <v>411</v>
      </c>
      <c r="E3294" s="58">
        <v>473</v>
      </c>
      <c r="F3294" s="58">
        <v>24</v>
      </c>
      <c r="G3294" s="59">
        <v>5</v>
      </c>
      <c r="H3294" s="58" t="s">
        <v>1887</v>
      </c>
      <c r="I3294" s="59">
        <v>4.3899999999999997</v>
      </c>
      <c r="J3294">
        <v>1</v>
      </c>
      <c r="K3294" s="191"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1.85</v>
      </c>
      <c r="L3294" s="192" t="str">
        <f t="shared" si="51"/>
        <v>Beer473</v>
      </c>
      <c r="M3294" s="191">
        <f>VLOOKUP(L3294,'Slope %'!C:D,2,0)</f>
        <v>0.12</v>
      </c>
    </row>
    <row r="3295" spans="1:13" x14ac:dyDescent="0.25">
      <c r="A3295">
        <v>44335</v>
      </c>
      <c r="B3295" s="58" t="s">
        <v>3148</v>
      </c>
      <c r="C3295" s="58" t="s">
        <v>410</v>
      </c>
      <c r="D3295" s="58" t="s">
        <v>411</v>
      </c>
      <c r="E3295" s="58">
        <v>473</v>
      </c>
      <c r="F3295" s="58">
        <v>24</v>
      </c>
      <c r="G3295" s="59">
        <v>5</v>
      </c>
      <c r="H3295" s="58" t="s">
        <v>1887</v>
      </c>
      <c r="I3295" s="59">
        <v>4.3899999999999997</v>
      </c>
      <c r="J3295">
        <v>1</v>
      </c>
      <c r="K3295" s="191"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1.85</v>
      </c>
      <c r="L3295" s="192" t="str">
        <f t="shared" si="51"/>
        <v>Beer473</v>
      </c>
      <c r="M3295" s="191">
        <f>VLOOKUP(L3295,'Slope %'!C:D,2,0)</f>
        <v>0.12</v>
      </c>
    </row>
    <row r="3296" spans="1:13" x14ac:dyDescent="0.25">
      <c r="A3296">
        <v>44358</v>
      </c>
      <c r="B3296" s="58" t="s">
        <v>3149</v>
      </c>
      <c r="C3296" s="58" t="s">
        <v>410</v>
      </c>
      <c r="D3296" s="58" t="s">
        <v>411</v>
      </c>
      <c r="E3296" s="58">
        <v>500</v>
      </c>
      <c r="F3296" s="58">
        <v>24</v>
      </c>
      <c r="G3296" s="59">
        <v>5.4</v>
      </c>
      <c r="H3296" s="58" t="s">
        <v>684</v>
      </c>
      <c r="I3296" s="59">
        <v>3.99</v>
      </c>
      <c r="J3296">
        <v>1</v>
      </c>
      <c r="K3296" s="191"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2.11</v>
      </c>
      <c r="L3296" s="192" t="str">
        <f t="shared" si="51"/>
        <v>Beer500</v>
      </c>
      <c r="M3296" s="191">
        <f>VLOOKUP(L3296,'Slope %'!C:D,2,0)</f>
        <v>0.12</v>
      </c>
    </row>
    <row r="3297" spans="1:13" x14ac:dyDescent="0.25">
      <c r="A3297">
        <v>44433</v>
      </c>
      <c r="B3297" s="58" t="s">
        <v>3150</v>
      </c>
      <c r="C3297" s="58" t="s">
        <v>673</v>
      </c>
      <c r="D3297" s="58" t="s">
        <v>674</v>
      </c>
      <c r="E3297" s="58">
        <v>473</v>
      </c>
      <c r="F3297" s="58">
        <v>24</v>
      </c>
      <c r="G3297" s="59">
        <v>5</v>
      </c>
      <c r="H3297" s="58" t="s">
        <v>751</v>
      </c>
      <c r="I3297" s="59">
        <v>4.29</v>
      </c>
      <c r="J3297">
        <v>1</v>
      </c>
      <c r="K3297" s="191"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1.96</v>
      </c>
      <c r="L3297" s="192" t="str">
        <f t="shared" si="51"/>
        <v>Ready to Drink473</v>
      </c>
      <c r="M3297" s="191">
        <f>VLOOKUP(L3297,'Slope %'!C:D,2,0)</f>
        <v>0.12</v>
      </c>
    </row>
    <row r="3298" spans="1:13" x14ac:dyDescent="0.25">
      <c r="A3298">
        <v>44436</v>
      </c>
      <c r="B3298" s="58" t="s">
        <v>3151</v>
      </c>
      <c r="C3298" s="58" t="s">
        <v>410</v>
      </c>
      <c r="D3298" s="58" t="s">
        <v>717</v>
      </c>
      <c r="E3298" s="58">
        <v>473</v>
      </c>
      <c r="F3298" s="58">
        <v>24</v>
      </c>
      <c r="G3298" s="59">
        <v>6.4</v>
      </c>
      <c r="H3298" s="58" t="s">
        <v>1887</v>
      </c>
      <c r="I3298" s="59">
        <v>4.1100000000000003</v>
      </c>
      <c r="J3298">
        <v>1</v>
      </c>
      <c r="K3298" s="191"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2.36</v>
      </c>
      <c r="L3298" s="192" t="str">
        <f t="shared" si="51"/>
        <v>Beer473</v>
      </c>
      <c r="M3298" s="191">
        <f>VLOOKUP(L3298,'Slope %'!C:D,2,0)</f>
        <v>0.12</v>
      </c>
    </row>
    <row r="3299" spans="1:13" x14ac:dyDescent="0.25">
      <c r="A3299">
        <v>44436</v>
      </c>
      <c r="B3299" s="58" t="s">
        <v>3151</v>
      </c>
      <c r="C3299" s="58" t="s">
        <v>410</v>
      </c>
      <c r="D3299" s="58" t="s">
        <v>717</v>
      </c>
      <c r="E3299" s="58">
        <v>473</v>
      </c>
      <c r="F3299" s="58">
        <v>24</v>
      </c>
      <c r="G3299" s="59">
        <v>6.4</v>
      </c>
      <c r="H3299" s="58" t="s">
        <v>1887</v>
      </c>
      <c r="I3299" s="59">
        <v>4.1100000000000003</v>
      </c>
      <c r="J3299">
        <v>1</v>
      </c>
      <c r="K3299" s="191"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2.36</v>
      </c>
      <c r="L3299" s="192" t="str">
        <f t="shared" si="51"/>
        <v>Beer473</v>
      </c>
      <c r="M3299" s="191">
        <f>VLOOKUP(L3299,'Slope %'!C:D,2,0)</f>
        <v>0.12</v>
      </c>
    </row>
    <row r="3300" spans="1:13" x14ac:dyDescent="0.25">
      <c r="A3300">
        <v>44447</v>
      </c>
      <c r="B3300" s="58" t="s">
        <v>3152</v>
      </c>
      <c r="C3300" s="58" t="s">
        <v>410</v>
      </c>
      <c r="D3300" s="58" t="s">
        <v>717</v>
      </c>
      <c r="E3300" s="58">
        <v>473</v>
      </c>
      <c r="F3300" s="58">
        <v>24</v>
      </c>
      <c r="G3300" s="59">
        <v>6.8</v>
      </c>
      <c r="H3300" s="58" t="s">
        <v>1813</v>
      </c>
      <c r="I3300" s="59">
        <v>3.99</v>
      </c>
      <c r="J3300">
        <v>1</v>
      </c>
      <c r="K3300" s="191"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2.5099999999999998</v>
      </c>
      <c r="L3300" s="192" t="str">
        <f t="shared" si="51"/>
        <v>Beer473</v>
      </c>
      <c r="M3300" s="191">
        <f>VLOOKUP(L3300,'Slope %'!C:D,2,0)</f>
        <v>0.12</v>
      </c>
    </row>
    <row r="3301" spans="1:13" x14ac:dyDescent="0.25">
      <c r="A3301">
        <v>44447</v>
      </c>
      <c r="B3301" s="58" t="s">
        <v>3152</v>
      </c>
      <c r="C3301" s="58" t="s">
        <v>410</v>
      </c>
      <c r="D3301" s="58" t="s">
        <v>717</v>
      </c>
      <c r="E3301" s="58">
        <v>473</v>
      </c>
      <c r="F3301" s="58">
        <v>24</v>
      </c>
      <c r="G3301" s="59">
        <v>6.8</v>
      </c>
      <c r="H3301" s="58" t="s">
        <v>1813</v>
      </c>
      <c r="I3301" s="59">
        <v>3.99</v>
      </c>
      <c r="J3301">
        <v>1</v>
      </c>
      <c r="K3301" s="191"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2.5099999999999998</v>
      </c>
      <c r="L3301" s="192" t="str">
        <f t="shared" si="51"/>
        <v>Beer473</v>
      </c>
      <c r="M3301" s="191">
        <f>VLOOKUP(L3301,'Slope %'!C:D,2,0)</f>
        <v>0.12</v>
      </c>
    </row>
    <row r="3302" spans="1:13" x14ac:dyDescent="0.25">
      <c r="A3302">
        <v>44451</v>
      </c>
      <c r="B3302" s="58" t="s">
        <v>3153</v>
      </c>
      <c r="C3302" s="58" t="s">
        <v>410</v>
      </c>
      <c r="D3302" s="58" t="s">
        <v>677</v>
      </c>
      <c r="E3302" s="58">
        <v>473</v>
      </c>
      <c r="F3302" s="58">
        <v>24</v>
      </c>
      <c r="G3302" s="59">
        <v>5.2</v>
      </c>
      <c r="H3302" s="58" t="s">
        <v>1813</v>
      </c>
      <c r="I3302" s="59">
        <v>3.79</v>
      </c>
      <c r="J3302">
        <v>1</v>
      </c>
      <c r="K3302" s="191"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1.92</v>
      </c>
      <c r="L3302" s="192" t="str">
        <f t="shared" si="51"/>
        <v>Beer473</v>
      </c>
      <c r="M3302" s="191">
        <f>VLOOKUP(L3302,'Slope %'!C:D,2,0)</f>
        <v>0.12</v>
      </c>
    </row>
    <row r="3303" spans="1:13" x14ac:dyDescent="0.25">
      <c r="A3303">
        <v>44451</v>
      </c>
      <c r="B3303" s="58" t="s">
        <v>3153</v>
      </c>
      <c r="C3303" s="58" t="s">
        <v>410</v>
      </c>
      <c r="D3303" s="58" t="s">
        <v>677</v>
      </c>
      <c r="E3303" s="58">
        <v>473</v>
      </c>
      <c r="F3303" s="58">
        <v>24</v>
      </c>
      <c r="G3303" s="59">
        <v>5.2</v>
      </c>
      <c r="H3303" s="58" t="s">
        <v>1813</v>
      </c>
      <c r="I3303" s="59">
        <v>3.79</v>
      </c>
      <c r="J3303">
        <v>1</v>
      </c>
      <c r="K3303" s="191"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1.92</v>
      </c>
      <c r="L3303" s="192" t="str">
        <f t="shared" si="51"/>
        <v>Beer473</v>
      </c>
      <c r="M3303" s="191">
        <f>VLOOKUP(L3303,'Slope %'!C:D,2,0)</f>
        <v>0.12</v>
      </c>
    </row>
    <row r="3304" spans="1:13" x14ac:dyDescent="0.25">
      <c r="A3304">
        <v>44452</v>
      </c>
      <c r="B3304" s="58" t="s">
        <v>3154</v>
      </c>
      <c r="C3304" s="58" t="s">
        <v>410</v>
      </c>
      <c r="D3304" s="58" t="s">
        <v>411</v>
      </c>
      <c r="E3304" s="58">
        <v>473</v>
      </c>
      <c r="F3304" s="58">
        <v>24</v>
      </c>
      <c r="G3304" s="59">
        <v>5.3</v>
      </c>
      <c r="H3304" s="58" t="s">
        <v>1813</v>
      </c>
      <c r="I3304" s="59">
        <v>3.79</v>
      </c>
      <c r="J3304">
        <v>1</v>
      </c>
      <c r="K3304" s="191"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1.96</v>
      </c>
      <c r="L3304" s="192" t="str">
        <f t="shared" si="51"/>
        <v>Beer473</v>
      </c>
      <c r="M3304" s="191">
        <f>VLOOKUP(L3304,'Slope %'!C:D,2,0)</f>
        <v>0.12</v>
      </c>
    </row>
    <row r="3305" spans="1:13" x14ac:dyDescent="0.25">
      <c r="A3305">
        <v>44452</v>
      </c>
      <c r="B3305" s="58" t="s">
        <v>3154</v>
      </c>
      <c r="C3305" s="58" t="s">
        <v>410</v>
      </c>
      <c r="D3305" s="58" t="s">
        <v>411</v>
      </c>
      <c r="E3305" s="58">
        <v>473</v>
      </c>
      <c r="F3305" s="58">
        <v>24</v>
      </c>
      <c r="G3305" s="59">
        <v>5.3</v>
      </c>
      <c r="H3305" s="58" t="s">
        <v>1813</v>
      </c>
      <c r="I3305" s="59">
        <v>3.79</v>
      </c>
      <c r="J3305">
        <v>1</v>
      </c>
      <c r="K3305" s="191"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1.96</v>
      </c>
      <c r="L3305" s="192" t="str">
        <f t="shared" si="51"/>
        <v>Beer473</v>
      </c>
      <c r="M3305" s="191">
        <f>VLOOKUP(L3305,'Slope %'!C:D,2,0)</f>
        <v>0.12</v>
      </c>
    </row>
    <row r="3306" spans="1:13" x14ac:dyDescent="0.25">
      <c r="A3306">
        <v>44472</v>
      </c>
      <c r="B3306" s="58" t="s">
        <v>3155</v>
      </c>
      <c r="C3306" s="58" t="s">
        <v>410</v>
      </c>
      <c r="D3306" s="58" t="s">
        <v>906</v>
      </c>
      <c r="E3306" s="58">
        <v>473</v>
      </c>
      <c r="F3306" s="58">
        <v>24</v>
      </c>
      <c r="G3306" s="59">
        <v>4.5</v>
      </c>
      <c r="H3306" s="58" t="s">
        <v>2644</v>
      </c>
      <c r="I3306" s="59">
        <v>4.2</v>
      </c>
      <c r="J3306">
        <v>1</v>
      </c>
      <c r="K3306" s="191"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1.66</v>
      </c>
      <c r="L3306" s="192" t="str">
        <f t="shared" si="51"/>
        <v>Beer473</v>
      </c>
      <c r="M3306" s="191">
        <f>VLOOKUP(L3306,'Slope %'!C:D,2,0)</f>
        <v>0.12</v>
      </c>
    </row>
    <row r="3307" spans="1:13" x14ac:dyDescent="0.25">
      <c r="A3307">
        <v>44472</v>
      </c>
      <c r="B3307" s="58" t="s">
        <v>3155</v>
      </c>
      <c r="C3307" s="58" t="s">
        <v>410</v>
      </c>
      <c r="D3307" s="58" t="s">
        <v>906</v>
      </c>
      <c r="E3307" s="58">
        <v>473</v>
      </c>
      <c r="F3307" s="58">
        <v>24</v>
      </c>
      <c r="G3307" s="59">
        <v>4.5</v>
      </c>
      <c r="H3307" s="58" t="s">
        <v>2644</v>
      </c>
      <c r="I3307" s="59">
        <v>4.2</v>
      </c>
      <c r="J3307">
        <v>1</v>
      </c>
      <c r="K3307" s="191"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1.66</v>
      </c>
      <c r="L3307" s="192" t="str">
        <f t="shared" si="51"/>
        <v>Beer473</v>
      </c>
      <c r="M3307" s="191">
        <f>VLOOKUP(L3307,'Slope %'!C:D,2,0)</f>
        <v>0.12</v>
      </c>
    </row>
    <row r="3308" spans="1:13" x14ac:dyDescent="0.25">
      <c r="A3308">
        <v>44493</v>
      </c>
      <c r="B3308" s="58" t="s">
        <v>3156</v>
      </c>
      <c r="C3308" s="58" t="s">
        <v>423</v>
      </c>
      <c r="D3308" s="58" t="s">
        <v>450</v>
      </c>
      <c r="E3308" s="58">
        <v>750</v>
      </c>
      <c r="F3308" s="58">
        <v>12</v>
      </c>
      <c r="G3308" s="59">
        <v>15</v>
      </c>
      <c r="H3308" s="58" t="s">
        <v>553</v>
      </c>
      <c r="I3308" s="59">
        <v>17.989999999999998</v>
      </c>
      <c r="J3308">
        <v>1</v>
      </c>
      <c r="K3308" s="191"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8.7799999999999994</v>
      </c>
      <c r="L3308" s="192" t="str">
        <f t="shared" si="51"/>
        <v>Wine750</v>
      </c>
      <c r="M3308" s="191">
        <f>VLOOKUP(L3308,'Slope %'!C:D,2,0)</f>
        <v>0.1</v>
      </c>
    </row>
    <row r="3309" spans="1:13" x14ac:dyDescent="0.25">
      <c r="A3309">
        <v>44495</v>
      </c>
      <c r="B3309" s="58" t="s">
        <v>3157</v>
      </c>
      <c r="C3309" s="58" t="s">
        <v>423</v>
      </c>
      <c r="D3309" s="58" t="s">
        <v>473</v>
      </c>
      <c r="E3309" s="58">
        <v>750</v>
      </c>
      <c r="F3309" s="58">
        <v>12</v>
      </c>
      <c r="G3309" s="59">
        <v>14.5</v>
      </c>
      <c r="H3309" s="58" t="s">
        <v>553</v>
      </c>
      <c r="I3309" s="59">
        <v>16.989999999999998</v>
      </c>
      <c r="J3309">
        <v>1</v>
      </c>
      <c r="K3309" s="191"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8.49</v>
      </c>
      <c r="L3309" s="192" t="str">
        <f t="shared" si="51"/>
        <v>Wine750</v>
      </c>
      <c r="M3309" s="191">
        <f>VLOOKUP(L3309,'Slope %'!C:D,2,0)</f>
        <v>0.1</v>
      </c>
    </row>
    <row r="3310" spans="1:13" x14ac:dyDescent="0.25">
      <c r="A3310">
        <v>44504</v>
      </c>
      <c r="B3310" s="58" t="s">
        <v>3158</v>
      </c>
      <c r="C3310" s="58" t="s">
        <v>410</v>
      </c>
      <c r="D3310" s="58" t="s">
        <v>717</v>
      </c>
      <c r="E3310" s="58">
        <v>473</v>
      </c>
      <c r="F3310" s="58">
        <v>24</v>
      </c>
      <c r="G3310" s="59">
        <v>5.6</v>
      </c>
      <c r="H3310" s="58" t="s">
        <v>3112</v>
      </c>
      <c r="I3310" s="59">
        <v>4.3499999999999996</v>
      </c>
      <c r="J3310">
        <v>1</v>
      </c>
      <c r="K3310" s="191"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2.0699999999999998</v>
      </c>
      <c r="L3310" s="192" t="str">
        <f t="shared" si="51"/>
        <v>Beer473</v>
      </c>
      <c r="M3310" s="191">
        <f>VLOOKUP(L3310,'Slope %'!C:D,2,0)</f>
        <v>0.12</v>
      </c>
    </row>
    <row r="3311" spans="1:13" x14ac:dyDescent="0.25">
      <c r="A3311">
        <v>44504</v>
      </c>
      <c r="B3311" s="58" t="s">
        <v>3158</v>
      </c>
      <c r="C3311" s="58" t="s">
        <v>410</v>
      </c>
      <c r="D3311" s="58" t="s">
        <v>717</v>
      </c>
      <c r="E3311" s="58">
        <v>473</v>
      </c>
      <c r="F3311" s="58">
        <v>24</v>
      </c>
      <c r="G3311" s="59">
        <v>5.6</v>
      </c>
      <c r="H3311" s="58" t="s">
        <v>1903</v>
      </c>
      <c r="I3311" s="59">
        <v>4.3499999999999996</v>
      </c>
      <c r="J3311">
        <v>1</v>
      </c>
      <c r="K3311" s="191"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2.0699999999999998</v>
      </c>
      <c r="L3311" s="192" t="str">
        <f t="shared" si="51"/>
        <v>Beer473</v>
      </c>
      <c r="M3311" s="191">
        <f>VLOOKUP(L3311,'Slope %'!C:D,2,0)</f>
        <v>0.12</v>
      </c>
    </row>
    <row r="3312" spans="1:13" x14ac:dyDescent="0.25">
      <c r="A3312">
        <v>44516</v>
      </c>
      <c r="B3312" s="58" t="s">
        <v>3159</v>
      </c>
      <c r="C3312" s="58" t="s">
        <v>673</v>
      </c>
      <c r="D3312" s="58" t="s">
        <v>674</v>
      </c>
      <c r="E3312" s="58">
        <v>4260</v>
      </c>
      <c r="F3312" s="58">
        <v>2</v>
      </c>
      <c r="G3312" s="59">
        <v>5</v>
      </c>
      <c r="H3312" s="58" t="s">
        <v>419</v>
      </c>
      <c r="I3312" s="59">
        <v>31.49</v>
      </c>
      <c r="J3312">
        <v>12</v>
      </c>
      <c r="K3312" s="191"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16.63</v>
      </c>
      <c r="L3312" s="192" t="str">
        <f t="shared" si="51"/>
        <v>Ready to Drink4260</v>
      </c>
      <c r="M3312" s="191">
        <f>VLOOKUP(L3312,'Slope %'!C:D,2,0)</f>
        <v>7.0000000000000007E-2</v>
      </c>
    </row>
    <row r="3313" spans="1:13" x14ac:dyDescent="0.25">
      <c r="A3313">
        <v>44595</v>
      </c>
      <c r="B3313" s="58" t="s">
        <v>3160</v>
      </c>
      <c r="C3313" s="58" t="s">
        <v>423</v>
      </c>
      <c r="D3313" s="58" t="s">
        <v>455</v>
      </c>
      <c r="E3313" s="58">
        <v>750</v>
      </c>
      <c r="F3313" s="58">
        <v>12</v>
      </c>
      <c r="G3313" s="59">
        <v>11</v>
      </c>
      <c r="H3313" s="58" t="s">
        <v>799</v>
      </c>
      <c r="I3313" s="59">
        <v>23.99</v>
      </c>
      <c r="J3313">
        <v>1</v>
      </c>
      <c r="K3313" s="191"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6.44</v>
      </c>
      <c r="L3313" s="192" t="str">
        <f t="shared" si="51"/>
        <v>Wine750</v>
      </c>
      <c r="M3313" s="191">
        <f>VLOOKUP(L3313,'Slope %'!C:D,2,0)</f>
        <v>0.1</v>
      </c>
    </row>
    <row r="3314" spans="1:13" x14ac:dyDescent="0.25">
      <c r="A3314">
        <v>44601</v>
      </c>
      <c r="B3314" s="58" t="s">
        <v>3161</v>
      </c>
      <c r="C3314" s="58" t="s">
        <v>423</v>
      </c>
      <c r="D3314" s="58" t="s">
        <v>436</v>
      </c>
      <c r="E3314" s="58">
        <v>750</v>
      </c>
      <c r="F3314" s="58">
        <v>12</v>
      </c>
      <c r="G3314" s="59">
        <v>12.5</v>
      </c>
      <c r="H3314" s="58" t="s">
        <v>600</v>
      </c>
      <c r="I3314" s="59">
        <v>19.989999999999998</v>
      </c>
      <c r="J3314">
        <v>1</v>
      </c>
      <c r="K3314" s="191"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7.32</v>
      </c>
      <c r="L3314" s="192" t="str">
        <f t="shared" si="51"/>
        <v>Wine750</v>
      </c>
      <c r="M3314" s="191">
        <f>VLOOKUP(L3314,'Slope %'!C:D,2,0)</f>
        <v>0.1</v>
      </c>
    </row>
    <row r="3315" spans="1:13" x14ac:dyDescent="0.25">
      <c r="A3315">
        <v>44608</v>
      </c>
      <c r="B3315" s="58" t="s">
        <v>3162</v>
      </c>
      <c r="C3315" s="58" t="s">
        <v>673</v>
      </c>
      <c r="D3315" s="58" t="s">
        <v>674</v>
      </c>
      <c r="E3315" s="58">
        <v>473</v>
      </c>
      <c r="F3315" s="58">
        <v>24</v>
      </c>
      <c r="G3315" s="59">
        <v>5</v>
      </c>
      <c r="H3315" s="58" t="s">
        <v>1200</v>
      </c>
      <c r="I3315" s="59">
        <v>4.24</v>
      </c>
      <c r="J3315">
        <v>1</v>
      </c>
      <c r="K3315" s="191"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1.96</v>
      </c>
      <c r="L3315" s="192" t="str">
        <f t="shared" si="51"/>
        <v>Ready to Drink473</v>
      </c>
      <c r="M3315" s="191">
        <f>VLOOKUP(L3315,'Slope %'!C:D,2,0)</f>
        <v>0.12</v>
      </c>
    </row>
    <row r="3316" spans="1:13" x14ac:dyDescent="0.25">
      <c r="A3316">
        <v>44608</v>
      </c>
      <c r="B3316" s="58" t="s">
        <v>3162</v>
      </c>
      <c r="C3316" s="58" t="s">
        <v>673</v>
      </c>
      <c r="D3316" s="58" t="s">
        <v>674</v>
      </c>
      <c r="E3316" s="58">
        <v>473</v>
      </c>
      <c r="F3316" s="58">
        <v>24</v>
      </c>
      <c r="G3316" s="59">
        <v>5</v>
      </c>
      <c r="H3316" s="58" t="s">
        <v>1200</v>
      </c>
      <c r="I3316" s="59">
        <v>4.24</v>
      </c>
      <c r="J3316">
        <v>1</v>
      </c>
      <c r="K3316" s="191"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1.96</v>
      </c>
      <c r="L3316" s="192" t="str">
        <f t="shared" si="51"/>
        <v>Ready to Drink473</v>
      </c>
      <c r="M3316" s="191">
        <f>VLOOKUP(L3316,'Slope %'!C:D,2,0)</f>
        <v>0.12</v>
      </c>
    </row>
    <row r="3317" spans="1:13" x14ac:dyDescent="0.25">
      <c r="A3317">
        <v>44618</v>
      </c>
      <c r="B3317" s="58" t="s">
        <v>3163</v>
      </c>
      <c r="C3317" s="58" t="s">
        <v>410</v>
      </c>
      <c r="D3317" s="58" t="s">
        <v>906</v>
      </c>
      <c r="E3317" s="58">
        <v>473</v>
      </c>
      <c r="F3317" s="58">
        <v>24</v>
      </c>
      <c r="G3317" s="59">
        <v>5.0999999999999996</v>
      </c>
      <c r="H3317" s="58" t="s">
        <v>1410</v>
      </c>
      <c r="I3317" s="59">
        <v>3.99</v>
      </c>
      <c r="J3317">
        <v>1</v>
      </c>
      <c r="K3317" s="191"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1.88</v>
      </c>
      <c r="L3317" s="192" t="str">
        <f t="shared" si="51"/>
        <v>Beer473</v>
      </c>
      <c r="M3317" s="191">
        <f>VLOOKUP(L3317,'Slope %'!C:D,2,0)</f>
        <v>0.12</v>
      </c>
    </row>
    <row r="3318" spans="1:13" x14ac:dyDescent="0.25">
      <c r="A3318">
        <v>44620</v>
      </c>
      <c r="B3318" s="58" t="s">
        <v>3164</v>
      </c>
      <c r="C3318" s="58" t="s">
        <v>410</v>
      </c>
      <c r="D3318" s="58" t="s">
        <v>677</v>
      </c>
      <c r="E3318" s="58">
        <v>473</v>
      </c>
      <c r="F3318" s="58">
        <v>24</v>
      </c>
      <c r="G3318" s="59">
        <v>5</v>
      </c>
      <c r="H3318" s="58" t="s">
        <v>1813</v>
      </c>
      <c r="I3318" s="59">
        <v>3.94</v>
      </c>
      <c r="J3318">
        <v>1</v>
      </c>
      <c r="K3318" s="191"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1.85</v>
      </c>
      <c r="L3318" s="192" t="str">
        <f t="shared" si="51"/>
        <v>Beer473</v>
      </c>
      <c r="M3318" s="191">
        <f>VLOOKUP(L3318,'Slope %'!C:D,2,0)</f>
        <v>0.12</v>
      </c>
    </row>
    <row r="3319" spans="1:13" x14ac:dyDescent="0.25">
      <c r="A3319">
        <v>44620</v>
      </c>
      <c r="B3319" s="58" t="s">
        <v>3164</v>
      </c>
      <c r="C3319" s="58" t="s">
        <v>410</v>
      </c>
      <c r="D3319" s="58" t="s">
        <v>677</v>
      </c>
      <c r="E3319" s="58">
        <v>473</v>
      </c>
      <c r="F3319" s="58">
        <v>24</v>
      </c>
      <c r="G3319" s="59">
        <v>5</v>
      </c>
      <c r="H3319" s="58" t="s">
        <v>1813</v>
      </c>
      <c r="I3319" s="59">
        <v>3.94</v>
      </c>
      <c r="J3319">
        <v>1</v>
      </c>
      <c r="K3319" s="191"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1.85</v>
      </c>
      <c r="L3319" s="192" t="str">
        <f t="shared" si="51"/>
        <v>Beer473</v>
      </c>
      <c r="M3319" s="191">
        <f>VLOOKUP(L3319,'Slope %'!C:D,2,0)</f>
        <v>0.12</v>
      </c>
    </row>
    <row r="3320" spans="1:13" x14ac:dyDescent="0.25">
      <c r="A3320">
        <v>44628</v>
      </c>
      <c r="B3320" s="58" t="s">
        <v>3165</v>
      </c>
      <c r="C3320" s="58" t="s">
        <v>423</v>
      </c>
      <c r="D3320" s="58" t="s">
        <v>444</v>
      </c>
      <c r="E3320" s="58">
        <v>750</v>
      </c>
      <c r="F3320" s="58">
        <v>12</v>
      </c>
      <c r="G3320" s="59">
        <v>17</v>
      </c>
      <c r="H3320" s="58" t="s">
        <v>591</v>
      </c>
      <c r="I3320" s="59">
        <v>16.29</v>
      </c>
      <c r="J3320">
        <v>1</v>
      </c>
      <c r="K3320" s="191"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9.9499999999999993</v>
      </c>
      <c r="L3320" s="192" t="str">
        <f t="shared" si="51"/>
        <v>Wine750</v>
      </c>
      <c r="M3320" s="191">
        <f>VLOOKUP(L3320,'Slope %'!C:D,2,0)</f>
        <v>0.1</v>
      </c>
    </row>
    <row r="3321" spans="1:13" x14ac:dyDescent="0.25">
      <c r="A3321">
        <v>44648</v>
      </c>
      <c r="B3321" s="58" t="s">
        <v>3166</v>
      </c>
      <c r="C3321" s="58" t="s">
        <v>423</v>
      </c>
      <c r="D3321" s="58" t="s">
        <v>436</v>
      </c>
      <c r="E3321" s="58">
        <v>750</v>
      </c>
      <c r="F3321" s="58">
        <v>12</v>
      </c>
      <c r="G3321" s="59">
        <v>11</v>
      </c>
      <c r="H3321" s="58" t="s">
        <v>600</v>
      </c>
      <c r="I3321" s="59">
        <v>18.989999999999998</v>
      </c>
      <c r="J3321">
        <v>1</v>
      </c>
      <c r="K3321" s="191"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6.44</v>
      </c>
      <c r="L3321" s="192" t="str">
        <f t="shared" si="51"/>
        <v>Wine750</v>
      </c>
      <c r="M3321" s="191">
        <f>VLOOKUP(L3321,'Slope %'!C:D,2,0)</f>
        <v>0.1</v>
      </c>
    </row>
    <row r="3322" spans="1:13" x14ac:dyDescent="0.25">
      <c r="A3322">
        <v>44654</v>
      </c>
      <c r="B3322" s="58" t="s">
        <v>3167</v>
      </c>
      <c r="C3322" s="58" t="s">
        <v>423</v>
      </c>
      <c r="D3322" s="58" t="s">
        <v>476</v>
      </c>
      <c r="E3322" s="58">
        <v>750</v>
      </c>
      <c r="F3322" s="58">
        <v>12</v>
      </c>
      <c r="G3322" s="59">
        <v>14.5</v>
      </c>
      <c r="H3322" s="58" t="s">
        <v>474</v>
      </c>
      <c r="I3322" s="59">
        <v>29.99</v>
      </c>
      <c r="J3322">
        <v>1</v>
      </c>
      <c r="K3322" s="191"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8.49</v>
      </c>
      <c r="L3322" s="192" t="str">
        <f t="shared" si="51"/>
        <v>Wine750</v>
      </c>
      <c r="M3322" s="191">
        <f>VLOOKUP(L3322,'Slope %'!C:D,2,0)</f>
        <v>0.1</v>
      </c>
    </row>
    <row r="3323" spans="1:13" x14ac:dyDescent="0.25">
      <c r="A3323">
        <v>44655</v>
      </c>
      <c r="B3323" s="58" t="s">
        <v>3168</v>
      </c>
      <c r="C3323" s="58" t="s">
        <v>423</v>
      </c>
      <c r="D3323" s="58" t="s">
        <v>424</v>
      </c>
      <c r="E3323" s="58">
        <v>750</v>
      </c>
      <c r="F3323" s="58">
        <v>6</v>
      </c>
      <c r="G3323" s="59">
        <v>12.5</v>
      </c>
      <c r="H3323" s="58" t="s">
        <v>799</v>
      </c>
      <c r="I3323" s="59">
        <v>25.97</v>
      </c>
      <c r="J3323">
        <v>1</v>
      </c>
      <c r="K3323" s="191"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7.32</v>
      </c>
      <c r="L3323" s="192" t="str">
        <f t="shared" si="51"/>
        <v>Wine750</v>
      </c>
      <c r="M3323" s="191">
        <f>VLOOKUP(L3323,'Slope %'!C:D,2,0)</f>
        <v>0.1</v>
      </c>
    </row>
    <row r="3324" spans="1:13" x14ac:dyDescent="0.25">
      <c r="A3324">
        <v>44667</v>
      </c>
      <c r="B3324" s="58" t="s">
        <v>3169</v>
      </c>
      <c r="C3324" s="58" t="s">
        <v>410</v>
      </c>
      <c r="D3324" s="58" t="s">
        <v>621</v>
      </c>
      <c r="E3324" s="58">
        <v>4260</v>
      </c>
      <c r="F3324" s="58">
        <v>2</v>
      </c>
      <c r="G3324" s="59">
        <v>4</v>
      </c>
      <c r="H3324" s="58" t="s">
        <v>1448</v>
      </c>
      <c r="I3324" s="59">
        <v>26.99</v>
      </c>
      <c r="J3324">
        <v>12</v>
      </c>
      <c r="K3324" s="191"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13.3</v>
      </c>
      <c r="L3324" s="192" t="str">
        <f t="shared" si="51"/>
        <v>Beer4260</v>
      </c>
      <c r="M3324" s="191">
        <f>VLOOKUP(L3324,'Slope %'!C:D,2,0)</f>
        <v>7.0000000000000007E-2</v>
      </c>
    </row>
    <row r="3325" spans="1:13" x14ac:dyDescent="0.25">
      <c r="A3325">
        <v>44667</v>
      </c>
      <c r="B3325" s="58" t="s">
        <v>3169</v>
      </c>
      <c r="C3325" s="58" t="s">
        <v>410</v>
      </c>
      <c r="D3325" s="58" t="s">
        <v>621</v>
      </c>
      <c r="E3325" s="58">
        <v>4260</v>
      </c>
      <c r="F3325" s="58">
        <v>2</v>
      </c>
      <c r="G3325" s="59">
        <v>4</v>
      </c>
      <c r="H3325" s="58" t="s">
        <v>1448</v>
      </c>
      <c r="I3325" s="59">
        <v>26.99</v>
      </c>
      <c r="J3325">
        <v>12</v>
      </c>
      <c r="K3325" s="191"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13.3</v>
      </c>
      <c r="L3325" s="192" t="str">
        <f t="shared" si="51"/>
        <v>Beer4260</v>
      </c>
      <c r="M3325" s="191">
        <f>VLOOKUP(L3325,'Slope %'!C:D,2,0)</f>
        <v>7.0000000000000007E-2</v>
      </c>
    </row>
    <row r="3326" spans="1:13" x14ac:dyDescent="0.25">
      <c r="A3326">
        <v>44670</v>
      </c>
      <c r="B3326" s="58" t="s">
        <v>3170</v>
      </c>
      <c r="C3326" s="58" t="s">
        <v>423</v>
      </c>
      <c r="D3326" s="58" t="s">
        <v>1051</v>
      </c>
      <c r="E3326" s="58">
        <v>750</v>
      </c>
      <c r="F3326" s="58">
        <v>6</v>
      </c>
      <c r="G3326" s="59">
        <v>12</v>
      </c>
      <c r="H3326" s="58" t="s">
        <v>501</v>
      </c>
      <c r="I3326" s="59">
        <v>13.99</v>
      </c>
      <c r="J3326">
        <v>1</v>
      </c>
      <c r="K3326" s="191"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7.03</v>
      </c>
      <c r="L3326" s="192" t="str">
        <f t="shared" si="51"/>
        <v>Wine750</v>
      </c>
      <c r="M3326" s="191">
        <f>VLOOKUP(L3326,'Slope %'!C:D,2,0)</f>
        <v>0.1</v>
      </c>
    </row>
    <row r="3327" spans="1:13" x14ac:dyDescent="0.25">
      <c r="A3327">
        <v>44675</v>
      </c>
      <c r="B3327" s="58" t="s">
        <v>3171</v>
      </c>
      <c r="C3327" s="58" t="s">
        <v>423</v>
      </c>
      <c r="D3327" s="58" t="s">
        <v>436</v>
      </c>
      <c r="E3327" s="58">
        <v>750</v>
      </c>
      <c r="F3327" s="58">
        <v>12</v>
      </c>
      <c r="G3327" s="59">
        <v>14.6</v>
      </c>
      <c r="H3327" s="58" t="s">
        <v>437</v>
      </c>
      <c r="I3327" s="59">
        <v>29.99</v>
      </c>
      <c r="J3327">
        <v>1</v>
      </c>
      <c r="K3327" s="191"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8.5500000000000007</v>
      </c>
      <c r="L3327" s="192" t="str">
        <f t="shared" si="51"/>
        <v>Wine750</v>
      </c>
      <c r="M3327" s="191">
        <f>VLOOKUP(L3327,'Slope %'!C:D,2,0)</f>
        <v>0.1</v>
      </c>
    </row>
    <row r="3328" spans="1:13" x14ac:dyDescent="0.25">
      <c r="A3328">
        <v>44686</v>
      </c>
      <c r="B3328" s="58" t="s">
        <v>3172</v>
      </c>
      <c r="C3328" s="58" t="s">
        <v>423</v>
      </c>
      <c r="D3328" s="58" t="s">
        <v>467</v>
      </c>
      <c r="E3328" s="58">
        <v>750</v>
      </c>
      <c r="F3328" s="58">
        <v>12</v>
      </c>
      <c r="G3328" s="59">
        <v>14.5</v>
      </c>
      <c r="H3328" s="58" t="s">
        <v>474</v>
      </c>
      <c r="I3328" s="59">
        <v>29.99</v>
      </c>
      <c r="J3328">
        <v>1</v>
      </c>
      <c r="K3328" s="191"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8.49</v>
      </c>
      <c r="L3328" s="192" t="str">
        <f t="shared" si="51"/>
        <v>Wine750</v>
      </c>
      <c r="M3328" s="191">
        <f>VLOOKUP(L3328,'Slope %'!C:D,2,0)</f>
        <v>0.1</v>
      </c>
    </row>
    <row r="3329" spans="1:13" x14ac:dyDescent="0.25">
      <c r="A3329">
        <v>44691</v>
      </c>
      <c r="B3329" s="58" t="s">
        <v>3173</v>
      </c>
      <c r="C3329" s="58" t="s">
        <v>423</v>
      </c>
      <c r="D3329" s="58" t="s">
        <v>1051</v>
      </c>
      <c r="E3329" s="58">
        <v>750</v>
      </c>
      <c r="F3329" s="58">
        <v>12</v>
      </c>
      <c r="G3329" s="59">
        <v>13.5</v>
      </c>
      <c r="H3329" s="58" t="s">
        <v>608</v>
      </c>
      <c r="I3329" s="59">
        <v>23.99</v>
      </c>
      <c r="J3329">
        <v>1</v>
      </c>
      <c r="K3329" s="191"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7.9</v>
      </c>
      <c r="L3329" s="192" t="str">
        <f t="shared" si="51"/>
        <v>Wine750</v>
      </c>
      <c r="M3329" s="191">
        <f>VLOOKUP(L3329,'Slope %'!C:D,2,0)</f>
        <v>0.1</v>
      </c>
    </row>
    <row r="3330" spans="1:13" x14ac:dyDescent="0.25">
      <c r="A3330">
        <v>44697</v>
      </c>
      <c r="B3330" s="58" t="s">
        <v>3174</v>
      </c>
      <c r="C3330" s="58" t="s">
        <v>410</v>
      </c>
      <c r="D3330" s="58" t="s">
        <v>906</v>
      </c>
      <c r="E3330" s="58">
        <v>473</v>
      </c>
      <c r="F3330" s="58">
        <v>24</v>
      </c>
      <c r="G3330" s="59">
        <v>5</v>
      </c>
      <c r="H3330" s="58" t="s">
        <v>1200</v>
      </c>
      <c r="I3330" s="59">
        <v>3.99</v>
      </c>
      <c r="J3330">
        <v>1</v>
      </c>
      <c r="K3330" s="191"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1.85</v>
      </c>
      <c r="L3330" s="192" t="str">
        <f t="shared" si="51"/>
        <v>Beer473</v>
      </c>
      <c r="M3330" s="191">
        <f>VLOOKUP(L3330,'Slope %'!C:D,2,0)</f>
        <v>0.12</v>
      </c>
    </row>
    <row r="3331" spans="1:13" x14ac:dyDescent="0.25">
      <c r="A3331">
        <v>44697</v>
      </c>
      <c r="B3331" s="58" t="s">
        <v>3174</v>
      </c>
      <c r="C3331" s="58" t="s">
        <v>410</v>
      </c>
      <c r="D3331" s="58" t="s">
        <v>906</v>
      </c>
      <c r="E3331" s="58">
        <v>473</v>
      </c>
      <c r="F3331" s="58">
        <v>24</v>
      </c>
      <c r="G3331" s="59">
        <v>5</v>
      </c>
      <c r="H3331" s="58" t="s">
        <v>1200</v>
      </c>
      <c r="I3331" s="59">
        <v>3.99</v>
      </c>
      <c r="J3331">
        <v>1</v>
      </c>
      <c r="K3331" s="191"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1.85</v>
      </c>
      <c r="L3331" s="192" t="str">
        <f t="shared" ref="L3331:L3394" si="52">(_xlfn.CONCAT(C3331,E3331))</f>
        <v>Beer473</v>
      </c>
      <c r="M3331" s="191">
        <f>VLOOKUP(L3331,'Slope %'!C:D,2,0)</f>
        <v>0.12</v>
      </c>
    </row>
    <row r="3332" spans="1:13" x14ac:dyDescent="0.25">
      <c r="A3332">
        <v>44715</v>
      </c>
      <c r="B3332" s="58" t="s">
        <v>2427</v>
      </c>
      <c r="C3332" s="58" t="s">
        <v>423</v>
      </c>
      <c r="D3332" s="58" t="s">
        <v>424</v>
      </c>
      <c r="E3332" s="58">
        <v>750</v>
      </c>
      <c r="F3332" s="58">
        <v>6</v>
      </c>
      <c r="G3332" s="59">
        <v>11</v>
      </c>
      <c r="H3332" s="58" t="s">
        <v>511</v>
      </c>
      <c r="I3332" s="59">
        <v>23.99</v>
      </c>
      <c r="J3332">
        <v>1</v>
      </c>
      <c r="K3332" s="191"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6.44</v>
      </c>
      <c r="L3332" s="192" t="str">
        <f t="shared" si="52"/>
        <v>Wine750</v>
      </c>
      <c r="M3332" s="191">
        <f>VLOOKUP(L3332,'Slope %'!C:D,2,0)</f>
        <v>0.1</v>
      </c>
    </row>
    <row r="3333" spans="1:13" x14ac:dyDescent="0.25">
      <c r="A3333">
        <v>44718</v>
      </c>
      <c r="B3333" s="58" t="s">
        <v>3175</v>
      </c>
      <c r="C3333" s="58" t="s">
        <v>423</v>
      </c>
      <c r="D3333" s="58" t="s">
        <v>424</v>
      </c>
      <c r="E3333" s="58">
        <v>750</v>
      </c>
      <c r="F3333" s="58">
        <v>6</v>
      </c>
      <c r="G3333" s="59">
        <v>12</v>
      </c>
      <c r="H3333" s="58" t="s">
        <v>841</v>
      </c>
      <c r="I3333" s="59">
        <v>29.99</v>
      </c>
      <c r="J3333">
        <v>1</v>
      </c>
      <c r="K3333" s="191"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7.03</v>
      </c>
      <c r="L3333" s="192" t="str">
        <f t="shared" si="52"/>
        <v>Wine750</v>
      </c>
      <c r="M3333" s="191">
        <f>VLOOKUP(L3333,'Slope %'!C:D,2,0)</f>
        <v>0.1</v>
      </c>
    </row>
    <row r="3334" spans="1:13" x14ac:dyDescent="0.25">
      <c r="A3334">
        <v>44719</v>
      </c>
      <c r="B3334" s="58" t="s">
        <v>3176</v>
      </c>
      <c r="C3334" s="58" t="s">
        <v>423</v>
      </c>
      <c r="D3334" s="58" t="s">
        <v>436</v>
      </c>
      <c r="E3334" s="58">
        <v>750</v>
      </c>
      <c r="F3334" s="58">
        <v>12</v>
      </c>
      <c r="G3334" s="59">
        <v>13.3</v>
      </c>
      <c r="H3334" s="58" t="s">
        <v>553</v>
      </c>
      <c r="I3334" s="59">
        <v>18.989999999999998</v>
      </c>
      <c r="J3334">
        <v>1</v>
      </c>
      <c r="K3334" s="191"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7.79</v>
      </c>
      <c r="L3334" s="192" t="str">
        <f t="shared" si="52"/>
        <v>Wine750</v>
      </c>
      <c r="M3334" s="191">
        <f>VLOOKUP(L3334,'Slope %'!C:D,2,0)</f>
        <v>0.1</v>
      </c>
    </row>
    <row r="3335" spans="1:13" x14ac:dyDescent="0.25">
      <c r="A3335">
        <v>44736</v>
      </c>
      <c r="B3335" s="58" t="s">
        <v>3177</v>
      </c>
      <c r="C3335" s="58" t="s">
        <v>423</v>
      </c>
      <c r="D3335" s="58" t="s">
        <v>424</v>
      </c>
      <c r="E3335" s="58">
        <v>600</v>
      </c>
      <c r="F3335" s="58">
        <v>8</v>
      </c>
      <c r="G3335" s="59">
        <v>11</v>
      </c>
      <c r="H3335" s="58" t="s">
        <v>437</v>
      </c>
      <c r="I3335" s="59">
        <v>15.99</v>
      </c>
      <c r="J3335">
        <v>3</v>
      </c>
      <c r="K3335" s="191"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5.46</v>
      </c>
      <c r="L3335" s="192" t="str">
        <f t="shared" si="52"/>
        <v>Wine600</v>
      </c>
      <c r="M3335" s="191">
        <f>VLOOKUP(L3335,'Slope %'!C:D,2,0)</f>
        <v>0.1</v>
      </c>
    </row>
    <row r="3336" spans="1:13" x14ac:dyDescent="0.25">
      <c r="A3336">
        <v>44737</v>
      </c>
      <c r="B3336" s="58" t="s">
        <v>3178</v>
      </c>
      <c r="C3336" s="58" t="s">
        <v>423</v>
      </c>
      <c r="D3336" s="58" t="s">
        <v>787</v>
      </c>
      <c r="E3336" s="58">
        <v>375</v>
      </c>
      <c r="F3336" s="58">
        <v>12</v>
      </c>
      <c r="G3336" s="59">
        <v>12</v>
      </c>
      <c r="H3336" s="58" t="s">
        <v>421</v>
      </c>
      <c r="I3336" s="59">
        <v>44.99</v>
      </c>
      <c r="J3336">
        <v>1</v>
      </c>
      <c r="K3336" s="191"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3.72</v>
      </c>
      <c r="L3336" s="192" t="str">
        <f t="shared" si="52"/>
        <v>Wine375</v>
      </c>
      <c r="M3336" s="191">
        <f>VLOOKUP(L3336,'Slope %'!C:D,2,0)</f>
        <v>0.12</v>
      </c>
    </row>
    <row r="3337" spans="1:13" x14ac:dyDescent="0.25">
      <c r="A3337">
        <v>44745</v>
      </c>
      <c r="B3337" s="58" t="s">
        <v>3179</v>
      </c>
      <c r="C3337" s="58" t="s">
        <v>410</v>
      </c>
      <c r="D3337" s="58" t="s">
        <v>621</v>
      </c>
      <c r="E3337" s="58">
        <v>473</v>
      </c>
      <c r="F3337" s="58">
        <v>24</v>
      </c>
      <c r="G3337" s="59">
        <v>3.6</v>
      </c>
      <c r="H3337" s="58" t="s">
        <v>1200</v>
      </c>
      <c r="I3337" s="59">
        <v>3.99</v>
      </c>
      <c r="J3337">
        <v>1</v>
      </c>
      <c r="K3337" s="191"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1.33</v>
      </c>
      <c r="L3337" s="192" t="str">
        <f t="shared" si="52"/>
        <v>Beer473</v>
      </c>
      <c r="M3337" s="191">
        <f>VLOOKUP(L3337,'Slope %'!C:D,2,0)</f>
        <v>0.12</v>
      </c>
    </row>
    <row r="3338" spans="1:13" x14ac:dyDescent="0.25">
      <c r="A3338">
        <v>44745</v>
      </c>
      <c r="B3338" s="58" t="s">
        <v>3179</v>
      </c>
      <c r="C3338" s="58" t="s">
        <v>410</v>
      </c>
      <c r="D3338" s="58" t="s">
        <v>621</v>
      </c>
      <c r="E3338" s="58">
        <v>473</v>
      </c>
      <c r="F3338" s="58">
        <v>24</v>
      </c>
      <c r="G3338" s="59">
        <v>3.6</v>
      </c>
      <c r="H3338" s="58" t="s">
        <v>1200</v>
      </c>
      <c r="I3338" s="59">
        <v>3.99</v>
      </c>
      <c r="J3338">
        <v>1</v>
      </c>
      <c r="K3338" s="191"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1.33</v>
      </c>
      <c r="L3338" s="192" t="str">
        <f t="shared" si="52"/>
        <v>Beer473</v>
      </c>
      <c r="M3338" s="191">
        <f>VLOOKUP(L3338,'Slope %'!C:D,2,0)</f>
        <v>0.12</v>
      </c>
    </row>
    <row r="3339" spans="1:13" x14ac:dyDescent="0.25">
      <c r="A3339">
        <v>44751</v>
      </c>
      <c r="B3339" s="58" t="s">
        <v>3180</v>
      </c>
      <c r="C3339" s="58" t="s">
        <v>423</v>
      </c>
      <c r="D3339" s="58" t="s">
        <v>476</v>
      </c>
      <c r="E3339" s="58">
        <v>750</v>
      </c>
      <c r="F3339" s="58">
        <v>6</v>
      </c>
      <c r="G3339" s="59">
        <v>14.5</v>
      </c>
      <c r="H3339" s="58" t="s">
        <v>471</v>
      </c>
      <c r="I3339" s="59">
        <v>129.59</v>
      </c>
      <c r="J3339">
        <v>1</v>
      </c>
      <c r="K3339" s="191"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8.49</v>
      </c>
      <c r="L3339" s="192" t="str">
        <f t="shared" si="52"/>
        <v>Wine750</v>
      </c>
      <c r="M3339" s="191">
        <f>VLOOKUP(L3339,'Slope %'!C:D,2,0)</f>
        <v>0.1</v>
      </c>
    </row>
    <row r="3340" spans="1:13" x14ac:dyDescent="0.25">
      <c r="A3340">
        <v>44753</v>
      </c>
      <c r="B3340" s="58" t="s">
        <v>3181</v>
      </c>
      <c r="C3340" s="58" t="s">
        <v>423</v>
      </c>
      <c r="D3340" s="58" t="s">
        <v>436</v>
      </c>
      <c r="E3340" s="58">
        <v>200</v>
      </c>
      <c r="F3340" s="58">
        <v>24</v>
      </c>
      <c r="G3340" s="59">
        <v>12.5</v>
      </c>
      <c r="H3340" s="58" t="s">
        <v>425</v>
      </c>
      <c r="I3340" s="59">
        <v>3.49</v>
      </c>
      <c r="J3340">
        <v>1</v>
      </c>
      <c r="K3340" s="191"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2.81</v>
      </c>
      <c r="L3340" s="192" t="str">
        <f t="shared" si="52"/>
        <v>Wine200</v>
      </c>
      <c r="M3340" s="191">
        <f>VLOOKUP(L3340,'Slope %'!C:D,2,0)</f>
        <v>0.12</v>
      </c>
    </row>
    <row r="3341" spans="1:13" x14ac:dyDescent="0.25">
      <c r="A3341">
        <v>44754</v>
      </c>
      <c r="B3341" s="58" t="s">
        <v>3182</v>
      </c>
      <c r="C3341" s="58" t="s">
        <v>673</v>
      </c>
      <c r="D3341" s="58" t="s">
        <v>1091</v>
      </c>
      <c r="E3341" s="58">
        <v>4260</v>
      </c>
      <c r="F3341" s="58">
        <v>2</v>
      </c>
      <c r="G3341" s="59">
        <v>5</v>
      </c>
      <c r="H3341" s="58" t="s">
        <v>600</v>
      </c>
      <c r="I3341" s="59">
        <v>32.99</v>
      </c>
      <c r="J3341">
        <v>12</v>
      </c>
      <c r="K3341" s="191"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16.63</v>
      </c>
      <c r="L3341" s="192" t="str">
        <f t="shared" si="52"/>
        <v>Ready to Drink4260</v>
      </c>
      <c r="M3341" s="191">
        <f>VLOOKUP(L3341,'Slope %'!C:D,2,0)</f>
        <v>7.0000000000000007E-2</v>
      </c>
    </row>
    <row r="3342" spans="1:13" x14ac:dyDescent="0.25">
      <c r="A3342">
        <v>44754</v>
      </c>
      <c r="B3342" s="58" t="s">
        <v>3182</v>
      </c>
      <c r="C3342" s="58" t="s">
        <v>673</v>
      </c>
      <c r="D3342" s="58" t="s">
        <v>1091</v>
      </c>
      <c r="E3342" s="58">
        <v>4260</v>
      </c>
      <c r="F3342" s="58">
        <v>2</v>
      </c>
      <c r="G3342" s="59">
        <v>5</v>
      </c>
      <c r="H3342" s="58" t="s">
        <v>600</v>
      </c>
      <c r="I3342" s="59">
        <v>32.99</v>
      </c>
      <c r="J3342">
        <v>12</v>
      </c>
      <c r="K3342" s="191"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16.63</v>
      </c>
      <c r="L3342" s="192" t="str">
        <f t="shared" si="52"/>
        <v>Ready to Drink4260</v>
      </c>
      <c r="M3342" s="191">
        <f>VLOOKUP(L3342,'Slope %'!C:D,2,0)</f>
        <v>7.0000000000000007E-2</v>
      </c>
    </row>
    <row r="3343" spans="1:13" x14ac:dyDescent="0.25">
      <c r="A3343">
        <v>44756</v>
      </c>
      <c r="B3343" s="58" t="s">
        <v>3183</v>
      </c>
      <c r="C3343" s="58" t="s">
        <v>423</v>
      </c>
      <c r="D3343" s="58" t="s">
        <v>473</v>
      </c>
      <c r="E3343" s="58">
        <v>750</v>
      </c>
      <c r="F3343" s="58">
        <v>12</v>
      </c>
      <c r="G3343" s="59">
        <v>13.8</v>
      </c>
      <c r="H3343" s="58" t="s">
        <v>586</v>
      </c>
      <c r="I3343" s="59">
        <v>20.99</v>
      </c>
      <c r="J3343">
        <v>1</v>
      </c>
      <c r="K3343" s="191"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8.08</v>
      </c>
      <c r="L3343" s="192" t="str">
        <f t="shared" si="52"/>
        <v>Wine750</v>
      </c>
      <c r="M3343" s="191">
        <f>VLOOKUP(L3343,'Slope %'!C:D,2,0)</f>
        <v>0.1</v>
      </c>
    </row>
    <row r="3344" spans="1:13" x14ac:dyDescent="0.25">
      <c r="A3344">
        <v>44757</v>
      </c>
      <c r="B3344" s="58" t="s">
        <v>3184</v>
      </c>
      <c r="C3344" s="58" t="s">
        <v>423</v>
      </c>
      <c r="D3344" s="58" t="s">
        <v>476</v>
      </c>
      <c r="E3344" s="58">
        <v>750</v>
      </c>
      <c r="F3344" s="58">
        <v>6</v>
      </c>
      <c r="G3344" s="59">
        <v>15</v>
      </c>
      <c r="H3344" s="58" t="s">
        <v>451</v>
      </c>
      <c r="I3344" s="59">
        <v>99.99</v>
      </c>
      <c r="J3344">
        <v>1</v>
      </c>
      <c r="K3344" s="191"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8.7799999999999994</v>
      </c>
      <c r="L3344" s="192" t="str">
        <f t="shared" si="52"/>
        <v>Wine750</v>
      </c>
      <c r="M3344" s="191">
        <f>VLOOKUP(L3344,'Slope %'!C:D,2,0)</f>
        <v>0.1</v>
      </c>
    </row>
    <row r="3345" spans="1:13" x14ac:dyDescent="0.25">
      <c r="A3345">
        <v>44759</v>
      </c>
      <c r="B3345" s="58" t="s">
        <v>3185</v>
      </c>
      <c r="C3345" s="58" t="s">
        <v>414</v>
      </c>
      <c r="D3345" s="58" t="s">
        <v>566</v>
      </c>
      <c r="E3345" s="58">
        <v>50</v>
      </c>
      <c r="F3345" s="58">
        <v>48</v>
      </c>
      <c r="G3345" s="59">
        <v>17.5</v>
      </c>
      <c r="H3345" s="58" t="s">
        <v>448</v>
      </c>
      <c r="I3345" s="59">
        <v>4.99</v>
      </c>
      <c r="J3345">
        <v>1</v>
      </c>
      <c r="K3345" s="191"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0.93</v>
      </c>
      <c r="L3345" s="192" t="str">
        <f t="shared" si="52"/>
        <v>Spirits50</v>
      </c>
      <c r="M3345" s="191">
        <f>VLOOKUP(L3345,'Slope %'!C:D,2,0)</f>
        <v>0.1</v>
      </c>
    </row>
    <row r="3346" spans="1:13" x14ac:dyDescent="0.25">
      <c r="A3346">
        <v>44760</v>
      </c>
      <c r="B3346" s="58" t="s">
        <v>3186</v>
      </c>
      <c r="C3346" s="58" t="s">
        <v>423</v>
      </c>
      <c r="D3346" s="58" t="s">
        <v>598</v>
      </c>
      <c r="E3346" s="58">
        <v>750</v>
      </c>
      <c r="F3346" s="58">
        <v>12</v>
      </c>
      <c r="G3346" s="59">
        <v>11</v>
      </c>
      <c r="H3346" s="58" t="s">
        <v>431</v>
      </c>
      <c r="I3346" s="59">
        <v>14.99</v>
      </c>
      <c r="J3346">
        <v>1</v>
      </c>
      <c r="K3346" s="191"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6.44</v>
      </c>
      <c r="L3346" s="192" t="str">
        <f t="shared" si="52"/>
        <v>Wine750</v>
      </c>
      <c r="M3346" s="191">
        <f>VLOOKUP(L3346,'Slope %'!C:D,2,0)</f>
        <v>0.1</v>
      </c>
    </row>
    <row r="3347" spans="1:13" x14ac:dyDescent="0.25">
      <c r="A3347">
        <v>44761</v>
      </c>
      <c r="B3347" s="58" t="s">
        <v>3187</v>
      </c>
      <c r="C3347" s="58" t="s">
        <v>423</v>
      </c>
      <c r="D3347" s="58" t="s">
        <v>476</v>
      </c>
      <c r="E3347" s="58">
        <v>750</v>
      </c>
      <c r="F3347" s="58">
        <v>12</v>
      </c>
      <c r="G3347" s="59">
        <v>14.9</v>
      </c>
      <c r="H3347" s="58" t="s">
        <v>431</v>
      </c>
      <c r="I3347" s="59">
        <v>29.99</v>
      </c>
      <c r="J3347">
        <v>1</v>
      </c>
      <c r="K3347" s="191"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8.7200000000000006</v>
      </c>
      <c r="L3347" s="192" t="str">
        <f t="shared" si="52"/>
        <v>Wine750</v>
      </c>
      <c r="M3347" s="191">
        <f>VLOOKUP(L3347,'Slope %'!C:D,2,0)</f>
        <v>0.1</v>
      </c>
    </row>
    <row r="3348" spans="1:13" x14ac:dyDescent="0.25">
      <c r="A3348">
        <v>44765</v>
      </c>
      <c r="B3348" s="58" t="s">
        <v>3188</v>
      </c>
      <c r="C3348" s="58" t="s">
        <v>410</v>
      </c>
      <c r="D3348" s="58" t="s">
        <v>411</v>
      </c>
      <c r="E3348" s="58">
        <v>473</v>
      </c>
      <c r="F3348" s="58">
        <v>24</v>
      </c>
      <c r="G3348" s="59">
        <v>5</v>
      </c>
      <c r="H3348" s="58" t="s">
        <v>1918</v>
      </c>
      <c r="I3348" s="59">
        <v>3.95</v>
      </c>
      <c r="J3348">
        <v>1</v>
      </c>
      <c r="K3348" s="191"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1.85</v>
      </c>
      <c r="L3348" s="192" t="str">
        <f t="shared" si="52"/>
        <v>Beer473</v>
      </c>
      <c r="M3348" s="191">
        <f>VLOOKUP(L3348,'Slope %'!C:D,2,0)</f>
        <v>0.12</v>
      </c>
    </row>
    <row r="3349" spans="1:13" x14ac:dyDescent="0.25">
      <c r="A3349">
        <v>44765</v>
      </c>
      <c r="B3349" s="58" t="s">
        <v>3188</v>
      </c>
      <c r="C3349" s="58" t="s">
        <v>410</v>
      </c>
      <c r="D3349" s="58" t="s">
        <v>411</v>
      </c>
      <c r="E3349" s="58">
        <v>473</v>
      </c>
      <c r="F3349" s="58">
        <v>24</v>
      </c>
      <c r="G3349" s="59">
        <v>5</v>
      </c>
      <c r="H3349" s="58" t="s">
        <v>1918</v>
      </c>
      <c r="I3349" s="59">
        <v>3.95</v>
      </c>
      <c r="J3349">
        <v>1</v>
      </c>
      <c r="K3349" s="191"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1.85</v>
      </c>
      <c r="L3349" s="192" t="str">
        <f t="shared" si="52"/>
        <v>Beer473</v>
      </c>
      <c r="M3349" s="191">
        <f>VLOOKUP(L3349,'Slope %'!C:D,2,0)</f>
        <v>0.12</v>
      </c>
    </row>
    <row r="3350" spans="1:13" x14ac:dyDescent="0.25">
      <c r="A3350">
        <v>44779</v>
      </c>
      <c r="B3350" s="58" t="s">
        <v>3189</v>
      </c>
      <c r="C3350" s="58" t="s">
        <v>423</v>
      </c>
      <c r="D3350" s="58" t="s">
        <v>436</v>
      </c>
      <c r="E3350" s="58">
        <v>750</v>
      </c>
      <c r="F3350" s="58">
        <v>12</v>
      </c>
      <c r="G3350" s="59">
        <v>15.6</v>
      </c>
      <c r="H3350" s="58" t="s">
        <v>451</v>
      </c>
      <c r="I3350" s="59">
        <v>74.989999999999995</v>
      </c>
      <c r="J3350">
        <v>1</v>
      </c>
      <c r="K3350" s="191"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9.1300000000000008</v>
      </c>
      <c r="L3350" s="192" t="str">
        <f t="shared" si="52"/>
        <v>Wine750</v>
      </c>
      <c r="M3350" s="191">
        <f>VLOOKUP(L3350,'Slope %'!C:D,2,0)</f>
        <v>0.1</v>
      </c>
    </row>
    <row r="3351" spans="1:13" x14ac:dyDescent="0.25">
      <c r="A3351">
        <v>44780</v>
      </c>
      <c r="B3351" s="58" t="s">
        <v>3190</v>
      </c>
      <c r="C3351" s="58" t="s">
        <v>423</v>
      </c>
      <c r="D3351" s="58" t="s">
        <v>476</v>
      </c>
      <c r="E3351" s="58">
        <v>750</v>
      </c>
      <c r="F3351" s="58">
        <v>6</v>
      </c>
      <c r="G3351" s="59">
        <v>15.1</v>
      </c>
      <c r="H3351" s="58" t="s">
        <v>471</v>
      </c>
      <c r="I3351" s="59">
        <v>149.99</v>
      </c>
      <c r="J3351">
        <v>1</v>
      </c>
      <c r="K3351" s="191"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8.84</v>
      </c>
      <c r="L3351" s="192" t="str">
        <f t="shared" si="52"/>
        <v>Wine750</v>
      </c>
      <c r="M3351" s="191">
        <f>VLOOKUP(L3351,'Slope %'!C:D,2,0)</f>
        <v>0.1</v>
      </c>
    </row>
    <row r="3352" spans="1:13" x14ac:dyDescent="0.25">
      <c r="A3352">
        <v>44806</v>
      </c>
      <c r="B3352" s="58" t="s">
        <v>3191</v>
      </c>
      <c r="C3352" s="58" t="s">
        <v>414</v>
      </c>
      <c r="D3352" s="58" t="s">
        <v>418</v>
      </c>
      <c r="E3352" s="58">
        <v>1750</v>
      </c>
      <c r="F3352" s="58">
        <v>6</v>
      </c>
      <c r="G3352" s="59">
        <v>40</v>
      </c>
      <c r="H3352" s="58" t="s">
        <v>3192</v>
      </c>
      <c r="I3352" s="59">
        <v>54.65</v>
      </c>
      <c r="J3352">
        <v>1</v>
      </c>
      <c r="K3352" s="191"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54.65</v>
      </c>
      <c r="L3352" s="192" t="str">
        <f t="shared" si="52"/>
        <v>Spirits1750</v>
      </c>
      <c r="M3352" s="191">
        <f>VLOOKUP(L3352,'Slope %'!C:D,2,0)</f>
        <v>0.03</v>
      </c>
    </row>
    <row r="3353" spans="1:13" x14ac:dyDescent="0.25">
      <c r="A3353">
        <v>44819</v>
      </c>
      <c r="B3353" s="58" t="s">
        <v>3193</v>
      </c>
      <c r="C3353" s="58" t="s">
        <v>410</v>
      </c>
      <c r="D3353" s="58" t="s">
        <v>621</v>
      </c>
      <c r="E3353" s="58">
        <v>355</v>
      </c>
      <c r="F3353" s="58">
        <v>24</v>
      </c>
      <c r="G3353" s="59">
        <v>4</v>
      </c>
      <c r="H3353" s="58" t="s">
        <v>2967</v>
      </c>
      <c r="I3353" s="59">
        <v>3.49</v>
      </c>
      <c r="J3353">
        <v>1</v>
      </c>
      <c r="K3353" s="191"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1.1100000000000001</v>
      </c>
      <c r="L3353" s="192" t="str">
        <f t="shared" si="52"/>
        <v>Beer355</v>
      </c>
      <c r="M3353" s="191">
        <f>VLOOKUP(L3353,'Slope %'!C:D,2,0)</f>
        <v>0.12</v>
      </c>
    </row>
    <row r="3354" spans="1:13" x14ac:dyDescent="0.25">
      <c r="A3354">
        <v>44819</v>
      </c>
      <c r="B3354" s="58" t="s">
        <v>3193</v>
      </c>
      <c r="C3354" s="58" t="s">
        <v>410</v>
      </c>
      <c r="D3354" s="58" t="s">
        <v>621</v>
      </c>
      <c r="E3354" s="58">
        <v>355</v>
      </c>
      <c r="F3354" s="58">
        <v>24</v>
      </c>
      <c r="G3354" s="59">
        <v>4</v>
      </c>
      <c r="H3354" s="58" t="s">
        <v>2967</v>
      </c>
      <c r="I3354" s="59">
        <v>3.49</v>
      </c>
      <c r="J3354">
        <v>1</v>
      </c>
      <c r="K3354" s="191"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1.1100000000000001</v>
      </c>
      <c r="L3354" s="192" t="str">
        <f t="shared" si="52"/>
        <v>Beer355</v>
      </c>
      <c r="M3354" s="191">
        <f>VLOOKUP(L3354,'Slope %'!C:D,2,0)</f>
        <v>0.12</v>
      </c>
    </row>
    <row r="3355" spans="1:13" x14ac:dyDescent="0.25">
      <c r="A3355">
        <v>44845</v>
      </c>
      <c r="B3355" s="58" t="s">
        <v>3194</v>
      </c>
      <c r="C3355" s="58" t="s">
        <v>673</v>
      </c>
      <c r="D3355" s="58" t="s">
        <v>674</v>
      </c>
      <c r="E3355" s="58">
        <v>30000</v>
      </c>
      <c r="F3355" s="58">
        <v>1</v>
      </c>
      <c r="G3355" s="59">
        <v>4.5</v>
      </c>
      <c r="H3355" s="58" t="s">
        <v>1810</v>
      </c>
      <c r="I3355" s="59">
        <v>169.96</v>
      </c>
      <c r="J3355">
        <v>1</v>
      </c>
      <c r="K3355" s="191"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105.39</v>
      </c>
      <c r="L3355" s="192" t="str">
        <f t="shared" si="52"/>
        <v>Ready to Drink30000</v>
      </c>
      <c r="M3355" s="191" t="e">
        <f>VLOOKUP(L3355,'Slope %'!C:D,2,0)</f>
        <v>#N/A</v>
      </c>
    </row>
    <row r="3356" spans="1:13" x14ac:dyDescent="0.25">
      <c r="A3356">
        <v>44845</v>
      </c>
      <c r="B3356" s="58" t="s">
        <v>3194</v>
      </c>
      <c r="C3356" s="58" t="s">
        <v>673</v>
      </c>
      <c r="D3356" s="58" t="s">
        <v>674</v>
      </c>
      <c r="E3356" s="58">
        <v>30000</v>
      </c>
      <c r="F3356" s="58">
        <v>1</v>
      </c>
      <c r="G3356" s="59">
        <v>4.5</v>
      </c>
      <c r="H3356" s="58" t="s">
        <v>1810</v>
      </c>
      <c r="I3356" s="59">
        <v>169.96</v>
      </c>
      <c r="J3356">
        <v>1</v>
      </c>
      <c r="K3356" s="191"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105.39</v>
      </c>
      <c r="L3356" s="192" t="str">
        <f t="shared" si="52"/>
        <v>Ready to Drink30000</v>
      </c>
      <c r="M3356" s="191" t="e">
        <f>VLOOKUP(L3356,'Slope %'!C:D,2,0)</f>
        <v>#N/A</v>
      </c>
    </row>
    <row r="3357" spans="1:13" x14ac:dyDescent="0.25">
      <c r="A3357">
        <v>44853</v>
      </c>
      <c r="B3357" s="58" t="s">
        <v>3195</v>
      </c>
      <c r="C3357" s="58" t="s">
        <v>410</v>
      </c>
      <c r="D3357" s="58" t="s">
        <v>717</v>
      </c>
      <c r="E3357" s="58">
        <v>473</v>
      </c>
      <c r="F3357" s="58">
        <v>24</v>
      </c>
      <c r="G3357" s="59">
        <v>6.5</v>
      </c>
      <c r="H3357" s="58" t="s">
        <v>2303</v>
      </c>
      <c r="I3357" s="59">
        <v>3.99</v>
      </c>
      <c r="J3357">
        <v>1</v>
      </c>
      <c r="K3357" s="191"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2.4</v>
      </c>
      <c r="L3357" s="192" t="str">
        <f t="shared" si="52"/>
        <v>Beer473</v>
      </c>
      <c r="M3357" s="191">
        <f>VLOOKUP(L3357,'Slope %'!C:D,2,0)</f>
        <v>0.12</v>
      </c>
    </row>
    <row r="3358" spans="1:13" x14ac:dyDescent="0.25">
      <c r="A3358">
        <v>44853</v>
      </c>
      <c r="B3358" s="58" t="s">
        <v>3195</v>
      </c>
      <c r="C3358" s="58" t="s">
        <v>410</v>
      </c>
      <c r="D3358" s="58" t="s">
        <v>717</v>
      </c>
      <c r="E3358" s="58">
        <v>473</v>
      </c>
      <c r="F3358" s="58">
        <v>24</v>
      </c>
      <c r="G3358" s="59">
        <v>6.5</v>
      </c>
      <c r="H3358" s="58" t="s">
        <v>2303</v>
      </c>
      <c r="I3358" s="59">
        <v>3.99</v>
      </c>
      <c r="J3358">
        <v>1</v>
      </c>
      <c r="K3358" s="191"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2.4</v>
      </c>
      <c r="L3358" s="192" t="str">
        <f t="shared" si="52"/>
        <v>Beer473</v>
      </c>
      <c r="M3358" s="191">
        <f>VLOOKUP(L3358,'Slope %'!C:D,2,0)</f>
        <v>0.12</v>
      </c>
    </row>
    <row r="3359" spans="1:13" x14ac:dyDescent="0.25">
      <c r="A3359">
        <v>44868</v>
      </c>
      <c r="B3359" s="58" t="s">
        <v>3196</v>
      </c>
      <c r="C3359" s="58" t="s">
        <v>410</v>
      </c>
      <c r="D3359" s="58" t="s">
        <v>411</v>
      </c>
      <c r="E3359" s="58">
        <v>473</v>
      </c>
      <c r="F3359" s="58">
        <v>24</v>
      </c>
      <c r="G3359" s="59">
        <v>4.8</v>
      </c>
      <c r="H3359" s="58" t="s">
        <v>1810</v>
      </c>
      <c r="I3359" s="59">
        <v>3.5</v>
      </c>
      <c r="J3359">
        <v>1</v>
      </c>
      <c r="K3359" s="191"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1.77</v>
      </c>
      <c r="L3359" s="192" t="str">
        <f t="shared" si="52"/>
        <v>Beer473</v>
      </c>
      <c r="M3359" s="191">
        <f>VLOOKUP(L3359,'Slope %'!C:D,2,0)</f>
        <v>0.12</v>
      </c>
    </row>
    <row r="3360" spans="1:13" x14ac:dyDescent="0.25">
      <c r="A3360">
        <v>44868</v>
      </c>
      <c r="B3360" s="58" t="s">
        <v>3196</v>
      </c>
      <c r="C3360" s="58" t="s">
        <v>410</v>
      </c>
      <c r="D3360" s="58" t="s">
        <v>411</v>
      </c>
      <c r="E3360" s="58">
        <v>473</v>
      </c>
      <c r="F3360" s="58">
        <v>24</v>
      </c>
      <c r="G3360" s="59">
        <v>4.8</v>
      </c>
      <c r="H3360" s="58" t="s">
        <v>1810</v>
      </c>
      <c r="I3360" s="59">
        <v>3.5</v>
      </c>
      <c r="J3360">
        <v>1</v>
      </c>
      <c r="K3360" s="191"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1.77</v>
      </c>
      <c r="L3360" s="192" t="str">
        <f t="shared" si="52"/>
        <v>Beer473</v>
      </c>
      <c r="M3360" s="191">
        <f>VLOOKUP(L3360,'Slope %'!C:D,2,0)</f>
        <v>0.12</v>
      </c>
    </row>
    <row r="3361" spans="1:13" x14ac:dyDescent="0.25">
      <c r="A3361">
        <v>44871</v>
      </c>
      <c r="B3361" s="58" t="s">
        <v>3197</v>
      </c>
      <c r="C3361" s="58" t="s">
        <v>410</v>
      </c>
      <c r="D3361" s="58" t="s">
        <v>411</v>
      </c>
      <c r="E3361" s="58">
        <v>473</v>
      </c>
      <c r="F3361" s="58">
        <v>24</v>
      </c>
      <c r="G3361" s="59">
        <v>5.0999999999999996</v>
      </c>
      <c r="H3361" s="58" t="s">
        <v>1526</v>
      </c>
      <c r="I3361" s="59">
        <v>4.2</v>
      </c>
      <c r="J3361">
        <v>1</v>
      </c>
      <c r="K3361" s="191"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1.88</v>
      </c>
      <c r="L3361" s="192" t="str">
        <f t="shared" si="52"/>
        <v>Beer473</v>
      </c>
      <c r="M3361" s="191">
        <f>VLOOKUP(L3361,'Slope %'!C:D,2,0)</f>
        <v>0.12</v>
      </c>
    </row>
    <row r="3362" spans="1:13" x14ac:dyDescent="0.25">
      <c r="A3362">
        <v>44871</v>
      </c>
      <c r="B3362" s="58" t="s">
        <v>3197</v>
      </c>
      <c r="C3362" s="58" t="s">
        <v>410</v>
      </c>
      <c r="D3362" s="58" t="s">
        <v>411</v>
      </c>
      <c r="E3362" s="58">
        <v>473</v>
      </c>
      <c r="F3362" s="58">
        <v>24</v>
      </c>
      <c r="G3362" s="59">
        <v>5.0999999999999996</v>
      </c>
      <c r="H3362" s="58" t="s">
        <v>1526</v>
      </c>
      <c r="I3362" s="59">
        <v>4.2</v>
      </c>
      <c r="J3362">
        <v>1</v>
      </c>
      <c r="K3362" s="191"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1.88</v>
      </c>
      <c r="L3362" s="192" t="str">
        <f t="shared" si="52"/>
        <v>Beer473</v>
      </c>
      <c r="M3362" s="191">
        <f>VLOOKUP(L3362,'Slope %'!C:D,2,0)</f>
        <v>0.12</v>
      </c>
    </row>
    <row r="3363" spans="1:13" x14ac:dyDescent="0.25">
      <c r="A3363">
        <v>44872</v>
      </c>
      <c r="B3363" s="58" t="s">
        <v>544</v>
      </c>
      <c r="C3363" s="58" t="s">
        <v>414</v>
      </c>
      <c r="D3363" s="58" t="s">
        <v>545</v>
      </c>
      <c r="E3363" s="58">
        <v>375</v>
      </c>
      <c r="F3363" s="58">
        <v>12</v>
      </c>
      <c r="G3363" s="59">
        <v>40</v>
      </c>
      <c r="H3363" s="58" t="s">
        <v>534</v>
      </c>
      <c r="I3363" s="59">
        <v>34.99</v>
      </c>
      <c r="J3363">
        <v>1</v>
      </c>
      <c r="K3363" s="191"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13.3</v>
      </c>
      <c r="L3363" s="192" t="str">
        <f t="shared" si="52"/>
        <v>Spirits375</v>
      </c>
      <c r="M3363" s="191">
        <f>VLOOKUP(L3363,'Slope %'!C:D,2,0)</f>
        <v>0.1</v>
      </c>
    </row>
    <row r="3364" spans="1:13" x14ac:dyDescent="0.25">
      <c r="A3364">
        <v>44874</v>
      </c>
      <c r="B3364" s="58" t="s">
        <v>3198</v>
      </c>
      <c r="C3364" s="58" t="s">
        <v>410</v>
      </c>
      <c r="D3364" s="58" t="s">
        <v>717</v>
      </c>
      <c r="E3364" s="58">
        <v>473</v>
      </c>
      <c r="F3364" s="58">
        <v>24</v>
      </c>
      <c r="G3364" s="59">
        <v>6.4</v>
      </c>
      <c r="H3364" s="58" t="s">
        <v>1526</v>
      </c>
      <c r="I3364" s="59">
        <v>4.42</v>
      </c>
      <c r="J3364">
        <v>1</v>
      </c>
      <c r="K3364" s="191"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2.36</v>
      </c>
      <c r="L3364" s="192" t="str">
        <f t="shared" si="52"/>
        <v>Beer473</v>
      </c>
      <c r="M3364" s="191">
        <f>VLOOKUP(L3364,'Slope %'!C:D,2,0)</f>
        <v>0.12</v>
      </c>
    </row>
    <row r="3365" spans="1:13" x14ac:dyDescent="0.25">
      <c r="A3365">
        <v>44874</v>
      </c>
      <c r="B3365" s="58" t="s">
        <v>3198</v>
      </c>
      <c r="C3365" s="58" t="s">
        <v>410</v>
      </c>
      <c r="D3365" s="58" t="s">
        <v>717</v>
      </c>
      <c r="E3365" s="58">
        <v>473</v>
      </c>
      <c r="F3365" s="58">
        <v>24</v>
      </c>
      <c r="G3365" s="59">
        <v>6.4</v>
      </c>
      <c r="H3365" s="58" t="s">
        <v>1526</v>
      </c>
      <c r="I3365" s="59">
        <v>4.42</v>
      </c>
      <c r="J3365">
        <v>1</v>
      </c>
      <c r="K3365" s="191"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2.36</v>
      </c>
      <c r="L3365" s="192" t="str">
        <f t="shared" si="52"/>
        <v>Beer473</v>
      </c>
      <c r="M3365" s="191">
        <f>VLOOKUP(L3365,'Slope %'!C:D,2,0)</f>
        <v>0.12</v>
      </c>
    </row>
    <row r="3366" spans="1:13" x14ac:dyDescent="0.25">
      <c r="A3366">
        <v>44906</v>
      </c>
      <c r="B3366" s="58" t="s">
        <v>3199</v>
      </c>
      <c r="C3366" s="58" t="s">
        <v>414</v>
      </c>
      <c r="D3366" s="58" t="s">
        <v>552</v>
      </c>
      <c r="E3366" s="58">
        <v>120</v>
      </c>
      <c r="F3366" s="58">
        <v>18</v>
      </c>
      <c r="G3366" s="59">
        <v>20</v>
      </c>
      <c r="H3366" s="58" t="s">
        <v>553</v>
      </c>
      <c r="I3366" s="59">
        <v>11.49</v>
      </c>
      <c r="J3366">
        <v>4</v>
      </c>
      <c r="K3366" s="191"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2.5499999999999998</v>
      </c>
      <c r="L3366" s="192" t="str">
        <f t="shared" si="52"/>
        <v>Spirits120</v>
      </c>
      <c r="M3366" s="191">
        <f>VLOOKUP(L3366,'Slope %'!C:D,2,0)</f>
        <v>0.1</v>
      </c>
    </row>
    <row r="3367" spans="1:13" x14ac:dyDescent="0.25">
      <c r="A3367">
        <v>44908</v>
      </c>
      <c r="B3367" s="58" t="s">
        <v>3200</v>
      </c>
      <c r="C3367" s="58" t="s">
        <v>410</v>
      </c>
      <c r="D3367" s="58" t="s">
        <v>717</v>
      </c>
      <c r="E3367" s="58">
        <v>3784</v>
      </c>
      <c r="F3367" s="58">
        <v>3</v>
      </c>
      <c r="G3367" s="59">
        <v>6.3</v>
      </c>
      <c r="H3367" s="58" t="s">
        <v>1613</v>
      </c>
      <c r="I3367" s="59">
        <v>33</v>
      </c>
      <c r="J3367">
        <v>8</v>
      </c>
      <c r="K3367" s="191"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18.61</v>
      </c>
      <c r="L3367" s="192" t="str">
        <f t="shared" si="52"/>
        <v>Beer3784</v>
      </c>
      <c r="M3367" s="191">
        <f>VLOOKUP(L3367,'Slope %'!C:D,2,0)</f>
        <v>7.0000000000000007E-2</v>
      </c>
    </row>
    <row r="3368" spans="1:13" x14ac:dyDescent="0.25">
      <c r="A3368">
        <v>44908</v>
      </c>
      <c r="B3368" s="58" t="s">
        <v>3200</v>
      </c>
      <c r="C3368" s="58" t="s">
        <v>410</v>
      </c>
      <c r="D3368" s="58" t="s">
        <v>717</v>
      </c>
      <c r="E3368" s="58">
        <v>3784</v>
      </c>
      <c r="F3368" s="58">
        <v>3</v>
      </c>
      <c r="G3368" s="59">
        <v>6.3</v>
      </c>
      <c r="H3368" s="58" t="s">
        <v>1613</v>
      </c>
      <c r="I3368" s="59">
        <v>33</v>
      </c>
      <c r="J3368">
        <v>8</v>
      </c>
      <c r="K3368" s="191"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18.61</v>
      </c>
      <c r="L3368" s="192" t="str">
        <f t="shared" si="52"/>
        <v>Beer3784</v>
      </c>
      <c r="M3368" s="191">
        <f>VLOOKUP(L3368,'Slope %'!C:D,2,0)</f>
        <v>7.0000000000000007E-2</v>
      </c>
    </row>
    <row r="3369" spans="1:13" x14ac:dyDescent="0.25">
      <c r="A3369">
        <v>44924</v>
      </c>
      <c r="B3369" s="58" t="s">
        <v>3201</v>
      </c>
      <c r="C3369" s="58" t="s">
        <v>410</v>
      </c>
      <c r="D3369" s="58" t="s">
        <v>411</v>
      </c>
      <c r="E3369" s="58">
        <v>473</v>
      </c>
      <c r="F3369" s="58">
        <v>24</v>
      </c>
      <c r="G3369" s="59">
        <v>5</v>
      </c>
      <c r="H3369" s="58" t="s">
        <v>1903</v>
      </c>
      <c r="I3369" s="59">
        <v>2.89</v>
      </c>
      <c r="J3369">
        <v>1</v>
      </c>
      <c r="K3369" s="191"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1.85</v>
      </c>
      <c r="L3369" s="192" t="str">
        <f t="shared" si="52"/>
        <v>Beer473</v>
      </c>
      <c r="M3369" s="191">
        <f>VLOOKUP(L3369,'Slope %'!C:D,2,0)</f>
        <v>0.12</v>
      </c>
    </row>
    <row r="3370" spans="1:13" x14ac:dyDescent="0.25">
      <c r="A3370">
        <v>44924</v>
      </c>
      <c r="B3370" s="58" t="s">
        <v>3201</v>
      </c>
      <c r="C3370" s="58" t="s">
        <v>410</v>
      </c>
      <c r="D3370" s="58" t="s">
        <v>411</v>
      </c>
      <c r="E3370" s="58">
        <v>473</v>
      </c>
      <c r="F3370" s="58">
        <v>24</v>
      </c>
      <c r="G3370" s="59">
        <v>5</v>
      </c>
      <c r="H3370" s="58" t="s">
        <v>1903</v>
      </c>
      <c r="I3370" s="59">
        <v>2.89</v>
      </c>
      <c r="J3370">
        <v>1</v>
      </c>
      <c r="K3370" s="191"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1.85</v>
      </c>
      <c r="L3370" s="192" t="str">
        <f t="shared" si="52"/>
        <v>Beer473</v>
      </c>
      <c r="M3370" s="191">
        <f>VLOOKUP(L3370,'Slope %'!C:D,2,0)</f>
        <v>0.12</v>
      </c>
    </row>
    <row r="3371" spans="1:13" x14ac:dyDescent="0.25">
      <c r="A3371">
        <v>44929</v>
      </c>
      <c r="B3371" s="58" t="s">
        <v>3202</v>
      </c>
      <c r="C3371" s="58" t="s">
        <v>423</v>
      </c>
      <c r="D3371" s="58" t="s">
        <v>575</v>
      </c>
      <c r="E3371" s="58">
        <v>200</v>
      </c>
      <c r="F3371" s="58">
        <v>24</v>
      </c>
      <c r="G3371" s="59">
        <v>12</v>
      </c>
      <c r="H3371" s="58" t="s">
        <v>425</v>
      </c>
      <c r="I3371" s="59">
        <v>3.49</v>
      </c>
      <c r="J3371">
        <v>1</v>
      </c>
      <c r="K3371" s="191"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2.69</v>
      </c>
      <c r="L3371" s="192" t="str">
        <f t="shared" si="52"/>
        <v>Wine200</v>
      </c>
      <c r="M3371" s="191">
        <f>VLOOKUP(L3371,'Slope %'!C:D,2,0)</f>
        <v>0.12</v>
      </c>
    </row>
    <row r="3372" spans="1:13" x14ac:dyDescent="0.25">
      <c r="A3372">
        <v>44936</v>
      </c>
      <c r="B3372" s="58" t="s">
        <v>3203</v>
      </c>
      <c r="C3372" s="58" t="s">
        <v>410</v>
      </c>
      <c r="D3372" s="58" t="s">
        <v>411</v>
      </c>
      <c r="E3372" s="58">
        <v>473</v>
      </c>
      <c r="F3372" s="58">
        <v>24</v>
      </c>
      <c r="G3372" s="59">
        <v>5</v>
      </c>
      <c r="H3372" s="58" t="s">
        <v>1448</v>
      </c>
      <c r="I3372" s="59">
        <v>4.29</v>
      </c>
      <c r="J3372">
        <v>1</v>
      </c>
      <c r="K3372" s="191"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1.85</v>
      </c>
      <c r="L3372" s="192" t="str">
        <f t="shared" si="52"/>
        <v>Beer473</v>
      </c>
      <c r="M3372" s="191">
        <f>VLOOKUP(L3372,'Slope %'!C:D,2,0)</f>
        <v>0.12</v>
      </c>
    </row>
    <row r="3373" spans="1:13" x14ac:dyDescent="0.25">
      <c r="A3373">
        <v>44936</v>
      </c>
      <c r="B3373" s="58" t="s">
        <v>3203</v>
      </c>
      <c r="C3373" s="58" t="s">
        <v>410</v>
      </c>
      <c r="D3373" s="58" t="s">
        <v>411</v>
      </c>
      <c r="E3373" s="58">
        <v>473</v>
      </c>
      <c r="F3373" s="58">
        <v>24</v>
      </c>
      <c r="G3373" s="59">
        <v>5</v>
      </c>
      <c r="H3373" s="58" t="s">
        <v>1448</v>
      </c>
      <c r="I3373" s="59">
        <v>4.29</v>
      </c>
      <c r="J3373">
        <v>1</v>
      </c>
      <c r="K3373" s="191"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1.85</v>
      </c>
      <c r="L3373" s="192" t="str">
        <f t="shared" si="52"/>
        <v>Beer473</v>
      </c>
      <c r="M3373" s="191">
        <f>VLOOKUP(L3373,'Slope %'!C:D,2,0)</f>
        <v>0.12</v>
      </c>
    </row>
    <row r="3374" spans="1:13" x14ac:dyDescent="0.25">
      <c r="A3374">
        <v>44942</v>
      </c>
      <c r="B3374" s="58" t="s">
        <v>3204</v>
      </c>
      <c r="C3374" s="58" t="s">
        <v>410</v>
      </c>
      <c r="D3374" s="58" t="s">
        <v>411</v>
      </c>
      <c r="E3374" s="58">
        <v>8520</v>
      </c>
      <c r="F3374" s="58">
        <v>1</v>
      </c>
      <c r="G3374" s="59">
        <v>5</v>
      </c>
      <c r="H3374" s="58" t="s">
        <v>1448</v>
      </c>
      <c r="I3374" s="59">
        <v>74.89</v>
      </c>
      <c r="J3374">
        <v>24</v>
      </c>
      <c r="K3374" s="191"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33.26</v>
      </c>
      <c r="L3374" s="192" t="str">
        <f t="shared" si="52"/>
        <v>Beer8520</v>
      </c>
      <c r="M3374" s="191">
        <f>VLOOKUP(L3374,'Slope %'!C:D,2,0)</f>
        <v>0.05</v>
      </c>
    </row>
    <row r="3375" spans="1:13" x14ac:dyDescent="0.25">
      <c r="A3375">
        <v>44942</v>
      </c>
      <c r="B3375" s="58" t="s">
        <v>3204</v>
      </c>
      <c r="C3375" s="58" t="s">
        <v>410</v>
      </c>
      <c r="D3375" s="58" t="s">
        <v>411</v>
      </c>
      <c r="E3375" s="58">
        <v>8520</v>
      </c>
      <c r="F3375" s="58">
        <v>1</v>
      </c>
      <c r="G3375" s="59">
        <v>5</v>
      </c>
      <c r="H3375" s="58" t="s">
        <v>1448</v>
      </c>
      <c r="I3375" s="59">
        <v>74.89</v>
      </c>
      <c r="J3375">
        <v>24</v>
      </c>
      <c r="K3375" s="191"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33.26</v>
      </c>
      <c r="L3375" s="192" t="str">
        <f t="shared" si="52"/>
        <v>Beer8520</v>
      </c>
      <c r="M3375" s="191">
        <f>VLOOKUP(L3375,'Slope %'!C:D,2,0)</f>
        <v>0.05</v>
      </c>
    </row>
    <row r="3376" spans="1:13" x14ac:dyDescent="0.25">
      <c r="A3376">
        <v>44944</v>
      </c>
      <c r="B3376" s="58" t="s">
        <v>3205</v>
      </c>
      <c r="C3376" s="58" t="s">
        <v>423</v>
      </c>
      <c r="D3376" s="58" t="s">
        <v>424</v>
      </c>
      <c r="E3376" s="58">
        <v>375</v>
      </c>
      <c r="F3376" s="58">
        <v>12</v>
      </c>
      <c r="G3376" s="59">
        <v>11</v>
      </c>
      <c r="H3376" s="58" t="s">
        <v>451</v>
      </c>
      <c r="I3376" s="59">
        <v>13.99</v>
      </c>
      <c r="J3376">
        <v>1</v>
      </c>
      <c r="K3376" s="191"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3.41</v>
      </c>
      <c r="L3376" s="192" t="str">
        <f t="shared" si="52"/>
        <v>Wine375</v>
      </c>
      <c r="M3376" s="191">
        <f>VLOOKUP(L3376,'Slope %'!C:D,2,0)</f>
        <v>0.12</v>
      </c>
    </row>
    <row r="3377" spans="1:13" x14ac:dyDescent="0.25">
      <c r="A3377">
        <v>44966</v>
      </c>
      <c r="B3377" s="58" t="s">
        <v>3206</v>
      </c>
      <c r="C3377" s="58" t="s">
        <v>414</v>
      </c>
      <c r="D3377" s="58" t="s">
        <v>623</v>
      </c>
      <c r="E3377" s="58">
        <v>375</v>
      </c>
      <c r="F3377" s="58">
        <v>12</v>
      </c>
      <c r="G3377" s="59">
        <v>40</v>
      </c>
      <c r="H3377" s="58" t="s">
        <v>480</v>
      </c>
      <c r="I3377" s="59">
        <v>24.49</v>
      </c>
      <c r="J3377">
        <v>1</v>
      </c>
      <c r="K3377" s="191"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13.3</v>
      </c>
      <c r="L3377" s="192" t="str">
        <f t="shared" si="52"/>
        <v>Spirits375</v>
      </c>
      <c r="M3377" s="191">
        <f>VLOOKUP(L3377,'Slope %'!C:D,2,0)</f>
        <v>0.1</v>
      </c>
    </row>
    <row r="3378" spans="1:13" x14ac:dyDescent="0.25">
      <c r="A3378">
        <v>44986</v>
      </c>
      <c r="B3378" s="58" t="s">
        <v>3207</v>
      </c>
      <c r="C3378" s="58" t="s">
        <v>423</v>
      </c>
      <c r="D3378" s="58" t="s">
        <v>465</v>
      </c>
      <c r="E3378" s="58">
        <v>250</v>
      </c>
      <c r="F3378" s="58">
        <v>24</v>
      </c>
      <c r="G3378" s="59">
        <v>13</v>
      </c>
      <c r="H3378" s="58" t="s">
        <v>456</v>
      </c>
      <c r="I3378" s="59">
        <v>4.49</v>
      </c>
      <c r="J3378">
        <v>1</v>
      </c>
      <c r="K3378" s="191"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3.65</v>
      </c>
      <c r="L3378" s="192" t="str">
        <f t="shared" si="52"/>
        <v>Wine250</v>
      </c>
      <c r="M3378" s="191">
        <f>VLOOKUP(L3378,'Slope %'!C:D,2,0)</f>
        <v>0.12</v>
      </c>
    </row>
    <row r="3379" spans="1:13" x14ac:dyDescent="0.25">
      <c r="A3379">
        <v>44996</v>
      </c>
      <c r="B3379" s="58" t="s">
        <v>3208</v>
      </c>
      <c r="C3379" s="58" t="s">
        <v>423</v>
      </c>
      <c r="D3379" s="58" t="s">
        <v>467</v>
      </c>
      <c r="E3379" s="58">
        <v>250</v>
      </c>
      <c r="F3379" s="58">
        <v>24</v>
      </c>
      <c r="G3379" s="59">
        <v>12</v>
      </c>
      <c r="H3379" s="58" t="s">
        <v>456</v>
      </c>
      <c r="I3379" s="59">
        <v>4.49</v>
      </c>
      <c r="J3379">
        <v>1</v>
      </c>
      <c r="K3379" s="191"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3.37</v>
      </c>
      <c r="L3379" s="192" t="str">
        <f t="shared" si="52"/>
        <v>Wine250</v>
      </c>
      <c r="M3379" s="191">
        <f>VLOOKUP(L3379,'Slope %'!C:D,2,0)</f>
        <v>0.12</v>
      </c>
    </row>
    <row r="3380" spans="1:13" x14ac:dyDescent="0.25">
      <c r="A3380">
        <v>45002</v>
      </c>
      <c r="B3380" s="58" t="s">
        <v>3209</v>
      </c>
      <c r="C3380" s="58" t="s">
        <v>673</v>
      </c>
      <c r="D3380" s="58" t="s">
        <v>674</v>
      </c>
      <c r="E3380" s="58">
        <v>2000</v>
      </c>
      <c r="F3380" s="58">
        <v>8</v>
      </c>
      <c r="G3380" s="59">
        <v>7</v>
      </c>
      <c r="H3380" s="58" t="s">
        <v>697</v>
      </c>
      <c r="I3380" s="59">
        <v>13.49</v>
      </c>
      <c r="J3380">
        <v>1</v>
      </c>
      <c r="K3380" s="191"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10.93</v>
      </c>
      <c r="L3380" s="192" t="str">
        <f t="shared" si="52"/>
        <v>Ready to Drink2000</v>
      </c>
      <c r="M3380" s="191">
        <f>VLOOKUP(L3380,'Slope %'!C:D,2,0)</f>
        <v>0.1</v>
      </c>
    </row>
    <row r="3381" spans="1:13" x14ac:dyDescent="0.25">
      <c r="A3381">
        <v>45002</v>
      </c>
      <c r="B3381" s="58" t="s">
        <v>3209</v>
      </c>
      <c r="C3381" s="58" t="s">
        <v>673</v>
      </c>
      <c r="D3381" s="58" t="s">
        <v>674</v>
      </c>
      <c r="E3381" s="58">
        <v>2000</v>
      </c>
      <c r="F3381" s="58">
        <v>8</v>
      </c>
      <c r="G3381" s="59">
        <v>7</v>
      </c>
      <c r="H3381" s="58" t="s">
        <v>697</v>
      </c>
      <c r="I3381" s="59">
        <v>13.49</v>
      </c>
      <c r="J3381">
        <v>1</v>
      </c>
      <c r="K3381" s="191"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10.93</v>
      </c>
      <c r="L3381" s="192" t="str">
        <f t="shared" si="52"/>
        <v>Ready to Drink2000</v>
      </c>
      <c r="M3381" s="191">
        <f>VLOOKUP(L3381,'Slope %'!C:D,2,0)</f>
        <v>0.1</v>
      </c>
    </row>
    <row r="3382" spans="1:13" x14ac:dyDescent="0.25">
      <c r="A3382">
        <v>45008</v>
      </c>
      <c r="B3382" s="58" t="s">
        <v>3210</v>
      </c>
      <c r="C3382" s="58" t="s">
        <v>423</v>
      </c>
      <c r="D3382" s="58" t="s">
        <v>467</v>
      </c>
      <c r="E3382" s="58">
        <v>750</v>
      </c>
      <c r="F3382" s="58">
        <v>12</v>
      </c>
      <c r="G3382" s="59">
        <v>13.9</v>
      </c>
      <c r="H3382" s="58" t="s">
        <v>1040</v>
      </c>
      <c r="I3382" s="59">
        <v>49.99</v>
      </c>
      <c r="J3382">
        <v>1</v>
      </c>
      <c r="K3382" s="191"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8.14</v>
      </c>
      <c r="L3382" s="192" t="str">
        <f t="shared" si="52"/>
        <v>Wine750</v>
      </c>
      <c r="M3382" s="191">
        <f>VLOOKUP(L3382,'Slope %'!C:D,2,0)</f>
        <v>0.1</v>
      </c>
    </row>
    <row r="3383" spans="1:13" x14ac:dyDescent="0.25">
      <c r="A3383">
        <v>45009</v>
      </c>
      <c r="B3383" s="58" t="s">
        <v>3211</v>
      </c>
      <c r="C3383" s="58" t="s">
        <v>423</v>
      </c>
      <c r="D3383" s="58" t="s">
        <v>436</v>
      </c>
      <c r="E3383" s="58">
        <v>750</v>
      </c>
      <c r="F3383" s="58">
        <v>12</v>
      </c>
      <c r="G3383" s="59">
        <v>14.6</v>
      </c>
      <c r="H3383" s="58" t="s">
        <v>1040</v>
      </c>
      <c r="I3383" s="59">
        <v>69.989999999999995</v>
      </c>
      <c r="J3383">
        <v>1</v>
      </c>
      <c r="K3383" s="191"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8.5500000000000007</v>
      </c>
      <c r="L3383" s="192" t="str">
        <f t="shared" si="52"/>
        <v>Wine750</v>
      </c>
      <c r="M3383" s="191">
        <f>VLOOKUP(L3383,'Slope %'!C:D,2,0)</f>
        <v>0.1</v>
      </c>
    </row>
    <row r="3384" spans="1:13" x14ac:dyDescent="0.25">
      <c r="A3384">
        <v>45032</v>
      </c>
      <c r="B3384" s="58" t="s">
        <v>3212</v>
      </c>
      <c r="C3384" s="58" t="s">
        <v>414</v>
      </c>
      <c r="D3384" s="58" t="s">
        <v>606</v>
      </c>
      <c r="E3384" s="58">
        <v>1750</v>
      </c>
      <c r="F3384" s="58">
        <v>6</v>
      </c>
      <c r="G3384" s="59">
        <v>35</v>
      </c>
      <c r="H3384" s="58" t="s">
        <v>419</v>
      </c>
      <c r="I3384" s="59">
        <v>59.79</v>
      </c>
      <c r="J3384">
        <v>1</v>
      </c>
      <c r="K3384" s="191"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47.82</v>
      </c>
      <c r="L3384" s="192" t="str">
        <f t="shared" si="52"/>
        <v>Spirits1750</v>
      </c>
      <c r="M3384" s="191">
        <f>VLOOKUP(L3384,'Slope %'!C:D,2,0)</f>
        <v>0.03</v>
      </c>
    </row>
    <row r="3385" spans="1:13" x14ac:dyDescent="0.25">
      <c r="A3385">
        <v>45033</v>
      </c>
      <c r="B3385" s="58" t="s">
        <v>3213</v>
      </c>
      <c r="C3385" s="58" t="s">
        <v>414</v>
      </c>
      <c r="D3385" s="58" t="s">
        <v>1084</v>
      </c>
      <c r="E3385" s="58">
        <v>750</v>
      </c>
      <c r="F3385" s="58">
        <v>12</v>
      </c>
      <c r="G3385" s="59">
        <v>35</v>
      </c>
      <c r="H3385" s="58" t="s">
        <v>448</v>
      </c>
      <c r="I3385" s="59">
        <v>31.06</v>
      </c>
      <c r="J3385">
        <v>1</v>
      </c>
      <c r="K3385" s="191"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20.49</v>
      </c>
      <c r="L3385" s="192" t="str">
        <f t="shared" si="52"/>
        <v>Spirits750</v>
      </c>
      <c r="M3385" s="191">
        <f>VLOOKUP(L3385,'Slope %'!C:D,2,0)</f>
        <v>7.0000000000000007E-2</v>
      </c>
    </row>
    <row r="3386" spans="1:13" x14ac:dyDescent="0.25">
      <c r="A3386">
        <v>45034</v>
      </c>
      <c r="B3386" s="58" t="s">
        <v>3214</v>
      </c>
      <c r="C3386" s="58" t="s">
        <v>414</v>
      </c>
      <c r="D3386" s="58" t="s">
        <v>1475</v>
      </c>
      <c r="E3386" s="58">
        <v>700</v>
      </c>
      <c r="F3386" s="58">
        <v>6</v>
      </c>
      <c r="G3386" s="59">
        <v>45</v>
      </c>
      <c r="H3386" s="58" t="s">
        <v>3215</v>
      </c>
      <c r="I3386" s="59">
        <v>99.99</v>
      </c>
      <c r="J3386">
        <v>1</v>
      </c>
      <c r="K3386" s="191"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24.59</v>
      </c>
      <c r="L3386" s="192" t="str">
        <f t="shared" si="52"/>
        <v>Spirits700</v>
      </c>
      <c r="M3386" s="191">
        <f>VLOOKUP(L3386,'Slope %'!C:D,2,0)</f>
        <v>7.0000000000000007E-2</v>
      </c>
    </row>
    <row r="3387" spans="1:13" x14ac:dyDescent="0.25">
      <c r="A3387">
        <v>45036</v>
      </c>
      <c r="B3387" s="58" t="s">
        <v>3216</v>
      </c>
      <c r="C3387" s="58" t="s">
        <v>673</v>
      </c>
      <c r="D3387" s="58" t="s">
        <v>1264</v>
      </c>
      <c r="E3387" s="58">
        <v>4260</v>
      </c>
      <c r="F3387" s="58">
        <v>2</v>
      </c>
      <c r="G3387" s="59">
        <v>7</v>
      </c>
      <c r="H3387" s="58" t="s">
        <v>751</v>
      </c>
      <c r="I3387" s="59">
        <v>32.99</v>
      </c>
      <c r="J3387">
        <v>12</v>
      </c>
      <c r="K3387" s="191"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23.28</v>
      </c>
      <c r="L3387" s="192" t="str">
        <f t="shared" si="52"/>
        <v>Ready to Drink4260</v>
      </c>
      <c r="M3387" s="191">
        <f>VLOOKUP(L3387,'Slope %'!C:D,2,0)</f>
        <v>7.0000000000000007E-2</v>
      </c>
    </row>
    <row r="3388" spans="1:13" x14ac:dyDescent="0.25">
      <c r="A3388">
        <v>45039</v>
      </c>
      <c r="B3388" s="58" t="s">
        <v>3217</v>
      </c>
      <c r="C3388" s="58" t="s">
        <v>414</v>
      </c>
      <c r="D3388" s="58" t="s">
        <v>1475</v>
      </c>
      <c r="E3388" s="58">
        <v>700</v>
      </c>
      <c r="F3388" s="58">
        <v>6</v>
      </c>
      <c r="G3388" s="59">
        <v>45</v>
      </c>
      <c r="H3388" s="58" t="s">
        <v>3215</v>
      </c>
      <c r="I3388" s="59">
        <v>99.99</v>
      </c>
      <c r="J3388">
        <v>1</v>
      </c>
      <c r="K3388" s="191"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24.59</v>
      </c>
      <c r="L3388" s="192" t="str">
        <f t="shared" si="52"/>
        <v>Spirits700</v>
      </c>
      <c r="M3388" s="191">
        <f>VLOOKUP(L3388,'Slope %'!C:D,2,0)</f>
        <v>7.0000000000000007E-2</v>
      </c>
    </row>
    <row r="3389" spans="1:13" x14ac:dyDescent="0.25">
      <c r="A3389">
        <v>45040</v>
      </c>
      <c r="B3389" s="58" t="s">
        <v>3218</v>
      </c>
      <c r="C3389" s="58" t="s">
        <v>410</v>
      </c>
      <c r="D3389" s="58" t="s">
        <v>677</v>
      </c>
      <c r="E3389" s="58">
        <v>3784</v>
      </c>
      <c r="F3389" s="58">
        <v>1</v>
      </c>
      <c r="G3389" s="59">
        <v>4.5</v>
      </c>
      <c r="H3389" s="58" t="s">
        <v>2644</v>
      </c>
      <c r="I3389" s="59">
        <v>27.5</v>
      </c>
      <c r="J3389">
        <v>8</v>
      </c>
      <c r="K3389" s="191"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13.29</v>
      </c>
      <c r="L3389" s="192" t="str">
        <f t="shared" si="52"/>
        <v>Beer3784</v>
      </c>
      <c r="M3389" s="191">
        <f>VLOOKUP(L3389,'Slope %'!C:D,2,0)</f>
        <v>7.0000000000000007E-2</v>
      </c>
    </row>
    <row r="3390" spans="1:13" x14ac:dyDescent="0.25">
      <c r="A3390">
        <v>45040</v>
      </c>
      <c r="B3390" s="58" t="s">
        <v>3218</v>
      </c>
      <c r="C3390" s="58" t="s">
        <v>410</v>
      </c>
      <c r="D3390" s="58" t="s">
        <v>677</v>
      </c>
      <c r="E3390" s="58">
        <v>3784</v>
      </c>
      <c r="F3390" s="58">
        <v>1</v>
      </c>
      <c r="G3390" s="59">
        <v>4.5</v>
      </c>
      <c r="H3390" s="58" t="s">
        <v>2644</v>
      </c>
      <c r="I3390" s="59">
        <v>27.5</v>
      </c>
      <c r="J3390">
        <v>8</v>
      </c>
      <c r="K3390" s="191"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13.29</v>
      </c>
      <c r="L3390" s="192" t="str">
        <f t="shared" si="52"/>
        <v>Beer3784</v>
      </c>
      <c r="M3390" s="191">
        <f>VLOOKUP(L3390,'Slope %'!C:D,2,0)</f>
        <v>7.0000000000000007E-2</v>
      </c>
    </row>
    <row r="3391" spans="1:13" x14ac:dyDescent="0.25">
      <c r="A3391">
        <v>45042</v>
      </c>
      <c r="B3391" s="58" t="s">
        <v>3219</v>
      </c>
      <c r="C3391" s="58" t="s">
        <v>410</v>
      </c>
      <c r="D3391" s="58" t="s">
        <v>717</v>
      </c>
      <c r="E3391" s="58">
        <v>3784</v>
      </c>
      <c r="F3391" s="58">
        <v>1</v>
      </c>
      <c r="G3391" s="59">
        <v>6.8</v>
      </c>
      <c r="H3391" s="58" t="s">
        <v>2644</v>
      </c>
      <c r="I3391" s="59">
        <v>28.5</v>
      </c>
      <c r="J3391">
        <v>8</v>
      </c>
      <c r="K3391" s="191"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20.09</v>
      </c>
      <c r="L3391" s="192" t="str">
        <f t="shared" si="52"/>
        <v>Beer3784</v>
      </c>
      <c r="M3391" s="191">
        <f>VLOOKUP(L3391,'Slope %'!C:D,2,0)</f>
        <v>7.0000000000000007E-2</v>
      </c>
    </row>
    <row r="3392" spans="1:13" x14ac:dyDescent="0.25">
      <c r="A3392">
        <v>45042</v>
      </c>
      <c r="B3392" s="58" t="s">
        <v>3219</v>
      </c>
      <c r="C3392" s="58" t="s">
        <v>410</v>
      </c>
      <c r="D3392" s="58" t="s">
        <v>717</v>
      </c>
      <c r="E3392" s="58">
        <v>3784</v>
      </c>
      <c r="F3392" s="58">
        <v>1</v>
      </c>
      <c r="G3392" s="59">
        <v>6.8</v>
      </c>
      <c r="H3392" s="58" t="s">
        <v>2644</v>
      </c>
      <c r="I3392" s="59">
        <v>28.5</v>
      </c>
      <c r="J3392">
        <v>8</v>
      </c>
      <c r="K3392" s="191"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20.09</v>
      </c>
      <c r="L3392" s="192" t="str">
        <f t="shared" si="52"/>
        <v>Beer3784</v>
      </c>
      <c r="M3392" s="191">
        <f>VLOOKUP(L3392,'Slope %'!C:D,2,0)</f>
        <v>7.0000000000000007E-2</v>
      </c>
    </row>
    <row r="3393" spans="1:13" x14ac:dyDescent="0.25">
      <c r="A3393">
        <v>45052</v>
      </c>
      <c r="B3393" s="58" t="s">
        <v>3220</v>
      </c>
      <c r="C3393" s="58" t="s">
        <v>410</v>
      </c>
      <c r="D3393" s="58" t="s">
        <v>677</v>
      </c>
      <c r="E3393" s="58">
        <v>355</v>
      </c>
      <c r="F3393" s="58">
        <v>24</v>
      </c>
      <c r="G3393" s="59">
        <v>4.4000000000000004</v>
      </c>
      <c r="H3393" s="58" t="s">
        <v>2967</v>
      </c>
      <c r="I3393" s="59">
        <v>2.99</v>
      </c>
      <c r="J3393">
        <v>1</v>
      </c>
      <c r="K3393" s="191"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1.22</v>
      </c>
      <c r="L3393" s="192" t="str">
        <f t="shared" si="52"/>
        <v>Beer355</v>
      </c>
      <c r="M3393" s="191">
        <f>VLOOKUP(L3393,'Slope %'!C:D,2,0)</f>
        <v>0.12</v>
      </c>
    </row>
    <row r="3394" spans="1:13" x14ac:dyDescent="0.25">
      <c r="A3394">
        <v>45052</v>
      </c>
      <c r="B3394" s="58" t="s">
        <v>3220</v>
      </c>
      <c r="C3394" s="58" t="s">
        <v>410</v>
      </c>
      <c r="D3394" s="58" t="s">
        <v>677</v>
      </c>
      <c r="E3394" s="58">
        <v>355</v>
      </c>
      <c r="F3394" s="58">
        <v>24</v>
      </c>
      <c r="G3394" s="59">
        <v>4.4000000000000004</v>
      </c>
      <c r="H3394" s="58" t="s">
        <v>2967</v>
      </c>
      <c r="I3394" s="59">
        <v>2.99</v>
      </c>
      <c r="J3394">
        <v>1</v>
      </c>
      <c r="K3394" s="191"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1.22</v>
      </c>
      <c r="L3394" s="192" t="str">
        <f t="shared" si="52"/>
        <v>Beer355</v>
      </c>
      <c r="M3394" s="191">
        <f>VLOOKUP(L3394,'Slope %'!C:D,2,0)</f>
        <v>0.12</v>
      </c>
    </row>
    <row r="3395" spans="1:13" x14ac:dyDescent="0.25">
      <c r="A3395">
        <v>45073</v>
      </c>
      <c r="B3395" s="58" t="s">
        <v>3221</v>
      </c>
      <c r="C3395" s="58" t="s">
        <v>410</v>
      </c>
      <c r="D3395" s="58" t="s">
        <v>677</v>
      </c>
      <c r="E3395" s="58">
        <v>355</v>
      </c>
      <c r="F3395" s="58">
        <v>24</v>
      </c>
      <c r="G3395" s="59">
        <v>5</v>
      </c>
      <c r="H3395" s="58" t="s">
        <v>2967</v>
      </c>
      <c r="I3395" s="59">
        <v>2.99</v>
      </c>
      <c r="J3395">
        <v>1</v>
      </c>
      <c r="K3395" s="191"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1.39</v>
      </c>
      <c r="L3395" s="192" t="str">
        <f t="shared" ref="L3395:L3458" si="53">(_xlfn.CONCAT(C3395,E3395))</f>
        <v>Beer355</v>
      </c>
      <c r="M3395" s="191">
        <f>VLOOKUP(L3395,'Slope %'!C:D,2,0)</f>
        <v>0.12</v>
      </c>
    </row>
    <row r="3396" spans="1:13" x14ac:dyDescent="0.25">
      <c r="A3396">
        <v>45073</v>
      </c>
      <c r="B3396" s="58" t="s">
        <v>3221</v>
      </c>
      <c r="C3396" s="58" t="s">
        <v>410</v>
      </c>
      <c r="D3396" s="58" t="s">
        <v>677</v>
      </c>
      <c r="E3396" s="58">
        <v>355</v>
      </c>
      <c r="F3396" s="58">
        <v>24</v>
      </c>
      <c r="G3396" s="59">
        <v>5</v>
      </c>
      <c r="H3396" s="58" t="s">
        <v>2967</v>
      </c>
      <c r="I3396" s="59">
        <v>2.99</v>
      </c>
      <c r="J3396">
        <v>1</v>
      </c>
      <c r="K3396" s="191"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1.39</v>
      </c>
      <c r="L3396" s="192" t="str">
        <f t="shared" si="53"/>
        <v>Beer355</v>
      </c>
      <c r="M3396" s="191">
        <f>VLOOKUP(L3396,'Slope %'!C:D,2,0)</f>
        <v>0.12</v>
      </c>
    </row>
    <row r="3397" spans="1:13" x14ac:dyDescent="0.25">
      <c r="A3397">
        <v>45074</v>
      </c>
      <c r="B3397" s="58" t="s">
        <v>3222</v>
      </c>
      <c r="C3397" s="58" t="s">
        <v>410</v>
      </c>
      <c r="D3397" s="58" t="s">
        <v>677</v>
      </c>
      <c r="E3397" s="58">
        <v>355</v>
      </c>
      <c r="F3397" s="58">
        <v>24</v>
      </c>
      <c r="G3397" s="59">
        <v>5.2</v>
      </c>
      <c r="H3397" s="58" t="s">
        <v>2967</v>
      </c>
      <c r="I3397" s="59">
        <v>2.99</v>
      </c>
      <c r="J3397">
        <v>1</v>
      </c>
      <c r="K3397" s="191"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1.44</v>
      </c>
      <c r="L3397" s="192" t="str">
        <f t="shared" si="53"/>
        <v>Beer355</v>
      </c>
      <c r="M3397" s="191">
        <f>VLOOKUP(L3397,'Slope %'!C:D,2,0)</f>
        <v>0.12</v>
      </c>
    </row>
    <row r="3398" spans="1:13" x14ac:dyDescent="0.25">
      <c r="A3398">
        <v>45074</v>
      </c>
      <c r="B3398" s="58" t="s">
        <v>3222</v>
      </c>
      <c r="C3398" s="58" t="s">
        <v>410</v>
      </c>
      <c r="D3398" s="58" t="s">
        <v>677</v>
      </c>
      <c r="E3398" s="58">
        <v>355</v>
      </c>
      <c r="F3398" s="58">
        <v>24</v>
      </c>
      <c r="G3398" s="59">
        <v>5.2</v>
      </c>
      <c r="H3398" s="58" t="s">
        <v>2967</v>
      </c>
      <c r="I3398" s="59">
        <v>2.99</v>
      </c>
      <c r="J3398">
        <v>1</v>
      </c>
      <c r="K3398" s="191"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1.44</v>
      </c>
      <c r="L3398" s="192" t="str">
        <f t="shared" si="53"/>
        <v>Beer355</v>
      </c>
      <c r="M3398" s="191">
        <f>VLOOKUP(L3398,'Slope %'!C:D,2,0)</f>
        <v>0.12</v>
      </c>
    </row>
    <row r="3399" spans="1:13" x14ac:dyDescent="0.25">
      <c r="A3399">
        <v>45102</v>
      </c>
      <c r="B3399" s="58" t="s">
        <v>3223</v>
      </c>
      <c r="C3399" s="58" t="s">
        <v>673</v>
      </c>
      <c r="D3399" s="58" t="s">
        <v>1122</v>
      </c>
      <c r="E3399" s="58">
        <v>750</v>
      </c>
      <c r="F3399" s="58">
        <v>12</v>
      </c>
      <c r="G3399" s="59">
        <v>6</v>
      </c>
      <c r="H3399" s="58" t="s">
        <v>3224</v>
      </c>
      <c r="I3399" s="59">
        <v>20.27</v>
      </c>
      <c r="J3399">
        <v>1</v>
      </c>
      <c r="K3399" s="191"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3.51</v>
      </c>
      <c r="L3399" s="192" t="str">
        <f t="shared" si="53"/>
        <v>Ready to Drink750</v>
      </c>
      <c r="M3399" s="191">
        <f>VLOOKUP(L3399,'Slope %'!C:D,2,0)</f>
        <v>0.12</v>
      </c>
    </row>
    <row r="3400" spans="1:13" x14ac:dyDescent="0.25">
      <c r="A3400">
        <v>45102</v>
      </c>
      <c r="B3400" s="58" t="s">
        <v>3223</v>
      </c>
      <c r="C3400" s="58" t="s">
        <v>673</v>
      </c>
      <c r="D3400" s="58" t="s">
        <v>1122</v>
      </c>
      <c r="E3400" s="58">
        <v>750</v>
      </c>
      <c r="F3400" s="58">
        <v>12</v>
      </c>
      <c r="G3400" s="59">
        <v>6</v>
      </c>
      <c r="H3400" s="58" t="s">
        <v>3224</v>
      </c>
      <c r="I3400" s="59">
        <v>20.27</v>
      </c>
      <c r="J3400">
        <v>1</v>
      </c>
      <c r="K3400" s="191"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3.51</v>
      </c>
      <c r="L3400" s="192" t="str">
        <f t="shared" si="53"/>
        <v>Ready to Drink750</v>
      </c>
      <c r="M3400" s="191">
        <f>VLOOKUP(L3400,'Slope %'!C:D,2,0)</f>
        <v>0.12</v>
      </c>
    </row>
    <row r="3401" spans="1:13" x14ac:dyDescent="0.25">
      <c r="A3401">
        <v>45105</v>
      </c>
      <c r="B3401" s="58" t="s">
        <v>3225</v>
      </c>
      <c r="C3401" s="58" t="s">
        <v>673</v>
      </c>
      <c r="D3401" s="58" t="s">
        <v>1122</v>
      </c>
      <c r="E3401" s="58">
        <v>750</v>
      </c>
      <c r="F3401" s="58">
        <v>12</v>
      </c>
      <c r="G3401" s="59">
        <v>6</v>
      </c>
      <c r="H3401" s="58" t="s">
        <v>3224</v>
      </c>
      <c r="I3401" s="59">
        <v>19.989999999999998</v>
      </c>
      <c r="J3401">
        <v>1</v>
      </c>
      <c r="K3401" s="191"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3.51</v>
      </c>
      <c r="L3401" s="192" t="str">
        <f t="shared" si="53"/>
        <v>Ready to Drink750</v>
      </c>
      <c r="M3401" s="191">
        <f>VLOOKUP(L3401,'Slope %'!C:D,2,0)</f>
        <v>0.12</v>
      </c>
    </row>
    <row r="3402" spans="1:13" x14ac:dyDescent="0.25">
      <c r="A3402">
        <v>45105</v>
      </c>
      <c r="B3402" s="58" t="s">
        <v>3225</v>
      </c>
      <c r="C3402" s="58" t="s">
        <v>673</v>
      </c>
      <c r="D3402" s="58" t="s">
        <v>1122</v>
      </c>
      <c r="E3402" s="58">
        <v>750</v>
      </c>
      <c r="F3402" s="58">
        <v>12</v>
      </c>
      <c r="G3402" s="59">
        <v>6</v>
      </c>
      <c r="H3402" s="58" t="s">
        <v>3224</v>
      </c>
      <c r="I3402" s="59">
        <v>19.989999999999998</v>
      </c>
      <c r="J3402">
        <v>1</v>
      </c>
      <c r="K3402" s="191"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3.51</v>
      </c>
      <c r="L3402" s="192" t="str">
        <f t="shared" si="53"/>
        <v>Ready to Drink750</v>
      </c>
      <c r="M3402" s="191">
        <f>VLOOKUP(L3402,'Slope %'!C:D,2,0)</f>
        <v>0.12</v>
      </c>
    </row>
    <row r="3403" spans="1:13" x14ac:dyDescent="0.25">
      <c r="A3403">
        <v>45134</v>
      </c>
      <c r="B3403" s="58" t="s">
        <v>3226</v>
      </c>
      <c r="C3403" s="58" t="s">
        <v>410</v>
      </c>
      <c r="D3403" s="58" t="s">
        <v>717</v>
      </c>
      <c r="E3403" s="58">
        <v>473</v>
      </c>
      <c r="F3403" s="58">
        <v>24</v>
      </c>
      <c r="G3403" s="59">
        <v>6.6</v>
      </c>
      <c r="H3403" s="58" t="s">
        <v>1526</v>
      </c>
      <c r="I3403" s="59">
        <v>4.8899999999999997</v>
      </c>
      <c r="J3403">
        <v>1</v>
      </c>
      <c r="K3403" s="191"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2.44</v>
      </c>
      <c r="L3403" s="192" t="str">
        <f t="shared" si="53"/>
        <v>Beer473</v>
      </c>
      <c r="M3403" s="191">
        <f>VLOOKUP(L3403,'Slope %'!C:D,2,0)</f>
        <v>0.12</v>
      </c>
    </row>
    <row r="3404" spans="1:13" x14ac:dyDescent="0.25">
      <c r="A3404">
        <v>45134</v>
      </c>
      <c r="B3404" s="58" t="s">
        <v>3226</v>
      </c>
      <c r="C3404" s="58" t="s">
        <v>410</v>
      </c>
      <c r="D3404" s="58" t="s">
        <v>717</v>
      </c>
      <c r="E3404" s="58">
        <v>473</v>
      </c>
      <c r="F3404" s="58">
        <v>24</v>
      </c>
      <c r="G3404" s="59">
        <v>6.6</v>
      </c>
      <c r="H3404" s="58" t="s">
        <v>1526</v>
      </c>
      <c r="I3404" s="59">
        <v>4.8899999999999997</v>
      </c>
      <c r="J3404">
        <v>1</v>
      </c>
      <c r="K3404" s="191"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2.44</v>
      </c>
      <c r="L3404" s="192" t="str">
        <f t="shared" si="53"/>
        <v>Beer473</v>
      </c>
      <c r="M3404" s="191">
        <f>VLOOKUP(L3404,'Slope %'!C:D,2,0)</f>
        <v>0.12</v>
      </c>
    </row>
    <row r="3405" spans="1:13" x14ac:dyDescent="0.25">
      <c r="A3405">
        <v>45135</v>
      </c>
      <c r="B3405" s="58" t="s">
        <v>3227</v>
      </c>
      <c r="C3405" s="58" t="s">
        <v>410</v>
      </c>
      <c r="D3405" s="58" t="s">
        <v>677</v>
      </c>
      <c r="E3405" s="58">
        <v>473</v>
      </c>
      <c r="F3405" s="58">
        <v>24</v>
      </c>
      <c r="G3405" s="59">
        <v>4.5</v>
      </c>
      <c r="H3405" s="58" t="s">
        <v>1526</v>
      </c>
      <c r="I3405" s="59">
        <v>4.25</v>
      </c>
      <c r="J3405">
        <v>1</v>
      </c>
      <c r="K3405" s="191"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1.66</v>
      </c>
      <c r="L3405" s="192" t="str">
        <f t="shared" si="53"/>
        <v>Beer473</v>
      </c>
      <c r="M3405" s="191">
        <f>VLOOKUP(L3405,'Slope %'!C:D,2,0)</f>
        <v>0.12</v>
      </c>
    </row>
    <row r="3406" spans="1:13" x14ac:dyDescent="0.25">
      <c r="A3406">
        <v>45135</v>
      </c>
      <c r="B3406" s="58" t="s">
        <v>3227</v>
      </c>
      <c r="C3406" s="58" t="s">
        <v>410</v>
      </c>
      <c r="D3406" s="58" t="s">
        <v>677</v>
      </c>
      <c r="E3406" s="58">
        <v>473</v>
      </c>
      <c r="F3406" s="58">
        <v>24</v>
      </c>
      <c r="G3406" s="59">
        <v>4.5</v>
      </c>
      <c r="H3406" s="58" t="s">
        <v>1526</v>
      </c>
      <c r="I3406" s="59">
        <v>4.25</v>
      </c>
      <c r="J3406">
        <v>1</v>
      </c>
      <c r="K3406" s="191"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1.66</v>
      </c>
      <c r="L3406" s="192" t="str">
        <f t="shared" si="53"/>
        <v>Beer473</v>
      </c>
      <c r="M3406" s="191">
        <f>VLOOKUP(L3406,'Slope %'!C:D,2,0)</f>
        <v>0.12</v>
      </c>
    </row>
    <row r="3407" spans="1:13" x14ac:dyDescent="0.25">
      <c r="A3407">
        <v>45139</v>
      </c>
      <c r="B3407" s="58" t="s">
        <v>3228</v>
      </c>
      <c r="C3407" s="58" t="s">
        <v>410</v>
      </c>
      <c r="D3407" s="58" t="s">
        <v>906</v>
      </c>
      <c r="E3407" s="58">
        <v>473</v>
      </c>
      <c r="F3407" s="58">
        <v>24</v>
      </c>
      <c r="G3407" s="59">
        <v>4.9000000000000004</v>
      </c>
      <c r="H3407" s="58" t="s">
        <v>1526</v>
      </c>
      <c r="I3407" s="59">
        <v>5.0599999999999996</v>
      </c>
      <c r="J3407">
        <v>1</v>
      </c>
      <c r="K3407" s="191"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1.81</v>
      </c>
      <c r="L3407" s="192" t="str">
        <f t="shared" si="53"/>
        <v>Beer473</v>
      </c>
      <c r="M3407" s="191">
        <f>VLOOKUP(L3407,'Slope %'!C:D,2,0)</f>
        <v>0.12</v>
      </c>
    </row>
    <row r="3408" spans="1:13" x14ac:dyDescent="0.25">
      <c r="A3408">
        <v>45139</v>
      </c>
      <c r="B3408" s="58" t="s">
        <v>3228</v>
      </c>
      <c r="C3408" s="58" t="s">
        <v>410</v>
      </c>
      <c r="D3408" s="58" t="s">
        <v>906</v>
      </c>
      <c r="E3408" s="58">
        <v>473</v>
      </c>
      <c r="F3408" s="58">
        <v>24</v>
      </c>
      <c r="G3408" s="59">
        <v>4.9000000000000004</v>
      </c>
      <c r="H3408" s="58" t="s">
        <v>1526</v>
      </c>
      <c r="I3408" s="59">
        <v>5.0599999999999996</v>
      </c>
      <c r="J3408">
        <v>1</v>
      </c>
      <c r="K3408" s="191"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1.81</v>
      </c>
      <c r="L3408" s="192" t="str">
        <f t="shared" si="53"/>
        <v>Beer473</v>
      </c>
      <c r="M3408" s="191">
        <f>VLOOKUP(L3408,'Slope %'!C:D,2,0)</f>
        <v>0.12</v>
      </c>
    </row>
    <row r="3409" spans="1:13" x14ac:dyDescent="0.25">
      <c r="A3409">
        <v>45142</v>
      </c>
      <c r="B3409" s="58" t="s">
        <v>3229</v>
      </c>
      <c r="C3409" s="58" t="s">
        <v>410</v>
      </c>
      <c r="D3409" s="58" t="s">
        <v>677</v>
      </c>
      <c r="E3409" s="58">
        <v>473</v>
      </c>
      <c r="F3409" s="58">
        <v>24</v>
      </c>
      <c r="G3409" s="59">
        <v>4.5999999999999996</v>
      </c>
      <c r="H3409" s="58" t="s">
        <v>1526</v>
      </c>
      <c r="I3409" s="59">
        <v>4.46</v>
      </c>
      <c r="J3409">
        <v>1</v>
      </c>
      <c r="K3409" s="191"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1.7</v>
      </c>
      <c r="L3409" s="192" t="str">
        <f t="shared" si="53"/>
        <v>Beer473</v>
      </c>
      <c r="M3409" s="191">
        <f>VLOOKUP(L3409,'Slope %'!C:D,2,0)</f>
        <v>0.12</v>
      </c>
    </row>
    <row r="3410" spans="1:13" x14ac:dyDescent="0.25">
      <c r="A3410">
        <v>45142</v>
      </c>
      <c r="B3410" s="58" t="s">
        <v>3229</v>
      </c>
      <c r="C3410" s="58" t="s">
        <v>410</v>
      </c>
      <c r="D3410" s="58" t="s">
        <v>677</v>
      </c>
      <c r="E3410" s="58">
        <v>473</v>
      </c>
      <c r="F3410" s="58">
        <v>24</v>
      </c>
      <c r="G3410" s="59">
        <v>4.5999999999999996</v>
      </c>
      <c r="H3410" s="58" t="s">
        <v>1526</v>
      </c>
      <c r="I3410" s="59">
        <v>4.46</v>
      </c>
      <c r="J3410">
        <v>1</v>
      </c>
      <c r="K3410" s="191"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1.7</v>
      </c>
      <c r="L3410" s="192" t="str">
        <f t="shared" si="53"/>
        <v>Beer473</v>
      </c>
      <c r="M3410" s="191">
        <f>VLOOKUP(L3410,'Slope %'!C:D,2,0)</f>
        <v>0.12</v>
      </c>
    </row>
    <row r="3411" spans="1:13" x14ac:dyDescent="0.25">
      <c r="A3411">
        <v>45144</v>
      </c>
      <c r="B3411" s="58" t="s">
        <v>3230</v>
      </c>
      <c r="C3411" s="58" t="s">
        <v>410</v>
      </c>
      <c r="D3411" s="58" t="s">
        <v>677</v>
      </c>
      <c r="E3411" s="58">
        <v>473</v>
      </c>
      <c r="F3411" s="58">
        <v>24</v>
      </c>
      <c r="G3411" s="59">
        <v>5.2</v>
      </c>
      <c r="H3411" s="58" t="s">
        <v>1526</v>
      </c>
      <c r="I3411" s="59">
        <v>4.8899999999999997</v>
      </c>
      <c r="J3411">
        <v>1</v>
      </c>
      <c r="K3411" s="191"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1.92</v>
      </c>
      <c r="L3411" s="192" t="str">
        <f t="shared" si="53"/>
        <v>Beer473</v>
      </c>
      <c r="M3411" s="191">
        <f>VLOOKUP(L3411,'Slope %'!C:D,2,0)</f>
        <v>0.12</v>
      </c>
    </row>
    <row r="3412" spans="1:13" x14ac:dyDescent="0.25">
      <c r="A3412">
        <v>45144</v>
      </c>
      <c r="B3412" s="58" t="s">
        <v>3230</v>
      </c>
      <c r="C3412" s="58" t="s">
        <v>410</v>
      </c>
      <c r="D3412" s="58" t="s">
        <v>677</v>
      </c>
      <c r="E3412" s="58">
        <v>473</v>
      </c>
      <c r="F3412" s="58">
        <v>24</v>
      </c>
      <c r="G3412" s="59">
        <v>5.2</v>
      </c>
      <c r="H3412" s="58" t="s">
        <v>1526</v>
      </c>
      <c r="I3412" s="59">
        <v>4.8899999999999997</v>
      </c>
      <c r="J3412">
        <v>1</v>
      </c>
      <c r="K3412" s="191"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1.92</v>
      </c>
      <c r="L3412" s="192" t="str">
        <f t="shared" si="53"/>
        <v>Beer473</v>
      </c>
      <c r="M3412" s="191">
        <f>VLOOKUP(L3412,'Slope %'!C:D,2,0)</f>
        <v>0.12</v>
      </c>
    </row>
    <row r="3413" spans="1:13" x14ac:dyDescent="0.25">
      <c r="A3413">
        <v>45145</v>
      </c>
      <c r="B3413" s="58" t="s">
        <v>3130</v>
      </c>
      <c r="C3413" s="58" t="s">
        <v>414</v>
      </c>
      <c r="D3413" s="58" t="s">
        <v>606</v>
      </c>
      <c r="E3413" s="58">
        <v>375</v>
      </c>
      <c r="F3413" s="58">
        <v>24</v>
      </c>
      <c r="G3413" s="59">
        <v>46</v>
      </c>
      <c r="H3413" s="58" t="s">
        <v>501</v>
      </c>
      <c r="I3413" s="59">
        <v>17.989999999999998</v>
      </c>
      <c r="J3413">
        <v>1</v>
      </c>
      <c r="K3413" s="191"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15.29</v>
      </c>
      <c r="L3413" s="192" t="str">
        <f t="shared" si="53"/>
        <v>Spirits375</v>
      </c>
      <c r="M3413" s="191">
        <f>VLOOKUP(L3413,'Slope %'!C:D,2,0)</f>
        <v>0.1</v>
      </c>
    </row>
    <row r="3414" spans="1:13" x14ac:dyDescent="0.25">
      <c r="A3414">
        <v>45149</v>
      </c>
      <c r="B3414" s="58" t="s">
        <v>3231</v>
      </c>
      <c r="C3414" s="58" t="s">
        <v>410</v>
      </c>
      <c r="D3414" s="58" t="s">
        <v>677</v>
      </c>
      <c r="E3414" s="58">
        <v>473</v>
      </c>
      <c r="F3414" s="58">
        <v>24</v>
      </c>
      <c r="G3414" s="59">
        <v>4.8</v>
      </c>
      <c r="H3414" s="58" t="s">
        <v>2859</v>
      </c>
      <c r="I3414" s="59">
        <v>4.2</v>
      </c>
      <c r="J3414">
        <v>1</v>
      </c>
      <c r="K3414" s="191"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1.77</v>
      </c>
      <c r="L3414" s="192" t="str">
        <f t="shared" si="53"/>
        <v>Beer473</v>
      </c>
      <c r="M3414" s="191">
        <f>VLOOKUP(L3414,'Slope %'!C:D,2,0)</f>
        <v>0.12</v>
      </c>
    </row>
    <row r="3415" spans="1:13" x14ac:dyDescent="0.25">
      <c r="A3415">
        <v>45149</v>
      </c>
      <c r="B3415" s="58" t="s">
        <v>3231</v>
      </c>
      <c r="C3415" s="58" t="s">
        <v>410</v>
      </c>
      <c r="D3415" s="58" t="s">
        <v>677</v>
      </c>
      <c r="E3415" s="58">
        <v>473</v>
      </c>
      <c r="F3415" s="58">
        <v>24</v>
      </c>
      <c r="G3415" s="59">
        <v>4.8</v>
      </c>
      <c r="H3415" s="58" t="s">
        <v>1613</v>
      </c>
      <c r="I3415" s="59">
        <v>4.2</v>
      </c>
      <c r="J3415">
        <v>1</v>
      </c>
      <c r="K3415" s="191"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1.77</v>
      </c>
      <c r="L3415" s="192" t="str">
        <f t="shared" si="53"/>
        <v>Beer473</v>
      </c>
      <c r="M3415" s="191">
        <f>VLOOKUP(L3415,'Slope %'!C:D,2,0)</f>
        <v>0.12</v>
      </c>
    </row>
    <row r="3416" spans="1:13" x14ac:dyDescent="0.25">
      <c r="A3416">
        <v>45155</v>
      </c>
      <c r="B3416" s="58" t="s">
        <v>3232</v>
      </c>
      <c r="C3416" s="58" t="s">
        <v>414</v>
      </c>
      <c r="D3416" s="58" t="s">
        <v>418</v>
      </c>
      <c r="E3416" s="58">
        <v>1140</v>
      </c>
      <c r="F3416" s="58">
        <v>12</v>
      </c>
      <c r="G3416" s="59">
        <v>40</v>
      </c>
      <c r="H3416" s="58" t="s">
        <v>2071</v>
      </c>
      <c r="I3416" s="59">
        <v>35.6</v>
      </c>
      <c r="J3416">
        <v>1</v>
      </c>
      <c r="K3416" s="191"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35.6</v>
      </c>
      <c r="L3416" s="192" t="str">
        <f t="shared" si="53"/>
        <v>Spirits1140</v>
      </c>
      <c r="M3416" s="191">
        <f>VLOOKUP(L3416,'Slope %'!C:D,2,0)</f>
        <v>0.05</v>
      </c>
    </row>
    <row r="3417" spans="1:13" x14ac:dyDescent="0.25">
      <c r="A3417">
        <v>45203</v>
      </c>
      <c r="B3417" s="58" t="s">
        <v>3233</v>
      </c>
      <c r="C3417" s="58" t="s">
        <v>423</v>
      </c>
      <c r="D3417" s="58" t="s">
        <v>602</v>
      </c>
      <c r="E3417" s="58">
        <v>750</v>
      </c>
      <c r="F3417" s="58">
        <v>12</v>
      </c>
      <c r="G3417" s="59">
        <v>14.5</v>
      </c>
      <c r="H3417" s="58" t="s">
        <v>600</v>
      </c>
      <c r="I3417" s="59">
        <v>28.49</v>
      </c>
      <c r="J3417">
        <v>1</v>
      </c>
      <c r="K3417" s="191"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8.49</v>
      </c>
      <c r="L3417" s="192" t="str">
        <f t="shared" si="53"/>
        <v>Wine750</v>
      </c>
      <c r="M3417" s="191">
        <f>VLOOKUP(L3417,'Slope %'!C:D,2,0)</f>
        <v>0.1</v>
      </c>
    </row>
    <row r="3418" spans="1:13" x14ac:dyDescent="0.25">
      <c r="A3418">
        <v>45213</v>
      </c>
      <c r="B3418" s="58" t="s">
        <v>3234</v>
      </c>
      <c r="C3418" s="58" t="s">
        <v>410</v>
      </c>
      <c r="D3418" s="58" t="s">
        <v>411</v>
      </c>
      <c r="E3418" s="58">
        <v>473</v>
      </c>
      <c r="F3418" s="58">
        <v>24</v>
      </c>
      <c r="G3418" s="59">
        <v>5.4</v>
      </c>
      <c r="H3418" s="58" t="s">
        <v>1810</v>
      </c>
      <c r="I3418" s="59">
        <v>4.3</v>
      </c>
      <c r="J3418">
        <v>1</v>
      </c>
      <c r="K3418" s="191"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1.99</v>
      </c>
      <c r="L3418" s="192" t="str">
        <f t="shared" si="53"/>
        <v>Beer473</v>
      </c>
      <c r="M3418" s="191">
        <f>VLOOKUP(L3418,'Slope %'!C:D,2,0)</f>
        <v>0.12</v>
      </c>
    </row>
    <row r="3419" spans="1:13" x14ac:dyDescent="0.25">
      <c r="A3419">
        <v>45213</v>
      </c>
      <c r="B3419" s="58" t="s">
        <v>3234</v>
      </c>
      <c r="C3419" s="58" t="s">
        <v>410</v>
      </c>
      <c r="D3419" s="58" t="s">
        <v>411</v>
      </c>
      <c r="E3419" s="58">
        <v>473</v>
      </c>
      <c r="F3419" s="58">
        <v>24</v>
      </c>
      <c r="G3419" s="59">
        <v>5.4</v>
      </c>
      <c r="H3419" s="58" t="s">
        <v>1810</v>
      </c>
      <c r="I3419" s="59">
        <v>4.3</v>
      </c>
      <c r="J3419">
        <v>1</v>
      </c>
      <c r="K3419" s="191"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1.99</v>
      </c>
      <c r="L3419" s="192" t="str">
        <f t="shared" si="53"/>
        <v>Beer473</v>
      </c>
      <c r="M3419" s="191">
        <f>VLOOKUP(L3419,'Slope %'!C:D,2,0)</f>
        <v>0.12</v>
      </c>
    </row>
    <row r="3420" spans="1:13" x14ac:dyDescent="0.25">
      <c r="A3420">
        <v>45226</v>
      </c>
      <c r="B3420" s="58" t="s">
        <v>3235</v>
      </c>
      <c r="C3420" s="58" t="s">
        <v>423</v>
      </c>
      <c r="D3420" s="58" t="s">
        <v>465</v>
      </c>
      <c r="E3420" s="58">
        <v>750</v>
      </c>
      <c r="F3420" s="58">
        <v>12</v>
      </c>
      <c r="G3420" s="59">
        <v>13</v>
      </c>
      <c r="H3420" s="58" t="s">
        <v>799</v>
      </c>
      <c r="I3420" s="59">
        <v>23.99</v>
      </c>
      <c r="J3420">
        <v>1</v>
      </c>
      <c r="K3420" s="191"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7.61</v>
      </c>
      <c r="L3420" s="192" t="str">
        <f t="shared" si="53"/>
        <v>Wine750</v>
      </c>
      <c r="M3420" s="191">
        <f>VLOOKUP(L3420,'Slope %'!C:D,2,0)</f>
        <v>0.1</v>
      </c>
    </row>
    <row r="3421" spans="1:13" x14ac:dyDescent="0.25">
      <c r="A3421">
        <v>45227</v>
      </c>
      <c r="B3421" s="58" t="s">
        <v>3236</v>
      </c>
      <c r="C3421" s="58" t="s">
        <v>423</v>
      </c>
      <c r="D3421" s="58" t="s">
        <v>602</v>
      </c>
      <c r="E3421" s="58">
        <v>750</v>
      </c>
      <c r="F3421" s="58">
        <v>12</v>
      </c>
      <c r="G3421" s="59">
        <v>14.2</v>
      </c>
      <c r="H3421" s="58" t="s">
        <v>471</v>
      </c>
      <c r="I3421" s="59">
        <v>44.99</v>
      </c>
      <c r="J3421">
        <v>1</v>
      </c>
      <c r="K3421" s="191"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8.31</v>
      </c>
      <c r="L3421" s="192" t="str">
        <f t="shared" si="53"/>
        <v>Wine750</v>
      </c>
      <c r="M3421" s="191">
        <f>VLOOKUP(L3421,'Slope %'!C:D,2,0)</f>
        <v>0.1</v>
      </c>
    </row>
    <row r="3422" spans="1:13" x14ac:dyDescent="0.25">
      <c r="A3422">
        <v>45237</v>
      </c>
      <c r="B3422" s="58" t="s">
        <v>3237</v>
      </c>
      <c r="C3422" s="58" t="s">
        <v>673</v>
      </c>
      <c r="D3422" s="58" t="s">
        <v>2505</v>
      </c>
      <c r="E3422" s="58">
        <v>2130</v>
      </c>
      <c r="F3422" s="58">
        <v>4</v>
      </c>
      <c r="G3422" s="59">
        <v>5</v>
      </c>
      <c r="H3422" s="58" t="s">
        <v>2506</v>
      </c>
      <c r="I3422" s="59">
        <v>17.989999999999998</v>
      </c>
      <c r="J3422">
        <v>6</v>
      </c>
      <c r="K3422" s="191"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8.31</v>
      </c>
      <c r="L3422" s="192" t="str">
        <f t="shared" si="53"/>
        <v>Ready to Drink2130</v>
      </c>
      <c r="M3422" s="191">
        <f>VLOOKUP(L3422,'Slope %'!C:D,2,0)</f>
        <v>0.1</v>
      </c>
    </row>
    <row r="3423" spans="1:13" x14ac:dyDescent="0.25">
      <c r="A3423">
        <v>45237</v>
      </c>
      <c r="B3423" s="58" t="s">
        <v>3237</v>
      </c>
      <c r="C3423" s="58" t="s">
        <v>673</v>
      </c>
      <c r="D3423" s="58" t="s">
        <v>2505</v>
      </c>
      <c r="E3423" s="58">
        <v>2130</v>
      </c>
      <c r="F3423" s="58">
        <v>4</v>
      </c>
      <c r="G3423" s="59">
        <v>5</v>
      </c>
      <c r="H3423" s="58" t="s">
        <v>2506</v>
      </c>
      <c r="I3423" s="59">
        <v>17.989999999999998</v>
      </c>
      <c r="J3423">
        <v>6</v>
      </c>
      <c r="K3423" s="191"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8.31</v>
      </c>
      <c r="L3423" s="192" t="str">
        <f t="shared" si="53"/>
        <v>Ready to Drink2130</v>
      </c>
      <c r="M3423" s="191">
        <f>VLOOKUP(L3423,'Slope %'!C:D,2,0)</f>
        <v>0.1</v>
      </c>
    </row>
    <row r="3424" spans="1:13" x14ac:dyDescent="0.25">
      <c r="A3424">
        <v>45240</v>
      </c>
      <c r="B3424" s="58" t="s">
        <v>3238</v>
      </c>
      <c r="C3424" s="58" t="s">
        <v>410</v>
      </c>
      <c r="D3424" s="58" t="s">
        <v>677</v>
      </c>
      <c r="E3424" s="58">
        <v>473</v>
      </c>
      <c r="F3424" s="58">
        <v>24</v>
      </c>
      <c r="G3424" s="59">
        <v>5</v>
      </c>
      <c r="H3424" s="58" t="s">
        <v>1813</v>
      </c>
      <c r="I3424" s="59">
        <v>3.94</v>
      </c>
      <c r="J3424">
        <v>1</v>
      </c>
      <c r="K3424" s="191"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1.85</v>
      </c>
      <c r="L3424" s="192" t="str">
        <f t="shared" si="53"/>
        <v>Beer473</v>
      </c>
      <c r="M3424" s="191">
        <f>VLOOKUP(L3424,'Slope %'!C:D,2,0)</f>
        <v>0.12</v>
      </c>
    </row>
    <row r="3425" spans="1:13" x14ac:dyDescent="0.25">
      <c r="A3425">
        <v>45240</v>
      </c>
      <c r="B3425" s="58" t="s">
        <v>3238</v>
      </c>
      <c r="C3425" s="58" t="s">
        <v>410</v>
      </c>
      <c r="D3425" s="58" t="s">
        <v>677</v>
      </c>
      <c r="E3425" s="58">
        <v>473</v>
      </c>
      <c r="F3425" s="58">
        <v>24</v>
      </c>
      <c r="G3425" s="59">
        <v>5</v>
      </c>
      <c r="H3425" s="58" t="s">
        <v>1813</v>
      </c>
      <c r="I3425" s="59">
        <v>3.94</v>
      </c>
      <c r="J3425">
        <v>1</v>
      </c>
      <c r="K3425" s="191"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1.85</v>
      </c>
      <c r="L3425" s="192" t="str">
        <f t="shared" si="53"/>
        <v>Beer473</v>
      </c>
      <c r="M3425" s="191">
        <f>VLOOKUP(L3425,'Slope %'!C:D,2,0)</f>
        <v>0.12</v>
      </c>
    </row>
    <row r="3426" spans="1:13" x14ac:dyDescent="0.25">
      <c r="A3426">
        <v>45251</v>
      </c>
      <c r="B3426" s="58" t="s">
        <v>3239</v>
      </c>
      <c r="C3426" s="58" t="s">
        <v>423</v>
      </c>
      <c r="D3426" s="58" t="s">
        <v>476</v>
      </c>
      <c r="E3426" s="58">
        <v>750</v>
      </c>
      <c r="F3426" s="58">
        <v>12</v>
      </c>
      <c r="G3426" s="59">
        <v>13.5</v>
      </c>
      <c r="H3426" s="58" t="s">
        <v>600</v>
      </c>
      <c r="I3426" s="59">
        <v>21.45</v>
      </c>
      <c r="J3426">
        <v>1</v>
      </c>
      <c r="K3426" s="191"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7.9</v>
      </c>
      <c r="L3426" s="192" t="str">
        <f t="shared" si="53"/>
        <v>Wine750</v>
      </c>
      <c r="M3426" s="191">
        <f>VLOOKUP(L3426,'Slope %'!C:D,2,0)</f>
        <v>0.1</v>
      </c>
    </row>
    <row r="3427" spans="1:13" x14ac:dyDescent="0.25">
      <c r="A3427">
        <v>45256</v>
      </c>
      <c r="B3427" s="58" t="s">
        <v>3240</v>
      </c>
      <c r="C3427" s="58" t="s">
        <v>423</v>
      </c>
      <c r="D3427" s="58" t="s">
        <v>495</v>
      </c>
      <c r="E3427" s="58">
        <v>750</v>
      </c>
      <c r="F3427" s="58">
        <v>12</v>
      </c>
      <c r="G3427" s="59">
        <v>13.5</v>
      </c>
      <c r="H3427" s="58" t="s">
        <v>451</v>
      </c>
      <c r="I3427" s="59">
        <v>16.989999999999998</v>
      </c>
      <c r="J3427">
        <v>1</v>
      </c>
      <c r="K3427" s="191"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7.9</v>
      </c>
      <c r="L3427" s="192" t="str">
        <f t="shared" si="53"/>
        <v>Wine750</v>
      </c>
      <c r="M3427" s="191">
        <f>VLOOKUP(L3427,'Slope %'!C:D,2,0)</f>
        <v>0.1</v>
      </c>
    </row>
    <row r="3428" spans="1:13" x14ac:dyDescent="0.25">
      <c r="A3428">
        <v>45261</v>
      </c>
      <c r="B3428" s="58" t="s">
        <v>3241</v>
      </c>
      <c r="C3428" s="58" t="s">
        <v>423</v>
      </c>
      <c r="D3428" s="58" t="s">
        <v>473</v>
      </c>
      <c r="E3428" s="58">
        <v>750</v>
      </c>
      <c r="F3428" s="58">
        <v>12</v>
      </c>
      <c r="G3428" s="59">
        <v>14.4</v>
      </c>
      <c r="H3428" s="58" t="s">
        <v>471</v>
      </c>
      <c r="I3428" s="59">
        <v>25.99</v>
      </c>
      <c r="J3428">
        <v>1</v>
      </c>
      <c r="K3428" s="191"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8.43</v>
      </c>
      <c r="L3428" s="192" t="str">
        <f t="shared" si="53"/>
        <v>Wine750</v>
      </c>
      <c r="M3428" s="191">
        <f>VLOOKUP(L3428,'Slope %'!C:D,2,0)</f>
        <v>0.1</v>
      </c>
    </row>
    <row r="3429" spans="1:13" x14ac:dyDescent="0.25">
      <c r="A3429">
        <v>45266</v>
      </c>
      <c r="B3429" s="58" t="s">
        <v>3242</v>
      </c>
      <c r="C3429" s="58" t="s">
        <v>423</v>
      </c>
      <c r="D3429" s="58" t="s">
        <v>476</v>
      </c>
      <c r="E3429" s="58">
        <v>750</v>
      </c>
      <c r="F3429" s="58">
        <v>12</v>
      </c>
      <c r="G3429" s="59">
        <v>13.5</v>
      </c>
      <c r="H3429" s="58" t="s">
        <v>445</v>
      </c>
      <c r="I3429" s="59">
        <v>18.989999999999998</v>
      </c>
      <c r="J3429">
        <v>1</v>
      </c>
      <c r="K3429" s="191"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7.9</v>
      </c>
      <c r="L3429" s="192" t="str">
        <f t="shared" si="53"/>
        <v>Wine750</v>
      </c>
      <c r="M3429" s="191">
        <f>VLOOKUP(L3429,'Slope %'!C:D,2,0)</f>
        <v>0.1</v>
      </c>
    </row>
    <row r="3430" spans="1:13" x14ac:dyDescent="0.25">
      <c r="A3430">
        <v>45278</v>
      </c>
      <c r="B3430" s="58" t="s">
        <v>3243</v>
      </c>
      <c r="C3430" s="58" t="s">
        <v>423</v>
      </c>
      <c r="D3430" s="58" t="s">
        <v>476</v>
      </c>
      <c r="E3430" s="58">
        <v>750</v>
      </c>
      <c r="F3430" s="58">
        <v>12</v>
      </c>
      <c r="G3430" s="59">
        <v>14.5</v>
      </c>
      <c r="H3430" s="58" t="s">
        <v>471</v>
      </c>
      <c r="I3430" s="59">
        <v>44.99</v>
      </c>
      <c r="J3430">
        <v>1</v>
      </c>
      <c r="K3430" s="191"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8.49</v>
      </c>
      <c r="L3430" s="192" t="str">
        <f t="shared" si="53"/>
        <v>Wine750</v>
      </c>
      <c r="M3430" s="191">
        <f>VLOOKUP(L3430,'Slope %'!C:D,2,0)</f>
        <v>0.1</v>
      </c>
    </row>
    <row r="3431" spans="1:13" x14ac:dyDescent="0.25">
      <c r="A3431">
        <v>45283</v>
      </c>
      <c r="B3431" s="58" t="s">
        <v>3244</v>
      </c>
      <c r="C3431" s="58" t="s">
        <v>423</v>
      </c>
      <c r="D3431" s="58" t="s">
        <v>575</v>
      </c>
      <c r="E3431" s="58">
        <v>750</v>
      </c>
      <c r="F3431" s="58">
        <v>12</v>
      </c>
      <c r="G3431" s="59">
        <v>12.5</v>
      </c>
      <c r="H3431" s="58" t="s">
        <v>421</v>
      </c>
      <c r="I3431" s="59">
        <v>19.989999999999998</v>
      </c>
      <c r="J3431">
        <v>1</v>
      </c>
      <c r="K3431" s="191"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7.32</v>
      </c>
      <c r="L3431" s="192" t="str">
        <f t="shared" si="53"/>
        <v>Wine750</v>
      </c>
      <c r="M3431" s="191">
        <f>VLOOKUP(L3431,'Slope %'!C:D,2,0)</f>
        <v>0.1</v>
      </c>
    </row>
    <row r="3432" spans="1:13" x14ac:dyDescent="0.25">
      <c r="A3432">
        <v>45288</v>
      </c>
      <c r="B3432" s="58" t="s">
        <v>3245</v>
      </c>
      <c r="C3432" s="58" t="s">
        <v>423</v>
      </c>
      <c r="D3432" s="58" t="s">
        <v>476</v>
      </c>
      <c r="E3432" s="58">
        <v>750</v>
      </c>
      <c r="F3432" s="58">
        <v>12</v>
      </c>
      <c r="G3432" s="59">
        <v>13.5</v>
      </c>
      <c r="H3432" s="58" t="s">
        <v>421</v>
      </c>
      <c r="I3432" s="59">
        <v>24.99</v>
      </c>
      <c r="J3432">
        <v>1</v>
      </c>
      <c r="K3432" s="191"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7.9</v>
      </c>
      <c r="L3432" s="192" t="str">
        <f t="shared" si="53"/>
        <v>Wine750</v>
      </c>
      <c r="M3432" s="191">
        <f>VLOOKUP(L3432,'Slope %'!C:D,2,0)</f>
        <v>0.1</v>
      </c>
    </row>
    <row r="3433" spans="1:13" x14ac:dyDescent="0.25">
      <c r="A3433">
        <v>45307</v>
      </c>
      <c r="B3433" s="58" t="s">
        <v>3246</v>
      </c>
      <c r="C3433" s="58" t="s">
        <v>410</v>
      </c>
      <c r="D3433" s="58" t="s">
        <v>906</v>
      </c>
      <c r="E3433" s="58">
        <v>473</v>
      </c>
      <c r="F3433" s="58">
        <v>24</v>
      </c>
      <c r="G3433" s="59">
        <v>3</v>
      </c>
      <c r="H3433" s="58" t="s">
        <v>1872</v>
      </c>
      <c r="I3433" s="59">
        <v>4.25</v>
      </c>
      <c r="J3433">
        <v>1</v>
      </c>
      <c r="K3433" s="191"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1.1100000000000001</v>
      </c>
      <c r="L3433" s="192" t="str">
        <f t="shared" si="53"/>
        <v>Beer473</v>
      </c>
      <c r="M3433" s="191">
        <f>VLOOKUP(L3433,'Slope %'!C:D,2,0)</f>
        <v>0.12</v>
      </c>
    </row>
    <row r="3434" spans="1:13" x14ac:dyDescent="0.25">
      <c r="A3434">
        <v>45307</v>
      </c>
      <c r="B3434" s="58" t="s">
        <v>3246</v>
      </c>
      <c r="C3434" s="58" t="s">
        <v>410</v>
      </c>
      <c r="D3434" s="58" t="s">
        <v>906</v>
      </c>
      <c r="E3434" s="58">
        <v>473</v>
      </c>
      <c r="F3434" s="58">
        <v>24</v>
      </c>
      <c r="G3434" s="59">
        <v>3</v>
      </c>
      <c r="H3434" s="58" t="s">
        <v>1872</v>
      </c>
      <c r="I3434" s="59">
        <v>4.25</v>
      </c>
      <c r="J3434">
        <v>1</v>
      </c>
      <c r="K3434" s="191"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1.1100000000000001</v>
      </c>
      <c r="L3434" s="192" t="str">
        <f t="shared" si="53"/>
        <v>Beer473</v>
      </c>
      <c r="M3434" s="191">
        <f>VLOOKUP(L3434,'Slope %'!C:D,2,0)</f>
        <v>0.12</v>
      </c>
    </row>
    <row r="3435" spans="1:13" x14ac:dyDescent="0.25">
      <c r="A3435">
        <v>45312</v>
      </c>
      <c r="B3435" s="58" t="s">
        <v>3247</v>
      </c>
      <c r="C3435" s="58" t="s">
        <v>673</v>
      </c>
      <c r="D3435" s="58" t="s">
        <v>674</v>
      </c>
      <c r="E3435" s="58">
        <v>2130</v>
      </c>
      <c r="F3435" s="58">
        <v>4</v>
      </c>
      <c r="G3435" s="59">
        <v>6</v>
      </c>
      <c r="H3435" s="58" t="s">
        <v>421</v>
      </c>
      <c r="I3435" s="59">
        <v>9.5</v>
      </c>
      <c r="J3435">
        <v>6</v>
      </c>
      <c r="K3435" s="191"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9.98</v>
      </c>
      <c r="L3435" s="192" t="str">
        <f t="shared" si="53"/>
        <v>Ready to Drink2130</v>
      </c>
      <c r="M3435" s="191">
        <f>VLOOKUP(L3435,'Slope %'!C:D,2,0)</f>
        <v>0.1</v>
      </c>
    </row>
    <row r="3436" spans="1:13" x14ac:dyDescent="0.25">
      <c r="A3436">
        <v>45330</v>
      </c>
      <c r="B3436" s="58" t="s">
        <v>3248</v>
      </c>
      <c r="C3436" s="58" t="s">
        <v>423</v>
      </c>
      <c r="D3436" s="58" t="s">
        <v>467</v>
      </c>
      <c r="E3436" s="58">
        <v>1500</v>
      </c>
      <c r="F3436" s="58">
        <v>6</v>
      </c>
      <c r="G3436" s="59">
        <v>11.5</v>
      </c>
      <c r="H3436" s="58" t="s">
        <v>456</v>
      </c>
      <c r="I3436" s="59">
        <v>19.489999999999998</v>
      </c>
      <c r="J3436">
        <v>1</v>
      </c>
      <c r="K3436" s="191"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13.47</v>
      </c>
      <c r="L3436" s="192" t="str">
        <f t="shared" si="53"/>
        <v>Wine1500</v>
      </c>
      <c r="M3436" s="191">
        <f>VLOOKUP(L3436,'Slope %'!C:D,2,0)</f>
        <v>7.0000000000000007E-2</v>
      </c>
    </row>
    <row r="3437" spans="1:13" x14ac:dyDescent="0.25">
      <c r="A3437">
        <v>45337</v>
      </c>
      <c r="B3437" s="58" t="s">
        <v>3249</v>
      </c>
      <c r="C3437" s="58" t="s">
        <v>410</v>
      </c>
      <c r="D3437" s="58" t="s">
        <v>677</v>
      </c>
      <c r="E3437" s="58">
        <v>473</v>
      </c>
      <c r="F3437" s="58">
        <v>24</v>
      </c>
      <c r="G3437" s="59">
        <v>4.5</v>
      </c>
      <c r="H3437" s="58" t="s">
        <v>1526</v>
      </c>
      <c r="I3437" s="59">
        <v>3.5</v>
      </c>
      <c r="J3437">
        <v>1</v>
      </c>
      <c r="K3437" s="191"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1.66</v>
      </c>
      <c r="L3437" s="192" t="str">
        <f t="shared" si="53"/>
        <v>Beer473</v>
      </c>
      <c r="M3437" s="191">
        <f>VLOOKUP(L3437,'Slope %'!C:D,2,0)</f>
        <v>0.12</v>
      </c>
    </row>
    <row r="3438" spans="1:13" x14ac:dyDescent="0.25">
      <c r="A3438">
        <v>45337</v>
      </c>
      <c r="B3438" s="58" t="s">
        <v>3249</v>
      </c>
      <c r="C3438" s="58" t="s">
        <v>410</v>
      </c>
      <c r="D3438" s="58" t="s">
        <v>677</v>
      </c>
      <c r="E3438" s="58">
        <v>473</v>
      </c>
      <c r="F3438" s="58">
        <v>24</v>
      </c>
      <c r="G3438" s="59">
        <v>4.5</v>
      </c>
      <c r="H3438" s="58" t="s">
        <v>1526</v>
      </c>
      <c r="I3438" s="59">
        <v>3.5</v>
      </c>
      <c r="J3438">
        <v>1</v>
      </c>
      <c r="K3438" s="191"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1.66</v>
      </c>
      <c r="L3438" s="192" t="str">
        <f t="shared" si="53"/>
        <v>Beer473</v>
      </c>
      <c r="M3438" s="191">
        <f>VLOOKUP(L3438,'Slope %'!C:D,2,0)</f>
        <v>0.12</v>
      </c>
    </row>
    <row r="3439" spans="1:13" x14ac:dyDescent="0.25">
      <c r="A3439">
        <v>45341</v>
      </c>
      <c r="B3439" s="58" t="s">
        <v>3250</v>
      </c>
      <c r="C3439" s="58" t="s">
        <v>410</v>
      </c>
      <c r="D3439" s="58" t="s">
        <v>677</v>
      </c>
      <c r="E3439" s="58">
        <v>473</v>
      </c>
      <c r="F3439" s="58">
        <v>24</v>
      </c>
      <c r="G3439" s="59">
        <v>4.5</v>
      </c>
      <c r="H3439" s="58" t="s">
        <v>2920</v>
      </c>
      <c r="I3439" s="59">
        <v>3.79</v>
      </c>
      <c r="J3439">
        <v>1</v>
      </c>
      <c r="K3439" s="191"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1.66</v>
      </c>
      <c r="L3439" s="192" t="str">
        <f t="shared" si="53"/>
        <v>Beer473</v>
      </c>
      <c r="M3439" s="191">
        <f>VLOOKUP(L3439,'Slope %'!C:D,2,0)</f>
        <v>0.12</v>
      </c>
    </row>
    <row r="3440" spans="1:13" x14ac:dyDescent="0.25">
      <c r="A3440">
        <v>45341</v>
      </c>
      <c r="B3440" s="58" t="s">
        <v>3250</v>
      </c>
      <c r="C3440" s="58" t="s">
        <v>410</v>
      </c>
      <c r="D3440" s="58" t="s">
        <v>677</v>
      </c>
      <c r="E3440" s="58">
        <v>473</v>
      </c>
      <c r="F3440" s="58">
        <v>24</v>
      </c>
      <c r="G3440" s="59">
        <v>4.5</v>
      </c>
      <c r="H3440" s="58" t="s">
        <v>1903</v>
      </c>
      <c r="I3440" s="59">
        <v>3.79</v>
      </c>
      <c r="J3440">
        <v>1</v>
      </c>
      <c r="K3440" s="191"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1.66</v>
      </c>
      <c r="L3440" s="192" t="str">
        <f t="shared" si="53"/>
        <v>Beer473</v>
      </c>
      <c r="M3440" s="191">
        <f>VLOOKUP(L3440,'Slope %'!C:D,2,0)</f>
        <v>0.12</v>
      </c>
    </row>
    <row r="3441" spans="1:13" x14ac:dyDescent="0.25">
      <c r="A3441">
        <v>45342</v>
      </c>
      <c r="B3441" s="58" t="s">
        <v>3251</v>
      </c>
      <c r="C3441" s="58" t="s">
        <v>423</v>
      </c>
      <c r="D3441" s="58" t="s">
        <v>639</v>
      </c>
      <c r="E3441" s="58">
        <v>1500</v>
      </c>
      <c r="F3441" s="58">
        <v>6</v>
      </c>
      <c r="G3441" s="59">
        <v>12.5</v>
      </c>
      <c r="H3441" s="58" t="s">
        <v>456</v>
      </c>
      <c r="I3441" s="59">
        <v>19.489999999999998</v>
      </c>
      <c r="J3441">
        <v>1</v>
      </c>
      <c r="K3441" s="191"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14.64</v>
      </c>
      <c r="L3441" s="192" t="str">
        <f t="shared" si="53"/>
        <v>Wine1500</v>
      </c>
      <c r="M3441" s="191">
        <f>VLOOKUP(L3441,'Slope %'!C:D,2,0)</f>
        <v>7.0000000000000007E-2</v>
      </c>
    </row>
    <row r="3442" spans="1:13" x14ac:dyDescent="0.25">
      <c r="A3442">
        <v>45396</v>
      </c>
      <c r="B3442" s="58" t="s">
        <v>3252</v>
      </c>
      <c r="C3442" s="58" t="s">
        <v>414</v>
      </c>
      <c r="D3442" s="58" t="s">
        <v>566</v>
      </c>
      <c r="E3442" s="58">
        <v>750</v>
      </c>
      <c r="F3442" s="58">
        <v>6</v>
      </c>
      <c r="G3442" s="59">
        <v>17</v>
      </c>
      <c r="H3442" s="58" t="s">
        <v>448</v>
      </c>
      <c r="I3442" s="59">
        <v>31.99</v>
      </c>
      <c r="J3442">
        <v>1</v>
      </c>
      <c r="K3442" s="191"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9.9499999999999993</v>
      </c>
      <c r="L3442" s="192" t="str">
        <f t="shared" si="53"/>
        <v>Spirits750</v>
      </c>
      <c r="M3442" s="191">
        <f>VLOOKUP(L3442,'Slope %'!C:D,2,0)</f>
        <v>7.0000000000000007E-2</v>
      </c>
    </row>
    <row r="3443" spans="1:13" x14ac:dyDescent="0.25">
      <c r="A3443">
        <v>45399</v>
      </c>
      <c r="B3443" s="58" t="s">
        <v>3253</v>
      </c>
      <c r="C3443" s="58" t="s">
        <v>423</v>
      </c>
      <c r="D3443" s="58" t="s">
        <v>476</v>
      </c>
      <c r="E3443" s="58">
        <v>750</v>
      </c>
      <c r="F3443" s="58">
        <v>12</v>
      </c>
      <c r="G3443" s="59">
        <v>14</v>
      </c>
      <c r="H3443" s="58" t="s">
        <v>586</v>
      </c>
      <c r="I3443" s="59">
        <v>19.989999999999998</v>
      </c>
      <c r="J3443">
        <v>1</v>
      </c>
      <c r="K3443" s="191"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8.1999999999999993</v>
      </c>
      <c r="L3443" s="192" t="str">
        <f t="shared" si="53"/>
        <v>Wine750</v>
      </c>
      <c r="M3443" s="191">
        <f>VLOOKUP(L3443,'Slope %'!C:D,2,0)</f>
        <v>0.1</v>
      </c>
    </row>
    <row r="3444" spans="1:13" x14ac:dyDescent="0.25">
      <c r="A3444">
        <v>45400</v>
      </c>
      <c r="B3444" s="58" t="s">
        <v>3254</v>
      </c>
      <c r="C3444" s="58" t="s">
        <v>423</v>
      </c>
      <c r="D3444" s="58" t="s">
        <v>575</v>
      </c>
      <c r="E3444" s="58">
        <v>750</v>
      </c>
      <c r="F3444" s="58">
        <v>12</v>
      </c>
      <c r="G3444" s="59">
        <v>12</v>
      </c>
      <c r="H3444" s="58" t="s">
        <v>474</v>
      </c>
      <c r="I3444" s="59">
        <v>13.49</v>
      </c>
      <c r="J3444">
        <v>1</v>
      </c>
      <c r="K3444" s="191"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7.03</v>
      </c>
      <c r="L3444" s="192" t="str">
        <f t="shared" si="53"/>
        <v>Wine750</v>
      </c>
      <c r="M3444" s="191">
        <f>VLOOKUP(L3444,'Slope %'!C:D,2,0)</f>
        <v>0.1</v>
      </c>
    </row>
    <row r="3445" spans="1:13" x14ac:dyDescent="0.25">
      <c r="A3445">
        <v>45409</v>
      </c>
      <c r="B3445" s="58" t="s">
        <v>3255</v>
      </c>
      <c r="C3445" s="58" t="s">
        <v>410</v>
      </c>
      <c r="D3445" s="58" t="s">
        <v>906</v>
      </c>
      <c r="E3445" s="58">
        <v>473</v>
      </c>
      <c r="F3445" s="58">
        <v>24</v>
      </c>
      <c r="G3445" s="59">
        <v>4</v>
      </c>
      <c r="H3445" s="58" t="s">
        <v>3145</v>
      </c>
      <c r="I3445" s="59">
        <v>4.59</v>
      </c>
      <c r="J3445">
        <v>1</v>
      </c>
      <c r="K3445" s="191"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1.48</v>
      </c>
      <c r="L3445" s="192" t="str">
        <f t="shared" si="53"/>
        <v>Beer473</v>
      </c>
      <c r="M3445" s="191">
        <f>VLOOKUP(L3445,'Slope %'!C:D,2,0)</f>
        <v>0.12</v>
      </c>
    </row>
    <row r="3446" spans="1:13" x14ac:dyDescent="0.25">
      <c r="A3446">
        <v>45409</v>
      </c>
      <c r="B3446" s="58" t="s">
        <v>3255</v>
      </c>
      <c r="C3446" s="58" t="s">
        <v>410</v>
      </c>
      <c r="D3446" s="58" t="s">
        <v>906</v>
      </c>
      <c r="E3446" s="58">
        <v>473</v>
      </c>
      <c r="F3446" s="58">
        <v>24</v>
      </c>
      <c r="G3446" s="59">
        <v>4</v>
      </c>
      <c r="H3446" s="58" t="s">
        <v>1613</v>
      </c>
      <c r="I3446" s="59">
        <v>4.59</v>
      </c>
      <c r="J3446">
        <v>1</v>
      </c>
      <c r="K3446" s="191"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1.48</v>
      </c>
      <c r="L3446" s="192" t="str">
        <f t="shared" si="53"/>
        <v>Beer473</v>
      </c>
      <c r="M3446" s="191">
        <f>VLOOKUP(L3446,'Slope %'!C:D,2,0)</f>
        <v>0.12</v>
      </c>
    </row>
    <row r="3447" spans="1:13" x14ac:dyDescent="0.25">
      <c r="A3447">
        <v>45442</v>
      </c>
      <c r="B3447" s="58" t="s">
        <v>3256</v>
      </c>
      <c r="C3447" s="58" t="s">
        <v>673</v>
      </c>
      <c r="D3447" s="58" t="s">
        <v>1398</v>
      </c>
      <c r="E3447" s="58">
        <v>440</v>
      </c>
      <c r="F3447" s="58">
        <v>24</v>
      </c>
      <c r="G3447" s="59">
        <v>4.5</v>
      </c>
      <c r="H3447" s="58" t="s">
        <v>412</v>
      </c>
      <c r="I3447" s="59">
        <v>4.18</v>
      </c>
      <c r="J3447">
        <v>1</v>
      </c>
      <c r="K3447" s="191"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1.64</v>
      </c>
      <c r="L3447" s="192" t="str">
        <f t="shared" si="53"/>
        <v>Ready to Drink440</v>
      </c>
      <c r="M3447" s="191">
        <f>VLOOKUP(L3447,'Slope %'!C:D,2,0)</f>
        <v>0.12</v>
      </c>
    </row>
    <row r="3448" spans="1:13" x14ac:dyDescent="0.25">
      <c r="A3448">
        <v>45442</v>
      </c>
      <c r="B3448" s="58" t="s">
        <v>3256</v>
      </c>
      <c r="C3448" s="58" t="s">
        <v>673</v>
      </c>
      <c r="D3448" s="58" t="s">
        <v>1398</v>
      </c>
      <c r="E3448" s="58">
        <v>440</v>
      </c>
      <c r="F3448" s="58">
        <v>24</v>
      </c>
      <c r="G3448" s="59">
        <v>4.5</v>
      </c>
      <c r="H3448" s="58" t="s">
        <v>412</v>
      </c>
      <c r="I3448" s="59">
        <v>4.18</v>
      </c>
      <c r="J3448">
        <v>1</v>
      </c>
      <c r="K3448" s="191"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1.64</v>
      </c>
      <c r="L3448" s="192" t="str">
        <f t="shared" si="53"/>
        <v>Ready to Drink440</v>
      </c>
      <c r="M3448" s="191">
        <f>VLOOKUP(L3448,'Slope %'!C:D,2,0)</f>
        <v>0.12</v>
      </c>
    </row>
    <row r="3449" spans="1:13" x14ac:dyDescent="0.25">
      <c r="A3449">
        <v>45446</v>
      </c>
      <c r="B3449" s="58" t="s">
        <v>3257</v>
      </c>
      <c r="C3449" s="58" t="s">
        <v>673</v>
      </c>
      <c r="D3449" s="58" t="s">
        <v>1398</v>
      </c>
      <c r="E3449" s="58">
        <v>440</v>
      </c>
      <c r="F3449" s="58">
        <v>24</v>
      </c>
      <c r="G3449" s="59">
        <v>4.5</v>
      </c>
      <c r="H3449" s="58" t="s">
        <v>412</v>
      </c>
      <c r="I3449" s="59">
        <v>4.18</v>
      </c>
      <c r="J3449">
        <v>1</v>
      </c>
      <c r="K3449" s="191"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1.64</v>
      </c>
      <c r="L3449" s="192" t="str">
        <f t="shared" si="53"/>
        <v>Ready to Drink440</v>
      </c>
      <c r="M3449" s="191">
        <f>VLOOKUP(L3449,'Slope %'!C:D,2,0)</f>
        <v>0.12</v>
      </c>
    </row>
    <row r="3450" spans="1:13" x14ac:dyDescent="0.25">
      <c r="A3450">
        <v>45446</v>
      </c>
      <c r="B3450" s="58" t="s">
        <v>3257</v>
      </c>
      <c r="C3450" s="58" t="s">
        <v>673</v>
      </c>
      <c r="D3450" s="58" t="s">
        <v>1398</v>
      </c>
      <c r="E3450" s="58">
        <v>440</v>
      </c>
      <c r="F3450" s="58">
        <v>24</v>
      </c>
      <c r="G3450" s="59">
        <v>4.5</v>
      </c>
      <c r="H3450" s="58" t="s">
        <v>412</v>
      </c>
      <c r="I3450" s="59">
        <v>4.18</v>
      </c>
      <c r="J3450">
        <v>1</v>
      </c>
      <c r="K3450" s="191"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1.64</v>
      </c>
      <c r="L3450" s="192" t="str">
        <f t="shared" si="53"/>
        <v>Ready to Drink440</v>
      </c>
      <c r="M3450" s="191">
        <f>VLOOKUP(L3450,'Slope %'!C:D,2,0)</f>
        <v>0.12</v>
      </c>
    </row>
    <row r="3451" spans="1:13" x14ac:dyDescent="0.25">
      <c r="A3451">
        <v>45447</v>
      </c>
      <c r="B3451" s="58" t="s">
        <v>3258</v>
      </c>
      <c r="C3451" s="58" t="s">
        <v>414</v>
      </c>
      <c r="D3451" s="58" t="s">
        <v>460</v>
      </c>
      <c r="E3451" s="58">
        <v>750</v>
      </c>
      <c r="F3451" s="58">
        <v>12</v>
      </c>
      <c r="G3451" s="59">
        <v>40</v>
      </c>
      <c r="H3451" s="58" t="s">
        <v>419</v>
      </c>
      <c r="I3451" s="59">
        <v>27.99</v>
      </c>
      <c r="J3451">
        <v>1</v>
      </c>
      <c r="K3451" s="191"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23.42</v>
      </c>
      <c r="L3451" s="192" t="str">
        <f t="shared" si="53"/>
        <v>Spirits750</v>
      </c>
      <c r="M3451" s="191">
        <f>VLOOKUP(L3451,'Slope %'!C:D,2,0)</f>
        <v>7.0000000000000007E-2</v>
      </c>
    </row>
    <row r="3452" spans="1:13" x14ac:dyDescent="0.25">
      <c r="A3452">
        <v>45454</v>
      </c>
      <c r="B3452" s="58" t="s">
        <v>3259</v>
      </c>
      <c r="C3452" s="58" t="s">
        <v>423</v>
      </c>
      <c r="D3452" s="58" t="s">
        <v>476</v>
      </c>
      <c r="E3452" s="58">
        <v>750</v>
      </c>
      <c r="F3452" s="58">
        <v>12</v>
      </c>
      <c r="G3452" s="59">
        <v>12.5</v>
      </c>
      <c r="H3452" s="58" t="s">
        <v>474</v>
      </c>
      <c r="I3452" s="59">
        <v>13.49</v>
      </c>
      <c r="J3452">
        <v>1</v>
      </c>
      <c r="K3452" s="191"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7.32</v>
      </c>
      <c r="L3452" s="192" t="str">
        <f t="shared" si="53"/>
        <v>Wine750</v>
      </c>
      <c r="M3452" s="191">
        <f>VLOOKUP(L3452,'Slope %'!C:D,2,0)</f>
        <v>0.1</v>
      </c>
    </row>
    <row r="3453" spans="1:13" x14ac:dyDescent="0.25">
      <c r="A3453">
        <v>45479</v>
      </c>
      <c r="B3453" s="58" t="s">
        <v>3260</v>
      </c>
      <c r="C3453" s="58" t="s">
        <v>673</v>
      </c>
      <c r="D3453" s="58" t="s">
        <v>674</v>
      </c>
      <c r="E3453" s="58">
        <v>4260</v>
      </c>
      <c r="F3453" s="58">
        <v>2</v>
      </c>
      <c r="G3453" s="59">
        <v>5</v>
      </c>
      <c r="H3453" s="58" t="s">
        <v>1399</v>
      </c>
      <c r="I3453" s="59">
        <v>31.48</v>
      </c>
      <c r="J3453">
        <v>12</v>
      </c>
      <c r="K3453" s="191"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16.63</v>
      </c>
      <c r="L3453" s="192" t="str">
        <f t="shared" si="53"/>
        <v>Ready to Drink4260</v>
      </c>
      <c r="M3453" s="191">
        <f>VLOOKUP(L3453,'Slope %'!C:D,2,0)</f>
        <v>7.0000000000000007E-2</v>
      </c>
    </row>
    <row r="3454" spans="1:13" x14ac:dyDescent="0.25">
      <c r="A3454">
        <v>45479</v>
      </c>
      <c r="B3454" s="58" t="s">
        <v>3260</v>
      </c>
      <c r="C3454" s="58" t="s">
        <v>673</v>
      </c>
      <c r="D3454" s="58" t="s">
        <v>674</v>
      </c>
      <c r="E3454" s="58">
        <v>4260</v>
      </c>
      <c r="F3454" s="58">
        <v>2</v>
      </c>
      <c r="G3454" s="59">
        <v>5</v>
      </c>
      <c r="H3454" s="58" t="s">
        <v>1399</v>
      </c>
      <c r="I3454" s="59">
        <v>31.48</v>
      </c>
      <c r="J3454">
        <v>12</v>
      </c>
      <c r="K3454" s="191"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16.63</v>
      </c>
      <c r="L3454" s="192" t="str">
        <f t="shared" si="53"/>
        <v>Ready to Drink4260</v>
      </c>
      <c r="M3454" s="191">
        <f>VLOOKUP(L3454,'Slope %'!C:D,2,0)</f>
        <v>7.0000000000000007E-2</v>
      </c>
    </row>
    <row r="3455" spans="1:13" x14ac:dyDescent="0.25">
      <c r="A3455">
        <v>45480</v>
      </c>
      <c r="B3455" s="58" t="s">
        <v>3261</v>
      </c>
      <c r="C3455" s="58" t="s">
        <v>410</v>
      </c>
      <c r="D3455" s="58" t="s">
        <v>717</v>
      </c>
      <c r="E3455" s="58">
        <v>473</v>
      </c>
      <c r="F3455" s="58">
        <v>24</v>
      </c>
      <c r="G3455" s="59">
        <v>6</v>
      </c>
      <c r="H3455" s="58" t="s">
        <v>2859</v>
      </c>
      <c r="I3455" s="59">
        <v>4.5999999999999996</v>
      </c>
      <c r="J3455">
        <v>1</v>
      </c>
      <c r="K3455" s="191"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2.2200000000000002</v>
      </c>
      <c r="L3455" s="192" t="str">
        <f t="shared" si="53"/>
        <v>Beer473</v>
      </c>
      <c r="M3455" s="191">
        <f>VLOOKUP(L3455,'Slope %'!C:D,2,0)</f>
        <v>0.12</v>
      </c>
    </row>
    <row r="3456" spans="1:13" x14ac:dyDescent="0.25">
      <c r="A3456">
        <v>45480</v>
      </c>
      <c r="B3456" s="58" t="s">
        <v>3261</v>
      </c>
      <c r="C3456" s="58" t="s">
        <v>410</v>
      </c>
      <c r="D3456" s="58" t="s">
        <v>717</v>
      </c>
      <c r="E3456" s="58">
        <v>473</v>
      </c>
      <c r="F3456" s="58">
        <v>24</v>
      </c>
      <c r="G3456" s="59">
        <v>6</v>
      </c>
      <c r="H3456" s="58" t="s">
        <v>1613</v>
      </c>
      <c r="I3456" s="59">
        <v>4.5999999999999996</v>
      </c>
      <c r="J3456">
        <v>1</v>
      </c>
      <c r="K3456" s="191"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2.2200000000000002</v>
      </c>
      <c r="L3456" s="192" t="str">
        <f t="shared" si="53"/>
        <v>Beer473</v>
      </c>
      <c r="M3456" s="191">
        <f>VLOOKUP(L3456,'Slope %'!C:D,2,0)</f>
        <v>0.12</v>
      </c>
    </row>
    <row r="3457" spans="1:13" x14ac:dyDescent="0.25">
      <c r="A3457">
        <v>45493</v>
      </c>
      <c r="B3457" s="58" t="s">
        <v>3262</v>
      </c>
      <c r="C3457" s="58" t="s">
        <v>673</v>
      </c>
      <c r="D3457" s="58" t="s">
        <v>1091</v>
      </c>
      <c r="E3457" s="58">
        <v>473</v>
      </c>
      <c r="F3457" s="58">
        <v>24</v>
      </c>
      <c r="G3457" s="59">
        <v>5</v>
      </c>
      <c r="H3457" s="58" t="s">
        <v>1680</v>
      </c>
      <c r="I3457" s="59">
        <v>3.69</v>
      </c>
      <c r="J3457">
        <v>1</v>
      </c>
      <c r="K3457" s="191"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1.96</v>
      </c>
      <c r="L3457" s="192" t="str">
        <f t="shared" si="53"/>
        <v>Ready to Drink473</v>
      </c>
      <c r="M3457" s="191">
        <f>VLOOKUP(L3457,'Slope %'!C:D,2,0)</f>
        <v>0.12</v>
      </c>
    </row>
    <row r="3458" spans="1:13" x14ac:dyDescent="0.25">
      <c r="A3458">
        <v>45498</v>
      </c>
      <c r="B3458" s="58" t="s">
        <v>3263</v>
      </c>
      <c r="C3458" s="58" t="s">
        <v>410</v>
      </c>
      <c r="D3458" s="58" t="s">
        <v>906</v>
      </c>
      <c r="E3458" s="58">
        <v>473</v>
      </c>
      <c r="F3458" s="58">
        <v>24</v>
      </c>
      <c r="G3458" s="59">
        <v>5</v>
      </c>
      <c r="H3458" s="58" t="s">
        <v>1200</v>
      </c>
      <c r="I3458" s="59">
        <v>3.99</v>
      </c>
      <c r="J3458">
        <v>1</v>
      </c>
      <c r="K3458" s="191"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1.85</v>
      </c>
      <c r="L3458" s="192" t="str">
        <f t="shared" si="53"/>
        <v>Beer473</v>
      </c>
      <c r="M3458" s="191">
        <f>VLOOKUP(L3458,'Slope %'!C:D,2,0)</f>
        <v>0.12</v>
      </c>
    </row>
    <row r="3459" spans="1:13" x14ac:dyDescent="0.25">
      <c r="A3459">
        <v>45498</v>
      </c>
      <c r="B3459" s="58" t="s">
        <v>3263</v>
      </c>
      <c r="C3459" s="58" t="s">
        <v>410</v>
      </c>
      <c r="D3459" s="58" t="s">
        <v>906</v>
      </c>
      <c r="E3459" s="58">
        <v>473</v>
      </c>
      <c r="F3459" s="58">
        <v>24</v>
      </c>
      <c r="G3459" s="59">
        <v>5</v>
      </c>
      <c r="H3459" s="58" t="s">
        <v>1200</v>
      </c>
      <c r="I3459" s="59">
        <v>3.99</v>
      </c>
      <c r="J3459">
        <v>1</v>
      </c>
      <c r="K3459" s="191"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1.85</v>
      </c>
      <c r="L3459" s="192" t="str">
        <f t="shared" ref="L3459:L3522" si="54">(_xlfn.CONCAT(C3459,E3459))</f>
        <v>Beer473</v>
      </c>
      <c r="M3459" s="191">
        <f>VLOOKUP(L3459,'Slope %'!C:D,2,0)</f>
        <v>0.12</v>
      </c>
    </row>
    <row r="3460" spans="1:13" x14ac:dyDescent="0.25">
      <c r="A3460">
        <v>45631</v>
      </c>
      <c r="B3460" s="58" t="s">
        <v>3264</v>
      </c>
      <c r="C3460" s="58" t="s">
        <v>410</v>
      </c>
      <c r="D3460" s="58" t="s">
        <v>717</v>
      </c>
      <c r="E3460" s="58">
        <v>473</v>
      </c>
      <c r="F3460" s="58">
        <v>12</v>
      </c>
      <c r="G3460" s="59">
        <v>6.2</v>
      </c>
      <c r="H3460" s="58" t="s">
        <v>412</v>
      </c>
      <c r="I3460" s="59">
        <v>4.29</v>
      </c>
      <c r="J3460">
        <v>1</v>
      </c>
      <c r="K3460" s="191"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2.29</v>
      </c>
      <c r="L3460" s="192" t="str">
        <f t="shared" si="54"/>
        <v>Beer473</v>
      </c>
      <c r="M3460" s="191">
        <f>VLOOKUP(L3460,'Slope %'!C:D,2,0)</f>
        <v>0.12</v>
      </c>
    </row>
    <row r="3461" spans="1:13" x14ac:dyDescent="0.25">
      <c r="A3461">
        <v>45631</v>
      </c>
      <c r="B3461" s="58" t="s">
        <v>3264</v>
      </c>
      <c r="C3461" s="58" t="s">
        <v>410</v>
      </c>
      <c r="D3461" s="58" t="s">
        <v>717</v>
      </c>
      <c r="E3461" s="58">
        <v>473</v>
      </c>
      <c r="F3461" s="58">
        <v>12</v>
      </c>
      <c r="G3461" s="59">
        <v>6.2</v>
      </c>
      <c r="H3461" s="58" t="s">
        <v>412</v>
      </c>
      <c r="I3461" s="59">
        <v>4.29</v>
      </c>
      <c r="J3461">
        <v>1</v>
      </c>
      <c r="K3461" s="191"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2.29</v>
      </c>
      <c r="L3461" s="192" t="str">
        <f t="shared" si="54"/>
        <v>Beer473</v>
      </c>
      <c r="M3461" s="191">
        <f>VLOOKUP(L3461,'Slope %'!C:D,2,0)</f>
        <v>0.12</v>
      </c>
    </row>
    <row r="3462" spans="1:13" x14ac:dyDescent="0.25">
      <c r="A3462">
        <v>45633</v>
      </c>
      <c r="B3462" s="58" t="s">
        <v>3265</v>
      </c>
      <c r="C3462" s="58" t="s">
        <v>414</v>
      </c>
      <c r="D3462" s="58" t="s">
        <v>663</v>
      </c>
      <c r="E3462" s="58">
        <v>375</v>
      </c>
      <c r="F3462" s="58">
        <v>12</v>
      </c>
      <c r="G3462" s="59">
        <v>30</v>
      </c>
      <c r="H3462" s="58" t="s">
        <v>1657</v>
      </c>
      <c r="I3462" s="59">
        <v>20.49</v>
      </c>
      <c r="J3462">
        <v>1</v>
      </c>
      <c r="K3462" s="191"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9.9700000000000006</v>
      </c>
      <c r="L3462" s="192" t="str">
        <f t="shared" si="54"/>
        <v>Spirits375</v>
      </c>
      <c r="M3462" s="191">
        <f>VLOOKUP(L3462,'Slope %'!C:D,2,0)</f>
        <v>0.1</v>
      </c>
    </row>
    <row r="3463" spans="1:13" x14ac:dyDescent="0.25">
      <c r="A3463">
        <v>45635</v>
      </c>
      <c r="B3463" s="58" t="s">
        <v>3266</v>
      </c>
      <c r="C3463" s="58" t="s">
        <v>410</v>
      </c>
      <c r="D3463" s="58" t="s">
        <v>677</v>
      </c>
      <c r="E3463" s="58">
        <v>473</v>
      </c>
      <c r="F3463" s="58">
        <v>24</v>
      </c>
      <c r="G3463" s="59">
        <v>5</v>
      </c>
      <c r="H3463" s="58" t="s">
        <v>2818</v>
      </c>
      <c r="I3463" s="59">
        <v>4.25</v>
      </c>
      <c r="J3463">
        <v>1</v>
      </c>
      <c r="K3463" s="191"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1.85</v>
      </c>
      <c r="L3463" s="192" t="str">
        <f t="shared" si="54"/>
        <v>Beer473</v>
      </c>
      <c r="M3463" s="191">
        <f>VLOOKUP(L3463,'Slope %'!C:D,2,0)</f>
        <v>0.12</v>
      </c>
    </row>
    <row r="3464" spans="1:13" x14ac:dyDescent="0.25">
      <c r="A3464">
        <v>45635</v>
      </c>
      <c r="B3464" s="58" t="s">
        <v>3266</v>
      </c>
      <c r="C3464" s="58" t="s">
        <v>410</v>
      </c>
      <c r="D3464" s="58" t="s">
        <v>677</v>
      </c>
      <c r="E3464" s="58">
        <v>473</v>
      </c>
      <c r="F3464" s="58">
        <v>24</v>
      </c>
      <c r="G3464" s="59">
        <v>5</v>
      </c>
      <c r="H3464" s="58" t="s">
        <v>1903</v>
      </c>
      <c r="I3464" s="59">
        <v>4.25</v>
      </c>
      <c r="J3464">
        <v>1</v>
      </c>
      <c r="K3464" s="191"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1.85</v>
      </c>
      <c r="L3464" s="192" t="str">
        <f t="shared" si="54"/>
        <v>Beer473</v>
      </c>
      <c r="M3464" s="191">
        <f>VLOOKUP(L3464,'Slope %'!C:D,2,0)</f>
        <v>0.12</v>
      </c>
    </row>
    <row r="3465" spans="1:13" x14ac:dyDescent="0.25">
      <c r="A3465">
        <v>45637</v>
      </c>
      <c r="B3465" s="58" t="s">
        <v>3267</v>
      </c>
      <c r="C3465" s="58" t="s">
        <v>410</v>
      </c>
      <c r="D3465" s="58" t="s">
        <v>717</v>
      </c>
      <c r="E3465" s="58">
        <v>473</v>
      </c>
      <c r="F3465" s="58">
        <v>24</v>
      </c>
      <c r="G3465" s="59">
        <v>6.2</v>
      </c>
      <c r="H3465" s="58" t="s">
        <v>1200</v>
      </c>
      <c r="I3465" s="59">
        <v>2.99</v>
      </c>
      <c r="J3465">
        <v>1</v>
      </c>
      <c r="K3465" s="191"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2.29</v>
      </c>
      <c r="L3465" s="192" t="str">
        <f t="shared" si="54"/>
        <v>Beer473</v>
      </c>
      <c r="M3465" s="191">
        <f>VLOOKUP(L3465,'Slope %'!C:D,2,0)</f>
        <v>0.12</v>
      </c>
    </row>
    <row r="3466" spans="1:13" x14ac:dyDescent="0.25">
      <c r="A3466">
        <v>45637</v>
      </c>
      <c r="B3466" s="58" t="s">
        <v>3267</v>
      </c>
      <c r="C3466" s="58" t="s">
        <v>410</v>
      </c>
      <c r="D3466" s="58" t="s">
        <v>717</v>
      </c>
      <c r="E3466" s="58">
        <v>473</v>
      </c>
      <c r="F3466" s="58">
        <v>24</v>
      </c>
      <c r="G3466" s="59">
        <v>6.2</v>
      </c>
      <c r="H3466" s="58" t="s">
        <v>1200</v>
      </c>
      <c r="I3466" s="59">
        <v>2.99</v>
      </c>
      <c r="J3466">
        <v>1</v>
      </c>
      <c r="K3466" s="191"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2.29</v>
      </c>
      <c r="L3466" s="192" t="str">
        <f t="shared" si="54"/>
        <v>Beer473</v>
      </c>
      <c r="M3466" s="191">
        <f>VLOOKUP(L3466,'Slope %'!C:D,2,0)</f>
        <v>0.12</v>
      </c>
    </row>
    <row r="3467" spans="1:13" x14ac:dyDescent="0.25">
      <c r="A3467">
        <v>45638</v>
      </c>
      <c r="B3467" s="58" t="s">
        <v>3268</v>
      </c>
      <c r="C3467" s="58" t="s">
        <v>410</v>
      </c>
      <c r="D3467" s="58" t="s">
        <v>717</v>
      </c>
      <c r="E3467" s="58">
        <v>1000</v>
      </c>
      <c r="F3467" s="58">
        <v>16</v>
      </c>
      <c r="G3467" s="59">
        <v>6.2</v>
      </c>
      <c r="H3467" s="58" t="s">
        <v>1200</v>
      </c>
      <c r="I3467" s="59">
        <v>4.95</v>
      </c>
      <c r="J3467">
        <v>1</v>
      </c>
      <c r="K3467" s="191"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4.84</v>
      </c>
      <c r="L3467" s="192" t="str">
        <f t="shared" si="54"/>
        <v>Beer1000</v>
      </c>
      <c r="M3467" s="191">
        <f>VLOOKUP(L3467,'Slope %'!C:D,2,0)</f>
        <v>0.12</v>
      </c>
    </row>
    <row r="3468" spans="1:13" x14ac:dyDescent="0.25">
      <c r="A3468">
        <v>45638</v>
      </c>
      <c r="B3468" s="58" t="s">
        <v>3268</v>
      </c>
      <c r="C3468" s="58" t="s">
        <v>410</v>
      </c>
      <c r="D3468" s="58" t="s">
        <v>717</v>
      </c>
      <c r="E3468" s="58">
        <v>1000</v>
      </c>
      <c r="F3468" s="58">
        <v>16</v>
      </c>
      <c r="G3468" s="59">
        <v>6.2</v>
      </c>
      <c r="H3468" s="58" t="s">
        <v>1200</v>
      </c>
      <c r="I3468" s="59">
        <v>4.95</v>
      </c>
      <c r="J3468">
        <v>1</v>
      </c>
      <c r="K3468" s="191"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4.84</v>
      </c>
      <c r="L3468" s="192" t="str">
        <f t="shared" si="54"/>
        <v>Beer1000</v>
      </c>
      <c r="M3468" s="191">
        <f>VLOOKUP(L3468,'Slope %'!C:D,2,0)</f>
        <v>0.12</v>
      </c>
    </row>
    <row r="3469" spans="1:13" x14ac:dyDescent="0.25">
      <c r="A3469">
        <v>45639</v>
      </c>
      <c r="B3469" s="58" t="s">
        <v>3269</v>
      </c>
      <c r="C3469" s="58" t="s">
        <v>410</v>
      </c>
      <c r="D3469" s="58" t="s">
        <v>411</v>
      </c>
      <c r="E3469" s="58">
        <v>355</v>
      </c>
      <c r="F3469" s="58">
        <v>24</v>
      </c>
      <c r="G3469" s="59">
        <v>5</v>
      </c>
      <c r="H3469" s="58" t="s">
        <v>1959</v>
      </c>
      <c r="I3469" s="59">
        <v>2.08</v>
      </c>
      <c r="J3469">
        <v>1</v>
      </c>
      <c r="K3469" s="191"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1.39</v>
      </c>
      <c r="L3469" s="192" t="str">
        <f t="shared" si="54"/>
        <v>Beer355</v>
      </c>
      <c r="M3469" s="191">
        <f>VLOOKUP(L3469,'Slope %'!C:D,2,0)</f>
        <v>0.12</v>
      </c>
    </row>
    <row r="3470" spans="1:13" x14ac:dyDescent="0.25">
      <c r="A3470">
        <v>45639</v>
      </c>
      <c r="B3470" s="58" t="s">
        <v>3269</v>
      </c>
      <c r="C3470" s="58" t="s">
        <v>410</v>
      </c>
      <c r="D3470" s="58" t="s">
        <v>411</v>
      </c>
      <c r="E3470" s="58">
        <v>355</v>
      </c>
      <c r="F3470" s="58">
        <v>24</v>
      </c>
      <c r="G3470" s="59">
        <v>5</v>
      </c>
      <c r="H3470" s="58" t="s">
        <v>1959</v>
      </c>
      <c r="I3470" s="59">
        <v>2.08</v>
      </c>
      <c r="J3470">
        <v>1</v>
      </c>
      <c r="K3470" s="191"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1.39</v>
      </c>
      <c r="L3470" s="192" t="str">
        <f t="shared" si="54"/>
        <v>Beer355</v>
      </c>
      <c r="M3470" s="191">
        <f>VLOOKUP(L3470,'Slope %'!C:D,2,0)</f>
        <v>0.12</v>
      </c>
    </row>
    <row r="3471" spans="1:13" x14ac:dyDescent="0.25">
      <c r="A3471">
        <v>45730</v>
      </c>
      <c r="B3471" s="58" t="s">
        <v>3270</v>
      </c>
      <c r="C3471" s="58" t="s">
        <v>414</v>
      </c>
      <c r="D3471" s="58" t="s">
        <v>536</v>
      </c>
      <c r="E3471" s="58">
        <v>500</v>
      </c>
      <c r="F3471" s="58">
        <v>12</v>
      </c>
      <c r="G3471" s="59">
        <v>39</v>
      </c>
      <c r="H3471" s="58" t="s">
        <v>1076</v>
      </c>
      <c r="I3471" s="59">
        <v>29.99</v>
      </c>
      <c r="J3471">
        <v>1</v>
      </c>
      <c r="K3471" s="191"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16.13</v>
      </c>
      <c r="L3471" s="192" t="str">
        <f t="shared" si="54"/>
        <v>Spirits500</v>
      </c>
      <c r="M3471" s="191">
        <f>VLOOKUP(L3471,'Slope %'!C:D,2,0)</f>
        <v>7.0000000000000007E-2</v>
      </c>
    </row>
    <row r="3472" spans="1:13" x14ac:dyDescent="0.25">
      <c r="A3472">
        <v>45767</v>
      </c>
      <c r="B3472" s="58" t="s">
        <v>3271</v>
      </c>
      <c r="C3472" s="58" t="s">
        <v>410</v>
      </c>
      <c r="D3472" s="58" t="s">
        <v>411</v>
      </c>
      <c r="E3472" s="58">
        <v>355</v>
      </c>
      <c r="F3472" s="58">
        <v>24</v>
      </c>
      <c r="G3472" s="59">
        <v>4.5</v>
      </c>
      <c r="H3472" s="58" t="s">
        <v>1855</v>
      </c>
      <c r="I3472" s="59">
        <v>2.5</v>
      </c>
      <c r="J3472">
        <v>1</v>
      </c>
      <c r="K3472" s="191"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1.25</v>
      </c>
      <c r="L3472" s="192" t="str">
        <f t="shared" si="54"/>
        <v>Beer355</v>
      </c>
      <c r="M3472" s="191">
        <f>VLOOKUP(L3472,'Slope %'!C:D,2,0)</f>
        <v>0.12</v>
      </c>
    </row>
    <row r="3473" spans="1:13" x14ac:dyDescent="0.25">
      <c r="A3473">
        <v>45767</v>
      </c>
      <c r="B3473" s="58" t="s">
        <v>3271</v>
      </c>
      <c r="C3473" s="58" t="s">
        <v>410</v>
      </c>
      <c r="D3473" s="58" t="s">
        <v>411</v>
      </c>
      <c r="E3473" s="58">
        <v>355</v>
      </c>
      <c r="F3473" s="58">
        <v>24</v>
      </c>
      <c r="G3473" s="59">
        <v>4.5</v>
      </c>
      <c r="H3473" s="58" t="s">
        <v>1855</v>
      </c>
      <c r="I3473" s="59">
        <v>2.5</v>
      </c>
      <c r="J3473">
        <v>1</v>
      </c>
      <c r="K3473" s="191"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1.25</v>
      </c>
      <c r="L3473" s="192" t="str">
        <f t="shared" si="54"/>
        <v>Beer355</v>
      </c>
      <c r="M3473" s="191">
        <f>VLOOKUP(L3473,'Slope %'!C:D,2,0)</f>
        <v>0.12</v>
      </c>
    </row>
    <row r="3474" spans="1:13" x14ac:dyDescent="0.25">
      <c r="A3474">
        <v>45773</v>
      </c>
      <c r="B3474" s="58" t="s">
        <v>3272</v>
      </c>
      <c r="C3474" s="58" t="s">
        <v>410</v>
      </c>
      <c r="D3474" s="58" t="s">
        <v>906</v>
      </c>
      <c r="E3474" s="58">
        <v>4260</v>
      </c>
      <c r="F3474" s="58">
        <v>2</v>
      </c>
      <c r="G3474" s="59">
        <v>5</v>
      </c>
      <c r="H3474" s="58" t="s">
        <v>1526</v>
      </c>
      <c r="I3474" s="59">
        <v>29.99</v>
      </c>
      <c r="J3474">
        <v>12</v>
      </c>
      <c r="K3474" s="191"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16.63</v>
      </c>
      <c r="L3474" s="192" t="str">
        <f t="shared" si="54"/>
        <v>Beer4260</v>
      </c>
      <c r="M3474" s="191">
        <f>VLOOKUP(L3474,'Slope %'!C:D,2,0)</f>
        <v>7.0000000000000007E-2</v>
      </c>
    </row>
    <row r="3475" spans="1:13" x14ac:dyDescent="0.25">
      <c r="A3475">
        <v>45773</v>
      </c>
      <c r="B3475" s="58" t="s">
        <v>3272</v>
      </c>
      <c r="C3475" s="58" t="s">
        <v>410</v>
      </c>
      <c r="D3475" s="58" t="s">
        <v>906</v>
      </c>
      <c r="E3475" s="58">
        <v>4260</v>
      </c>
      <c r="F3475" s="58">
        <v>2</v>
      </c>
      <c r="G3475" s="59">
        <v>5</v>
      </c>
      <c r="H3475" s="58" t="s">
        <v>1526</v>
      </c>
      <c r="I3475" s="59">
        <v>29.99</v>
      </c>
      <c r="J3475">
        <v>12</v>
      </c>
      <c r="K3475" s="191"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16.63</v>
      </c>
      <c r="L3475" s="192" t="str">
        <f t="shared" si="54"/>
        <v>Beer4260</v>
      </c>
      <c r="M3475" s="191">
        <f>VLOOKUP(L3475,'Slope %'!C:D,2,0)</f>
        <v>7.0000000000000007E-2</v>
      </c>
    </row>
    <row r="3476" spans="1:13" x14ac:dyDescent="0.25">
      <c r="A3476">
        <v>45777</v>
      </c>
      <c r="B3476" s="58" t="s">
        <v>3273</v>
      </c>
      <c r="C3476" s="58" t="s">
        <v>410</v>
      </c>
      <c r="D3476" s="58" t="s">
        <v>411</v>
      </c>
      <c r="E3476" s="58">
        <v>355</v>
      </c>
      <c r="F3476" s="58">
        <v>24</v>
      </c>
      <c r="G3476" s="59">
        <v>5</v>
      </c>
      <c r="H3476" s="58" t="s">
        <v>1959</v>
      </c>
      <c r="I3476" s="59">
        <v>2.5</v>
      </c>
      <c r="J3476">
        <v>1</v>
      </c>
      <c r="K3476" s="191"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1.39</v>
      </c>
      <c r="L3476" s="192" t="str">
        <f t="shared" si="54"/>
        <v>Beer355</v>
      </c>
      <c r="M3476" s="191">
        <f>VLOOKUP(L3476,'Slope %'!C:D,2,0)</f>
        <v>0.12</v>
      </c>
    </row>
    <row r="3477" spans="1:13" x14ac:dyDescent="0.25">
      <c r="A3477">
        <v>45777</v>
      </c>
      <c r="B3477" s="58" t="s">
        <v>3273</v>
      </c>
      <c r="C3477" s="58" t="s">
        <v>410</v>
      </c>
      <c r="D3477" s="58" t="s">
        <v>411</v>
      </c>
      <c r="E3477" s="58">
        <v>355</v>
      </c>
      <c r="F3477" s="58">
        <v>24</v>
      </c>
      <c r="G3477" s="59">
        <v>5</v>
      </c>
      <c r="H3477" s="58" t="s">
        <v>1959</v>
      </c>
      <c r="I3477" s="59">
        <v>2.5</v>
      </c>
      <c r="J3477">
        <v>1</v>
      </c>
      <c r="K3477" s="191"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1.39</v>
      </c>
      <c r="L3477" s="192" t="str">
        <f t="shared" si="54"/>
        <v>Beer355</v>
      </c>
      <c r="M3477" s="191">
        <f>VLOOKUP(L3477,'Slope %'!C:D,2,0)</f>
        <v>0.12</v>
      </c>
    </row>
    <row r="3478" spans="1:13" x14ac:dyDescent="0.25">
      <c r="A3478">
        <v>45813</v>
      </c>
      <c r="B3478" s="58" t="s">
        <v>3274</v>
      </c>
      <c r="C3478" s="58" t="s">
        <v>673</v>
      </c>
      <c r="D3478" s="58" t="s">
        <v>1398</v>
      </c>
      <c r="E3478" s="58">
        <v>750</v>
      </c>
      <c r="F3478" s="58">
        <v>12</v>
      </c>
      <c r="G3478" s="59">
        <v>6</v>
      </c>
      <c r="H3478" s="58" t="s">
        <v>3275</v>
      </c>
      <c r="I3478" s="59">
        <v>16.989999999999998</v>
      </c>
      <c r="J3478">
        <v>1</v>
      </c>
      <c r="K3478" s="191"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3.51</v>
      </c>
      <c r="L3478" s="192" t="str">
        <f t="shared" si="54"/>
        <v>Ready to Drink750</v>
      </c>
      <c r="M3478" s="191">
        <f>VLOOKUP(L3478,'Slope %'!C:D,2,0)</f>
        <v>0.12</v>
      </c>
    </row>
    <row r="3479" spans="1:13" x14ac:dyDescent="0.25">
      <c r="A3479">
        <v>45813</v>
      </c>
      <c r="B3479" s="58" t="s">
        <v>3274</v>
      </c>
      <c r="C3479" s="58" t="s">
        <v>673</v>
      </c>
      <c r="D3479" s="58" t="s">
        <v>1398</v>
      </c>
      <c r="E3479" s="58">
        <v>750</v>
      </c>
      <c r="F3479" s="58">
        <v>12</v>
      </c>
      <c r="G3479" s="59">
        <v>6</v>
      </c>
      <c r="H3479" s="58" t="s">
        <v>2967</v>
      </c>
      <c r="I3479" s="59">
        <v>16.989999999999998</v>
      </c>
      <c r="J3479">
        <v>1</v>
      </c>
      <c r="K3479" s="191"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3.51</v>
      </c>
      <c r="L3479" s="192" t="str">
        <f t="shared" si="54"/>
        <v>Ready to Drink750</v>
      </c>
      <c r="M3479" s="191">
        <f>VLOOKUP(L3479,'Slope %'!C:D,2,0)</f>
        <v>0.12</v>
      </c>
    </row>
    <row r="3480" spans="1:13" x14ac:dyDescent="0.25">
      <c r="A3480">
        <v>45898</v>
      </c>
      <c r="B3480" s="58" t="s">
        <v>461</v>
      </c>
      <c r="C3480" s="58" t="s">
        <v>414</v>
      </c>
      <c r="D3480" s="58" t="s">
        <v>427</v>
      </c>
      <c r="E3480" s="58">
        <v>1750</v>
      </c>
      <c r="F3480" s="58">
        <v>6</v>
      </c>
      <c r="G3480" s="59">
        <v>40</v>
      </c>
      <c r="H3480" s="58" t="s">
        <v>428</v>
      </c>
      <c r="I3480" s="59">
        <v>57.99</v>
      </c>
      <c r="J3480">
        <v>1</v>
      </c>
      <c r="K3480" s="191"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54.65</v>
      </c>
      <c r="L3480" s="192" t="str">
        <f t="shared" si="54"/>
        <v>Spirits1750</v>
      </c>
      <c r="M3480" s="191">
        <f>VLOOKUP(L3480,'Slope %'!C:D,2,0)</f>
        <v>0.03</v>
      </c>
    </row>
    <row r="3481" spans="1:13" x14ac:dyDescent="0.25">
      <c r="A3481">
        <v>45943</v>
      </c>
      <c r="B3481" s="58" t="s">
        <v>3276</v>
      </c>
      <c r="C3481" s="58" t="s">
        <v>423</v>
      </c>
      <c r="D3481" s="58" t="s">
        <v>473</v>
      </c>
      <c r="E3481" s="58">
        <v>750</v>
      </c>
      <c r="F3481" s="58">
        <v>12</v>
      </c>
      <c r="G3481" s="59">
        <v>14.4</v>
      </c>
      <c r="H3481" s="58" t="s">
        <v>431</v>
      </c>
      <c r="I3481" s="59">
        <v>29.99</v>
      </c>
      <c r="J3481">
        <v>1</v>
      </c>
      <c r="K3481" s="191"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8.43</v>
      </c>
      <c r="L3481" s="192" t="str">
        <f t="shared" si="54"/>
        <v>Wine750</v>
      </c>
      <c r="M3481" s="191">
        <f>VLOOKUP(L3481,'Slope %'!C:D,2,0)</f>
        <v>0.1</v>
      </c>
    </row>
    <row r="3482" spans="1:13" x14ac:dyDescent="0.25">
      <c r="A3482">
        <v>45968</v>
      </c>
      <c r="B3482" s="58" t="s">
        <v>3277</v>
      </c>
      <c r="C3482" s="58" t="s">
        <v>410</v>
      </c>
      <c r="D3482" s="58" t="s">
        <v>906</v>
      </c>
      <c r="E3482" s="58">
        <v>473</v>
      </c>
      <c r="F3482" s="58">
        <v>24</v>
      </c>
      <c r="G3482" s="59">
        <v>3.8</v>
      </c>
      <c r="H3482" s="58" t="s">
        <v>1200</v>
      </c>
      <c r="I3482" s="59">
        <v>3.99</v>
      </c>
      <c r="J3482">
        <v>1</v>
      </c>
      <c r="K3482" s="191"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1.4</v>
      </c>
      <c r="L3482" s="192" t="str">
        <f t="shared" si="54"/>
        <v>Beer473</v>
      </c>
      <c r="M3482" s="191">
        <f>VLOOKUP(L3482,'Slope %'!C:D,2,0)</f>
        <v>0.12</v>
      </c>
    </row>
    <row r="3483" spans="1:13" x14ac:dyDescent="0.25">
      <c r="A3483">
        <v>45968</v>
      </c>
      <c r="B3483" s="58" t="s">
        <v>3277</v>
      </c>
      <c r="C3483" s="58" t="s">
        <v>410</v>
      </c>
      <c r="D3483" s="58" t="s">
        <v>906</v>
      </c>
      <c r="E3483" s="58">
        <v>473</v>
      </c>
      <c r="F3483" s="58">
        <v>24</v>
      </c>
      <c r="G3483" s="59">
        <v>3.8</v>
      </c>
      <c r="H3483" s="58" t="s">
        <v>1200</v>
      </c>
      <c r="I3483" s="59">
        <v>3.99</v>
      </c>
      <c r="J3483">
        <v>1</v>
      </c>
      <c r="K3483" s="191"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1.4</v>
      </c>
      <c r="L3483" s="192" t="str">
        <f t="shared" si="54"/>
        <v>Beer473</v>
      </c>
      <c r="M3483" s="191">
        <f>VLOOKUP(L3483,'Slope %'!C:D,2,0)</f>
        <v>0.12</v>
      </c>
    </row>
    <row r="3484" spans="1:13" x14ac:dyDescent="0.25">
      <c r="A3484">
        <v>45983</v>
      </c>
      <c r="B3484" s="58" t="s">
        <v>3278</v>
      </c>
      <c r="C3484" s="58" t="s">
        <v>414</v>
      </c>
      <c r="D3484" s="58" t="s">
        <v>663</v>
      </c>
      <c r="E3484" s="58">
        <v>375</v>
      </c>
      <c r="F3484" s="58">
        <v>12</v>
      </c>
      <c r="G3484" s="59">
        <v>30</v>
      </c>
      <c r="H3484" s="58" t="s">
        <v>1657</v>
      </c>
      <c r="I3484" s="59">
        <v>20.49</v>
      </c>
      <c r="J3484">
        <v>1</v>
      </c>
      <c r="K3484" s="191"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9.9700000000000006</v>
      </c>
      <c r="L3484" s="192" t="str">
        <f t="shared" si="54"/>
        <v>Spirits375</v>
      </c>
      <c r="M3484" s="191">
        <f>VLOOKUP(L3484,'Slope %'!C:D,2,0)</f>
        <v>0.1</v>
      </c>
    </row>
    <row r="3485" spans="1:13" x14ac:dyDescent="0.25">
      <c r="A3485">
        <v>45995</v>
      </c>
      <c r="B3485" s="58" t="s">
        <v>3279</v>
      </c>
      <c r="C3485" s="58" t="s">
        <v>423</v>
      </c>
      <c r="D3485" s="58" t="s">
        <v>473</v>
      </c>
      <c r="E3485" s="58">
        <v>750</v>
      </c>
      <c r="F3485" s="58">
        <v>12</v>
      </c>
      <c r="G3485" s="59">
        <v>13.5</v>
      </c>
      <c r="H3485" s="58" t="s">
        <v>561</v>
      </c>
      <c r="I3485" s="59">
        <v>22.99</v>
      </c>
      <c r="J3485">
        <v>1</v>
      </c>
      <c r="K3485" s="191"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7.9</v>
      </c>
      <c r="L3485" s="192" t="str">
        <f t="shared" si="54"/>
        <v>Wine750</v>
      </c>
      <c r="M3485" s="191">
        <f>VLOOKUP(L3485,'Slope %'!C:D,2,0)</f>
        <v>0.1</v>
      </c>
    </row>
    <row r="3486" spans="1:13" x14ac:dyDescent="0.25">
      <c r="A3486">
        <v>45999</v>
      </c>
      <c r="B3486" s="58" t="s">
        <v>3280</v>
      </c>
      <c r="C3486" s="58" t="s">
        <v>423</v>
      </c>
      <c r="D3486" s="58" t="s">
        <v>602</v>
      </c>
      <c r="E3486" s="58">
        <v>750</v>
      </c>
      <c r="F3486" s="58">
        <v>12</v>
      </c>
      <c r="G3486" s="59">
        <v>13.5</v>
      </c>
      <c r="H3486" s="58" t="s">
        <v>561</v>
      </c>
      <c r="I3486" s="59">
        <v>22.99</v>
      </c>
      <c r="J3486">
        <v>1</v>
      </c>
      <c r="K3486" s="191"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7.9</v>
      </c>
      <c r="L3486" s="192" t="str">
        <f t="shared" si="54"/>
        <v>Wine750</v>
      </c>
      <c r="M3486" s="191">
        <f>VLOOKUP(L3486,'Slope %'!C:D,2,0)</f>
        <v>0.1</v>
      </c>
    </row>
    <row r="3487" spans="1:13" x14ac:dyDescent="0.25">
      <c r="A3487">
        <v>46021</v>
      </c>
      <c r="B3487" s="58" t="s">
        <v>3281</v>
      </c>
      <c r="C3487" s="58" t="s">
        <v>414</v>
      </c>
      <c r="D3487" s="58" t="s">
        <v>783</v>
      </c>
      <c r="E3487" s="58">
        <v>700</v>
      </c>
      <c r="F3487" s="58">
        <v>6</v>
      </c>
      <c r="G3487" s="59">
        <v>50</v>
      </c>
      <c r="H3487" s="58" t="s">
        <v>784</v>
      </c>
      <c r="I3487" s="59">
        <v>48.99</v>
      </c>
      <c r="J3487">
        <v>1</v>
      </c>
      <c r="K3487" s="191"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27.32</v>
      </c>
      <c r="L3487" s="192" t="str">
        <f t="shared" si="54"/>
        <v>Spirits700</v>
      </c>
      <c r="M3487" s="191">
        <f>VLOOKUP(L3487,'Slope %'!C:D,2,0)</f>
        <v>7.0000000000000007E-2</v>
      </c>
    </row>
    <row r="3488" spans="1:13" x14ac:dyDescent="0.25">
      <c r="A3488">
        <v>46079</v>
      </c>
      <c r="B3488" s="58" t="s">
        <v>3282</v>
      </c>
      <c r="C3488" s="58" t="s">
        <v>673</v>
      </c>
      <c r="D3488" s="58" t="s">
        <v>674</v>
      </c>
      <c r="E3488" s="58">
        <v>30000</v>
      </c>
      <c r="F3488" s="58">
        <v>1</v>
      </c>
      <c r="G3488" s="59">
        <v>4</v>
      </c>
      <c r="H3488" s="58" t="s">
        <v>600</v>
      </c>
      <c r="I3488" s="59">
        <v>161.81</v>
      </c>
      <c r="J3488">
        <v>1</v>
      </c>
      <c r="K3488" s="191"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93.68</v>
      </c>
      <c r="L3488" s="192" t="str">
        <f t="shared" si="54"/>
        <v>Ready to Drink30000</v>
      </c>
      <c r="M3488" s="191" t="e">
        <f>VLOOKUP(L3488,'Slope %'!C:D,2,0)</f>
        <v>#N/A</v>
      </c>
    </row>
    <row r="3489" spans="1:13" x14ac:dyDescent="0.25">
      <c r="A3489">
        <v>46079</v>
      </c>
      <c r="B3489" s="58" t="s">
        <v>3282</v>
      </c>
      <c r="C3489" s="58" t="s">
        <v>673</v>
      </c>
      <c r="D3489" s="58" t="s">
        <v>674</v>
      </c>
      <c r="E3489" s="58">
        <v>30000</v>
      </c>
      <c r="F3489" s="58">
        <v>1</v>
      </c>
      <c r="G3489" s="59">
        <v>4</v>
      </c>
      <c r="H3489" s="58" t="s">
        <v>600</v>
      </c>
      <c r="I3489" s="59">
        <v>161.81</v>
      </c>
      <c r="J3489">
        <v>1</v>
      </c>
      <c r="K3489" s="191"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93.68</v>
      </c>
      <c r="L3489" s="192" t="str">
        <f t="shared" si="54"/>
        <v>Ready to Drink30000</v>
      </c>
      <c r="M3489" s="191" t="e">
        <f>VLOOKUP(L3489,'Slope %'!C:D,2,0)</f>
        <v>#N/A</v>
      </c>
    </row>
    <row r="3490" spans="1:13" x14ac:dyDescent="0.25">
      <c r="A3490">
        <v>46080</v>
      </c>
      <c r="B3490" s="58" t="s">
        <v>3283</v>
      </c>
      <c r="C3490" s="58" t="s">
        <v>410</v>
      </c>
      <c r="D3490" s="58" t="s">
        <v>621</v>
      </c>
      <c r="E3490" s="58">
        <v>4260</v>
      </c>
      <c r="F3490" s="58">
        <v>2</v>
      </c>
      <c r="G3490" s="59">
        <v>3.4</v>
      </c>
      <c r="H3490" s="58" t="s">
        <v>516</v>
      </c>
      <c r="I3490" s="59">
        <v>30.49</v>
      </c>
      <c r="J3490">
        <v>12</v>
      </c>
      <c r="K3490" s="191"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11.31</v>
      </c>
      <c r="L3490" s="192" t="str">
        <f t="shared" si="54"/>
        <v>Beer4260</v>
      </c>
      <c r="M3490" s="191">
        <f>VLOOKUP(L3490,'Slope %'!C:D,2,0)</f>
        <v>7.0000000000000007E-2</v>
      </c>
    </row>
    <row r="3491" spans="1:13" x14ac:dyDescent="0.25">
      <c r="A3491">
        <v>46080</v>
      </c>
      <c r="B3491" s="58" t="s">
        <v>3283</v>
      </c>
      <c r="C3491" s="58" t="s">
        <v>410</v>
      </c>
      <c r="D3491" s="58" t="s">
        <v>621</v>
      </c>
      <c r="E3491" s="58">
        <v>4260</v>
      </c>
      <c r="F3491" s="58">
        <v>2</v>
      </c>
      <c r="G3491" s="59">
        <v>3.4</v>
      </c>
      <c r="H3491" s="58" t="s">
        <v>516</v>
      </c>
      <c r="I3491" s="59">
        <v>30.49</v>
      </c>
      <c r="J3491">
        <v>12</v>
      </c>
      <c r="K3491" s="191"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11.31</v>
      </c>
      <c r="L3491" s="192" t="str">
        <f t="shared" si="54"/>
        <v>Beer4260</v>
      </c>
      <c r="M3491" s="191">
        <f>VLOOKUP(L3491,'Slope %'!C:D,2,0)</f>
        <v>7.0000000000000007E-2</v>
      </c>
    </row>
    <row r="3492" spans="1:13" x14ac:dyDescent="0.25">
      <c r="A3492">
        <v>46089</v>
      </c>
      <c r="B3492" s="58" t="s">
        <v>3284</v>
      </c>
      <c r="C3492" s="58" t="s">
        <v>423</v>
      </c>
      <c r="D3492" s="58" t="s">
        <v>575</v>
      </c>
      <c r="E3492" s="58">
        <v>4000</v>
      </c>
      <c r="F3492" s="58">
        <v>4</v>
      </c>
      <c r="G3492" s="59">
        <v>12</v>
      </c>
      <c r="H3492" s="58" t="s">
        <v>425</v>
      </c>
      <c r="I3492" s="59">
        <v>43.99</v>
      </c>
      <c r="J3492">
        <v>1</v>
      </c>
      <c r="K3492" s="191"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31.2</v>
      </c>
      <c r="L3492" s="192" t="str">
        <f t="shared" si="54"/>
        <v>Wine4000</v>
      </c>
      <c r="M3492" s="191">
        <f>VLOOKUP(L3492,'Slope %'!C:D,2,0)</f>
        <v>0.05</v>
      </c>
    </row>
    <row r="3493" spans="1:13" x14ac:dyDescent="0.25">
      <c r="A3493">
        <v>46092</v>
      </c>
      <c r="B3493" s="58" t="s">
        <v>3285</v>
      </c>
      <c r="C3493" s="58" t="s">
        <v>423</v>
      </c>
      <c r="D3493" s="58" t="s">
        <v>436</v>
      </c>
      <c r="E3493" s="58">
        <v>4000</v>
      </c>
      <c r="F3493" s="58">
        <v>4</v>
      </c>
      <c r="G3493" s="59">
        <v>13</v>
      </c>
      <c r="H3493" s="58" t="s">
        <v>425</v>
      </c>
      <c r="I3493" s="59">
        <v>43.99</v>
      </c>
      <c r="J3493">
        <v>1</v>
      </c>
      <c r="K3493" s="191"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33.81</v>
      </c>
      <c r="L3493" s="192" t="str">
        <f t="shared" si="54"/>
        <v>Wine4000</v>
      </c>
      <c r="M3493" s="191">
        <f>VLOOKUP(L3493,'Slope %'!C:D,2,0)</f>
        <v>0.05</v>
      </c>
    </row>
    <row r="3494" spans="1:13" x14ac:dyDescent="0.25">
      <c r="A3494">
        <v>46096</v>
      </c>
      <c r="B3494" s="58" t="s">
        <v>3286</v>
      </c>
      <c r="C3494" s="58" t="s">
        <v>423</v>
      </c>
      <c r="D3494" s="58" t="s">
        <v>476</v>
      </c>
      <c r="E3494" s="58">
        <v>4000</v>
      </c>
      <c r="F3494" s="58">
        <v>4</v>
      </c>
      <c r="G3494" s="59">
        <v>13</v>
      </c>
      <c r="H3494" s="58" t="s">
        <v>425</v>
      </c>
      <c r="I3494" s="59">
        <v>43.99</v>
      </c>
      <c r="J3494">
        <v>1</v>
      </c>
      <c r="K3494" s="191"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33.81</v>
      </c>
      <c r="L3494" s="192" t="str">
        <f t="shared" si="54"/>
        <v>Wine4000</v>
      </c>
      <c r="M3494" s="191">
        <f>VLOOKUP(L3494,'Slope %'!C:D,2,0)</f>
        <v>0.05</v>
      </c>
    </row>
    <row r="3495" spans="1:13" x14ac:dyDescent="0.25">
      <c r="A3495">
        <v>46097</v>
      </c>
      <c r="B3495" s="58" t="s">
        <v>3287</v>
      </c>
      <c r="C3495" s="58" t="s">
        <v>423</v>
      </c>
      <c r="D3495" s="58" t="s">
        <v>436</v>
      </c>
      <c r="E3495" s="58">
        <v>4000</v>
      </c>
      <c r="F3495" s="58">
        <v>4</v>
      </c>
      <c r="G3495" s="59">
        <v>13</v>
      </c>
      <c r="H3495" s="58" t="s">
        <v>425</v>
      </c>
      <c r="I3495" s="59">
        <v>43.99</v>
      </c>
      <c r="J3495">
        <v>1</v>
      </c>
      <c r="K3495" s="191"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33.81</v>
      </c>
      <c r="L3495" s="192" t="str">
        <f t="shared" si="54"/>
        <v>Wine4000</v>
      </c>
      <c r="M3495" s="191">
        <f>VLOOKUP(L3495,'Slope %'!C:D,2,0)</f>
        <v>0.05</v>
      </c>
    </row>
    <row r="3496" spans="1:13" x14ac:dyDescent="0.25">
      <c r="A3496">
        <v>46098</v>
      </c>
      <c r="B3496" s="58" t="s">
        <v>2402</v>
      </c>
      <c r="C3496" s="58" t="s">
        <v>414</v>
      </c>
      <c r="D3496" s="58" t="s">
        <v>1021</v>
      </c>
      <c r="E3496" s="58">
        <v>100</v>
      </c>
      <c r="F3496" s="58">
        <v>60</v>
      </c>
      <c r="G3496" s="59">
        <v>35</v>
      </c>
      <c r="H3496" s="58" t="s">
        <v>416</v>
      </c>
      <c r="I3496" s="59">
        <v>5.99</v>
      </c>
      <c r="J3496">
        <v>1</v>
      </c>
      <c r="K3496" s="191"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3.72</v>
      </c>
      <c r="L3496" s="192" t="str">
        <f t="shared" si="54"/>
        <v>Spirits100</v>
      </c>
      <c r="M3496" s="191">
        <f>VLOOKUP(L3496,'Slope %'!C:D,2,0)</f>
        <v>0.1</v>
      </c>
    </row>
    <row r="3497" spans="1:13" x14ac:dyDescent="0.25">
      <c r="A3497">
        <v>46110</v>
      </c>
      <c r="B3497" s="58" t="s">
        <v>3288</v>
      </c>
      <c r="C3497" s="58" t="s">
        <v>414</v>
      </c>
      <c r="D3497" s="58" t="s">
        <v>1210</v>
      </c>
      <c r="E3497" s="58">
        <v>750</v>
      </c>
      <c r="F3497" s="58">
        <v>6</v>
      </c>
      <c r="G3497" s="59">
        <v>48.28</v>
      </c>
      <c r="H3497" s="58" t="s">
        <v>1076</v>
      </c>
      <c r="I3497" s="59">
        <v>59.99</v>
      </c>
      <c r="J3497">
        <v>1</v>
      </c>
      <c r="K3497" s="191"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28.27</v>
      </c>
      <c r="L3497" s="192" t="str">
        <f t="shared" si="54"/>
        <v>Spirits750</v>
      </c>
      <c r="M3497" s="191">
        <f>VLOOKUP(L3497,'Slope %'!C:D,2,0)</f>
        <v>7.0000000000000007E-2</v>
      </c>
    </row>
    <row r="3498" spans="1:13" x14ac:dyDescent="0.25">
      <c r="A3498">
        <v>46146</v>
      </c>
      <c r="B3498" s="58" t="s">
        <v>3289</v>
      </c>
      <c r="C3498" s="58" t="s">
        <v>673</v>
      </c>
      <c r="D3498" s="58" t="s">
        <v>1122</v>
      </c>
      <c r="E3498" s="58">
        <v>50000</v>
      </c>
      <c r="F3498" s="58">
        <v>1</v>
      </c>
      <c r="G3498" s="59">
        <v>5</v>
      </c>
      <c r="H3498" s="58" t="s">
        <v>1887</v>
      </c>
      <c r="I3498" s="59">
        <v>298</v>
      </c>
      <c r="J3498">
        <v>1</v>
      </c>
      <c r="K3498" s="191"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195.18</v>
      </c>
      <c r="L3498" s="192" t="str">
        <f t="shared" si="54"/>
        <v>Ready to Drink50000</v>
      </c>
      <c r="M3498" s="191" t="e">
        <f>VLOOKUP(L3498,'Slope %'!C:D,2,0)</f>
        <v>#N/A</v>
      </c>
    </row>
    <row r="3499" spans="1:13" x14ac:dyDescent="0.25">
      <c r="A3499">
        <v>46146</v>
      </c>
      <c r="B3499" s="58" t="s">
        <v>3289</v>
      </c>
      <c r="C3499" s="58" t="s">
        <v>673</v>
      </c>
      <c r="D3499" s="58" t="s">
        <v>1122</v>
      </c>
      <c r="E3499" s="58">
        <v>50000</v>
      </c>
      <c r="F3499" s="58">
        <v>1</v>
      </c>
      <c r="G3499" s="59">
        <v>5</v>
      </c>
      <c r="H3499" s="58" t="s">
        <v>1887</v>
      </c>
      <c r="I3499" s="59">
        <v>298</v>
      </c>
      <c r="J3499">
        <v>1</v>
      </c>
      <c r="K3499" s="191"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195.18</v>
      </c>
      <c r="L3499" s="192" t="str">
        <f t="shared" si="54"/>
        <v>Ready to Drink50000</v>
      </c>
      <c r="M3499" s="191" t="e">
        <f>VLOOKUP(L3499,'Slope %'!C:D,2,0)</f>
        <v>#N/A</v>
      </c>
    </row>
    <row r="3500" spans="1:13" x14ac:dyDescent="0.25">
      <c r="A3500">
        <v>46176</v>
      </c>
      <c r="B3500" s="58" t="s">
        <v>3290</v>
      </c>
      <c r="C3500" s="58" t="s">
        <v>414</v>
      </c>
      <c r="D3500" s="58" t="s">
        <v>663</v>
      </c>
      <c r="E3500" s="58">
        <v>750</v>
      </c>
      <c r="F3500" s="58">
        <v>12</v>
      </c>
      <c r="G3500" s="59">
        <v>40</v>
      </c>
      <c r="H3500" s="58" t="s">
        <v>1657</v>
      </c>
      <c r="I3500" s="59">
        <v>35.99</v>
      </c>
      <c r="J3500">
        <v>1</v>
      </c>
      <c r="K3500" s="191"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23.42</v>
      </c>
      <c r="L3500" s="192" t="str">
        <f t="shared" si="54"/>
        <v>Spirits750</v>
      </c>
      <c r="M3500" s="191">
        <f>VLOOKUP(L3500,'Slope %'!C:D,2,0)</f>
        <v>7.0000000000000007E-2</v>
      </c>
    </row>
    <row r="3501" spans="1:13" x14ac:dyDescent="0.25">
      <c r="A3501">
        <v>46178</v>
      </c>
      <c r="B3501" s="58" t="s">
        <v>3291</v>
      </c>
      <c r="C3501" s="58" t="s">
        <v>414</v>
      </c>
      <c r="D3501" s="58" t="s">
        <v>460</v>
      </c>
      <c r="E3501" s="58">
        <v>1140</v>
      </c>
      <c r="F3501" s="58">
        <v>12</v>
      </c>
      <c r="G3501" s="59">
        <v>40</v>
      </c>
      <c r="H3501" s="58" t="s">
        <v>2071</v>
      </c>
      <c r="I3501" s="59">
        <v>39.99</v>
      </c>
      <c r="J3501">
        <v>1</v>
      </c>
      <c r="K3501" s="191"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35.6</v>
      </c>
      <c r="L3501" s="192" t="str">
        <f t="shared" si="54"/>
        <v>Spirits1140</v>
      </c>
      <c r="M3501" s="191">
        <f>VLOOKUP(L3501,'Slope %'!C:D,2,0)</f>
        <v>0.05</v>
      </c>
    </row>
    <row r="3502" spans="1:13" x14ac:dyDescent="0.25">
      <c r="A3502">
        <v>46181</v>
      </c>
      <c r="B3502" s="58" t="s">
        <v>3292</v>
      </c>
      <c r="C3502" s="58" t="s">
        <v>673</v>
      </c>
      <c r="D3502" s="58" t="s">
        <v>1398</v>
      </c>
      <c r="E3502" s="58">
        <v>355</v>
      </c>
      <c r="F3502" s="58">
        <v>24</v>
      </c>
      <c r="G3502" s="59">
        <v>5</v>
      </c>
      <c r="H3502" s="58" t="s">
        <v>2131</v>
      </c>
      <c r="I3502" s="59">
        <v>3.98</v>
      </c>
      <c r="J3502">
        <v>1</v>
      </c>
      <c r="K3502" s="191"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1.57</v>
      </c>
      <c r="L3502" s="192" t="str">
        <f t="shared" si="54"/>
        <v>Ready to Drink355</v>
      </c>
      <c r="M3502" s="191">
        <f>VLOOKUP(L3502,'Slope %'!C:D,2,0)</f>
        <v>0.12</v>
      </c>
    </row>
    <row r="3503" spans="1:13" x14ac:dyDescent="0.25">
      <c r="A3503">
        <v>46181</v>
      </c>
      <c r="B3503" s="58" t="s">
        <v>3292</v>
      </c>
      <c r="C3503" s="58" t="s">
        <v>673</v>
      </c>
      <c r="D3503" s="58" t="s">
        <v>1398</v>
      </c>
      <c r="E3503" s="58">
        <v>355</v>
      </c>
      <c r="F3503" s="58">
        <v>24</v>
      </c>
      <c r="G3503" s="59">
        <v>5</v>
      </c>
      <c r="H3503" s="58" t="s">
        <v>2131</v>
      </c>
      <c r="I3503" s="59">
        <v>3.98</v>
      </c>
      <c r="J3503">
        <v>1</v>
      </c>
      <c r="K3503" s="191"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1.57</v>
      </c>
      <c r="L3503" s="192" t="str">
        <f t="shared" si="54"/>
        <v>Ready to Drink355</v>
      </c>
      <c r="M3503" s="191">
        <f>VLOOKUP(L3503,'Slope %'!C:D,2,0)</f>
        <v>0.12</v>
      </c>
    </row>
    <row r="3504" spans="1:13" x14ac:dyDescent="0.25">
      <c r="A3504">
        <v>46183</v>
      </c>
      <c r="B3504" s="58" t="s">
        <v>3293</v>
      </c>
      <c r="C3504" s="58" t="s">
        <v>414</v>
      </c>
      <c r="D3504" s="58" t="s">
        <v>649</v>
      </c>
      <c r="E3504" s="58">
        <v>750</v>
      </c>
      <c r="F3504" s="58">
        <v>6</v>
      </c>
      <c r="G3504" s="59">
        <v>45</v>
      </c>
      <c r="H3504" s="58" t="s">
        <v>1076</v>
      </c>
      <c r="I3504" s="59">
        <v>79.989999999999995</v>
      </c>
      <c r="J3504">
        <v>1</v>
      </c>
      <c r="K3504" s="191"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26.35</v>
      </c>
      <c r="L3504" s="192" t="str">
        <f t="shared" si="54"/>
        <v>Spirits750</v>
      </c>
      <c r="M3504" s="191">
        <f>VLOOKUP(L3504,'Slope %'!C:D,2,0)</f>
        <v>7.0000000000000007E-2</v>
      </c>
    </row>
    <row r="3505" spans="1:13" x14ac:dyDescent="0.25">
      <c r="A3505">
        <v>46186</v>
      </c>
      <c r="B3505" s="58" t="s">
        <v>3294</v>
      </c>
      <c r="C3505" s="58" t="s">
        <v>673</v>
      </c>
      <c r="D3505" s="58" t="s">
        <v>1122</v>
      </c>
      <c r="E3505" s="58">
        <v>750</v>
      </c>
      <c r="F3505" s="58">
        <v>12</v>
      </c>
      <c r="G3505" s="59">
        <v>6.8</v>
      </c>
      <c r="H3505" s="58" t="s">
        <v>2131</v>
      </c>
      <c r="I3505" s="59">
        <v>24.5</v>
      </c>
      <c r="J3505">
        <v>1</v>
      </c>
      <c r="K3505" s="191"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3.98</v>
      </c>
      <c r="L3505" s="192" t="str">
        <f t="shared" si="54"/>
        <v>Ready to Drink750</v>
      </c>
      <c r="M3505" s="191">
        <f>VLOOKUP(L3505,'Slope %'!C:D,2,0)</f>
        <v>0.12</v>
      </c>
    </row>
    <row r="3506" spans="1:13" x14ac:dyDescent="0.25">
      <c r="A3506">
        <v>46186</v>
      </c>
      <c r="B3506" s="58" t="s">
        <v>3294</v>
      </c>
      <c r="C3506" s="58" t="s">
        <v>673</v>
      </c>
      <c r="D3506" s="58" t="s">
        <v>1122</v>
      </c>
      <c r="E3506" s="58">
        <v>750</v>
      </c>
      <c r="F3506" s="58">
        <v>12</v>
      </c>
      <c r="G3506" s="59">
        <v>6.8</v>
      </c>
      <c r="H3506" s="58" t="s">
        <v>2131</v>
      </c>
      <c r="I3506" s="59">
        <v>24.5</v>
      </c>
      <c r="J3506">
        <v>1</v>
      </c>
      <c r="K3506" s="191"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3.98</v>
      </c>
      <c r="L3506" s="192" t="str">
        <f t="shared" si="54"/>
        <v>Ready to Drink750</v>
      </c>
      <c r="M3506" s="191">
        <f>VLOOKUP(L3506,'Slope %'!C:D,2,0)</f>
        <v>0.12</v>
      </c>
    </row>
    <row r="3507" spans="1:13" x14ac:dyDescent="0.25">
      <c r="A3507">
        <v>46191</v>
      </c>
      <c r="B3507" s="58" t="s">
        <v>3295</v>
      </c>
      <c r="C3507" s="58" t="s">
        <v>423</v>
      </c>
      <c r="D3507" s="58" t="s">
        <v>476</v>
      </c>
      <c r="E3507" s="58">
        <v>750</v>
      </c>
      <c r="F3507" s="58">
        <v>12</v>
      </c>
      <c r="G3507" s="59">
        <v>14.4</v>
      </c>
      <c r="H3507" s="58" t="s">
        <v>1040</v>
      </c>
      <c r="I3507" s="59">
        <v>109.99</v>
      </c>
      <c r="J3507">
        <v>1</v>
      </c>
      <c r="K3507" s="191"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8.43</v>
      </c>
      <c r="L3507" s="192" t="str">
        <f t="shared" si="54"/>
        <v>Wine750</v>
      </c>
      <c r="M3507" s="191">
        <f>VLOOKUP(L3507,'Slope %'!C:D,2,0)</f>
        <v>0.1</v>
      </c>
    </row>
    <row r="3508" spans="1:13" x14ac:dyDescent="0.25">
      <c r="A3508">
        <v>46192</v>
      </c>
      <c r="B3508" s="58" t="s">
        <v>3296</v>
      </c>
      <c r="C3508" s="58" t="s">
        <v>423</v>
      </c>
      <c r="D3508" s="58" t="s">
        <v>436</v>
      </c>
      <c r="E3508" s="58">
        <v>750</v>
      </c>
      <c r="F3508" s="58">
        <v>12</v>
      </c>
      <c r="G3508" s="59">
        <v>15</v>
      </c>
      <c r="H3508" s="58" t="s">
        <v>1040</v>
      </c>
      <c r="I3508" s="59">
        <v>69.989999999999995</v>
      </c>
      <c r="J3508">
        <v>1</v>
      </c>
      <c r="K3508" s="191"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8.7799999999999994</v>
      </c>
      <c r="L3508" s="192" t="str">
        <f t="shared" si="54"/>
        <v>Wine750</v>
      </c>
      <c r="M3508" s="191">
        <f>VLOOKUP(L3508,'Slope %'!C:D,2,0)</f>
        <v>0.1</v>
      </c>
    </row>
    <row r="3509" spans="1:13" x14ac:dyDescent="0.25">
      <c r="A3509">
        <v>46197</v>
      </c>
      <c r="B3509" s="58" t="s">
        <v>3297</v>
      </c>
      <c r="C3509" s="58" t="s">
        <v>410</v>
      </c>
      <c r="D3509" s="58" t="s">
        <v>717</v>
      </c>
      <c r="E3509" s="58">
        <v>473</v>
      </c>
      <c r="F3509" s="58">
        <v>24</v>
      </c>
      <c r="G3509" s="59">
        <v>8</v>
      </c>
      <c r="H3509" s="58" t="s">
        <v>2066</v>
      </c>
      <c r="I3509" s="59">
        <v>5.29</v>
      </c>
      <c r="J3509">
        <v>1</v>
      </c>
      <c r="K3509" s="191"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2.95</v>
      </c>
      <c r="L3509" s="192" t="str">
        <f t="shared" si="54"/>
        <v>Beer473</v>
      </c>
      <c r="M3509" s="191">
        <f>VLOOKUP(L3509,'Slope %'!C:D,2,0)</f>
        <v>0.12</v>
      </c>
    </row>
    <row r="3510" spans="1:13" x14ac:dyDescent="0.25">
      <c r="A3510">
        <v>46197</v>
      </c>
      <c r="B3510" s="58" t="s">
        <v>3297</v>
      </c>
      <c r="C3510" s="58" t="s">
        <v>410</v>
      </c>
      <c r="D3510" s="58" t="s">
        <v>717</v>
      </c>
      <c r="E3510" s="58">
        <v>473</v>
      </c>
      <c r="F3510" s="58">
        <v>24</v>
      </c>
      <c r="G3510" s="59">
        <v>8</v>
      </c>
      <c r="H3510" s="58" t="s">
        <v>2066</v>
      </c>
      <c r="I3510" s="59">
        <v>5.29</v>
      </c>
      <c r="J3510">
        <v>1</v>
      </c>
      <c r="K3510" s="191"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2.95</v>
      </c>
      <c r="L3510" s="192" t="str">
        <f t="shared" si="54"/>
        <v>Beer473</v>
      </c>
      <c r="M3510" s="191">
        <f>VLOOKUP(L3510,'Slope %'!C:D,2,0)</f>
        <v>0.12</v>
      </c>
    </row>
    <row r="3511" spans="1:13" x14ac:dyDescent="0.25">
      <c r="A3511">
        <v>46198</v>
      </c>
      <c r="B3511" s="58" t="s">
        <v>3298</v>
      </c>
      <c r="C3511" s="58" t="s">
        <v>410</v>
      </c>
      <c r="D3511" s="58" t="s">
        <v>717</v>
      </c>
      <c r="E3511" s="58">
        <v>355</v>
      </c>
      <c r="F3511" s="58">
        <v>24</v>
      </c>
      <c r="G3511" s="59">
        <v>8.1</v>
      </c>
      <c r="H3511" s="58" t="s">
        <v>2967</v>
      </c>
      <c r="I3511" s="59">
        <v>3.99</v>
      </c>
      <c r="J3511">
        <v>1</v>
      </c>
      <c r="K3511" s="191"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2.2400000000000002</v>
      </c>
      <c r="L3511" s="192" t="str">
        <f t="shared" si="54"/>
        <v>Beer355</v>
      </c>
      <c r="M3511" s="191">
        <f>VLOOKUP(L3511,'Slope %'!C:D,2,0)</f>
        <v>0.12</v>
      </c>
    </row>
    <row r="3512" spans="1:13" x14ac:dyDescent="0.25">
      <c r="A3512">
        <v>46198</v>
      </c>
      <c r="B3512" s="58" t="s">
        <v>3298</v>
      </c>
      <c r="C3512" s="58" t="s">
        <v>410</v>
      </c>
      <c r="D3512" s="58" t="s">
        <v>717</v>
      </c>
      <c r="E3512" s="58">
        <v>355</v>
      </c>
      <c r="F3512" s="58">
        <v>24</v>
      </c>
      <c r="G3512" s="59">
        <v>8.1</v>
      </c>
      <c r="H3512" s="58" t="s">
        <v>2967</v>
      </c>
      <c r="I3512" s="59">
        <v>3.99</v>
      </c>
      <c r="J3512">
        <v>1</v>
      </c>
      <c r="K3512" s="191"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2.2400000000000002</v>
      </c>
      <c r="L3512" s="192" t="str">
        <f t="shared" si="54"/>
        <v>Beer355</v>
      </c>
      <c r="M3512" s="191">
        <f>VLOOKUP(L3512,'Slope %'!C:D,2,0)</f>
        <v>0.12</v>
      </c>
    </row>
    <row r="3513" spans="1:13" x14ac:dyDescent="0.25">
      <c r="A3513">
        <v>46209</v>
      </c>
      <c r="B3513" s="58" t="s">
        <v>3299</v>
      </c>
      <c r="C3513" s="58" t="s">
        <v>410</v>
      </c>
      <c r="D3513" s="58" t="s">
        <v>621</v>
      </c>
      <c r="E3513" s="58">
        <v>2130</v>
      </c>
      <c r="F3513" s="58">
        <v>4</v>
      </c>
      <c r="G3513" s="59">
        <v>4</v>
      </c>
      <c r="H3513" s="58" t="s">
        <v>3300</v>
      </c>
      <c r="I3513" s="59">
        <v>10.19</v>
      </c>
      <c r="J3513">
        <v>6</v>
      </c>
      <c r="K3513" s="191"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6.65</v>
      </c>
      <c r="L3513" s="192" t="str">
        <f t="shared" si="54"/>
        <v>Beer2130</v>
      </c>
      <c r="M3513" s="191">
        <f>VLOOKUP(L3513,'Slope %'!C:D,2,0)</f>
        <v>0.1</v>
      </c>
    </row>
    <row r="3514" spans="1:13" x14ac:dyDescent="0.25">
      <c r="A3514">
        <v>46209</v>
      </c>
      <c r="B3514" s="58" t="s">
        <v>3299</v>
      </c>
      <c r="C3514" s="58" t="s">
        <v>410</v>
      </c>
      <c r="D3514" s="58" t="s">
        <v>621</v>
      </c>
      <c r="E3514" s="58">
        <v>2130</v>
      </c>
      <c r="F3514" s="58">
        <v>4</v>
      </c>
      <c r="G3514" s="59">
        <v>4</v>
      </c>
      <c r="H3514" s="58" t="s">
        <v>3300</v>
      </c>
      <c r="I3514" s="59">
        <v>10.19</v>
      </c>
      <c r="J3514">
        <v>6</v>
      </c>
      <c r="K3514" s="191"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6.65</v>
      </c>
      <c r="L3514" s="192" t="str">
        <f t="shared" si="54"/>
        <v>Beer2130</v>
      </c>
      <c r="M3514" s="191">
        <f>VLOOKUP(L3514,'Slope %'!C:D,2,0)</f>
        <v>0.1</v>
      </c>
    </row>
    <row r="3515" spans="1:13" x14ac:dyDescent="0.25">
      <c r="A3515">
        <v>46223</v>
      </c>
      <c r="B3515" s="58" t="s">
        <v>3301</v>
      </c>
      <c r="C3515" s="58" t="s">
        <v>423</v>
      </c>
      <c r="D3515" s="58" t="s">
        <v>436</v>
      </c>
      <c r="E3515" s="58">
        <v>750</v>
      </c>
      <c r="F3515" s="58">
        <v>6</v>
      </c>
      <c r="G3515" s="59">
        <v>15.3</v>
      </c>
      <c r="H3515" s="58" t="s">
        <v>521</v>
      </c>
      <c r="I3515" s="59">
        <v>119.99</v>
      </c>
      <c r="J3515">
        <v>1</v>
      </c>
      <c r="K3515" s="191"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8.9600000000000009</v>
      </c>
      <c r="L3515" s="192" t="str">
        <f t="shared" si="54"/>
        <v>Wine750</v>
      </c>
      <c r="M3515" s="191">
        <f>VLOOKUP(L3515,'Slope %'!C:D,2,0)</f>
        <v>0.1</v>
      </c>
    </row>
    <row r="3516" spans="1:13" x14ac:dyDescent="0.25">
      <c r="A3516">
        <v>46227</v>
      </c>
      <c r="B3516" s="58" t="s">
        <v>3302</v>
      </c>
      <c r="C3516" s="58" t="s">
        <v>423</v>
      </c>
      <c r="D3516" s="58" t="s">
        <v>476</v>
      </c>
      <c r="E3516" s="58">
        <v>750</v>
      </c>
      <c r="F3516" s="58">
        <v>6</v>
      </c>
      <c r="G3516" s="59">
        <v>15.3</v>
      </c>
      <c r="H3516" s="58" t="s">
        <v>521</v>
      </c>
      <c r="I3516" s="59">
        <v>184.99</v>
      </c>
      <c r="J3516">
        <v>1</v>
      </c>
      <c r="K3516" s="191"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8.9600000000000009</v>
      </c>
      <c r="L3516" s="192" t="str">
        <f t="shared" si="54"/>
        <v>Wine750</v>
      </c>
      <c r="M3516" s="191">
        <f>VLOOKUP(L3516,'Slope %'!C:D,2,0)</f>
        <v>0.1</v>
      </c>
    </row>
    <row r="3517" spans="1:13" x14ac:dyDescent="0.25">
      <c r="A3517">
        <v>46252</v>
      </c>
      <c r="B3517" s="58" t="s">
        <v>3303</v>
      </c>
      <c r="C3517" s="58" t="s">
        <v>414</v>
      </c>
      <c r="D3517" s="58" t="s">
        <v>1021</v>
      </c>
      <c r="E3517" s="58">
        <v>750</v>
      </c>
      <c r="F3517" s="58">
        <v>12</v>
      </c>
      <c r="G3517" s="59">
        <v>37</v>
      </c>
      <c r="H3517" s="58" t="s">
        <v>1076</v>
      </c>
      <c r="I3517" s="59">
        <v>54.99</v>
      </c>
      <c r="J3517">
        <v>1</v>
      </c>
      <c r="K3517" s="191"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21.66</v>
      </c>
      <c r="L3517" s="192" t="str">
        <f t="shared" si="54"/>
        <v>Spirits750</v>
      </c>
      <c r="M3517" s="191">
        <f>VLOOKUP(L3517,'Slope %'!C:D,2,0)</f>
        <v>7.0000000000000007E-2</v>
      </c>
    </row>
    <row r="3518" spans="1:13" x14ac:dyDescent="0.25">
      <c r="A3518">
        <v>46261</v>
      </c>
      <c r="B3518" s="58" t="s">
        <v>3304</v>
      </c>
      <c r="C3518" s="58" t="s">
        <v>414</v>
      </c>
      <c r="D3518" s="58" t="s">
        <v>663</v>
      </c>
      <c r="E3518" s="58">
        <v>200</v>
      </c>
      <c r="F3518" s="58">
        <v>10</v>
      </c>
      <c r="G3518" s="59">
        <v>30</v>
      </c>
      <c r="H3518" s="58" t="s">
        <v>1657</v>
      </c>
      <c r="I3518" s="59">
        <v>15.99</v>
      </c>
      <c r="J3518">
        <v>4</v>
      </c>
      <c r="K3518" s="191"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6.38</v>
      </c>
      <c r="L3518" s="192" t="str">
        <f t="shared" si="54"/>
        <v>Spirits200</v>
      </c>
      <c r="M3518" s="191">
        <f>VLOOKUP(L3518,'Slope %'!C:D,2,0)</f>
        <v>0.1</v>
      </c>
    </row>
    <row r="3519" spans="1:13" x14ac:dyDescent="0.25">
      <c r="A3519">
        <v>46273</v>
      </c>
      <c r="B3519" s="58" t="s">
        <v>3305</v>
      </c>
      <c r="C3519" s="58" t="s">
        <v>423</v>
      </c>
      <c r="D3519" s="58" t="s">
        <v>430</v>
      </c>
      <c r="E3519" s="58">
        <v>750</v>
      </c>
      <c r="F3519" s="58">
        <v>12</v>
      </c>
      <c r="G3519" s="59">
        <v>14</v>
      </c>
      <c r="H3519" s="58" t="s">
        <v>437</v>
      </c>
      <c r="I3519" s="59">
        <v>19.989999999999998</v>
      </c>
      <c r="J3519">
        <v>1</v>
      </c>
      <c r="K3519" s="191"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8.1999999999999993</v>
      </c>
      <c r="L3519" s="192" t="str">
        <f t="shared" si="54"/>
        <v>Wine750</v>
      </c>
      <c r="M3519" s="191">
        <f>VLOOKUP(L3519,'Slope %'!C:D,2,0)</f>
        <v>0.1</v>
      </c>
    </row>
    <row r="3520" spans="1:13" x14ac:dyDescent="0.25">
      <c r="A3520">
        <v>46283</v>
      </c>
      <c r="B3520" s="58" t="s">
        <v>3306</v>
      </c>
      <c r="C3520" s="58" t="s">
        <v>423</v>
      </c>
      <c r="D3520" s="58" t="s">
        <v>430</v>
      </c>
      <c r="E3520" s="58">
        <v>750</v>
      </c>
      <c r="F3520" s="58">
        <v>12</v>
      </c>
      <c r="G3520" s="59">
        <v>13.5</v>
      </c>
      <c r="H3520" s="58" t="s">
        <v>437</v>
      </c>
      <c r="I3520" s="59">
        <v>14.99</v>
      </c>
      <c r="J3520">
        <v>1</v>
      </c>
      <c r="K3520" s="191"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7.9</v>
      </c>
      <c r="L3520" s="192" t="str">
        <f t="shared" si="54"/>
        <v>Wine750</v>
      </c>
      <c r="M3520" s="191">
        <f>VLOOKUP(L3520,'Slope %'!C:D,2,0)</f>
        <v>0.1</v>
      </c>
    </row>
    <row r="3521" spans="1:13" x14ac:dyDescent="0.25">
      <c r="A3521">
        <v>46288</v>
      </c>
      <c r="B3521" s="58" t="s">
        <v>3307</v>
      </c>
      <c r="C3521" s="58" t="s">
        <v>410</v>
      </c>
      <c r="D3521" s="58" t="s">
        <v>411</v>
      </c>
      <c r="E3521" s="58">
        <v>473</v>
      </c>
      <c r="F3521" s="58">
        <v>24</v>
      </c>
      <c r="G3521" s="59">
        <v>5.4</v>
      </c>
      <c r="H3521" s="58" t="s">
        <v>3112</v>
      </c>
      <c r="I3521" s="59">
        <v>4.1500000000000004</v>
      </c>
      <c r="J3521">
        <v>1</v>
      </c>
      <c r="K3521" s="191"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1.99</v>
      </c>
      <c r="L3521" s="192" t="str">
        <f t="shared" si="54"/>
        <v>Beer473</v>
      </c>
      <c r="M3521" s="191">
        <f>VLOOKUP(L3521,'Slope %'!C:D,2,0)</f>
        <v>0.12</v>
      </c>
    </row>
    <row r="3522" spans="1:13" x14ac:dyDescent="0.25">
      <c r="A3522">
        <v>46288</v>
      </c>
      <c r="B3522" s="58" t="s">
        <v>3307</v>
      </c>
      <c r="C3522" s="58" t="s">
        <v>410</v>
      </c>
      <c r="D3522" s="58" t="s">
        <v>411</v>
      </c>
      <c r="E3522" s="58">
        <v>473</v>
      </c>
      <c r="F3522" s="58">
        <v>24</v>
      </c>
      <c r="G3522" s="59">
        <v>5.4</v>
      </c>
      <c r="H3522" s="58" t="s">
        <v>1903</v>
      </c>
      <c r="I3522" s="59">
        <v>4.1500000000000004</v>
      </c>
      <c r="J3522">
        <v>1</v>
      </c>
      <c r="K3522" s="191"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1.99</v>
      </c>
      <c r="L3522" s="192" t="str">
        <f t="shared" si="54"/>
        <v>Beer473</v>
      </c>
      <c r="M3522" s="191">
        <f>VLOOKUP(L3522,'Slope %'!C:D,2,0)</f>
        <v>0.12</v>
      </c>
    </row>
    <row r="3523" spans="1:13" x14ac:dyDescent="0.25">
      <c r="A3523">
        <v>46295</v>
      </c>
      <c r="B3523" s="58" t="s">
        <v>3308</v>
      </c>
      <c r="C3523" s="58" t="s">
        <v>410</v>
      </c>
      <c r="D3523" s="58" t="s">
        <v>411</v>
      </c>
      <c r="E3523" s="58">
        <v>2130</v>
      </c>
      <c r="F3523" s="58">
        <v>4</v>
      </c>
      <c r="G3523" s="59">
        <v>5</v>
      </c>
      <c r="H3523" s="58" t="s">
        <v>1918</v>
      </c>
      <c r="I3523" s="59">
        <v>9.99</v>
      </c>
      <c r="J3523">
        <v>6</v>
      </c>
      <c r="K3523" s="191"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8.31</v>
      </c>
      <c r="L3523" s="192" t="str">
        <f t="shared" ref="L3523:L3586" si="55">(_xlfn.CONCAT(C3523,E3523))</f>
        <v>Beer2130</v>
      </c>
      <c r="M3523" s="191">
        <f>VLOOKUP(L3523,'Slope %'!C:D,2,0)</f>
        <v>0.1</v>
      </c>
    </row>
    <row r="3524" spans="1:13" x14ac:dyDescent="0.25">
      <c r="A3524">
        <v>46295</v>
      </c>
      <c r="B3524" s="58" t="s">
        <v>3308</v>
      </c>
      <c r="C3524" s="58" t="s">
        <v>410</v>
      </c>
      <c r="D3524" s="58" t="s">
        <v>411</v>
      </c>
      <c r="E3524" s="58">
        <v>2130</v>
      </c>
      <c r="F3524" s="58">
        <v>4</v>
      </c>
      <c r="G3524" s="59">
        <v>5</v>
      </c>
      <c r="H3524" s="58" t="s">
        <v>1918</v>
      </c>
      <c r="I3524" s="59">
        <v>9.99</v>
      </c>
      <c r="J3524">
        <v>6</v>
      </c>
      <c r="K3524" s="191"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8.31</v>
      </c>
      <c r="L3524" s="192" t="str">
        <f t="shared" si="55"/>
        <v>Beer2130</v>
      </c>
      <c r="M3524" s="191">
        <f>VLOOKUP(L3524,'Slope %'!C:D,2,0)</f>
        <v>0.1</v>
      </c>
    </row>
    <row r="3525" spans="1:13" x14ac:dyDescent="0.25">
      <c r="A3525">
        <v>46299</v>
      </c>
      <c r="B3525" s="58" t="s">
        <v>3309</v>
      </c>
      <c r="C3525" s="58" t="s">
        <v>410</v>
      </c>
      <c r="D3525" s="58" t="s">
        <v>717</v>
      </c>
      <c r="E3525" s="58">
        <v>2130</v>
      </c>
      <c r="F3525" s="58">
        <v>4</v>
      </c>
      <c r="G3525" s="59">
        <v>6</v>
      </c>
      <c r="H3525" s="58" t="s">
        <v>1918</v>
      </c>
      <c r="I3525" s="59">
        <v>15.99</v>
      </c>
      <c r="J3525">
        <v>6</v>
      </c>
      <c r="K3525" s="191"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9.98</v>
      </c>
      <c r="L3525" s="192" t="str">
        <f t="shared" si="55"/>
        <v>Beer2130</v>
      </c>
      <c r="M3525" s="191">
        <f>VLOOKUP(L3525,'Slope %'!C:D,2,0)</f>
        <v>0.1</v>
      </c>
    </row>
    <row r="3526" spans="1:13" x14ac:dyDescent="0.25">
      <c r="A3526">
        <v>46299</v>
      </c>
      <c r="B3526" s="58" t="s">
        <v>3309</v>
      </c>
      <c r="C3526" s="58" t="s">
        <v>410</v>
      </c>
      <c r="D3526" s="58" t="s">
        <v>717</v>
      </c>
      <c r="E3526" s="58">
        <v>2130</v>
      </c>
      <c r="F3526" s="58">
        <v>4</v>
      </c>
      <c r="G3526" s="59">
        <v>6</v>
      </c>
      <c r="H3526" s="58" t="s">
        <v>1918</v>
      </c>
      <c r="I3526" s="59">
        <v>15.99</v>
      </c>
      <c r="J3526">
        <v>6</v>
      </c>
      <c r="K3526" s="191"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9.98</v>
      </c>
      <c r="L3526" s="192" t="str">
        <f t="shared" si="55"/>
        <v>Beer2130</v>
      </c>
      <c r="M3526" s="191">
        <f>VLOOKUP(L3526,'Slope %'!C:D,2,0)</f>
        <v>0.1</v>
      </c>
    </row>
    <row r="3527" spans="1:13" x14ac:dyDescent="0.25">
      <c r="A3527">
        <v>46312</v>
      </c>
      <c r="B3527" s="58" t="s">
        <v>3310</v>
      </c>
      <c r="C3527" s="58" t="s">
        <v>423</v>
      </c>
      <c r="D3527" s="58" t="s">
        <v>602</v>
      </c>
      <c r="E3527" s="58">
        <v>750</v>
      </c>
      <c r="F3527" s="58">
        <v>12</v>
      </c>
      <c r="G3527" s="59">
        <v>12.5</v>
      </c>
      <c r="H3527" s="58" t="s">
        <v>425</v>
      </c>
      <c r="I3527" s="59">
        <v>10.99</v>
      </c>
      <c r="J3527">
        <v>1</v>
      </c>
      <c r="K3527" s="191"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7.32</v>
      </c>
      <c r="L3527" s="192" t="str">
        <f t="shared" si="55"/>
        <v>Wine750</v>
      </c>
      <c r="M3527" s="191">
        <f>VLOOKUP(L3527,'Slope %'!C:D,2,0)</f>
        <v>0.1</v>
      </c>
    </row>
    <row r="3528" spans="1:13" x14ac:dyDescent="0.25">
      <c r="A3528">
        <v>46315</v>
      </c>
      <c r="B3528" s="58" t="s">
        <v>3311</v>
      </c>
      <c r="C3528" s="58" t="s">
        <v>414</v>
      </c>
      <c r="D3528" s="58" t="s">
        <v>488</v>
      </c>
      <c r="E3528" s="58">
        <v>750</v>
      </c>
      <c r="F3528" s="58">
        <v>6</v>
      </c>
      <c r="G3528" s="59">
        <v>42</v>
      </c>
      <c r="H3528" s="58" t="s">
        <v>416</v>
      </c>
      <c r="I3528" s="59">
        <v>44.49</v>
      </c>
      <c r="J3528">
        <v>1</v>
      </c>
      <c r="K3528" s="191"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24.59</v>
      </c>
      <c r="L3528" s="192" t="str">
        <f t="shared" si="55"/>
        <v>Spirits750</v>
      </c>
      <c r="M3528" s="191">
        <f>VLOOKUP(L3528,'Slope %'!C:D,2,0)</f>
        <v>7.0000000000000007E-2</v>
      </c>
    </row>
    <row r="3529" spans="1:13" x14ac:dyDescent="0.25">
      <c r="A3529">
        <v>46336</v>
      </c>
      <c r="B3529" s="58" t="s">
        <v>3312</v>
      </c>
      <c r="C3529" s="58" t="s">
        <v>414</v>
      </c>
      <c r="D3529" s="58" t="s">
        <v>415</v>
      </c>
      <c r="E3529" s="58">
        <v>750</v>
      </c>
      <c r="F3529" s="58">
        <v>6</v>
      </c>
      <c r="G3529" s="59">
        <v>40</v>
      </c>
      <c r="H3529" s="58" t="s">
        <v>425</v>
      </c>
      <c r="I3529" s="59">
        <v>39.99</v>
      </c>
      <c r="J3529">
        <v>1</v>
      </c>
      <c r="K3529" s="191"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23.42</v>
      </c>
      <c r="L3529" s="192" t="str">
        <f t="shared" si="55"/>
        <v>Spirits750</v>
      </c>
      <c r="M3529" s="191">
        <f>VLOOKUP(L3529,'Slope %'!C:D,2,0)</f>
        <v>7.0000000000000007E-2</v>
      </c>
    </row>
    <row r="3530" spans="1:13" x14ac:dyDescent="0.25">
      <c r="A3530">
        <v>46351</v>
      </c>
      <c r="B3530" s="58" t="s">
        <v>3313</v>
      </c>
      <c r="C3530" s="58" t="s">
        <v>423</v>
      </c>
      <c r="D3530" s="58" t="s">
        <v>465</v>
      </c>
      <c r="E3530" s="58">
        <v>750</v>
      </c>
      <c r="F3530" s="58">
        <v>12</v>
      </c>
      <c r="G3530" s="59">
        <v>13</v>
      </c>
      <c r="H3530" s="58" t="s">
        <v>425</v>
      </c>
      <c r="I3530" s="59">
        <v>12.99</v>
      </c>
      <c r="J3530">
        <v>1</v>
      </c>
      <c r="K3530" s="191"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7.61</v>
      </c>
      <c r="L3530" s="192" t="str">
        <f t="shared" si="55"/>
        <v>Wine750</v>
      </c>
      <c r="M3530" s="191">
        <f>VLOOKUP(L3530,'Slope %'!C:D,2,0)</f>
        <v>0.1</v>
      </c>
    </row>
    <row r="3531" spans="1:13" x14ac:dyDescent="0.25">
      <c r="A3531">
        <v>46354</v>
      </c>
      <c r="B3531" s="58" t="s">
        <v>3314</v>
      </c>
      <c r="C3531" s="58" t="s">
        <v>410</v>
      </c>
      <c r="D3531" s="58" t="s">
        <v>906</v>
      </c>
      <c r="E3531" s="58">
        <v>355</v>
      </c>
      <c r="F3531" s="58">
        <v>24</v>
      </c>
      <c r="G3531" s="59">
        <v>5</v>
      </c>
      <c r="H3531" s="58" t="s">
        <v>2967</v>
      </c>
      <c r="I3531" s="59">
        <v>3.59</v>
      </c>
      <c r="J3531">
        <v>1</v>
      </c>
      <c r="K3531" s="191"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1.39</v>
      </c>
      <c r="L3531" s="192" t="str">
        <f t="shared" si="55"/>
        <v>Beer355</v>
      </c>
      <c r="M3531" s="191">
        <f>VLOOKUP(L3531,'Slope %'!C:D,2,0)</f>
        <v>0.12</v>
      </c>
    </row>
    <row r="3532" spans="1:13" x14ac:dyDescent="0.25">
      <c r="A3532">
        <v>46354</v>
      </c>
      <c r="B3532" s="58" t="s">
        <v>3314</v>
      </c>
      <c r="C3532" s="58" t="s">
        <v>410</v>
      </c>
      <c r="D3532" s="58" t="s">
        <v>906</v>
      </c>
      <c r="E3532" s="58">
        <v>355</v>
      </c>
      <c r="F3532" s="58">
        <v>24</v>
      </c>
      <c r="G3532" s="59">
        <v>5</v>
      </c>
      <c r="H3532" s="58" t="s">
        <v>2967</v>
      </c>
      <c r="I3532" s="59">
        <v>3.59</v>
      </c>
      <c r="J3532">
        <v>1</v>
      </c>
      <c r="K3532" s="191"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1.39</v>
      </c>
      <c r="L3532" s="192" t="str">
        <f t="shared" si="55"/>
        <v>Beer355</v>
      </c>
      <c r="M3532" s="191">
        <f>VLOOKUP(L3532,'Slope %'!C:D,2,0)</f>
        <v>0.12</v>
      </c>
    </row>
    <row r="3533" spans="1:13" x14ac:dyDescent="0.25">
      <c r="A3533">
        <v>46358</v>
      </c>
      <c r="B3533" s="58" t="s">
        <v>3315</v>
      </c>
      <c r="C3533" s="58" t="s">
        <v>423</v>
      </c>
      <c r="D3533" s="58" t="s">
        <v>476</v>
      </c>
      <c r="E3533" s="58">
        <v>750</v>
      </c>
      <c r="F3533" s="58">
        <v>12</v>
      </c>
      <c r="G3533" s="59">
        <v>13</v>
      </c>
      <c r="H3533" s="58" t="s">
        <v>425</v>
      </c>
      <c r="I3533" s="59">
        <v>12.99</v>
      </c>
      <c r="J3533">
        <v>1</v>
      </c>
      <c r="K3533" s="191"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7.61</v>
      </c>
      <c r="L3533" s="192" t="str">
        <f t="shared" si="55"/>
        <v>Wine750</v>
      </c>
      <c r="M3533" s="191">
        <f>VLOOKUP(L3533,'Slope %'!C:D,2,0)</f>
        <v>0.1</v>
      </c>
    </row>
    <row r="3534" spans="1:13" x14ac:dyDescent="0.25">
      <c r="A3534">
        <v>46363</v>
      </c>
      <c r="B3534" s="58" t="s">
        <v>3316</v>
      </c>
      <c r="C3534" s="58" t="s">
        <v>673</v>
      </c>
      <c r="D3534" s="58" t="s">
        <v>1122</v>
      </c>
      <c r="E3534" s="58">
        <v>750</v>
      </c>
      <c r="F3534" s="58">
        <v>12</v>
      </c>
      <c r="G3534" s="59">
        <v>7.5</v>
      </c>
      <c r="H3534" s="58" t="s">
        <v>3275</v>
      </c>
      <c r="I3534" s="59">
        <v>17</v>
      </c>
      <c r="J3534">
        <v>1</v>
      </c>
      <c r="K3534" s="191"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4.3899999999999997</v>
      </c>
      <c r="L3534" s="192" t="str">
        <f t="shared" si="55"/>
        <v>Ready to Drink750</v>
      </c>
      <c r="M3534" s="191">
        <f>VLOOKUP(L3534,'Slope %'!C:D,2,0)</f>
        <v>0.12</v>
      </c>
    </row>
    <row r="3535" spans="1:13" x14ac:dyDescent="0.25">
      <c r="A3535">
        <v>46363</v>
      </c>
      <c r="B3535" s="58" t="s">
        <v>3316</v>
      </c>
      <c r="C3535" s="58" t="s">
        <v>673</v>
      </c>
      <c r="D3535" s="58" t="s">
        <v>1122</v>
      </c>
      <c r="E3535" s="58">
        <v>750</v>
      </c>
      <c r="F3535" s="58">
        <v>12</v>
      </c>
      <c r="G3535" s="59">
        <v>7.5</v>
      </c>
      <c r="H3535" s="58" t="s">
        <v>2967</v>
      </c>
      <c r="I3535" s="59">
        <v>17</v>
      </c>
      <c r="J3535">
        <v>1</v>
      </c>
      <c r="K3535" s="191"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4.3899999999999997</v>
      </c>
      <c r="L3535" s="192" t="str">
        <f t="shared" si="55"/>
        <v>Ready to Drink750</v>
      </c>
      <c r="M3535" s="191">
        <f>VLOOKUP(L3535,'Slope %'!C:D,2,0)</f>
        <v>0.12</v>
      </c>
    </row>
    <row r="3536" spans="1:13" x14ac:dyDescent="0.25">
      <c r="A3536">
        <v>46365</v>
      </c>
      <c r="B3536" s="58" t="s">
        <v>3317</v>
      </c>
      <c r="C3536" s="58" t="s">
        <v>410</v>
      </c>
      <c r="D3536" s="58" t="s">
        <v>717</v>
      </c>
      <c r="E3536" s="58">
        <v>500</v>
      </c>
      <c r="F3536" s="58">
        <v>24</v>
      </c>
      <c r="G3536" s="59">
        <v>6.2</v>
      </c>
      <c r="H3536" s="58" t="s">
        <v>448</v>
      </c>
      <c r="I3536" s="59">
        <v>3.89</v>
      </c>
      <c r="J3536">
        <v>1</v>
      </c>
      <c r="K3536" s="191"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2.42</v>
      </c>
      <c r="L3536" s="192" t="str">
        <f t="shared" si="55"/>
        <v>Beer500</v>
      </c>
      <c r="M3536" s="191">
        <f>VLOOKUP(L3536,'Slope %'!C:D,2,0)</f>
        <v>0.12</v>
      </c>
    </row>
    <row r="3537" spans="1:13" x14ac:dyDescent="0.25">
      <c r="A3537">
        <v>46366</v>
      </c>
      <c r="B3537" s="58" t="s">
        <v>3318</v>
      </c>
      <c r="C3537" s="58" t="s">
        <v>673</v>
      </c>
      <c r="D3537" s="58" t="s">
        <v>1122</v>
      </c>
      <c r="E3537" s="58">
        <v>50000</v>
      </c>
      <c r="F3537" s="58">
        <v>1</v>
      </c>
      <c r="G3537" s="59">
        <v>6.5</v>
      </c>
      <c r="H3537" s="58" t="s">
        <v>3275</v>
      </c>
      <c r="I3537" s="59">
        <v>475</v>
      </c>
      <c r="J3537">
        <v>1</v>
      </c>
      <c r="K3537" s="191"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253.73</v>
      </c>
      <c r="L3537" s="192" t="str">
        <f t="shared" si="55"/>
        <v>Ready to Drink50000</v>
      </c>
      <c r="M3537" s="191" t="e">
        <f>VLOOKUP(L3537,'Slope %'!C:D,2,0)</f>
        <v>#N/A</v>
      </c>
    </row>
    <row r="3538" spans="1:13" x14ac:dyDescent="0.25">
      <c r="A3538">
        <v>46366</v>
      </c>
      <c r="B3538" s="58" t="s">
        <v>3318</v>
      </c>
      <c r="C3538" s="58" t="s">
        <v>673</v>
      </c>
      <c r="D3538" s="58" t="s">
        <v>1122</v>
      </c>
      <c r="E3538" s="58">
        <v>50000</v>
      </c>
      <c r="F3538" s="58">
        <v>1</v>
      </c>
      <c r="G3538" s="59">
        <v>6.5</v>
      </c>
      <c r="H3538" s="58" t="s">
        <v>2967</v>
      </c>
      <c r="I3538" s="59">
        <v>475</v>
      </c>
      <c r="J3538">
        <v>1</v>
      </c>
      <c r="K3538" s="191"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253.73</v>
      </c>
      <c r="L3538" s="192" t="str">
        <f t="shared" si="55"/>
        <v>Ready to Drink50000</v>
      </c>
      <c r="M3538" s="191" t="e">
        <f>VLOOKUP(L3538,'Slope %'!C:D,2,0)</f>
        <v>#N/A</v>
      </c>
    </row>
    <row r="3539" spans="1:13" x14ac:dyDescent="0.25">
      <c r="A3539">
        <v>46487</v>
      </c>
      <c r="B3539" s="58" t="s">
        <v>3319</v>
      </c>
      <c r="C3539" s="58" t="s">
        <v>414</v>
      </c>
      <c r="D3539" s="58" t="s">
        <v>1606</v>
      </c>
      <c r="E3539" s="58">
        <v>700</v>
      </c>
      <c r="F3539" s="58">
        <v>6</v>
      </c>
      <c r="G3539" s="59">
        <v>43</v>
      </c>
      <c r="H3539" s="58" t="s">
        <v>799</v>
      </c>
      <c r="I3539" s="59">
        <v>79.989999999999995</v>
      </c>
      <c r="J3539">
        <v>1</v>
      </c>
      <c r="K3539" s="191"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23.5</v>
      </c>
      <c r="L3539" s="192" t="str">
        <f t="shared" si="55"/>
        <v>Spirits700</v>
      </c>
      <c r="M3539" s="191">
        <f>VLOOKUP(L3539,'Slope %'!C:D,2,0)</f>
        <v>7.0000000000000007E-2</v>
      </c>
    </row>
    <row r="3540" spans="1:13" x14ac:dyDescent="0.25">
      <c r="A3540">
        <v>46525</v>
      </c>
      <c r="B3540" s="58" t="s">
        <v>3320</v>
      </c>
      <c r="C3540" s="58" t="s">
        <v>673</v>
      </c>
      <c r="D3540" s="58" t="s">
        <v>1264</v>
      </c>
      <c r="E3540" s="58">
        <v>30000</v>
      </c>
      <c r="F3540" s="58">
        <v>1</v>
      </c>
      <c r="G3540" s="59">
        <v>5.5</v>
      </c>
      <c r="H3540" s="58" t="s">
        <v>3039</v>
      </c>
      <c r="I3540" s="59">
        <v>169.99</v>
      </c>
      <c r="J3540">
        <v>1</v>
      </c>
      <c r="K3540" s="191"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128.82</v>
      </c>
      <c r="L3540" s="192" t="str">
        <f t="shared" si="55"/>
        <v>Ready to Drink30000</v>
      </c>
      <c r="M3540" s="191" t="e">
        <f>VLOOKUP(L3540,'Slope %'!C:D,2,0)</f>
        <v>#N/A</v>
      </c>
    </row>
    <row r="3541" spans="1:13" x14ac:dyDescent="0.25">
      <c r="A3541">
        <v>46525</v>
      </c>
      <c r="B3541" s="58" t="s">
        <v>3320</v>
      </c>
      <c r="C3541" s="58" t="s">
        <v>673</v>
      </c>
      <c r="D3541" s="58" t="s">
        <v>1264</v>
      </c>
      <c r="E3541" s="58">
        <v>30000</v>
      </c>
      <c r="F3541" s="58">
        <v>1</v>
      </c>
      <c r="G3541" s="59">
        <v>5.5</v>
      </c>
      <c r="H3541" s="58" t="s">
        <v>2967</v>
      </c>
      <c r="I3541" s="59">
        <v>169.99</v>
      </c>
      <c r="J3541">
        <v>1</v>
      </c>
      <c r="K3541" s="191"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128.82</v>
      </c>
      <c r="L3541" s="192" t="str">
        <f t="shared" si="55"/>
        <v>Ready to Drink30000</v>
      </c>
      <c r="M3541" s="191" t="e">
        <f>VLOOKUP(L3541,'Slope %'!C:D,2,0)</f>
        <v>#N/A</v>
      </c>
    </row>
    <row r="3542" spans="1:13" x14ac:dyDescent="0.25">
      <c r="A3542">
        <v>46545</v>
      </c>
      <c r="B3542" s="58" t="s">
        <v>3321</v>
      </c>
      <c r="C3542" s="58" t="s">
        <v>673</v>
      </c>
      <c r="D3542" s="58" t="s">
        <v>1264</v>
      </c>
      <c r="E3542" s="58">
        <v>30000</v>
      </c>
      <c r="F3542" s="58">
        <v>1</v>
      </c>
      <c r="G3542" s="59">
        <v>5.5</v>
      </c>
      <c r="H3542" s="58" t="s">
        <v>3039</v>
      </c>
      <c r="I3542" s="59">
        <v>169.99</v>
      </c>
      <c r="J3542">
        <v>1</v>
      </c>
      <c r="K3542" s="191"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128.82</v>
      </c>
      <c r="L3542" s="192" t="str">
        <f t="shared" si="55"/>
        <v>Ready to Drink30000</v>
      </c>
      <c r="M3542" s="191" t="e">
        <f>VLOOKUP(L3542,'Slope %'!C:D,2,0)</f>
        <v>#N/A</v>
      </c>
    </row>
    <row r="3543" spans="1:13" x14ac:dyDescent="0.25">
      <c r="A3543">
        <v>46545</v>
      </c>
      <c r="B3543" s="58" t="s">
        <v>3321</v>
      </c>
      <c r="C3543" s="58" t="s">
        <v>673</v>
      </c>
      <c r="D3543" s="58" t="s">
        <v>1264</v>
      </c>
      <c r="E3543" s="58">
        <v>30000</v>
      </c>
      <c r="F3543" s="58">
        <v>1</v>
      </c>
      <c r="G3543" s="59">
        <v>5.5</v>
      </c>
      <c r="H3543" s="58" t="s">
        <v>2967</v>
      </c>
      <c r="I3543" s="59">
        <v>169.99</v>
      </c>
      <c r="J3543">
        <v>1</v>
      </c>
      <c r="K3543" s="191"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128.82</v>
      </c>
      <c r="L3543" s="192" t="str">
        <f t="shared" si="55"/>
        <v>Ready to Drink30000</v>
      </c>
      <c r="M3543" s="191" t="e">
        <f>VLOOKUP(L3543,'Slope %'!C:D,2,0)</f>
        <v>#N/A</v>
      </c>
    </row>
    <row r="3544" spans="1:13" x14ac:dyDescent="0.25">
      <c r="A3544">
        <v>46546</v>
      </c>
      <c r="B3544" s="58" t="s">
        <v>3322</v>
      </c>
      <c r="C3544" s="58" t="s">
        <v>673</v>
      </c>
      <c r="D3544" s="58" t="s">
        <v>1264</v>
      </c>
      <c r="E3544" s="58">
        <v>30000</v>
      </c>
      <c r="F3544" s="58">
        <v>1</v>
      </c>
      <c r="G3544" s="59">
        <v>5.5</v>
      </c>
      <c r="H3544" s="58" t="s">
        <v>3039</v>
      </c>
      <c r="I3544" s="59">
        <v>169.99</v>
      </c>
      <c r="J3544">
        <v>1</v>
      </c>
      <c r="K3544" s="191"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128.82</v>
      </c>
      <c r="L3544" s="192" t="str">
        <f t="shared" si="55"/>
        <v>Ready to Drink30000</v>
      </c>
      <c r="M3544" s="191" t="e">
        <f>VLOOKUP(L3544,'Slope %'!C:D,2,0)</f>
        <v>#N/A</v>
      </c>
    </row>
    <row r="3545" spans="1:13" x14ac:dyDescent="0.25">
      <c r="A3545">
        <v>46546</v>
      </c>
      <c r="B3545" s="58" t="s">
        <v>3322</v>
      </c>
      <c r="C3545" s="58" t="s">
        <v>673</v>
      </c>
      <c r="D3545" s="58" t="s">
        <v>1264</v>
      </c>
      <c r="E3545" s="58">
        <v>30000</v>
      </c>
      <c r="F3545" s="58">
        <v>1</v>
      </c>
      <c r="G3545" s="59">
        <v>5.5</v>
      </c>
      <c r="H3545" s="58" t="s">
        <v>2967</v>
      </c>
      <c r="I3545" s="59">
        <v>169.99</v>
      </c>
      <c r="J3545">
        <v>1</v>
      </c>
      <c r="K3545" s="191"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128.82</v>
      </c>
      <c r="L3545" s="192" t="str">
        <f t="shared" si="55"/>
        <v>Ready to Drink30000</v>
      </c>
      <c r="M3545" s="191" t="e">
        <f>VLOOKUP(L3545,'Slope %'!C:D,2,0)</f>
        <v>#N/A</v>
      </c>
    </row>
    <row r="3546" spans="1:13" x14ac:dyDescent="0.25">
      <c r="A3546">
        <v>46547</v>
      </c>
      <c r="B3546" s="58" t="s">
        <v>3323</v>
      </c>
      <c r="C3546" s="58" t="s">
        <v>673</v>
      </c>
      <c r="D3546" s="58" t="s">
        <v>1264</v>
      </c>
      <c r="E3546" s="58">
        <v>30000</v>
      </c>
      <c r="F3546" s="58">
        <v>1</v>
      </c>
      <c r="G3546" s="59">
        <v>5.5</v>
      </c>
      <c r="H3546" s="58" t="s">
        <v>3039</v>
      </c>
      <c r="I3546" s="59">
        <v>169.99</v>
      </c>
      <c r="J3546">
        <v>1</v>
      </c>
      <c r="K3546" s="191"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128.82</v>
      </c>
      <c r="L3546" s="192" t="str">
        <f t="shared" si="55"/>
        <v>Ready to Drink30000</v>
      </c>
      <c r="M3546" s="191" t="e">
        <f>VLOOKUP(L3546,'Slope %'!C:D,2,0)</f>
        <v>#N/A</v>
      </c>
    </row>
    <row r="3547" spans="1:13" x14ac:dyDescent="0.25">
      <c r="A3547">
        <v>46547</v>
      </c>
      <c r="B3547" s="58" t="s">
        <v>3323</v>
      </c>
      <c r="C3547" s="58" t="s">
        <v>673</v>
      </c>
      <c r="D3547" s="58" t="s">
        <v>1264</v>
      </c>
      <c r="E3547" s="58">
        <v>30000</v>
      </c>
      <c r="F3547" s="58">
        <v>1</v>
      </c>
      <c r="G3547" s="59">
        <v>5.5</v>
      </c>
      <c r="H3547" s="58" t="s">
        <v>2967</v>
      </c>
      <c r="I3547" s="59">
        <v>169.99</v>
      </c>
      <c r="J3547">
        <v>1</v>
      </c>
      <c r="K3547" s="191"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128.82</v>
      </c>
      <c r="L3547" s="192" t="str">
        <f t="shared" si="55"/>
        <v>Ready to Drink30000</v>
      </c>
      <c r="M3547" s="191" t="e">
        <f>VLOOKUP(L3547,'Slope %'!C:D,2,0)</f>
        <v>#N/A</v>
      </c>
    </row>
    <row r="3548" spans="1:13" x14ac:dyDescent="0.25">
      <c r="A3548">
        <v>46549</v>
      </c>
      <c r="B3548" s="58" t="s">
        <v>3324</v>
      </c>
      <c r="C3548" s="58" t="s">
        <v>423</v>
      </c>
      <c r="D3548" s="58" t="s">
        <v>520</v>
      </c>
      <c r="E3548" s="58">
        <v>750</v>
      </c>
      <c r="F3548" s="58">
        <v>6</v>
      </c>
      <c r="G3548" s="59">
        <v>12</v>
      </c>
      <c r="H3548" s="58" t="s">
        <v>2442</v>
      </c>
      <c r="I3548" s="59">
        <v>34.31</v>
      </c>
      <c r="J3548">
        <v>1</v>
      </c>
      <c r="K3548" s="191"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7.03</v>
      </c>
      <c r="L3548" s="192" t="str">
        <f t="shared" si="55"/>
        <v>Wine750</v>
      </c>
      <c r="M3548" s="191">
        <f>VLOOKUP(L3548,'Slope %'!C:D,2,0)</f>
        <v>0.1</v>
      </c>
    </row>
    <row r="3549" spans="1:13" x14ac:dyDescent="0.25">
      <c r="A3549">
        <v>46550</v>
      </c>
      <c r="B3549" s="58" t="s">
        <v>3325</v>
      </c>
      <c r="C3549" s="58" t="s">
        <v>410</v>
      </c>
      <c r="D3549" s="58" t="s">
        <v>906</v>
      </c>
      <c r="E3549" s="58">
        <v>473</v>
      </c>
      <c r="F3549" s="58">
        <v>24</v>
      </c>
      <c r="G3549" s="59">
        <v>5.6</v>
      </c>
      <c r="H3549" s="58" t="s">
        <v>1855</v>
      </c>
      <c r="I3549" s="59">
        <v>4.75</v>
      </c>
      <c r="J3549">
        <v>1</v>
      </c>
      <c r="K3549" s="191"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2.0699999999999998</v>
      </c>
      <c r="L3549" s="192" t="str">
        <f t="shared" si="55"/>
        <v>Beer473</v>
      </c>
      <c r="M3549" s="191">
        <f>VLOOKUP(L3549,'Slope %'!C:D,2,0)</f>
        <v>0.12</v>
      </c>
    </row>
    <row r="3550" spans="1:13" x14ac:dyDescent="0.25">
      <c r="A3550">
        <v>46550</v>
      </c>
      <c r="B3550" s="58" t="s">
        <v>3325</v>
      </c>
      <c r="C3550" s="58" t="s">
        <v>410</v>
      </c>
      <c r="D3550" s="58" t="s">
        <v>906</v>
      </c>
      <c r="E3550" s="58">
        <v>473</v>
      </c>
      <c r="F3550" s="58">
        <v>24</v>
      </c>
      <c r="G3550" s="59">
        <v>5.6</v>
      </c>
      <c r="H3550" s="58" t="s">
        <v>1855</v>
      </c>
      <c r="I3550" s="59">
        <v>4.75</v>
      </c>
      <c r="J3550">
        <v>1</v>
      </c>
      <c r="K3550" s="191"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2.0699999999999998</v>
      </c>
      <c r="L3550" s="192" t="str">
        <f t="shared" si="55"/>
        <v>Beer473</v>
      </c>
      <c r="M3550" s="191">
        <f>VLOOKUP(L3550,'Slope %'!C:D,2,0)</f>
        <v>0.12</v>
      </c>
    </row>
    <row r="3551" spans="1:13" x14ac:dyDescent="0.25">
      <c r="A3551">
        <v>46574</v>
      </c>
      <c r="B3551" s="58" t="s">
        <v>3326</v>
      </c>
      <c r="C3551" s="58" t="s">
        <v>410</v>
      </c>
      <c r="D3551" s="58" t="s">
        <v>411</v>
      </c>
      <c r="E3551" s="58">
        <v>473</v>
      </c>
      <c r="F3551" s="58">
        <v>24</v>
      </c>
      <c r="G3551" s="59">
        <v>4.5</v>
      </c>
      <c r="H3551" s="58" t="s">
        <v>1903</v>
      </c>
      <c r="I3551" s="59">
        <v>3.49</v>
      </c>
      <c r="J3551">
        <v>1</v>
      </c>
      <c r="K3551" s="191"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1.66</v>
      </c>
      <c r="L3551" s="192" t="str">
        <f t="shared" si="55"/>
        <v>Beer473</v>
      </c>
      <c r="M3551" s="191">
        <f>VLOOKUP(L3551,'Slope %'!C:D,2,0)</f>
        <v>0.12</v>
      </c>
    </row>
    <row r="3552" spans="1:13" x14ac:dyDescent="0.25">
      <c r="A3552">
        <v>46574</v>
      </c>
      <c r="B3552" s="58" t="s">
        <v>3326</v>
      </c>
      <c r="C3552" s="58" t="s">
        <v>410</v>
      </c>
      <c r="D3552" s="58" t="s">
        <v>411</v>
      </c>
      <c r="E3552" s="58">
        <v>473</v>
      </c>
      <c r="F3552" s="58">
        <v>24</v>
      </c>
      <c r="G3552" s="59">
        <v>4.5</v>
      </c>
      <c r="H3552" s="58" t="s">
        <v>1903</v>
      </c>
      <c r="I3552" s="59">
        <v>3.49</v>
      </c>
      <c r="J3552">
        <v>1</v>
      </c>
      <c r="K3552" s="191"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1.66</v>
      </c>
      <c r="L3552" s="192" t="str">
        <f t="shared" si="55"/>
        <v>Beer473</v>
      </c>
      <c r="M3552" s="191">
        <f>VLOOKUP(L3552,'Slope %'!C:D,2,0)</f>
        <v>0.12</v>
      </c>
    </row>
    <row r="3553" spans="1:13" x14ac:dyDescent="0.25">
      <c r="A3553">
        <v>46592</v>
      </c>
      <c r="B3553" s="58" t="s">
        <v>3327</v>
      </c>
      <c r="C3553" s="58" t="s">
        <v>410</v>
      </c>
      <c r="D3553" s="58" t="s">
        <v>411</v>
      </c>
      <c r="E3553" s="58">
        <v>355</v>
      </c>
      <c r="F3553" s="58">
        <v>24</v>
      </c>
      <c r="G3553" s="59">
        <v>4.8</v>
      </c>
      <c r="H3553" s="58" t="s">
        <v>1613</v>
      </c>
      <c r="I3553" s="59">
        <v>2.5</v>
      </c>
      <c r="J3553">
        <v>1</v>
      </c>
      <c r="K3553" s="191"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1.33</v>
      </c>
      <c r="L3553" s="192" t="str">
        <f t="shared" si="55"/>
        <v>Beer355</v>
      </c>
      <c r="M3553" s="191">
        <f>VLOOKUP(L3553,'Slope %'!C:D,2,0)</f>
        <v>0.12</v>
      </c>
    </row>
    <row r="3554" spans="1:13" x14ac:dyDescent="0.25">
      <c r="A3554">
        <v>46592</v>
      </c>
      <c r="B3554" s="58" t="s">
        <v>3327</v>
      </c>
      <c r="C3554" s="58" t="s">
        <v>410</v>
      </c>
      <c r="D3554" s="58" t="s">
        <v>411</v>
      </c>
      <c r="E3554" s="58">
        <v>355</v>
      </c>
      <c r="F3554" s="58">
        <v>24</v>
      </c>
      <c r="G3554" s="59">
        <v>4.8</v>
      </c>
      <c r="H3554" s="58" t="s">
        <v>1613</v>
      </c>
      <c r="I3554" s="59">
        <v>2.5</v>
      </c>
      <c r="J3554">
        <v>1</v>
      </c>
      <c r="K3554" s="191"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1.33</v>
      </c>
      <c r="L3554" s="192" t="str">
        <f t="shared" si="55"/>
        <v>Beer355</v>
      </c>
      <c r="M3554" s="191">
        <f>VLOOKUP(L3554,'Slope %'!C:D,2,0)</f>
        <v>0.12</v>
      </c>
    </row>
    <row r="3555" spans="1:13" x14ac:dyDescent="0.25">
      <c r="A3555">
        <v>46607</v>
      </c>
      <c r="B3555" s="58" t="s">
        <v>3328</v>
      </c>
      <c r="C3555" s="58" t="s">
        <v>414</v>
      </c>
      <c r="D3555" s="58" t="s">
        <v>418</v>
      </c>
      <c r="E3555" s="58">
        <v>750</v>
      </c>
      <c r="F3555" s="58">
        <v>6</v>
      </c>
      <c r="G3555" s="59">
        <v>40</v>
      </c>
      <c r="H3555" s="58" t="s">
        <v>425</v>
      </c>
      <c r="I3555" s="59">
        <v>34.99</v>
      </c>
      <c r="J3555">
        <v>1</v>
      </c>
      <c r="K3555" s="191"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23.42</v>
      </c>
      <c r="L3555" s="192" t="str">
        <f t="shared" si="55"/>
        <v>Spirits750</v>
      </c>
      <c r="M3555" s="191">
        <f>VLOOKUP(L3555,'Slope %'!C:D,2,0)</f>
        <v>7.0000000000000007E-2</v>
      </c>
    </row>
    <row r="3556" spans="1:13" x14ac:dyDescent="0.25">
      <c r="A3556">
        <v>46643</v>
      </c>
      <c r="B3556" s="58" t="s">
        <v>3329</v>
      </c>
      <c r="C3556" s="58" t="s">
        <v>673</v>
      </c>
      <c r="D3556" s="58" t="s">
        <v>1264</v>
      </c>
      <c r="E3556" s="58">
        <v>1000</v>
      </c>
      <c r="F3556" s="58">
        <v>16</v>
      </c>
      <c r="G3556" s="59">
        <v>5</v>
      </c>
      <c r="H3556" s="58" t="s">
        <v>1200</v>
      </c>
      <c r="I3556" s="59">
        <v>8.99</v>
      </c>
      <c r="J3556">
        <v>1</v>
      </c>
      <c r="K3556" s="191"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3.9</v>
      </c>
      <c r="L3556" s="192" t="str">
        <f t="shared" si="55"/>
        <v>Ready to Drink1000</v>
      </c>
      <c r="M3556" s="191">
        <f>VLOOKUP(L3556,'Slope %'!C:D,2,0)</f>
        <v>0.12</v>
      </c>
    </row>
    <row r="3557" spans="1:13" x14ac:dyDescent="0.25">
      <c r="A3557">
        <v>46643</v>
      </c>
      <c r="B3557" s="58" t="s">
        <v>3329</v>
      </c>
      <c r="C3557" s="58" t="s">
        <v>673</v>
      </c>
      <c r="D3557" s="58" t="s">
        <v>1264</v>
      </c>
      <c r="E3557" s="58">
        <v>1000</v>
      </c>
      <c r="F3557" s="58">
        <v>16</v>
      </c>
      <c r="G3557" s="59">
        <v>5</v>
      </c>
      <c r="H3557" s="58" t="s">
        <v>1200</v>
      </c>
      <c r="I3557" s="59">
        <v>8.99</v>
      </c>
      <c r="J3557">
        <v>1</v>
      </c>
      <c r="K3557" s="191"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3.9</v>
      </c>
      <c r="L3557" s="192" t="str">
        <f t="shared" si="55"/>
        <v>Ready to Drink1000</v>
      </c>
      <c r="M3557" s="191">
        <f>VLOOKUP(L3557,'Slope %'!C:D,2,0)</f>
        <v>0.12</v>
      </c>
    </row>
    <row r="3558" spans="1:13" x14ac:dyDescent="0.25">
      <c r="A3558">
        <v>46644</v>
      </c>
      <c r="B3558" s="58" t="s">
        <v>3330</v>
      </c>
      <c r="C3558" s="58" t="s">
        <v>673</v>
      </c>
      <c r="D3558" s="58" t="s">
        <v>750</v>
      </c>
      <c r="E3558" s="58">
        <v>1000</v>
      </c>
      <c r="F3558" s="58">
        <v>16</v>
      </c>
      <c r="G3558" s="59">
        <v>7</v>
      </c>
      <c r="H3558" s="58" t="s">
        <v>1200</v>
      </c>
      <c r="I3558" s="59">
        <v>8.99</v>
      </c>
      <c r="J3558">
        <v>1</v>
      </c>
      <c r="K3558" s="191"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5.46</v>
      </c>
      <c r="L3558" s="192" t="str">
        <f t="shared" si="55"/>
        <v>Ready to Drink1000</v>
      </c>
      <c r="M3558" s="191">
        <f>VLOOKUP(L3558,'Slope %'!C:D,2,0)</f>
        <v>0.12</v>
      </c>
    </row>
    <row r="3559" spans="1:13" x14ac:dyDescent="0.25">
      <c r="A3559">
        <v>46644</v>
      </c>
      <c r="B3559" s="58" t="s">
        <v>3330</v>
      </c>
      <c r="C3559" s="58" t="s">
        <v>673</v>
      </c>
      <c r="D3559" s="58" t="s">
        <v>750</v>
      </c>
      <c r="E3559" s="58">
        <v>1000</v>
      </c>
      <c r="F3559" s="58">
        <v>16</v>
      </c>
      <c r="G3559" s="59">
        <v>7</v>
      </c>
      <c r="H3559" s="58" t="s">
        <v>1200</v>
      </c>
      <c r="I3559" s="59">
        <v>8.99</v>
      </c>
      <c r="J3559">
        <v>1</v>
      </c>
      <c r="K3559" s="191"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5.46</v>
      </c>
      <c r="L3559" s="192" t="str">
        <f t="shared" si="55"/>
        <v>Ready to Drink1000</v>
      </c>
      <c r="M3559" s="191">
        <f>VLOOKUP(L3559,'Slope %'!C:D,2,0)</f>
        <v>0.12</v>
      </c>
    </row>
    <row r="3560" spans="1:13" x14ac:dyDescent="0.25">
      <c r="A3560">
        <v>46686</v>
      </c>
      <c r="B3560" s="58" t="s">
        <v>3331</v>
      </c>
      <c r="C3560" s="58" t="s">
        <v>410</v>
      </c>
      <c r="D3560" s="58" t="s">
        <v>411</v>
      </c>
      <c r="E3560" s="58">
        <v>2130</v>
      </c>
      <c r="F3560" s="58">
        <v>4</v>
      </c>
      <c r="G3560" s="59">
        <v>5</v>
      </c>
      <c r="H3560" s="58" t="s">
        <v>412</v>
      </c>
      <c r="I3560" s="59">
        <v>14.99</v>
      </c>
      <c r="J3560">
        <v>6</v>
      </c>
      <c r="K3560" s="191"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8.31</v>
      </c>
      <c r="L3560" s="192" t="str">
        <f t="shared" si="55"/>
        <v>Beer2130</v>
      </c>
      <c r="M3560" s="191">
        <f>VLOOKUP(L3560,'Slope %'!C:D,2,0)</f>
        <v>0.1</v>
      </c>
    </row>
    <row r="3561" spans="1:13" x14ac:dyDescent="0.25">
      <c r="A3561">
        <v>46686</v>
      </c>
      <c r="B3561" s="58" t="s">
        <v>3331</v>
      </c>
      <c r="C3561" s="58" t="s">
        <v>410</v>
      </c>
      <c r="D3561" s="58" t="s">
        <v>411</v>
      </c>
      <c r="E3561" s="58">
        <v>2130</v>
      </c>
      <c r="F3561" s="58">
        <v>4</v>
      </c>
      <c r="G3561" s="59">
        <v>5</v>
      </c>
      <c r="H3561" s="58" t="s">
        <v>412</v>
      </c>
      <c r="I3561" s="59">
        <v>14.99</v>
      </c>
      <c r="J3561">
        <v>6</v>
      </c>
      <c r="K3561" s="191"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8.31</v>
      </c>
      <c r="L3561" s="192" t="str">
        <f t="shared" si="55"/>
        <v>Beer2130</v>
      </c>
      <c r="M3561" s="191">
        <f>VLOOKUP(L3561,'Slope %'!C:D,2,0)</f>
        <v>0.1</v>
      </c>
    </row>
    <row r="3562" spans="1:13" x14ac:dyDescent="0.25">
      <c r="A3562">
        <v>46687</v>
      </c>
      <c r="B3562" s="58" t="s">
        <v>3332</v>
      </c>
      <c r="C3562" s="58" t="s">
        <v>410</v>
      </c>
      <c r="D3562" s="58" t="s">
        <v>677</v>
      </c>
      <c r="E3562" s="58">
        <v>2130</v>
      </c>
      <c r="F3562" s="58">
        <v>4</v>
      </c>
      <c r="G3562" s="59">
        <v>5.5</v>
      </c>
      <c r="H3562" s="58" t="s">
        <v>412</v>
      </c>
      <c r="I3562" s="59">
        <v>15.29</v>
      </c>
      <c r="J3562">
        <v>6</v>
      </c>
      <c r="K3562" s="191"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9.15</v>
      </c>
      <c r="L3562" s="192" t="str">
        <f t="shared" si="55"/>
        <v>Beer2130</v>
      </c>
      <c r="M3562" s="191">
        <f>VLOOKUP(L3562,'Slope %'!C:D,2,0)</f>
        <v>0.1</v>
      </c>
    </row>
    <row r="3563" spans="1:13" x14ac:dyDescent="0.25">
      <c r="A3563">
        <v>46687</v>
      </c>
      <c r="B3563" s="58" t="s">
        <v>3332</v>
      </c>
      <c r="C3563" s="58" t="s">
        <v>410</v>
      </c>
      <c r="D3563" s="58" t="s">
        <v>677</v>
      </c>
      <c r="E3563" s="58">
        <v>2130</v>
      </c>
      <c r="F3563" s="58">
        <v>4</v>
      </c>
      <c r="G3563" s="59">
        <v>5.5</v>
      </c>
      <c r="H3563" s="58" t="s">
        <v>412</v>
      </c>
      <c r="I3563" s="59">
        <v>15.29</v>
      </c>
      <c r="J3563">
        <v>6</v>
      </c>
      <c r="K3563" s="191"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9.15</v>
      </c>
      <c r="L3563" s="192" t="str">
        <f t="shared" si="55"/>
        <v>Beer2130</v>
      </c>
      <c r="M3563" s="191">
        <f>VLOOKUP(L3563,'Slope %'!C:D,2,0)</f>
        <v>0.1</v>
      </c>
    </row>
    <row r="3564" spans="1:13" x14ac:dyDescent="0.25">
      <c r="A3564">
        <v>46689</v>
      </c>
      <c r="B3564" s="58" t="s">
        <v>3333</v>
      </c>
      <c r="C3564" s="58" t="s">
        <v>410</v>
      </c>
      <c r="D3564" s="58" t="s">
        <v>677</v>
      </c>
      <c r="E3564" s="58">
        <v>473</v>
      </c>
      <c r="F3564" s="58">
        <v>24</v>
      </c>
      <c r="G3564" s="59">
        <v>5.5</v>
      </c>
      <c r="H3564" s="58" t="s">
        <v>412</v>
      </c>
      <c r="I3564" s="59">
        <v>3.99</v>
      </c>
      <c r="J3564">
        <v>1</v>
      </c>
      <c r="K3564" s="191"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2.0299999999999998</v>
      </c>
      <c r="L3564" s="192" t="str">
        <f t="shared" si="55"/>
        <v>Beer473</v>
      </c>
      <c r="M3564" s="191">
        <f>VLOOKUP(L3564,'Slope %'!C:D,2,0)</f>
        <v>0.12</v>
      </c>
    </row>
    <row r="3565" spans="1:13" x14ac:dyDescent="0.25">
      <c r="A3565">
        <v>46689</v>
      </c>
      <c r="B3565" s="58" t="s">
        <v>3333</v>
      </c>
      <c r="C3565" s="58" t="s">
        <v>410</v>
      </c>
      <c r="D3565" s="58" t="s">
        <v>677</v>
      </c>
      <c r="E3565" s="58">
        <v>473</v>
      </c>
      <c r="F3565" s="58">
        <v>24</v>
      </c>
      <c r="G3565" s="59">
        <v>5.5</v>
      </c>
      <c r="H3565" s="58" t="s">
        <v>412</v>
      </c>
      <c r="I3565" s="59">
        <v>3.99</v>
      </c>
      <c r="J3565">
        <v>1</v>
      </c>
      <c r="K3565" s="191"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2.0299999999999998</v>
      </c>
      <c r="L3565" s="192" t="str">
        <f t="shared" si="55"/>
        <v>Beer473</v>
      </c>
      <c r="M3565" s="191">
        <f>VLOOKUP(L3565,'Slope %'!C:D,2,0)</f>
        <v>0.12</v>
      </c>
    </row>
    <row r="3566" spans="1:13" x14ac:dyDescent="0.25">
      <c r="A3566">
        <v>46705</v>
      </c>
      <c r="B3566" s="58" t="s">
        <v>3334</v>
      </c>
      <c r="C3566" s="58" t="s">
        <v>410</v>
      </c>
      <c r="D3566" s="58" t="s">
        <v>411</v>
      </c>
      <c r="E3566" s="58">
        <v>473</v>
      </c>
      <c r="F3566" s="58">
        <v>24</v>
      </c>
      <c r="G3566" s="59">
        <v>5</v>
      </c>
      <c r="H3566" s="58" t="s">
        <v>412</v>
      </c>
      <c r="I3566" s="59">
        <v>3.99</v>
      </c>
      <c r="J3566">
        <v>1</v>
      </c>
      <c r="K3566" s="191"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1.85</v>
      </c>
      <c r="L3566" s="192" t="str">
        <f t="shared" si="55"/>
        <v>Beer473</v>
      </c>
      <c r="M3566" s="191">
        <f>VLOOKUP(L3566,'Slope %'!C:D,2,0)</f>
        <v>0.12</v>
      </c>
    </row>
    <row r="3567" spans="1:13" x14ac:dyDescent="0.25">
      <c r="A3567">
        <v>46705</v>
      </c>
      <c r="B3567" s="58" t="s">
        <v>3334</v>
      </c>
      <c r="C3567" s="58" t="s">
        <v>410</v>
      </c>
      <c r="D3567" s="58" t="s">
        <v>411</v>
      </c>
      <c r="E3567" s="58">
        <v>473</v>
      </c>
      <c r="F3567" s="58">
        <v>24</v>
      </c>
      <c r="G3567" s="59">
        <v>5</v>
      </c>
      <c r="H3567" s="58" t="s">
        <v>412</v>
      </c>
      <c r="I3567" s="59">
        <v>3.99</v>
      </c>
      <c r="J3567">
        <v>1</v>
      </c>
      <c r="K3567" s="191"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1.85</v>
      </c>
      <c r="L3567" s="192" t="str">
        <f t="shared" si="55"/>
        <v>Beer473</v>
      </c>
      <c r="M3567" s="191">
        <f>VLOOKUP(L3567,'Slope %'!C:D,2,0)</f>
        <v>0.12</v>
      </c>
    </row>
    <row r="3568" spans="1:13" x14ac:dyDescent="0.25">
      <c r="A3568">
        <v>46709</v>
      </c>
      <c r="B3568" s="58" t="s">
        <v>3335</v>
      </c>
      <c r="C3568" s="58" t="s">
        <v>423</v>
      </c>
      <c r="D3568" s="58" t="s">
        <v>520</v>
      </c>
      <c r="E3568" s="58">
        <v>750</v>
      </c>
      <c r="F3568" s="58">
        <v>12</v>
      </c>
      <c r="G3568" s="59">
        <v>11.5</v>
      </c>
      <c r="H3568" s="58" t="s">
        <v>539</v>
      </c>
      <c r="I3568" s="59">
        <v>20.010000000000002</v>
      </c>
      <c r="J3568">
        <v>1</v>
      </c>
      <c r="K3568" s="191"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6.73</v>
      </c>
      <c r="L3568" s="192" t="str">
        <f t="shared" si="55"/>
        <v>Wine750</v>
      </c>
      <c r="M3568" s="191">
        <f>VLOOKUP(L3568,'Slope %'!C:D,2,0)</f>
        <v>0.1</v>
      </c>
    </row>
    <row r="3569" spans="1:13" x14ac:dyDescent="0.25">
      <c r="A3569">
        <v>46721</v>
      </c>
      <c r="B3569" s="58" t="s">
        <v>3336</v>
      </c>
      <c r="C3569" s="58" t="s">
        <v>410</v>
      </c>
      <c r="D3569" s="58" t="s">
        <v>677</v>
      </c>
      <c r="E3569" s="58">
        <v>4260</v>
      </c>
      <c r="F3569" s="58">
        <v>1</v>
      </c>
      <c r="G3569" s="59">
        <v>6.5</v>
      </c>
      <c r="H3569" s="58" t="s">
        <v>412</v>
      </c>
      <c r="I3569" s="59">
        <v>28.99</v>
      </c>
      <c r="J3569">
        <v>12</v>
      </c>
      <c r="K3569" s="191"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21.62</v>
      </c>
      <c r="L3569" s="192" t="str">
        <f t="shared" si="55"/>
        <v>Beer4260</v>
      </c>
      <c r="M3569" s="191">
        <f>VLOOKUP(L3569,'Slope %'!C:D,2,0)</f>
        <v>7.0000000000000007E-2</v>
      </c>
    </row>
    <row r="3570" spans="1:13" x14ac:dyDescent="0.25">
      <c r="A3570">
        <v>46721</v>
      </c>
      <c r="B3570" s="58" t="s">
        <v>3336</v>
      </c>
      <c r="C3570" s="58" t="s">
        <v>410</v>
      </c>
      <c r="D3570" s="58" t="s">
        <v>677</v>
      </c>
      <c r="E3570" s="58">
        <v>4260</v>
      </c>
      <c r="F3570" s="58">
        <v>1</v>
      </c>
      <c r="G3570" s="59">
        <v>6.5</v>
      </c>
      <c r="H3570" s="58" t="s">
        <v>412</v>
      </c>
      <c r="I3570" s="59">
        <v>28.99</v>
      </c>
      <c r="J3570">
        <v>12</v>
      </c>
      <c r="K3570" s="191"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21.62</v>
      </c>
      <c r="L3570" s="192" t="str">
        <f t="shared" si="55"/>
        <v>Beer4260</v>
      </c>
      <c r="M3570" s="191">
        <f>VLOOKUP(L3570,'Slope %'!C:D,2,0)</f>
        <v>7.0000000000000007E-2</v>
      </c>
    </row>
    <row r="3571" spans="1:13" x14ac:dyDescent="0.25">
      <c r="A3571">
        <v>46727</v>
      </c>
      <c r="B3571" s="58" t="s">
        <v>3337</v>
      </c>
      <c r="C3571" s="58" t="s">
        <v>423</v>
      </c>
      <c r="D3571" s="58" t="s">
        <v>476</v>
      </c>
      <c r="E3571" s="58">
        <v>750</v>
      </c>
      <c r="F3571" s="58">
        <v>6</v>
      </c>
      <c r="G3571" s="59">
        <v>14.5</v>
      </c>
      <c r="H3571" s="58" t="s">
        <v>437</v>
      </c>
      <c r="I3571" s="59">
        <v>201.39</v>
      </c>
      <c r="J3571">
        <v>1</v>
      </c>
      <c r="K3571" s="191"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8.49</v>
      </c>
      <c r="L3571" s="192" t="str">
        <f t="shared" si="55"/>
        <v>Wine750</v>
      </c>
      <c r="M3571" s="191">
        <f>VLOOKUP(L3571,'Slope %'!C:D,2,0)</f>
        <v>0.1</v>
      </c>
    </row>
    <row r="3572" spans="1:13" x14ac:dyDescent="0.25">
      <c r="A3572">
        <v>46754</v>
      </c>
      <c r="B3572" s="58" t="s">
        <v>3338</v>
      </c>
      <c r="C3572" s="58" t="s">
        <v>410</v>
      </c>
      <c r="D3572" s="58" t="s">
        <v>717</v>
      </c>
      <c r="E3572" s="58">
        <v>3784</v>
      </c>
      <c r="F3572" s="58">
        <v>3</v>
      </c>
      <c r="G3572" s="59">
        <v>6.5</v>
      </c>
      <c r="H3572" s="58" t="s">
        <v>1887</v>
      </c>
      <c r="I3572" s="59">
        <v>29.99</v>
      </c>
      <c r="J3572">
        <v>8</v>
      </c>
      <c r="K3572" s="191"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19.2</v>
      </c>
      <c r="L3572" s="192" t="str">
        <f t="shared" si="55"/>
        <v>Beer3784</v>
      </c>
      <c r="M3572" s="191">
        <f>VLOOKUP(L3572,'Slope %'!C:D,2,0)</f>
        <v>7.0000000000000007E-2</v>
      </c>
    </row>
    <row r="3573" spans="1:13" x14ac:dyDescent="0.25">
      <c r="A3573">
        <v>46754</v>
      </c>
      <c r="B3573" s="58" t="s">
        <v>3338</v>
      </c>
      <c r="C3573" s="58" t="s">
        <v>410</v>
      </c>
      <c r="D3573" s="58" t="s">
        <v>717</v>
      </c>
      <c r="E3573" s="58">
        <v>3784</v>
      </c>
      <c r="F3573" s="58">
        <v>3</v>
      </c>
      <c r="G3573" s="59">
        <v>6.5</v>
      </c>
      <c r="H3573" s="58" t="s">
        <v>1887</v>
      </c>
      <c r="I3573" s="59">
        <v>29.99</v>
      </c>
      <c r="J3573">
        <v>8</v>
      </c>
      <c r="K3573" s="191"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19.2</v>
      </c>
      <c r="L3573" s="192" t="str">
        <f t="shared" si="55"/>
        <v>Beer3784</v>
      </c>
      <c r="M3573" s="191">
        <f>VLOOKUP(L3573,'Slope %'!C:D,2,0)</f>
        <v>7.0000000000000007E-2</v>
      </c>
    </row>
    <row r="3574" spans="1:13" x14ac:dyDescent="0.25">
      <c r="A3574">
        <v>46760</v>
      </c>
      <c r="B3574" s="58" t="s">
        <v>3339</v>
      </c>
      <c r="C3574" s="58" t="s">
        <v>410</v>
      </c>
      <c r="D3574" s="58" t="s">
        <v>411</v>
      </c>
      <c r="E3574" s="58">
        <v>6390</v>
      </c>
      <c r="F3574" s="58">
        <v>1</v>
      </c>
      <c r="G3574" s="59">
        <v>5</v>
      </c>
      <c r="H3574" s="58" t="s">
        <v>412</v>
      </c>
      <c r="I3574" s="59">
        <v>45.99</v>
      </c>
      <c r="J3574">
        <v>18</v>
      </c>
      <c r="K3574" s="191"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24.94</v>
      </c>
      <c r="L3574" s="192" t="str">
        <f t="shared" si="55"/>
        <v>Beer6390</v>
      </c>
      <c r="M3574" s="191">
        <f>VLOOKUP(L3574,'Slope %'!C:D,2,0)</f>
        <v>0.05</v>
      </c>
    </row>
    <row r="3575" spans="1:13" x14ac:dyDescent="0.25">
      <c r="A3575">
        <v>46760</v>
      </c>
      <c r="B3575" s="58" t="s">
        <v>3339</v>
      </c>
      <c r="C3575" s="58" t="s">
        <v>410</v>
      </c>
      <c r="D3575" s="58" t="s">
        <v>411</v>
      </c>
      <c r="E3575" s="58">
        <v>6390</v>
      </c>
      <c r="F3575" s="58">
        <v>1</v>
      </c>
      <c r="G3575" s="59">
        <v>5</v>
      </c>
      <c r="H3575" s="58" t="s">
        <v>412</v>
      </c>
      <c r="I3575" s="59">
        <v>45.99</v>
      </c>
      <c r="J3575">
        <v>18</v>
      </c>
      <c r="K3575" s="191"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24.94</v>
      </c>
      <c r="L3575" s="192" t="str">
        <f t="shared" si="55"/>
        <v>Beer6390</v>
      </c>
      <c r="M3575" s="191">
        <f>VLOOKUP(L3575,'Slope %'!C:D,2,0)</f>
        <v>0.05</v>
      </c>
    </row>
    <row r="3576" spans="1:13" x14ac:dyDescent="0.25">
      <c r="A3576">
        <v>46763</v>
      </c>
      <c r="B3576" s="58" t="s">
        <v>3340</v>
      </c>
      <c r="C3576" s="58" t="s">
        <v>423</v>
      </c>
      <c r="D3576" s="58" t="s">
        <v>1014</v>
      </c>
      <c r="E3576" s="58">
        <v>750</v>
      </c>
      <c r="F3576" s="58">
        <v>12</v>
      </c>
      <c r="G3576" s="59">
        <v>13</v>
      </c>
      <c r="H3576" s="58" t="s">
        <v>507</v>
      </c>
      <c r="I3576" s="59">
        <v>19.149999999999999</v>
      </c>
      <c r="J3576">
        <v>1</v>
      </c>
      <c r="K3576" s="191"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7.61</v>
      </c>
      <c r="L3576" s="192" t="str">
        <f t="shared" si="55"/>
        <v>Wine750</v>
      </c>
      <c r="M3576" s="191">
        <f>VLOOKUP(L3576,'Slope %'!C:D,2,0)</f>
        <v>0.1</v>
      </c>
    </row>
    <row r="3577" spans="1:13" x14ac:dyDescent="0.25">
      <c r="A3577">
        <v>46771</v>
      </c>
      <c r="B3577" s="58" t="s">
        <v>3341</v>
      </c>
      <c r="C3577" s="58" t="s">
        <v>673</v>
      </c>
      <c r="D3577" s="58" t="s">
        <v>674</v>
      </c>
      <c r="E3577" s="58">
        <v>473</v>
      </c>
      <c r="F3577" s="58">
        <v>24</v>
      </c>
      <c r="G3577" s="59">
        <v>7</v>
      </c>
      <c r="H3577" s="58" t="s">
        <v>697</v>
      </c>
      <c r="I3577" s="59">
        <v>3.79</v>
      </c>
      <c r="J3577">
        <v>1</v>
      </c>
      <c r="K3577" s="191"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2.74</v>
      </c>
      <c r="L3577" s="192" t="str">
        <f t="shared" si="55"/>
        <v>Ready to Drink473</v>
      </c>
      <c r="M3577" s="191">
        <f>VLOOKUP(L3577,'Slope %'!C:D,2,0)</f>
        <v>0.12</v>
      </c>
    </row>
    <row r="3578" spans="1:13" x14ac:dyDescent="0.25">
      <c r="A3578">
        <v>46771</v>
      </c>
      <c r="B3578" s="58" t="s">
        <v>3341</v>
      </c>
      <c r="C3578" s="58" t="s">
        <v>673</v>
      </c>
      <c r="D3578" s="58" t="s">
        <v>674</v>
      </c>
      <c r="E3578" s="58">
        <v>473</v>
      </c>
      <c r="F3578" s="58">
        <v>24</v>
      </c>
      <c r="G3578" s="59">
        <v>7</v>
      </c>
      <c r="H3578" s="58" t="s">
        <v>697</v>
      </c>
      <c r="I3578" s="59">
        <v>3.79</v>
      </c>
      <c r="J3578">
        <v>1</v>
      </c>
      <c r="K3578" s="191"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2.74</v>
      </c>
      <c r="L3578" s="192" t="str">
        <f t="shared" si="55"/>
        <v>Ready to Drink473</v>
      </c>
      <c r="M3578" s="191">
        <f>VLOOKUP(L3578,'Slope %'!C:D,2,0)</f>
        <v>0.12</v>
      </c>
    </row>
    <row r="3579" spans="1:13" x14ac:dyDescent="0.25">
      <c r="A3579">
        <v>46772</v>
      </c>
      <c r="B3579" s="58" t="s">
        <v>3342</v>
      </c>
      <c r="C3579" s="58" t="s">
        <v>414</v>
      </c>
      <c r="D3579" s="58" t="s">
        <v>566</v>
      </c>
      <c r="E3579" s="58">
        <v>750</v>
      </c>
      <c r="F3579" s="58">
        <v>12</v>
      </c>
      <c r="G3579" s="59">
        <v>17</v>
      </c>
      <c r="H3579" s="58" t="s">
        <v>425</v>
      </c>
      <c r="I3579" s="59">
        <v>36.99</v>
      </c>
      <c r="J3579">
        <v>1</v>
      </c>
      <c r="K3579" s="191"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9.9499999999999993</v>
      </c>
      <c r="L3579" s="192" t="str">
        <f t="shared" si="55"/>
        <v>Spirits750</v>
      </c>
      <c r="M3579" s="191">
        <f>VLOOKUP(L3579,'Slope %'!C:D,2,0)</f>
        <v>7.0000000000000007E-2</v>
      </c>
    </row>
    <row r="3580" spans="1:13" x14ac:dyDescent="0.25">
      <c r="A3580">
        <v>46790</v>
      </c>
      <c r="B3580" s="58" t="s">
        <v>3343</v>
      </c>
      <c r="C3580" s="58" t="s">
        <v>410</v>
      </c>
      <c r="D3580" s="58" t="s">
        <v>717</v>
      </c>
      <c r="E3580" s="58">
        <v>473</v>
      </c>
      <c r="F3580" s="58">
        <v>24</v>
      </c>
      <c r="G3580" s="59">
        <v>6</v>
      </c>
      <c r="H3580" s="58" t="s">
        <v>2181</v>
      </c>
      <c r="I3580" s="59">
        <v>4.1100000000000003</v>
      </c>
      <c r="J3580">
        <v>1</v>
      </c>
      <c r="K3580" s="191"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2.2200000000000002</v>
      </c>
      <c r="L3580" s="192" t="str">
        <f t="shared" si="55"/>
        <v>Beer473</v>
      </c>
      <c r="M3580" s="191">
        <f>VLOOKUP(L3580,'Slope %'!C:D,2,0)</f>
        <v>0.12</v>
      </c>
    </row>
    <row r="3581" spans="1:13" x14ac:dyDescent="0.25">
      <c r="A3581">
        <v>46790</v>
      </c>
      <c r="B3581" s="58" t="s">
        <v>3343</v>
      </c>
      <c r="C3581" s="58" t="s">
        <v>410</v>
      </c>
      <c r="D3581" s="58" t="s">
        <v>717</v>
      </c>
      <c r="E3581" s="58">
        <v>473</v>
      </c>
      <c r="F3581" s="58">
        <v>24</v>
      </c>
      <c r="G3581" s="59">
        <v>6</v>
      </c>
      <c r="H3581" s="58" t="s">
        <v>2181</v>
      </c>
      <c r="I3581" s="59">
        <v>4.1100000000000003</v>
      </c>
      <c r="J3581">
        <v>1</v>
      </c>
      <c r="K3581" s="191"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2.2200000000000002</v>
      </c>
      <c r="L3581" s="192" t="str">
        <f t="shared" si="55"/>
        <v>Beer473</v>
      </c>
      <c r="M3581" s="191">
        <f>VLOOKUP(L3581,'Slope %'!C:D,2,0)</f>
        <v>0.12</v>
      </c>
    </row>
    <row r="3582" spans="1:13" x14ac:dyDescent="0.25">
      <c r="A3582">
        <v>46803</v>
      </c>
      <c r="B3582" s="58" t="s">
        <v>3344</v>
      </c>
      <c r="C3582" s="58" t="s">
        <v>414</v>
      </c>
      <c r="D3582" s="58" t="s">
        <v>1884</v>
      </c>
      <c r="E3582" s="58">
        <v>750</v>
      </c>
      <c r="F3582" s="58">
        <v>6</v>
      </c>
      <c r="G3582" s="59">
        <v>40</v>
      </c>
      <c r="H3582" s="58" t="s">
        <v>480</v>
      </c>
      <c r="I3582" s="59">
        <v>68.989999999999995</v>
      </c>
      <c r="J3582">
        <v>1</v>
      </c>
      <c r="K3582" s="191"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23.42</v>
      </c>
      <c r="L3582" s="192" t="str">
        <f t="shared" si="55"/>
        <v>Spirits750</v>
      </c>
      <c r="M3582" s="191">
        <f>VLOOKUP(L3582,'Slope %'!C:D,2,0)</f>
        <v>7.0000000000000007E-2</v>
      </c>
    </row>
    <row r="3583" spans="1:13" x14ac:dyDescent="0.25">
      <c r="A3583">
        <v>46844</v>
      </c>
      <c r="B3583" s="58" t="s">
        <v>3345</v>
      </c>
      <c r="C3583" s="58" t="s">
        <v>414</v>
      </c>
      <c r="D3583" s="58" t="s">
        <v>715</v>
      </c>
      <c r="E3583" s="58">
        <v>750</v>
      </c>
      <c r="F3583" s="58">
        <v>6</v>
      </c>
      <c r="G3583" s="59">
        <v>17</v>
      </c>
      <c r="H3583" s="58" t="s">
        <v>628</v>
      </c>
      <c r="I3583" s="59">
        <v>29.99</v>
      </c>
      <c r="J3583">
        <v>1</v>
      </c>
      <c r="K3583" s="191"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9.9499999999999993</v>
      </c>
      <c r="L3583" s="192" t="str">
        <f t="shared" si="55"/>
        <v>Spirits750</v>
      </c>
      <c r="M3583" s="191">
        <f>VLOOKUP(L3583,'Slope %'!C:D,2,0)</f>
        <v>7.0000000000000007E-2</v>
      </c>
    </row>
    <row r="3584" spans="1:13" x14ac:dyDescent="0.25">
      <c r="A3584">
        <v>46845</v>
      </c>
      <c r="B3584" s="58" t="s">
        <v>3346</v>
      </c>
      <c r="C3584" s="58" t="s">
        <v>414</v>
      </c>
      <c r="D3584" s="58" t="s">
        <v>549</v>
      </c>
      <c r="E3584" s="58">
        <v>750</v>
      </c>
      <c r="F3584" s="58">
        <v>6</v>
      </c>
      <c r="G3584" s="59">
        <v>35</v>
      </c>
      <c r="H3584" s="58" t="s">
        <v>628</v>
      </c>
      <c r="I3584" s="59">
        <v>44.99</v>
      </c>
      <c r="J3584">
        <v>1</v>
      </c>
      <c r="K3584" s="191"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20.49</v>
      </c>
      <c r="L3584" s="192" t="str">
        <f t="shared" si="55"/>
        <v>Spirits750</v>
      </c>
      <c r="M3584" s="191">
        <f>VLOOKUP(L3584,'Slope %'!C:D,2,0)</f>
        <v>7.0000000000000007E-2</v>
      </c>
    </row>
    <row r="3585" spans="1:13" x14ac:dyDescent="0.25">
      <c r="A3585">
        <v>46847</v>
      </c>
      <c r="B3585" s="58" t="s">
        <v>3347</v>
      </c>
      <c r="C3585" s="58" t="s">
        <v>414</v>
      </c>
      <c r="D3585" s="58" t="s">
        <v>606</v>
      </c>
      <c r="E3585" s="58">
        <v>750</v>
      </c>
      <c r="F3585" s="58">
        <v>12</v>
      </c>
      <c r="G3585" s="59">
        <v>30</v>
      </c>
      <c r="H3585" s="58" t="s">
        <v>628</v>
      </c>
      <c r="I3585" s="59">
        <v>26.99</v>
      </c>
      <c r="J3585">
        <v>1</v>
      </c>
      <c r="K3585" s="191"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17.57</v>
      </c>
      <c r="L3585" s="192" t="str">
        <f t="shared" si="55"/>
        <v>Spirits750</v>
      </c>
      <c r="M3585" s="191">
        <f>VLOOKUP(L3585,'Slope %'!C:D,2,0)</f>
        <v>7.0000000000000007E-2</v>
      </c>
    </row>
    <row r="3586" spans="1:13" x14ac:dyDescent="0.25">
      <c r="A3586">
        <v>46905</v>
      </c>
      <c r="B3586" s="58" t="s">
        <v>3348</v>
      </c>
      <c r="C3586" s="58" t="s">
        <v>410</v>
      </c>
      <c r="D3586" s="58" t="s">
        <v>677</v>
      </c>
      <c r="E3586" s="58">
        <v>473</v>
      </c>
      <c r="F3586" s="58">
        <v>24</v>
      </c>
      <c r="G3586" s="59">
        <v>5</v>
      </c>
      <c r="H3586" s="58" t="s">
        <v>2303</v>
      </c>
      <c r="I3586" s="59">
        <v>4.99</v>
      </c>
      <c r="J3586">
        <v>1</v>
      </c>
      <c r="K3586" s="191"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1.85</v>
      </c>
      <c r="L3586" s="192" t="str">
        <f t="shared" si="55"/>
        <v>Beer473</v>
      </c>
      <c r="M3586" s="191">
        <f>VLOOKUP(L3586,'Slope %'!C:D,2,0)</f>
        <v>0.12</v>
      </c>
    </row>
    <row r="3587" spans="1:13" x14ac:dyDescent="0.25">
      <c r="A3587">
        <v>46905</v>
      </c>
      <c r="B3587" s="58" t="s">
        <v>3348</v>
      </c>
      <c r="C3587" s="58" t="s">
        <v>410</v>
      </c>
      <c r="D3587" s="58" t="s">
        <v>677</v>
      </c>
      <c r="E3587" s="58">
        <v>473</v>
      </c>
      <c r="F3587" s="58">
        <v>24</v>
      </c>
      <c r="G3587" s="59">
        <v>5</v>
      </c>
      <c r="H3587" s="58" t="s">
        <v>2303</v>
      </c>
      <c r="I3587" s="59">
        <v>4.99</v>
      </c>
      <c r="J3587">
        <v>1</v>
      </c>
      <c r="K3587" s="191"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1.85</v>
      </c>
      <c r="L3587" s="192" t="str">
        <f t="shared" ref="L3587:L3650" si="56">(_xlfn.CONCAT(C3587,E3587))</f>
        <v>Beer473</v>
      </c>
      <c r="M3587" s="191">
        <f>VLOOKUP(L3587,'Slope %'!C:D,2,0)</f>
        <v>0.12</v>
      </c>
    </row>
    <row r="3588" spans="1:13" x14ac:dyDescent="0.25">
      <c r="A3588">
        <v>46946</v>
      </c>
      <c r="B3588" s="58" t="s">
        <v>3349</v>
      </c>
      <c r="C3588" s="58" t="s">
        <v>423</v>
      </c>
      <c r="D3588" s="58" t="s">
        <v>510</v>
      </c>
      <c r="E3588" s="58">
        <v>750</v>
      </c>
      <c r="F3588" s="58">
        <v>12</v>
      </c>
      <c r="G3588" s="59">
        <v>20</v>
      </c>
      <c r="H3588" s="58" t="s">
        <v>561</v>
      </c>
      <c r="I3588" s="59">
        <v>26.99</v>
      </c>
      <c r="J3588">
        <v>1</v>
      </c>
      <c r="K3588" s="191"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11.71</v>
      </c>
      <c r="L3588" s="192" t="str">
        <f t="shared" si="56"/>
        <v>Wine750</v>
      </c>
      <c r="M3588" s="191">
        <f>VLOOKUP(L3588,'Slope %'!C:D,2,0)</f>
        <v>0.1</v>
      </c>
    </row>
    <row r="3589" spans="1:13" x14ac:dyDescent="0.25">
      <c r="A3589">
        <v>46975</v>
      </c>
      <c r="B3589" s="58" t="s">
        <v>3350</v>
      </c>
      <c r="C3589" s="58" t="s">
        <v>410</v>
      </c>
      <c r="D3589" s="58" t="s">
        <v>717</v>
      </c>
      <c r="E3589" s="58">
        <v>473</v>
      </c>
      <c r="F3589" s="58">
        <v>24</v>
      </c>
      <c r="G3589" s="59">
        <v>6.7</v>
      </c>
      <c r="H3589" s="58" t="s">
        <v>841</v>
      </c>
      <c r="I3589" s="59">
        <v>4.79</v>
      </c>
      <c r="J3589">
        <v>1</v>
      </c>
      <c r="K3589" s="191"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2.4700000000000002</v>
      </c>
      <c r="L3589" s="192" t="str">
        <f t="shared" si="56"/>
        <v>Beer473</v>
      </c>
      <c r="M3589" s="191">
        <f>VLOOKUP(L3589,'Slope %'!C:D,2,0)</f>
        <v>0.12</v>
      </c>
    </row>
    <row r="3590" spans="1:13" x14ac:dyDescent="0.25">
      <c r="A3590">
        <v>46975</v>
      </c>
      <c r="B3590" s="58" t="s">
        <v>3350</v>
      </c>
      <c r="C3590" s="58" t="s">
        <v>410</v>
      </c>
      <c r="D3590" s="58" t="s">
        <v>717</v>
      </c>
      <c r="E3590" s="58">
        <v>473</v>
      </c>
      <c r="F3590" s="58">
        <v>24</v>
      </c>
      <c r="G3590" s="59">
        <v>6.7</v>
      </c>
      <c r="H3590" s="58" t="s">
        <v>841</v>
      </c>
      <c r="I3590" s="59">
        <v>4.79</v>
      </c>
      <c r="J3590">
        <v>1</v>
      </c>
      <c r="K3590" s="191"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2.4700000000000002</v>
      </c>
      <c r="L3590" s="192" t="str">
        <f t="shared" si="56"/>
        <v>Beer473</v>
      </c>
      <c r="M3590" s="191">
        <f>VLOOKUP(L3590,'Slope %'!C:D,2,0)</f>
        <v>0.12</v>
      </c>
    </row>
    <row r="3591" spans="1:13" x14ac:dyDescent="0.25">
      <c r="A3591">
        <v>46987</v>
      </c>
      <c r="B3591" s="58" t="s">
        <v>3351</v>
      </c>
      <c r="C3591" s="58" t="s">
        <v>410</v>
      </c>
      <c r="D3591" s="58" t="s">
        <v>677</v>
      </c>
      <c r="E3591" s="58">
        <v>473</v>
      </c>
      <c r="F3591" s="58">
        <v>24</v>
      </c>
      <c r="G3591" s="59">
        <v>5.5</v>
      </c>
      <c r="H3591" s="58" t="s">
        <v>2818</v>
      </c>
      <c r="I3591" s="59">
        <v>4.25</v>
      </c>
      <c r="J3591">
        <v>1</v>
      </c>
      <c r="K3591" s="191"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2.0299999999999998</v>
      </c>
      <c r="L3591" s="192" t="str">
        <f t="shared" si="56"/>
        <v>Beer473</v>
      </c>
      <c r="M3591" s="191">
        <f>VLOOKUP(L3591,'Slope %'!C:D,2,0)</f>
        <v>0.12</v>
      </c>
    </row>
    <row r="3592" spans="1:13" x14ac:dyDescent="0.25">
      <c r="A3592">
        <v>46987</v>
      </c>
      <c r="B3592" s="58" t="s">
        <v>3351</v>
      </c>
      <c r="C3592" s="58" t="s">
        <v>410</v>
      </c>
      <c r="D3592" s="58" t="s">
        <v>677</v>
      </c>
      <c r="E3592" s="58">
        <v>473</v>
      </c>
      <c r="F3592" s="58">
        <v>24</v>
      </c>
      <c r="G3592" s="59">
        <v>5.5</v>
      </c>
      <c r="H3592" s="58" t="s">
        <v>1903</v>
      </c>
      <c r="I3592" s="59">
        <v>4.25</v>
      </c>
      <c r="J3592">
        <v>1</v>
      </c>
      <c r="K3592" s="191"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2.0299999999999998</v>
      </c>
      <c r="L3592" s="192" t="str">
        <f t="shared" si="56"/>
        <v>Beer473</v>
      </c>
      <c r="M3592" s="191">
        <f>VLOOKUP(L3592,'Slope %'!C:D,2,0)</f>
        <v>0.12</v>
      </c>
    </row>
    <row r="3593" spans="1:13" x14ac:dyDescent="0.25">
      <c r="A3593">
        <v>47003</v>
      </c>
      <c r="B3593" s="58" t="s">
        <v>3352</v>
      </c>
      <c r="C3593" s="58" t="s">
        <v>423</v>
      </c>
      <c r="D3593" s="58" t="s">
        <v>424</v>
      </c>
      <c r="E3593" s="58">
        <v>750</v>
      </c>
      <c r="F3593" s="58">
        <v>12</v>
      </c>
      <c r="G3593" s="59">
        <v>11</v>
      </c>
      <c r="H3593" s="58" t="s">
        <v>471</v>
      </c>
      <c r="I3593" s="59">
        <v>18.989999999999998</v>
      </c>
      <c r="J3593">
        <v>1</v>
      </c>
      <c r="K3593" s="191"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6.44</v>
      </c>
      <c r="L3593" s="192" t="str">
        <f t="shared" si="56"/>
        <v>Wine750</v>
      </c>
      <c r="M3593" s="191">
        <f>VLOOKUP(L3593,'Slope %'!C:D,2,0)</f>
        <v>0.1</v>
      </c>
    </row>
    <row r="3594" spans="1:13" x14ac:dyDescent="0.25">
      <c r="A3594">
        <v>47014</v>
      </c>
      <c r="B3594" s="58" t="s">
        <v>3353</v>
      </c>
      <c r="C3594" s="58" t="s">
        <v>673</v>
      </c>
      <c r="D3594" s="58" t="s">
        <v>1091</v>
      </c>
      <c r="E3594" s="58">
        <v>2130</v>
      </c>
      <c r="F3594" s="58">
        <v>4</v>
      </c>
      <c r="G3594" s="59">
        <v>5</v>
      </c>
      <c r="H3594" s="58" t="s">
        <v>600</v>
      </c>
      <c r="I3594" s="59">
        <v>17.989999999999998</v>
      </c>
      <c r="J3594">
        <v>6</v>
      </c>
      <c r="K3594" s="191"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8.31</v>
      </c>
      <c r="L3594" s="192" t="str">
        <f t="shared" si="56"/>
        <v>Ready to Drink2130</v>
      </c>
      <c r="M3594" s="191">
        <f>VLOOKUP(L3594,'Slope %'!C:D,2,0)</f>
        <v>0.1</v>
      </c>
    </row>
    <row r="3595" spans="1:13" x14ac:dyDescent="0.25">
      <c r="A3595">
        <v>47014</v>
      </c>
      <c r="B3595" s="58" t="s">
        <v>3353</v>
      </c>
      <c r="C3595" s="58" t="s">
        <v>673</v>
      </c>
      <c r="D3595" s="58" t="s">
        <v>1091</v>
      </c>
      <c r="E3595" s="58">
        <v>2130</v>
      </c>
      <c r="F3595" s="58">
        <v>4</v>
      </c>
      <c r="G3595" s="59">
        <v>5</v>
      </c>
      <c r="H3595" s="58" t="s">
        <v>600</v>
      </c>
      <c r="I3595" s="59">
        <v>17.989999999999998</v>
      </c>
      <c r="J3595">
        <v>6</v>
      </c>
      <c r="K3595" s="191"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8.31</v>
      </c>
      <c r="L3595" s="192" t="str">
        <f t="shared" si="56"/>
        <v>Ready to Drink2130</v>
      </c>
      <c r="M3595" s="191">
        <f>VLOOKUP(L3595,'Slope %'!C:D,2,0)</f>
        <v>0.1</v>
      </c>
    </row>
    <row r="3596" spans="1:13" x14ac:dyDescent="0.25">
      <c r="A3596">
        <v>47023</v>
      </c>
      <c r="B3596" s="58" t="s">
        <v>3354</v>
      </c>
      <c r="C3596" s="58" t="s">
        <v>410</v>
      </c>
      <c r="D3596" s="58" t="s">
        <v>717</v>
      </c>
      <c r="E3596" s="58">
        <v>473</v>
      </c>
      <c r="F3596" s="58">
        <v>24</v>
      </c>
      <c r="G3596" s="59">
        <v>7.5</v>
      </c>
      <c r="H3596" s="58" t="s">
        <v>2644</v>
      </c>
      <c r="I3596" s="59">
        <v>4.3</v>
      </c>
      <c r="J3596">
        <v>1</v>
      </c>
      <c r="K3596" s="191"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2.77</v>
      </c>
      <c r="L3596" s="192" t="str">
        <f t="shared" si="56"/>
        <v>Beer473</v>
      </c>
      <c r="M3596" s="191">
        <f>VLOOKUP(L3596,'Slope %'!C:D,2,0)</f>
        <v>0.12</v>
      </c>
    </row>
    <row r="3597" spans="1:13" x14ac:dyDescent="0.25">
      <c r="A3597">
        <v>47023</v>
      </c>
      <c r="B3597" s="58" t="s">
        <v>3354</v>
      </c>
      <c r="C3597" s="58" t="s">
        <v>410</v>
      </c>
      <c r="D3597" s="58" t="s">
        <v>717</v>
      </c>
      <c r="E3597" s="58">
        <v>473</v>
      </c>
      <c r="F3597" s="58">
        <v>24</v>
      </c>
      <c r="G3597" s="59">
        <v>7.5</v>
      </c>
      <c r="H3597" s="58" t="s">
        <v>2644</v>
      </c>
      <c r="I3597" s="59">
        <v>4.3</v>
      </c>
      <c r="J3597">
        <v>1</v>
      </c>
      <c r="K3597" s="191"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2.77</v>
      </c>
      <c r="L3597" s="192" t="str">
        <f t="shared" si="56"/>
        <v>Beer473</v>
      </c>
      <c r="M3597" s="191">
        <f>VLOOKUP(L3597,'Slope %'!C:D,2,0)</f>
        <v>0.12</v>
      </c>
    </row>
    <row r="3598" spans="1:13" x14ac:dyDescent="0.25">
      <c r="A3598">
        <v>47042</v>
      </c>
      <c r="B3598" s="58" t="s">
        <v>3355</v>
      </c>
      <c r="C3598" s="58" t="s">
        <v>423</v>
      </c>
      <c r="D3598" s="58" t="s">
        <v>473</v>
      </c>
      <c r="E3598" s="58">
        <v>750</v>
      </c>
      <c r="F3598" s="58">
        <v>12</v>
      </c>
      <c r="G3598" s="59">
        <v>12.5</v>
      </c>
      <c r="H3598" s="58" t="s">
        <v>3356</v>
      </c>
      <c r="I3598" s="59">
        <v>20</v>
      </c>
      <c r="J3598">
        <v>1</v>
      </c>
      <c r="K3598" s="191"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7.32</v>
      </c>
      <c r="L3598" s="192" t="str">
        <f t="shared" si="56"/>
        <v>Wine750</v>
      </c>
      <c r="M3598" s="191">
        <f>VLOOKUP(L3598,'Slope %'!C:D,2,0)</f>
        <v>0.1</v>
      </c>
    </row>
    <row r="3599" spans="1:13" x14ac:dyDescent="0.25">
      <c r="A3599">
        <v>47053</v>
      </c>
      <c r="B3599" s="58" t="s">
        <v>3357</v>
      </c>
      <c r="C3599" s="58" t="s">
        <v>423</v>
      </c>
      <c r="D3599" s="58" t="s">
        <v>473</v>
      </c>
      <c r="E3599" s="58">
        <v>750</v>
      </c>
      <c r="F3599" s="58">
        <v>12</v>
      </c>
      <c r="G3599" s="59">
        <v>12.4</v>
      </c>
      <c r="H3599" s="58" t="s">
        <v>3358</v>
      </c>
      <c r="I3599" s="59">
        <v>20.99</v>
      </c>
      <c r="J3599">
        <v>1</v>
      </c>
      <c r="K3599" s="191"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7.26</v>
      </c>
      <c r="L3599" s="192" t="str">
        <f t="shared" si="56"/>
        <v>Wine750</v>
      </c>
      <c r="M3599" s="191">
        <f>VLOOKUP(L3599,'Slope %'!C:D,2,0)</f>
        <v>0.1</v>
      </c>
    </row>
    <row r="3600" spans="1:13" x14ac:dyDescent="0.25">
      <c r="A3600">
        <v>47070</v>
      </c>
      <c r="B3600" s="58" t="s">
        <v>3359</v>
      </c>
      <c r="C3600" s="58" t="s">
        <v>423</v>
      </c>
      <c r="D3600" s="58" t="s">
        <v>436</v>
      </c>
      <c r="E3600" s="58">
        <v>750</v>
      </c>
      <c r="F3600" s="58">
        <v>12</v>
      </c>
      <c r="G3600" s="59">
        <v>13</v>
      </c>
      <c r="H3600" s="58" t="s">
        <v>586</v>
      </c>
      <c r="I3600" s="59">
        <v>16.989999999999998</v>
      </c>
      <c r="J3600">
        <v>1</v>
      </c>
      <c r="K3600" s="191"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7.61</v>
      </c>
      <c r="L3600" s="192" t="str">
        <f t="shared" si="56"/>
        <v>Wine750</v>
      </c>
      <c r="M3600" s="191">
        <f>VLOOKUP(L3600,'Slope %'!C:D,2,0)</f>
        <v>0.1</v>
      </c>
    </row>
    <row r="3601" spans="1:13" x14ac:dyDescent="0.25">
      <c r="A3601">
        <v>47072</v>
      </c>
      <c r="B3601" s="58" t="s">
        <v>3360</v>
      </c>
      <c r="C3601" s="58" t="s">
        <v>423</v>
      </c>
      <c r="D3601" s="58" t="s">
        <v>575</v>
      </c>
      <c r="E3601" s="58">
        <v>3000</v>
      </c>
      <c r="F3601" s="58">
        <v>4</v>
      </c>
      <c r="G3601" s="59">
        <v>12</v>
      </c>
      <c r="H3601" s="58" t="s">
        <v>425</v>
      </c>
      <c r="I3601" s="59">
        <v>49.99</v>
      </c>
      <c r="J3601">
        <v>1</v>
      </c>
      <c r="K3601" s="191"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28.11</v>
      </c>
      <c r="L3601" s="192" t="str">
        <f t="shared" si="56"/>
        <v>Wine3000</v>
      </c>
      <c r="M3601" s="191">
        <f>VLOOKUP(L3601,'Slope %'!C:D,2,0)</f>
        <v>0.05</v>
      </c>
    </row>
    <row r="3602" spans="1:13" x14ac:dyDescent="0.25">
      <c r="A3602">
        <v>47074</v>
      </c>
      <c r="B3602" s="58" t="s">
        <v>3361</v>
      </c>
      <c r="C3602" s="58" t="s">
        <v>423</v>
      </c>
      <c r="D3602" s="58" t="s">
        <v>436</v>
      </c>
      <c r="E3602" s="58">
        <v>3000</v>
      </c>
      <c r="F3602" s="58">
        <v>4</v>
      </c>
      <c r="G3602" s="59">
        <v>13</v>
      </c>
      <c r="H3602" s="58" t="s">
        <v>425</v>
      </c>
      <c r="I3602" s="59">
        <v>49.99</v>
      </c>
      <c r="J3602">
        <v>1</v>
      </c>
      <c r="K3602" s="191"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30.45</v>
      </c>
      <c r="L3602" s="192" t="str">
        <f t="shared" si="56"/>
        <v>Wine3000</v>
      </c>
      <c r="M3602" s="191">
        <f>VLOOKUP(L3602,'Slope %'!C:D,2,0)</f>
        <v>0.05</v>
      </c>
    </row>
    <row r="3603" spans="1:13" x14ac:dyDescent="0.25">
      <c r="A3603">
        <v>47075</v>
      </c>
      <c r="B3603" s="58" t="s">
        <v>3362</v>
      </c>
      <c r="C3603" s="58" t="s">
        <v>423</v>
      </c>
      <c r="D3603" s="58" t="s">
        <v>3119</v>
      </c>
      <c r="E3603" s="58">
        <v>750</v>
      </c>
      <c r="F3603" s="58">
        <v>12</v>
      </c>
      <c r="G3603" s="59">
        <v>13</v>
      </c>
      <c r="H3603" s="58" t="s">
        <v>421</v>
      </c>
      <c r="I3603" s="59">
        <v>19.989999999999998</v>
      </c>
      <c r="J3603">
        <v>1</v>
      </c>
      <c r="K3603" s="191"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7.61</v>
      </c>
      <c r="L3603" s="192" t="str">
        <f t="shared" si="56"/>
        <v>Wine750</v>
      </c>
      <c r="M3603" s="191">
        <f>VLOOKUP(L3603,'Slope %'!C:D,2,0)</f>
        <v>0.1</v>
      </c>
    </row>
    <row r="3604" spans="1:13" x14ac:dyDescent="0.25">
      <c r="A3604">
        <v>47080</v>
      </c>
      <c r="B3604" s="58" t="s">
        <v>3363</v>
      </c>
      <c r="C3604" s="58" t="s">
        <v>423</v>
      </c>
      <c r="D3604" s="58" t="s">
        <v>450</v>
      </c>
      <c r="E3604" s="58">
        <v>750</v>
      </c>
      <c r="F3604" s="58">
        <v>6</v>
      </c>
      <c r="G3604" s="59">
        <v>13.5</v>
      </c>
      <c r="H3604" s="58" t="s">
        <v>586</v>
      </c>
      <c r="I3604" s="59">
        <v>19.989999999999998</v>
      </c>
      <c r="J3604">
        <v>1</v>
      </c>
      <c r="K3604" s="191"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7.9</v>
      </c>
      <c r="L3604" s="192" t="str">
        <f t="shared" si="56"/>
        <v>Wine750</v>
      </c>
      <c r="M3604" s="191">
        <f>VLOOKUP(L3604,'Slope %'!C:D,2,0)</f>
        <v>0.1</v>
      </c>
    </row>
    <row r="3605" spans="1:13" x14ac:dyDescent="0.25">
      <c r="A3605">
        <v>47089</v>
      </c>
      <c r="B3605" s="58" t="s">
        <v>3364</v>
      </c>
      <c r="C3605" s="58" t="s">
        <v>673</v>
      </c>
      <c r="D3605" s="58" t="s">
        <v>1398</v>
      </c>
      <c r="E3605" s="58">
        <v>29330</v>
      </c>
      <c r="F3605" s="58">
        <v>1</v>
      </c>
      <c r="G3605" s="59">
        <v>5</v>
      </c>
      <c r="H3605" s="58" t="s">
        <v>2131</v>
      </c>
      <c r="I3605" s="59">
        <v>224</v>
      </c>
      <c r="J3605">
        <v>1</v>
      </c>
      <c r="K3605" s="191"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114.49</v>
      </c>
      <c r="L3605" s="192" t="str">
        <f t="shared" si="56"/>
        <v>Ready to Drink29330</v>
      </c>
      <c r="M3605" s="191" t="e">
        <f>VLOOKUP(L3605,'Slope %'!C:D,2,0)</f>
        <v>#N/A</v>
      </c>
    </row>
    <row r="3606" spans="1:13" x14ac:dyDescent="0.25">
      <c r="A3606">
        <v>47089</v>
      </c>
      <c r="B3606" s="58" t="s">
        <v>3364</v>
      </c>
      <c r="C3606" s="58" t="s">
        <v>673</v>
      </c>
      <c r="D3606" s="58" t="s">
        <v>1398</v>
      </c>
      <c r="E3606" s="58">
        <v>29330</v>
      </c>
      <c r="F3606" s="58">
        <v>1</v>
      </c>
      <c r="G3606" s="59">
        <v>5</v>
      </c>
      <c r="H3606" s="58" t="s">
        <v>2131</v>
      </c>
      <c r="I3606" s="59">
        <v>224</v>
      </c>
      <c r="J3606">
        <v>1</v>
      </c>
      <c r="K3606" s="191"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114.49</v>
      </c>
      <c r="L3606" s="192" t="str">
        <f t="shared" si="56"/>
        <v>Ready to Drink29330</v>
      </c>
      <c r="M3606" s="191" t="e">
        <f>VLOOKUP(L3606,'Slope %'!C:D,2,0)</f>
        <v>#N/A</v>
      </c>
    </row>
    <row r="3607" spans="1:13" x14ac:dyDescent="0.25">
      <c r="A3607">
        <v>47152</v>
      </c>
      <c r="B3607" s="58" t="s">
        <v>3365</v>
      </c>
      <c r="C3607" s="58" t="s">
        <v>423</v>
      </c>
      <c r="D3607" s="58" t="s">
        <v>436</v>
      </c>
      <c r="E3607" s="58">
        <v>750</v>
      </c>
      <c r="F3607" s="58">
        <v>12</v>
      </c>
      <c r="G3607" s="59">
        <v>13.5</v>
      </c>
      <c r="H3607" s="58" t="s">
        <v>586</v>
      </c>
      <c r="I3607" s="59">
        <v>36.99</v>
      </c>
      <c r="J3607">
        <v>1</v>
      </c>
      <c r="K3607" s="191"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7.9</v>
      </c>
      <c r="L3607" s="192" t="str">
        <f t="shared" si="56"/>
        <v>Wine750</v>
      </c>
      <c r="M3607" s="191">
        <f>VLOOKUP(L3607,'Slope %'!C:D,2,0)</f>
        <v>0.1</v>
      </c>
    </row>
    <row r="3608" spans="1:13" x14ac:dyDescent="0.25">
      <c r="A3608">
        <v>47166</v>
      </c>
      <c r="B3608" s="58" t="s">
        <v>3366</v>
      </c>
      <c r="C3608" s="58" t="s">
        <v>414</v>
      </c>
      <c r="D3608" s="58" t="s">
        <v>1021</v>
      </c>
      <c r="E3608" s="58">
        <v>50</v>
      </c>
      <c r="F3608" s="58">
        <v>120</v>
      </c>
      <c r="G3608" s="59">
        <v>35</v>
      </c>
      <c r="H3608" s="58" t="s">
        <v>445</v>
      </c>
      <c r="I3608" s="59">
        <v>3.99</v>
      </c>
      <c r="J3608">
        <v>1</v>
      </c>
      <c r="K3608" s="191"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1.86</v>
      </c>
      <c r="L3608" s="192" t="str">
        <f t="shared" si="56"/>
        <v>Spirits50</v>
      </c>
      <c r="M3608" s="191">
        <f>VLOOKUP(L3608,'Slope %'!C:D,2,0)</f>
        <v>0.1</v>
      </c>
    </row>
    <row r="3609" spans="1:13" x14ac:dyDescent="0.25">
      <c r="A3609">
        <v>47184</v>
      </c>
      <c r="B3609" s="58" t="s">
        <v>3367</v>
      </c>
      <c r="C3609" s="58" t="s">
        <v>423</v>
      </c>
      <c r="D3609" s="58" t="s">
        <v>476</v>
      </c>
      <c r="E3609" s="58">
        <v>750</v>
      </c>
      <c r="F3609" s="58">
        <v>12</v>
      </c>
      <c r="G3609" s="59">
        <v>14</v>
      </c>
      <c r="H3609" s="58" t="s">
        <v>511</v>
      </c>
      <c r="I3609" s="59">
        <v>26.99</v>
      </c>
      <c r="J3609">
        <v>1</v>
      </c>
      <c r="K3609" s="191"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8.1999999999999993</v>
      </c>
      <c r="L3609" s="192" t="str">
        <f t="shared" si="56"/>
        <v>Wine750</v>
      </c>
      <c r="M3609" s="191">
        <f>VLOOKUP(L3609,'Slope %'!C:D,2,0)</f>
        <v>0.1</v>
      </c>
    </row>
    <row r="3610" spans="1:13" x14ac:dyDescent="0.25">
      <c r="A3610">
        <v>47185</v>
      </c>
      <c r="B3610" s="58" t="s">
        <v>3368</v>
      </c>
      <c r="C3610" s="58" t="s">
        <v>423</v>
      </c>
      <c r="D3610" s="58" t="s">
        <v>436</v>
      </c>
      <c r="E3610" s="58">
        <v>750</v>
      </c>
      <c r="F3610" s="58">
        <v>6</v>
      </c>
      <c r="G3610" s="59">
        <v>13.5</v>
      </c>
      <c r="H3610" s="58" t="s">
        <v>586</v>
      </c>
      <c r="I3610" s="59">
        <v>199.99</v>
      </c>
      <c r="J3610">
        <v>1</v>
      </c>
      <c r="K3610" s="191"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7.9</v>
      </c>
      <c r="L3610" s="192" t="str">
        <f t="shared" si="56"/>
        <v>Wine750</v>
      </c>
      <c r="M3610" s="191">
        <f>VLOOKUP(L3610,'Slope %'!C:D,2,0)</f>
        <v>0.1</v>
      </c>
    </row>
    <row r="3611" spans="1:13" x14ac:dyDescent="0.25">
      <c r="A3611">
        <v>47187</v>
      </c>
      <c r="B3611" s="58" t="s">
        <v>3278</v>
      </c>
      <c r="C3611" s="58" t="s">
        <v>414</v>
      </c>
      <c r="D3611" s="58" t="s">
        <v>663</v>
      </c>
      <c r="E3611" s="58">
        <v>750</v>
      </c>
      <c r="F3611" s="58">
        <v>12</v>
      </c>
      <c r="G3611" s="59">
        <v>30</v>
      </c>
      <c r="H3611" s="58" t="s">
        <v>1657</v>
      </c>
      <c r="I3611" s="59">
        <v>35.99</v>
      </c>
      <c r="J3611">
        <v>1</v>
      </c>
      <c r="K3611" s="191"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17.57</v>
      </c>
      <c r="L3611" s="192" t="str">
        <f t="shared" si="56"/>
        <v>Spirits750</v>
      </c>
      <c r="M3611" s="191">
        <f>VLOOKUP(L3611,'Slope %'!C:D,2,0)</f>
        <v>7.0000000000000007E-2</v>
      </c>
    </row>
    <row r="3612" spans="1:13" x14ac:dyDescent="0.25">
      <c r="A3612">
        <v>47189</v>
      </c>
      <c r="B3612" s="58" t="s">
        <v>3369</v>
      </c>
      <c r="C3612" s="58" t="s">
        <v>423</v>
      </c>
      <c r="D3612" s="58" t="s">
        <v>639</v>
      </c>
      <c r="E3612" s="58">
        <v>750</v>
      </c>
      <c r="F3612" s="58">
        <v>12</v>
      </c>
      <c r="G3612" s="59">
        <v>13.5</v>
      </c>
      <c r="H3612" s="58" t="s">
        <v>507</v>
      </c>
      <c r="I3612" s="59">
        <v>29.99</v>
      </c>
      <c r="J3612">
        <v>1</v>
      </c>
      <c r="K3612" s="191"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7.9</v>
      </c>
      <c r="L3612" s="192" t="str">
        <f t="shared" si="56"/>
        <v>Wine750</v>
      </c>
      <c r="M3612" s="191">
        <f>VLOOKUP(L3612,'Slope %'!C:D,2,0)</f>
        <v>0.1</v>
      </c>
    </row>
    <row r="3613" spans="1:13" x14ac:dyDescent="0.25">
      <c r="A3613">
        <v>47199</v>
      </c>
      <c r="B3613" s="58" t="s">
        <v>3370</v>
      </c>
      <c r="C3613" s="58" t="s">
        <v>414</v>
      </c>
      <c r="D3613" s="58" t="s">
        <v>492</v>
      </c>
      <c r="E3613" s="58">
        <v>750</v>
      </c>
      <c r="F3613" s="58">
        <v>6</v>
      </c>
      <c r="G3613" s="59">
        <v>40</v>
      </c>
      <c r="H3613" s="58" t="s">
        <v>445</v>
      </c>
      <c r="I3613" s="59">
        <v>99.99</v>
      </c>
      <c r="J3613">
        <v>1</v>
      </c>
      <c r="K3613" s="191"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23.42</v>
      </c>
      <c r="L3613" s="192" t="str">
        <f t="shared" si="56"/>
        <v>Spirits750</v>
      </c>
      <c r="M3613" s="191">
        <f>VLOOKUP(L3613,'Slope %'!C:D,2,0)</f>
        <v>7.0000000000000007E-2</v>
      </c>
    </row>
    <row r="3614" spans="1:13" x14ac:dyDescent="0.25">
      <c r="A3614">
        <v>47204</v>
      </c>
      <c r="B3614" s="58" t="s">
        <v>3371</v>
      </c>
      <c r="C3614" s="58" t="s">
        <v>423</v>
      </c>
      <c r="D3614" s="58" t="s">
        <v>436</v>
      </c>
      <c r="E3614" s="58">
        <v>750</v>
      </c>
      <c r="F3614" s="58">
        <v>3</v>
      </c>
      <c r="G3614" s="59">
        <v>13</v>
      </c>
      <c r="H3614" s="58" t="s">
        <v>586</v>
      </c>
      <c r="I3614" s="59">
        <v>449.99</v>
      </c>
      <c r="J3614">
        <v>1</v>
      </c>
      <c r="K3614" s="191"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7.61</v>
      </c>
      <c r="L3614" s="192" t="str">
        <f t="shared" si="56"/>
        <v>Wine750</v>
      </c>
      <c r="M3614" s="191">
        <f>VLOOKUP(L3614,'Slope %'!C:D,2,0)</f>
        <v>0.1</v>
      </c>
    </row>
    <row r="3615" spans="1:13" x14ac:dyDescent="0.25">
      <c r="A3615">
        <v>47249</v>
      </c>
      <c r="B3615" s="58" t="s">
        <v>3372</v>
      </c>
      <c r="C3615" s="58" t="s">
        <v>410</v>
      </c>
      <c r="D3615" s="58" t="s">
        <v>621</v>
      </c>
      <c r="E3615" s="58">
        <v>473</v>
      </c>
      <c r="F3615" s="58">
        <v>24</v>
      </c>
      <c r="G3615" s="59">
        <v>3.5</v>
      </c>
      <c r="H3615" s="58" t="s">
        <v>2066</v>
      </c>
      <c r="I3615" s="59">
        <v>3.99</v>
      </c>
      <c r="J3615">
        <v>1</v>
      </c>
      <c r="K3615" s="191"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1.29</v>
      </c>
      <c r="L3615" s="192" t="str">
        <f t="shared" si="56"/>
        <v>Beer473</v>
      </c>
      <c r="M3615" s="191">
        <f>VLOOKUP(L3615,'Slope %'!C:D,2,0)</f>
        <v>0.12</v>
      </c>
    </row>
    <row r="3616" spans="1:13" x14ac:dyDescent="0.25">
      <c r="A3616">
        <v>47249</v>
      </c>
      <c r="B3616" s="58" t="s">
        <v>3372</v>
      </c>
      <c r="C3616" s="58" t="s">
        <v>410</v>
      </c>
      <c r="D3616" s="58" t="s">
        <v>621</v>
      </c>
      <c r="E3616" s="58">
        <v>473</v>
      </c>
      <c r="F3616" s="58">
        <v>24</v>
      </c>
      <c r="G3616" s="59">
        <v>3.5</v>
      </c>
      <c r="H3616" s="58" t="s">
        <v>2066</v>
      </c>
      <c r="I3616" s="59">
        <v>3.99</v>
      </c>
      <c r="J3616">
        <v>1</v>
      </c>
      <c r="K3616" s="191"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1.29</v>
      </c>
      <c r="L3616" s="192" t="str">
        <f t="shared" si="56"/>
        <v>Beer473</v>
      </c>
      <c r="M3616" s="191">
        <f>VLOOKUP(L3616,'Slope %'!C:D,2,0)</f>
        <v>0.12</v>
      </c>
    </row>
    <row r="3617" spans="1:13" x14ac:dyDescent="0.25">
      <c r="A3617">
        <v>47251</v>
      </c>
      <c r="B3617" s="58" t="s">
        <v>3373</v>
      </c>
      <c r="C3617" s="58" t="s">
        <v>414</v>
      </c>
      <c r="D3617" s="58" t="s">
        <v>663</v>
      </c>
      <c r="E3617" s="58">
        <v>375</v>
      </c>
      <c r="F3617" s="58">
        <v>12</v>
      </c>
      <c r="G3617" s="59">
        <v>20</v>
      </c>
      <c r="H3617" s="58" t="s">
        <v>416</v>
      </c>
      <c r="I3617" s="59">
        <v>20.49</v>
      </c>
      <c r="J3617">
        <v>1</v>
      </c>
      <c r="K3617" s="191"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6.65</v>
      </c>
      <c r="L3617" s="192" t="str">
        <f t="shared" si="56"/>
        <v>Spirits375</v>
      </c>
      <c r="M3617" s="191">
        <f>VLOOKUP(L3617,'Slope %'!C:D,2,0)</f>
        <v>0.1</v>
      </c>
    </row>
    <row r="3618" spans="1:13" x14ac:dyDescent="0.25">
      <c r="A3618">
        <v>47262</v>
      </c>
      <c r="B3618" s="58" t="s">
        <v>3374</v>
      </c>
      <c r="C3618" s="58" t="s">
        <v>410</v>
      </c>
      <c r="D3618" s="58" t="s">
        <v>677</v>
      </c>
      <c r="E3618" s="58">
        <v>473</v>
      </c>
      <c r="F3618" s="58">
        <v>24</v>
      </c>
      <c r="G3618" s="59">
        <v>5.3</v>
      </c>
      <c r="H3618" s="58" t="s">
        <v>2066</v>
      </c>
      <c r="I3618" s="59">
        <v>4.3</v>
      </c>
      <c r="J3618">
        <v>1</v>
      </c>
      <c r="K3618" s="191"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1.96</v>
      </c>
      <c r="L3618" s="192" t="str">
        <f t="shared" si="56"/>
        <v>Beer473</v>
      </c>
      <c r="M3618" s="191">
        <f>VLOOKUP(L3618,'Slope %'!C:D,2,0)</f>
        <v>0.12</v>
      </c>
    </row>
    <row r="3619" spans="1:13" x14ac:dyDescent="0.25">
      <c r="A3619">
        <v>47262</v>
      </c>
      <c r="B3619" s="58" t="s">
        <v>3374</v>
      </c>
      <c r="C3619" s="58" t="s">
        <v>410</v>
      </c>
      <c r="D3619" s="58" t="s">
        <v>677</v>
      </c>
      <c r="E3619" s="58">
        <v>473</v>
      </c>
      <c r="F3619" s="58">
        <v>24</v>
      </c>
      <c r="G3619" s="59">
        <v>5.3</v>
      </c>
      <c r="H3619" s="58" t="s">
        <v>2066</v>
      </c>
      <c r="I3619" s="59">
        <v>4.3</v>
      </c>
      <c r="J3619">
        <v>1</v>
      </c>
      <c r="K3619" s="191"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1.96</v>
      </c>
      <c r="L3619" s="192" t="str">
        <f t="shared" si="56"/>
        <v>Beer473</v>
      </c>
      <c r="M3619" s="191">
        <f>VLOOKUP(L3619,'Slope %'!C:D,2,0)</f>
        <v>0.12</v>
      </c>
    </row>
    <row r="3620" spans="1:13" x14ac:dyDescent="0.25">
      <c r="A3620">
        <v>47266</v>
      </c>
      <c r="B3620" s="58" t="s">
        <v>3375</v>
      </c>
      <c r="C3620" s="58" t="s">
        <v>410</v>
      </c>
      <c r="D3620" s="58" t="s">
        <v>411</v>
      </c>
      <c r="E3620" s="58">
        <v>473</v>
      </c>
      <c r="F3620" s="58">
        <v>24</v>
      </c>
      <c r="G3620" s="59">
        <v>5</v>
      </c>
      <c r="H3620" s="58" t="s">
        <v>2066</v>
      </c>
      <c r="I3620" s="59">
        <v>4.1500000000000004</v>
      </c>
      <c r="J3620">
        <v>1</v>
      </c>
      <c r="K3620" s="191"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1.85</v>
      </c>
      <c r="L3620" s="192" t="str">
        <f t="shared" si="56"/>
        <v>Beer473</v>
      </c>
      <c r="M3620" s="191">
        <f>VLOOKUP(L3620,'Slope %'!C:D,2,0)</f>
        <v>0.12</v>
      </c>
    </row>
    <row r="3621" spans="1:13" x14ac:dyDescent="0.25">
      <c r="A3621">
        <v>47266</v>
      </c>
      <c r="B3621" s="58" t="s">
        <v>3375</v>
      </c>
      <c r="C3621" s="58" t="s">
        <v>410</v>
      </c>
      <c r="D3621" s="58" t="s">
        <v>411</v>
      </c>
      <c r="E3621" s="58">
        <v>473</v>
      </c>
      <c r="F3621" s="58">
        <v>24</v>
      </c>
      <c r="G3621" s="59">
        <v>5</v>
      </c>
      <c r="H3621" s="58" t="s">
        <v>2066</v>
      </c>
      <c r="I3621" s="59">
        <v>4.1500000000000004</v>
      </c>
      <c r="J3621">
        <v>1</v>
      </c>
      <c r="K3621" s="191"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1.85</v>
      </c>
      <c r="L3621" s="192" t="str">
        <f t="shared" si="56"/>
        <v>Beer473</v>
      </c>
      <c r="M3621" s="191">
        <f>VLOOKUP(L3621,'Slope %'!C:D,2,0)</f>
        <v>0.12</v>
      </c>
    </row>
    <row r="3622" spans="1:13" x14ac:dyDescent="0.25">
      <c r="A3622">
        <v>47268</v>
      </c>
      <c r="B3622" s="58" t="s">
        <v>3376</v>
      </c>
      <c r="C3622" s="58" t="s">
        <v>410</v>
      </c>
      <c r="D3622" s="58" t="s">
        <v>717</v>
      </c>
      <c r="E3622" s="58">
        <v>473</v>
      </c>
      <c r="F3622" s="58">
        <v>24</v>
      </c>
      <c r="G3622" s="59">
        <v>6</v>
      </c>
      <c r="H3622" s="58" t="s">
        <v>2920</v>
      </c>
      <c r="I3622" s="59">
        <v>4.6500000000000004</v>
      </c>
      <c r="J3622">
        <v>1</v>
      </c>
      <c r="K3622" s="191"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2.2200000000000002</v>
      </c>
      <c r="L3622" s="192" t="str">
        <f t="shared" si="56"/>
        <v>Beer473</v>
      </c>
      <c r="M3622" s="191">
        <f>VLOOKUP(L3622,'Slope %'!C:D,2,0)</f>
        <v>0.12</v>
      </c>
    </row>
    <row r="3623" spans="1:13" x14ac:dyDescent="0.25">
      <c r="A3623">
        <v>47268</v>
      </c>
      <c r="B3623" s="58" t="s">
        <v>3376</v>
      </c>
      <c r="C3623" s="58" t="s">
        <v>410</v>
      </c>
      <c r="D3623" s="58" t="s">
        <v>717</v>
      </c>
      <c r="E3623" s="58">
        <v>473</v>
      </c>
      <c r="F3623" s="58">
        <v>24</v>
      </c>
      <c r="G3623" s="59">
        <v>6</v>
      </c>
      <c r="H3623" s="58" t="s">
        <v>1903</v>
      </c>
      <c r="I3623" s="59">
        <v>4.6500000000000004</v>
      </c>
      <c r="J3623">
        <v>1</v>
      </c>
      <c r="K3623" s="191"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2.2200000000000002</v>
      </c>
      <c r="L3623" s="192" t="str">
        <f t="shared" si="56"/>
        <v>Beer473</v>
      </c>
      <c r="M3623" s="191">
        <f>VLOOKUP(L3623,'Slope %'!C:D,2,0)</f>
        <v>0.12</v>
      </c>
    </row>
    <row r="3624" spans="1:13" x14ac:dyDescent="0.25">
      <c r="A3624">
        <v>47272</v>
      </c>
      <c r="B3624" s="58" t="s">
        <v>3377</v>
      </c>
      <c r="C3624" s="58" t="s">
        <v>423</v>
      </c>
      <c r="D3624" s="58" t="s">
        <v>467</v>
      </c>
      <c r="E3624" s="58">
        <v>750</v>
      </c>
      <c r="F3624" s="58">
        <v>12</v>
      </c>
      <c r="G3624" s="59">
        <v>9.9999999999999995E-8</v>
      </c>
      <c r="H3624" s="58" t="s">
        <v>539</v>
      </c>
      <c r="I3624" s="59">
        <v>13.99</v>
      </c>
      <c r="J3624">
        <v>1</v>
      </c>
      <c r="K3624" s="191"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0</v>
      </c>
      <c r="L3624" s="192" t="str">
        <f t="shared" si="56"/>
        <v>Wine750</v>
      </c>
      <c r="M3624" s="191">
        <f>VLOOKUP(L3624,'Slope %'!C:D,2,0)</f>
        <v>0.1</v>
      </c>
    </row>
    <row r="3625" spans="1:13" x14ac:dyDescent="0.25">
      <c r="A3625">
        <v>47276</v>
      </c>
      <c r="B3625" s="58" t="s">
        <v>3378</v>
      </c>
      <c r="C3625" s="58" t="s">
        <v>423</v>
      </c>
      <c r="D3625" s="58" t="s">
        <v>520</v>
      </c>
      <c r="E3625" s="58">
        <v>750</v>
      </c>
      <c r="F3625" s="58">
        <v>12</v>
      </c>
      <c r="G3625" s="59">
        <v>9.9999999999999995E-8</v>
      </c>
      <c r="H3625" s="58" t="s">
        <v>539</v>
      </c>
      <c r="I3625" s="59">
        <v>13.99</v>
      </c>
      <c r="J3625">
        <v>1</v>
      </c>
      <c r="K3625" s="191"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0</v>
      </c>
      <c r="L3625" s="192" t="str">
        <f t="shared" si="56"/>
        <v>Wine750</v>
      </c>
      <c r="M3625" s="191">
        <f>VLOOKUP(L3625,'Slope %'!C:D,2,0)</f>
        <v>0.1</v>
      </c>
    </row>
    <row r="3626" spans="1:13" x14ac:dyDescent="0.25">
      <c r="A3626">
        <v>47278</v>
      </c>
      <c r="B3626" s="58" t="s">
        <v>3379</v>
      </c>
      <c r="C3626" s="58" t="s">
        <v>414</v>
      </c>
      <c r="D3626" s="58" t="s">
        <v>1884</v>
      </c>
      <c r="E3626" s="58">
        <v>750</v>
      </c>
      <c r="F3626" s="58">
        <v>6</v>
      </c>
      <c r="G3626" s="59">
        <v>40</v>
      </c>
      <c r="H3626" s="58" t="s">
        <v>419</v>
      </c>
      <c r="I3626" s="59">
        <v>124.99</v>
      </c>
      <c r="J3626">
        <v>1</v>
      </c>
      <c r="K3626" s="191"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23.42</v>
      </c>
      <c r="L3626" s="192" t="str">
        <f t="shared" si="56"/>
        <v>Spirits750</v>
      </c>
      <c r="M3626" s="191">
        <f>VLOOKUP(L3626,'Slope %'!C:D,2,0)</f>
        <v>7.0000000000000007E-2</v>
      </c>
    </row>
    <row r="3627" spans="1:13" x14ac:dyDescent="0.25">
      <c r="A3627">
        <v>47309</v>
      </c>
      <c r="B3627" s="58" t="s">
        <v>3380</v>
      </c>
      <c r="C3627" s="58" t="s">
        <v>414</v>
      </c>
      <c r="D3627" s="58" t="s">
        <v>1475</v>
      </c>
      <c r="E3627" s="58">
        <v>700</v>
      </c>
      <c r="F3627" s="58">
        <v>6</v>
      </c>
      <c r="G3627" s="59">
        <v>43</v>
      </c>
      <c r="H3627" s="58" t="s">
        <v>416</v>
      </c>
      <c r="I3627" s="59">
        <v>99.99</v>
      </c>
      <c r="J3627">
        <v>1</v>
      </c>
      <c r="K3627" s="191"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23.5</v>
      </c>
      <c r="L3627" s="192" t="str">
        <f t="shared" si="56"/>
        <v>Spirits700</v>
      </c>
      <c r="M3627" s="191">
        <f>VLOOKUP(L3627,'Slope %'!C:D,2,0)</f>
        <v>7.0000000000000007E-2</v>
      </c>
    </row>
    <row r="3628" spans="1:13" x14ac:dyDescent="0.25">
      <c r="A3628">
        <v>47320</v>
      </c>
      <c r="B3628" s="58" t="s">
        <v>3381</v>
      </c>
      <c r="C3628" s="58" t="s">
        <v>673</v>
      </c>
      <c r="D3628" s="58" t="s">
        <v>674</v>
      </c>
      <c r="E3628" s="58">
        <v>355</v>
      </c>
      <c r="F3628" s="58">
        <v>24</v>
      </c>
      <c r="G3628" s="59">
        <v>5</v>
      </c>
      <c r="H3628" s="58" t="s">
        <v>448</v>
      </c>
      <c r="I3628" s="59">
        <v>3.37</v>
      </c>
      <c r="J3628">
        <v>1</v>
      </c>
      <c r="K3628" s="191"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1.57</v>
      </c>
      <c r="L3628" s="192" t="str">
        <f t="shared" si="56"/>
        <v>Ready to Drink355</v>
      </c>
      <c r="M3628" s="191">
        <f>VLOOKUP(L3628,'Slope %'!C:D,2,0)</f>
        <v>0.12</v>
      </c>
    </row>
    <row r="3629" spans="1:13" x14ac:dyDescent="0.25">
      <c r="A3629">
        <v>47320</v>
      </c>
      <c r="B3629" s="58" t="s">
        <v>3381</v>
      </c>
      <c r="C3629" s="58" t="s">
        <v>673</v>
      </c>
      <c r="D3629" s="58" t="s">
        <v>674</v>
      </c>
      <c r="E3629" s="58">
        <v>355</v>
      </c>
      <c r="F3629" s="58">
        <v>24</v>
      </c>
      <c r="G3629" s="59">
        <v>5</v>
      </c>
      <c r="H3629" s="58" t="s">
        <v>448</v>
      </c>
      <c r="I3629" s="59">
        <v>3.37</v>
      </c>
      <c r="J3629">
        <v>1</v>
      </c>
      <c r="K3629" s="191"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1.57</v>
      </c>
      <c r="L3629" s="192" t="str">
        <f t="shared" si="56"/>
        <v>Ready to Drink355</v>
      </c>
      <c r="M3629" s="191">
        <f>VLOOKUP(L3629,'Slope %'!C:D,2,0)</f>
        <v>0.12</v>
      </c>
    </row>
    <row r="3630" spans="1:13" x14ac:dyDescent="0.25">
      <c r="A3630">
        <v>47324</v>
      </c>
      <c r="B3630" s="58" t="s">
        <v>3382</v>
      </c>
      <c r="C3630" s="58" t="s">
        <v>410</v>
      </c>
      <c r="D3630" s="58" t="s">
        <v>677</v>
      </c>
      <c r="E3630" s="58">
        <v>473</v>
      </c>
      <c r="F3630" s="58">
        <v>24</v>
      </c>
      <c r="G3630" s="59">
        <v>4.5999999999999996</v>
      </c>
      <c r="H3630" s="58" t="s">
        <v>2781</v>
      </c>
      <c r="I3630" s="59">
        <v>3.99</v>
      </c>
      <c r="J3630">
        <v>1</v>
      </c>
      <c r="K3630" s="191"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1.7</v>
      </c>
      <c r="L3630" s="192" t="str">
        <f t="shared" si="56"/>
        <v>Beer473</v>
      </c>
      <c r="M3630" s="191">
        <f>VLOOKUP(L3630,'Slope %'!C:D,2,0)</f>
        <v>0.12</v>
      </c>
    </row>
    <row r="3631" spans="1:13" x14ac:dyDescent="0.25">
      <c r="A3631">
        <v>47324</v>
      </c>
      <c r="B3631" s="58" t="s">
        <v>3382</v>
      </c>
      <c r="C3631" s="58" t="s">
        <v>410</v>
      </c>
      <c r="D3631" s="58" t="s">
        <v>677</v>
      </c>
      <c r="E3631" s="58">
        <v>473</v>
      </c>
      <c r="F3631" s="58">
        <v>24</v>
      </c>
      <c r="G3631" s="59">
        <v>4.5999999999999996</v>
      </c>
      <c r="H3631" s="58" t="s">
        <v>2781</v>
      </c>
      <c r="I3631" s="59">
        <v>3.99</v>
      </c>
      <c r="J3631">
        <v>1</v>
      </c>
      <c r="K3631" s="191"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1.7</v>
      </c>
      <c r="L3631" s="192" t="str">
        <f t="shared" si="56"/>
        <v>Beer473</v>
      </c>
      <c r="M3631" s="191">
        <f>VLOOKUP(L3631,'Slope %'!C:D,2,0)</f>
        <v>0.12</v>
      </c>
    </row>
    <row r="3632" spans="1:13" x14ac:dyDescent="0.25">
      <c r="A3632">
        <v>47329</v>
      </c>
      <c r="B3632" s="58" t="s">
        <v>3383</v>
      </c>
      <c r="C3632" s="58" t="s">
        <v>410</v>
      </c>
      <c r="D3632" s="58" t="s">
        <v>717</v>
      </c>
      <c r="E3632" s="58">
        <v>473</v>
      </c>
      <c r="F3632" s="58">
        <v>24</v>
      </c>
      <c r="G3632" s="59">
        <v>6.5</v>
      </c>
      <c r="H3632" s="58" t="s">
        <v>2781</v>
      </c>
      <c r="I3632" s="59">
        <v>4.5999999999999996</v>
      </c>
      <c r="J3632">
        <v>1</v>
      </c>
      <c r="K3632" s="191"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2.4</v>
      </c>
      <c r="L3632" s="192" t="str">
        <f t="shared" si="56"/>
        <v>Beer473</v>
      </c>
      <c r="M3632" s="191">
        <f>VLOOKUP(L3632,'Slope %'!C:D,2,0)</f>
        <v>0.12</v>
      </c>
    </row>
    <row r="3633" spans="1:13" x14ac:dyDescent="0.25">
      <c r="A3633">
        <v>47329</v>
      </c>
      <c r="B3633" s="58" t="s">
        <v>3383</v>
      </c>
      <c r="C3633" s="58" t="s">
        <v>410</v>
      </c>
      <c r="D3633" s="58" t="s">
        <v>717</v>
      </c>
      <c r="E3633" s="58">
        <v>473</v>
      </c>
      <c r="F3633" s="58">
        <v>24</v>
      </c>
      <c r="G3633" s="59">
        <v>6.5</v>
      </c>
      <c r="H3633" s="58" t="s">
        <v>2781</v>
      </c>
      <c r="I3633" s="59">
        <v>4.5999999999999996</v>
      </c>
      <c r="J3633">
        <v>1</v>
      </c>
      <c r="K3633" s="191"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2.4</v>
      </c>
      <c r="L3633" s="192" t="str">
        <f t="shared" si="56"/>
        <v>Beer473</v>
      </c>
      <c r="M3633" s="191">
        <f>VLOOKUP(L3633,'Slope %'!C:D,2,0)</f>
        <v>0.12</v>
      </c>
    </row>
    <row r="3634" spans="1:13" x14ac:dyDescent="0.25">
      <c r="A3634">
        <v>47331</v>
      </c>
      <c r="B3634" s="58" t="s">
        <v>3384</v>
      </c>
      <c r="C3634" s="58" t="s">
        <v>410</v>
      </c>
      <c r="D3634" s="58" t="s">
        <v>621</v>
      </c>
      <c r="E3634" s="58">
        <v>4260</v>
      </c>
      <c r="F3634" s="58">
        <v>1</v>
      </c>
      <c r="G3634" s="59">
        <v>3.8</v>
      </c>
      <c r="H3634" s="58" t="s">
        <v>412</v>
      </c>
      <c r="I3634" s="59">
        <v>27.79</v>
      </c>
      <c r="J3634">
        <v>12</v>
      </c>
      <c r="K3634" s="191"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12.64</v>
      </c>
      <c r="L3634" s="192" t="str">
        <f t="shared" si="56"/>
        <v>Beer4260</v>
      </c>
      <c r="M3634" s="191">
        <f>VLOOKUP(L3634,'Slope %'!C:D,2,0)</f>
        <v>7.0000000000000007E-2</v>
      </c>
    </row>
    <row r="3635" spans="1:13" x14ac:dyDescent="0.25">
      <c r="A3635">
        <v>47331</v>
      </c>
      <c r="B3635" s="58" t="s">
        <v>3384</v>
      </c>
      <c r="C3635" s="58" t="s">
        <v>410</v>
      </c>
      <c r="D3635" s="58" t="s">
        <v>621</v>
      </c>
      <c r="E3635" s="58">
        <v>4260</v>
      </c>
      <c r="F3635" s="58">
        <v>1</v>
      </c>
      <c r="G3635" s="59">
        <v>3.8</v>
      </c>
      <c r="H3635" s="58" t="s">
        <v>412</v>
      </c>
      <c r="I3635" s="59">
        <v>27.79</v>
      </c>
      <c r="J3635">
        <v>12</v>
      </c>
      <c r="K3635" s="191"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12.64</v>
      </c>
      <c r="L3635" s="192" t="str">
        <f t="shared" si="56"/>
        <v>Beer4260</v>
      </c>
      <c r="M3635" s="191">
        <f>VLOOKUP(L3635,'Slope %'!C:D,2,0)</f>
        <v>7.0000000000000007E-2</v>
      </c>
    </row>
    <row r="3636" spans="1:13" x14ac:dyDescent="0.25">
      <c r="A3636">
        <v>47340</v>
      </c>
      <c r="B3636" s="58" t="s">
        <v>3385</v>
      </c>
      <c r="C3636" s="58" t="s">
        <v>410</v>
      </c>
      <c r="D3636" s="58" t="s">
        <v>906</v>
      </c>
      <c r="E3636" s="58">
        <v>473</v>
      </c>
      <c r="F3636" s="58">
        <v>24</v>
      </c>
      <c r="G3636" s="59">
        <v>4.2</v>
      </c>
      <c r="H3636" s="58" t="s">
        <v>2781</v>
      </c>
      <c r="I3636" s="59">
        <v>4.25</v>
      </c>
      <c r="J3636">
        <v>1</v>
      </c>
      <c r="K3636" s="191"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1.55</v>
      </c>
      <c r="L3636" s="192" t="str">
        <f t="shared" si="56"/>
        <v>Beer473</v>
      </c>
      <c r="M3636" s="191">
        <f>VLOOKUP(L3636,'Slope %'!C:D,2,0)</f>
        <v>0.12</v>
      </c>
    </row>
    <row r="3637" spans="1:13" x14ac:dyDescent="0.25">
      <c r="A3637">
        <v>47340</v>
      </c>
      <c r="B3637" s="58" t="s">
        <v>3385</v>
      </c>
      <c r="C3637" s="58" t="s">
        <v>410</v>
      </c>
      <c r="D3637" s="58" t="s">
        <v>906</v>
      </c>
      <c r="E3637" s="58">
        <v>473</v>
      </c>
      <c r="F3637" s="58">
        <v>24</v>
      </c>
      <c r="G3637" s="59">
        <v>4.2</v>
      </c>
      <c r="H3637" s="58" t="s">
        <v>2781</v>
      </c>
      <c r="I3637" s="59">
        <v>4.25</v>
      </c>
      <c r="J3637">
        <v>1</v>
      </c>
      <c r="K3637" s="191"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1.55</v>
      </c>
      <c r="L3637" s="192" t="str">
        <f t="shared" si="56"/>
        <v>Beer473</v>
      </c>
      <c r="M3637" s="191">
        <f>VLOOKUP(L3637,'Slope %'!C:D,2,0)</f>
        <v>0.12</v>
      </c>
    </row>
    <row r="3638" spans="1:13" x14ac:dyDescent="0.25">
      <c r="A3638">
        <v>47341</v>
      </c>
      <c r="B3638" s="58" t="s">
        <v>3386</v>
      </c>
      <c r="C3638" s="58" t="s">
        <v>423</v>
      </c>
      <c r="D3638" s="58" t="s">
        <v>935</v>
      </c>
      <c r="E3638" s="58">
        <v>750</v>
      </c>
      <c r="F3638" s="58">
        <v>12</v>
      </c>
      <c r="G3638" s="59">
        <v>7.5</v>
      </c>
      <c r="H3638" s="58" t="s">
        <v>451</v>
      </c>
      <c r="I3638" s="59">
        <v>11.99</v>
      </c>
      <c r="J3638">
        <v>1</v>
      </c>
      <c r="K3638" s="191"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4.3899999999999997</v>
      </c>
      <c r="L3638" s="192" t="str">
        <f t="shared" si="56"/>
        <v>Wine750</v>
      </c>
      <c r="M3638" s="191">
        <f>VLOOKUP(L3638,'Slope %'!C:D,2,0)</f>
        <v>0.1</v>
      </c>
    </row>
    <row r="3639" spans="1:13" x14ac:dyDescent="0.25">
      <c r="A3639">
        <v>47346</v>
      </c>
      <c r="B3639" s="58" t="s">
        <v>3387</v>
      </c>
      <c r="C3639" s="58" t="s">
        <v>410</v>
      </c>
      <c r="D3639" s="58" t="s">
        <v>906</v>
      </c>
      <c r="E3639" s="58">
        <v>473</v>
      </c>
      <c r="F3639" s="58">
        <v>24</v>
      </c>
      <c r="G3639" s="59">
        <v>4.5</v>
      </c>
      <c r="H3639" s="58" t="s">
        <v>448</v>
      </c>
      <c r="I3639" s="59">
        <v>4.99</v>
      </c>
      <c r="J3639">
        <v>1</v>
      </c>
      <c r="K3639" s="191"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1.66</v>
      </c>
      <c r="L3639" s="192" t="str">
        <f t="shared" si="56"/>
        <v>Beer473</v>
      </c>
      <c r="M3639" s="191">
        <f>VLOOKUP(L3639,'Slope %'!C:D,2,0)</f>
        <v>0.12</v>
      </c>
    </row>
    <row r="3640" spans="1:13" x14ac:dyDescent="0.25">
      <c r="A3640">
        <v>47346</v>
      </c>
      <c r="B3640" s="58" t="s">
        <v>3387</v>
      </c>
      <c r="C3640" s="58" t="s">
        <v>410</v>
      </c>
      <c r="D3640" s="58" t="s">
        <v>906</v>
      </c>
      <c r="E3640" s="58">
        <v>473</v>
      </c>
      <c r="F3640" s="58">
        <v>24</v>
      </c>
      <c r="G3640" s="59">
        <v>4.5</v>
      </c>
      <c r="H3640" s="58" t="s">
        <v>448</v>
      </c>
      <c r="I3640" s="59">
        <v>4.99</v>
      </c>
      <c r="J3640">
        <v>1</v>
      </c>
      <c r="K3640" s="191"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1.66</v>
      </c>
      <c r="L3640" s="192" t="str">
        <f t="shared" si="56"/>
        <v>Beer473</v>
      </c>
      <c r="M3640" s="191">
        <f>VLOOKUP(L3640,'Slope %'!C:D,2,0)</f>
        <v>0.12</v>
      </c>
    </row>
    <row r="3641" spans="1:13" x14ac:dyDescent="0.25">
      <c r="A3641">
        <v>47351</v>
      </c>
      <c r="B3641" s="58" t="s">
        <v>3388</v>
      </c>
      <c r="C3641" s="58" t="s">
        <v>410</v>
      </c>
      <c r="D3641" s="58" t="s">
        <v>906</v>
      </c>
      <c r="E3641" s="58">
        <v>473</v>
      </c>
      <c r="F3641" s="58">
        <v>24</v>
      </c>
      <c r="G3641" s="59">
        <v>4.8</v>
      </c>
      <c r="H3641" s="58" t="s">
        <v>1813</v>
      </c>
      <c r="I3641" s="59">
        <v>4.49</v>
      </c>
      <c r="J3641">
        <v>1</v>
      </c>
      <c r="K3641" s="191"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1.77</v>
      </c>
      <c r="L3641" s="192" t="str">
        <f t="shared" si="56"/>
        <v>Beer473</v>
      </c>
      <c r="M3641" s="191">
        <f>VLOOKUP(L3641,'Slope %'!C:D,2,0)</f>
        <v>0.12</v>
      </c>
    </row>
    <row r="3642" spans="1:13" x14ac:dyDescent="0.25">
      <c r="A3642">
        <v>47351</v>
      </c>
      <c r="B3642" s="58" t="s">
        <v>3388</v>
      </c>
      <c r="C3642" s="58" t="s">
        <v>410</v>
      </c>
      <c r="D3642" s="58" t="s">
        <v>906</v>
      </c>
      <c r="E3642" s="58">
        <v>473</v>
      </c>
      <c r="F3642" s="58">
        <v>24</v>
      </c>
      <c r="G3642" s="59">
        <v>4.8</v>
      </c>
      <c r="H3642" s="58" t="s">
        <v>1813</v>
      </c>
      <c r="I3642" s="59">
        <v>4.49</v>
      </c>
      <c r="J3642">
        <v>1</v>
      </c>
      <c r="K3642" s="191"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1.77</v>
      </c>
      <c r="L3642" s="192" t="str">
        <f t="shared" si="56"/>
        <v>Beer473</v>
      </c>
      <c r="M3642" s="191">
        <f>VLOOKUP(L3642,'Slope %'!C:D,2,0)</f>
        <v>0.12</v>
      </c>
    </row>
    <row r="3643" spans="1:13" x14ac:dyDescent="0.25">
      <c r="A3643">
        <v>47356</v>
      </c>
      <c r="B3643" s="58" t="s">
        <v>3389</v>
      </c>
      <c r="C3643" s="58" t="s">
        <v>673</v>
      </c>
      <c r="D3643" s="58" t="s">
        <v>750</v>
      </c>
      <c r="E3643" s="58">
        <v>473</v>
      </c>
      <c r="F3643" s="58">
        <v>24</v>
      </c>
      <c r="G3643" s="59">
        <v>7</v>
      </c>
      <c r="H3643" s="58" t="s">
        <v>1526</v>
      </c>
      <c r="I3643" s="59">
        <v>3.99</v>
      </c>
      <c r="J3643">
        <v>1</v>
      </c>
      <c r="K3643" s="191"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2.74</v>
      </c>
      <c r="L3643" s="192" t="str">
        <f t="shared" si="56"/>
        <v>Ready to Drink473</v>
      </c>
      <c r="M3643" s="191">
        <f>VLOOKUP(L3643,'Slope %'!C:D,2,0)</f>
        <v>0.12</v>
      </c>
    </row>
    <row r="3644" spans="1:13" x14ac:dyDescent="0.25">
      <c r="A3644">
        <v>47356</v>
      </c>
      <c r="B3644" s="58" t="s">
        <v>3389</v>
      </c>
      <c r="C3644" s="58" t="s">
        <v>673</v>
      </c>
      <c r="D3644" s="58" t="s">
        <v>750</v>
      </c>
      <c r="E3644" s="58">
        <v>473</v>
      </c>
      <c r="F3644" s="58">
        <v>24</v>
      </c>
      <c r="G3644" s="59">
        <v>7</v>
      </c>
      <c r="H3644" s="58" t="s">
        <v>1526</v>
      </c>
      <c r="I3644" s="59">
        <v>3.99</v>
      </c>
      <c r="J3644">
        <v>1</v>
      </c>
      <c r="K3644" s="191"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2.74</v>
      </c>
      <c r="L3644" s="192" t="str">
        <f t="shared" si="56"/>
        <v>Ready to Drink473</v>
      </c>
      <c r="M3644" s="191">
        <f>VLOOKUP(L3644,'Slope %'!C:D,2,0)</f>
        <v>0.12</v>
      </c>
    </row>
    <row r="3645" spans="1:13" x14ac:dyDescent="0.25">
      <c r="A3645">
        <v>47362</v>
      </c>
      <c r="B3645" s="58" t="s">
        <v>3390</v>
      </c>
      <c r="C3645" s="58" t="s">
        <v>423</v>
      </c>
      <c r="D3645" s="58" t="s">
        <v>473</v>
      </c>
      <c r="E3645" s="58">
        <v>750</v>
      </c>
      <c r="F3645" s="58">
        <v>12</v>
      </c>
      <c r="G3645" s="59">
        <v>12</v>
      </c>
      <c r="H3645" s="58" t="s">
        <v>553</v>
      </c>
      <c r="I3645" s="59">
        <v>17.989999999999998</v>
      </c>
      <c r="J3645">
        <v>1</v>
      </c>
      <c r="K3645" s="191"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7.03</v>
      </c>
      <c r="L3645" s="192" t="str">
        <f t="shared" si="56"/>
        <v>Wine750</v>
      </c>
      <c r="M3645" s="191">
        <f>VLOOKUP(L3645,'Slope %'!C:D,2,0)</f>
        <v>0.1</v>
      </c>
    </row>
    <row r="3646" spans="1:13" x14ac:dyDescent="0.25">
      <c r="A3646">
        <v>47370</v>
      </c>
      <c r="B3646" s="58" t="s">
        <v>3391</v>
      </c>
      <c r="C3646" s="58" t="s">
        <v>673</v>
      </c>
      <c r="D3646" s="58" t="s">
        <v>1264</v>
      </c>
      <c r="E3646" s="58">
        <v>2840</v>
      </c>
      <c r="F3646" s="58">
        <v>3</v>
      </c>
      <c r="G3646" s="59">
        <v>5</v>
      </c>
      <c r="H3646" s="58" t="s">
        <v>600</v>
      </c>
      <c r="I3646" s="59">
        <v>22.99</v>
      </c>
      <c r="J3646">
        <v>8</v>
      </c>
      <c r="K3646" s="191"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11.09</v>
      </c>
      <c r="L3646" s="192" t="str">
        <f t="shared" si="56"/>
        <v>Ready to Drink2840</v>
      </c>
      <c r="M3646" s="191">
        <f>VLOOKUP(L3646,'Slope %'!C:D,2,0)</f>
        <v>7.0000000000000007E-2</v>
      </c>
    </row>
    <row r="3647" spans="1:13" x14ac:dyDescent="0.25">
      <c r="A3647">
        <v>47370</v>
      </c>
      <c r="B3647" s="58" t="s">
        <v>3391</v>
      </c>
      <c r="C3647" s="58" t="s">
        <v>673</v>
      </c>
      <c r="D3647" s="58" t="s">
        <v>1264</v>
      </c>
      <c r="E3647" s="58">
        <v>2840</v>
      </c>
      <c r="F3647" s="58">
        <v>3</v>
      </c>
      <c r="G3647" s="59">
        <v>5</v>
      </c>
      <c r="H3647" s="58" t="s">
        <v>600</v>
      </c>
      <c r="I3647" s="59">
        <v>22.99</v>
      </c>
      <c r="J3647">
        <v>8</v>
      </c>
      <c r="K3647" s="191"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11.09</v>
      </c>
      <c r="L3647" s="192" t="str">
        <f t="shared" si="56"/>
        <v>Ready to Drink2840</v>
      </c>
      <c r="M3647" s="191">
        <f>VLOOKUP(L3647,'Slope %'!C:D,2,0)</f>
        <v>7.0000000000000007E-2</v>
      </c>
    </row>
    <row r="3648" spans="1:13" x14ac:dyDescent="0.25">
      <c r="A3648">
        <v>47401</v>
      </c>
      <c r="B3648" s="58" t="s">
        <v>3392</v>
      </c>
      <c r="C3648" s="58" t="s">
        <v>410</v>
      </c>
      <c r="D3648" s="58" t="s">
        <v>717</v>
      </c>
      <c r="E3648" s="58">
        <v>473</v>
      </c>
      <c r="F3648" s="58">
        <v>24</v>
      </c>
      <c r="G3648" s="59">
        <v>6.8</v>
      </c>
      <c r="H3648" s="58" t="s">
        <v>1813</v>
      </c>
      <c r="I3648" s="59">
        <v>4.29</v>
      </c>
      <c r="J3648">
        <v>1</v>
      </c>
      <c r="K3648" s="191"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2.5099999999999998</v>
      </c>
      <c r="L3648" s="192" t="str">
        <f t="shared" si="56"/>
        <v>Beer473</v>
      </c>
      <c r="M3648" s="191">
        <f>VLOOKUP(L3648,'Slope %'!C:D,2,0)</f>
        <v>0.12</v>
      </c>
    </row>
    <row r="3649" spans="1:13" x14ac:dyDescent="0.25">
      <c r="A3649">
        <v>47401</v>
      </c>
      <c r="B3649" s="58" t="s">
        <v>3392</v>
      </c>
      <c r="C3649" s="58" t="s">
        <v>410</v>
      </c>
      <c r="D3649" s="58" t="s">
        <v>717</v>
      </c>
      <c r="E3649" s="58">
        <v>473</v>
      </c>
      <c r="F3649" s="58">
        <v>24</v>
      </c>
      <c r="G3649" s="59">
        <v>6.8</v>
      </c>
      <c r="H3649" s="58" t="s">
        <v>1813</v>
      </c>
      <c r="I3649" s="59">
        <v>4.29</v>
      </c>
      <c r="J3649">
        <v>1</v>
      </c>
      <c r="K3649" s="191"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2.5099999999999998</v>
      </c>
      <c r="L3649" s="192" t="str">
        <f t="shared" si="56"/>
        <v>Beer473</v>
      </c>
      <c r="M3649" s="191">
        <f>VLOOKUP(L3649,'Slope %'!C:D,2,0)</f>
        <v>0.12</v>
      </c>
    </row>
    <row r="3650" spans="1:13" x14ac:dyDescent="0.25">
      <c r="A3650">
        <v>47541</v>
      </c>
      <c r="B3650" s="58" t="s">
        <v>3393</v>
      </c>
      <c r="C3650" s="58" t="s">
        <v>423</v>
      </c>
      <c r="D3650" s="58" t="s">
        <v>436</v>
      </c>
      <c r="E3650" s="58">
        <v>750</v>
      </c>
      <c r="F3650" s="58">
        <v>12</v>
      </c>
      <c r="G3650" s="59">
        <v>9.5</v>
      </c>
      <c r="H3650" s="58" t="s">
        <v>2967</v>
      </c>
      <c r="I3650" s="59">
        <v>25.99</v>
      </c>
      <c r="J3650">
        <v>1</v>
      </c>
      <c r="K3650" s="191"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5.56</v>
      </c>
      <c r="L3650" s="192" t="str">
        <f t="shared" si="56"/>
        <v>Wine750</v>
      </c>
      <c r="M3650" s="191">
        <f>VLOOKUP(L3650,'Slope %'!C:D,2,0)</f>
        <v>0.1</v>
      </c>
    </row>
    <row r="3651" spans="1:13" x14ac:dyDescent="0.25">
      <c r="A3651">
        <v>47543</v>
      </c>
      <c r="B3651" s="58" t="s">
        <v>3394</v>
      </c>
      <c r="C3651" s="58" t="s">
        <v>414</v>
      </c>
      <c r="D3651" s="58" t="s">
        <v>488</v>
      </c>
      <c r="E3651" s="58">
        <v>750</v>
      </c>
      <c r="F3651" s="58">
        <v>12</v>
      </c>
      <c r="G3651" s="59">
        <v>40</v>
      </c>
      <c r="H3651" s="58" t="s">
        <v>437</v>
      </c>
      <c r="I3651" s="59">
        <v>24.95</v>
      </c>
      <c r="J3651">
        <v>1</v>
      </c>
      <c r="K3651" s="191"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23.42</v>
      </c>
      <c r="L3651" s="192" t="str">
        <f t="shared" ref="L3651:L3714" si="57">(_xlfn.CONCAT(C3651,E3651))</f>
        <v>Spirits750</v>
      </c>
      <c r="M3651" s="191">
        <f>VLOOKUP(L3651,'Slope %'!C:D,2,0)</f>
        <v>7.0000000000000007E-2</v>
      </c>
    </row>
    <row r="3652" spans="1:13" x14ac:dyDescent="0.25">
      <c r="A3652">
        <v>47545</v>
      </c>
      <c r="B3652" s="58" t="s">
        <v>785</v>
      </c>
      <c r="C3652" s="58" t="s">
        <v>423</v>
      </c>
      <c r="D3652" s="58" t="s">
        <v>436</v>
      </c>
      <c r="E3652" s="58">
        <v>750</v>
      </c>
      <c r="F3652" s="58">
        <v>12</v>
      </c>
      <c r="G3652" s="59">
        <v>14.5</v>
      </c>
      <c r="H3652" s="58" t="s">
        <v>561</v>
      </c>
      <c r="I3652" s="59">
        <v>27.99</v>
      </c>
      <c r="J3652">
        <v>1</v>
      </c>
      <c r="K3652" s="191"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8.49</v>
      </c>
      <c r="L3652" s="192" t="str">
        <f t="shared" si="57"/>
        <v>Wine750</v>
      </c>
      <c r="M3652" s="191">
        <f>VLOOKUP(L3652,'Slope %'!C:D,2,0)</f>
        <v>0.1</v>
      </c>
    </row>
    <row r="3653" spans="1:13" x14ac:dyDescent="0.25">
      <c r="A3653">
        <v>47548</v>
      </c>
      <c r="B3653" s="58" t="s">
        <v>3395</v>
      </c>
      <c r="C3653" s="58" t="s">
        <v>423</v>
      </c>
      <c r="D3653" s="58" t="s">
        <v>436</v>
      </c>
      <c r="E3653" s="58">
        <v>750</v>
      </c>
      <c r="F3653" s="58">
        <v>12</v>
      </c>
      <c r="G3653" s="59">
        <v>10</v>
      </c>
      <c r="H3653" s="58" t="s">
        <v>2967</v>
      </c>
      <c r="I3653" s="59">
        <v>25.99</v>
      </c>
      <c r="J3653">
        <v>1</v>
      </c>
      <c r="K3653" s="191"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5.86</v>
      </c>
      <c r="L3653" s="192" t="str">
        <f t="shared" si="57"/>
        <v>Wine750</v>
      </c>
      <c r="M3653" s="191">
        <f>VLOOKUP(L3653,'Slope %'!C:D,2,0)</f>
        <v>0.1</v>
      </c>
    </row>
    <row r="3654" spans="1:13" x14ac:dyDescent="0.25">
      <c r="A3654">
        <v>47557</v>
      </c>
      <c r="B3654" s="58" t="s">
        <v>3396</v>
      </c>
      <c r="C3654" s="58" t="s">
        <v>423</v>
      </c>
      <c r="D3654" s="58" t="s">
        <v>424</v>
      </c>
      <c r="E3654" s="58">
        <v>750</v>
      </c>
      <c r="F3654" s="58">
        <v>12</v>
      </c>
      <c r="G3654" s="59">
        <v>10</v>
      </c>
      <c r="H3654" s="58" t="s">
        <v>2967</v>
      </c>
      <c r="I3654" s="59">
        <v>25.99</v>
      </c>
      <c r="J3654">
        <v>1</v>
      </c>
      <c r="K3654" s="191"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5.86</v>
      </c>
      <c r="L3654" s="192" t="str">
        <f t="shared" si="57"/>
        <v>Wine750</v>
      </c>
      <c r="M3654" s="191">
        <f>VLOOKUP(L3654,'Slope %'!C:D,2,0)</f>
        <v>0.1</v>
      </c>
    </row>
    <row r="3655" spans="1:13" x14ac:dyDescent="0.25">
      <c r="A3655">
        <v>47588</v>
      </c>
      <c r="B3655" s="58" t="s">
        <v>3397</v>
      </c>
      <c r="C3655" s="58" t="s">
        <v>410</v>
      </c>
      <c r="D3655" s="58" t="s">
        <v>906</v>
      </c>
      <c r="E3655" s="58">
        <v>473</v>
      </c>
      <c r="F3655" s="58">
        <v>24</v>
      </c>
      <c r="G3655" s="59">
        <v>5</v>
      </c>
      <c r="H3655" s="58" t="s">
        <v>1526</v>
      </c>
      <c r="I3655" s="59">
        <v>3.75</v>
      </c>
      <c r="J3655">
        <v>1</v>
      </c>
      <c r="K3655" s="191"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1.85</v>
      </c>
      <c r="L3655" s="192" t="str">
        <f t="shared" si="57"/>
        <v>Beer473</v>
      </c>
      <c r="M3655" s="191">
        <f>VLOOKUP(L3655,'Slope %'!C:D,2,0)</f>
        <v>0.12</v>
      </c>
    </row>
    <row r="3656" spans="1:13" x14ac:dyDescent="0.25">
      <c r="A3656">
        <v>47588</v>
      </c>
      <c r="B3656" s="58" t="s">
        <v>3397</v>
      </c>
      <c r="C3656" s="58" t="s">
        <v>410</v>
      </c>
      <c r="D3656" s="58" t="s">
        <v>906</v>
      </c>
      <c r="E3656" s="58">
        <v>473</v>
      </c>
      <c r="F3656" s="58">
        <v>24</v>
      </c>
      <c r="G3656" s="59">
        <v>5</v>
      </c>
      <c r="H3656" s="58" t="s">
        <v>1526</v>
      </c>
      <c r="I3656" s="59">
        <v>3.75</v>
      </c>
      <c r="J3656">
        <v>1</v>
      </c>
      <c r="K3656" s="191"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1.85</v>
      </c>
      <c r="L3656" s="192" t="str">
        <f t="shared" si="57"/>
        <v>Beer473</v>
      </c>
      <c r="M3656" s="191">
        <f>VLOOKUP(L3656,'Slope %'!C:D,2,0)</f>
        <v>0.12</v>
      </c>
    </row>
    <row r="3657" spans="1:13" x14ac:dyDescent="0.25">
      <c r="A3657">
        <v>47593</v>
      </c>
      <c r="B3657" s="58" t="s">
        <v>3398</v>
      </c>
      <c r="C3657" s="58" t="s">
        <v>410</v>
      </c>
      <c r="D3657" s="58" t="s">
        <v>717</v>
      </c>
      <c r="E3657" s="58">
        <v>473</v>
      </c>
      <c r="F3657" s="58">
        <v>24</v>
      </c>
      <c r="G3657" s="59">
        <v>8</v>
      </c>
      <c r="H3657" s="58" t="s">
        <v>2781</v>
      </c>
      <c r="I3657" s="59">
        <v>4.8499999999999996</v>
      </c>
      <c r="J3657">
        <v>1</v>
      </c>
      <c r="K3657" s="191"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2.95</v>
      </c>
      <c r="L3657" s="192" t="str">
        <f t="shared" si="57"/>
        <v>Beer473</v>
      </c>
      <c r="M3657" s="191">
        <f>VLOOKUP(L3657,'Slope %'!C:D,2,0)</f>
        <v>0.12</v>
      </c>
    </row>
    <row r="3658" spans="1:13" x14ac:dyDescent="0.25">
      <c r="A3658">
        <v>47593</v>
      </c>
      <c r="B3658" s="58" t="s">
        <v>3398</v>
      </c>
      <c r="C3658" s="58" t="s">
        <v>410</v>
      </c>
      <c r="D3658" s="58" t="s">
        <v>717</v>
      </c>
      <c r="E3658" s="58">
        <v>473</v>
      </c>
      <c r="F3658" s="58">
        <v>24</v>
      </c>
      <c r="G3658" s="59">
        <v>8</v>
      </c>
      <c r="H3658" s="58" t="s">
        <v>2781</v>
      </c>
      <c r="I3658" s="59">
        <v>4.8499999999999996</v>
      </c>
      <c r="J3658">
        <v>1</v>
      </c>
      <c r="K3658" s="191"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2.95</v>
      </c>
      <c r="L3658" s="192" t="str">
        <f t="shared" si="57"/>
        <v>Beer473</v>
      </c>
      <c r="M3658" s="191">
        <f>VLOOKUP(L3658,'Slope %'!C:D,2,0)</f>
        <v>0.12</v>
      </c>
    </row>
    <row r="3659" spans="1:13" x14ac:dyDescent="0.25">
      <c r="A3659">
        <v>47595</v>
      </c>
      <c r="B3659" s="58" t="s">
        <v>3399</v>
      </c>
      <c r="C3659" s="58" t="s">
        <v>410</v>
      </c>
      <c r="D3659" s="58" t="s">
        <v>717</v>
      </c>
      <c r="E3659" s="58">
        <v>473</v>
      </c>
      <c r="F3659" s="58">
        <v>24</v>
      </c>
      <c r="G3659" s="59">
        <v>8</v>
      </c>
      <c r="H3659" s="58" t="s">
        <v>2781</v>
      </c>
      <c r="I3659" s="59">
        <v>4.8499999999999996</v>
      </c>
      <c r="J3659">
        <v>1</v>
      </c>
      <c r="K3659" s="191"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2.95</v>
      </c>
      <c r="L3659" s="192" t="str">
        <f t="shared" si="57"/>
        <v>Beer473</v>
      </c>
      <c r="M3659" s="191">
        <f>VLOOKUP(L3659,'Slope %'!C:D,2,0)</f>
        <v>0.12</v>
      </c>
    </row>
    <row r="3660" spans="1:13" x14ac:dyDescent="0.25">
      <c r="A3660">
        <v>47595</v>
      </c>
      <c r="B3660" s="58" t="s">
        <v>3399</v>
      </c>
      <c r="C3660" s="58" t="s">
        <v>410</v>
      </c>
      <c r="D3660" s="58" t="s">
        <v>717</v>
      </c>
      <c r="E3660" s="58">
        <v>473</v>
      </c>
      <c r="F3660" s="58">
        <v>24</v>
      </c>
      <c r="G3660" s="59">
        <v>8</v>
      </c>
      <c r="H3660" s="58" t="s">
        <v>2781</v>
      </c>
      <c r="I3660" s="59">
        <v>4.8499999999999996</v>
      </c>
      <c r="J3660">
        <v>1</v>
      </c>
      <c r="K3660" s="191"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2.95</v>
      </c>
      <c r="L3660" s="192" t="str">
        <f t="shared" si="57"/>
        <v>Beer473</v>
      </c>
      <c r="M3660" s="191">
        <f>VLOOKUP(L3660,'Slope %'!C:D,2,0)</f>
        <v>0.12</v>
      </c>
    </row>
    <row r="3661" spans="1:13" x14ac:dyDescent="0.25">
      <c r="A3661">
        <v>47646</v>
      </c>
      <c r="B3661" s="58" t="s">
        <v>3400</v>
      </c>
      <c r="C3661" s="58" t="s">
        <v>423</v>
      </c>
      <c r="D3661" s="58" t="s">
        <v>803</v>
      </c>
      <c r="E3661" s="58">
        <v>750</v>
      </c>
      <c r="F3661" s="58">
        <v>12</v>
      </c>
      <c r="G3661" s="59">
        <v>13</v>
      </c>
      <c r="H3661" s="58" t="s">
        <v>483</v>
      </c>
      <c r="I3661" s="59">
        <v>24.99</v>
      </c>
      <c r="J3661">
        <v>1</v>
      </c>
      <c r="K3661" s="191"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7.61</v>
      </c>
      <c r="L3661" s="192" t="str">
        <f t="shared" si="57"/>
        <v>Wine750</v>
      </c>
      <c r="M3661" s="191">
        <f>VLOOKUP(L3661,'Slope %'!C:D,2,0)</f>
        <v>0.1</v>
      </c>
    </row>
    <row r="3662" spans="1:13" x14ac:dyDescent="0.25">
      <c r="A3662">
        <v>47647</v>
      </c>
      <c r="B3662" s="58" t="s">
        <v>3401</v>
      </c>
      <c r="C3662" s="58" t="s">
        <v>414</v>
      </c>
      <c r="D3662" s="58" t="s">
        <v>1606</v>
      </c>
      <c r="E3662" s="58">
        <v>750</v>
      </c>
      <c r="F3662" s="58">
        <v>6</v>
      </c>
      <c r="G3662" s="59">
        <v>43.2</v>
      </c>
      <c r="H3662" s="58" t="s">
        <v>600</v>
      </c>
      <c r="I3662" s="59">
        <v>59.99</v>
      </c>
      <c r="J3662">
        <v>1</v>
      </c>
      <c r="K3662" s="191"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25.29</v>
      </c>
      <c r="L3662" s="192" t="str">
        <f t="shared" si="57"/>
        <v>Spirits750</v>
      </c>
      <c r="M3662" s="191">
        <f>VLOOKUP(L3662,'Slope %'!C:D,2,0)</f>
        <v>7.0000000000000007E-2</v>
      </c>
    </row>
    <row r="3663" spans="1:13" x14ac:dyDescent="0.25">
      <c r="A3663">
        <v>47648</v>
      </c>
      <c r="B3663" s="58" t="s">
        <v>3402</v>
      </c>
      <c r="C3663" s="58" t="s">
        <v>423</v>
      </c>
      <c r="D3663" s="58" t="s">
        <v>803</v>
      </c>
      <c r="E3663" s="58">
        <v>750</v>
      </c>
      <c r="F3663" s="58">
        <v>12</v>
      </c>
      <c r="G3663" s="59">
        <v>13</v>
      </c>
      <c r="H3663" s="58" t="s">
        <v>483</v>
      </c>
      <c r="I3663" s="59">
        <v>17.989999999999998</v>
      </c>
      <c r="J3663">
        <v>1</v>
      </c>
      <c r="K3663" s="191"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7.61</v>
      </c>
      <c r="L3663" s="192" t="str">
        <f t="shared" si="57"/>
        <v>Wine750</v>
      </c>
      <c r="M3663" s="191">
        <f>VLOOKUP(L3663,'Slope %'!C:D,2,0)</f>
        <v>0.1</v>
      </c>
    </row>
    <row r="3664" spans="1:13" x14ac:dyDescent="0.25">
      <c r="A3664">
        <v>47662</v>
      </c>
      <c r="B3664" s="58" t="s">
        <v>3403</v>
      </c>
      <c r="C3664" s="58" t="s">
        <v>410</v>
      </c>
      <c r="D3664" s="58" t="s">
        <v>717</v>
      </c>
      <c r="E3664" s="58">
        <v>473</v>
      </c>
      <c r="F3664" s="58">
        <v>24</v>
      </c>
      <c r="G3664" s="59">
        <v>8</v>
      </c>
      <c r="H3664" s="58" t="s">
        <v>2781</v>
      </c>
      <c r="I3664" s="59">
        <v>4.8499999999999996</v>
      </c>
      <c r="J3664">
        <v>1</v>
      </c>
      <c r="K3664" s="191"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2.95</v>
      </c>
      <c r="L3664" s="192" t="str">
        <f t="shared" si="57"/>
        <v>Beer473</v>
      </c>
      <c r="M3664" s="191">
        <f>VLOOKUP(L3664,'Slope %'!C:D,2,0)</f>
        <v>0.12</v>
      </c>
    </row>
    <row r="3665" spans="1:13" x14ac:dyDescent="0.25">
      <c r="A3665">
        <v>47662</v>
      </c>
      <c r="B3665" s="58" t="s">
        <v>3403</v>
      </c>
      <c r="C3665" s="58" t="s">
        <v>410</v>
      </c>
      <c r="D3665" s="58" t="s">
        <v>717</v>
      </c>
      <c r="E3665" s="58">
        <v>473</v>
      </c>
      <c r="F3665" s="58">
        <v>24</v>
      </c>
      <c r="G3665" s="59">
        <v>8</v>
      </c>
      <c r="H3665" s="58" t="s">
        <v>2781</v>
      </c>
      <c r="I3665" s="59">
        <v>4.8499999999999996</v>
      </c>
      <c r="J3665">
        <v>1</v>
      </c>
      <c r="K3665" s="191"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2.95</v>
      </c>
      <c r="L3665" s="192" t="str">
        <f t="shared" si="57"/>
        <v>Beer473</v>
      </c>
      <c r="M3665" s="191">
        <f>VLOOKUP(L3665,'Slope %'!C:D,2,0)</f>
        <v>0.12</v>
      </c>
    </row>
    <row r="3666" spans="1:13" x14ac:dyDescent="0.25">
      <c r="A3666">
        <v>47664</v>
      </c>
      <c r="B3666" s="58" t="s">
        <v>3404</v>
      </c>
      <c r="C3666" s="58" t="s">
        <v>414</v>
      </c>
      <c r="D3666" s="58" t="s">
        <v>892</v>
      </c>
      <c r="E3666" s="58">
        <v>750</v>
      </c>
      <c r="F3666" s="58">
        <v>12</v>
      </c>
      <c r="G3666" s="59">
        <v>40</v>
      </c>
      <c r="H3666" s="58" t="s">
        <v>421</v>
      </c>
      <c r="I3666" s="59">
        <v>38.99</v>
      </c>
      <c r="J3666">
        <v>1</v>
      </c>
      <c r="K3666" s="191"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23.42</v>
      </c>
      <c r="L3666" s="192" t="str">
        <f t="shared" si="57"/>
        <v>Spirits750</v>
      </c>
      <c r="M3666" s="191">
        <f>VLOOKUP(L3666,'Slope %'!C:D,2,0)</f>
        <v>7.0000000000000007E-2</v>
      </c>
    </row>
    <row r="3667" spans="1:13" x14ac:dyDescent="0.25">
      <c r="A3667">
        <v>47667</v>
      </c>
      <c r="B3667" s="58" t="s">
        <v>3405</v>
      </c>
      <c r="C3667" s="58" t="s">
        <v>423</v>
      </c>
      <c r="D3667" s="58" t="s">
        <v>424</v>
      </c>
      <c r="E3667" s="58">
        <v>750</v>
      </c>
      <c r="F3667" s="58">
        <v>12</v>
      </c>
      <c r="G3667" s="59">
        <v>10.5</v>
      </c>
      <c r="H3667" s="58" t="s">
        <v>2967</v>
      </c>
      <c r="I3667" s="59">
        <v>25</v>
      </c>
      <c r="J3667">
        <v>1</v>
      </c>
      <c r="K3667" s="191"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6.15</v>
      </c>
      <c r="L3667" s="192" t="str">
        <f t="shared" si="57"/>
        <v>Wine750</v>
      </c>
      <c r="M3667" s="191">
        <f>VLOOKUP(L3667,'Slope %'!C:D,2,0)</f>
        <v>0.1</v>
      </c>
    </row>
    <row r="3668" spans="1:13" x14ac:dyDescent="0.25">
      <c r="A3668">
        <v>47688</v>
      </c>
      <c r="B3668" s="58" t="s">
        <v>3406</v>
      </c>
      <c r="C3668" s="58" t="s">
        <v>410</v>
      </c>
      <c r="D3668" s="58" t="s">
        <v>717</v>
      </c>
      <c r="E3668" s="58">
        <v>355</v>
      </c>
      <c r="F3668" s="58">
        <v>24</v>
      </c>
      <c r="G3668" s="59">
        <v>10.5</v>
      </c>
      <c r="H3668" s="58" t="s">
        <v>2066</v>
      </c>
      <c r="I3668" s="59">
        <v>5.25</v>
      </c>
      <c r="J3668">
        <v>1</v>
      </c>
      <c r="K3668" s="191"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2.91</v>
      </c>
      <c r="L3668" s="192" t="str">
        <f t="shared" si="57"/>
        <v>Beer355</v>
      </c>
      <c r="M3668" s="191">
        <f>VLOOKUP(L3668,'Slope %'!C:D,2,0)</f>
        <v>0.12</v>
      </c>
    </row>
    <row r="3669" spans="1:13" x14ac:dyDescent="0.25">
      <c r="A3669">
        <v>47688</v>
      </c>
      <c r="B3669" s="58" t="s">
        <v>3406</v>
      </c>
      <c r="C3669" s="58" t="s">
        <v>410</v>
      </c>
      <c r="D3669" s="58" t="s">
        <v>717</v>
      </c>
      <c r="E3669" s="58">
        <v>355</v>
      </c>
      <c r="F3669" s="58">
        <v>24</v>
      </c>
      <c r="G3669" s="59">
        <v>10.5</v>
      </c>
      <c r="H3669" s="58" t="s">
        <v>2066</v>
      </c>
      <c r="I3669" s="59">
        <v>5.25</v>
      </c>
      <c r="J3669">
        <v>1</v>
      </c>
      <c r="K3669" s="191"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2.91</v>
      </c>
      <c r="L3669" s="192" t="str">
        <f t="shared" si="57"/>
        <v>Beer355</v>
      </c>
      <c r="M3669" s="191">
        <f>VLOOKUP(L3669,'Slope %'!C:D,2,0)</f>
        <v>0.12</v>
      </c>
    </row>
    <row r="3670" spans="1:13" x14ac:dyDescent="0.25">
      <c r="A3670">
        <v>47751</v>
      </c>
      <c r="B3670" s="58" t="s">
        <v>3407</v>
      </c>
      <c r="C3670" s="58" t="s">
        <v>410</v>
      </c>
      <c r="D3670" s="58" t="s">
        <v>717</v>
      </c>
      <c r="E3670" s="58">
        <v>473</v>
      </c>
      <c r="F3670" s="58">
        <v>24</v>
      </c>
      <c r="G3670" s="59">
        <v>10</v>
      </c>
      <c r="H3670" s="58" t="s">
        <v>1200</v>
      </c>
      <c r="I3670" s="59">
        <v>3.89</v>
      </c>
      <c r="J3670">
        <v>1</v>
      </c>
      <c r="K3670" s="191"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3.69</v>
      </c>
      <c r="L3670" s="192" t="str">
        <f t="shared" si="57"/>
        <v>Beer473</v>
      </c>
      <c r="M3670" s="191">
        <f>VLOOKUP(L3670,'Slope %'!C:D,2,0)</f>
        <v>0.12</v>
      </c>
    </row>
    <row r="3671" spans="1:13" x14ac:dyDescent="0.25">
      <c r="A3671">
        <v>47751</v>
      </c>
      <c r="B3671" s="58" t="s">
        <v>3407</v>
      </c>
      <c r="C3671" s="58" t="s">
        <v>410</v>
      </c>
      <c r="D3671" s="58" t="s">
        <v>717</v>
      </c>
      <c r="E3671" s="58">
        <v>473</v>
      </c>
      <c r="F3671" s="58">
        <v>24</v>
      </c>
      <c r="G3671" s="59">
        <v>10</v>
      </c>
      <c r="H3671" s="58" t="s">
        <v>1200</v>
      </c>
      <c r="I3671" s="59">
        <v>3.89</v>
      </c>
      <c r="J3671">
        <v>1</v>
      </c>
      <c r="K3671" s="191"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3.69</v>
      </c>
      <c r="L3671" s="192" t="str">
        <f t="shared" si="57"/>
        <v>Beer473</v>
      </c>
      <c r="M3671" s="191">
        <f>VLOOKUP(L3671,'Slope %'!C:D,2,0)</f>
        <v>0.12</v>
      </c>
    </row>
    <row r="3672" spans="1:13" x14ac:dyDescent="0.25">
      <c r="A3672">
        <v>47794</v>
      </c>
      <c r="B3672" s="58" t="s">
        <v>3408</v>
      </c>
      <c r="C3672" s="58" t="s">
        <v>423</v>
      </c>
      <c r="D3672" s="58" t="s">
        <v>436</v>
      </c>
      <c r="E3672" s="58">
        <v>750</v>
      </c>
      <c r="F3672" s="58">
        <v>12</v>
      </c>
      <c r="G3672" s="59">
        <v>14</v>
      </c>
      <c r="H3672" s="58" t="s">
        <v>421</v>
      </c>
      <c r="I3672" s="59">
        <v>16.489999999999998</v>
      </c>
      <c r="J3672">
        <v>1</v>
      </c>
      <c r="K3672" s="191"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8.1999999999999993</v>
      </c>
      <c r="L3672" s="192" t="str">
        <f t="shared" si="57"/>
        <v>Wine750</v>
      </c>
      <c r="M3672" s="191">
        <f>VLOOKUP(L3672,'Slope %'!C:D,2,0)</f>
        <v>0.1</v>
      </c>
    </row>
    <row r="3673" spans="1:13" x14ac:dyDescent="0.25">
      <c r="A3673">
        <v>47802</v>
      </c>
      <c r="B3673" s="58" t="s">
        <v>3409</v>
      </c>
      <c r="C3673" s="58" t="s">
        <v>423</v>
      </c>
      <c r="D3673" s="58" t="s">
        <v>436</v>
      </c>
      <c r="E3673" s="58">
        <v>750</v>
      </c>
      <c r="F3673" s="58">
        <v>6</v>
      </c>
      <c r="G3673" s="59">
        <v>14.5</v>
      </c>
      <c r="H3673" s="58" t="s">
        <v>591</v>
      </c>
      <c r="I3673" s="59">
        <v>120.38</v>
      </c>
      <c r="J3673">
        <v>1</v>
      </c>
      <c r="K3673" s="191"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8.49</v>
      </c>
      <c r="L3673" s="192" t="str">
        <f t="shared" si="57"/>
        <v>Wine750</v>
      </c>
      <c r="M3673" s="191">
        <f>VLOOKUP(L3673,'Slope %'!C:D,2,0)</f>
        <v>0.1</v>
      </c>
    </row>
    <row r="3674" spans="1:13" x14ac:dyDescent="0.25">
      <c r="A3674">
        <v>47815</v>
      </c>
      <c r="B3674" s="58" t="s">
        <v>3410</v>
      </c>
      <c r="C3674" s="58" t="s">
        <v>423</v>
      </c>
      <c r="D3674" s="58" t="s">
        <v>436</v>
      </c>
      <c r="E3674" s="58">
        <v>750</v>
      </c>
      <c r="F3674" s="58">
        <v>12</v>
      </c>
      <c r="G3674" s="59">
        <v>14</v>
      </c>
      <c r="H3674" s="58" t="s">
        <v>3411</v>
      </c>
      <c r="I3674" s="59">
        <v>26.99</v>
      </c>
      <c r="J3674">
        <v>1</v>
      </c>
      <c r="K3674" s="191"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8.1999999999999993</v>
      </c>
      <c r="L3674" s="192" t="str">
        <f t="shared" si="57"/>
        <v>Wine750</v>
      </c>
      <c r="M3674" s="191">
        <f>VLOOKUP(L3674,'Slope %'!C:D,2,0)</f>
        <v>0.1</v>
      </c>
    </row>
    <row r="3675" spans="1:13" x14ac:dyDescent="0.25">
      <c r="A3675">
        <v>47825</v>
      </c>
      <c r="B3675" s="58" t="s">
        <v>3412</v>
      </c>
      <c r="C3675" s="58" t="s">
        <v>423</v>
      </c>
      <c r="D3675" s="58" t="s">
        <v>602</v>
      </c>
      <c r="E3675" s="58">
        <v>1500</v>
      </c>
      <c r="F3675" s="58">
        <v>6</v>
      </c>
      <c r="G3675" s="59">
        <v>14.2</v>
      </c>
      <c r="H3675" s="58" t="s">
        <v>1040</v>
      </c>
      <c r="I3675" s="59">
        <v>47.99</v>
      </c>
      <c r="J3675">
        <v>1</v>
      </c>
      <c r="K3675" s="191"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16.63</v>
      </c>
      <c r="L3675" s="192" t="str">
        <f t="shared" si="57"/>
        <v>Wine1500</v>
      </c>
      <c r="M3675" s="191">
        <f>VLOOKUP(L3675,'Slope %'!C:D,2,0)</f>
        <v>7.0000000000000007E-2</v>
      </c>
    </row>
    <row r="3676" spans="1:13" x14ac:dyDescent="0.25">
      <c r="A3676">
        <v>47826</v>
      </c>
      <c r="B3676" s="58" t="s">
        <v>3413</v>
      </c>
      <c r="C3676" s="58" t="s">
        <v>414</v>
      </c>
      <c r="D3676" s="58" t="s">
        <v>1515</v>
      </c>
      <c r="E3676" s="58">
        <v>360</v>
      </c>
      <c r="F3676" s="58">
        <v>20</v>
      </c>
      <c r="G3676" s="59">
        <v>16.5</v>
      </c>
      <c r="H3676" s="58" t="s">
        <v>684</v>
      </c>
      <c r="I3676" s="59">
        <v>10.59</v>
      </c>
      <c r="J3676">
        <v>1</v>
      </c>
      <c r="K3676" s="191"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5.27</v>
      </c>
      <c r="L3676" s="192" t="str">
        <f t="shared" si="57"/>
        <v>Spirits360</v>
      </c>
      <c r="M3676" s="191">
        <f>VLOOKUP(L3676,'Slope %'!C:D,2,0)</f>
        <v>0.1</v>
      </c>
    </row>
    <row r="3677" spans="1:13" x14ac:dyDescent="0.25">
      <c r="A3677">
        <v>47836</v>
      </c>
      <c r="B3677" s="58" t="s">
        <v>3414</v>
      </c>
      <c r="C3677" s="58" t="s">
        <v>410</v>
      </c>
      <c r="D3677" s="58" t="s">
        <v>677</v>
      </c>
      <c r="E3677" s="58">
        <v>473</v>
      </c>
      <c r="F3677" s="58">
        <v>24</v>
      </c>
      <c r="G3677" s="59">
        <v>5</v>
      </c>
      <c r="H3677" s="58" t="s">
        <v>1200</v>
      </c>
      <c r="I3677" s="59">
        <v>4.24</v>
      </c>
      <c r="J3677">
        <v>1</v>
      </c>
      <c r="K3677" s="191"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1.85</v>
      </c>
      <c r="L3677" s="192" t="str">
        <f t="shared" si="57"/>
        <v>Beer473</v>
      </c>
      <c r="M3677" s="191">
        <f>VLOOKUP(L3677,'Slope %'!C:D,2,0)</f>
        <v>0.12</v>
      </c>
    </row>
    <row r="3678" spans="1:13" x14ac:dyDescent="0.25">
      <c r="A3678">
        <v>47836</v>
      </c>
      <c r="B3678" s="58" t="s">
        <v>3414</v>
      </c>
      <c r="C3678" s="58" t="s">
        <v>410</v>
      </c>
      <c r="D3678" s="58" t="s">
        <v>677</v>
      </c>
      <c r="E3678" s="58">
        <v>473</v>
      </c>
      <c r="F3678" s="58">
        <v>24</v>
      </c>
      <c r="G3678" s="59">
        <v>5</v>
      </c>
      <c r="H3678" s="58" t="s">
        <v>1200</v>
      </c>
      <c r="I3678" s="59">
        <v>4.24</v>
      </c>
      <c r="J3678">
        <v>1</v>
      </c>
      <c r="K3678" s="191"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1.85</v>
      </c>
      <c r="L3678" s="192" t="str">
        <f t="shared" si="57"/>
        <v>Beer473</v>
      </c>
      <c r="M3678" s="191">
        <f>VLOOKUP(L3678,'Slope %'!C:D,2,0)</f>
        <v>0.12</v>
      </c>
    </row>
    <row r="3679" spans="1:13" x14ac:dyDescent="0.25">
      <c r="A3679">
        <v>47843</v>
      </c>
      <c r="B3679" s="58" t="s">
        <v>3415</v>
      </c>
      <c r="C3679" s="58" t="s">
        <v>410</v>
      </c>
      <c r="D3679" s="58" t="s">
        <v>677</v>
      </c>
      <c r="E3679" s="58">
        <v>473</v>
      </c>
      <c r="F3679" s="58">
        <v>24</v>
      </c>
      <c r="G3679" s="59">
        <v>5.5</v>
      </c>
      <c r="H3679" s="58" t="s">
        <v>3112</v>
      </c>
      <c r="I3679" s="59">
        <v>3.99</v>
      </c>
      <c r="J3679">
        <v>1</v>
      </c>
      <c r="K3679" s="191"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2.0299999999999998</v>
      </c>
      <c r="L3679" s="192" t="str">
        <f t="shared" si="57"/>
        <v>Beer473</v>
      </c>
      <c r="M3679" s="191">
        <f>VLOOKUP(L3679,'Slope %'!C:D,2,0)</f>
        <v>0.12</v>
      </c>
    </row>
    <row r="3680" spans="1:13" x14ac:dyDescent="0.25">
      <c r="A3680">
        <v>47843</v>
      </c>
      <c r="B3680" s="58" t="s">
        <v>3415</v>
      </c>
      <c r="C3680" s="58" t="s">
        <v>410</v>
      </c>
      <c r="D3680" s="58" t="s">
        <v>677</v>
      </c>
      <c r="E3680" s="58">
        <v>473</v>
      </c>
      <c r="F3680" s="58">
        <v>24</v>
      </c>
      <c r="G3680" s="59">
        <v>5.5</v>
      </c>
      <c r="H3680" s="58" t="s">
        <v>1903</v>
      </c>
      <c r="I3680" s="59">
        <v>3.99</v>
      </c>
      <c r="J3680">
        <v>1</v>
      </c>
      <c r="K3680" s="191"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2.0299999999999998</v>
      </c>
      <c r="L3680" s="192" t="str">
        <f t="shared" si="57"/>
        <v>Beer473</v>
      </c>
      <c r="M3680" s="191">
        <f>VLOOKUP(L3680,'Slope %'!C:D,2,0)</f>
        <v>0.12</v>
      </c>
    </row>
    <row r="3681" spans="1:13" x14ac:dyDescent="0.25">
      <c r="A3681">
        <v>47844</v>
      </c>
      <c r="B3681" s="58" t="s">
        <v>3416</v>
      </c>
      <c r="C3681" s="58" t="s">
        <v>410</v>
      </c>
      <c r="D3681" s="58" t="s">
        <v>621</v>
      </c>
      <c r="E3681" s="58">
        <v>2840</v>
      </c>
      <c r="F3681" s="58">
        <v>3</v>
      </c>
      <c r="G3681" s="59">
        <v>4</v>
      </c>
      <c r="H3681" s="58" t="s">
        <v>1903</v>
      </c>
      <c r="I3681" s="59">
        <v>14.25</v>
      </c>
      <c r="J3681">
        <v>8</v>
      </c>
      <c r="K3681" s="191"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8.8699999999999992</v>
      </c>
      <c r="L3681" s="192" t="str">
        <f t="shared" si="57"/>
        <v>Beer2840</v>
      </c>
      <c r="M3681" s="191">
        <f>VLOOKUP(L3681,'Slope %'!C:D,2,0)</f>
        <v>7.0000000000000007E-2</v>
      </c>
    </row>
    <row r="3682" spans="1:13" x14ac:dyDescent="0.25">
      <c r="A3682">
        <v>47844</v>
      </c>
      <c r="B3682" s="58" t="s">
        <v>3416</v>
      </c>
      <c r="C3682" s="58" t="s">
        <v>410</v>
      </c>
      <c r="D3682" s="58" t="s">
        <v>621</v>
      </c>
      <c r="E3682" s="58">
        <v>2840</v>
      </c>
      <c r="F3682" s="58">
        <v>3</v>
      </c>
      <c r="G3682" s="59">
        <v>4</v>
      </c>
      <c r="H3682" s="58" t="s">
        <v>1903</v>
      </c>
      <c r="I3682" s="59">
        <v>14.25</v>
      </c>
      <c r="J3682">
        <v>8</v>
      </c>
      <c r="K3682" s="191"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8.8699999999999992</v>
      </c>
      <c r="L3682" s="192" t="str">
        <f t="shared" si="57"/>
        <v>Beer2840</v>
      </c>
      <c r="M3682" s="191">
        <f>VLOOKUP(L3682,'Slope %'!C:D,2,0)</f>
        <v>7.0000000000000007E-2</v>
      </c>
    </row>
    <row r="3683" spans="1:13" x14ac:dyDescent="0.25">
      <c r="A3683">
        <v>47848</v>
      </c>
      <c r="B3683" s="58" t="s">
        <v>3417</v>
      </c>
      <c r="C3683" s="58" t="s">
        <v>414</v>
      </c>
      <c r="D3683" s="58" t="s">
        <v>810</v>
      </c>
      <c r="E3683" s="58">
        <v>750</v>
      </c>
      <c r="F3683" s="58">
        <v>6</v>
      </c>
      <c r="G3683" s="59">
        <v>45</v>
      </c>
      <c r="H3683" s="58" t="s">
        <v>784</v>
      </c>
      <c r="I3683" s="59">
        <v>74.989999999999995</v>
      </c>
      <c r="J3683">
        <v>1</v>
      </c>
      <c r="K3683" s="191"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26.35</v>
      </c>
      <c r="L3683" s="192" t="str">
        <f t="shared" si="57"/>
        <v>Spirits750</v>
      </c>
      <c r="M3683" s="191">
        <f>VLOOKUP(L3683,'Slope %'!C:D,2,0)</f>
        <v>7.0000000000000007E-2</v>
      </c>
    </row>
    <row r="3684" spans="1:13" x14ac:dyDescent="0.25">
      <c r="A3684">
        <v>47852</v>
      </c>
      <c r="B3684" s="58" t="s">
        <v>3418</v>
      </c>
      <c r="C3684" s="58" t="s">
        <v>414</v>
      </c>
      <c r="D3684" s="58" t="s">
        <v>649</v>
      </c>
      <c r="E3684" s="58">
        <v>750</v>
      </c>
      <c r="F3684" s="58">
        <v>6</v>
      </c>
      <c r="G3684" s="59">
        <v>45.2</v>
      </c>
      <c r="H3684" s="58" t="s">
        <v>784</v>
      </c>
      <c r="I3684" s="59">
        <v>55.54</v>
      </c>
      <c r="J3684">
        <v>1</v>
      </c>
      <c r="K3684" s="191"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26.47</v>
      </c>
      <c r="L3684" s="192" t="str">
        <f t="shared" si="57"/>
        <v>Spirits750</v>
      </c>
      <c r="M3684" s="191">
        <f>VLOOKUP(L3684,'Slope %'!C:D,2,0)</f>
        <v>7.0000000000000007E-2</v>
      </c>
    </row>
    <row r="3685" spans="1:13" x14ac:dyDescent="0.25">
      <c r="A3685">
        <v>47854</v>
      </c>
      <c r="B3685" s="58" t="s">
        <v>3419</v>
      </c>
      <c r="C3685" s="58" t="s">
        <v>414</v>
      </c>
      <c r="D3685" s="58" t="s">
        <v>649</v>
      </c>
      <c r="E3685" s="58">
        <v>750</v>
      </c>
      <c r="F3685" s="58">
        <v>6</v>
      </c>
      <c r="G3685" s="59">
        <v>45.2</v>
      </c>
      <c r="H3685" s="58" t="s">
        <v>784</v>
      </c>
      <c r="I3685" s="59">
        <v>55.49</v>
      </c>
      <c r="J3685">
        <v>1</v>
      </c>
      <c r="K3685" s="191"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26.47</v>
      </c>
      <c r="L3685" s="192" t="str">
        <f t="shared" si="57"/>
        <v>Spirits750</v>
      </c>
      <c r="M3685" s="191">
        <f>VLOOKUP(L3685,'Slope %'!C:D,2,0)</f>
        <v>7.0000000000000007E-2</v>
      </c>
    </row>
    <row r="3686" spans="1:13" x14ac:dyDescent="0.25">
      <c r="A3686">
        <v>47866</v>
      </c>
      <c r="B3686" s="58" t="s">
        <v>3420</v>
      </c>
      <c r="C3686" s="58" t="s">
        <v>410</v>
      </c>
      <c r="D3686" s="58" t="s">
        <v>621</v>
      </c>
      <c r="E3686" s="58">
        <v>4260</v>
      </c>
      <c r="F3686" s="58">
        <v>1</v>
      </c>
      <c r="G3686" s="59">
        <v>4</v>
      </c>
      <c r="H3686" s="58" t="s">
        <v>516</v>
      </c>
      <c r="I3686" s="59">
        <v>30.49</v>
      </c>
      <c r="J3686">
        <v>12</v>
      </c>
      <c r="K3686" s="191"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13.3</v>
      </c>
      <c r="L3686" s="192" t="str">
        <f t="shared" si="57"/>
        <v>Beer4260</v>
      </c>
      <c r="M3686" s="191">
        <f>VLOOKUP(L3686,'Slope %'!C:D,2,0)</f>
        <v>7.0000000000000007E-2</v>
      </c>
    </row>
    <row r="3687" spans="1:13" x14ac:dyDescent="0.25">
      <c r="A3687">
        <v>47866</v>
      </c>
      <c r="B3687" s="58" t="s">
        <v>3420</v>
      </c>
      <c r="C3687" s="58" t="s">
        <v>410</v>
      </c>
      <c r="D3687" s="58" t="s">
        <v>621</v>
      </c>
      <c r="E3687" s="58">
        <v>4260</v>
      </c>
      <c r="F3687" s="58">
        <v>1</v>
      </c>
      <c r="G3687" s="59">
        <v>4</v>
      </c>
      <c r="H3687" s="58" t="s">
        <v>516</v>
      </c>
      <c r="I3687" s="59">
        <v>30.49</v>
      </c>
      <c r="J3687">
        <v>12</v>
      </c>
      <c r="K3687" s="191"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13.3</v>
      </c>
      <c r="L3687" s="192" t="str">
        <f t="shared" si="57"/>
        <v>Beer4260</v>
      </c>
      <c r="M3687" s="191">
        <f>VLOOKUP(L3687,'Slope %'!C:D,2,0)</f>
        <v>7.0000000000000007E-2</v>
      </c>
    </row>
    <row r="3688" spans="1:13" x14ac:dyDescent="0.25">
      <c r="A3688">
        <v>47867</v>
      </c>
      <c r="B3688" s="58" t="s">
        <v>3421</v>
      </c>
      <c r="C3688" s="58" t="s">
        <v>673</v>
      </c>
      <c r="D3688" s="58" t="s">
        <v>1398</v>
      </c>
      <c r="E3688" s="58">
        <v>2000</v>
      </c>
      <c r="F3688" s="58">
        <v>8</v>
      </c>
      <c r="G3688" s="59">
        <v>7</v>
      </c>
      <c r="H3688" s="58" t="s">
        <v>1399</v>
      </c>
      <c r="I3688" s="59">
        <v>13.49</v>
      </c>
      <c r="J3688">
        <v>1</v>
      </c>
      <c r="K3688" s="191"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10.93</v>
      </c>
      <c r="L3688" s="192" t="str">
        <f t="shared" si="57"/>
        <v>Ready to Drink2000</v>
      </c>
      <c r="M3688" s="191">
        <f>VLOOKUP(L3688,'Slope %'!C:D,2,0)</f>
        <v>0.1</v>
      </c>
    </row>
    <row r="3689" spans="1:13" x14ac:dyDescent="0.25">
      <c r="A3689">
        <v>47867</v>
      </c>
      <c r="B3689" s="58" t="s">
        <v>3421</v>
      </c>
      <c r="C3689" s="58" t="s">
        <v>673</v>
      </c>
      <c r="D3689" s="58" t="s">
        <v>1398</v>
      </c>
      <c r="E3689" s="58">
        <v>2000</v>
      </c>
      <c r="F3689" s="58">
        <v>8</v>
      </c>
      <c r="G3689" s="59">
        <v>7</v>
      </c>
      <c r="H3689" s="58" t="s">
        <v>1399</v>
      </c>
      <c r="I3689" s="59">
        <v>13.49</v>
      </c>
      <c r="J3689">
        <v>1</v>
      </c>
      <c r="K3689" s="191"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10.93</v>
      </c>
      <c r="L3689" s="192" t="str">
        <f t="shared" si="57"/>
        <v>Ready to Drink2000</v>
      </c>
      <c r="M3689" s="191">
        <f>VLOOKUP(L3689,'Slope %'!C:D,2,0)</f>
        <v>0.1</v>
      </c>
    </row>
    <row r="3690" spans="1:13" x14ac:dyDescent="0.25">
      <c r="A3690">
        <v>47895</v>
      </c>
      <c r="B3690" s="58" t="s">
        <v>654</v>
      </c>
      <c r="C3690" s="58" t="s">
        <v>414</v>
      </c>
      <c r="D3690" s="58" t="s">
        <v>536</v>
      </c>
      <c r="E3690" s="58">
        <v>750</v>
      </c>
      <c r="F3690" s="58">
        <v>12</v>
      </c>
      <c r="G3690" s="59">
        <v>35</v>
      </c>
      <c r="H3690" s="58" t="s">
        <v>501</v>
      </c>
      <c r="I3690" s="59">
        <v>34.99</v>
      </c>
      <c r="J3690">
        <v>1</v>
      </c>
      <c r="K3690" s="191"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20.49</v>
      </c>
      <c r="L3690" s="192" t="str">
        <f t="shared" si="57"/>
        <v>Spirits750</v>
      </c>
      <c r="M3690" s="191">
        <f>VLOOKUP(L3690,'Slope %'!C:D,2,0)</f>
        <v>7.0000000000000007E-2</v>
      </c>
    </row>
    <row r="3691" spans="1:13" x14ac:dyDescent="0.25">
      <c r="A3691">
        <v>47910</v>
      </c>
      <c r="B3691" s="58" t="s">
        <v>3422</v>
      </c>
      <c r="C3691" s="58" t="s">
        <v>410</v>
      </c>
      <c r="D3691" s="58" t="s">
        <v>717</v>
      </c>
      <c r="E3691" s="58">
        <v>473</v>
      </c>
      <c r="F3691" s="58">
        <v>24</v>
      </c>
      <c r="G3691" s="59">
        <v>6.5</v>
      </c>
      <c r="H3691" s="58" t="s">
        <v>1959</v>
      </c>
      <c r="I3691" s="59">
        <v>4.75</v>
      </c>
      <c r="J3691">
        <v>1</v>
      </c>
      <c r="K3691" s="191"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2.4</v>
      </c>
      <c r="L3691" s="192" t="str">
        <f t="shared" si="57"/>
        <v>Beer473</v>
      </c>
      <c r="M3691" s="191">
        <f>VLOOKUP(L3691,'Slope %'!C:D,2,0)</f>
        <v>0.12</v>
      </c>
    </row>
    <row r="3692" spans="1:13" x14ac:dyDescent="0.25">
      <c r="A3692">
        <v>47910</v>
      </c>
      <c r="B3692" s="58" t="s">
        <v>3422</v>
      </c>
      <c r="C3692" s="58" t="s">
        <v>410</v>
      </c>
      <c r="D3692" s="58" t="s">
        <v>717</v>
      </c>
      <c r="E3692" s="58">
        <v>473</v>
      </c>
      <c r="F3692" s="58">
        <v>24</v>
      </c>
      <c r="G3692" s="59">
        <v>6.5</v>
      </c>
      <c r="H3692" s="58" t="s">
        <v>1959</v>
      </c>
      <c r="I3692" s="59">
        <v>4.75</v>
      </c>
      <c r="J3692">
        <v>1</v>
      </c>
      <c r="K3692" s="191"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2.4</v>
      </c>
      <c r="L3692" s="192" t="str">
        <f t="shared" si="57"/>
        <v>Beer473</v>
      </c>
      <c r="M3692" s="191">
        <f>VLOOKUP(L3692,'Slope %'!C:D,2,0)</f>
        <v>0.12</v>
      </c>
    </row>
    <row r="3693" spans="1:13" x14ac:dyDescent="0.25">
      <c r="A3693">
        <v>47927</v>
      </c>
      <c r="B3693" s="58" t="s">
        <v>3423</v>
      </c>
      <c r="C3693" s="58" t="s">
        <v>410</v>
      </c>
      <c r="D3693" s="58" t="s">
        <v>717</v>
      </c>
      <c r="E3693" s="58">
        <v>473</v>
      </c>
      <c r="F3693" s="58">
        <v>24</v>
      </c>
      <c r="G3693" s="59">
        <v>6</v>
      </c>
      <c r="H3693" s="58" t="s">
        <v>1959</v>
      </c>
      <c r="I3693" s="59">
        <v>4.5</v>
      </c>
      <c r="J3693">
        <v>1</v>
      </c>
      <c r="K3693" s="191"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2.2200000000000002</v>
      </c>
      <c r="L3693" s="192" t="str">
        <f t="shared" si="57"/>
        <v>Beer473</v>
      </c>
      <c r="M3693" s="191">
        <f>VLOOKUP(L3693,'Slope %'!C:D,2,0)</f>
        <v>0.12</v>
      </c>
    </row>
    <row r="3694" spans="1:13" x14ac:dyDescent="0.25">
      <c r="A3694">
        <v>47927</v>
      </c>
      <c r="B3694" s="58" t="s">
        <v>3423</v>
      </c>
      <c r="C3694" s="58" t="s">
        <v>410</v>
      </c>
      <c r="D3694" s="58" t="s">
        <v>717</v>
      </c>
      <c r="E3694" s="58">
        <v>473</v>
      </c>
      <c r="F3694" s="58">
        <v>24</v>
      </c>
      <c r="G3694" s="59">
        <v>6</v>
      </c>
      <c r="H3694" s="58" t="s">
        <v>1959</v>
      </c>
      <c r="I3694" s="59">
        <v>4.5</v>
      </c>
      <c r="J3694">
        <v>1</v>
      </c>
      <c r="K3694" s="191"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2.2200000000000002</v>
      </c>
      <c r="L3694" s="192" t="str">
        <f t="shared" si="57"/>
        <v>Beer473</v>
      </c>
      <c r="M3694" s="191">
        <f>VLOOKUP(L3694,'Slope %'!C:D,2,0)</f>
        <v>0.12</v>
      </c>
    </row>
    <row r="3695" spans="1:13" x14ac:dyDescent="0.25">
      <c r="A3695">
        <v>47944</v>
      </c>
      <c r="B3695" s="58" t="s">
        <v>3296</v>
      </c>
      <c r="C3695" s="58" t="s">
        <v>423</v>
      </c>
      <c r="D3695" s="58" t="s">
        <v>436</v>
      </c>
      <c r="E3695" s="58">
        <v>1500</v>
      </c>
      <c r="F3695" s="58">
        <v>6</v>
      </c>
      <c r="G3695" s="59">
        <v>15</v>
      </c>
      <c r="H3695" s="58" t="s">
        <v>1040</v>
      </c>
      <c r="I3695" s="59">
        <v>139.99</v>
      </c>
      <c r="J3695">
        <v>1</v>
      </c>
      <c r="K3695" s="191"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17.57</v>
      </c>
      <c r="L3695" s="192" t="str">
        <f t="shared" si="57"/>
        <v>Wine1500</v>
      </c>
      <c r="M3695" s="191">
        <f>VLOOKUP(L3695,'Slope %'!C:D,2,0)</f>
        <v>7.0000000000000007E-2</v>
      </c>
    </row>
    <row r="3696" spans="1:13" x14ac:dyDescent="0.25">
      <c r="A3696">
        <v>47952</v>
      </c>
      <c r="B3696" s="58" t="s">
        <v>3424</v>
      </c>
      <c r="C3696" s="58" t="s">
        <v>423</v>
      </c>
      <c r="D3696" s="58" t="s">
        <v>476</v>
      </c>
      <c r="E3696" s="58">
        <v>375</v>
      </c>
      <c r="F3696" s="58">
        <v>12</v>
      </c>
      <c r="G3696" s="59">
        <v>14.6</v>
      </c>
      <c r="H3696" s="58" t="s">
        <v>1040</v>
      </c>
      <c r="I3696" s="59">
        <v>54.99</v>
      </c>
      <c r="J3696">
        <v>1</v>
      </c>
      <c r="K3696" s="191"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4.53</v>
      </c>
      <c r="L3696" s="192" t="str">
        <f t="shared" si="57"/>
        <v>Wine375</v>
      </c>
      <c r="M3696" s="191">
        <f>VLOOKUP(L3696,'Slope %'!C:D,2,0)</f>
        <v>0.12</v>
      </c>
    </row>
    <row r="3697" spans="1:13" x14ac:dyDescent="0.25">
      <c r="A3697">
        <v>47975</v>
      </c>
      <c r="B3697" s="58" t="s">
        <v>3424</v>
      </c>
      <c r="C3697" s="58" t="s">
        <v>423</v>
      </c>
      <c r="D3697" s="58" t="s">
        <v>476</v>
      </c>
      <c r="E3697" s="58">
        <v>1500</v>
      </c>
      <c r="F3697" s="58">
        <v>6</v>
      </c>
      <c r="G3697" s="59">
        <v>14.6</v>
      </c>
      <c r="H3697" s="58" t="s">
        <v>1040</v>
      </c>
      <c r="I3697" s="59">
        <v>224.99</v>
      </c>
      <c r="J3697">
        <v>1</v>
      </c>
      <c r="K3697" s="191"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17.100000000000001</v>
      </c>
      <c r="L3697" s="192" t="str">
        <f t="shared" si="57"/>
        <v>Wine1500</v>
      </c>
      <c r="M3697" s="191">
        <f>VLOOKUP(L3697,'Slope %'!C:D,2,0)</f>
        <v>7.0000000000000007E-2</v>
      </c>
    </row>
    <row r="3698" spans="1:13" x14ac:dyDescent="0.25">
      <c r="A3698">
        <v>47998</v>
      </c>
      <c r="B3698" s="58" t="s">
        <v>3425</v>
      </c>
      <c r="C3698" s="58" t="s">
        <v>410</v>
      </c>
      <c r="D3698" s="58" t="s">
        <v>621</v>
      </c>
      <c r="E3698" s="58">
        <v>355</v>
      </c>
      <c r="F3698" s="58">
        <v>24</v>
      </c>
      <c r="G3698" s="59">
        <v>4</v>
      </c>
      <c r="H3698" s="58" t="s">
        <v>841</v>
      </c>
      <c r="I3698" s="59">
        <v>2.99</v>
      </c>
      <c r="J3698">
        <v>1</v>
      </c>
      <c r="K3698" s="191"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1.1100000000000001</v>
      </c>
      <c r="L3698" s="192" t="str">
        <f t="shared" si="57"/>
        <v>Beer355</v>
      </c>
      <c r="M3698" s="191">
        <f>VLOOKUP(L3698,'Slope %'!C:D,2,0)</f>
        <v>0.12</v>
      </c>
    </row>
    <row r="3699" spans="1:13" x14ac:dyDescent="0.25">
      <c r="A3699">
        <v>47998</v>
      </c>
      <c r="B3699" s="58" t="s">
        <v>3425</v>
      </c>
      <c r="C3699" s="58" t="s">
        <v>410</v>
      </c>
      <c r="D3699" s="58" t="s">
        <v>621</v>
      </c>
      <c r="E3699" s="58">
        <v>355</v>
      </c>
      <c r="F3699" s="58">
        <v>24</v>
      </c>
      <c r="G3699" s="59">
        <v>4</v>
      </c>
      <c r="H3699" s="58" t="s">
        <v>841</v>
      </c>
      <c r="I3699" s="59">
        <v>2.99</v>
      </c>
      <c r="J3699">
        <v>1</v>
      </c>
      <c r="K3699" s="191"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1.1100000000000001</v>
      </c>
      <c r="L3699" s="192" t="str">
        <f t="shared" si="57"/>
        <v>Beer355</v>
      </c>
      <c r="M3699" s="191">
        <f>VLOOKUP(L3699,'Slope %'!C:D,2,0)</f>
        <v>0.12</v>
      </c>
    </row>
    <row r="3700" spans="1:13" x14ac:dyDescent="0.25">
      <c r="A3700">
        <v>48000</v>
      </c>
      <c r="B3700" s="58" t="s">
        <v>3426</v>
      </c>
      <c r="C3700" s="58" t="s">
        <v>410</v>
      </c>
      <c r="D3700" s="58" t="s">
        <v>621</v>
      </c>
      <c r="E3700" s="58">
        <v>355</v>
      </c>
      <c r="F3700" s="58">
        <v>24</v>
      </c>
      <c r="G3700" s="59">
        <v>4</v>
      </c>
      <c r="H3700" s="58" t="s">
        <v>841</v>
      </c>
      <c r="I3700" s="59">
        <v>2.99</v>
      </c>
      <c r="J3700">
        <v>1</v>
      </c>
      <c r="K3700" s="191"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1.1100000000000001</v>
      </c>
      <c r="L3700" s="192" t="str">
        <f t="shared" si="57"/>
        <v>Beer355</v>
      </c>
      <c r="M3700" s="191">
        <f>VLOOKUP(L3700,'Slope %'!C:D,2,0)</f>
        <v>0.12</v>
      </c>
    </row>
    <row r="3701" spans="1:13" x14ac:dyDescent="0.25">
      <c r="A3701">
        <v>48000</v>
      </c>
      <c r="B3701" s="58" t="s">
        <v>3426</v>
      </c>
      <c r="C3701" s="58" t="s">
        <v>410</v>
      </c>
      <c r="D3701" s="58" t="s">
        <v>621</v>
      </c>
      <c r="E3701" s="58">
        <v>355</v>
      </c>
      <c r="F3701" s="58">
        <v>24</v>
      </c>
      <c r="G3701" s="59">
        <v>4</v>
      </c>
      <c r="H3701" s="58" t="s">
        <v>841</v>
      </c>
      <c r="I3701" s="59">
        <v>2.99</v>
      </c>
      <c r="J3701">
        <v>1</v>
      </c>
      <c r="K3701" s="191"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1.1100000000000001</v>
      </c>
      <c r="L3701" s="192" t="str">
        <f t="shared" si="57"/>
        <v>Beer355</v>
      </c>
      <c r="M3701" s="191">
        <f>VLOOKUP(L3701,'Slope %'!C:D,2,0)</f>
        <v>0.12</v>
      </c>
    </row>
    <row r="3702" spans="1:13" x14ac:dyDescent="0.25">
      <c r="A3702">
        <v>48100</v>
      </c>
      <c r="B3702" s="58" t="s">
        <v>3427</v>
      </c>
      <c r="C3702" s="58" t="s">
        <v>439</v>
      </c>
      <c r="D3702" s="58" t="s">
        <v>1537</v>
      </c>
      <c r="E3702" s="58">
        <v>100</v>
      </c>
      <c r="F3702" s="58">
        <v>12</v>
      </c>
      <c r="H3702" s="58" t="s">
        <v>448</v>
      </c>
      <c r="I3702" s="59">
        <v>11.99</v>
      </c>
      <c r="J3702">
        <v>1</v>
      </c>
      <c r="K3702" s="191"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0</v>
      </c>
      <c r="L3702" s="192" t="str">
        <f t="shared" si="57"/>
        <v>Non Liquor Merchandise100</v>
      </c>
      <c r="M3702" s="191" t="e">
        <f>VLOOKUP(L3702,'Slope %'!C:D,2,0)</f>
        <v>#N/A</v>
      </c>
    </row>
    <row r="3703" spans="1:13" x14ac:dyDescent="0.25">
      <c r="A3703">
        <v>48118</v>
      </c>
      <c r="B3703" s="58" t="s">
        <v>3428</v>
      </c>
      <c r="C3703" s="58" t="s">
        <v>410</v>
      </c>
      <c r="D3703" s="58" t="s">
        <v>717</v>
      </c>
      <c r="E3703" s="58">
        <v>750</v>
      </c>
      <c r="F3703" s="58">
        <v>12</v>
      </c>
      <c r="G3703" s="59">
        <v>9.1999999999999993</v>
      </c>
      <c r="H3703" s="58" t="s">
        <v>1810</v>
      </c>
      <c r="I3703" s="59">
        <v>19</v>
      </c>
      <c r="J3703">
        <v>1</v>
      </c>
      <c r="K3703" s="191"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5.39</v>
      </c>
      <c r="L3703" s="192" t="str">
        <f t="shared" si="57"/>
        <v>Beer750</v>
      </c>
      <c r="M3703" s="191">
        <f>VLOOKUP(L3703,'Slope %'!C:D,2,0)</f>
        <v>0.12</v>
      </c>
    </row>
    <row r="3704" spans="1:13" x14ac:dyDescent="0.25">
      <c r="A3704">
        <v>48118</v>
      </c>
      <c r="B3704" s="58" t="s">
        <v>3428</v>
      </c>
      <c r="C3704" s="58" t="s">
        <v>410</v>
      </c>
      <c r="D3704" s="58" t="s">
        <v>717</v>
      </c>
      <c r="E3704" s="58">
        <v>750</v>
      </c>
      <c r="F3704" s="58">
        <v>12</v>
      </c>
      <c r="G3704" s="59">
        <v>9.1999999999999993</v>
      </c>
      <c r="H3704" s="58" t="s">
        <v>1810</v>
      </c>
      <c r="I3704" s="59">
        <v>19</v>
      </c>
      <c r="J3704">
        <v>1</v>
      </c>
      <c r="K3704" s="191"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5.39</v>
      </c>
      <c r="L3704" s="192" t="str">
        <f t="shared" si="57"/>
        <v>Beer750</v>
      </c>
      <c r="M3704" s="191">
        <f>VLOOKUP(L3704,'Slope %'!C:D,2,0)</f>
        <v>0.12</v>
      </c>
    </row>
    <row r="3705" spans="1:13" x14ac:dyDescent="0.25">
      <c r="A3705">
        <v>48138</v>
      </c>
      <c r="B3705" s="58" t="s">
        <v>3429</v>
      </c>
      <c r="C3705" s="58" t="s">
        <v>414</v>
      </c>
      <c r="D3705" s="58" t="s">
        <v>1210</v>
      </c>
      <c r="E3705" s="58">
        <v>750</v>
      </c>
      <c r="F3705" s="58">
        <v>6</v>
      </c>
      <c r="G3705" s="59">
        <v>50</v>
      </c>
      <c r="H3705" s="58" t="s">
        <v>428</v>
      </c>
      <c r="I3705" s="59">
        <v>99.99</v>
      </c>
      <c r="J3705">
        <v>1</v>
      </c>
      <c r="K3705" s="191"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29.28</v>
      </c>
      <c r="L3705" s="192" t="str">
        <f t="shared" si="57"/>
        <v>Spirits750</v>
      </c>
      <c r="M3705" s="191">
        <f>VLOOKUP(L3705,'Slope %'!C:D,2,0)</f>
        <v>7.0000000000000007E-2</v>
      </c>
    </row>
    <row r="3706" spans="1:13" x14ac:dyDescent="0.25">
      <c r="A3706">
        <v>48139</v>
      </c>
      <c r="B3706" s="58" t="s">
        <v>3430</v>
      </c>
      <c r="C3706" s="58" t="s">
        <v>423</v>
      </c>
      <c r="D3706" s="58" t="s">
        <v>436</v>
      </c>
      <c r="E3706" s="58">
        <v>750</v>
      </c>
      <c r="F3706" s="58">
        <v>6</v>
      </c>
      <c r="G3706" s="59">
        <v>14.5</v>
      </c>
      <c r="H3706" s="58" t="s">
        <v>437</v>
      </c>
      <c r="I3706" s="59">
        <v>81.5</v>
      </c>
      <c r="J3706">
        <v>1</v>
      </c>
      <c r="K3706" s="191"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8.49</v>
      </c>
      <c r="L3706" s="192" t="str">
        <f t="shared" si="57"/>
        <v>Wine750</v>
      </c>
      <c r="M3706" s="191">
        <f>VLOOKUP(L3706,'Slope %'!C:D,2,0)</f>
        <v>0.1</v>
      </c>
    </row>
    <row r="3707" spans="1:13" x14ac:dyDescent="0.25">
      <c r="A3707">
        <v>48141</v>
      </c>
      <c r="B3707" s="58" t="s">
        <v>3431</v>
      </c>
      <c r="C3707" s="58" t="s">
        <v>423</v>
      </c>
      <c r="D3707" s="58" t="s">
        <v>436</v>
      </c>
      <c r="E3707" s="58">
        <v>750</v>
      </c>
      <c r="F3707" s="58">
        <v>12</v>
      </c>
      <c r="G3707" s="59">
        <v>13</v>
      </c>
      <c r="H3707" s="58" t="s">
        <v>437</v>
      </c>
      <c r="I3707" s="59">
        <v>15.99</v>
      </c>
      <c r="J3707">
        <v>1</v>
      </c>
      <c r="K3707" s="191"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7.61</v>
      </c>
      <c r="L3707" s="192" t="str">
        <f t="shared" si="57"/>
        <v>Wine750</v>
      </c>
      <c r="M3707" s="191">
        <f>VLOOKUP(L3707,'Slope %'!C:D,2,0)</f>
        <v>0.1</v>
      </c>
    </row>
    <row r="3708" spans="1:13" x14ac:dyDescent="0.25">
      <c r="A3708">
        <v>48153</v>
      </c>
      <c r="B3708" s="58" t="s">
        <v>3432</v>
      </c>
      <c r="C3708" s="58" t="s">
        <v>673</v>
      </c>
      <c r="D3708" s="58" t="s">
        <v>674</v>
      </c>
      <c r="E3708" s="58">
        <v>1000</v>
      </c>
      <c r="F3708" s="58">
        <v>6</v>
      </c>
      <c r="G3708" s="59">
        <v>7</v>
      </c>
      <c r="H3708" s="58" t="s">
        <v>759</v>
      </c>
      <c r="I3708" s="59">
        <v>15.98</v>
      </c>
      <c r="J3708">
        <v>4</v>
      </c>
      <c r="K3708" s="191"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5.46</v>
      </c>
      <c r="L3708" s="192" t="str">
        <f t="shared" si="57"/>
        <v>Ready to Drink1000</v>
      </c>
      <c r="M3708" s="191">
        <f>VLOOKUP(L3708,'Slope %'!C:D,2,0)</f>
        <v>0.12</v>
      </c>
    </row>
    <row r="3709" spans="1:13" x14ac:dyDescent="0.25">
      <c r="A3709">
        <v>48153</v>
      </c>
      <c r="B3709" s="58" t="s">
        <v>3432</v>
      </c>
      <c r="C3709" s="58" t="s">
        <v>673</v>
      </c>
      <c r="D3709" s="58" t="s">
        <v>674</v>
      </c>
      <c r="E3709" s="58">
        <v>1000</v>
      </c>
      <c r="F3709" s="58">
        <v>6</v>
      </c>
      <c r="G3709" s="59">
        <v>7</v>
      </c>
      <c r="H3709" s="58" t="s">
        <v>759</v>
      </c>
      <c r="I3709" s="59">
        <v>15.98</v>
      </c>
      <c r="J3709">
        <v>4</v>
      </c>
      <c r="K3709" s="191"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5.46</v>
      </c>
      <c r="L3709" s="192" t="str">
        <f t="shared" si="57"/>
        <v>Ready to Drink1000</v>
      </c>
      <c r="M3709" s="191">
        <f>VLOOKUP(L3709,'Slope %'!C:D,2,0)</f>
        <v>0.12</v>
      </c>
    </row>
    <row r="3710" spans="1:13" x14ac:dyDescent="0.25">
      <c r="A3710">
        <v>48178</v>
      </c>
      <c r="B3710" s="58" t="s">
        <v>3433</v>
      </c>
      <c r="C3710" s="58" t="s">
        <v>423</v>
      </c>
      <c r="D3710" s="58" t="s">
        <v>598</v>
      </c>
      <c r="E3710" s="58">
        <v>1500</v>
      </c>
      <c r="F3710" s="58">
        <v>6</v>
      </c>
      <c r="G3710" s="59">
        <v>14.4</v>
      </c>
      <c r="H3710" s="58" t="s">
        <v>1040</v>
      </c>
      <c r="I3710" s="59">
        <v>139.99</v>
      </c>
      <c r="J3710">
        <v>1</v>
      </c>
      <c r="K3710" s="191"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16.86</v>
      </c>
      <c r="L3710" s="192" t="str">
        <f t="shared" si="57"/>
        <v>Wine1500</v>
      </c>
      <c r="M3710" s="191">
        <f>VLOOKUP(L3710,'Slope %'!C:D,2,0)</f>
        <v>7.0000000000000007E-2</v>
      </c>
    </row>
    <row r="3711" spans="1:13" x14ac:dyDescent="0.25">
      <c r="A3711">
        <v>48186</v>
      </c>
      <c r="B3711" s="58" t="s">
        <v>3434</v>
      </c>
      <c r="C3711" s="58" t="s">
        <v>673</v>
      </c>
      <c r="D3711" s="58" t="s">
        <v>750</v>
      </c>
      <c r="E3711" s="58">
        <v>1420</v>
      </c>
      <c r="F3711" s="58">
        <v>6</v>
      </c>
      <c r="G3711" s="59">
        <v>5.2</v>
      </c>
      <c r="H3711" s="58" t="s">
        <v>751</v>
      </c>
      <c r="I3711" s="59">
        <v>14.99</v>
      </c>
      <c r="J3711">
        <v>4</v>
      </c>
      <c r="K3711" s="191"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5.76</v>
      </c>
      <c r="L3711" s="192" t="str">
        <f t="shared" si="57"/>
        <v>Ready to Drink1420</v>
      </c>
      <c r="M3711" s="191">
        <f>VLOOKUP(L3711,'Slope %'!C:D,2,0)</f>
        <v>0.12</v>
      </c>
    </row>
    <row r="3712" spans="1:13" x14ac:dyDescent="0.25">
      <c r="A3712">
        <v>48186</v>
      </c>
      <c r="B3712" s="58" t="s">
        <v>3434</v>
      </c>
      <c r="C3712" s="58" t="s">
        <v>673</v>
      </c>
      <c r="D3712" s="58" t="s">
        <v>750</v>
      </c>
      <c r="E3712" s="58">
        <v>1420</v>
      </c>
      <c r="F3712" s="58">
        <v>6</v>
      </c>
      <c r="G3712" s="59">
        <v>5.2</v>
      </c>
      <c r="H3712" s="58" t="s">
        <v>751</v>
      </c>
      <c r="I3712" s="59">
        <v>14.99</v>
      </c>
      <c r="J3712">
        <v>4</v>
      </c>
      <c r="K3712" s="191"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5.76</v>
      </c>
      <c r="L3712" s="192" t="str">
        <f t="shared" si="57"/>
        <v>Ready to Drink1420</v>
      </c>
      <c r="M3712" s="191">
        <f>VLOOKUP(L3712,'Slope %'!C:D,2,0)</f>
        <v>0.12</v>
      </c>
    </row>
    <row r="3713" spans="1:13" x14ac:dyDescent="0.25">
      <c r="A3713">
        <v>48187</v>
      </c>
      <c r="B3713" s="58" t="s">
        <v>3435</v>
      </c>
      <c r="C3713" s="58" t="s">
        <v>673</v>
      </c>
      <c r="D3713" s="58" t="s">
        <v>750</v>
      </c>
      <c r="E3713" s="58">
        <v>1420</v>
      </c>
      <c r="F3713" s="58">
        <v>6</v>
      </c>
      <c r="G3713" s="59">
        <v>5.2</v>
      </c>
      <c r="H3713" s="58" t="s">
        <v>751</v>
      </c>
      <c r="I3713" s="59">
        <v>14.99</v>
      </c>
      <c r="J3713">
        <v>4</v>
      </c>
      <c r="K3713" s="191"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5.76</v>
      </c>
      <c r="L3713" s="192" t="str">
        <f t="shared" si="57"/>
        <v>Ready to Drink1420</v>
      </c>
      <c r="M3713" s="191">
        <f>VLOOKUP(L3713,'Slope %'!C:D,2,0)</f>
        <v>0.12</v>
      </c>
    </row>
    <row r="3714" spans="1:13" x14ac:dyDescent="0.25">
      <c r="A3714">
        <v>48187</v>
      </c>
      <c r="B3714" s="58" t="s">
        <v>3435</v>
      </c>
      <c r="C3714" s="58" t="s">
        <v>673</v>
      </c>
      <c r="D3714" s="58" t="s">
        <v>750</v>
      </c>
      <c r="E3714" s="58">
        <v>1420</v>
      </c>
      <c r="F3714" s="58">
        <v>6</v>
      </c>
      <c r="G3714" s="59">
        <v>5.2</v>
      </c>
      <c r="H3714" s="58" t="s">
        <v>751</v>
      </c>
      <c r="I3714" s="59">
        <v>14.99</v>
      </c>
      <c r="J3714">
        <v>4</v>
      </c>
      <c r="K3714" s="191"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5.76</v>
      </c>
      <c r="L3714" s="192" t="str">
        <f t="shared" si="57"/>
        <v>Ready to Drink1420</v>
      </c>
      <c r="M3714" s="191">
        <f>VLOOKUP(L3714,'Slope %'!C:D,2,0)</f>
        <v>0.12</v>
      </c>
    </row>
    <row r="3715" spans="1:13" x14ac:dyDescent="0.25">
      <c r="A3715">
        <v>48194</v>
      </c>
      <c r="B3715" s="58" t="s">
        <v>3436</v>
      </c>
      <c r="C3715" s="58" t="s">
        <v>410</v>
      </c>
      <c r="D3715" s="58" t="s">
        <v>1902</v>
      </c>
      <c r="E3715" s="58">
        <v>473</v>
      </c>
      <c r="F3715" s="58">
        <v>24</v>
      </c>
      <c r="G3715" s="59">
        <v>5.5</v>
      </c>
      <c r="H3715" s="58" t="s">
        <v>3112</v>
      </c>
      <c r="I3715" s="59">
        <v>3.99</v>
      </c>
      <c r="J3715">
        <v>1</v>
      </c>
      <c r="K3715" s="191"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2.0299999999999998</v>
      </c>
      <c r="L3715" s="192" t="str">
        <f t="shared" ref="L3715:L3778" si="58">(_xlfn.CONCAT(C3715,E3715))</f>
        <v>Beer473</v>
      </c>
      <c r="M3715" s="191">
        <f>VLOOKUP(L3715,'Slope %'!C:D,2,0)</f>
        <v>0.12</v>
      </c>
    </row>
    <row r="3716" spans="1:13" x14ac:dyDescent="0.25">
      <c r="A3716">
        <v>48194</v>
      </c>
      <c r="B3716" s="58" t="s">
        <v>3436</v>
      </c>
      <c r="C3716" s="58" t="s">
        <v>410</v>
      </c>
      <c r="D3716" s="58" t="s">
        <v>1902</v>
      </c>
      <c r="E3716" s="58">
        <v>473</v>
      </c>
      <c r="F3716" s="58">
        <v>24</v>
      </c>
      <c r="G3716" s="59">
        <v>5.5</v>
      </c>
      <c r="H3716" s="58" t="s">
        <v>1903</v>
      </c>
      <c r="I3716" s="59">
        <v>3.99</v>
      </c>
      <c r="J3716">
        <v>1</v>
      </c>
      <c r="K3716" s="191"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2.0299999999999998</v>
      </c>
      <c r="L3716" s="192" t="str">
        <f t="shared" si="58"/>
        <v>Beer473</v>
      </c>
      <c r="M3716" s="191">
        <f>VLOOKUP(L3716,'Slope %'!C:D,2,0)</f>
        <v>0.12</v>
      </c>
    </row>
    <row r="3717" spans="1:13" x14ac:dyDescent="0.25">
      <c r="A3717">
        <v>48195</v>
      </c>
      <c r="B3717" s="58" t="s">
        <v>3437</v>
      </c>
      <c r="C3717" s="58" t="s">
        <v>423</v>
      </c>
      <c r="D3717" s="58" t="s">
        <v>436</v>
      </c>
      <c r="E3717" s="58">
        <v>750</v>
      </c>
      <c r="F3717" s="58">
        <v>12</v>
      </c>
      <c r="G3717" s="59">
        <v>14</v>
      </c>
      <c r="H3717" s="58" t="s">
        <v>421</v>
      </c>
      <c r="I3717" s="59">
        <v>22.99</v>
      </c>
      <c r="J3717">
        <v>1</v>
      </c>
      <c r="K3717" s="191"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8.1999999999999993</v>
      </c>
      <c r="L3717" s="192" t="str">
        <f t="shared" si="58"/>
        <v>Wine750</v>
      </c>
      <c r="M3717" s="191">
        <f>VLOOKUP(L3717,'Slope %'!C:D,2,0)</f>
        <v>0.1</v>
      </c>
    </row>
    <row r="3718" spans="1:13" x14ac:dyDescent="0.25">
      <c r="A3718">
        <v>48199</v>
      </c>
      <c r="B3718" s="58" t="s">
        <v>3438</v>
      </c>
      <c r="C3718" s="58" t="s">
        <v>410</v>
      </c>
      <c r="D3718" s="58" t="s">
        <v>717</v>
      </c>
      <c r="E3718" s="58">
        <v>473</v>
      </c>
      <c r="F3718" s="58">
        <v>24</v>
      </c>
      <c r="G3718" s="59">
        <v>9</v>
      </c>
      <c r="H3718" s="58" t="s">
        <v>2303</v>
      </c>
      <c r="I3718" s="59">
        <v>5.29</v>
      </c>
      <c r="J3718">
        <v>1</v>
      </c>
      <c r="K3718" s="191"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3.32</v>
      </c>
      <c r="L3718" s="192" t="str">
        <f t="shared" si="58"/>
        <v>Beer473</v>
      </c>
      <c r="M3718" s="191">
        <f>VLOOKUP(L3718,'Slope %'!C:D,2,0)</f>
        <v>0.12</v>
      </c>
    </row>
    <row r="3719" spans="1:13" x14ac:dyDescent="0.25">
      <c r="A3719">
        <v>48199</v>
      </c>
      <c r="B3719" s="58" t="s">
        <v>3438</v>
      </c>
      <c r="C3719" s="58" t="s">
        <v>410</v>
      </c>
      <c r="D3719" s="58" t="s">
        <v>717</v>
      </c>
      <c r="E3719" s="58">
        <v>473</v>
      </c>
      <c r="F3719" s="58">
        <v>24</v>
      </c>
      <c r="G3719" s="59">
        <v>9</v>
      </c>
      <c r="H3719" s="58" t="s">
        <v>2303</v>
      </c>
      <c r="I3719" s="59">
        <v>5.29</v>
      </c>
      <c r="J3719">
        <v>1</v>
      </c>
      <c r="K3719" s="191"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3.32</v>
      </c>
      <c r="L3719" s="192" t="str">
        <f t="shared" si="58"/>
        <v>Beer473</v>
      </c>
      <c r="M3719" s="191">
        <f>VLOOKUP(L3719,'Slope %'!C:D,2,0)</f>
        <v>0.12</v>
      </c>
    </row>
    <row r="3720" spans="1:13" x14ac:dyDescent="0.25">
      <c r="A3720">
        <v>48200</v>
      </c>
      <c r="B3720" s="58" t="s">
        <v>3439</v>
      </c>
      <c r="C3720" s="58" t="s">
        <v>423</v>
      </c>
      <c r="D3720" s="58" t="s">
        <v>473</v>
      </c>
      <c r="E3720" s="58">
        <v>750</v>
      </c>
      <c r="F3720" s="58">
        <v>12</v>
      </c>
      <c r="G3720" s="59">
        <v>13</v>
      </c>
      <c r="H3720" s="58" t="s">
        <v>561</v>
      </c>
      <c r="I3720" s="59">
        <v>20.99</v>
      </c>
      <c r="J3720">
        <v>1</v>
      </c>
      <c r="K3720" s="191"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7.61</v>
      </c>
      <c r="L3720" s="192" t="str">
        <f t="shared" si="58"/>
        <v>Wine750</v>
      </c>
      <c r="M3720" s="191">
        <f>VLOOKUP(L3720,'Slope %'!C:D,2,0)</f>
        <v>0.1</v>
      </c>
    </row>
    <row r="3721" spans="1:13" x14ac:dyDescent="0.25">
      <c r="A3721">
        <v>48238</v>
      </c>
      <c r="B3721" s="58" t="s">
        <v>3440</v>
      </c>
      <c r="C3721" s="58" t="s">
        <v>423</v>
      </c>
      <c r="D3721" s="58" t="s">
        <v>849</v>
      </c>
      <c r="E3721" s="58">
        <v>750</v>
      </c>
      <c r="F3721" s="58">
        <v>12</v>
      </c>
      <c r="G3721" s="59">
        <v>13</v>
      </c>
      <c r="H3721" s="58" t="s">
        <v>521</v>
      </c>
      <c r="I3721" s="59">
        <v>36.99</v>
      </c>
      <c r="J3721">
        <v>1</v>
      </c>
      <c r="K3721" s="191"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7.61</v>
      </c>
      <c r="L3721" s="192" t="str">
        <f t="shared" si="58"/>
        <v>Wine750</v>
      </c>
      <c r="M3721" s="191">
        <f>VLOOKUP(L3721,'Slope %'!C:D,2,0)</f>
        <v>0.1</v>
      </c>
    </row>
    <row r="3722" spans="1:13" x14ac:dyDescent="0.25">
      <c r="A3722">
        <v>48243</v>
      </c>
      <c r="B3722" s="58" t="s">
        <v>3441</v>
      </c>
      <c r="C3722" s="58" t="s">
        <v>423</v>
      </c>
      <c r="D3722" s="58" t="s">
        <v>436</v>
      </c>
      <c r="E3722" s="58">
        <v>750</v>
      </c>
      <c r="F3722" s="58">
        <v>12</v>
      </c>
      <c r="G3722" s="59">
        <v>13.5</v>
      </c>
      <c r="H3722" s="58" t="s">
        <v>511</v>
      </c>
      <c r="I3722" s="59">
        <v>39.99</v>
      </c>
      <c r="J3722">
        <v>1</v>
      </c>
      <c r="K3722" s="191"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7.9</v>
      </c>
      <c r="L3722" s="192" t="str">
        <f t="shared" si="58"/>
        <v>Wine750</v>
      </c>
      <c r="M3722" s="191">
        <f>VLOOKUP(L3722,'Slope %'!C:D,2,0)</f>
        <v>0.1</v>
      </c>
    </row>
    <row r="3723" spans="1:13" x14ac:dyDescent="0.25">
      <c r="A3723">
        <v>48251</v>
      </c>
      <c r="B3723" s="58" t="s">
        <v>3442</v>
      </c>
      <c r="C3723" s="58" t="s">
        <v>414</v>
      </c>
      <c r="D3723" s="58" t="s">
        <v>636</v>
      </c>
      <c r="E3723" s="58">
        <v>750</v>
      </c>
      <c r="F3723" s="58">
        <v>12</v>
      </c>
      <c r="G3723" s="59">
        <v>40</v>
      </c>
      <c r="H3723" s="58" t="s">
        <v>421</v>
      </c>
      <c r="I3723" s="59">
        <v>28.99</v>
      </c>
      <c r="J3723">
        <v>1</v>
      </c>
      <c r="K3723" s="191"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23.42</v>
      </c>
      <c r="L3723" s="192" t="str">
        <f t="shared" si="58"/>
        <v>Spirits750</v>
      </c>
      <c r="M3723" s="191">
        <f>VLOOKUP(L3723,'Slope %'!C:D,2,0)</f>
        <v>7.0000000000000007E-2</v>
      </c>
    </row>
    <row r="3724" spans="1:13" x14ac:dyDescent="0.25">
      <c r="A3724">
        <v>48256</v>
      </c>
      <c r="B3724" s="58" t="s">
        <v>3443</v>
      </c>
      <c r="C3724" s="58" t="s">
        <v>410</v>
      </c>
      <c r="D3724" s="58" t="s">
        <v>906</v>
      </c>
      <c r="E3724" s="58">
        <v>473</v>
      </c>
      <c r="F3724" s="58">
        <v>24</v>
      </c>
      <c r="G3724" s="59">
        <v>5.5</v>
      </c>
      <c r="H3724" s="58" t="s">
        <v>2181</v>
      </c>
      <c r="I3724" s="59">
        <v>4.49</v>
      </c>
      <c r="J3724">
        <v>1</v>
      </c>
      <c r="K3724" s="191"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2.0299999999999998</v>
      </c>
      <c r="L3724" s="192" t="str">
        <f t="shared" si="58"/>
        <v>Beer473</v>
      </c>
      <c r="M3724" s="191">
        <f>VLOOKUP(L3724,'Slope %'!C:D,2,0)</f>
        <v>0.12</v>
      </c>
    </row>
    <row r="3725" spans="1:13" x14ac:dyDescent="0.25">
      <c r="A3725">
        <v>48256</v>
      </c>
      <c r="B3725" s="58" t="s">
        <v>3443</v>
      </c>
      <c r="C3725" s="58" t="s">
        <v>410</v>
      </c>
      <c r="D3725" s="58" t="s">
        <v>906</v>
      </c>
      <c r="E3725" s="58">
        <v>473</v>
      </c>
      <c r="F3725" s="58">
        <v>24</v>
      </c>
      <c r="G3725" s="59">
        <v>5.5</v>
      </c>
      <c r="H3725" s="58" t="s">
        <v>2181</v>
      </c>
      <c r="I3725" s="59">
        <v>4.49</v>
      </c>
      <c r="J3725">
        <v>1</v>
      </c>
      <c r="K3725" s="191"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2.0299999999999998</v>
      </c>
      <c r="L3725" s="192" t="str">
        <f t="shared" si="58"/>
        <v>Beer473</v>
      </c>
      <c r="M3725" s="191">
        <f>VLOOKUP(L3725,'Slope %'!C:D,2,0)</f>
        <v>0.12</v>
      </c>
    </row>
    <row r="3726" spans="1:13" x14ac:dyDescent="0.25">
      <c r="A3726">
        <v>48281</v>
      </c>
      <c r="B3726" s="58" t="s">
        <v>3444</v>
      </c>
      <c r="C3726" s="58" t="s">
        <v>673</v>
      </c>
      <c r="D3726" s="58" t="s">
        <v>2505</v>
      </c>
      <c r="E3726" s="58">
        <v>2130</v>
      </c>
      <c r="F3726" s="58">
        <v>4</v>
      </c>
      <c r="G3726" s="59">
        <v>5</v>
      </c>
      <c r="H3726" s="58" t="s">
        <v>1399</v>
      </c>
      <c r="I3726" s="59">
        <v>18.489999999999998</v>
      </c>
      <c r="J3726">
        <v>6</v>
      </c>
      <c r="K3726" s="191"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8.31</v>
      </c>
      <c r="L3726" s="192" t="str">
        <f t="shared" si="58"/>
        <v>Ready to Drink2130</v>
      </c>
      <c r="M3726" s="191">
        <f>VLOOKUP(L3726,'Slope %'!C:D,2,0)</f>
        <v>0.1</v>
      </c>
    </row>
    <row r="3727" spans="1:13" x14ac:dyDescent="0.25">
      <c r="A3727">
        <v>48281</v>
      </c>
      <c r="B3727" s="58" t="s">
        <v>3444</v>
      </c>
      <c r="C3727" s="58" t="s">
        <v>673</v>
      </c>
      <c r="D3727" s="58" t="s">
        <v>2505</v>
      </c>
      <c r="E3727" s="58">
        <v>2130</v>
      </c>
      <c r="F3727" s="58">
        <v>4</v>
      </c>
      <c r="G3727" s="59">
        <v>5</v>
      </c>
      <c r="H3727" s="58" t="s">
        <v>1399</v>
      </c>
      <c r="I3727" s="59">
        <v>18.489999999999998</v>
      </c>
      <c r="J3727">
        <v>6</v>
      </c>
      <c r="K3727" s="191"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8.31</v>
      </c>
      <c r="L3727" s="192" t="str">
        <f t="shared" si="58"/>
        <v>Ready to Drink2130</v>
      </c>
      <c r="M3727" s="191">
        <f>VLOOKUP(L3727,'Slope %'!C:D,2,0)</f>
        <v>0.1</v>
      </c>
    </row>
    <row r="3728" spans="1:13" x14ac:dyDescent="0.25">
      <c r="A3728">
        <v>48284</v>
      </c>
      <c r="B3728" s="58" t="s">
        <v>3445</v>
      </c>
      <c r="C3728" s="58" t="s">
        <v>673</v>
      </c>
      <c r="D3728" s="58" t="s">
        <v>2505</v>
      </c>
      <c r="E3728" s="58">
        <v>4260</v>
      </c>
      <c r="F3728" s="58">
        <v>2</v>
      </c>
      <c r="G3728" s="59">
        <v>5</v>
      </c>
      <c r="H3728" s="58" t="s">
        <v>1399</v>
      </c>
      <c r="I3728" s="59">
        <v>34.99</v>
      </c>
      <c r="J3728">
        <v>12</v>
      </c>
      <c r="K3728" s="191"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16.63</v>
      </c>
      <c r="L3728" s="192" t="str">
        <f t="shared" si="58"/>
        <v>Ready to Drink4260</v>
      </c>
      <c r="M3728" s="191">
        <f>VLOOKUP(L3728,'Slope %'!C:D,2,0)</f>
        <v>7.0000000000000007E-2</v>
      </c>
    </row>
    <row r="3729" spans="1:13" x14ac:dyDescent="0.25">
      <c r="A3729">
        <v>48284</v>
      </c>
      <c r="B3729" s="58" t="s">
        <v>3445</v>
      </c>
      <c r="C3729" s="58" t="s">
        <v>673</v>
      </c>
      <c r="D3729" s="58" t="s">
        <v>2505</v>
      </c>
      <c r="E3729" s="58">
        <v>4260</v>
      </c>
      <c r="F3729" s="58">
        <v>2</v>
      </c>
      <c r="G3729" s="59">
        <v>5</v>
      </c>
      <c r="H3729" s="58" t="s">
        <v>1399</v>
      </c>
      <c r="I3729" s="59">
        <v>34.99</v>
      </c>
      <c r="J3729">
        <v>12</v>
      </c>
      <c r="K3729" s="191"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16.63</v>
      </c>
      <c r="L3729" s="192" t="str">
        <f t="shared" si="58"/>
        <v>Ready to Drink4260</v>
      </c>
      <c r="M3729" s="191">
        <f>VLOOKUP(L3729,'Slope %'!C:D,2,0)</f>
        <v>7.0000000000000007E-2</v>
      </c>
    </row>
    <row r="3730" spans="1:13" x14ac:dyDescent="0.25">
      <c r="A3730">
        <v>48286</v>
      </c>
      <c r="B3730" s="58" t="s">
        <v>3446</v>
      </c>
      <c r="C3730" s="58" t="s">
        <v>673</v>
      </c>
      <c r="D3730" s="58" t="s">
        <v>2505</v>
      </c>
      <c r="E3730" s="58">
        <v>4260</v>
      </c>
      <c r="F3730" s="58">
        <v>2</v>
      </c>
      <c r="G3730" s="59">
        <v>5</v>
      </c>
      <c r="H3730" s="58" t="s">
        <v>1399</v>
      </c>
      <c r="I3730" s="59">
        <v>32.979999999999997</v>
      </c>
      <c r="J3730">
        <v>12</v>
      </c>
      <c r="K3730" s="191"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16.63</v>
      </c>
      <c r="L3730" s="192" t="str">
        <f t="shared" si="58"/>
        <v>Ready to Drink4260</v>
      </c>
      <c r="M3730" s="191">
        <f>VLOOKUP(L3730,'Slope %'!C:D,2,0)</f>
        <v>7.0000000000000007E-2</v>
      </c>
    </row>
    <row r="3731" spans="1:13" x14ac:dyDescent="0.25">
      <c r="A3731">
        <v>48286</v>
      </c>
      <c r="B3731" s="58" t="s">
        <v>3446</v>
      </c>
      <c r="C3731" s="58" t="s">
        <v>673</v>
      </c>
      <c r="D3731" s="58" t="s">
        <v>2505</v>
      </c>
      <c r="E3731" s="58">
        <v>4260</v>
      </c>
      <c r="F3731" s="58">
        <v>2</v>
      </c>
      <c r="G3731" s="59">
        <v>5</v>
      </c>
      <c r="H3731" s="58" t="s">
        <v>1399</v>
      </c>
      <c r="I3731" s="59">
        <v>32.979999999999997</v>
      </c>
      <c r="J3731">
        <v>12</v>
      </c>
      <c r="K3731" s="191"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16.63</v>
      </c>
      <c r="L3731" s="192" t="str">
        <f t="shared" si="58"/>
        <v>Ready to Drink4260</v>
      </c>
      <c r="M3731" s="191">
        <f>VLOOKUP(L3731,'Slope %'!C:D,2,0)</f>
        <v>7.0000000000000007E-2</v>
      </c>
    </row>
    <row r="3732" spans="1:13" x14ac:dyDescent="0.25">
      <c r="A3732">
        <v>48340</v>
      </c>
      <c r="B3732" s="58" t="s">
        <v>3447</v>
      </c>
      <c r="C3732" s="58" t="s">
        <v>410</v>
      </c>
      <c r="D3732" s="58" t="s">
        <v>677</v>
      </c>
      <c r="E3732" s="58">
        <v>473</v>
      </c>
      <c r="F3732" s="58">
        <v>24</v>
      </c>
      <c r="G3732" s="59">
        <v>5.2</v>
      </c>
      <c r="H3732" s="58" t="s">
        <v>1613</v>
      </c>
      <c r="I3732" s="59">
        <v>4.75</v>
      </c>
      <c r="J3732">
        <v>1</v>
      </c>
      <c r="K3732" s="191"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1.92</v>
      </c>
      <c r="L3732" s="192" t="str">
        <f t="shared" si="58"/>
        <v>Beer473</v>
      </c>
      <c r="M3732" s="191">
        <f>VLOOKUP(L3732,'Slope %'!C:D,2,0)</f>
        <v>0.12</v>
      </c>
    </row>
    <row r="3733" spans="1:13" x14ac:dyDescent="0.25">
      <c r="A3733">
        <v>48340</v>
      </c>
      <c r="B3733" s="58" t="s">
        <v>3447</v>
      </c>
      <c r="C3733" s="58" t="s">
        <v>410</v>
      </c>
      <c r="D3733" s="58" t="s">
        <v>677</v>
      </c>
      <c r="E3733" s="58">
        <v>473</v>
      </c>
      <c r="F3733" s="58">
        <v>24</v>
      </c>
      <c r="G3733" s="59">
        <v>5.2</v>
      </c>
      <c r="H3733" s="58" t="s">
        <v>1613</v>
      </c>
      <c r="I3733" s="59">
        <v>4.75</v>
      </c>
      <c r="J3733">
        <v>1</v>
      </c>
      <c r="K3733" s="191"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1.92</v>
      </c>
      <c r="L3733" s="192" t="str">
        <f t="shared" si="58"/>
        <v>Beer473</v>
      </c>
      <c r="M3733" s="191">
        <f>VLOOKUP(L3733,'Slope %'!C:D,2,0)</f>
        <v>0.12</v>
      </c>
    </row>
    <row r="3734" spans="1:13" x14ac:dyDescent="0.25">
      <c r="A3734">
        <v>48341</v>
      </c>
      <c r="B3734" s="58" t="s">
        <v>3448</v>
      </c>
      <c r="C3734" s="58" t="s">
        <v>414</v>
      </c>
      <c r="D3734" s="58" t="s">
        <v>415</v>
      </c>
      <c r="E3734" s="58">
        <v>750</v>
      </c>
      <c r="F3734" s="58">
        <v>12</v>
      </c>
      <c r="G3734" s="59">
        <v>40</v>
      </c>
      <c r="H3734" s="58" t="s">
        <v>445</v>
      </c>
      <c r="I3734" s="59">
        <v>34.49</v>
      </c>
      <c r="J3734">
        <v>1</v>
      </c>
      <c r="K3734" s="191"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23.42</v>
      </c>
      <c r="L3734" s="192" t="str">
        <f t="shared" si="58"/>
        <v>Spirits750</v>
      </c>
      <c r="M3734" s="191">
        <f>VLOOKUP(L3734,'Slope %'!C:D,2,0)</f>
        <v>7.0000000000000007E-2</v>
      </c>
    </row>
    <row r="3735" spans="1:13" x14ac:dyDescent="0.25">
      <c r="A3735">
        <v>48349</v>
      </c>
      <c r="B3735" s="58" t="s">
        <v>3449</v>
      </c>
      <c r="C3735" s="58" t="s">
        <v>423</v>
      </c>
      <c r="D3735" s="58" t="s">
        <v>476</v>
      </c>
      <c r="E3735" s="58">
        <v>750</v>
      </c>
      <c r="F3735" s="58">
        <v>6</v>
      </c>
      <c r="G3735" s="59">
        <v>14.1</v>
      </c>
      <c r="H3735" s="58" t="s">
        <v>421</v>
      </c>
      <c r="I3735" s="59">
        <v>41.99</v>
      </c>
      <c r="J3735">
        <v>1</v>
      </c>
      <c r="K3735" s="191"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8.26</v>
      </c>
      <c r="L3735" s="192" t="str">
        <f t="shared" si="58"/>
        <v>Wine750</v>
      </c>
      <c r="M3735" s="191">
        <f>VLOOKUP(L3735,'Slope %'!C:D,2,0)</f>
        <v>0.1</v>
      </c>
    </row>
    <row r="3736" spans="1:13" x14ac:dyDescent="0.25">
      <c r="A3736">
        <v>48354</v>
      </c>
      <c r="B3736" s="58" t="s">
        <v>3450</v>
      </c>
      <c r="C3736" s="58" t="s">
        <v>423</v>
      </c>
      <c r="D3736" s="58" t="s">
        <v>436</v>
      </c>
      <c r="E3736" s="58">
        <v>750</v>
      </c>
      <c r="F3736" s="58">
        <v>12</v>
      </c>
      <c r="G3736" s="59">
        <v>14.5</v>
      </c>
      <c r="H3736" s="58" t="s">
        <v>421</v>
      </c>
      <c r="I3736" s="59">
        <v>64.989999999999995</v>
      </c>
      <c r="J3736">
        <v>1</v>
      </c>
      <c r="K3736" s="191"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8.49</v>
      </c>
      <c r="L3736" s="192" t="str">
        <f t="shared" si="58"/>
        <v>Wine750</v>
      </c>
      <c r="M3736" s="191">
        <f>VLOOKUP(L3736,'Slope %'!C:D,2,0)</f>
        <v>0.1</v>
      </c>
    </row>
    <row r="3737" spans="1:13" x14ac:dyDescent="0.25">
      <c r="A3737">
        <v>48396</v>
      </c>
      <c r="B3737" s="58" t="s">
        <v>3451</v>
      </c>
      <c r="C3737" s="58" t="s">
        <v>423</v>
      </c>
      <c r="D3737" s="58" t="s">
        <v>602</v>
      </c>
      <c r="E3737" s="58">
        <v>750</v>
      </c>
      <c r="F3737" s="58">
        <v>12</v>
      </c>
      <c r="G3737" s="59">
        <v>12.5</v>
      </c>
      <c r="H3737" s="58" t="s">
        <v>496</v>
      </c>
      <c r="I3737" s="59">
        <v>17.989999999999998</v>
      </c>
      <c r="J3737">
        <v>1</v>
      </c>
      <c r="K3737" s="191"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7.32</v>
      </c>
      <c r="L3737" s="192" t="str">
        <f t="shared" si="58"/>
        <v>Wine750</v>
      </c>
      <c r="M3737" s="191">
        <f>VLOOKUP(L3737,'Slope %'!C:D,2,0)</f>
        <v>0.1</v>
      </c>
    </row>
    <row r="3738" spans="1:13" x14ac:dyDescent="0.25">
      <c r="A3738">
        <v>48402</v>
      </c>
      <c r="B3738" s="58" t="s">
        <v>3452</v>
      </c>
      <c r="C3738" s="58" t="s">
        <v>414</v>
      </c>
      <c r="D3738" s="58" t="s">
        <v>663</v>
      </c>
      <c r="E3738" s="58">
        <v>375</v>
      </c>
      <c r="F3738" s="58">
        <v>12</v>
      </c>
      <c r="G3738" s="59">
        <v>17.2</v>
      </c>
      <c r="H3738" s="58" t="s">
        <v>2073</v>
      </c>
      <c r="I3738" s="59">
        <v>25.95</v>
      </c>
      <c r="J3738">
        <v>1</v>
      </c>
      <c r="K3738" s="191"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5.72</v>
      </c>
      <c r="L3738" s="192" t="str">
        <f t="shared" si="58"/>
        <v>Spirits375</v>
      </c>
      <c r="M3738" s="191">
        <f>VLOOKUP(L3738,'Slope %'!C:D,2,0)</f>
        <v>0.1</v>
      </c>
    </row>
    <row r="3739" spans="1:13" x14ac:dyDescent="0.25">
      <c r="A3739">
        <v>48408</v>
      </c>
      <c r="B3739" s="58" t="s">
        <v>3453</v>
      </c>
      <c r="C3739" s="58" t="s">
        <v>414</v>
      </c>
      <c r="D3739" s="58" t="s">
        <v>810</v>
      </c>
      <c r="E3739" s="58">
        <v>750</v>
      </c>
      <c r="F3739" s="58">
        <v>6</v>
      </c>
      <c r="G3739" s="59">
        <v>40</v>
      </c>
      <c r="H3739" s="58" t="s">
        <v>483</v>
      </c>
      <c r="I3739" s="59">
        <v>69.989999999999995</v>
      </c>
      <c r="J3739">
        <v>1</v>
      </c>
      <c r="K3739" s="191"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23.42</v>
      </c>
      <c r="L3739" s="192" t="str">
        <f t="shared" si="58"/>
        <v>Spirits750</v>
      </c>
      <c r="M3739" s="191">
        <f>VLOOKUP(L3739,'Slope %'!C:D,2,0)</f>
        <v>7.0000000000000007E-2</v>
      </c>
    </row>
    <row r="3740" spans="1:13" x14ac:dyDescent="0.25">
      <c r="A3740">
        <v>48418</v>
      </c>
      <c r="B3740" s="58" t="s">
        <v>3454</v>
      </c>
      <c r="C3740" s="58" t="s">
        <v>673</v>
      </c>
      <c r="D3740" s="58" t="s">
        <v>750</v>
      </c>
      <c r="E3740" s="58">
        <v>2840</v>
      </c>
      <c r="F3740" s="58">
        <v>3</v>
      </c>
      <c r="G3740" s="59">
        <v>5.2</v>
      </c>
      <c r="H3740" s="58" t="s">
        <v>751</v>
      </c>
      <c r="I3740" s="59">
        <v>28.99</v>
      </c>
      <c r="J3740">
        <v>8</v>
      </c>
      <c r="K3740" s="191"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11.53</v>
      </c>
      <c r="L3740" s="192" t="str">
        <f t="shared" si="58"/>
        <v>Ready to Drink2840</v>
      </c>
      <c r="M3740" s="191">
        <f>VLOOKUP(L3740,'Slope %'!C:D,2,0)</f>
        <v>7.0000000000000007E-2</v>
      </c>
    </row>
    <row r="3741" spans="1:13" x14ac:dyDescent="0.25">
      <c r="A3741">
        <v>48418</v>
      </c>
      <c r="B3741" s="58" t="s">
        <v>3454</v>
      </c>
      <c r="C3741" s="58" t="s">
        <v>673</v>
      </c>
      <c r="D3741" s="58" t="s">
        <v>750</v>
      </c>
      <c r="E3741" s="58">
        <v>2840</v>
      </c>
      <c r="F3741" s="58">
        <v>3</v>
      </c>
      <c r="G3741" s="59">
        <v>5.2</v>
      </c>
      <c r="H3741" s="58" t="s">
        <v>751</v>
      </c>
      <c r="I3741" s="59">
        <v>28.99</v>
      </c>
      <c r="J3741">
        <v>8</v>
      </c>
      <c r="K3741" s="191"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11.53</v>
      </c>
      <c r="L3741" s="192" t="str">
        <f t="shared" si="58"/>
        <v>Ready to Drink2840</v>
      </c>
      <c r="M3741" s="191">
        <f>VLOOKUP(L3741,'Slope %'!C:D,2,0)</f>
        <v>7.0000000000000007E-2</v>
      </c>
    </row>
    <row r="3742" spans="1:13" x14ac:dyDescent="0.25">
      <c r="A3742">
        <v>48420</v>
      </c>
      <c r="B3742" s="58" t="s">
        <v>3455</v>
      </c>
      <c r="C3742" s="58" t="s">
        <v>673</v>
      </c>
      <c r="D3742" s="58" t="s">
        <v>674</v>
      </c>
      <c r="E3742" s="58">
        <v>2000</v>
      </c>
      <c r="F3742" s="58">
        <v>8</v>
      </c>
      <c r="G3742" s="59">
        <v>7</v>
      </c>
      <c r="H3742" s="58" t="s">
        <v>697</v>
      </c>
      <c r="I3742" s="59">
        <v>13.49</v>
      </c>
      <c r="J3742">
        <v>1</v>
      </c>
      <c r="K3742" s="191"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10.93</v>
      </c>
      <c r="L3742" s="192" t="str">
        <f t="shared" si="58"/>
        <v>Ready to Drink2000</v>
      </c>
      <c r="M3742" s="191">
        <f>VLOOKUP(L3742,'Slope %'!C:D,2,0)</f>
        <v>0.1</v>
      </c>
    </row>
    <row r="3743" spans="1:13" x14ac:dyDescent="0.25">
      <c r="A3743">
        <v>48420</v>
      </c>
      <c r="B3743" s="58" t="s">
        <v>3455</v>
      </c>
      <c r="C3743" s="58" t="s">
        <v>673</v>
      </c>
      <c r="D3743" s="58" t="s">
        <v>674</v>
      </c>
      <c r="E3743" s="58">
        <v>2000</v>
      </c>
      <c r="F3743" s="58">
        <v>8</v>
      </c>
      <c r="G3743" s="59">
        <v>7</v>
      </c>
      <c r="H3743" s="58" t="s">
        <v>697</v>
      </c>
      <c r="I3743" s="59">
        <v>13.49</v>
      </c>
      <c r="J3743">
        <v>1</v>
      </c>
      <c r="K3743" s="191"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10.93</v>
      </c>
      <c r="L3743" s="192" t="str">
        <f t="shared" si="58"/>
        <v>Ready to Drink2000</v>
      </c>
      <c r="M3743" s="191">
        <f>VLOOKUP(L3743,'Slope %'!C:D,2,0)</f>
        <v>0.1</v>
      </c>
    </row>
    <row r="3744" spans="1:13" x14ac:dyDescent="0.25">
      <c r="A3744">
        <v>48421</v>
      </c>
      <c r="B3744" s="58" t="s">
        <v>3456</v>
      </c>
      <c r="C3744" s="58" t="s">
        <v>673</v>
      </c>
      <c r="D3744" s="58" t="s">
        <v>750</v>
      </c>
      <c r="E3744" s="58">
        <v>1420</v>
      </c>
      <c r="F3744" s="58">
        <v>6</v>
      </c>
      <c r="G3744" s="59">
        <v>5.2</v>
      </c>
      <c r="H3744" s="58" t="s">
        <v>751</v>
      </c>
      <c r="I3744" s="59">
        <v>14.99</v>
      </c>
      <c r="J3744">
        <v>4</v>
      </c>
      <c r="K3744" s="191"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5.76</v>
      </c>
      <c r="L3744" s="192" t="str">
        <f t="shared" si="58"/>
        <v>Ready to Drink1420</v>
      </c>
      <c r="M3744" s="191">
        <f>VLOOKUP(L3744,'Slope %'!C:D,2,0)</f>
        <v>0.12</v>
      </c>
    </row>
    <row r="3745" spans="1:13" x14ac:dyDescent="0.25">
      <c r="A3745">
        <v>48421</v>
      </c>
      <c r="B3745" s="58" t="s">
        <v>3456</v>
      </c>
      <c r="C3745" s="58" t="s">
        <v>673</v>
      </c>
      <c r="D3745" s="58" t="s">
        <v>750</v>
      </c>
      <c r="E3745" s="58">
        <v>1420</v>
      </c>
      <c r="F3745" s="58">
        <v>6</v>
      </c>
      <c r="G3745" s="59">
        <v>5.2</v>
      </c>
      <c r="H3745" s="58" t="s">
        <v>751</v>
      </c>
      <c r="I3745" s="59">
        <v>14.99</v>
      </c>
      <c r="J3745">
        <v>4</v>
      </c>
      <c r="K3745" s="191"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5.76</v>
      </c>
      <c r="L3745" s="192" t="str">
        <f t="shared" si="58"/>
        <v>Ready to Drink1420</v>
      </c>
      <c r="M3745" s="191">
        <f>VLOOKUP(L3745,'Slope %'!C:D,2,0)</f>
        <v>0.12</v>
      </c>
    </row>
    <row r="3746" spans="1:13" x14ac:dyDescent="0.25">
      <c r="A3746">
        <v>48429</v>
      </c>
      <c r="B3746" s="58" t="s">
        <v>3457</v>
      </c>
      <c r="C3746" s="58" t="s">
        <v>414</v>
      </c>
      <c r="D3746" s="58" t="s">
        <v>1896</v>
      </c>
      <c r="E3746" s="58">
        <v>375</v>
      </c>
      <c r="F3746" s="58">
        <v>12</v>
      </c>
      <c r="G3746" s="59">
        <v>33</v>
      </c>
      <c r="H3746" s="58" t="s">
        <v>2073</v>
      </c>
      <c r="I3746" s="59">
        <v>26.95</v>
      </c>
      <c r="J3746">
        <v>1</v>
      </c>
      <c r="K3746" s="191"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10.97</v>
      </c>
      <c r="L3746" s="192" t="str">
        <f t="shared" si="58"/>
        <v>Spirits375</v>
      </c>
      <c r="M3746" s="191">
        <f>VLOOKUP(L3746,'Slope %'!C:D,2,0)</f>
        <v>0.1</v>
      </c>
    </row>
    <row r="3747" spans="1:13" x14ac:dyDescent="0.25">
      <c r="A3747">
        <v>48493</v>
      </c>
      <c r="B3747" s="58" t="s">
        <v>3458</v>
      </c>
      <c r="C3747" s="58" t="s">
        <v>423</v>
      </c>
      <c r="D3747" s="58" t="s">
        <v>602</v>
      </c>
      <c r="E3747" s="58">
        <v>750</v>
      </c>
      <c r="F3747" s="58">
        <v>12</v>
      </c>
      <c r="G3747" s="59">
        <v>13.5</v>
      </c>
      <c r="H3747" s="58" t="s">
        <v>421</v>
      </c>
      <c r="I3747" s="59">
        <v>17.989999999999998</v>
      </c>
      <c r="J3747">
        <v>1</v>
      </c>
      <c r="K3747" s="191"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7.9</v>
      </c>
      <c r="L3747" s="192" t="str">
        <f t="shared" si="58"/>
        <v>Wine750</v>
      </c>
      <c r="M3747" s="191">
        <f>VLOOKUP(L3747,'Slope %'!C:D,2,0)</f>
        <v>0.1</v>
      </c>
    </row>
    <row r="3748" spans="1:13" x14ac:dyDescent="0.25">
      <c r="A3748">
        <v>48495</v>
      </c>
      <c r="B3748" s="58" t="s">
        <v>3459</v>
      </c>
      <c r="C3748" s="58" t="s">
        <v>423</v>
      </c>
      <c r="D3748" s="58" t="s">
        <v>602</v>
      </c>
      <c r="E3748" s="58">
        <v>750</v>
      </c>
      <c r="F3748" s="58">
        <v>12</v>
      </c>
      <c r="G3748" s="59">
        <v>13.7</v>
      </c>
      <c r="H3748" s="58" t="s">
        <v>421</v>
      </c>
      <c r="I3748" s="59">
        <v>30.99</v>
      </c>
      <c r="J3748">
        <v>1</v>
      </c>
      <c r="K3748" s="191"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8.02</v>
      </c>
      <c r="L3748" s="192" t="str">
        <f t="shared" si="58"/>
        <v>Wine750</v>
      </c>
      <c r="M3748" s="191">
        <f>VLOOKUP(L3748,'Slope %'!C:D,2,0)</f>
        <v>0.1</v>
      </c>
    </row>
    <row r="3749" spans="1:13" x14ac:dyDescent="0.25">
      <c r="A3749">
        <v>48499</v>
      </c>
      <c r="B3749" s="58" t="s">
        <v>3460</v>
      </c>
      <c r="C3749" s="58" t="s">
        <v>673</v>
      </c>
      <c r="D3749" s="58" t="s">
        <v>2505</v>
      </c>
      <c r="E3749" s="58">
        <v>58600</v>
      </c>
      <c r="F3749" s="58">
        <v>1</v>
      </c>
      <c r="G3749" s="59">
        <v>5</v>
      </c>
      <c r="H3749" s="58" t="s">
        <v>759</v>
      </c>
      <c r="I3749" s="59">
        <v>233.56</v>
      </c>
      <c r="J3749">
        <v>1</v>
      </c>
      <c r="K3749" s="191"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228.75</v>
      </c>
      <c r="L3749" s="192" t="str">
        <f t="shared" si="58"/>
        <v>Ready to Drink58600</v>
      </c>
      <c r="M3749" s="191" t="e">
        <f>VLOOKUP(L3749,'Slope %'!C:D,2,0)</f>
        <v>#N/A</v>
      </c>
    </row>
    <row r="3750" spans="1:13" x14ac:dyDescent="0.25">
      <c r="A3750">
        <v>48499</v>
      </c>
      <c r="B3750" s="58" t="s">
        <v>3460</v>
      </c>
      <c r="C3750" s="58" t="s">
        <v>673</v>
      </c>
      <c r="D3750" s="58" t="s">
        <v>2505</v>
      </c>
      <c r="E3750" s="58">
        <v>58600</v>
      </c>
      <c r="F3750" s="58">
        <v>1</v>
      </c>
      <c r="G3750" s="59">
        <v>5</v>
      </c>
      <c r="H3750" s="58" t="s">
        <v>759</v>
      </c>
      <c r="I3750" s="59">
        <v>233.56</v>
      </c>
      <c r="J3750">
        <v>1</v>
      </c>
      <c r="K3750" s="191"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228.75</v>
      </c>
      <c r="L3750" s="192" t="str">
        <f t="shared" si="58"/>
        <v>Ready to Drink58600</v>
      </c>
      <c r="M3750" s="191" t="e">
        <f>VLOOKUP(L3750,'Slope %'!C:D,2,0)</f>
        <v>#N/A</v>
      </c>
    </row>
    <row r="3751" spans="1:13" x14ac:dyDescent="0.25">
      <c r="A3751">
        <v>48514</v>
      </c>
      <c r="B3751" s="58" t="s">
        <v>3461</v>
      </c>
      <c r="C3751" s="58" t="s">
        <v>410</v>
      </c>
      <c r="D3751" s="58" t="s">
        <v>1539</v>
      </c>
      <c r="E3751" s="58">
        <v>1420</v>
      </c>
      <c r="F3751" s="58">
        <v>6</v>
      </c>
      <c r="G3751" s="59">
        <v>0.3</v>
      </c>
      <c r="H3751" s="58" t="s">
        <v>516</v>
      </c>
      <c r="I3751" s="59">
        <v>9.99</v>
      </c>
      <c r="J3751">
        <v>4</v>
      </c>
      <c r="K3751" s="191"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0.33</v>
      </c>
      <c r="L3751" s="192" t="str">
        <f t="shared" si="58"/>
        <v>Beer1420</v>
      </c>
      <c r="M3751" s="191">
        <f>VLOOKUP(L3751,'Slope %'!C:D,2,0)</f>
        <v>0.12</v>
      </c>
    </row>
    <row r="3752" spans="1:13" x14ac:dyDescent="0.25">
      <c r="A3752">
        <v>48514</v>
      </c>
      <c r="B3752" s="58" t="s">
        <v>3461</v>
      </c>
      <c r="C3752" s="58" t="s">
        <v>410</v>
      </c>
      <c r="D3752" s="58" t="s">
        <v>1539</v>
      </c>
      <c r="E3752" s="58">
        <v>1420</v>
      </c>
      <c r="F3752" s="58">
        <v>6</v>
      </c>
      <c r="G3752" s="59">
        <v>0.3</v>
      </c>
      <c r="H3752" s="58" t="s">
        <v>516</v>
      </c>
      <c r="I3752" s="59">
        <v>9.99</v>
      </c>
      <c r="J3752">
        <v>4</v>
      </c>
      <c r="K3752" s="191"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0.33</v>
      </c>
      <c r="L3752" s="192" t="str">
        <f t="shared" si="58"/>
        <v>Beer1420</v>
      </c>
      <c r="M3752" s="191">
        <f>VLOOKUP(L3752,'Slope %'!C:D,2,0)</f>
        <v>0.12</v>
      </c>
    </row>
    <row r="3753" spans="1:13" x14ac:dyDescent="0.25">
      <c r="A3753">
        <v>48519</v>
      </c>
      <c r="B3753" s="58" t="s">
        <v>3462</v>
      </c>
      <c r="C3753" s="58" t="s">
        <v>423</v>
      </c>
      <c r="D3753" s="58" t="s">
        <v>436</v>
      </c>
      <c r="E3753" s="58">
        <v>750</v>
      </c>
      <c r="F3753" s="58">
        <v>6</v>
      </c>
      <c r="G3753" s="59">
        <v>13</v>
      </c>
      <c r="H3753" s="58" t="s">
        <v>471</v>
      </c>
      <c r="I3753" s="59">
        <v>16.989999999999998</v>
      </c>
      <c r="J3753">
        <v>1</v>
      </c>
      <c r="K3753" s="191"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7.61</v>
      </c>
      <c r="L3753" s="192" t="str">
        <f t="shared" si="58"/>
        <v>Wine750</v>
      </c>
      <c r="M3753" s="191">
        <f>VLOOKUP(L3753,'Slope %'!C:D,2,0)</f>
        <v>0.1</v>
      </c>
    </row>
    <row r="3754" spans="1:13" x14ac:dyDescent="0.25">
      <c r="A3754">
        <v>48538</v>
      </c>
      <c r="B3754" s="58" t="s">
        <v>3463</v>
      </c>
      <c r="C3754" s="58" t="s">
        <v>423</v>
      </c>
      <c r="D3754" s="58" t="s">
        <v>436</v>
      </c>
      <c r="E3754" s="58">
        <v>750</v>
      </c>
      <c r="F3754" s="58">
        <v>12</v>
      </c>
      <c r="G3754" s="59">
        <v>13.3</v>
      </c>
      <c r="H3754" s="58" t="s">
        <v>421</v>
      </c>
      <c r="I3754" s="59">
        <v>24.99</v>
      </c>
      <c r="J3754">
        <v>1</v>
      </c>
      <c r="K3754" s="191"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7.79</v>
      </c>
      <c r="L3754" s="192" t="str">
        <f t="shared" si="58"/>
        <v>Wine750</v>
      </c>
      <c r="M3754" s="191">
        <f>VLOOKUP(L3754,'Slope %'!C:D,2,0)</f>
        <v>0.1</v>
      </c>
    </row>
    <row r="3755" spans="1:13" x14ac:dyDescent="0.25">
      <c r="A3755">
        <v>48541</v>
      </c>
      <c r="B3755" s="58" t="s">
        <v>3464</v>
      </c>
      <c r="C3755" s="58" t="s">
        <v>423</v>
      </c>
      <c r="D3755" s="58" t="s">
        <v>467</v>
      </c>
      <c r="E3755" s="58">
        <v>750</v>
      </c>
      <c r="F3755" s="58">
        <v>6</v>
      </c>
      <c r="G3755" s="59">
        <v>13</v>
      </c>
      <c r="H3755" s="58" t="s">
        <v>608</v>
      </c>
      <c r="I3755" s="59">
        <v>20.99</v>
      </c>
      <c r="J3755">
        <v>1</v>
      </c>
      <c r="K3755" s="191"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7.61</v>
      </c>
      <c r="L3755" s="192" t="str">
        <f t="shared" si="58"/>
        <v>Wine750</v>
      </c>
      <c r="M3755" s="191">
        <f>VLOOKUP(L3755,'Slope %'!C:D,2,0)</f>
        <v>0.1</v>
      </c>
    </row>
    <row r="3756" spans="1:13" x14ac:dyDescent="0.25">
      <c r="A3756">
        <v>48565</v>
      </c>
      <c r="B3756" s="58" t="s">
        <v>3465</v>
      </c>
      <c r="C3756" s="58" t="s">
        <v>410</v>
      </c>
      <c r="D3756" s="58" t="s">
        <v>1902</v>
      </c>
      <c r="E3756" s="58">
        <v>330</v>
      </c>
      <c r="F3756" s="58">
        <v>24</v>
      </c>
      <c r="G3756" s="59">
        <v>5</v>
      </c>
      <c r="H3756" s="58" t="s">
        <v>419</v>
      </c>
      <c r="I3756" s="59">
        <v>2.4900000000000002</v>
      </c>
      <c r="J3756">
        <v>1</v>
      </c>
      <c r="K3756" s="191"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1.29</v>
      </c>
      <c r="L3756" s="192" t="str">
        <f t="shared" si="58"/>
        <v>Beer330</v>
      </c>
      <c r="M3756" s="191">
        <f>VLOOKUP(L3756,'Slope %'!C:D,2,0)</f>
        <v>0.12</v>
      </c>
    </row>
    <row r="3757" spans="1:13" x14ac:dyDescent="0.25">
      <c r="A3757">
        <v>48565</v>
      </c>
      <c r="B3757" s="58" t="s">
        <v>3465</v>
      </c>
      <c r="C3757" s="58" t="s">
        <v>410</v>
      </c>
      <c r="D3757" s="58" t="s">
        <v>1902</v>
      </c>
      <c r="E3757" s="58">
        <v>330</v>
      </c>
      <c r="F3757" s="58">
        <v>24</v>
      </c>
      <c r="G3757" s="59">
        <v>5</v>
      </c>
      <c r="H3757" s="58" t="s">
        <v>419</v>
      </c>
      <c r="I3757" s="59">
        <v>2.4900000000000002</v>
      </c>
      <c r="J3757">
        <v>1</v>
      </c>
      <c r="K3757" s="191"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1.29</v>
      </c>
      <c r="L3757" s="192" t="str">
        <f t="shared" si="58"/>
        <v>Beer330</v>
      </c>
      <c r="M3757" s="191">
        <f>VLOOKUP(L3757,'Slope %'!C:D,2,0)</f>
        <v>0.12</v>
      </c>
    </row>
    <row r="3758" spans="1:13" x14ac:dyDescent="0.25">
      <c r="A3758">
        <v>48571</v>
      </c>
      <c r="B3758" s="58" t="s">
        <v>3466</v>
      </c>
      <c r="C3758" s="58" t="s">
        <v>410</v>
      </c>
      <c r="D3758" s="58" t="s">
        <v>906</v>
      </c>
      <c r="E3758" s="58">
        <v>750</v>
      </c>
      <c r="F3758" s="58">
        <v>12</v>
      </c>
      <c r="G3758" s="59">
        <v>5.5</v>
      </c>
      <c r="H3758" s="58" t="s">
        <v>1810</v>
      </c>
      <c r="I3758" s="59">
        <v>17</v>
      </c>
      <c r="J3758">
        <v>1</v>
      </c>
      <c r="K3758" s="191"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3.22</v>
      </c>
      <c r="L3758" s="192" t="str">
        <f t="shared" si="58"/>
        <v>Beer750</v>
      </c>
      <c r="M3758" s="191">
        <f>VLOOKUP(L3758,'Slope %'!C:D,2,0)</f>
        <v>0.12</v>
      </c>
    </row>
    <row r="3759" spans="1:13" x14ac:dyDescent="0.25">
      <c r="A3759">
        <v>48571</v>
      </c>
      <c r="B3759" s="58" t="s">
        <v>3466</v>
      </c>
      <c r="C3759" s="58" t="s">
        <v>410</v>
      </c>
      <c r="D3759" s="58" t="s">
        <v>906</v>
      </c>
      <c r="E3759" s="58">
        <v>750</v>
      </c>
      <c r="F3759" s="58">
        <v>12</v>
      </c>
      <c r="G3759" s="59">
        <v>5.5</v>
      </c>
      <c r="H3759" s="58" t="s">
        <v>1810</v>
      </c>
      <c r="I3759" s="59">
        <v>17</v>
      </c>
      <c r="J3759">
        <v>1</v>
      </c>
      <c r="K3759" s="191"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3.22</v>
      </c>
      <c r="L3759" s="192" t="str">
        <f t="shared" si="58"/>
        <v>Beer750</v>
      </c>
      <c r="M3759" s="191">
        <f>VLOOKUP(L3759,'Slope %'!C:D,2,0)</f>
        <v>0.12</v>
      </c>
    </row>
    <row r="3760" spans="1:13" x14ac:dyDescent="0.25">
      <c r="A3760">
        <v>48574</v>
      </c>
      <c r="B3760" s="58" t="s">
        <v>3467</v>
      </c>
      <c r="C3760" s="58" t="s">
        <v>410</v>
      </c>
      <c r="D3760" s="58" t="s">
        <v>717</v>
      </c>
      <c r="E3760" s="58">
        <v>750</v>
      </c>
      <c r="F3760" s="58">
        <v>12</v>
      </c>
      <c r="G3760" s="59">
        <v>9</v>
      </c>
      <c r="H3760" s="58" t="s">
        <v>1810</v>
      </c>
      <c r="I3760" s="59">
        <v>16</v>
      </c>
      <c r="J3760">
        <v>1</v>
      </c>
      <c r="K3760" s="191"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5.27</v>
      </c>
      <c r="L3760" s="192" t="str">
        <f t="shared" si="58"/>
        <v>Beer750</v>
      </c>
      <c r="M3760" s="191">
        <f>VLOOKUP(L3760,'Slope %'!C:D,2,0)</f>
        <v>0.12</v>
      </c>
    </row>
    <row r="3761" spans="1:13" x14ac:dyDescent="0.25">
      <c r="A3761">
        <v>48574</v>
      </c>
      <c r="B3761" s="58" t="s">
        <v>3467</v>
      </c>
      <c r="C3761" s="58" t="s">
        <v>410</v>
      </c>
      <c r="D3761" s="58" t="s">
        <v>717</v>
      </c>
      <c r="E3761" s="58">
        <v>750</v>
      </c>
      <c r="F3761" s="58">
        <v>12</v>
      </c>
      <c r="G3761" s="59">
        <v>9</v>
      </c>
      <c r="H3761" s="58" t="s">
        <v>1810</v>
      </c>
      <c r="I3761" s="59">
        <v>16</v>
      </c>
      <c r="J3761">
        <v>1</v>
      </c>
      <c r="K3761" s="191"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5.27</v>
      </c>
      <c r="L3761" s="192" t="str">
        <f t="shared" si="58"/>
        <v>Beer750</v>
      </c>
      <c r="M3761" s="191">
        <f>VLOOKUP(L3761,'Slope %'!C:D,2,0)</f>
        <v>0.12</v>
      </c>
    </row>
    <row r="3762" spans="1:13" x14ac:dyDescent="0.25">
      <c r="A3762">
        <v>48661</v>
      </c>
      <c r="B3762" s="58" t="s">
        <v>3468</v>
      </c>
      <c r="C3762" s="58" t="s">
        <v>673</v>
      </c>
      <c r="D3762" s="58" t="s">
        <v>1264</v>
      </c>
      <c r="E3762" s="58">
        <v>473</v>
      </c>
      <c r="F3762" s="58">
        <v>24</v>
      </c>
      <c r="G3762" s="59">
        <v>5</v>
      </c>
      <c r="H3762" s="58" t="s">
        <v>412</v>
      </c>
      <c r="I3762" s="59">
        <v>3.99</v>
      </c>
      <c r="J3762">
        <v>1</v>
      </c>
      <c r="K3762" s="191"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1.96</v>
      </c>
      <c r="L3762" s="192" t="str">
        <f t="shared" si="58"/>
        <v>Ready to Drink473</v>
      </c>
      <c r="M3762" s="191">
        <f>VLOOKUP(L3762,'Slope %'!C:D,2,0)</f>
        <v>0.12</v>
      </c>
    </row>
    <row r="3763" spans="1:13" x14ac:dyDescent="0.25">
      <c r="A3763">
        <v>48661</v>
      </c>
      <c r="B3763" s="58" t="s">
        <v>3468</v>
      </c>
      <c r="C3763" s="58" t="s">
        <v>673</v>
      </c>
      <c r="D3763" s="58" t="s">
        <v>1264</v>
      </c>
      <c r="E3763" s="58">
        <v>473</v>
      </c>
      <c r="F3763" s="58">
        <v>24</v>
      </c>
      <c r="G3763" s="59">
        <v>5</v>
      </c>
      <c r="H3763" s="58" t="s">
        <v>412</v>
      </c>
      <c r="I3763" s="59">
        <v>3.99</v>
      </c>
      <c r="J3763">
        <v>1</v>
      </c>
      <c r="K3763" s="191"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1.96</v>
      </c>
      <c r="L3763" s="192" t="str">
        <f t="shared" si="58"/>
        <v>Ready to Drink473</v>
      </c>
      <c r="M3763" s="191">
        <f>VLOOKUP(L3763,'Slope %'!C:D,2,0)</f>
        <v>0.12</v>
      </c>
    </row>
    <row r="3764" spans="1:13" x14ac:dyDescent="0.25">
      <c r="A3764">
        <v>48663</v>
      </c>
      <c r="B3764" s="58" t="s">
        <v>3469</v>
      </c>
      <c r="C3764" s="58" t="s">
        <v>673</v>
      </c>
      <c r="D3764" s="58" t="s">
        <v>1264</v>
      </c>
      <c r="E3764" s="58">
        <v>473</v>
      </c>
      <c r="F3764" s="58">
        <v>24</v>
      </c>
      <c r="G3764" s="59">
        <v>4.5</v>
      </c>
      <c r="H3764" s="58" t="s">
        <v>412</v>
      </c>
      <c r="I3764" s="59">
        <v>3.79</v>
      </c>
      <c r="J3764">
        <v>1</v>
      </c>
      <c r="K3764" s="191"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1.76</v>
      </c>
      <c r="L3764" s="192" t="str">
        <f t="shared" si="58"/>
        <v>Ready to Drink473</v>
      </c>
      <c r="M3764" s="191">
        <f>VLOOKUP(L3764,'Slope %'!C:D,2,0)</f>
        <v>0.12</v>
      </c>
    </row>
    <row r="3765" spans="1:13" x14ac:dyDescent="0.25">
      <c r="A3765">
        <v>48663</v>
      </c>
      <c r="B3765" s="58" t="s">
        <v>3469</v>
      </c>
      <c r="C3765" s="58" t="s">
        <v>673</v>
      </c>
      <c r="D3765" s="58" t="s">
        <v>1264</v>
      </c>
      <c r="E3765" s="58">
        <v>473</v>
      </c>
      <c r="F3765" s="58">
        <v>24</v>
      </c>
      <c r="G3765" s="59">
        <v>4.5</v>
      </c>
      <c r="H3765" s="58" t="s">
        <v>412</v>
      </c>
      <c r="I3765" s="59">
        <v>3.79</v>
      </c>
      <c r="J3765">
        <v>1</v>
      </c>
      <c r="K3765" s="191"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1.76</v>
      </c>
      <c r="L3765" s="192" t="str">
        <f t="shared" si="58"/>
        <v>Ready to Drink473</v>
      </c>
      <c r="M3765" s="191">
        <f>VLOOKUP(L3765,'Slope %'!C:D,2,0)</f>
        <v>0.12</v>
      </c>
    </row>
    <row r="3766" spans="1:13" x14ac:dyDescent="0.25">
      <c r="A3766">
        <v>48666</v>
      </c>
      <c r="B3766" s="58" t="s">
        <v>3470</v>
      </c>
      <c r="C3766" s="58" t="s">
        <v>673</v>
      </c>
      <c r="D3766" s="58" t="s">
        <v>674</v>
      </c>
      <c r="E3766" s="58">
        <v>355</v>
      </c>
      <c r="F3766" s="58">
        <v>24</v>
      </c>
      <c r="G3766" s="59">
        <v>5</v>
      </c>
      <c r="H3766" s="58" t="s">
        <v>412</v>
      </c>
      <c r="I3766" s="59">
        <v>3.49</v>
      </c>
      <c r="J3766">
        <v>1</v>
      </c>
      <c r="K3766" s="191"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1.57</v>
      </c>
      <c r="L3766" s="192" t="str">
        <f t="shared" si="58"/>
        <v>Ready to Drink355</v>
      </c>
      <c r="M3766" s="191">
        <f>VLOOKUP(L3766,'Slope %'!C:D,2,0)</f>
        <v>0.12</v>
      </c>
    </row>
    <row r="3767" spans="1:13" x14ac:dyDescent="0.25">
      <c r="A3767">
        <v>48666</v>
      </c>
      <c r="B3767" s="58" t="s">
        <v>3470</v>
      </c>
      <c r="C3767" s="58" t="s">
        <v>673</v>
      </c>
      <c r="D3767" s="58" t="s">
        <v>674</v>
      </c>
      <c r="E3767" s="58">
        <v>355</v>
      </c>
      <c r="F3767" s="58">
        <v>24</v>
      </c>
      <c r="G3767" s="59">
        <v>5</v>
      </c>
      <c r="H3767" s="58" t="s">
        <v>412</v>
      </c>
      <c r="I3767" s="59">
        <v>3.49</v>
      </c>
      <c r="J3767">
        <v>1</v>
      </c>
      <c r="K3767" s="191"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1.57</v>
      </c>
      <c r="L3767" s="192" t="str">
        <f t="shared" si="58"/>
        <v>Ready to Drink355</v>
      </c>
      <c r="M3767" s="191">
        <f>VLOOKUP(L3767,'Slope %'!C:D,2,0)</f>
        <v>0.12</v>
      </c>
    </row>
    <row r="3768" spans="1:13" x14ac:dyDescent="0.25">
      <c r="A3768">
        <v>48668</v>
      </c>
      <c r="B3768" s="58" t="s">
        <v>3471</v>
      </c>
      <c r="C3768" s="58" t="s">
        <v>673</v>
      </c>
      <c r="D3768" s="58" t="s">
        <v>674</v>
      </c>
      <c r="E3768" s="58">
        <v>4260</v>
      </c>
      <c r="F3768" s="58">
        <v>2</v>
      </c>
      <c r="G3768" s="59">
        <v>5</v>
      </c>
      <c r="H3768" s="58" t="s">
        <v>412</v>
      </c>
      <c r="I3768" s="59">
        <v>33.29</v>
      </c>
      <c r="J3768">
        <v>12</v>
      </c>
      <c r="K3768" s="191"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16.63</v>
      </c>
      <c r="L3768" s="192" t="str">
        <f t="shared" si="58"/>
        <v>Ready to Drink4260</v>
      </c>
      <c r="M3768" s="191">
        <f>VLOOKUP(L3768,'Slope %'!C:D,2,0)</f>
        <v>7.0000000000000007E-2</v>
      </c>
    </row>
    <row r="3769" spans="1:13" x14ac:dyDescent="0.25">
      <c r="A3769">
        <v>48668</v>
      </c>
      <c r="B3769" s="58" t="s">
        <v>3471</v>
      </c>
      <c r="C3769" s="58" t="s">
        <v>673</v>
      </c>
      <c r="D3769" s="58" t="s">
        <v>674</v>
      </c>
      <c r="E3769" s="58">
        <v>4260</v>
      </c>
      <c r="F3769" s="58">
        <v>2</v>
      </c>
      <c r="G3769" s="59">
        <v>5</v>
      </c>
      <c r="H3769" s="58" t="s">
        <v>412</v>
      </c>
      <c r="I3769" s="59">
        <v>33.29</v>
      </c>
      <c r="J3769">
        <v>12</v>
      </c>
      <c r="K3769" s="191"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16.63</v>
      </c>
      <c r="L3769" s="192" t="str">
        <f t="shared" si="58"/>
        <v>Ready to Drink4260</v>
      </c>
      <c r="M3769" s="191">
        <f>VLOOKUP(L3769,'Slope %'!C:D,2,0)</f>
        <v>7.0000000000000007E-2</v>
      </c>
    </row>
    <row r="3770" spans="1:13" x14ac:dyDescent="0.25">
      <c r="A3770">
        <v>48669</v>
      </c>
      <c r="B3770" s="58" t="s">
        <v>3472</v>
      </c>
      <c r="C3770" s="58" t="s">
        <v>673</v>
      </c>
      <c r="D3770" s="58" t="s">
        <v>1264</v>
      </c>
      <c r="E3770" s="58">
        <v>4260</v>
      </c>
      <c r="F3770" s="58">
        <v>2</v>
      </c>
      <c r="G3770" s="59">
        <v>4.5</v>
      </c>
      <c r="H3770" s="58" t="s">
        <v>412</v>
      </c>
      <c r="I3770" s="59">
        <v>32.99</v>
      </c>
      <c r="J3770">
        <v>12</v>
      </c>
      <c r="K3770" s="191"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14.97</v>
      </c>
      <c r="L3770" s="192" t="str">
        <f t="shared" si="58"/>
        <v>Ready to Drink4260</v>
      </c>
      <c r="M3770" s="191">
        <f>VLOOKUP(L3770,'Slope %'!C:D,2,0)</f>
        <v>7.0000000000000007E-2</v>
      </c>
    </row>
    <row r="3771" spans="1:13" x14ac:dyDescent="0.25">
      <c r="A3771">
        <v>48669</v>
      </c>
      <c r="B3771" s="58" t="s">
        <v>3472</v>
      </c>
      <c r="C3771" s="58" t="s">
        <v>673</v>
      </c>
      <c r="D3771" s="58" t="s">
        <v>1264</v>
      </c>
      <c r="E3771" s="58">
        <v>4260</v>
      </c>
      <c r="F3771" s="58">
        <v>2</v>
      </c>
      <c r="G3771" s="59">
        <v>4.5</v>
      </c>
      <c r="H3771" s="58" t="s">
        <v>412</v>
      </c>
      <c r="I3771" s="59">
        <v>32.99</v>
      </c>
      <c r="J3771">
        <v>12</v>
      </c>
      <c r="K3771" s="191"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14.97</v>
      </c>
      <c r="L3771" s="192" t="str">
        <f t="shared" si="58"/>
        <v>Ready to Drink4260</v>
      </c>
      <c r="M3771" s="191">
        <f>VLOOKUP(L3771,'Slope %'!C:D,2,0)</f>
        <v>7.0000000000000007E-2</v>
      </c>
    </row>
    <row r="3772" spans="1:13" x14ac:dyDescent="0.25">
      <c r="A3772">
        <v>48672</v>
      </c>
      <c r="B3772" s="58" t="s">
        <v>3473</v>
      </c>
      <c r="C3772" s="58" t="s">
        <v>673</v>
      </c>
      <c r="D3772" s="58" t="s">
        <v>1264</v>
      </c>
      <c r="E3772" s="58">
        <v>4260</v>
      </c>
      <c r="F3772" s="58">
        <v>2</v>
      </c>
      <c r="G3772" s="59">
        <v>5</v>
      </c>
      <c r="H3772" s="58" t="s">
        <v>412</v>
      </c>
      <c r="I3772" s="59">
        <v>32.99</v>
      </c>
      <c r="J3772">
        <v>12</v>
      </c>
      <c r="K3772" s="191"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16.63</v>
      </c>
      <c r="L3772" s="192" t="str">
        <f t="shared" si="58"/>
        <v>Ready to Drink4260</v>
      </c>
      <c r="M3772" s="191">
        <f>VLOOKUP(L3772,'Slope %'!C:D,2,0)</f>
        <v>7.0000000000000007E-2</v>
      </c>
    </row>
    <row r="3773" spans="1:13" x14ac:dyDescent="0.25">
      <c r="A3773">
        <v>48672</v>
      </c>
      <c r="B3773" s="58" t="s">
        <v>3473</v>
      </c>
      <c r="C3773" s="58" t="s">
        <v>673</v>
      </c>
      <c r="D3773" s="58" t="s">
        <v>1264</v>
      </c>
      <c r="E3773" s="58">
        <v>4260</v>
      </c>
      <c r="F3773" s="58">
        <v>2</v>
      </c>
      <c r="G3773" s="59">
        <v>5</v>
      </c>
      <c r="H3773" s="58" t="s">
        <v>412</v>
      </c>
      <c r="I3773" s="59">
        <v>32.99</v>
      </c>
      <c r="J3773">
        <v>12</v>
      </c>
      <c r="K3773" s="191"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16.63</v>
      </c>
      <c r="L3773" s="192" t="str">
        <f t="shared" si="58"/>
        <v>Ready to Drink4260</v>
      </c>
      <c r="M3773" s="191">
        <f>VLOOKUP(L3773,'Slope %'!C:D,2,0)</f>
        <v>7.0000000000000007E-2</v>
      </c>
    </row>
    <row r="3774" spans="1:13" x14ac:dyDescent="0.25">
      <c r="A3774">
        <v>48674</v>
      </c>
      <c r="B3774" s="58" t="s">
        <v>3474</v>
      </c>
      <c r="C3774" s="58" t="s">
        <v>410</v>
      </c>
      <c r="D3774" s="58" t="s">
        <v>717</v>
      </c>
      <c r="E3774" s="58">
        <v>355</v>
      </c>
      <c r="F3774" s="58">
        <v>24</v>
      </c>
      <c r="G3774" s="59">
        <v>6.5</v>
      </c>
      <c r="H3774" s="58" t="s">
        <v>2967</v>
      </c>
      <c r="I3774" s="59">
        <v>3.79</v>
      </c>
      <c r="J3774">
        <v>1</v>
      </c>
      <c r="K3774" s="191"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1.8</v>
      </c>
      <c r="L3774" s="192" t="str">
        <f t="shared" si="58"/>
        <v>Beer355</v>
      </c>
      <c r="M3774" s="191">
        <f>VLOOKUP(L3774,'Slope %'!C:D,2,0)</f>
        <v>0.12</v>
      </c>
    </row>
    <row r="3775" spans="1:13" x14ac:dyDescent="0.25">
      <c r="A3775">
        <v>48674</v>
      </c>
      <c r="B3775" s="58" t="s">
        <v>3474</v>
      </c>
      <c r="C3775" s="58" t="s">
        <v>410</v>
      </c>
      <c r="D3775" s="58" t="s">
        <v>717</v>
      </c>
      <c r="E3775" s="58">
        <v>355</v>
      </c>
      <c r="F3775" s="58">
        <v>24</v>
      </c>
      <c r="G3775" s="59">
        <v>6.5</v>
      </c>
      <c r="H3775" s="58" t="s">
        <v>2967</v>
      </c>
      <c r="I3775" s="59">
        <v>3.79</v>
      </c>
      <c r="J3775">
        <v>1</v>
      </c>
      <c r="K3775" s="191"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1.8</v>
      </c>
      <c r="L3775" s="192" t="str">
        <f t="shared" si="58"/>
        <v>Beer355</v>
      </c>
      <c r="M3775" s="191">
        <f>VLOOKUP(L3775,'Slope %'!C:D,2,0)</f>
        <v>0.12</v>
      </c>
    </row>
    <row r="3776" spans="1:13" x14ac:dyDescent="0.25">
      <c r="A3776">
        <v>48679</v>
      </c>
      <c r="B3776" s="58" t="s">
        <v>3475</v>
      </c>
      <c r="C3776" s="58" t="s">
        <v>410</v>
      </c>
      <c r="D3776" s="58" t="s">
        <v>621</v>
      </c>
      <c r="E3776" s="58">
        <v>8520</v>
      </c>
      <c r="F3776" s="58">
        <v>1</v>
      </c>
      <c r="G3776" s="59">
        <v>4</v>
      </c>
      <c r="H3776" s="58" t="s">
        <v>516</v>
      </c>
      <c r="I3776" s="59">
        <v>45.99</v>
      </c>
      <c r="J3776">
        <v>24</v>
      </c>
      <c r="K3776" s="191"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26.61</v>
      </c>
      <c r="L3776" s="192" t="str">
        <f t="shared" si="58"/>
        <v>Beer8520</v>
      </c>
      <c r="M3776" s="191">
        <f>VLOOKUP(L3776,'Slope %'!C:D,2,0)</f>
        <v>0.05</v>
      </c>
    </row>
    <row r="3777" spans="1:13" x14ac:dyDescent="0.25">
      <c r="A3777">
        <v>48679</v>
      </c>
      <c r="B3777" s="58" t="s">
        <v>3475</v>
      </c>
      <c r="C3777" s="58" t="s">
        <v>410</v>
      </c>
      <c r="D3777" s="58" t="s">
        <v>621</v>
      </c>
      <c r="E3777" s="58">
        <v>8520</v>
      </c>
      <c r="F3777" s="58">
        <v>1</v>
      </c>
      <c r="G3777" s="59">
        <v>4</v>
      </c>
      <c r="H3777" s="58" t="s">
        <v>516</v>
      </c>
      <c r="I3777" s="59">
        <v>45.99</v>
      </c>
      <c r="J3777">
        <v>24</v>
      </c>
      <c r="K3777" s="191"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26.61</v>
      </c>
      <c r="L3777" s="192" t="str">
        <f t="shared" si="58"/>
        <v>Beer8520</v>
      </c>
      <c r="M3777" s="191">
        <f>VLOOKUP(L3777,'Slope %'!C:D,2,0)</f>
        <v>0.05</v>
      </c>
    </row>
    <row r="3778" spans="1:13" x14ac:dyDescent="0.25">
      <c r="A3778">
        <v>48689</v>
      </c>
      <c r="B3778" s="58" t="s">
        <v>3476</v>
      </c>
      <c r="C3778" s="58" t="s">
        <v>410</v>
      </c>
      <c r="D3778" s="58" t="s">
        <v>411</v>
      </c>
      <c r="E3778" s="58">
        <v>355</v>
      </c>
      <c r="F3778" s="58">
        <v>24</v>
      </c>
      <c r="G3778" s="59">
        <v>5</v>
      </c>
      <c r="H3778" s="58" t="s">
        <v>1810</v>
      </c>
      <c r="I3778" s="59">
        <v>3.3</v>
      </c>
      <c r="J3778">
        <v>1</v>
      </c>
      <c r="K3778" s="191"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1.39</v>
      </c>
      <c r="L3778" s="192" t="str">
        <f t="shared" si="58"/>
        <v>Beer355</v>
      </c>
      <c r="M3778" s="191">
        <f>VLOOKUP(L3778,'Slope %'!C:D,2,0)</f>
        <v>0.12</v>
      </c>
    </row>
    <row r="3779" spans="1:13" x14ac:dyDescent="0.25">
      <c r="A3779">
        <v>48689</v>
      </c>
      <c r="B3779" s="58" t="s">
        <v>3476</v>
      </c>
      <c r="C3779" s="58" t="s">
        <v>410</v>
      </c>
      <c r="D3779" s="58" t="s">
        <v>411</v>
      </c>
      <c r="E3779" s="58">
        <v>355</v>
      </c>
      <c r="F3779" s="58">
        <v>24</v>
      </c>
      <c r="G3779" s="59">
        <v>5</v>
      </c>
      <c r="H3779" s="58" t="s">
        <v>1810</v>
      </c>
      <c r="I3779" s="59">
        <v>3.3</v>
      </c>
      <c r="J3779">
        <v>1</v>
      </c>
      <c r="K3779" s="191"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1.39</v>
      </c>
      <c r="L3779" s="192" t="str">
        <f t="shared" ref="L3779:L3842" si="59">(_xlfn.CONCAT(C3779,E3779))</f>
        <v>Beer355</v>
      </c>
      <c r="M3779" s="191">
        <f>VLOOKUP(L3779,'Slope %'!C:D,2,0)</f>
        <v>0.12</v>
      </c>
    </row>
    <row r="3780" spans="1:13" x14ac:dyDescent="0.25">
      <c r="A3780">
        <v>48691</v>
      </c>
      <c r="B3780" s="58" t="s">
        <v>3477</v>
      </c>
      <c r="C3780" s="58" t="s">
        <v>410</v>
      </c>
      <c r="D3780" s="58" t="s">
        <v>411</v>
      </c>
      <c r="E3780" s="58">
        <v>8520</v>
      </c>
      <c r="F3780" s="58">
        <v>1</v>
      </c>
      <c r="G3780" s="59">
        <v>5</v>
      </c>
      <c r="H3780" s="58" t="s">
        <v>1810</v>
      </c>
      <c r="I3780" s="59">
        <v>75.25</v>
      </c>
      <c r="J3780">
        <v>24</v>
      </c>
      <c r="K3780" s="191"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33.26</v>
      </c>
      <c r="L3780" s="192" t="str">
        <f t="shared" si="59"/>
        <v>Beer8520</v>
      </c>
      <c r="M3780" s="191">
        <f>VLOOKUP(L3780,'Slope %'!C:D,2,0)</f>
        <v>0.05</v>
      </c>
    </row>
    <row r="3781" spans="1:13" x14ac:dyDescent="0.25">
      <c r="A3781">
        <v>48691</v>
      </c>
      <c r="B3781" s="58" t="s">
        <v>3477</v>
      </c>
      <c r="C3781" s="58" t="s">
        <v>410</v>
      </c>
      <c r="D3781" s="58" t="s">
        <v>411</v>
      </c>
      <c r="E3781" s="58">
        <v>8520</v>
      </c>
      <c r="F3781" s="58">
        <v>1</v>
      </c>
      <c r="G3781" s="59">
        <v>5</v>
      </c>
      <c r="H3781" s="58" t="s">
        <v>1810</v>
      </c>
      <c r="I3781" s="59">
        <v>75.25</v>
      </c>
      <c r="J3781">
        <v>24</v>
      </c>
      <c r="K3781" s="191"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33.26</v>
      </c>
      <c r="L3781" s="192" t="str">
        <f t="shared" si="59"/>
        <v>Beer8520</v>
      </c>
      <c r="M3781" s="191">
        <f>VLOOKUP(L3781,'Slope %'!C:D,2,0)</f>
        <v>0.05</v>
      </c>
    </row>
    <row r="3782" spans="1:13" x14ac:dyDescent="0.25">
      <c r="A3782">
        <v>48713</v>
      </c>
      <c r="B3782" s="58" t="s">
        <v>3478</v>
      </c>
      <c r="C3782" s="58" t="s">
        <v>410</v>
      </c>
      <c r="D3782" s="58" t="s">
        <v>621</v>
      </c>
      <c r="E3782" s="58">
        <v>1760</v>
      </c>
      <c r="F3782" s="58">
        <v>6</v>
      </c>
      <c r="G3782" s="59">
        <v>4</v>
      </c>
      <c r="H3782" s="58" t="s">
        <v>419</v>
      </c>
      <c r="I3782" s="59">
        <v>13.99</v>
      </c>
      <c r="J3782">
        <v>4</v>
      </c>
      <c r="K3782" s="191"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5.5</v>
      </c>
      <c r="L3782" s="192" t="str">
        <f t="shared" si="59"/>
        <v>Beer1760</v>
      </c>
      <c r="M3782" s="191">
        <f>VLOOKUP(L3782,'Slope %'!C:D,2,0)</f>
        <v>0.1</v>
      </c>
    </row>
    <row r="3783" spans="1:13" x14ac:dyDescent="0.25">
      <c r="A3783">
        <v>48713</v>
      </c>
      <c r="B3783" s="58" t="s">
        <v>3478</v>
      </c>
      <c r="C3783" s="58" t="s">
        <v>410</v>
      </c>
      <c r="D3783" s="58" t="s">
        <v>621</v>
      </c>
      <c r="E3783" s="58">
        <v>1760</v>
      </c>
      <c r="F3783" s="58">
        <v>6</v>
      </c>
      <c r="G3783" s="59">
        <v>4</v>
      </c>
      <c r="H3783" s="58" t="s">
        <v>419</v>
      </c>
      <c r="I3783" s="59">
        <v>13.99</v>
      </c>
      <c r="J3783">
        <v>4</v>
      </c>
      <c r="K3783" s="191"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5.5</v>
      </c>
      <c r="L3783" s="192" t="str">
        <f t="shared" si="59"/>
        <v>Beer1760</v>
      </c>
      <c r="M3783" s="191">
        <f>VLOOKUP(L3783,'Slope %'!C:D,2,0)</f>
        <v>0.1</v>
      </c>
    </row>
    <row r="3784" spans="1:13" x14ac:dyDescent="0.25">
      <c r="A3784">
        <v>48725</v>
      </c>
      <c r="B3784" s="58" t="s">
        <v>3479</v>
      </c>
      <c r="C3784" s="58" t="s">
        <v>410</v>
      </c>
      <c r="D3784" s="58" t="s">
        <v>677</v>
      </c>
      <c r="E3784" s="58">
        <v>473</v>
      </c>
      <c r="F3784" s="58">
        <v>24</v>
      </c>
      <c r="G3784" s="59">
        <v>5</v>
      </c>
      <c r="H3784" s="58" t="s">
        <v>3112</v>
      </c>
      <c r="I3784" s="59">
        <v>3.99</v>
      </c>
      <c r="J3784">
        <v>1</v>
      </c>
      <c r="K3784" s="191"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1.85</v>
      </c>
      <c r="L3784" s="192" t="str">
        <f t="shared" si="59"/>
        <v>Beer473</v>
      </c>
      <c r="M3784" s="191">
        <f>VLOOKUP(L3784,'Slope %'!C:D,2,0)</f>
        <v>0.12</v>
      </c>
    </row>
    <row r="3785" spans="1:13" x14ac:dyDescent="0.25">
      <c r="A3785">
        <v>48725</v>
      </c>
      <c r="B3785" s="58" t="s">
        <v>3479</v>
      </c>
      <c r="C3785" s="58" t="s">
        <v>410</v>
      </c>
      <c r="D3785" s="58" t="s">
        <v>677</v>
      </c>
      <c r="E3785" s="58">
        <v>473</v>
      </c>
      <c r="F3785" s="58">
        <v>24</v>
      </c>
      <c r="G3785" s="59">
        <v>5</v>
      </c>
      <c r="H3785" s="58" t="s">
        <v>1903</v>
      </c>
      <c r="I3785" s="59">
        <v>3.99</v>
      </c>
      <c r="J3785">
        <v>1</v>
      </c>
      <c r="K3785" s="191"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1.85</v>
      </c>
      <c r="L3785" s="192" t="str">
        <f t="shared" si="59"/>
        <v>Beer473</v>
      </c>
      <c r="M3785" s="191">
        <f>VLOOKUP(L3785,'Slope %'!C:D,2,0)</f>
        <v>0.12</v>
      </c>
    </row>
    <row r="3786" spans="1:13" x14ac:dyDescent="0.25">
      <c r="A3786">
        <v>48770</v>
      </c>
      <c r="B3786" s="58" t="s">
        <v>3480</v>
      </c>
      <c r="C3786" s="58" t="s">
        <v>410</v>
      </c>
      <c r="D3786" s="58" t="s">
        <v>717</v>
      </c>
      <c r="E3786" s="58">
        <v>1892</v>
      </c>
      <c r="F3786" s="58">
        <v>6</v>
      </c>
      <c r="G3786" s="59">
        <v>5.5</v>
      </c>
      <c r="H3786" s="58" t="s">
        <v>1813</v>
      </c>
      <c r="I3786" s="59">
        <v>14.44</v>
      </c>
      <c r="J3786">
        <v>4</v>
      </c>
      <c r="K3786" s="191"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8.1199999999999992</v>
      </c>
      <c r="L3786" s="192" t="str">
        <f t="shared" si="59"/>
        <v>Beer1892</v>
      </c>
      <c r="M3786" s="191">
        <f>VLOOKUP(L3786,'Slope %'!C:D,2,0)</f>
        <v>0.1</v>
      </c>
    </row>
    <row r="3787" spans="1:13" x14ac:dyDescent="0.25">
      <c r="A3787">
        <v>48770</v>
      </c>
      <c r="B3787" s="58" t="s">
        <v>3480</v>
      </c>
      <c r="C3787" s="58" t="s">
        <v>410</v>
      </c>
      <c r="D3787" s="58" t="s">
        <v>717</v>
      </c>
      <c r="E3787" s="58">
        <v>1892</v>
      </c>
      <c r="F3787" s="58">
        <v>6</v>
      </c>
      <c r="G3787" s="59">
        <v>5.5</v>
      </c>
      <c r="H3787" s="58" t="s">
        <v>1813</v>
      </c>
      <c r="I3787" s="59">
        <v>14.44</v>
      </c>
      <c r="J3787">
        <v>4</v>
      </c>
      <c r="K3787" s="191"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8.1199999999999992</v>
      </c>
      <c r="L3787" s="192" t="str">
        <f t="shared" si="59"/>
        <v>Beer1892</v>
      </c>
      <c r="M3787" s="191">
        <f>VLOOKUP(L3787,'Slope %'!C:D,2,0)</f>
        <v>0.1</v>
      </c>
    </row>
    <row r="3788" spans="1:13" x14ac:dyDescent="0.25">
      <c r="A3788">
        <v>48781</v>
      </c>
      <c r="B3788" s="58" t="s">
        <v>3481</v>
      </c>
      <c r="C3788" s="58" t="s">
        <v>410</v>
      </c>
      <c r="D3788" s="58" t="s">
        <v>1539</v>
      </c>
      <c r="E3788" s="58">
        <v>1420</v>
      </c>
      <c r="F3788" s="58">
        <v>6</v>
      </c>
      <c r="G3788" s="59">
        <v>0.3</v>
      </c>
      <c r="H3788" s="58" t="s">
        <v>516</v>
      </c>
      <c r="I3788" s="59">
        <v>9.99</v>
      </c>
      <c r="J3788">
        <v>4</v>
      </c>
      <c r="K3788" s="191"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0.33</v>
      </c>
      <c r="L3788" s="192" t="str">
        <f t="shared" si="59"/>
        <v>Beer1420</v>
      </c>
      <c r="M3788" s="191">
        <f>VLOOKUP(L3788,'Slope %'!C:D,2,0)</f>
        <v>0.12</v>
      </c>
    </row>
    <row r="3789" spans="1:13" x14ac:dyDescent="0.25">
      <c r="A3789">
        <v>48781</v>
      </c>
      <c r="B3789" s="58" t="s">
        <v>3481</v>
      </c>
      <c r="C3789" s="58" t="s">
        <v>410</v>
      </c>
      <c r="D3789" s="58" t="s">
        <v>1539</v>
      </c>
      <c r="E3789" s="58">
        <v>1420</v>
      </c>
      <c r="F3789" s="58">
        <v>6</v>
      </c>
      <c r="G3789" s="59">
        <v>0.3</v>
      </c>
      <c r="H3789" s="58" t="s">
        <v>516</v>
      </c>
      <c r="I3789" s="59">
        <v>9.99</v>
      </c>
      <c r="J3789">
        <v>4</v>
      </c>
      <c r="K3789" s="191"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0.33</v>
      </c>
      <c r="L3789" s="192" t="str">
        <f t="shared" si="59"/>
        <v>Beer1420</v>
      </c>
      <c r="M3789" s="191">
        <f>VLOOKUP(L3789,'Slope %'!C:D,2,0)</f>
        <v>0.12</v>
      </c>
    </row>
    <row r="3790" spans="1:13" x14ac:dyDescent="0.25">
      <c r="A3790">
        <v>48785</v>
      </c>
      <c r="B3790" s="58" t="s">
        <v>3482</v>
      </c>
      <c r="C3790" s="58" t="s">
        <v>423</v>
      </c>
      <c r="D3790" s="58" t="s">
        <v>560</v>
      </c>
      <c r="E3790" s="58">
        <v>750</v>
      </c>
      <c r="F3790" s="58">
        <v>12</v>
      </c>
      <c r="G3790" s="59">
        <v>13</v>
      </c>
      <c r="H3790" s="58" t="s">
        <v>448</v>
      </c>
      <c r="I3790" s="59">
        <v>21.16</v>
      </c>
      <c r="J3790">
        <v>1</v>
      </c>
      <c r="K3790" s="191"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7.61</v>
      </c>
      <c r="L3790" s="192" t="str">
        <f t="shared" si="59"/>
        <v>Wine750</v>
      </c>
      <c r="M3790" s="191">
        <f>VLOOKUP(L3790,'Slope %'!C:D,2,0)</f>
        <v>0.1</v>
      </c>
    </row>
    <row r="3791" spans="1:13" x14ac:dyDescent="0.25">
      <c r="A3791">
        <v>48789</v>
      </c>
      <c r="B3791" s="58" t="s">
        <v>3483</v>
      </c>
      <c r="C3791" s="58" t="s">
        <v>410</v>
      </c>
      <c r="D3791" s="58" t="s">
        <v>411</v>
      </c>
      <c r="E3791" s="58">
        <v>473</v>
      </c>
      <c r="F3791" s="58">
        <v>24</v>
      </c>
      <c r="G3791" s="59">
        <v>5</v>
      </c>
      <c r="H3791" s="58" t="s">
        <v>2818</v>
      </c>
      <c r="I3791" s="59">
        <v>3.5</v>
      </c>
      <c r="J3791">
        <v>1</v>
      </c>
      <c r="K3791" s="191"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1.85</v>
      </c>
      <c r="L3791" s="192" t="str">
        <f t="shared" si="59"/>
        <v>Beer473</v>
      </c>
      <c r="M3791" s="191">
        <f>VLOOKUP(L3791,'Slope %'!C:D,2,0)</f>
        <v>0.12</v>
      </c>
    </row>
    <row r="3792" spans="1:13" x14ac:dyDescent="0.25">
      <c r="A3792">
        <v>48789</v>
      </c>
      <c r="B3792" s="58" t="s">
        <v>3483</v>
      </c>
      <c r="C3792" s="58" t="s">
        <v>410</v>
      </c>
      <c r="D3792" s="58" t="s">
        <v>411</v>
      </c>
      <c r="E3792" s="58">
        <v>473</v>
      </c>
      <c r="F3792" s="58">
        <v>24</v>
      </c>
      <c r="G3792" s="59">
        <v>5</v>
      </c>
      <c r="H3792" s="58" t="s">
        <v>1903</v>
      </c>
      <c r="I3792" s="59">
        <v>3.5</v>
      </c>
      <c r="J3792">
        <v>1</v>
      </c>
      <c r="K3792" s="191"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1.85</v>
      </c>
      <c r="L3792" s="192" t="str">
        <f t="shared" si="59"/>
        <v>Beer473</v>
      </c>
      <c r="M3792" s="191">
        <f>VLOOKUP(L3792,'Slope %'!C:D,2,0)</f>
        <v>0.12</v>
      </c>
    </row>
    <row r="3793" spans="1:13" x14ac:dyDescent="0.25">
      <c r="A3793">
        <v>48792</v>
      </c>
      <c r="B3793" s="58" t="s">
        <v>3484</v>
      </c>
      <c r="C3793" s="58" t="s">
        <v>410</v>
      </c>
      <c r="D3793" s="58" t="s">
        <v>411</v>
      </c>
      <c r="E3793" s="58">
        <v>473</v>
      </c>
      <c r="F3793" s="58">
        <v>24</v>
      </c>
      <c r="G3793" s="59">
        <v>5.2</v>
      </c>
      <c r="H3793" s="58" t="s">
        <v>3485</v>
      </c>
      <c r="I3793" s="59">
        <v>4.0999999999999996</v>
      </c>
      <c r="J3793">
        <v>1</v>
      </c>
      <c r="K3793" s="191"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1.92</v>
      </c>
      <c r="L3793" s="192" t="str">
        <f t="shared" si="59"/>
        <v>Beer473</v>
      </c>
      <c r="M3793" s="191">
        <f>VLOOKUP(L3793,'Slope %'!C:D,2,0)</f>
        <v>0.12</v>
      </c>
    </row>
    <row r="3794" spans="1:13" x14ac:dyDescent="0.25">
      <c r="A3794">
        <v>48792</v>
      </c>
      <c r="B3794" s="58" t="s">
        <v>3484</v>
      </c>
      <c r="C3794" s="58" t="s">
        <v>410</v>
      </c>
      <c r="D3794" s="58" t="s">
        <v>411</v>
      </c>
      <c r="E3794" s="58">
        <v>473</v>
      </c>
      <c r="F3794" s="58">
        <v>24</v>
      </c>
      <c r="G3794" s="59">
        <v>5.2</v>
      </c>
      <c r="H3794" s="58" t="s">
        <v>3485</v>
      </c>
      <c r="I3794" s="59">
        <v>4.0999999999999996</v>
      </c>
      <c r="J3794">
        <v>1</v>
      </c>
      <c r="K3794" s="191"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1.92</v>
      </c>
      <c r="L3794" s="192" t="str">
        <f t="shared" si="59"/>
        <v>Beer473</v>
      </c>
      <c r="M3794" s="191">
        <f>VLOOKUP(L3794,'Slope %'!C:D,2,0)</f>
        <v>0.12</v>
      </c>
    </row>
    <row r="3795" spans="1:13" x14ac:dyDescent="0.25">
      <c r="A3795">
        <v>48818</v>
      </c>
      <c r="B3795" s="58" t="s">
        <v>3486</v>
      </c>
      <c r="C3795" s="58" t="s">
        <v>410</v>
      </c>
      <c r="D3795" s="58" t="s">
        <v>717</v>
      </c>
      <c r="E3795" s="58">
        <v>473</v>
      </c>
      <c r="F3795" s="58">
        <v>24</v>
      </c>
      <c r="G3795" s="59">
        <v>8.5</v>
      </c>
      <c r="H3795" s="58" t="s">
        <v>1448</v>
      </c>
      <c r="I3795" s="59">
        <v>4.09</v>
      </c>
      <c r="J3795">
        <v>1</v>
      </c>
      <c r="K3795" s="191"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3.14</v>
      </c>
      <c r="L3795" s="192" t="str">
        <f t="shared" si="59"/>
        <v>Beer473</v>
      </c>
      <c r="M3795" s="191">
        <f>VLOOKUP(L3795,'Slope %'!C:D,2,0)</f>
        <v>0.12</v>
      </c>
    </row>
    <row r="3796" spans="1:13" x14ac:dyDescent="0.25">
      <c r="A3796">
        <v>48818</v>
      </c>
      <c r="B3796" s="58" t="s">
        <v>3486</v>
      </c>
      <c r="C3796" s="58" t="s">
        <v>410</v>
      </c>
      <c r="D3796" s="58" t="s">
        <v>717</v>
      </c>
      <c r="E3796" s="58">
        <v>473</v>
      </c>
      <c r="F3796" s="58">
        <v>24</v>
      </c>
      <c r="G3796" s="59">
        <v>8.5</v>
      </c>
      <c r="H3796" s="58" t="s">
        <v>1448</v>
      </c>
      <c r="I3796" s="59">
        <v>4.09</v>
      </c>
      <c r="J3796">
        <v>1</v>
      </c>
      <c r="K3796" s="191"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3.14</v>
      </c>
      <c r="L3796" s="192" t="str">
        <f t="shared" si="59"/>
        <v>Beer473</v>
      </c>
      <c r="M3796" s="191">
        <f>VLOOKUP(L3796,'Slope %'!C:D,2,0)</f>
        <v>0.12</v>
      </c>
    </row>
    <row r="3797" spans="1:13" x14ac:dyDescent="0.25">
      <c r="A3797">
        <v>48919</v>
      </c>
      <c r="B3797" s="58" t="s">
        <v>3487</v>
      </c>
      <c r="C3797" s="58" t="s">
        <v>673</v>
      </c>
      <c r="D3797" s="58" t="s">
        <v>674</v>
      </c>
      <c r="E3797" s="58">
        <v>473</v>
      </c>
      <c r="F3797" s="58">
        <v>24</v>
      </c>
      <c r="G3797" s="59">
        <v>7</v>
      </c>
      <c r="H3797" s="58" t="s">
        <v>1200</v>
      </c>
      <c r="I3797" s="59">
        <v>3.99</v>
      </c>
      <c r="J3797">
        <v>1</v>
      </c>
      <c r="K3797" s="191"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2.74</v>
      </c>
      <c r="L3797" s="192" t="str">
        <f t="shared" si="59"/>
        <v>Ready to Drink473</v>
      </c>
      <c r="M3797" s="191">
        <f>VLOOKUP(L3797,'Slope %'!C:D,2,0)</f>
        <v>0.12</v>
      </c>
    </row>
    <row r="3798" spans="1:13" x14ac:dyDescent="0.25">
      <c r="A3798">
        <v>48919</v>
      </c>
      <c r="B3798" s="58" t="s">
        <v>3487</v>
      </c>
      <c r="C3798" s="58" t="s">
        <v>673</v>
      </c>
      <c r="D3798" s="58" t="s">
        <v>674</v>
      </c>
      <c r="E3798" s="58">
        <v>473</v>
      </c>
      <c r="F3798" s="58">
        <v>24</v>
      </c>
      <c r="G3798" s="59">
        <v>7</v>
      </c>
      <c r="H3798" s="58" t="s">
        <v>1200</v>
      </c>
      <c r="I3798" s="59">
        <v>3.99</v>
      </c>
      <c r="J3798">
        <v>1</v>
      </c>
      <c r="K3798" s="191"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2.74</v>
      </c>
      <c r="L3798" s="192" t="str">
        <f t="shared" si="59"/>
        <v>Ready to Drink473</v>
      </c>
      <c r="M3798" s="191">
        <f>VLOOKUP(L3798,'Slope %'!C:D,2,0)</f>
        <v>0.12</v>
      </c>
    </row>
    <row r="3799" spans="1:13" x14ac:dyDescent="0.25">
      <c r="A3799">
        <v>48922</v>
      </c>
      <c r="B3799" s="58" t="s">
        <v>3488</v>
      </c>
      <c r="C3799" s="58" t="s">
        <v>414</v>
      </c>
      <c r="D3799" s="58" t="s">
        <v>460</v>
      </c>
      <c r="E3799" s="58">
        <v>700</v>
      </c>
      <c r="F3799" s="58">
        <v>6</v>
      </c>
      <c r="G3799" s="59">
        <v>42</v>
      </c>
      <c r="H3799" s="58" t="s">
        <v>434</v>
      </c>
      <c r="I3799" s="59">
        <v>86.99</v>
      </c>
      <c r="J3799">
        <v>1</v>
      </c>
      <c r="K3799" s="191"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22.95</v>
      </c>
      <c r="L3799" s="192" t="str">
        <f t="shared" si="59"/>
        <v>Spirits700</v>
      </c>
      <c r="M3799" s="191">
        <f>VLOOKUP(L3799,'Slope %'!C:D,2,0)</f>
        <v>7.0000000000000007E-2</v>
      </c>
    </row>
    <row r="3800" spans="1:13" x14ac:dyDescent="0.25">
      <c r="A3800">
        <v>48934</v>
      </c>
      <c r="B3800" s="58" t="s">
        <v>3489</v>
      </c>
      <c r="C3800" s="58" t="s">
        <v>423</v>
      </c>
      <c r="D3800" s="58" t="s">
        <v>436</v>
      </c>
      <c r="E3800" s="58">
        <v>750</v>
      </c>
      <c r="F3800" s="58">
        <v>6</v>
      </c>
      <c r="G3800" s="59">
        <v>14</v>
      </c>
      <c r="H3800" s="58" t="s">
        <v>586</v>
      </c>
      <c r="I3800" s="59">
        <v>168.99</v>
      </c>
      <c r="J3800">
        <v>1</v>
      </c>
      <c r="K3800" s="191"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8.1999999999999993</v>
      </c>
      <c r="L3800" s="192" t="str">
        <f t="shared" si="59"/>
        <v>Wine750</v>
      </c>
      <c r="M3800" s="191">
        <f>VLOOKUP(L3800,'Slope %'!C:D,2,0)</f>
        <v>0.1</v>
      </c>
    </row>
    <row r="3801" spans="1:13" x14ac:dyDescent="0.25">
      <c r="A3801">
        <v>48943</v>
      </c>
      <c r="B3801" s="58" t="s">
        <v>3490</v>
      </c>
      <c r="C3801" s="58" t="s">
        <v>414</v>
      </c>
      <c r="D3801" s="58" t="s">
        <v>1896</v>
      </c>
      <c r="E3801" s="58">
        <v>750</v>
      </c>
      <c r="F3801" s="58">
        <v>6</v>
      </c>
      <c r="G3801" s="59">
        <v>40</v>
      </c>
      <c r="H3801" s="58" t="s">
        <v>428</v>
      </c>
      <c r="I3801" s="59">
        <v>31.99</v>
      </c>
      <c r="J3801">
        <v>1</v>
      </c>
      <c r="K3801" s="191"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23.42</v>
      </c>
      <c r="L3801" s="192" t="str">
        <f t="shared" si="59"/>
        <v>Spirits750</v>
      </c>
      <c r="M3801" s="191">
        <f>VLOOKUP(L3801,'Slope %'!C:D,2,0)</f>
        <v>7.0000000000000007E-2</v>
      </c>
    </row>
    <row r="3802" spans="1:13" x14ac:dyDescent="0.25">
      <c r="A3802">
        <v>48946</v>
      </c>
      <c r="B3802" s="58" t="s">
        <v>3491</v>
      </c>
      <c r="C3802" s="58" t="s">
        <v>414</v>
      </c>
      <c r="D3802" s="58" t="s">
        <v>1896</v>
      </c>
      <c r="E3802" s="58">
        <v>750</v>
      </c>
      <c r="F3802" s="58">
        <v>6</v>
      </c>
      <c r="G3802" s="59">
        <v>40</v>
      </c>
      <c r="H3802" s="58" t="s">
        <v>539</v>
      </c>
      <c r="I3802" s="59">
        <v>41.99</v>
      </c>
      <c r="J3802">
        <v>1</v>
      </c>
      <c r="K3802" s="191"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23.42</v>
      </c>
      <c r="L3802" s="192" t="str">
        <f t="shared" si="59"/>
        <v>Spirits750</v>
      </c>
      <c r="M3802" s="191">
        <f>VLOOKUP(L3802,'Slope %'!C:D,2,0)</f>
        <v>7.0000000000000007E-2</v>
      </c>
    </row>
    <row r="3803" spans="1:13" x14ac:dyDescent="0.25">
      <c r="A3803">
        <v>48953</v>
      </c>
      <c r="B3803" s="58" t="s">
        <v>3492</v>
      </c>
      <c r="C3803" s="58" t="s">
        <v>673</v>
      </c>
      <c r="D3803" s="58" t="s">
        <v>674</v>
      </c>
      <c r="E3803" s="58">
        <v>1000</v>
      </c>
      <c r="F3803" s="58">
        <v>16</v>
      </c>
      <c r="G3803" s="59">
        <v>7</v>
      </c>
      <c r="H3803" s="58" t="s">
        <v>1200</v>
      </c>
      <c r="I3803" s="59">
        <v>8.99</v>
      </c>
      <c r="J3803">
        <v>1</v>
      </c>
      <c r="K3803" s="191"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5.46</v>
      </c>
      <c r="L3803" s="192" t="str">
        <f t="shared" si="59"/>
        <v>Ready to Drink1000</v>
      </c>
      <c r="M3803" s="191">
        <f>VLOOKUP(L3803,'Slope %'!C:D,2,0)</f>
        <v>0.12</v>
      </c>
    </row>
    <row r="3804" spans="1:13" x14ac:dyDescent="0.25">
      <c r="A3804">
        <v>48953</v>
      </c>
      <c r="B3804" s="58" t="s">
        <v>3492</v>
      </c>
      <c r="C3804" s="58" t="s">
        <v>673</v>
      </c>
      <c r="D3804" s="58" t="s">
        <v>674</v>
      </c>
      <c r="E3804" s="58">
        <v>1000</v>
      </c>
      <c r="F3804" s="58">
        <v>16</v>
      </c>
      <c r="G3804" s="59">
        <v>7</v>
      </c>
      <c r="H3804" s="58" t="s">
        <v>1200</v>
      </c>
      <c r="I3804" s="59">
        <v>8.99</v>
      </c>
      <c r="J3804">
        <v>1</v>
      </c>
      <c r="K3804" s="191"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5.46</v>
      </c>
      <c r="L3804" s="192" t="str">
        <f t="shared" si="59"/>
        <v>Ready to Drink1000</v>
      </c>
      <c r="M3804" s="191">
        <f>VLOOKUP(L3804,'Slope %'!C:D,2,0)</f>
        <v>0.12</v>
      </c>
    </row>
    <row r="3805" spans="1:13" x14ac:dyDescent="0.25">
      <c r="A3805">
        <v>48955</v>
      </c>
      <c r="B3805" s="58" t="s">
        <v>3493</v>
      </c>
      <c r="C3805" s="58" t="s">
        <v>673</v>
      </c>
      <c r="D3805" s="58" t="s">
        <v>1264</v>
      </c>
      <c r="E3805" s="58">
        <v>2130</v>
      </c>
      <c r="F3805" s="58">
        <v>4</v>
      </c>
      <c r="G3805" s="59">
        <v>7</v>
      </c>
      <c r="H3805" s="58" t="s">
        <v>841</v>
      </c>
      <c r="I3805" s="59">
        <v>18.989999999999998</v>
      </c>
      <c r="J3805">
        <v>6</v>
      </c>
      <c r="K3805" s="191"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11.64</v>
      </c>
      <c r="L3805" s="192" t="str">
        <f t="shared" si="59"/>
        <v>Ready to Drink2130</v>
      </c>
      <c r="M3805" s="191">
        <f>VLOOKUP(L3805,'Slope %'!C:D,2,0)</f>
        <v>0.1</v>
      </c>
    </row>
    <row r="3806" spans="1:13" x14ac:dyDescent="0.25">
      <c r="A3806">
        <v>48955</v>
      </c>
      <c r="B3806" s="58" t="s">
        <v>3493</v>
      </c>
      <c r="C3806" s="58" t="s">
        <v>673</v>
      </c>
      <c r="D3806" s="58" t="s">
        <v>1264</v>
      </c>
      <c r="E3806" s="58">
        <v>2130</v>
      </c>
      <c r="F3806" s="58">
        <v>4</v>
      </c>
      <c r="G3806" s="59">
        <v>7</v>
      </c>
      <c r="H3806" s="58" t="s">
        <v>841</v>
      </c>
      <c r="I3806" s="59">
        <v>18.989999999999998</v>
      </c>
      <c r="J3806">
        <v>6</v>
      </c>
      <c r="K3806" s="191"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11.64</v>
      </c>
      <c r="L3806" s="192" t="str">
        <f t="shared" si="59"/>
        <v>Ready to Drink2130</v>
      </c>
      <c r="M3806" s="191">
        <f>VLOOKUP(L3806,'Slope %'!C:D,2,0)</f>
        <v>0.1</v>
      </c>
    </row>
    <row r="3807" spans="1:13" x14ac:dyDescent="0.25">
      <c r="A3807">
        <v>48966</v>
      </c>
      <c r="B3807" s="58" t="s">
        <v>3494</v>
      </c>
      <c r="C3807" s="58" t="s">
        <v>410</v>
      </c>
      <c r="D3807" s="58" t="s">
        <v>411</v>
      </c>
      <c r="E3807" s="58">
        <v>473</v>
      </c>
      <c r="F3807" s="58">
        <v>24</v>
      </c>
      <c r="G3807" s="59">
        <v>4.8</v>
      </c>
      <c r="H3807" s="58" t="s">
        <v>1613</v>
      </c>
      <c r="I3807" s="59">
        <v>3.5</v>
      </c>
      <c r="J3807">
        <v>1</v>
      </c>
      <c r="K3807" s="191"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1.77</v>
      </c>
      <c r="L3807" s="192" t="str">
        <f t="shared" si="59"/>
        <v>Beer473</v>
      </c>
      <c r="M3807" s="191">
        <f>VLOOKUP(L3807,'Slope %'!C:D,2,0)</f>
        <v>0.12</v>
      </c>
    </row>
    <row r="3808" spans="1:13" x14ac:dyDescent="0.25">
      <c r="A3808">
        <v>48966</v>
      </c>
      <c r="B3808" s="58" t="s">
        <v>3494</v>
      </c>
      <c r="C3808" s="58" t="s">
        <v>410</v>
      </c>
      <c r="D3808" s="58" t="s">
        <v>411</v>
      </c>
      <c r="E3808" s="58">
        <v>473</v>
      </c>
      <c r="F3808" s="58">
        <v>24</v>
      </c>
      <c r="G3808" s="59">
        <v>4.8</v>
      </c>
      <c r="H3808" s="58" t="s">
        <v>1613</v>
      </c>
      <c r="I3808" s="59">
        <v>3.5</v>
      </c>
      <c r="J3808">
        <v>1</v>
      </c>
      <c r="K3808" s="191"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1.77</v>
      </c>
      <c r="L3808" s="192" t="str">
        <f t="shared" si="59"/>
        <v>Beer473</v>
      </c>
      <c r="M3808" s="191">
        <f>VLOOKUP(L3808,'Slope %'!C:D,2,0)</f>
        <v>0.12</v>
      </c>
    </row>
    <row r="3809" spans="1:13" x14ac:dyDescent="0.25">
      <c r="A3809">
        <v>48978</v>
      </c>
      <c r="B3809" s="58" t="s">
        <v>1295</v>
      </c>
      <c r="C3809" s="58" t="s">
        <v>414</v>
      </c>
      <c r="D3809" s="58" t="s">
        <v>634</v>
      </c>
      <c r="E3809" s="58">
        <v>375</v>
      </c>
      <c r="F3809" s="58">
        <v>12</v>
      </c>
      <c r="G3809" s="59">
        <v>40</v>
      </c>
      <c r="H3809" s="58" t="s">
        <v>419</v>
      </c>
      <c r="I3809" s="59">
        <v>45.75</v>
      </c>
      <c r="J3809">
        <v>1</v>
      </c>
      <c r="K3809" s="191"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13.3</v>
      </c>
      <c r="L3809" s="192" t="str">
        <f t="shared" si="59"/>
        <v>Spirits375</v>
      </c>
      <c r="M3809" s="191">
        <f>VLOOKUP(L3809,'Slope %'!C:D,2,0)</f>
        <v>0.1</v>
      </c>
    </row>
    <row r="3810" spans="1:13" x14ac:dyDescent="0.25">
      <c r="A3810">
        <v>48989</v>
      </c>
      <c r="B3810" s="58" t="s">
        <v>3495</v>
      </c>
      <c r="C3810" s="58" t="s">
        <v>414</v>
      </c>
      <c r="D3810" s="58" t="s">
        <v>606</v>
      </c>
      <c r="E3810" s="58">
        <v>375</v>
      </c>
      <c r="F3810" s="58">
        <v>12</v>
      </c>
      <c r="G3810" s="59">
        <v>20</v>
      </c>
      <c r="H3810" s="58" t="s">
        <v>416</v>
      </c>
      <c r="I3810" s="59">
        <v>20.49</v>
      </c>
      <c r="J3810">
        <v>1</v>
      </c>
      <c r="K3810" s="191"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6.65</v>
      </c>
      <c r="L3810" s="192" t="str">
        <f t="shared" si="59"/>
        <v>Spirits375</v>
      </c>
      <c r="M3810" s="191">
        <f>VLOOKUP(L3810,'Slope %'!C:D,2,0)</f>
        <v>0.1</v>
      </c>
    </row>
    <row r="3811" spans="1:13" x14ac:dyDescent="0.25">
      <c r="A3811">
        <v>48990</v>
      </c>
      <c r="B3811" s="58" t="s">
        <v>3496</v>
      </c>
      <c r="C3811" s="58" t="s">
        <v>414</v>
      </c>
      <c r="D3811" s="58" t="s">
        <v>1021</v>
      </c>
      <c r="E3811" s="58">
        <v>750</v>
      </c>
      <c r="F3811" s="58">
        <v>6</v>
      </c>
      <c r="G3811" s="59">
        <v>30</v>
      </c>
      <c r="H3811" s="58" t="s">
        <v>448</v>
      </c>
      <c r="I3811" s="59">
        <v>39.99</v>
      </c>
      <c r="J3811">
        <v>1</v>
      </c>
      <c r="K3811" s="191"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17.57</v>
      </c>
      <c r="L3811" s="192" t="str">
        <f t="shared" si="59"/>
        <v>Spirits750</v>
      </c>
      <c r="M3811" s="191">
        <f>VLOOKUP(L3811,'Slope %'!C:D,2,0)</f>
        <v>7.0000000000000007E-2</v>
      </c>
    </row>
    <row r="3812" spans="1:13" x14ac:dyDescent="0.25">
      <c r="A3812">
        <v>48995</v>
      </c>
      <c r="B3812" s="58" t="s">
        <v>3497</v>
      </c>
      <c r="C3812" s="58" t="s">
        <v>414</v>
      </c>
      <c r="D3812" s="58" t="s">
        <v>460</v>
      </c>
      <c r="E3812" s="58">
        <v>700</v>
      </c>
      <c r="F3812" s="58">
        <v>6</v>
      </c>
      <c r="G3812" s="59">
        <v>43</v>
      </c>
      <c r="H3812" s="58" t="s">
        <v>799</v>
      </c>
      <c r="I3812" s="59">
        <v>59.99</v>
      </c>
      <c r="J3812">
        <v>1</v>
      </c>
      <c r="K3812" s="191"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23.5</v>
      </c>
      <c r="L3812" s="192" t="str">
        <f t="shared" si="59"/>
        <v>Spirits700</v>
      </c>
      <c r="M3812" s="191">
        <f>VLOOKUP(L3812,'Slope %'!C:D,2,0)</f>
        <v>7.0000000000000007E-2</v>
      </c>
    </row>
    <row r="3813" spans="1:13" x14ac:dyDescent="0.25">
      <c r="A3813">
        <v>49006</v>
      </c>
      <c r="B3813" s="58" t="s">
        <v>874</v>
      </c>
      <c r="C3813" s="58" t="s">
        <v>414</v>
      </c>
      <c r="D3813" s="58" t="s">
        <v>581</v>
      </c>
      <c r="E3813" s="58">
        <v>375</v>
      </c>
      <c r="F3813" s="58">
        <v>12</v>
      </c>
      <c r="G3813" s="59">
        <v>40</v>
      </c>
      <c r="H3813" s="58" t="s">
        <v>480</v>
      </c>
      <c r="I3813" s="59">
        <v>22.49</v>
      </c>
      <c r="J3813">
        <v>1</v>
      </c>
      <c r="K3813" s="191"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13.3</v>
      </c>
      <c r="L3813" s="192" t="str">
        <f t="shared" si="59"/>
        <v>Spirits375</v>
      </c>
      <c r="M3813" s="191">
        <f>VLOOKUP(L3813,'Slope %'!C:D,2,0)</f>
        <v>0.1</v>
      </c>
    </row>
    <row r="3814" spans="1:13" x14ac:dyDescent="0.25">
      <c r="A3814">
        <v>49048</v>
      </c>
      <c r="B3814" s="58" t="s">
        <v>3498</v>
      </c>
      <c r="C3814" s="58" t="s">
        <v>410</v>
      </c>
      <c r="D3814" s="58" t="s">
        <v>411</v>
      </c>
      <c r="E3814" s="58">
        <v>473</v>
      </c>
      <c r="F3814" s="58">
        <v>24</v>
      </c>
      <c r="G3814" s="59">
        <v>5</v>
      </c>
      <c r="H3814" s="58" t="s">
        <v>3145</v>
      </c>
      <c r="I3814" s="59">
        <v>4.25</v>
      </c>
      <c r="J3814">
        <v>1</v>
      </c>
      <c r="K3814" s="191"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1.85</v>
      </c>
      <c r="L3814" s="192" t="str">
        <f t="shared" si="59"/>
        <v>Beer473</v>
      </c>
      <c r="M3814" s="191">
        <f>VLOOKUP(L3814,'Slope %'!C:D,2,0)</f>
        <v>0.12</v>
      </c>
    </row>
    <row r="3815" spans="1:13" x14ac:dyDescent="0.25">
      <c r="A3815">
        <v>49048</v>
      </c>
      <c r="B3815" s="58" t="s">
        <v>3498</v>
      </c>
      <c r="C3815" s="58" t="s">
        <v>410</v>
      </c>
      <c r="D3815" s="58" t="s">
        <v>411</v>
      </c>
      <c r="E3815" s="58">
        <v>473</v>
      </c>
      <c r="F3815" s="58">
        <v>24</v>
      </c>
      <c r="G3815" s="59">
        <v>5</v>
      </c>
      <c r="H3815" s="58" t="s">
        <v>1613</v>
      </c>
      <c r="I3815" s="59">
        <v>4.25</v>
      </c>
      <c r="J3815">
        <v>1</v>
      </c>
      <c r="K3815" s="191"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1.85</v>
      </c>
      <c r="L3815" s="192" t="str">
        <f t="shared" si="59"/>
        <v>Beer473</v>
      </c>
      <c r="M3815" s="191">
        <f>VLOOKUP(L3815,'Slope %'!C:D,2,0)</f>
        <v>0.12</v>
      </c>
    </row>
    <row r="3816" spans="1:13" x14ac:dyDescent="0.25">
      <c r="A3816">
        <v>49050</v>
      </c>
      <c r="B3816" s="58" t="s">
        <v>2400</v>
      </c>
      <c r="C3816" s="58" t="s">
        <v>414</v>
      </c>
      <c r="D3816" s="58" t="s">
        <v>663</v>
      </c>
      <c r="E3816" s="58">
        <v>750</v>
      </c>
      <c r="F3816" s="58">
        <v>6</v>
      </c>
      <c r="G3816" s="59">
        <v>20</v>
      </c>
      <c r="H3816" s="58" t="s">
        <v>416</v>
      </c>
      <c r="I3816" s="59">
        <v>36.99</v>
      </c>
      <c r="J3816">
        <v>1</v>
      </c>
      <c r="K3816" s="191"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11.71</v>
      </c>
      <c r="L3816" s="192" t="str">
        <f t="shared" si="59"/>
        <v>Spirits750</v>
      </c>
      <c r="M3816" s="191">
        <f>VLOOKUP(L3816,'Slope %'!C:D,2,0)</f>
        <v>7.0000000000000007E-2</v>
      </c>
    </row>
    <row r="3817" spans="1:13" x14ac:dyDescent="0.25">
      <c r="A3817">
        <v>49052</v>
      </c>
      <c r="B3817" s="58" t="s">
        <v>2401</v>
      </c>
      <c r="C3817" s="58" t="s">
        <v>414</v>
      </c>
      <c r="D3817" s="58" t="s">
        <v>1956</v>
      </c>
      <c r="E3817" s="58">
        <v>750</v>
      </c>
      <c r="F3817" s="58">
        <v>6</v>
      </c>
      <c r="G3817" s="59">
        <v>20</v>
      </c>
      <c r="H3817" s="58" t="s">
        <v>416</v>
      </c>
      <c r="I3817" s="59">
        <v>36.99</v>
      </c>
      <c r="J3817">
        <v>1</v>
      </c>
      <c r="K3817" s="191"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11.71</v>
      </c>
      <c r="L3817" s="192" t="str">
        <f t="shared" si="59"/>
        <v>Spirits750</v>
      </c>
      <c r="M3817" s="191">
        <f>VLOOKUP(L3817,'Slope %'!C:D,2,0)</f>
        <v>7.0000000000000007E-2</v>
      </c>
    </row>
    <row r="3818" spans="1:13" x14ac:dyDescent="0.25">
      <c r="A3818">
        <v>49053</v>
      </c>
      <c r="B3818" s="58" t="s">
        <v>2402</v>
      </c>
      <c r="C3818" s="58" t="s">
        <v>414</v>
      </c>
      <c r="D3818" s="58" t="s">
        <v>1021</v>
      </c>
      <c r="E3818" s="58">
        <v>750</v>
      </c>
      <c r="F3818" s="58">
        <v>6</v>
      </c>
      <c r="G3818" s="59">
        <v>35</v>
      </c>
      <c r="H3818" s="58" t="s">
        <v>416</v>
      </c>
      <c r="I3818" s="59">
        <v>36.99</v>
      </c>
      <c r="J3818">
        <v>1</v>
      </c>
      <c r="K3818" s="191"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20.49</v>
      </c>
      <c r="L3818" s="192" t="str">
        <f t="shared" si="59"/>
        <v>Spirits750</v>
      </c>
      <c r="M3818" s="191">
        <f>VLOOKUP(L3818,'Slope %'!C:D,2,0)</f>
        <v>7.0000000000000007E-2</v>
      </c>
    </row>
    <row r="3819" spans="1:13" x14ac:dyDescent="0.25">
      <c r="A3819">
        <v>49075</v>
      </c>
      <c r="B3819" s="58" t="s">
        <v>3499</v>
      </c>
      <c r="C3819" s="58" t="s">
        <v>673</v>
      </c>
      <c r="D3819" s="58" t="s">
        <v>674</v>
      </c>
      <c r="E3819" s="58">
        <v>473</v>
      </c>
      <c r="F3819" s="58">
        <v>24</v>
      </c>
      <c r="G3819" s="59">
        <v>5</v>
      </c>
      <c r="H3819" s="58" t="s">
        <v>1399</v>
      </c>
      <c r="I3819" s="59">
        <v>3.99</v>
      </c>
      <c r="J3819">
        <v>1</v>
      </c>
      <c r="K3819" s="191"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1.96</v>
      </c>
      <c r="L3819" s="192" t="str">
        <f t="shared" si="59"/>
        <v>Ready to Drink473</v>
      </c>
      <c r="M3819" s="191">
        <f>VLOOKUP(L3819,'Slope %'!C:D,2,0)</f>
        <v>0.12</v>
      </c>
    </row>
    <row r="3820" spans="1:13" x14ac:dyDescent="0.25">
      <c r="A3820">
        <v>49075</v>
      </c>
      <c r="B3820" s="58" t="s">
        <v>3499</v>
      </c>
      <c r="C3820" s="58" t="s">
        <v>673</v>
      </c>
      <c r="D3820" s="58" t="s">
        <v>674</v>
      </c>
      <c r="E3820" s="58">
        <v>473</v>
      </c>
      <c r="F3820" s="58">
        <v>24</v>
      </c>
      <c r="G3820" s="59">
        <v>5</v>
      </c>
      <c r="H3820" s="58" t="s">
        <v>1399</v>
      </c>
      <c r="I3820" s="59">
        <v>3.99</v>
      </c>
      <c r="J3820">
        <v>1</v>
      </c>
      <c r="K3820" s="191"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1.96</v>
      </c>
      <c r="L3820" s="192" t="str">
        <f t="shared" si="59"/>
        <v>Ready to Drink473</v>
      </c>
      <c r="M3820" s="191">
        <f>VLOOKUP(L3820,'Slope %'!C:D,2,0)</f>
        <v>0.12</v>
      </c>
    </row>
    <row r="3821" spans="1:13" x14ac:dyDescent="0.25">
      <c r="A3821">
        <v>49079</v>
      </c>
      <c r="B3821" s="58" t="s">
        <v>3500</v>
      </c>
      <c r="C3821" s="58" t="s">
        <v>673</v>
      </c>
      <c r="D3821" s="58" t="s">
        <v>1122</v>
      </c>
      <c r="E3821" s="58">
        <v>2130</v>
      </c>
      <c r="F3821" s="58">
        <v>4</v>
      </c>
      <c r="G3821" s="59">
        <v>5</v>
      </c>
      <c r="H3821" s="58" t="s">
        <v>1399</v>
      </c>
      <c r="I3821" s="59">
        <v>17.98</v>
      </c>
      <c r="J3821">
        <v>6</v>
      </c>
      <c r="K3821" s="191"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8.31</v>
      </c>
      <c r="L3821" s="192" t="str">
        <f t="shared" si="59"/>
        <v>Ready to Drink2130</v>
      </c>
      <c r="M3821" s="191">
        <f>VLOOKUP(L3821,'Slope %'!C:D,2,0)</f>
        <v>0.1</v>
      </c>
    </row>
    <row r="3822" spans="1:13" x14ac:dyDescent="0.25">
      <c r="A3822">
        <v>49079</v>
      </c>
      <c r="B3822" s="58" t="s">
        <v>3500</v>
      </c>
      <c r="C3822" s="58" t="s">
        <v>673</v>
      </c>
      <c r="D3822" s="58" t="s">
        <v>1122</v>
      </c>
      <c r="E3822" s="58">
        <v>2130</v>
      </c>
      <c r="F3822" s="58">
        <v>4</v>
      </c>
      <c r="G3822" s="59">
        <v>5</v>
      </c>
      <c r="H3822" s="58" t="s">
        <v>1399</v>
      </c>
      <c r="I3822" s="59">
        <v>17.98</v>
      </c>
      <c r="J3822">
        <v>6</v>
      </c>
      <c r="K3822" s="191"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8.31</v>
      </c>
      <c r="L3822" s="192" t="str">
        <f t="shared" si="59"/>
        <v>Ready to Drink2130</v>
      </c>
      <c r="M3822" s="191">
        <f>VLOOKUP(L3822,'Slope %'!C:D,2,0)</f>
        <v>0.1</v>
      </c>
    </row>
    <row r="3823" spans="1:13" x14ac:dyDescent="0.25">
      <c r="A3823">
        <v>49100</v>
      </c>
      <c r="B3823" s="58" t="s">
        <v>3501</v>
      </c>
      <c r="C3823" s="58" t="s">
        <v>414</v>
      </c>
      <c r="D3823" s="58" t="s">
        <v>870</v>
      </c>
      <c r="E3823" s="58">
        <v>50</v>
      </c>
      <c r="F3823" s="58">
        <v>120</v>
      </c>
      <c r="G3823" s="59">
        <v>15</v>
      </c>
      <c r="H3823" s="58" t="s">
        <v>448</v>
      </c>
      <c r="I3823" s="59">
        <v>2.11</v>
      </c>
      <c r="J3823">
        <v>1</v>
      </c>
      <c r="K3823" s="191"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0.8</v>
      </c>
      <c r="L3823" s="192" t="str">
        <f t="shared" si="59"/>
        <v>Spirits50</v>
      </c>
      <c r="M3823" s="191">
        <f>VLOOKUP(L3823,'Slope %'!C:D,2,0)</f>
        <v>0.1</v>
      </c>
    </row>
    <row r="3824" spans="1:13" x14ac:dyDescent="0.25">
      <c r="A3824">
        <v>49111</v>
      </c>
      <c r="B3824" s="58" t="s">
        <v>3502</v>
      </c>
      <c r="C3824" s="58" t="s">
        <v>414</v>
      </c>
      <c r="D3824" s="58" t="s">
        <v>460</v>
      </c>
      <c r="E3824" s="58">
        <v>750</v>
      </c>
      <c r="F3824" s="58">
        <v>6</v>
      </c>
      <c r="G3824" s="59">
        <v>40</v>
      </c>
      <c r="H3824" s="58" t="s">
        <v>428</v>
      </c>
      <c r="I3824" s="59">
        <v>29.49</v>
      </c>
      <c r="J3824">
        <v>1</v>
      </c>
      <c r="K3824" s="191"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23.42</v>
      </c>
      <c r="L3824" s="192" t="str">
        <f t="shared" si="59"/>
        <v>Spirits750</v>
      </c>
      <c r="M3824" s="191">
        <f>VLOOKUP(L3824,'Slope %'!C:D,2,0)</f>
        <v>7.0000000000000007E-2</v>
      </c>
    </row>
    <row r="3825" spans="1:13" x14ac:dyDescent="0.25">
      <c r="A3825">
        <v>49140</v>
      </c>
      <c r="B3825" s="58" t="s">
        <v>3503</v>
      </c>
      <c r="C3825" s="58" t="s">
        <v>673</v>
      </c>
      <c r="D3825" s="58" t="s">
        <v>674</v>
      </c>
      <c r="E3825" s="58">
        <v>2000</v>
      </c>
      <c r="F3825" s="58">
        <v>8</v>
      </c>
      <c r="G3825" s="59">
        <v>7</v>
      </c>
      <c r="H3825" s="58" t="s">
        <v>628</v>
      </c>
      <c r="I3825" s="59">
        <v>12.95</v>
      </c>
      <c r="J3825">
        <v>1</v>
      </c>
      <c r="K3825" s="191"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10.93</v>
      </c>
      <c r="L3825" s="192" t="str">
        <f t="shared" si="59"/>
        <v>Ready to Drink2000</v>
      </c>
      <c r="M3825" s="191">
        <f>VLOOKUP(L3825,'Slope %'!C:D,2,0)</f>
        <v>0.1</v>
      </c>
    </row>
    <row r="3826" spans="1:13" x14ac:dyDescent="0.25">
      <c r="A3826">
        <v>49140</v>
      </c>
      <c r="B3826" s="58" t="s">
        <v>3503</v>
      </c>
      <c r="C3826" s="58" t="s">
        <v>673</v>
      </c>
      <c r="D3826" s="58" t="s">
        <v>674</v>
      </c>
      <c r="E3826" s="58">
        <v>2000</v>
      </c>
      <c r="F3826" s="58">
        <v>8</v>
      </c>
      <c r="G3826" s="59">
        <v>7</v>
      </c>
      <c r="H3826" s="58" t="s">
        <v>628</v>
      </c>
      <c r="I3826" s="59">
        <v>12.95</v>
      </c>
      <c r="J3826">
        <v>1</v>
      </c>
      <c r="K3826" s="191"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10.93</v>
      </c>
      <c r="L3826" s="192" t="str">
        <f t="shared" si="59"/>
        <v>Ready to Drink2000</v>
      </c>
      <c r="M3826" s="191">
        <f>VLOOKUP(L3826,'Slope %'!C:D,2,0)</f>
        <v>0.1</v>
      </c>
    </row>
    <row r="3827" spans="1:13" x14ac:dyDescent="0.25">
      <c r="A3827">
        <v>49161</v>
      </c>
      <c r="B3827" s="58" t="s">
        <v>3504</v>
      </c>
      <c r="C3827" s="58" t="s">
        <v>414</v>
      </c>
      <c r="D3827" s="58" t="s">
        <v>578</v>
      </c>
      <c r="E3827" s="58">
        <v>50</v>
      </c>
      <c r="F3827" s="58">
        <v>120</v>
      </c>
      <c r="G3827" s="59">
        <v>49.5</v>
      </c>
      <c r="H3827" s="58" t="s">
        <v>421</v>
      </c>
      <c r="I3827" s="59">
        <v>3.33</v>
      </c>
      <c r="J3827">
        <v>1</v>
      </c>
      <c r="K3827" s="191"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2.63</v>
      </c>
      <c r="L3827" s="192" t="str">
        <f t="shared" si="59"/>
        <v>Spirits50</v>
      </c>
      <c r="M3827" s="191">
        <f>VLOOKUP(L3827,'Slope %'!C:D,2,0)</f>
        <v>0.1</v>
      </c>
    </row>
    <row r="3828" spans="1:13" x14ac:dyDescent="0.25">
      <c r="A3828">
        <v>49162</v>
      </c>
      <c r="B3828" s="58" t="s">
        <v>3505</v>
      </c>
      <c r="C3828" s="58" t="s">
        <v>673</v>
      </c>
      <c r="D3828" s="58" t="s">
        <v>1264</v>
      </c>
      <c r="E3828" s="58">
        <v>4260</v>
      </c>
      <c r="F3828" s="58">
        <v>2</v>
      </c>
      <c r="G3828" s="59">
        <v>4.5</v>
      </c>
      <c r="H3828" s="58" t="s">
        <v>412</v>
      </c>
      <c r="I3828" s="59">
        <v>29.99</v>
      </c>
      <c r="J3828">
        <v>12</v>
      </c>
      <c r="K3828" s="191"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14.97</v>
      </c>
      <c r="L3828" s="192" t="str">
        <f t="shared" si="59"/>
        <v>Ready to Drink4260</v>
      </c>
      <c r="M3828" s="191">
        <f>VLOOKUP(L3828,'Slope %'!C:D,2,0)</f>
        <v>7.0000000000000007E-2</v>
      </c>
    </row>
    <row r="3829" spans="1:13" x14ac:dyDescent="0.25">
      <c r="A3829">
        <v>49162</v>
      </c>
      <c r="B3829" s="58" t="s">
        <v>3505</v>
      </c>
      <c r="C3829" s="58" t="s">
        <v>673</v>
      </c>
      <c r="D3829" s="58" t="s">
        <v>1264</v>
      </c>
      <c r="E3829" s="58">
        <v>4260</v>
      </c>
      <c r="F3829" s="58">
        <v>2</v>
      </c>
      <c r="G3829" s="59">
        <v>4.5</v>
      </c>
      <c r="H3829" s="58" t="s">
        <v>412</v>
      </c>
      <c r="I3829" s="59">
        <v>29.99</v>
      </c>
      <c r="J3829">
        <v>12</v>
      </c>
      <c r="K3829" s="191"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14.97</v>
      </c>
      <c r="L3829" s="192" t="str">
        <f t="shared" si="59"/>
        <v>Ready to Drink4260</v>
      </c>
      <c r="M3829" s="191">
        <f>VLOOKUP(L3829,'Slope %'!C:D,2,0)</f>
        <v>7.0000000000000007E-2</v>
      </c>
    </row>
    <row r="3830" spans="1:13" x14ac:dyDescent="0.25">
      <c r="A3830">
        <v>49170</v>
      </c>
      <c r="B3830" s="58" t="s">
        <v>3506</v>
      </c>
      <c r="C3830" s="58" t="s">
        <v>410</v>
      </c>
      <c r="D3830" s="58" t="s">
        <v>411</v>
      </c>
      <c r="E3830" s="58">
        <v>1892</v>
      </c>
      <c r="F3830" s="58">
        <v>6</v>
      </c>
      <c r="G3830" s="59">
        <v>5</v>
      </c>
      <c r="H3830" s="58" t="s">
        <v>1448</v>
      </c>
      <c r="I3830" s="59">
        <v>15.99</v>
      </c>
      <c r="J3830">
        <v>4</v>
      </c>
      <c r="K3830" s="191"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7.39</v>
      </c>
      <c r="L3830" s="192" t="str">
        <f t="shared" si="59"/>
        <v>Beer1892</v>
      </c>
      <c r="M3830" s="191">
        <f>VLOOKUP(L3830,'Slope %'!C:D,2,0)</f>
        <v>0.1</v>
      </c>
    </row>
    <row r="3831" spans="1:13" x14ac:dyDescent="0.25">
      <c r="A3831">
        <v>49170</v>
      </c>
      <c r="B3831" s="58" t="s">
        <v>3506</v>
      </c>
      <c r="C3831" s="58" t="s">
        <v>410</v>
      </c>
      <c r="D3831" s="58" t="s">
        <v>411</v>
      </c>
      <c r="E3831" s="58">
        <v>1892</v>
      </c>
      <c r="F3831" s="58">
        <v>6</v>
      </c>
      <c r="G3831" s="59">
        <v>5</v>
      </c>
      <c r="H3831" s="58" t="s">
        <v>1448</v>
      </c>
      <c r="I3831" s="59">
        <v>15.99</v>
      </c>
      <c r="J3831">
        <v>4</v>
      </c>
      <c r="K3831" s="191"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7.39</v>
      </c>
      <c r="L3831" s="192" t="str">
        <f t="shared" si="59"/>
        <v>Beer1892</v>
      </c>
      <c r="M3831" s="191">
        <f>VLOOKUP(L3831,'Slope %'!C:D,2,0)</f>
        <v>0.1</v>
      </c>
    </row>
    <row r="3832" spans="1:13" x14ac:dyDescent="0.25">
      <c r="A3832">
        <v>49193</v>
      </c>
      <c r="B3832" s="58" t="s">
        <v>3507</v>
      </c>
      <c r="C3832" s="58" t="s">
        <v>673</v>
      </c>
      <c r="D3832" s="58" t="s">
        <v>1264</v>
      </c>
      <c r="E3832" s="58">
        <v>2130</v>
      </c>
      <c r="F3832" s="58">
        <v>4</v>
      </c>
      <c r="G3832" s="59">
        <v>5</v>
      </c>
      <c r="H3832" s="58" t="s">
        <v>751</v>
      </c>
      <c r="I3832" s="59">
        <v>18.489999999999998</v>
      </c>
      <c r="J3832">
        <v>6</v>
      </c>
      <c r="K3832" s="191"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8.31</v>
      </c>
      <c r="L3832" s="192" t="str">
        <f t="shared" si="59"/>
        <v>Ready to Drink2130</v>
      </c>
      <c r="M3832" s="191">
        <f>VLOOKUP(L3832,'Slope %'!C:D,2,0)</f>
        <v>0.1</v>
      </c>
    </row>
    <row r="3833" spans="1:13" x14ac:dyDescent="0.25">
      <c r="A3833">
        <v>49202</v>
      </c>
      <c r="B3833" s="58" t="s">
        <v>3508</v>
      </c>
      <c r="C3833" s="58" t="s">
        <v>673</v>
      </c>
      <c r="D3833" s="58" t="s">
        <v>674</v>
      </c>
      <c r="E3833" s="58">
        <v>2130</v>
      </c>
      <c r="F3833" s="58">
        <v>4</v>
      </c>
      <c r="G3833" s="59">
        <v>5</v>
      </c>
      <c r="H3833" s="58" t="s">
        <v>1399</v>
      </c>
      <c r="I3833" s="59">
        <v>18.98</v>
      </c>
      <c r="J3833">
        <v>6</v>
      </c>
      <c r="K3833" s="191"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8.31</v>
      </c>
      <c r="L3833" s="192" t="str">
        <f t="shared" si="59"/>
        <v>Ready to Drink2130</v>
      </c>
      <c r="M3833" s="191">
        <f>VLOOKUP(L3833,'Slope %'!C:D,2,0)</f>
        <v>0.1</v>
      </c>
    </row>
    <row r="3834" spans="1:13" x14ac:dyDescent="0.25">
      <c r="A3834">
        <v>49202</v>
      </c>
      <c r="B3834" s="58" t="s">
        <v>3508</v>
      </c>
      <c r="C3834" s="58" t="s">
        <v>673</v>
      </c>
      <c r="D3834" s="58" t="s">
        <v>674</v>
      </c>
      <c r="E3834" s="58">
        <v>2130</v>
      </c>
      <c r="F3834" s="58">
        <v>4</v>
      </c>
      <c r="G3834" s="59">
        <v>5</v>
      </c>
      <c r="H3834" s="58" t="s">
        <v>1399</v>
      </c>
      <c r="I3834" s="59">
        <v>18.98</v>
      </c>
      <c r="J3834">
        <v>6</v>
      </c>
      <c r="K3834" s="191"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8.31</v>
      </c>
      <c r="L3834" s="192" t="str">
        <f t="shared" si="59"/>
        <v>Ready to Drink2130</v>
      </c>
      <c r="M3834" s="191">
        <f>VLOOKUP(L3834,'Slope %'!C:D,2,0)</f>
        <v>0.1</v>
      </c>
    </row>
    <row r="3835" spans="1:13" x14ac:dyDescent="0.25">
      <c r="A3835">
        <v>49207</v>
      </c>
      <c r="B3835" s="58" t="s">
        <v>3509</v>
      </c>
      <c r="C3835" s="58" t="s">
        <v>673</v>
      </c>
      <c r="D3835" s="58" t="s">
        <v>750</v>
      </c>
      <c r="E3835" s="58">
        <v>4092</v>
      </c>
      <c r="F3835" s="58">
        <v>2</v>
      </c>
      <c r="G3835" s="59">
        <v>5.5</v>
      </c>
      <c r="H3835" s="58" t="s">
        <v>751</v>
      </c>
      <c r="I3835" s="59">
        <v>32.99</v>
      </c>
      <c r="J3835">
        <v>12</v>
      </c>
      <c r="K3835" s="191"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17.57</v>
      </c>
      <c r="L3835" s="192" t="str">
        <f t="shared" si="59"/>
        <v>Ready to Drink4092</v>
      </c>
      <c r="M3835" s="191">
        <f>VLOOKUP(L3835,'Slope %'!C:D,2,0)</f>
        <v>7.0000000000000007E-2</v>
      </c>
    </row>
    <row r="3836" spans="1:13" x14ac:dyDescent="0.25">
      <c r="A3836">
        <v>49232</v>
      </c>
      <c r="B3836" s="58" t="s">
        <v>3510</v>
      </c>
      <c r="C3836" s="58" t="s">
        <v>414</v>
      </c>
      <c r="D3836" s="58" t="s">
        <v>663</v>
      </c>
      <c r="E3836" s="58">
        <v>750</v>
      </c>
      <c r="F3836" s="58">
        <v>12</v>
      </c>
      <c r="G3836" s="59">
        <v>30</v>
      </c>
      <c r="H3836" s="58" t="s">
        <v>445</v>
      </c>
      <c r="I3836" s="59">
        <v>25.39</v>
      </c>
      <c r="J3836">
        <v>1</v>
      </c>
      <c r="K3836" s="191"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17.57</v>
      </c>
      <c r="L3836" s="192" t="str">
        <f t="shared" si="59"/>
        <v>Spirits750</v>
      </c>
      <c r="M3836" s="191">
        <f>VLOOKUP(L3836,'Slope %'!C:D,2,0)</f>
        <v>7.0000000000000007E-2</v>
      </c>
    </row>
    <row r="3837" spans="1:13" x14ac:dyDescent="0.25">
      <c r="A3837">
        <v>49243</v>
      </c>
      <c r="B3837" s="58" t="s">
        <v>3511</v>
      </c>
      <c r="C3837" s="58" t="s">
        <v>423</v>
      </c>
      <c r="D3837" s="58" t="s">
        <v>436</v>
      </c>
      <c r="E3837" s="58">
        <v>750</v>
      </c>
      <c r="F3837" s="58">
        <v>12</v>
      </c>
      <c r="G3837" s="59">
        <v>13.5</v>
      </c>
      <c r="H3837" s="58" t="s">
        <v>586</v>
      </c>
      <c r="I3837" s="59">
        <v>15.99</v>
      </c>
      <c r="J3837">
        <v>1</v>
      </c>
      <c r="K3837" s="191"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7.9</v>
      </c>
      <c r="L3837" s="192" t="str">
        <f t="shared" si="59"/>
        <v>Wine750</v>
      </c>
      <c r="M3837" s="191">
        <f>VLOOKUP(L3837,'Slope %'!C:D,2,0)</f>
        <v>0.1</v>
      </c>
    </row>
    <row r="3838" spans="1:13" x14ac:dyDescent="0.25">
      <c r="A3838">
        <v>49250</v>
      </c>
      <c r="B3838" s="58" t="s">
        <v>3512</v>
      </c>
      <c r="C3838" s="58" t="s">
        <v>423</v>
      </c>
      <c r="D3838" s="58" t="s">
        <v>436</v>
      </c>
      <c r="E3838" s="58">
        <v>750</v>
      </c>
      <c r="F3838" s="58">
        <v>6</v>
      </c>
      <c r="G3838" s="59">
        <v>14.5</v>
      </c>
      <c r="H3838" s="58" t="s">
        <v>586</v>
      </c>
      <c r="I3838" s="59">
        <v>29.99</v>
      </c>
      <c r="J3838">
        <v>1</v>
      </c>
      <c r="K3838" s="191"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8.49</v>
      </c>
      <c r="L3838" s="192" t="str">
        <f t="shared" si="59"/>
        <v>Wine750</v>
      </c>
      <c r="M3838" s="191">
        <f>VLOOKUP(L3838,'Slope %'!C:D,2,0)</f>
        <v>0.1</v>
      </c>
    </row>
    <row r="3839" spans="1:13" x14ac:dyDescent="0.25">
      <c r="A3839">
        <v>49274</v>
      </c>
      <c r="B3839" s="58" t="s">
        <v>3513</v>
      </c>
      <c r="C3839" s="58" t="s">
        <v>673</v>
      </c>
      <c r="D3839" s="58" t="s">
        <v>1264</v>
      </c>
      <c r="E3839" s="58">
        <v>2840</v>
      </c>
      <c r="F3839" s="58">
        <v>3</v>
      </c>
      <c r="G3839" s="59">
        <v>4.5</v>
      </c>
      <c r="H3839" s="58" t="s">
        <v>451</v>
      </c>
      <c r="I3839" s="59">
        <v>28.99</v>
      </c>
      <c r="J3839">
        <v>8</v>
      </c>
      <c r="K3839" s="191"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9.98</v>
      </c>
      <c r="L3839" s="192" t="str">
        <f t="shared" si="59"/>
        <v>Ready to Drink2840</v>
      </c>
      <c r="M3839" s="191">
        <f>VLOOKUP(L3839,'Slope %'!C:D,2,0)</f>
        <v>7.0000000000000007E-2</v>
      </c>
    </row>
    <row r="3840" spans="1:13" x14ac:dyDescent="0.25">
      <c r="A3840">
        <v>49287</v>
      </c>
      <c r="B3840" s="58" t="s">
        <v>3514</v>
      </c>
      <c r="C3840" s="58" t="s">
        <v>423</v>
      </c>
      <c r="D3840" s="58" t="s">
        <v>602</v>
      </c>
      <c r="E3840" s="58">
        <v>750</v>
      </c>
      <c r="F3840" s="58">
        <v>12</v>
      </c>
      <c r="G3840" s="59">
        <v>13</v>
      </c>
      <c r="H3840" s="58" t="s">
        <v>541</v>
      </c>
      <c r="I3840" s="59">
        <v>27.99</v>
      </c>
      <c r="J3840">
        <v>1</v>
      </c>
      <c r="K3840" s="191"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7.61</v>
      </c>
      <c r="L3840" s="192" t="str">
        <f t="shared" si="59"/>
        <v>Wine750</v>
      </c>
      <c r="M3840" s="191">
        <f>VLOOKUP(L3840,'Slope %'!C:D,2,0)</f>
        <v>0.1</v>
      </c>
    </row>
    <row r="3841" spans="1:13" x14ac:dyDescent="0.25">
      <c r="A3841">
        <v>49298</v>
      </c>
      <c r="B3841" s="58" t="s">
        <v>3515</v>
      </c>
      <c r="C3841" s="58" t="s">
        <v>414</v>
      </c>
      <c r="D3841" s="58" t="s">
        <v>663</v>
      </c>
      <c r="E3841" s="58">
        <v>750</v>
      </c>
      <c r="F3841" s="58">
        <v>12</v>
      </c>
      <c r="G3841" s="59">
        <v>35</v>
      </c>
      <c r="H3841" s="58" t="s">
        <v>496</v>
      </c>
      <c r="I3841" s="59">
        <v>29.91</v>
      </c>
      <c r="J3841">
        <v>1</v>
      </c>
      <c r="K3841" s="191"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20.49</v>
      </c>
      <c r="L3841" s="192" t="str">
        <f t="shared" si="59"/>
        <v>Spirits750</v>
      </c>
      <c r="M3841" s="191">
        <f>VLOOKUP(L3841,'Slope %'!C:D,2,0)</f>
        <v>7.0000000000000007E-2</v>
      </c>
    </row>
    <row r="3842" spans="1:13" x14ac:dyDescent="0.25">
      <c r="A3842">
        <v>49303</v>
      </c>
      <c r="B3842" s="58" t="s">
        <v>3516</v>
      </c>
      <c r="C3842" s="58" t="s">
        <v>423</v>
      </c>
      <c r="D3842" s="58" t="s">
        <v>575</v>
      </c>
      <c r="E3842" s="58">
        <v>750</v>
      </c>
      <c r="F3842" s="58">
        <v>12</v>
      </c>
      <c r="G3842" s="59">
        <v>13</v>
      </c>
      <c r="H3842" s="58" t="s">
        <v>434</v>
      </c>
      <c r="I3842" s="59">
        <v>27.99</v>
      </c>
      <c r="J3842">
        <v>1</v>
      </c>
      <c r="K3842" s="191"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7.61</v>
      </c>
      <c r="L3842" s="192" t="str">
        <f t="shared" si="59"/>
        <v>Wine750</v>
      </c>
      <c r="M3842" s="191">
        <f>VLOOKUP(L3842,'Slope %'!C:D,2,0)</f>
        <v>0.1</v>
      </c>
    </row>
    <row r="3843" spans="1:13" x14ac:dyDescent="0.25">
      <c r="A3843">
        <v>49319</v>
      </c>
      <c r="B3843" s="58" t="s">
        <v>3517</v>
      </c>
      <c r="C3843" s="58" t="s">
        <v>410</v>
      </c>
      <c r="D3843" s="58" t="s">
        <v>717</v>
      </c>
      <c r="E3843" s="58">
        <v>750</v>
      </c>
      <c r="F3843" s="58">
        <v>12</v>
      </c>
      <c r="G3843" s="59">
        <v>7.1</v>
      </c>
      <c r="H3843" s="58" t="s">
        <v>2303</v>
      </c>
      <c r="I3843" s="59">
        <v>17.989999999999998</v>
      </c>
      <c r="J3843">
        <v>1</v>
      </c>
      <c r="K3843" s="191"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4.16</v>
      </c>
      <c r="L3843" s="192" t="str">
        <f t="shared" ref="L3843:L3906" si="60">(_xlfn.CONCAT(C3843,E3843))</f>
        <v>Beer750</v>
      </c>
      <c r="M3843" s="191">
        <f>VLOOKUP(L3843,'Slope %'!C:D,2,0)</f>
        <v>0.12</v>
      </c>
    </row>
    <row r="3844" spans="1:13" x14ac:dyDescent="0.25">
      <c r="A3844">
        <v>49319</v>
      </c>
      <c r="B3844" s="58" t="s">
        <v>3517</v>
      </c>
      <c r="C3844" s="58" t="s">
        <v>410</v>
      </c>
      <c r="D3844" s="58" t="s">
        <v>717</v>
      </c>
      <c r="E3844" s="58">
        <v>750</v>
      </c>
      <c r="F3844" s="58">
        <v>12</v>
      </c>
      <c r="G3844" s="59">
        <v>7.1</v>
      </c>
      <c r="H3844" s="58" t="s">
        <v>2303</v>
      </c>
      <c r="I3844" s="59">
        <v>17.989999999999998</v>
      </c>
      <c r="J3844">
        <v>1</v>
      </c>
      <c r="K3844" s="191"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4.16</v>
      </c>
      <c r="L3844" s="192" t="str">
        <f t="shared" si="60"/>
        <v>Beer750</v>
      </c>
      <c r="M3844" s="191">
        <f>VLOOKUP(L3844,'Slope %'!C:D,2,0)</f>
        <v>0.12</v>
      </c>
    </row>
    <row r="3845" spans="1:13" x14ac:dyDescent="0.25">
      <c r="A3845">
        <v>49327</v>
      </c>
      <c r="B3845" s="58" t="s">
        <v>1545</v>
      </c>
      <c r="C3845" s="58" t="s">
        <v>414</v>
      </c>
      <c r="D3845" s="58" t="s">
        <v>418</v>
      </c>
      <c r="E3845" s="58">
        <v>1750</v>
      </c>
      <c r="F3845" s="58">
        <v>6</v>
      </c>
      <c r="G3845" s="59">
        <v>40</v>
      </c>
      <c r="H3845" s="58" t="s">
        <v>448</v>
      </c>
      <c r="I3845" s="59">
        <v>55.99</v>
      </c>
      <c r="J3845">
        <v>1</v>
      </c>
      <c r="K3845" s="191"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54.65</v>
      </c>
      <c r="L3845" s="192" t="str">
        <f t="shared" si="60"/>
        <v>Spirits1750</v>
      </c>
      <c r="M3845" s="191">
        <f>VLOOKUP(L3845,'Slope %'!C:D,2,0)</f>
        <v>0.03</v>
      </c>
    </row>
    <row r="3846" spans="1:13" x14ac:dyDescent="0.25">
      <c r="A3846">
        <v>49328</v>
      </c>
      <c r="B3846" s="58" t="s">
        <v>3518</v>
      </c>
      <c r="C3846" s="58" t="s">
        <v>673</v>
      </c>
      <c r="D3846" s="58" t="s">
        <v>1122</v>
      </c>
      <c r="E3846" s="58">
        <v>30000</v>
      </c>
      <c r="F3846" s="58">
        <v>1</v>
      </c>
      <c r="G3846" s="59">
        <v>6.5</v>
      </c>
      <c r="H3846" s="58" t="s">
        <v>3275</v>
      </c>
      <c r="I3846" s="59">
        <v>250</v>
      </c>
      <c r="J3846">
        <v>1</v>
      </c>
      <c r="K3846" s="191"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152.24</v>
      </c>
      <c r="L3846" s="192" t="str">
        <f t="shared" si="60"/>
        <v>Ready to Drink30000</v>
      </c>
      <c r="M3846" s="191" t="e">
        <f>VLOOKUP(L3846,'Slope %'!C:D,2,0)</f>
        <v>#N/A</v>
      </c>
    </row>
    <row r="3847" spans="1:13" x14ac:dyDescent="0.25">
      <c r="A3847">
        <v>49328</v>
      </c>
      <c r="B3847" s="58" t="s">
        <v>3518</v>
      </c>
      <c r="C3847" s="58" t="s">
        <v>673</v>
      </c>
      <c r="D3847" s="58" t="s">
        <v>1122</v>
      </c>
      <c r="E3847" s="58">
        <v>30000</v>
      </c>
      <c r="F3847" s="58">
        <v>1</v>
      </c>
      <c r="G3847" s="59">
        <v>6.5</v>
      </c>
      <c r="H3847" s="58" t="s">
        <v>2967</v>
      </c>
      <c r="I3847" s="59">
        <v>250</v>
      </c>
      <c r="J3847">
        <v>1</v>
      </c>
      <c r="K3847" s="191"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152.24</v>
      </c>
      <c r="L3847" s="192" t="str">
        <f t="shared" si="60"/>
        <v>Ready to Drink30000</v>
      </c>
      <c r="M3847" s="191" t="e">
        <f>VLOOKUP(L3847,'Slope %'!C:D,2,0)</f>
        <v>#N/A</v>
      </c>
    </row>
    <row r="3848" spans="1:13" x14ac:dyDescent="0.25">
      <c r="A3848">
        <v>49345</v>
      </c>
      <c r="B3848" s="58" t="s">
        <v>3519</v>
      </c>
      <c r="C3848" s="58" t="s">
        <v>410</v>
      </c>
      <c r="D3848" s="58" t="s">
        <v>717</v>
      </c>
      <c r="E3848" s="58">
        <v>750</v>
      </c>
      <c r="F3848" s="58">
        <v>12</v>
      </c>
      <c r="G3848" s="59">
        <v>6.9</v>
      </c>
      <c r="H3848" s="58" t="s">
        <v>2303</v>
      </c>
      <c r="I3848" s="59">
        <v>17.989999999999998</v>
      </c>
      <c r="J3848">
        <v>1</v>
      </c>
      <c r="K3848" s="191"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4.04</v>
      </c>
      <c r="L3848" s="192" t="str">
        <f t="shared" si="60"/>
        <v>Beer750</v>
      </c>
      <c r="M3848" s="191">
        <f>VLOOKUP(L3848,'Slope %'!C:D,2,0)</f>
        <v>0.12</v>
      </c>
    </row>
    <row r="3849" spans="1:13" x14ac:dyDescent="0.25">
      <c r="A3849">
        <v>49345</v>
      </c>
      <c r="B3849" s="58" t="s">
        <v>3519</v>
      </c>
      <c r="C3849" s="58" t="s">
        <v>410</v>
      </c>
      <c r="D3849" s="58" t="s">
        <v>717</v>
      </c>
      <c r="E3849" s="58">
        <v>750</v>
      </c>
      <c r="F3849" s="58">
        <v>12</v>
      </c>
      <c r="G3849" s="59">
        <v>6.9</v>
      </c>
      <c r="H3849" s="58" t="s">
        <v>2303</v>
      </c>
      <c r="I3849" s="59">
        <v>17.989999999999998</v>
      </c>
      <c r="J3849">
        <v>1</v>
      </c>
      <c r="K3849" s="191"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4.04</v>
      </c>
      <c r="L3849" s="192" t="str">
        <f t="shared" si="60"/>
        <v>Beer750</v>
      </c>
      <c r="M3849" s="191">
        <f>VLOOKUP(L3849,'Slope %'!C:D,2,0)</f>
        <v>0.12</v>
      </c>
    </row>
    <row r="3850" spans="1:13" x14ac:dyDescent="0.25">
      <c r="A3850">
        <v>49346</v>
      </c>
      <c r="B3850" s="58" t="s">
        <v>3520</v>
      </c>
      <c r="C3850" s="58" t="s">
        <v>673</v>
      </c>
      <c r="D3850" s="58" t="s">
        <v>1264</v>
      </c>
      <c r="E3850" s="58">
        <v>473</v>
      </c>
      <c r="F3850" s="58">
        <v>24</v>
      </c>
      <c r="G3850" s="59">
        <v>7</v>
      </c>
      <c r="H3850" s="58" t="s">
        <v>751</v>
      </c>
      <c r="I3850" s="59">
        <v>4.1900000000000004</v>
      </c>
      <c r="J3850">
        <v>1</v>
      </c>
      <c r="K3850" s="191"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2.74</v>
      </c>
      <c r="L3850" s="192" t="str">
        <f t="shared" si="60"/>
        <v>Ready to Drink473</v>
      </c>
      <c r="M3850" s="191">
        <f>VLOOKUP(L3850,'Slope %'!C:D,2,0)</f>
        <v>0.12</v>
      </c>
    </row>
    <row r="3851" spans="1:13" x14ac:dyDescent="0.25">
      <c r="A3851">
        <v>49350</v>
      </c>
      <c r="B3851" s="58" t="s">
        <v>3521</v>
      </c>
      <c r="C3851" s="58" t="s">
        <v>673</v>
      </c>
      <c r="D3851" s="58" t="s">
        <v>674</v>
      </c>
      <c r="E3851" s="58">
        <v>4260</v>
      </c>
      <c r="F3851" s="58">
        <v>2</v>
      </c>
      <c r="G3851" s="59">
        <v>6</v>
      </c>
      <c r="H3851" s="58" t="s">
        <v>421</v>
      </c>
      <c r="I3851" s="59">
        <v>30.99</v>
      </c>
      <c r="J3851">
        <v>12</v>
      </c>
      <c r="K3851" s="191"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19.95</v>
      </c>
      <c r="L3851" s="192" t="str">
        <f t="shared" si="60"/>
        <v>Ready to Drink4260</v>
      </c>
      <c r="M3851" s="191">
        <f>VLOOKUP(L3851,'Slope %'!C:D,2,0)</f>
        <v>7.0000000000000007E-2</v>
      </c>
    </row>
    <row r="3852" spans="1:13" x14ac:dyDescent="0.25">
      <c r="A3852">
        <v>49365</v>
      </c>
      <c r="B3852" s="58" t="s">
        <v>3522</v>
      </c>
      <c r="C3852" s="58" t="s">
        <v>410</v>
      </c>
      <c r="D3852" s="58" t="s">
        <v>717</v>
      </c>
      <c r="E3852" s="58">
        <v>750</v>
      </c>
      <c r="F3852" s="58">
        <v>12</v>
      </c>
      <c r="G3852" s="59">
        <v>6.4</v>
      </c>
      <c r="H3852" s="58" t="s">
        <v>2303</v>
      </c>
      <c r="I3852" s="59">
        <v>17.989999999999998</v>
      </c>
      <c r="J3852">
        <v>1</v>
      </c>
      <c r="K3852" s="191"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3.75</v>
      </c>
      <c r="L3852" s="192" t="str">
        <f t="shared" si="60"/>
        <v>Beer750</v>
      </c>
      <c r="M3852" s="191">
        <f>VLOOKUP(L3852,'Slope %'!C:D,2,0)</f>
        <v>0.12</v>
      </c>
    </row>
    <row r="3853" spans="1:13" x14ac:dyDescent="0.25">
      <c r="A3853">
        <v>49365</v>
      </c>
      <c r="B3853" s="58" t="s">
        <v>3522</v>
      </c>
      <c r="C3853" s="58" t="s">
        <v>410</v>
      </c>
      <c r="D3853" s="58" t="s">
        <v>717</v>
      </c>
      <c r="E3853" s="58">
        <v>750</v>
      </c>
      <c r="F3853" s="58">
        <v>12</v>
      </c>
      <c r="G3853" s="59">
        <v>6.4</v>
      </c>
      <c r="H3853" s="58" t="s">
        <v>2303</v>
      </c>
      <c r="I3853" s="59">
        <v>17.989999999999998</v>
      </c>
      <c r="J3853">
        <v>1</v>
      </c>
      <c r="K3853" s="191"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3.75</v>
      </c>
      <c r="L3853" s="192" t="str">
        <f t="shared" si="60"/>
        <v>Beer750</v>
      </c>
      <c r="M3853" s="191">
        <f>VLOOKUP(L3853,'Slope %'!C:D,2,0)</f>
        <v>0.12</v>
      </c>
    </row>
    <row r="3854" spans="1:13" x14ac:dyDescent="0.25">
      <c r="A3854">
        <v>49372</v>
      </c>
      <c r="B3854" s="58" t="s">
        <v>3523</v>
      </c>
      <c r="C3854" s="58" t="s">
        <v>410</v>
      </c>
      <c r="D3854" s="58" t="s">
        <v>621</v>
      </c>
      <c r="E3854" s="58">
        <v>8520</v>
      </c>
      <c r="F3854" s="58">
        <v>1</v>
      </c>
      <c r="G3854" s="59">
        <v>3</v>
      </c>
      <c r="H3854" s="58" t="s">
        <v>412</v>
      </c>
      <c r="I3854" s="59">
        <v>53.49</v>
      </c>
      <c r="J3854">
        <v>24</v>
      </c>
      <c r="K3854" s="191"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19.95</v>
      </c>
      <c r="L3854" s="192" t="str">
        <f t="shared" si="60"/>
        <v>Beer8520</v>
      </c>
      <c r="M3854" s="191">
        <f>VLOOKUP(L3854,'Slope %'!C:D,2,0)</f>
        <v>0.05</v>
      </c>
    </row>
    <row r="3855" spans="1:13" x14ac:dyDescent="0.25">
      <c r="A3855">
        <v>49372</v>
      </c>
      <c r="B3855" s="58" t="s">
        <v>3523</v>
      </c>
      <c r="C3855" s="58" t="s">
        <v>410</v>
      </c>
      <c r="D3855" s="58" t="s">
        <v>621</v>
      </c>
      <c r="E3855" s="58">
        <v>8520</v>
      </c>
      <c r="F3855" s="58">
        <v>1</v>
      </c>
      <c r="G3855" s="59">
        <v>3</v>
      </c>
      <c r="H3855" s="58" t="s">
        <v>412</v>
      </c>
      <c r="I3855" s="59">
        <v>53.49</v>
      </c>
      <c r="J3855">
        <v>24</v>
      </c>
      <c r="K3855" s="191"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19.95</v>
      </c>
      <c r="L3855" s="192" t="str">
        <f t="shared" si="60"/>
        <v>Beer8520</v>
      </c>
      <c r="M3855" s="191">
        <f>VLOOKUP(L3855,'Slope %'!C:D,2,0)</f>
        <v>0.05</v>
      </c>
    </row>
    <row r="3856" spans="1:13" x14ac:dyDescent="0.25">
      <c r="A3856">
        <v>49381</v>
      </c>
      <c r="B3856" s="58" t="s">
        <v>3524</v>
      </c>
      <c r="C3856" s="58" t="s">
        <v>410</v>
      </c>
      <c r="D3856" s="58" t="s">
        <v>717</v>
      </c>
      <c r="E3856" s="58">
        <v>473</v>
      </c>
      <c r="F3856" s="58">
        <v>24</v>
      </c>
      <c r="G3856" s="59">
        <v>6</v>
      </c>
      <c r="H3856" s="58" t="s">
        <v>2303</v>
      </c>
      <c r="I3856" s="59">
        <v>5.99</v>
      </c>
      <c r="J3856">
        <v>1</v>
      </c>
      <c r="K3856" s="191"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2.2200000000000002</v>
      </c>
      <c r="L3856" s="192" t="str">
        <f t="shared" si="60"/>
        <v>Beer473</v>
      </c>
      <c r="M3856" s="191">
        <f>VLOOKUP(L3856,'Slope %'!C:D,2,0)</f>
        <v>0.12</v>
      </c>
    </row>
    <row r="3857" spans="1:13" x14ac:dyDescent="0.25">
      <c r="A3857">
        <v>49381</v>
      </c>
      <c r="B3857" s="58" t="s">
        <v>3524</v>
      </c>
      <c r="C3857" s="58" t="s">
        <v>410</v>
      </c>
      <c r="D3857" s="58" t="s">
        <v>717</v>
      </c>
      <c r="E3857" s="58">
        <v>473</v>
      </c>
      <c r="F3857" s="58">
        <v>24</v>
      </c>
      <c r="G3857" s="59">
        <v>6</v>
      </c>
      <c r="H3857" s="58" t="s">
        <v>2303</v>
      </c>
      <c r="I3857" s="59">
        <v>5.99</v>
      </c>
      <c r="J3857">
        <v>1</v>
      </c>
      <c r="K3857" s="191"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2.2200000000000002</v>
      </c>
      <c r="L3857" s="192" t="str">
        <f t="shared" si="60"/>
        <v>Beer473</v>
      </c>
      <c r="M3857" s="191">
        <f>VLOOKUP(L3857,'Slope %'!C:D,2,0)</f>
        <v>0.12</v>
      </c>
    </row>
    <row r="3858" spans="1:13" x14ac:dyDescent="0.25">
      <c r="A3858">
        <v>49386</v>
      </c>
      <c r="B3858" s="58" t="s">
        <v>3525</v>
      </c>
      <c r="C3858" s="58" t="s">
        <v>673</v>
      </c>
      <c r="D3858" s="58" t="s">
        <v>674</v>
      </c>
      <c r="E3858" s="58">
        <v>473</v>
      </c>
      <c r="F3858" s="58">
        <v>24</v>
      </c>
      <c r="G3858" s="59">
        <v>5</v>
      </c>
      <c r="H3858" s="58" t="s">
        <v>419</v>
      </c>
      <c r="I3858" s="59">
        <v>3.99</v>
      </c>
      <c r="J3858">
        <v>1</v>
      </c>
      <c r="K3858" s="191"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1.96</v>
      </c>
      <c r="L3858" s="192" t="str">
        <f t="shared" si="60"/>
        <v>Ready to Drink473</v>
      </c>
      <c r="M3858" s="191">
        <f>VLOOKUP(L3858,'Slope %'!C:D,2,0)</f>
        <v>0.12</v>
      </c>
    </row>
    <row r="3859" spans="1:13" x14ac:dyDescent="0.25">
      <c r="A3859">
        <v>49484</v>
      </c>
      <c r="B3859" s="58" t="s">
        <v>3526</v>
      </c>
      <c r="C3859" s="58" t="s">
        <v>673</v>
      </c>
      <c r="D3859" s="58" t="s">
        <v>1264</v>
      </c>
      <c r="E3859" s="58">
        <v>2130</v>
      </c>
      <c r="F3859" s="58">
        <v>4</v>
      </c>
      <c r="G3859" s="59">
        <v>5</v>
      </c>
      <c r="H3859" s="58" t="s">
        <v>421</v>
      </c>
      <c r="I3859" s="59">
        <v>17.489999999999998</v>
      </c>
      <c r="J3859">
        <v>6</v>
      </c>
      <c r="K3859" s="191"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8.31</v>
      </c>
      <c r="L3859" s="192" t="str">
        <f t="shared" si="60"/>
        <v>Ready to Drink2130</v>
      </c>
      <c r="M3859" s="191">
        <f>VLOOKUP(L3859,'Slope %'!C:D,2,0)</f>
        <v>0.1</v>
      </c>
    </row>
    <row r="3860" spans="1:13" x14ac:dyDescent="0.25">
      <c r="A3860">
        <v>49495</v>
      </c>
      <c r="B3860" s="58" t="s">
        <v>3527</v>
      </c>
      <c r="C3860" s="58" t="s">
        <v>414</v>
      </c>
      <c r="D3860" s="58" t="s">
        <v>418</v>
      </c>
      <c r="E3860" s="58">
        <v>750</v>
      </c>
      <c r="F3860" s="58">
        <v>12</v>
      </c>
      <c r="G3860" s="59">
        <v>40</v>
      </c>
      <c r="H3860" s="58" t="s">
        <v>416</v>
      </c>
      <c r="I3860" s="59">
        <v>23.49</v>
      </c>
      <c r="J3860">
        <v>1</v>
      </c>
      <c r="K3860" s="191"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23.42</v>
      </c>
      <c r="L3860" s="192" t="str">
        <f t="shared" si="60"/>
        <v>Spirits750</v>
      </c>
      <c r="M3860" s="191">
        <f>VLOOKUP(L3860,'Slope %'!C:D,2,0)</f>
        <v>7.0000000000000007E-2</v>
      </c>
    </row>
    <row r="3861" spans="1:13" x14ac:dyDescent="0.25">
      <c r="A3861">
        <v>49521</v>
      </c>
      <c r="B3861" s="58" t="s">
        <v>3528</v>
      </c>
      <c r="C3861" s="58" t="s">
        <v>414</v>
      </c>
      <c r="D3861" s="58" t="s">
        <v>492</v>
      </c>
      <c r="E3861" s="58">
        <v>750</v>
      </c>
      <c r="F3861" s="58">
        <v>12</v>
      </c>
      <c r="G3861" s="59">
        <v>40</v>
      </c>
      <c r="H3861" s="58" t="s">
        <v>419</v>
      </c>
      <c r="I3861" s="59">
        <v>86.99</v>
      </c>
      <c r="J3861">
        <v>1</v>
      </c>
      <c r="K3861" s="191"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23.42</v>
      </c>
      <c r="L3861" s="192" t="str">
        <f t="shared" si="60"/>
        <v>Spirits750</v>
      </c>
      <c r="M3861" s="191">
        <f>VLOOKUP(L3861,'Slope %'!C:D,2,0)</f>
        <v>7.0000000000000007E-2</v>
      </c>
    </row>
    <row r="3862" spans="1:13" x14ac:dyDescent="0.25">
      <c r="A3862">
        <v>49523</v>
      </c>
      <c r="B3862" s="58" t="s">
        <v>3529</v>
      </c>
      <c r="C3862" s="58" t="s">
        <v>673</v>
      </c>
      <c r="D3862" s="58" t="s">
        <v>750</v>
      </c>
      <c r="E3862" s="58">
        <v>1420</v>
      </c>
      <c r="F3862" s="58">
        <v>6</v>
      </c>
      <c r="G3862" s="59">
        <v>6</v>
      </c>
      <c r="H3862" s="58" t="s">
        <v>419</v>
      </c>
      <c r="I3862" s="59">
        <v>12.49</v>
      </c>
      <c r="J3862">
        <v>4</v>
      </c>
      <c r="K3862" s="191"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6.65</v>
      </c>
      <c r="L3862" s="192" t="str">
        <f t="shared" si="60"/>
        <v>Ready to Drink1420</v>
      </c>
      <c r="M3862" s="191">
        <f>VLOOKUP(L3862,'Slope %'!C:D,2,0)</f>
        <v>0.12</v>
      </c>
    </row>
    <row r="3863" spans="1:13" x14ac:dyDescent="0.25">
      <c r="A3863">
        <v>49525</v>
      </c>
      <c r="B3863" s="58" t="s">
        <v>3530</v>
      </c>
      <c r="C3863" s="58" t="s">
        <v>414</v>
      </c>
      <c r="D3863" s="58" t="s">
        <v>418</v>
      </c>
      <c r="E3863" s="58">
        <v>750</v>
      </c>
      <c r="F3863" s="58">
        <v>12</v>
      </c>
      <c r="G3863" s="59">
        <v>40</v>
      </c>
      <c r="H3863" s="58" t="s">
        <v>421</v>
      </c>
      <c r="I3863" s="59">
        <v>28.99</v>
      </c>
      <c r="J3863">
        <v>1</v>
      </c>
      <c r="K3863" s="191"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23.42</v>
      </c>
      <c r="L3863" s="192" t="str">
        <f t="shared" si="60"/>
        <v>Spirits750</v>
      </c>
      <c r="M3863" s="191">
        <f>VLOOKUP(L3863,'Slope %'!C:D,2,0)</f>
        <v>7.0000000000000007E-2</v>
      </c>
    </row>
    <row r="3864" spans="1:13" x14ac:dyDescent="0.25">
      <c r="A3864">
        <v>49536</v>
      </c>
      <c r="B3864" s="58" t="s">
        <v>3531</v>
      </c>
      <c r="C3864" s="58" t="s">
        <v>673</v>
      </c>
      <c r="D3864" s="58" t="s">
        <v>750</v>
      </c>
      <c r="E3864" s="58">
        <v>1420</v>
      </c>
      <c r="F3864" s="58">
        <v>6</v>
      </c>
      <c r="G3864" s="59">
        <v>5</v>
      </c>
      <c r="H3864" s="58" t="s">
        <v>480</v>
      </c>
      <c r="I3864" s="59">
        <v>12.99</v>
      </c>
      <c r="J3864">
        <v>4</v>
      </c>
      <c r="K3864" s="191"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5.54</v>
      </c>
      <c r="L3864" s="192" t="str">
        <f t="shared" si="60"/>
        <v>Ready to Drink1420</v>
      </c>
      <c r="M3864" s="191">
        <f>VLOOKUP(L3864,'Slope %'!C:D,2,0)</f>
        <v>0.12</v>
      </c>
    </row>
    <row r="3865" spans="1:13" x14ac:dyDescent="0.25">
      <c r="A3865">
        <v>49578</v>
      </c>
      <c r="B3865" s="58" t="s">
        <v>3532</v>
      </c>
      <c r="C3865" s="58" t="s">
        <v>414</v>
      </c>
      <c r="D3865" s="58" t="s">
        <v>1084</v>
      </c>
      <c r="E3865" s="58">
        <v>750</v>
      </c>
      <c r="F3865" s="58">
        <v>6</v>
      </c>
      <c r="G3865" s="59">
        <v>42.5</v>
      </c>
      <c r="H3865" s="58" t="s">
        <v>586</v>
      </c>
      <c r="I3865" s="59">
        <v>49.99</v>
      </c>
      <c r="J3865">
        <v>1</v>
      </c>
      <c r="K3865" s="191"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24.88</v>
      </c>
      <c r="L3865" s="192" t="str">
        <f t="shared" si="60"/>
        <v>Spirits750</v>
      </c>
      <c r="M3865" s="191">
        <f>VLOOKUP(L3865,'Slope %'!C:D,2,0)</f>
        <v>7.0000000000000007E-2</v>
      </c>
    </row>
    <row r="3866" spans="1:13" x14ac:dyDescent="0.25">
      <c r="A3866">
        <v>49581</v>
      </c>
      <c r="B3866" s="58" t="s">
        <v>3533</v>
      </c>
      <c r="C3866" s="58" t="s">
        <v>410</v>
      </c>
      <c r="D3866" s="58" t="s">
        <v>411</v>
      </c>
      <c r="E3866" s="58">
        <v>2130</v>
      </c>
      <c r="F3866" s="58">
        <v>3</v>
      </c>
      <c r="G3866" s="59">
        <v>5</v>
      </c>
      <c r="H3866" s="58" t="s">
        <v>448</v>
      </c>
      <c r="I3866" s="59">
        <v>32.99</v>
      </c>
      <c r="J3866">
        <v>6</v>
      </c>
      <c r="K3866" s="191"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8.31</v>
      </c>
      <c r="L3866" s="192" t="str">
        <f t="shared" si="60"/>
        <v>Beer2130</v>
      </c>
      <c r="M3866" s="191">
        <f>VLOOKUP(L3866,'Slope %'!C:D,2,0)</f>
        <v>0.1</v>
      </c>
    </row>
    <row r="3867" spans="1:13" x14ac:dyDescent="0.25">
      <c r="A3867">
        <v>49581</v>
      </c>
      <c r="B3867" s="58" t="s">
        <v>3533</v>
      </c>
      <c r="C3867" s="58" t="s">
        <v>410</v>
      </c>
      <c r="D3867" s="58" t="s">
        <v>411</v>
      </c>
      <c r="E3867" s="58">
        <v>2130</v>
      </c>
      <c r="F3867" s="58">
        <v>3</v>
      </c>
      <c r="G3867" s="59">
        <v>5</v>
      </c>
      <c r="H3867" s="58" t="s">
        <v>448</v>
      </c>
      <c r="I3867" s="59">
        <v>32.99</v>
      </c>
      <c r="J3867">
        <v>6</v>
      </c>
      <c r="K3867" s="191"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8.31</v>
      </c>
      <c r="L3867" s="192" t="str">
        <f t="shared" si="60"/>
        <v>Beer2130</v>
      </c>
      <c r="M3867" s="191">
        <f>VLOOKUP(L3867,'Slope %'!C:D,2,0)</f>
        <v>0.1</v>
      </c>
    </row>
    <row r="3868" spans="1:13" x14ac:dyDescent="0.25">
      <c r="A3868">
        <v>49640</v>
      </c>
      <c r="B3868" s="58" t="s">
        <v>3534</v>
      </c>
      <c r="C3868" s="58" t="s">
        <v>423</v>
      </c>
      <c r="D3868" s="58" t="s">
        <v>436</v>
      </c>
      <c r="E3868" s="58">
        <v>750</v>
      </c>
      <c r="F3868" s="58">
        <v>12</v>
      </c>
      <c r="G3868" s="59">
        <v>13</v>
      </c>
      <c r="H3868" s="58" t="s">
        <v>608</v>
      </c>
      <c r="I3868" s="59">
        <v>66.5</v>
      </c>
      <c r="J3868">
        <v>1</v>
      </c>
      <c r="K3868" s="191"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7.61</v>
      </c>
      <c r="L3868" s="192" t="str">
        <f t="shared" si="60"/>
        <v>Wine750</v>
      </c>
      <c r="M3868" s="191">
        <f>VLOOKUP(L3868,'Slope %'!C:D,2,0)</f>
        <v>0.1</v>
      </c>
    </row>
    <row r="3869" spans="1:13" x14ac:dyDescent="0.25">
      <c r="A3869">
        <v>49644</v>
      </c>
      <c r="B3869" s="58" t="s">
        <v>3535</v>
      </c>
      <c r="C3869" s="58" t="s">
        <v>423</v>
      </c>
      <c r="D3869" s="58" t="s">
        <v>436</v>
      </c>
      <c r="E3869" s="58">
        <v>750</v>
      </c>
      <c r="F3869" s="58">
        <v>12</v>
      </c>
      <c r="G3869" s="59">
        <v>14</v>
      </c>
      <c r="H3869" s="58" t="s">
        <v>608</v>
      </c>
      <c r="I3869" s="59">
        <v>43.3</v>
      </c>
      <c r="J3869">
        <v>1</v>
      </c>
      <c r="K3869" s="191"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8.1999999999999993</v>
      </c>
      <c r="L3869" s="192" t="str">
        <f t="shared" si="60"/>
        <v>Wine750</v>
      </c>
      <c r="M3869" s="191">
        <f>VLOOKUP(L3869,'Slope %'!C:D,2,0)</f>
        <v>0.1</v>
      </c>
    </row>
    <row r="3870" spans="1:13" x14ac:dyDescent="0.25">
      <c r="A3870">
        <v>49648</v>
      </c>
      <c r="B3870" s="58" t="s">
        <v>3536</v>
      </c>
      <c r="C3870" s="58" t="s">
        <v>423</v>
      </c>
      <c r="D3870" s="58" t="s">
        <v>436</v>
      </c>
      <c r="E3870" s="58">
        <v>750</v>
      </c>
      <c r="F3870" s="58">
        <v>12</v>
      </c>
      <c r="G3870" s="59">
        <v>13.5</v>
      </c>
      <c r="H3870" s="58" t="s">
        <v>608</v>
      </c>
      <c r="I3870" s="59">
        <v>83.87</v>
      </c>
      <c r="J3870">
        <v>1</v>
      </c>
      <c r="K3870" s="191"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7.9</v>
      </c>
      <c r="L3870" s="192" t="str">
        <f t="shared" si="60"/>
        <v>Wine750</v>
      </c>
      <c r="M3870" s="191">
        <f>VLOOKUP(L3870,'Slope %'!C:D,2,0)</f>
        <v>0.1</v>
      </c>
    </row>
    <row r="3871" spans="1:13" x14ac:dyDescent="0.25">
      <c r="A3871">
        <v>49649</v>
      </c>
      <c r="B3871" s="58" t="s">
        <v>3537</v>
      </c>
      <c r="C3871" s="58" t="s">
        <v>423</v>
      </c>
      <c r="D3871" s="58" t="s">
        <v>436</v>
      </c>
      <c r="E3871" s="58">
        <v>750</v>
      </c>
      <c r="F3871" s="58">
        <v>12</v>
      </c>
      <c r="G3871" s="59">
        <v>13.5</v>
      </c>
      <c r="H3871" s="58" t="s">
        <v>608</v>
      </c>
      <c r="I3871" s="59">
        <v>34.18</v>
      </c>
      <c r="J3871">
        <v>1</v>
      </c>
      <c r="K3871" s="191"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7.9</v>
      </c>
      <c r="L3871" s="192" t="str">
        <f t="shared" si="60"/>
        <v>Wine750</v>
      </c>
      <c r="M3871" s="191">
        <f>VLOOKUP(L3871,'Slope %'!C:D,2,0)</f>
        <v>0.1</v>
      </c>
    </row>
    <row r="3872" spans="1:13" x14ac:dyDescent="0.25">
      <c r="A3872">
        <v>49650</v>
      </c>
      <c r="B3872" s="58" t="s">
        <v>3538</v>
      </c>
      <c r="C3872" s="58" t="s">
        <v>423</v>
      </c>
      <c r="D3872" s="58" t="s">
        <v>436</v>
      </c>
      <c r="E3872" s="58">
        <v>750</v>
      </c>
      <c r="F3872" s="58">
        <v>12</v>
      </c>
      <c r="G3872" s="59">
        <v>13</v>
      </c>
      <c r="H3872" s="58" t="s">
        <v>608</v>
      </c>
      <c r="I3872" s="59">
        <v>88.68</v>
      </c>
      <c r="J3872">
        <v>1</v>
      </c>
      <c r="K3872" s="191"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7.61</v>
      </c>
      <c r="L3872" s="192" t="str">
        <f t="shared" si="60"/>
        <v>Wine750</v>
      </c>
      <c r="M3872" s="191">
        <f>VLOOKUP(L3872,'Slope %'!C:D,2,0)</f>
        <v>0.1</v>
      </c>
    </row>
    <row r="3873" spans="1:13" x14ac:dyDescent="0.25">
      <c r="A3873">
        <v>49654</v>
      </c>
      <c r="B3873" s="58" t="s">
        <v>3539</v>
      </c>
      <c r="C3873" s="58" t="s">
        <v>423</v>
      </c>
      <c r="D3873" s="58" t="s">
        <v>436</v>
      </c>
      <c r="E3873" s="58">
        <v>750</v>
      </c>
      <c r="F3873" s="58">
        <v>6</v>
      </c>
      <c r="G3873" s="59">
        <v>13</v>
      </c>
      <c r="H3873" s="58" t="s">
        <v>608</v>
      </c>
      <c r="I3873" s="59">
        <v>1128.96</v>
      </c>
      <c r="J3873">
        <v>1</v>
      </c>
      <c r="K3873" s="191"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7.61</v>
      </c>
      <c r="L3873" s="192" t="str">
        <f t="shared" si="60"/>
        <v>Wine750</v>
      </c>
      <c r="M3873" s="191">
        <f>VLOOKUP(L3873,'Slope %'!C:D,2,0)</f>
        <v>0.1</v>
      </c>
    </row>
    <row r="3874" spans="1:13" x14ac:dyDescent="0.25">
      <c r="A3874">
        <v>49655</v>
      </c>
      <c r="B3874" s="58" t="s">
        <v>3540</v>
      </c>
      <c r="C3874" s="58" t="s">
        <v>423</v>
      </c>
      <c r="D3874" s="58" t="s">
        <v>436</v>
      </c>
      <c r="E3874" s="58">
        <v>750</v>
      </c>
      <c r="F3874" s="58">
        <v>12</v>
      </c>
      <c r="G3874" s="59">
        <v>13</v>
      </c>
      <c r="H3874" s="58" t="s">
        <v>608</v>
      </c>
      <c r="I3874" s="59">
        <v>247.36</v>
      </c>
      <c r="J3874">
        <v>1</v>
      </c>
      <c r="K3874" s="191"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7.61</v>
      </c>
      <c r="L3874" s="192" t="str">
        <f t="shared" si="60"/>
        <v>Wine750</v>
      </c>
      <c r="M3874" s="191">
        <f>VLOOKUP(L3874,'Slope %'!C:D,2,0)</f>
        <v>0.1</v>
      </c>
    </row>
    <row r="3875" spans="1:13" x14ac:dyDescent="0.25">
      <c r="A3875">
        <v>49656</v>
      </c>
      <c r="B3875" s="58" t="s">
        <v>3541</v>
      </c>
      <c r="C3875" s="58" t="s">
        <v>423</v>
      </c>
      <c r="D3875" s="58" t="s">
        <v>598</v>
      </c>
      <c r="E3875" s="58">
        <v>750</v>
      </c>
      <c r="F3875" s="58">
        <v>12</v>
      </c>
      <c r="G3875" s="59">
        <v>13</v>
      </c>
      <c r="H3875" s="58" t="s">
        <v>600</v>
      </c>
      <c r="I3875" s="59">
        <v>15.99</v>
      </c>
      <c r="J3875">
        <v>1</v>
      </c>
      <c r="K3875" s="191"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7.61</v>
      </c>
      <c r="L3875" s="192" t="str">
        <f t="shared" si="60"/>
        <v>Wine750</v>
      </c>
      <c r="M3875" s="191">
        <f>VLOOKUP(L3875,'Slope %'!C:D,2,0)</f>
        <v>0.1</v>
      </c>
    </row>
    <row r="3876" spans="1:13" x14ac:dyDescent="0.25">
      <c r="A3876">
        <v>49667</v>
      </c>
      <c r="B3876" s="58" t="s">
        <v>3542</v>
      </c>
      <c r="C3876" s="58" t="s">
        <v>410</v>
      </c>
      <c r="D3876" s="58" t="s">
        <v>411</v>
      </c>
      <c r="E3876" s="58">
        <v>355</v>
      </c>
      <c r="F3876" s="58">
        <v>24</v>
      </c>
      <c r="G3876" s="59">
        <v>4.4000000000000004</v>
      </c>
      <c r="H3876" s="58" t="s">
        <v>841</v>
      </c>
      <c r="I3876" s="59">
        <v>2.99</v>
      </c>
      <c r="J3876">
        <v>1</v>
      </c>
      <c r="K3876" s="191"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1.22</v>
      </c>
      <c r="L3876" s="192" t="str">
        <f t="shared" si="60"/>
        <v>Beer355</v>
      </c>
      <c r="M3876" s="191">
        <f>VLOOKUP(L3876,'Slope %'!C:D,2,0)</f>
        <v>0.12</v>
      </c>
    </row>
    <row r="3877" spans="1:13" x14ac:dyDescent="0.25">
      <c r="A3877">
        <v>49667</v>
      </c>
      <c r="B3877" s="58" t="s">
        <v>3542</v>
      </c>
      <c r="C3877" s="58" t="s">
        <v>410</v>
      </c>
      <c r="D3877" s="58" t="s">
        <v>411</v>
      </c>
      <c r="E3877" s="58">
        <v>355</v>
      </c>
      <c r="F3877" s="58">
        <v>24</v>
      </c>
      <c r="G3877" s="59">
        <v>4.4000000000000004</v>
      </c>
      <c r="H3877" s="58" t="s">
        <v>841</v>
      </c>
      <c r="I3877" s="59">
        <v>2.99</v>
      </c>
      <c r="J3877">
        <v>1</v>
      </c>
      <c r="K3877" s="191"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1.22</v>
      </c>
      <c r="L3877" s="192" t="str">
        <f t="shared" si="60"/>
        <v>Beer355</v>
      </c>
      <c r="M3877" s="191">
        <f>VLOOKUP(L3877,'Slope %'!C:D,2,0)</f>
        <v>0.12</v>
      </c>
    </row>
    <row r="3878" spans="1:13" x14ac:dyDescent="0.25">
      <c r="A3878">
        <v>49686</v>
      </c>
      <c r="B3878" s="58" t="s">
        <v>3543</v>
      </c>
      <c r="C3878" s="58" t="s">
        <v>423</v>
      </c>
      <c r="D3878" s="58" t="s">
        <v>436</v>
      </c>
      <c r="E3878" s="58">
        <v>750</v>
      </c>
      <c r="F3878" s="58">
        <v>12</v>
      </c>
      <c r="G3878" s="59">
        <v>13.5</v>
      </c>
      <c r="H3878" s="58" t="s">
        <v>608</v>
      </c>
      <c r="I3878" s="59">
        <v>97.76</v>
      </c>
      <c r="J3878">
        <v>1</v>
      </c>
      <c r="K3878" s="191"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7.9</v>
      </c>
      <c r="L3878" s="192" t="str">
        <f t="shared" si="60"/>
        <v>Wine750</v>
      </c>
      <c r="M3878" s="191">
        <f>VLOOKUP(L3878,'Slope %'!C:D,2,0)</f>
        <v>0.1</v>
      </c>
    </row>
    <row r="3879" spans="1:13" x14ac:dyDescent="0.25">
      <c r="A3879">
        <v>49687</v>
      </c>
      <c r="B3879" s="58" t="s">
        <v>3544</v>
      </c>
      <c r="C3879" s="58" t="s">
        <v>414</v>
      </c>
      <c r="D3879" s="58" t="s">
        <v>1084</v>
      </c>
      <c r="E3879" s="58">
        <v>750</v>
      </c>
      <c r="F3879" s="58">
        <v>12</v>
      </c>
      <c r="G3879" s="59">
        <v>35</v>
      </c>
      <c r="H3879" s="58" t="s">
        <v>434</v>
      </c>
      <c r="I3879" s="59">
        <v>39.99</v>
      </c>
      <c r="J3879">
        <v>1</v>
      </c>
      <c r="K3879" s="191"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20.49</v>
      </c>
      <c r="L3879" s="192" t="str">
        <f t="shared" si="60"/>
        <v>Spirits750</v>
      </c>
      <c r="M3879" s="191">
        <f>VLOOKUP(L3879,'Slope %'!C:D,2,0)</f>
        <v>7.0000000000000007E-2</v>
      </c>
    </row>
    <row r="3880" spans="1:13" x14ac:dyDescent="0.25">
      <c r="A3880">
        <v>49689</v>
      </c>
      <c r="B3880" s="58" t="s">
        <v>3545</v>
      </c>
      <c r="C3880" s="58" t="s">
        <v>410</v>
      </c>
      <c r="D3880" s="58" t="s">
        <v>906</v>
      </c>
      <c r="E3880" s="58">
        <v>473</v>
      </c>
      <c r="F3880" s="58">
        <v>24</v>
      </c>
      <c r="G3880" s="59">
        <v>5.5</v>
      </c>
      <c r="H3880" s="58" t="s">
        <v>1959</v>
      </c>
      <c r="I3880" s="59">
        <v>4.8899999999999997</v>
      </c>
      <c r="J3880">
        <v>1</v>
      </c>
      <c r="K3880" s="191"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2.0299999999999998</v>
      </c>
      <c r="L3880" s="192" t="str">
        <f t="shared" si="60"/>
        <v>Beer473</v>
      </c>
      <c r="M3880" s="191">
        <f>VLOOKUP(L3880,'Slope %'!C:D,2,0)</f>
        <v>0.12</v>
      </c>
    </row>
    <row r="3881" spans="1:13" x14ac:dyDescent="0.25">
      <c r="A3881">
        <v>49689</v>
      </c>
      <c r="B3881" s="58" t="s">
        <v>3545</v>
      </c>
      <c r="C3881" s="58" t="s">
        <v>410</v>
      </c>
      <c r="D3881" s="58" t="s">
        <v>906</v>
      </c>
      <c r="E3881" s="58">
        <v>473</v>
      </c>
      <c r="F3881" s="58">
        <v>24</v>
      </c>
      <c r="G3881" s="59">
        <v>5.5</v>
      </c>
      <c r="H3881" s="58" t="s">
        <v>1959</v>
      </c>
      <c r="I3881" s="59">
        <v>4.8899999999999997</v>
      </c>
      <c r="J3881">
        <v>1</v>
      </c>
      <c r="K3881" s="191"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2.0299999999999998</v>
      </c>
      <c r="L3881" s="192" t="str">
        <f t="shared" si="60"/>
        <v>Beer473</v>
      </c>
      <c r="M3881" s="191">
        <f>VLOOKUP(L3881,'Slope %'!C:D,2,0)</f>
        <v>0.12</v>
      </c>
    </row>
    <row r="3882" spans="1:13" x14ac:dyDescent="0.25">
      <c r="A3882">
        <v>49690</v>
      </c>
      <c r="B3882" s="58" t="s">
        <v>3546</v>
      </c>
      <c r="C3882" s="58" t="s">
        <v>414</v>
      </c>
      <c r="D3882" s="58" t="s">
        <v>1084</v>
      </c>
      <c r="E3882" s="58">
        <v>750</v>
      </c>
      <c r="F3882" s="58">
        <v>12</v>
      </c>
      <c r="G3882" s="59">
        <v>35</v>
      </c>
      <c r="H3882" s="58" t="s">
        <v>434</v>
      </c>
      <c r="I3882" s="59">
        <v>39.99</v>
      </c>
      <c r="J3882">
        <v>1</v>
      </c>
      <c r="K3882" s="191"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20.49</v>
      </c>
      <c r="L3882" s="192" t="str">
        <f t="shared" si="60"/>
        <v>Spirits750</v>
      </c>
      <c r="M3882" s="191">
        <f>VLOOKUP(L3882,'Slope %'!C:D,2,0)</f>
        <v>7.0000000000000007E-2</v>
      </c>
    </row>
    <row r="3883" spans="1:13" x14ac:dyDescent="0.25">
      <c r="A3883">
        <v>49705</v>
      </c>
      <c r="B3883" s="58" t="s">
        <v>3547</v>
      </c>
      <c r="C3883" s="58" t="s">
        <v>423</v>
      </c>
      <c r="D3883" s="58" t="s">
        <v>436</v>
      </c>
      <c r="E3883" s="58">
        <v>750</v>
      </c>
      <c r="F3883" s="58">
        <v>6</v>
      </c>
      <c r="G3883" s="59">
        <v>13</v>
      </c>
      <c r="H3883" s="58" t="s">
        <v>608</v>
      </c>
      <c r="I3883" s="59">
        <v>183.25</v>
      </c>
      <c r="J3883">
        <v>1</v>
      </c>
      <c r="K3883" s="191"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7.61</v>
      </c>
      <c r="L3883" s="192" t="str">
        <f t="shared" si="60"/>
        <v>Wine750</v>
      </c>
      <c r="M3883" s="191">
        <f>VLOOKUP(L3883,'Slope %'!C:D,2,0)</f>
        <v>0.1</v>
      </c>
    </row>
    <row r="3884" spans="1:13" x14ac:dyDescent="0.25">
      <c r="A3884">
        <v>49708</v>
      </c>
      <c r="B3884" s="58" t="s">
        <v>3548</v>
      </c>
      <c r="C3884" s="58" t="s">
        <v>423</v>
      </c>
      <c r="D3884" s="58" t="s">
        <v>436</v>
      </c>
      <c r="E3884" s="58">
        <v>750</v>
      </c>
      <c r="F3884" s="58">
        <v>6</v>
      </c>
      <c r="G3884" s="59">
        <v>13</v>
      </c>
      <c r="H3884" s="58" t="s">
        <v>608</v>
      </c>
      <c r="I3884" s="59">
        <v>51.81</v>
      </c>
      <c r="J3884">
        <v>1</v>
      </c>
      <c r="K3884" s="191"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7.61</v>
      </c>
      <c r="L3884" s="192" t="str">
        <f t="shared" si="60"/>
        <v>Wine750</v>
      </c>
      <c r="M3884" s="191">
        <f>VLOOKUP(L3884,'Slope %'!C:D,2,0)</f>
        <v>0.1</v>
      </c>
    </row>
    <row r="3885" spans="1:13" x14ac:dyDescent="0.25">
      <c r="A3885">
        <v>49709</v>
      </c>
      <c r="B3885" s="58" t="s">
        <v>3549</v>
      </c>
      <c r="C3885" s="58" t="s">
        <v>423</v>
      </c>
      <c r="D3885" s="58" t="s">
        <v>436</v>
      </c>
      <c r="E3885" s="58">
        <v>750</v>
      </c>
      <c r="F3885" s="58">
        <v>12</v>
      </c>
      <c r="G3885" s="59">
        <v>13</v>
      </c>
      <c r="H3885" s="58" t="s">
        <v>608</v>
      </c>
      <c r="I3885" s="59">
        <v>112.72</v>
      </c>
      <c r="J3885">
        <v>1</v>
      </c>
      <c r="K3885" s="191"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7.61</v>
      </c>
      <c r="L3885" s="192" t="str">
        <f t="shared" si="60"/>
        <v>Wine750</v>
      </c>
      <c r="M3885" s="191">
        <f>VLOOKUP(L3885,'Slope %'!C:D,2,0)</f>
        <v>0.1</v>
      </c>
    </row>
    <row r="3886" spans="1:13" x14ac:dyDescent="0.25">
      <c r="A3886">
        <v>49710</v>
      </c>
      <c r="B3886" s="58" t="s">
        <v>3550</v>
      </c>
      <c r="C3886" s="58" t="s">
        <v>423</v>
      </c>
      <c r="D3886" s="58" t="s">
        <v>436</v>
      </c>
      <c r="E3886" s="58">
        <v>750</v>
      </c>
      <c r="F3886" s="58">
        <v>6</v>
      </c>
      <c r="G3886" s="59">
        <v>13</v>
      </c>
      <c r="H3886" s="58" t="s">
        <v>608</v>
      </c>
      <c r="I3886" s="59">
        <v>164.01</v>
      </c>
      <c r="J3886">
        <v>1</v>
      </c>
      <c r="K3886" s="191"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7.61</v>
      </c>
      <c r="L3886" s="192" t="str">
        <f t="shared" si="60"/>
        <v>Wine750</v>
      </c>
      <c r="M3886" s="191">
        <f>VLOOKUP(L3886,'Slope %'!C:D,2,0)</f>
        <v>0.1</v>
      </c>
    </row>
    <row r="3887" spans="1:13" x14ac:dyDescent="0.25">
      <c r="A3887">
        <v>49719</v>
      </c>
      <c r="B3887" s="58" t="s">
        <v>3551</v>
      </c>
      <c r="C3887" s="58" t="s">
        <v>423</v>
      </c>
      <c r="D3887" s="58" t="s">
        <v>436</v>
      </c>
      <c r="E3887" s="58">
        <v>750</v>
      </c>
      <c r="F3887" s="58">
        <v>6</v>
      </c>
      <c r="G3887" s="59">
        <v>13</v>
      </c>
      <c r="H3887" s="58" t="s">
        <v>608</v>
      </c>
      <c r="I3887" s="59">
        <v>167.22</v>
      </c>
      <c r="J3887">
        <v>1</v>
      </c>
      <c r="K3887" s="191"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7.61</v>
      </c>
      <c r="L3887" s="192" t="str">
        <f t="shared" si="60"/>
        <v>Wine750</v>
      </c>
      <c r="M3887" s="191">
        <f>VLOOKUP(L3887,'Slope %'!C:D,2,0)</f>
        <v>0.1</v>
      </c>
    </row>
    <row r="3888" spans="1:13" x14ac:dyDescent="0.25">
      <c r="A3888">
        <v>49721</v>
      </c>
      <c r="B3888" s="58" t="s">
        <v>3552</v>
      </c>
      <c r="C3888" s="58" t="s">
        <v>410</v>
      </c>
      <c r="D3888" s="58" t="s">
        <v>717</v>
      </c>
      <c r="E3888" s="58">
        <v>473</v>
      </c>
      <c r="F3888" s="58">
        <v>24</v>
      </c>
      <c r="G3888" s="59">
        <v>6.2</v>
      </c>
      <c r="H3888" s="58" t="s">
        <v>697</v>
      </c>
      <c r="I3888" s="59">
        <v>2.81</v>
      </c>
      <c r="J3888">
        <v>1</v>
      </c>
      <c r="K3888" s="191"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2.29</v>
      </c>
      <c r="L3888" s="192" t="str">
        <f t="shared" si="60"/>
        <v>Beer473</v>
      </c>
      <c r="M3888" s="191">
        <f>VLOOKUP(L3888,'Slope %'!C:D,2,0)</f>
        <v>0.12</v>
      </c>
    </row>
    <row r="3889" spans="1:13" x14ac:dyDescent="0.25">
      <c r="A3889">
        <v>49721</v>
      </c>
      <c r="B3889" s="58" t="s">
        <v>3552</v>
      </c>
      <c r="C3889" s="58" t="s">
        <v>410</v>
      </c>
      <c r="D3889" s="58" t="s">
        <v>717</v>
      </c>
      <c r="E3889" s="58">
        <v>473</v>
      </c>
      <c r="F3889" s="58">
        <v>24</v>
      </c>
      <c r="G3889" s="59">
        <v>6.2</v>
      </c>
      <c r="H3889" s="58" t="s">
        <v>697</v>
      </c>
      <c r="I3889" s="59">
        <v>2.81</v>
      </c>
      <c r="J3889">
        <v>1</v>
      </c>
      <c r="K3889" s="191"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2.29</v>
      </c>
      <c r="L3889" s="192" t="str">
        <f t="shared" si="60"/>
        <v>Beer473</v>
      </c>
      <c r="M3889" s="191">
        <f>VLOOKUP(L3889,'Slope %'!C:D,2,0)</f>
        <v>0.12</v>
      </c>
    </row>
    <row r="3890" spans="1:13" x14ac:dyDescent="0.25">
      <c r="A3890">
        <v>49724</v>
      </c>
      <c r="B3890" s="58" t="s">
        <v>3553</v>
      </c>
      <c r="C3890" s="58" t="s">
        <v>673</v>
      </c>
      <c r="D3890" s="58" t="s">
        <v>1264</v>
      </c>
      <c r="E3890" s="58">
        <v>2130</v>
      </c>
      <c r="F3890" s="58">
        <v>4</v>
      </c>
      <c r="G3890" s="59">
        <v>5</v>
      </c>
      <c r="H3890" s="58" t="s">
        <v>412</v>
      </c>
      <c r="I3890" s="59">
        <v>18.489999999999998</v>
      </c>
      <c r="J3890">
        <v>6</v>
      </c>
      <c r="K3890" s="191"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8.31</v>
      </c>
      <c r="L3890" s="192" t="str">
        <f t="shared" si="60"/>
        <v>Ready to Drink2130</v>
      </c>
      <c r="M3890" s="191">
        <f>VLOOKUP(L3890,'Slope %'!C:D,2,0)</f>
        <v>0.1</v>
      </c>
    </row>
    <row r="3891" spans="1:13" x14ac:dyDescent="0.25">
      <c r="A3891">
        <v>49724</v>
      </c>
      <c r="B3891" s="58" t="s">
        <v>3553</v>
      </c>
      <c r="C3891" s="58" t="s">
        <v>673</v>
      </c>
      <c r="D3891" s="58" t="s">
        <v>1264</v>
      </c>
      <c r="E3891" s="58">
        <v>2130</v>
      </c>
      <c r="F3891" s="58">
        <v>4</v>
      </c>
      <c r="G3891" s="59">
        <v>5</v>
      </c>
      <c r="H3891" s="58" t="s">
        <v>412</v>
      </c>
      <c r="I3891" s="59">
        <v>18.489999999999998</v>
      </c>
      <c r="J3891">
        <v>6</v>
      </c>
      <c r="K3891" s="191"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8.31</v>
      </c>
      <c r="L3891" s="192" t="str">
        <f t="shared" si="60"/>
        <v>Ready to Drink2130</v>
      </c>
      <c r="M3891" s="191">
        <f>VLOOKUP(L3891,'Slope %'!C:D,2,0)</f>
        <v>0.1</v>
      </c>
    </row>
    <row r="3892" spans="1:13" x14ac:dyDescent="0.25">
      <c r="A3892">
        <v>49725</v>
      </c>
      <c r="B3892" s="58" t="s">
        <v>3554</v>
      </c>
      <c r="C3892" s="58" t="s">
        <v>423</v>
      </c>
      <c r="D3892" s="58" t="s">
        <v>436</v>
      </c>
      <c r="E3892" s="58">
        <v>750</v>
      </c>
      <c r="F3892" s="58">
        <v>6</v>
      </c>
      <c r="G3892" s="59">
        <v>13.5</v>
      </c>
      <c r="H3892" s="58" t="s">
        <v>608</v>
      </c>
      <c r="I3892" s="59">
        <v>151.19</v>
      </c>
      <c r="J3892">
        <v>1</v>
      </c>
      <c r="K3892" s="191"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7.9</v>
      </c>
      <c r="L3892" s="192" t="str">
        <f t="shared" si="60"/>
        <v>Wine750</v>
      </c>
      <c r="M3892" s="191">
        <f>VLOOKUP(L3892,'Slope %'!C:D,2,0)</f>
        <v>0.1</v>
      </c>
    </row>
    <row r="3893" spans="1:13" x14ac:dyDescent="0.25">
      <c r="A3893">
        <v>49726</v>
      </c>
      <c r="B3893" s="58" t="s">
        <v>3555</v>
      </c>
      <c r="C3893" s="58" t="s">
        <v>414</v>
      </c>
      <c r="D3893" s="58" t="s">
        <v>536</v>
      </c>
      <c r="E3893" s="58">
        <v>750</v>
      </c>
      <c r="F3893" s="58">
        <v>12</v>
      </c>
      <c r="G3893" s="59">
        <v>40</v>
      </c>
      <c r="H3893" s="58" t="s">
        <v>421</v>
      </c>
      <c r="I3893" s="59">
        <v>25.99</v>
      </c>
      <c r="J3893">
        <v>1</v>
      </c>
      <c r="K3893" s="191"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23.42</v>
      </c>
      <c r="L3893" s="192" t="str">
        <f t="shared" si="60"/>
        <v>Spirits750</v>
      </c>
      <c r="M3893" s="191">
        <f>VLOOKUP(L3893,'Slope %'!C:D,2,0)</f>
        <v>7.0000000000000007E-2</v>
      </c>
    </row>
    <row r="3894" spans="1:13" x14ac:dyDescent="0.25">
      <c r="A3894">
        <v>49729</v>
      </c>
      <c r="B3894" s="58" t="s">
        <v>3556</v>
      </c>
      <c r="C3894" s="58" t="s">
        <v>423</v>
      </c>
      <c r="D3894" s="58" t="s">
        <v>436</v>
      </c>
      <c r="E3894" s="58">
        <v>750</v>
      </c>
      <c r="F3894" s="58">
        <v>6</v>
      </c>
      <c r="G3894" s="59">
        <v>13</v>
      </c>
      <c r="H3894" s="58" t="s">
        <v>608</v>
      </c>
      <c r="I3894" s="59">
        <v>93.48</v>
      </c>
      <c r="J3894">
        <v>1</v>
      </c>
      <c r="K3894" s="191"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7.61</v>
      </c>
      <c r="L3894" s="192" t="str">
        <f t="shared" si="60"/>
        <v>Wine750</v>
      </c>
      <c r="M3894" s="191">
        <f>VLOOKUP(L3894,'Slope %'!C:D,2,0)</f>
        <v>0.1</v>
      </c>
    </row>
    <row r="3895" spans="1:13" x14ac:dyDescent="0.25">
      <c r="A3895">
        <v>49730</v>
      </c>
      <c r="B3895" s="58" t="s">
        <v>3557</v>
      </c>
      <c r="C3895" s="58" t="s">
        <v>414</v>
      </c>
      <c r="D3895" s="58" t="s">
        <v>1084</v>
      </c>
      <c r="E3895" s="58">
        <v>750</v>
      </c>
      <c r="F3895" s="58">
        <v>12</v>
      </c>
      <c r="G3895" s="59">
        <v>35</v>
      </c>
      <c r="H3895" s="58" t="s">
        <v>456</v>
      </c>
      <c r="I3895" s="59">
        <v>30.99</v>
      </c>
      <c r="J3895">
        <v>1</v>
      </c>
      <c r="K3895" s="191"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20.49</v>
      </c>
      <c r="L3895" s="192" t="str">
        <f t="shared" si="60"/>
        <v>Spirits750</v>
      </c>
      <c r="M3895" s="191">
        <f>VLOOKUP(L3895,'Slope %'!C:D,2,0)</f>
        <v>7.0000000000000007E-2</v>
      </c>
    </row>
    <row r="3896" spans="1:13" x14ac:dyDescent="0.25">
      <c r="A3896">
        <v>49731</v>
      </c>
      <c r="B3896" s="58" t="s">
        <v>3558</v>
      </c>
      <c r="C3896" s="58" t="s">
        <v>423</v>
      </c>
      <c r="D3896" s="58" t="s">
        <v>436</v>
      </c>
      <c r="E3896" s="58">
        <v>750</v>
      </c>
      <c r="F3896" s="58">
        <v>6</v>
      </c>
      <c r="G3896" s="59">
        <v>13</v>
      </c>
      <c r="H3896" s="58" t="s">
        <v>608</v>
      </c>
      <c r="I3896" s="59">
        <v>157.6</v>
      </c>
      <c r="J3896">
        <v>1</v>
      </c>
      <c r="K3896" s="191"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7.61</v>
      </c>
      <c r="L3896" s="192" t="str">
        <f t="shared" si="60"/>
        <v>Wine750</v>
      </c>
      <c r="M3896" s="191">
        <f>VLOOKUP(L3896,'Slope %'!C:D,2,0)</f>
        <v>0.1</v>
      </c>
    </row>
    <row r="3897" spans="1:13" x14ac:dyDescent="0.25">
      <c r="A3897">
        <v>49732</v>
      </c>
      <c r="B3897" s="58" t="s">
        <v>3559</v>
      </c>
      <c r="C3897" s="58" t="s">
        <v>673</v>
      </c>
      <c r="D3897" s="58" t="s">
        <v>1264</v>
      </c>
      <c r="E3897" s="58">
        <v>2130</v>
      </c>
      <c r="F3897" s="58">
        <v>4</v>
      </c>
      <c r="G3897" s="59">
        <v>5</v>
      </c>
      <c r="H3897" s="58" t="s">
        <v>412</v>
      </c>
      <c r="I3897" s="59">
        <v>18.489999999999998</v>
      </c>
      <c r="J3897">
        <v>6</v>
      </c>
      <c r="K3897" s="191"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8.31</v>
      </c>
      <c r="L3897" s="192" t="str">
        <f t="shared" si="60"/>
        <v>Ready to Drink2130</v>
      </c>
      <c r="M3897" s="191">
        <f>VLOOKUP(L3897,'Slope %'!C:D,2,0)</f>
        <v>0.1</v>
      </c>
    </row>
    <row r="3898" spans="1:13" x14ac:dyDescent="0.25">
      <c r="A3898">
        <v>49732</v>
      </c>
      <c r="B3898" s="58" t="s">
        <v>3559</v>
      </c>
      <c r="C3898" s="58" t="s">
        <v>673</v>
      </c>
      <c r="D3898" s="58" t="s">
        <v>1264</v>
      </c>
      <c r="E3898" s="58">
        <v>2130</v>
      </c>
      <c r="F3898" s="58">
        <v>4</v>
      </c>
      <c r="G3898" s="59">
        <v>5</v>
      </c>
      <c r="H3898" s="58" t="s">
        <v>412</v>
      </c>
      <c r="I3898" s="59">
        <v>18.489999999999998</v>
      </c>
      <c r="J3898">
        <v>6</v>
      </c>
      <c r="K3898" s="191"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8.31</v>
      </c>
      <c r="L3898" s="192" t="str">
        <f t="shared" si="60"/>
        <v>Ready to Drink2130</v>
      </c>
      <c r="M3898" s="191">
        <f>VLOOKUP(L3898,'Slope %'!C:D,2,0)</f>
        <v>0.1</v>
      </c>
    </row>
    <row r="3899" spans="1:13" x14ac:dyDescent="0.25">
      <c r="A3899">
        <v>49741</v>
      </c>
      <c r="B3899" s="58" t="s">
        <v>3560</v>
      </c>
      <c r="C3899" s="58" t="s">
        <v>414</v>
      </c>
      <c r="D3899" s="58" t="s">
        <v>810</v>
      </c>
      <c r="E3899" s="58">
        <v>750</v>
      </c>
      <c r="F3899" s="58">
        <v>12</v>
      </c>
      <c r="G3899" s="59">
        <v>46</v>
      </c>
      <c r="H3899" s="58" t="s">
        <v>448</v>
      </c>
      <c r="I3899" s="59">
        <v>45.99</v>
      </c>
      <c r="J3899">
        <v>1</v>
      </c>
      <c r="K3899" s="191"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26.93</v>
      </c>
      <c r="L3899" s="192" t="str">
        <f t="shared" si="60"/>
        <v>Spirits750</v>
      </c>
      <c r="M3899" s="191">
        <f>VLOOKUP(L3899,'Slope %'!C:D,2,0)</f>
        <v>7.0000000000000007E-2</v>
      </c>
    </row>
    <row r="3900" spans="1:13" x14ac:dyDescent="0.25">
      <c r="A3900">
        <v>49745</v>
      </c>
      <c r="B3900" s="58" t="s">
        <v>3561</v>
      </c>
      <c r="C3900" s="58" t="s">
        <v>410</v>
      </c>
      <c r="D3900" s="58" t="s">
        <v>411</v>
      </c>
      <c r="E3900" s="58">
        <v>500</v>
      </c>
      <c r="F3900" s="58">
        <v>24</v>
      </c>
      <c r="G3900" s="59">
        <v>4.8</v>
      </c>
      <c r="H3900" s="58" t="s">
        <v>1176</v>
      </c>
      <c r="I3900" s="59">
        <v>3.89</v>
      </c>
      <c r="J3900">
        <v>1</v>
      </c>
      <c r="K3900" s="191"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1.87</v>
      </c>
      <c r="L3900" s="192" t="str">
        <f t="shared" si="60"/>
        <v>Beer500</v>
      </c>
      <c r="M3900" s="191">
        <f>VLOOKUP(L3900,'Slope %'!C:D,2,0)</f>
        <v>0.12</v>
      </c>
    </row>
    <row r="3901" spans="1:13" x14ac:dyDescent="0.25">
      <c r="A3901">
        <v>49771</v>
      </c>
      <c r="B3901" s="58" t="s">
        <v>3562</v>
      </c>
      <c r="C3901" s="58" t="s">
        <v>423</v>
      </c>
      <c r="D3901" s="58" t="s">
        <v>436</v>
      </c>
      <c r="E3901" s="58">
        <v>750</v>
      </c>
      <c r="F3901" s="58">
        <v>6</v>
      </c>
      <c r="G3901" s="59">
        <v>13</v>
      </c>
      <c r="H3901" s="58" t="s">
        <v>608</v>
      </c>
      <c r="I3901" s="59">
        <v>40.590000000000003</v>
      </c>
      <c r="J3901">
        <v>1</v>
      </c>
      <c r="K3901" s="191"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7.61</v>
      </c>
      <c r="L3901" s="192" t="str">
        <f t="shared" si="60"/>
        <v>Wine750</v>
      </c>
      <c r="M3901" s="191">
        <f>VLOOKUP(L3901,'Slope %'!C:D,2,0)</f>
        <v>0.1</v>
      </c>
    </row>
    <row r="3902" spans="1:13" x14ac:dyDescent="0.25">
      <c r="A3902">
        <v>49772</v>
      </c>
      <c r="B3902" s="58" t="s">
        <v>3563</v>
      </c>
      <c r="C3902" s="58" t="s">
        <v>423</v>
      </c>
      <c r="D3902" s="58" t="s">
        <v>436</v>
      </c>
      <c r="E3902" s="58">
        <v>750</v>
      </c>
      <c r="F3902" s="58">
        <v>6</v>
      </c>
      <c r="G3902" s="59">
        <v>13</v>
      </c>
      <c r="H3902" s="58" t="s">
        <v>608</v>
      </c>
      <c r="I3902" s="59">
        <v>45.4</v>
      </c>
      <c r="J3902">
        <v>1</v>
      </c>
      <c r="K3902" s="191"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7.61</v>
      </c>
      <c r="L3902" s="192" t="str">
        <f t="shared" si="60"/>
        <v>Wine750</v>
      </c>
      <c r="M3902" s="191">
        <f>VLOOKUP(L3902,'Slope %'!C:D,2,0)</f>
        <v>0.1</v>
      </c>
    </row>
    <row r="3903" spans="1:13" x14ac:dyDescent="0.25">
      <c r="A3903">
        <v>49779</v>
      </c>
      <c r="B3903" s="58" t="s">
        <v>3564</v>
      </c>
      <c r="C3903" s="58" t="s">
        <v>673</v>
      </c>
      <c r="D3903" s="58" t="s">
        <v>1264</v>
      </c>
      <c r="E3903" s="58">
        <v>2840</v>
      </c>
      <c r="F3903" s="58">
        <v>3</v>
      </c>
      <c r="G3903" s="59">
        <v>4.5</v>
      </c>
      <c r="H3903" s="58" t="s">
        <v>1810</v>
      </c>
      <c r="I3903" s="59">
        <v>28.99</v>
      </c>
      <c r="J3903">
        <v>8</v>
      </c>
      <c r="K3903" s="191"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9.98</v>
      </c>
      <c r="L3903" s="192" t="str">
        <f t="shared" si="60"/>
        <v>Ready to Drink2840</v>
      </c>
      <c r="M3903" s="191">
        <f>VLOOKUP(L3903,'Slope %'!C:D,2,0)</f>
        <v>7.0000000000000007E-2</v>
      </c>
    </row>
    <row r="3904" spans="1:13" x14ac:dyDescent="0.25">
      <c r="A3904">
        <v>49829</v>
      </c>
      <c r="B3904" s="58" t="s">
        <v>3565</v>
      </c>
      <c r="C3904" s="58" t="s">
        <v>423</v>
      </c>
      <c r="D3904" s="58" t="s">
        <v>598</v>
      </c>
      <c r="E3904" s="58">
        <v>750</v>
      </c>
      <c r="F3904" s="58">
        <v>12</v>
      </c>
      <c r="G3904" s="59">
        <v>13.5</v>
      </c>
      <c r="H3904" s="58" t="s">
        <v>600</v>
      </c>
      <c r="I3904" s="59">
        <v>14.99</v>
      </c>
      <c r="J3904">
        <v>1</v>
      </c>
      <c r="K3904" s="191"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7.9</v>
      </c>
      <c r="L3904" s="192" t="str">
        <f t="shared" si="60"/>
        <v>Wine750</v>
      </c>
      <c r="M3904" s="191">
        <f>VLOOKUP(L3904,'Slope %'!C:D,2,0)</f>
        <v>0.1</v>
      </c>
    </row>
    <row r="3905" spans="1:13" x14ac:dyDescent="0.25">
      <c r="A3905">
        <v>49837</v>
      </c>
      <c r="B3905" s="58" t="s">
        <v>3566</v>
      </c>
      <c r="C3905" s="58" t="s">
        <v>414</v>
      </c>
      <c r="D3905" s="58" t="s">
        <v>663</v>
      </c>
      <c r="E3905" s="58">
        <v>750</v>
      </c>
      <c r="F3905" s="58">
        <v>12</v>
      </c>
      <c r="G3905" s="59">
        <v>30</v>
      </c>
      <c r="H3905" s="58" t="s">
        <v>419</v>
      </c>
      <c r="I3905" s="59">
        <v>28.99</v>
      </c>
      <c r="J3905">
        <v>1</v>
      </c>
      <c r="K3905" s="191"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17.57</v>
      </c>
      <c r="L3905" s="192" t="str">
        <f t="shared" si="60"/>
        <v>Spirits750</v>
      </c>
      <c r="M3905" s="191">
        <f>VLOOKUP(L3905,'Slope %'!C:D,2,0)</f>
        <v>7.0000000000000007E-2</v>
      </c>
    </row>
    <row r="3906" spans="1:13" x14ac:dyDescent="0.25">
      <c r="A3906">
        <v>49844</v>
      </c>
      <c r="B3906" s="58" t="s">
        <v>3567</v>
      </c>
      <c r="C3906" s="58" t="s">
        <v>410</v>
      </c>
      <c r="D3906" s="58" t="s">
        <v>717</v>
      </c>
      <c r="E3906" s="58">
        <v>660</v>
      </c>
      <c r="F3906" s="58">
        <v>12</v>
      </c>
      <c r="G3906" s="59">
        <v>7.7</v>
      </c>
      <c r="H3906" s="58" t="s">
        <v>501</v>
      </c>
      <c r="I3906" s="59">
        <v>15.17</v>
      </c>
      <c r="J3906">
        <v>2</v>
      </c>
      <c r="K3906" s="191"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3.97</v>
      </c>
      <c r="L3906" s="192" t="str">
        <f t="shared" si="60"/>
        <v>Beer660</v>
      </c>
      <c r="M3906" s="191">
        <f>VLOOKUP(L3906,'Slope %'!C:D,2,0)</f>
        <v>0.12</v>
      </c>
    </row>
    <row r="3907" spans="1:13" x14ac:dyDescent="0.25">
      <c r="A3907">
        <v>49875</v>
      </c>
      <c r="B3907" s="58" t="s">
        <v>3568</v>
      </c>
      <c r="C3907" s="58" t="s">
        <v>410</v>
      </c>
      <c r="D3907" s="58" t="s">
        <v>411</v>
      </c>
      <c r="E3907" s="58">
        <v>500</v>
      </c>
      <c r="F3907" s="58">
        <v>24</v>
      </c>
      <c r="G3907" s="59">
        <v>5</v>
      </c>
      <c r="H3907" s="58" t="s">
        <v>563</v>
      </c>
      <c r="I3907" s="59">
        <v>3.49</v>
      </c>
      <c r="J3907">
        <v>1</v>
      </c>
      <c r="K3907" s="191"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1.95</v>
      </c>
      <c r="L3907" s="192" t="str">
        <f t="shared" ref="L3907:L3970" si="61">(_xlfn.CONCAT(C3907,E3907))</f>
        <v>Beer500</v>
      </c>
      <c r="M3907" s="191">
        <f>VLOOKUP(L3907,'Slope %'!C:D,2,0)</f>
        <v>0.12</v>
      </c>
    </row>
    <row r="3908" spans="1:13" x14ac:dyDescent="0.25">
      <c r="A3908">
        <v>49875</v>
      </c>
      <c r="B3908" s="58" t="s">
        <v>3568</v>
      </c>
      <c r="C3908" s="58" t="s">
        <v>410</v>
      </c>
      <c r="D3908" s="58" t="s">
        <v>411</v>
      </c>
      <c r="E3908" s="58">
        <v>500</v>
      </c>
      <c r="F3908" s="58">
        <v>24</v>
      </c>
      <c r="G3908" s="59">
        <v>5</v>
      </c>
      <c r="H3908" s="58" t="s">
        <v>563</v>
      </c>
      <c r="I3908" s="59">
        <v>3.49</v>
      </c>
      <c r="J3908">
        <v>1</v>
      </c>
      <c r="K3908" s="191"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1.95</v>
      </c>
      <c r="L3908" s="192" t="str">
        <f t="shared" si="61"/>
        <v>Beer500</v>
      </c>
      <c r="M3908" s="191">
        <f>VLOOKUP(L3908,'Slope %'!C:D,2,0)</f>
        <v>0.12</v>
      </c>
    </row>
    <row r="3909" spans="1:13" x14ac:dyDescent="0.25">
      <c r="A3909">
        <v>49876</v>
      </c>
      <c r="B3909" s="58" t="s">
        <v>3569</v>
      </c>
      <c r="C3909" s="58" t="s">
        <v>410</v>
      </c>
      <c r="D3909" s="58" t="s">
        <v>717</v>
      </c>
      <c r="E3909" s="58">
        <v>500</v>
      </c>
      <c r="F3909" s="58">
        <v>24</v>
      </c>
      <c r="G3909" s="59">
        <v>5.6</v>
      </c>
      <c r="H3909" s="58" t="s">
        <v>563</v>
      </c>
      <c r="I3909" s="59">
        <v>3.49</v>
      </c>
      <c r="J3909">
        <v>1</v>
      </c>
      <c r="K3909" s="191"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2.19</v>
      </c>
      <c r="L3909" s="192" t="str">
        <f t="shared" si="61"/>
        <v>Beer500</v>
      </c>
      <c r="M3909" s="191">
        <f>VLOOKUP(L3909,'Slope %'!C:D,2,0)</f>
        <v>0.12</v>
      </c>
    </row>
    <row r="3910" spans="1:13" x14ac:dyDescent="0.25">
      <c r="A3910">
        <v>49876</v>
      </c>
      <c r="B3910" s="58" t="s">
        <v>3569</v>
      </c>
      <c r="C3910" s="58" t="s">
        <v>410</v>
      </c>
      <c r="D3910" s="58" t="s">
        <v>717</v>
      </c>
      <c r="E3910" s="58">
        <v>500</v>
      </c>
      <c r="F3910" s="58">
        <v>24</v>
      </c>
      <c r="G3910" s="59">
        <v>5.6</v>
      </c>
      <c r="H3910" s="58" t="s">
        <v>563</v>
      </c>
      <c r="I3910" s="59">
        <v>3.49</v>
      </c>
      <c r="J3910">
        <v>1</v>
      </c>
      <c r="K3910" s="191"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2.19</v>
      </c>
      <c r="L3910" s="192" t="str">
        <f t="shared" si="61"/>
        <v>Beer500</v>
      </c>
      <c r="M3910" s="191">
        <f>VLOOKUP(L3910,'Slope %'!C:D,2,0)</f>
        <v>0.12</v>
      </c>
    </row>
    <row r="3911" spans="1:13" x14ac:dyDescent="0.25">
      <c r="A3911">
        <v>49877</v>
      </c>
      <c r="B3911" s="58" t="s">
        <v>3570</v>
      </c>
      <c r="C3911" s="58" t="s">
        <v>410</v>
      </c>
      <c r="D3911" s="58" t="s">
        <v>717</v>
      </c>
      <c r="E3911" s="58">
        <v>500</v>
      </c>
      <c r="F3911" s="58">
        <v>20</v>
      </c>
      <c r="G3911" s="59">
        <v>5.6</v>
      </c>
      <c r="H3911" s="58" t="s">
        <v>563</v>
      </c>
      <c r="I3911" s="59">
        <v>3.99</v>
      </c>
      <c r="J3911">
        <v>1</v>
      </c>
      <c r="K3911" s="191"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2.19</v>
      </c>
      <c r="L3911" s="192" t="str">
        <f t="shared" si="61"/>
        <v>Beer500</v>
      </c>
      <c r="M3911" s="191">
        <f>VLOOKUP(L3911,'Slope %'!C:D,2,0)</f>
        <v>0.12</v>
      </c>
    </row>
    <row r="3912" spans="1:13" x14ac:dyDescent="0.25">
      <c r="A3912">
        <v>49877</v>
      </c>
      <c r="B3912" s="58" t="s">
        <v>3570</v>
      </c>
      <c r="C3912" s="58" t="s">
        <v>410</v>
      </c>
      <c r="D3912" s="58" t="s">
        <v>717</v>
      </c>
      <c r="E3912" s="58">
        <v>500</v>
      </c>
      <c r="F3912" s="58">
        <v>20</v>
      </c>
      <c r="G3912" s="59">
        <v>5.6</v>
      </c>
      <c r="H3912" s="58" t="s">
        <v>563</v>
      </c>
      <c r="I3912" s="59">
        <v>3.99</v>
      </c>
      <c r="J3912">
        <v>1</v>
      </c>
      <c r="K3912" s="191"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2.19</v>
      </c>
      <c r="L3912" s="192" t="str">
        <f t="shared" si="61"/>
        <v>Beer500</v>
      </c>
      <c r="M3912" s="191">
        <f>VLOOKUP(L3912,'Slope %'!C:D,2,0)</f>
        <v>0.12</v>
      </c>
    </row>
    <row r="3913" spans="1:13" x14ac:dyDescent="0.25">
      <c r="A3913">
        <v>49878</v>
      </c>
      <c r="B3913" s="58" t="s">
        <v>3571</v>
      </c>
      <c r="C3913" s="58" t="s">
        <v>410</v>
      </c>
      <c r="D3913" s="58" t="s">
        <v>717</v>
      </c>
      <c r="E3913" s="58">
        <v>500</v>
      </c>
      <c r="F3913" s="58">
        <v>24</v>
      </c>
      <c r="G3913" s="59">
        <v>5.7</v>
      </c>
      <c r="H3913" s="58" t="s">
        <v>563</v>
      </c>
      <c r="I3913" s="59">
        <v>3.39</v>
      </c>
      <c r="J3913">
        <v>1</v>
      </c>
      <c r="K3913" s="191"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2.2200000000000002</v>
      </c>
      <c r="L3913" s="192" t="str">
        <f t="shared" si="61"/>
        <v>Beer500</v>
      </c>
      <c r="M3913" s="191">
        <f>VLOOKUP(L3913,'Slope %'!C:D,2,0)</f>
        <v>0.12</v>
      </c>
    </row>
    <row r="3914" spans="1:13" x14ac:dyDescent="0.25">
      <c r="A3914">
        <v>49878</v>
      </c>
      <c r="B3914" s="58" t="s">
        <v>3571</v>
      </c>
      <c r="C3914" s="58" t="s">
        <v>410</v>
      </c>
      <c r="D3914" s="58" t="s">
        <v>717</v>
      </c>
      <c r="E3914" s="58">
        <v>500</v>
      </c>
      <c r="F3914" s="58">
        <v>24</v>
      </c>
      <c r="G3914" s="59">
        <v>5.7</v>
      </c>
      <c r="H3914" s="58" t="s">
        <v>563</v>
      </c>
      <c r="I3914" s="59">
        <v>3.39</v>
      </c>
      <c r="J3914">
        <v>1</v>
      </c>
      <c r="K3914" s="191"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2.2200000000000002</v>
      </c>
      <c r="L3914" s="192" t="str">
        <f t="shared" si="61"/>
        <v>Beer500</v>
      </c>
      <c r="M3914" s="191">
        <f>VLOOKUP(L3914,'Slope %'!C:D,2,0)</f>
        <v>0.12</v>
      </c>
    </row>
    <row r="3915" spans="1:13" x14ac:dyDescent="0.25">
      <c r="A3915">
        <v>49905</v>
      </c>
      <c r="B3915" s="58" t="s">
        <v>3572</v>
      </c>
      <c r="C3915" s="58" t="s">
        <v>410</v>
      </c>
      <c r="D3915" s="58" t="s">
        <v>411</v>
      </c>
      <c r="E3915" s="58">
        <v>2130</v>
      </c>
      <c r="F3915" s="58">
        <v>4</v>
      </c>
      <c r="G3915" s="59">
        <v>5</v>
      </c>
      <c r="H3915" s="58" t="s">
        <v>759</v>
      </c>
      <c r="I3915" s="59">
        <v>12.05</v>
      </c>
      <c r="J3915">
        <v>6</v>
      </c>
      <c r="K3915" s="191"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8.31</v>
      </c>
      <c r="L3915" s="192" t="str">
        <f t="shared" si="61"/>
        <v>Beer2130</v>
      </c>
      <c r="M3915" s="191">
        <f>VLOOKUP(L3915,'Slope %'!C:D,2,0)</f>
        <v>0.1</v>
      </c>
    </row>
    <row r="3916" spans="1:13" x14ac:dyDescent="0.25">
      <c r="A3916">
        <v>49905</v>
      </c>
      <c r="B3916" s="58" t="s">
        <v>3572</v>
      </c>
      <c r="C3916" s="58" t="s">
        <v>410</v>
      </c>
      <c r="D3916" s="58" t="s">
        <v>411</v>
      </c>
      <c r="E3916" s="58">
        <v>2130</v>
      </c>
      <c r="F3916" s="58">
        <v>4</v>
      </c>
      <c r="G3916" s="59">
        <v>5</v>
      </c>
      <c r="H3916" s="58" t="s">
        <v>759</v>
      </c>
      <c r="I3916" s="59">
        <v>12.05</v>
      </c>
      <c r="J3916">
        <v>6</v>
      </c>
      <c r="K3916" s="191"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8.31</v>
      </c>
      <c r="L3916" s="192" t="str">
        <f t="shared" si="61"/>
        <v>Beer2130</v>
      </c>
      <c r="M3916" s="191">
        <f>VLOOKUP(L3916,'Slope %'!C:D,2,0)</f>
        <v>0.1</v>
      </c>
    </row>
    <row r="3917" spans="1:13" x14ac:dyDescent="0.25">
      <c r="A3917">
        <v>49908</v>
      </c>
      <c r="B3917" s="58" t="s">
        <v>3573</v>
      </c>
      <c r="C3917" s="58" t="s">
        <v>410</v>
      </c>
      <c r="D3917" s="58" t="s">
        <v>411</v>
      </c>
      <c r="E3917" s="58">
        <v>2838</v>
      </c>
      <c r="F3917" s="58">
        <v>4</v>
      </c>
      <c r="G3917" s="59">
        <v>5</v>
      </c>
      <c r="H3917" s="58" t="s">
        <v>1448</v>
      </c>
      <c r="I3917" s="59">
        <v>19.989999999999998</v>
      </c>
      <c r="J3917">
        <v>6</v>
      </c>
      <c r="K3917" s="191"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11.08</v>
      </c>
      <c r="L3917" s="192" t="str">
        <f t="shared" si="61"/>
        <v>Beer2838</v>
      </c>
      <c r="M3917" s="191">
        <f>VLOOKUP(L3917,'Slope %'!C:D,2,0)</f>
        <v>7.0000000000000007E-2</v>
      </c>
    </row>
    <row r="3918" spans="1:13" x14ac:dyDescent="0.25">
      <c r="A3918">
        <v>49908</v>
      </c>
      <c r="B3918" s="58" t="s">
        <v>3573</v>
      </c>
      <c r="C3918" s="58" t="s">
        <v>410</v>
      </c>
      <c r="D3918" s="58" t="s">
        <v>411</v>
      </c>
      <c r="E3918" s="58">
        <v>2838</v>
      </c>
      <c r="F3918" s="58">
        <v>4</v>
      </c>
      <c r="G3918" s="59">
        <v>5</v>
      </c>
      <c r="H3918" s="58" t="s">
        <v>1448</v>
      </c>
      <c r="I3918" s="59">
        <v>19.989999999999998</v>
      </c>
      <c r="J3918">
        <v>6</v>
      </c>
      <c r="K3918" s="191"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11.08</v>
      </c>
      <c r="L3918" s="192" t="str">
        <f t="shared" si="61"/>
        <v>Beer2838</v>
      </c>
      <c r="M3918" s="191">
        <f>VLOOKUP(L3918,'Slope %'!C:D,2,0)</f>
        <v>7.0000000000000007E-2</v>
      </c>
    </row>
    <row r="3919" spans="1:13" x14ac:dyDescent="0.25">
      <c r="A3919">
        <v>49912</v>
      </c>
      <c r="B3919" s="58" t="s">
        <v>3574</v>
      </c>
      <c r="C3919" s="58" t="s">
        <v>423</v>
      </c>
      <c r="D3919" s="58" t="s">
        <v>424</v>
      </c>
      <c r="E3919" s="58">
        <v>750</v>
      </c>
      <c r="F3919" s="58">
        <v>12</v>
      </c>
      <c r="G3919" s="59">
        <v>12</v>
      </c>
      <c r="H3919" s="58" t="s">
        <v>474</v>
      </c>
      <c r="I3919" s="59">
        <v>11.49</v>
      </c>
      <c r="J3919">
        <v>1</v>
      </c>
      <c r="K3919" s="191"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7.03</v>
      </c>
      <c r="L3919" s="192" t="str">
        <f t="shared" si="61"/>
        <v>Wine750</v>
      </c>
      <c r="M3919" s="191">
        <f>VLOOKUP(L3919,'Slope %'!C:D,2,0)</f>
        <v>0.1</v>
      </c>
    </row>
    <row r="3920" spans="1:13" x14ac:dyDescent="0.25">
      <c r="A3920">
        <v>49937</v>
      </c>
      <c r="B3920" s="58" t="s">
        <v>3575</v>
      </c>
      <c r="C3920" s="58" t="s">
        <v>410</v>
      </c>
      <c r="D3920" s="58" t="s">
        <v>906</v>
      </c>
      <c r="E3920" s="58">
        <v>473</v>
      </c>
      <c r="F3920" s="58">
        <v>24</v>
      </c>
      <c r="G3920" s="59">
        <v>4.8</v>
      </c>
      <c r="H3920" s="58" t="s">
        <v>1200</v>
      </c>
      <c r="I3920" s="59">
        <v>4.49</v>
      </c>
      <c r="J3920">
        <v>1</v>
      </c>
      <c r="K3920" s="191"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1.77</v>
      </c>
      <c r="L3920" s="192" t="str">
        <f t="shared" si="61"/>
        <v>Beer473</v>
      </c>
      <c r="M3920" s="191">
        <f>VLOOKUP(L3920,'Slope %'!C:D,2,0)</f>
        <v>0.12</v>
      </c>
    </row>
    <row r="3921" spans="1:13" x14ac:dyDescent="0.25">
      <c r="A3921">
        <v>49937</v>
      </c>
      <c r="B3921" s="58" t="s">
        <v>3575</v>
      </c>
      <c r="C3921" s="58" t="s">
        <v>410</v>
      </c>
      <c r="D3921" s="58" t="s">
        <v>906</v>
      </c>
      <c r="E3921" s="58">
        <v>473</v>
      </c>
      <c r="F3921" s="58">
        <v>24</v>
      </c>
      <c r="G3921" s="59">
        <v>4.8</v>
      </c>
      <c r="H3921" s="58" t="s">
        <v>1200</v>
      </c>
      <c r="I3921" s="59">
        <v>4.49</v>
      </c>
      <c r="J3921">
        <v>1</v>
      </c>
      <c r="K3921" s="191"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1.77</v>
      </c>
      <c r="L3921" s="192" t="str">
        <f t="shared" si="61"/>
        <v>Beer473</v>
      </c>
      <c r="M3921" s="191">
        <f>VLOOKUP(L3921,'Slope %'!C:D,2,0)</f>
        <v>0.12</v>
      </c>
    </row>
    <row r="3922" spans="1:13" x14ac:dyDescent="0.25">
      <c r="A3922">
        <v>49973</v>
      </c>
      <c r="B3922" s="58" t="s">
        <v>3576</v>
      </c>
      <c r="C3922" s="58" t="s">
        <v>673</v>
      </c>
      <c r="D3922" s="58" t="s">
        <v>674</v>
      </c>
      <c r="E3922" s="58">
        <v>2130</v>
      </c>
      <c r="F3922" s="58">
        <v>4</v>
      </c>
      <c r="G3922" s="59">
        <v>5</v>
      </c>
      <c r="H3922" s="58" t="s">
        <v>412</v>
      </c>
      <c r="I3922" s="59">
        <v>19.190000000000001</v>
      </c>
      <c r="J3922">
        <v>6</v>
      </c>
      <c r="K3922" s="191"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8.31</v>
      </c>
      <c r="L3922" s="192" t="str">
        <f t="shared" si="61"/>
        <v>Ready to Drink2130</v>
      </c>
      <c r="M3922" s="191">
        <f>VLOOKUP(L3922,'Slope %'!C:D,2,0)</f>
        <v>0.1</v>
      </c>
    </row>
    <row r="3923" spans="1:13" x14ac:dyDescent="0.25">
      <c r="A3923">
        <v>49973</v>
      </c>
      <c r="B3923" s="58" t="s">
        <v>3576</v>
      </c>
      <c r="C3923" s="58" t="s">
        <v>673</v>
      </c>
      <c r="D3923" s="58" t="s">
        <v>674</v>
      </c>
      <c r="E3923" s="58">
        <v>2130</v>
      </c>
      <c r="F3923" s="58">
        <v>4</v>
      </c>
      <c r="G3923" s="59">
        <v>5</v>
      </c>
      <c r="H3923" s="58" t="s">
        <v>412</v>
      </c>
      <c r="I3923" s="59">
        <v>19.190000000000001</v>
      </c>
      <c r="J3923">
        <v>6</v>
      </c>
      <c r="K3923" s="191"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8.31</v>
      </c>
      <c r="L3923" s="192" t="str">
        <f t="shared" si="61"/>
        <v>Ready to Drink2130</v>
      </c>
      <c r="M3923" s="191">
        <f>VLOOKUP(L3923,'Slope %'!C:D,2,0)</f>
        <v>0.1</v>
      </c>
    </row>
    <row r="3924" spans="1:13" x14ac:dyDescent="0.25">
      <c r="A3924">
        <v>49980</v>
      </c>
      <c r="B3924" s="58" t="s">
        <v>3577</v>
      </c>
      <c r="C3924" s="58" t="s">
        <v>673</v>
      </c>
      <c r="D3924" s="58" t="s">
        <v>674</v>
      </c>
      <c r="E3924" s="58">
        <v>4260</v>
      </c>
      <c r="F3924" s="58">
        <v>1</v>
      </c>
      <c r="G3924" s="59">
        <v>5</v>
      </c>
      <c r="H3924" s="58" t="s">
        <v>412</v>
      </c>
      <c r="I3924" s="59">
        <v>33.29</v>
      </c>
      <c r="J3924">
        <v>12</v>
      </c>
      <c r="K3924" s="191"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16.63</v>
      </c>
      <c r="L3924" s="192" t="str">
        <f t="shared" si="61"/>
        <v>Ready to Drink4260</v>
      </c>
      <c r="M3924" s="191">
        <f>VLOOKUP(L3924,'Slope %'!C:D,2,0)</f>
        <v>7.0000000000000007E-2</v>
      </c>
    </row>
    <row r="3925" spans="1:13" x14ac:dyDescent="0.25">
      <c r="A3925">
        <v>49980</v>
      </c>
      <c r="B3925" s="58" t="s">
        <v>3577</v>
      </c>
      <c r="C3925" s="58" t="s">
        <v>673</v>
      </c>
      <c r="D3925" s="58" t="s">
        <v>674</v>
      </c>
      <c r="E3925" s="58">
        <v>4260</v>
      </c>
      <c r="F3925" s="58">
        <v>1</v>
      </c>
      <c r="G3925" s="59">
        <v>5</v>
      </c>
      <c r="H3925" s="58" t="s">
        <v>412</v>
      </c>
      <c r="I3925" s="59">
        <v>33.29</v>
      </c>
      <c r="J3925">
        <v>12</v>
      </c>
      <c r="K3925" s="191"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16.63</v>
      </c>
      <c r="L3925" s="192" t="str">
        <f t="shared" si="61"/>
        <v>Ready to Drink4260</v>
      </c>
      <c r="M3925" s="191">
        <f>VLOOKUP(L3925,'Slope %'!C:D,2,0)</f>
        <v>7.0000000000000007E-2</v>
      </c>
    </row>
    <row r="3926" spans="1:13" x14ac:dyDescent="0.25">
      <c r="A3926">
        <v>50009</v>
      </c>
      <c r="B3926" s="58" t="s">
        <v>3578</v>
      </c>
      <c r="C3926" s="58" t="s">
        <v>423</v>
      </c>
      <c r="D3926" s="58" t="s">
        <v>575</v>
      </c>
      <c r="E3926" s="58">
        <v>750</v>
      </c>
      <c r="F3926" s="58">
        <v>12</v>
      </c>
      <c r="G3926" s="59">
        <v>12.5</v>
      </c>
      <c r="H3926" s="58" t="s">
        <v>1701</v>
      </c>
      <c r="I3926" s="59">
        <v>18.989999999999998</v>
      </c>
      <c r="J3926">
        <v>1</v>
      </c>
      <c r="K3926" s="191"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7.32</v>
      </c>
      <c r="L3926" s="192" t="str">
        <f t="shared" si="61"/>
        <v>Wine750</v>
      </c>
      <c r="M3926" s="191">
        <f>VLOOKUP(L3926,'Slope %'!C:D,2,0)</f>
        <v>0.1</v>
      </c>
    </row>
    <row r="3927" spans="1:13" x14ac:dyDescent="0.25">
      <c r="A3927">
        <v>50019</v>
      </c>
      <c r="B3927" s="58" t="s">
        <v>1151</v>
      </c>
      <c r="C3927" s="58" t="s">
        <v>423</v>
      </c>
      <c r="D3927" s="58" t="s">
        <v>851</v>
      </c>
      <c r="E3927" s="58">
        <v>1500</v>
      </c>
      <c r="F3927" s="58">
        <v>6</v>
      </c>
      <c r="G3927" s="59">
        <v>7.5</v>
      </c>
      <c r="H3927" s="58" t="s">
        <v>445</v>
      </c>
      <c r="I3927" s="59">
        <v>28.99</v>
      </c>
      <c r="J3927">
        <v>1</v>
      </c>
      <c r="K3927" s="191"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8.7799999999999994</v>
      </c>
      <c r="L3927" s="192" t="str">
        <f t="shared" si="61"/>
        <v>Wine1500</v>
      </c>
      <c r="M3927" s="191">
        <f>VLOOKUP(L3927,'Slope %'!C:D,2,0)</f>
        <v>7.0000000000000007E-2</v>
      </c>
    </row>
    <row r="3928" spans="1:13" x14ac:dyDescent="0.25">
      <c r="A3928">
        <v>50023</v>
      </c>
      <c r="B3928" s="58" t="s">
        <v>3579</v>
      </c>
      <c r="C3928" s="58" t="s">
        <v>423</v>
      </c>
      <c r="D3928" s="58" t="s">
        <v>473</v>
      </c>
      <c r="E3928" s="58">
        <v>750</v>
      </c>
      <c r="F3928" s="58">
        <v>12</v>
      </c>
      <c r="G3928" s="59">
        <v>12.5</v>
      </c>
      <c r="H3928" s="58" t="s">
        <v>421</v>
      </c>
      <c r="I3928" s="59">
        <v>11.89</v>
      </c>
      <c r="J3928">
        <v>1</v>
      </c>
      <c r="K3928" s="191"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7.32</v>
      </c>
      <c r="L3928" s="192" t="str">
        <f t="shared" si="61"/>
        <v>Wine750</v>
      </c>
      <c r="M3928" s="191">
        <f>VLOOKUP(L3928,'Slope %'!C:D,2,0)</f>
        <v>0.1</v>
      </c>
    </row>
    <row r="3929" spans="1:13" x14ac:dyDescent="0.25">
      <c r="A3929">
        <v>50025</v>
      </c>
      <c r="B3929" s="58" t="s">
        <v>3580</v>
      </c>
      <c r="C3929" s="58" t="s">
        <v>423</v>
      </c>
      <c r="D3929" s="58" t="s">
        <v>575</v>
      </c>
      <c r="E3929" s="58">
        <v>750</v>
      </c>
      <c r="F3929" s="58">
        <v>12</v>
      </c>
      <c r="G3929" s="59">
        <v>12</v>
      </c>
      <c r="H3929" s="58" t="s">
        <v>456</v>
      </c>
      <c r="I3929" s="59">
        <v>13.49</v>
      </c>
      <c r="J3929">
        <v>1</v>
      </c>
      <c r="K3929" s="191"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7.03</v>
      </c>
      <c r="L3929" s="192" t="str">
        <f t="shared" si="61"/>
        <v>Wine750</v>
      </c>
      <c r="M3929" s="191">
        <f>VLOOKUP(L3929,'Slope %'!C:D,2,0)</f>
        <v>0.1</v>
      </c>
    </row>
    <row r="3930" spans="1:13" x14ac:dyDescent="0.25">
      <c r="A3930">
        <v>50042</v>
      </c>
      <c r="B3930" s="58" t="s">
        <v>3581</v>
      </c>
      <c r="C3930" s="58" t="s">
        <v>414</v>
      </c>
      <c r="D3930" s="58" t="s">
        <v>1956</v>
      </c>
      <c r="E3930" s="58">
        <v>750</v>
      </c>
      <c r="F3930" s="58">
        <v>12</v>
      </c>
      <c r="G3930" s="59">
        <v>35</v>
      </c>
      <c r="H3930" s="58" t="s">
        <v>416</v>
      </c>
      <c r="I3930" s="59">
        <v>46.49</v>
      </c>
      <c r="J3930">
        <v>1</v>
      </c>
      <c r="K3930" s="191"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20.49</v>
      </c>
      <c r="L3930" s="192" t="str">
        <f t="shared" si="61"/>
        <v>Spirits750</v>
      </c>
      <c r="M3930" s="191">
        <f>VLOOKUP(L3930,'Slope %'!C:D,2,0)</f>
        <v>7.0000000000000007E-2</v>
      </c>
    </row>
    <row r="3931" spans="1:13" x14ac:dyDescent="0.25">
      <c r="A3931">
        <v>50066</v>
      </c>
      <c r="B3931" s="58" t="s">
        <v>3582</v>
      </c>
      <c r="C3931" s="58" t="s">
        <v>423</v>
      </c>
      <c r="D3931" s="58" t="s">
        <v>476</v>
      </c>
      <c r="E3931" s="58">
        <v>750</v>
      </c>
      <c r="F3931" s="58">
        <v>12</v>
      </c>
      <c r="G3931" s="59">
        <v>14</v>
      </c>
      <c r="H3931" s="58" t="s">
        <v>511</v>
      </c>
      <c r="I3931" s="59">
        <v>26.99</v>
      </c>
      <c r="J3931">
        <v>1</v>
      </c>
      <c r="K3931" s="191"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8.1999999999999993</v>
      </c>
      <c r="L3931" s="192" t="str">
        <f t="shared" si="61"/>
        <v>Wine750</v>
      </c>
      <c r="M3931" s="191">
        <f>VLOOKUP(L3931,'Slope %'!C:D,2,0)</f>
        <v>0.1</v>
      </c>
    </row>
    <row r="3932" spans="1:13" x14ac:dyDescent="0.25">
      <c r="A3932">
        <v>50071</v>
      </c>
      <c r="B3932" s="58" t="s">
        <v>3583</v>
      </c>
      <c r="C3932" s="58" t="s">
        <v>673</v>
      </c>
      <c r="D3932" s="58" t="s">
        <v>1264</v>
      </c>
      <c r="E3932" s="58">
        <v>2130</v>
      </c>
      <c r="F3932" s="58">
        <v>4</v>
      </c>
      <c r="G3932" s="59">
        <v>4.5</v>
      </c>
      <c r="H3932" s="58" t="s">
        <v>412</v>
      </c>
      <c r="I3932" s="59">
        <v>18.489999999999998</v>
      </c>
      <c r="J3932">
        <v>6</v>
      </c>
      <c r="K3932" s="191"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7.48</v>
      </c>
      <c r="L3932" s="192" t="str">
        <f t="shared" si="61"/>
        <v>Ready to Drink2130</v>
      </c>
      <c r="M3932" s="191">
        <f>VLOOKUP(L3932,'Slope %'!C:D,2,0)</f>
        <v>0.1</v>
      </c>
    </row>
    <row r="3933" spans="1:13" x14ac:dyDescent="0.25">
      <c r="A3933">
        <v>50071</v>
      </c>
      <c r="B3933" s="58" t="s">
        <v>3583</v>
      </c>
      <c r="C3933" s="58" t="s">
        <v>673</v>
      </c>
      <c r="D3933" s="58" t="s">
        <v>1264</v>
      </c>
      <c r="E3933" s="58">
        <v>2130</v>
      </c>
      <c r="F3933" s="58">
        <v>4</v>
      </c>
      <c r="G3933" s="59">
        <v>4.5</v>
      </c>
      <c r="H3933" s="58" t="s">
        <v>412</v>
      </c>
      <c r="I3933" s="59">
        <v>18.489999999999998</v>
      </c>
      <c r="J3933">
        <v>6</v>
      </c>
      <c r="K3933" s="191"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7.48</v>
      </c>
      <c r="L3933" s="192" t="str">
        <f t="shared" si="61"/>
        <v>Ready to Drink2130</v>
      </c>
      <c r="M3933" s="191">
        <f>VLOOKUP(L3933,'Slope %'!C:D,2,0)</f>
        <v>0.1</v>
      </c>
    </row>
    <row r="3934" spans="1:13" x14ac:dyDescent="0.25">
      <c r="A3934">
        <v>50072</v>
      </c>
      <c r="B3934" s="58" t="s">
        <v>3584</v>
      </c>
      <c r="C3934" s="58" t="s">
        <v>414</v>
      </c>
      <c r="D3934" s="58" t="s">
        <v>549</v>
      </c>
      <c r="E3934" s="58">
        <v>750</v>
      </c>
      <c r="F3934" s="58">
        <v>12</v>
      </c>
      <c r="G3934" s="59">
        <v>35</v>
      </c>
      <c r="H3934" s="58" t="s">
        <v>480</v>
      </c>
      <c r="I3934" s="59">
        <v>31.49</v>
      </c>
      <c r="J3934">
        <v>1</v>
      </c>
      <c r="K3934" s="191"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20.49</v>
      </c>
      <c r="L3934" s="192" t="str">
        <f t="shared" si="61"/>
        <v>Spirits750</v>
      </c>
      <c r="M3934" s="191">
        <f>VLOOKUP(L3934,'Slope %'!C:D,2,0)</f>
        <v>7.0000000000000007E-2</v>
      </c>
    </row>
    <row r="3935" spans="1:13" x14ac:dyDescent="0.25">
      <c r="A3935">
        <v>50077</v>
      </c>
      <c r="B3935" s="58" t="s">
        <v>446</v>
      </c>
      <c r="C3935" s="58" t="s">
        <v>414</v>
      </c>
      <c r="D3935" s="58" t="s">
        <v>447</v>
      </c>
      <c r="E3935" s="58">
        <v>1140</v>
      </c>
      <c r="F3935" s="58">
        <v>12</v>
      </c>
      <c r="G3935" s="59">
        <v>20</v>
      </c>
      <c r="H3935" s="58" t="s">
        <v>448</v>
      </c>
      <c r="I3935" s="59">
        <v>28.86</v>
      </c>
      <c r="J3935">
        <v>1</v>
      </c>
      <c r="K3935" s="191"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17.8</v>
      </c>
      <c r="L3935" s="192" t="str">
        <f t="shared" si="61"/>
        <v>Spirits1140</v>
      </c>
      <c r="M3935" s="191">
        <f>VLOOKUP(L3935,'Slope %'!C:D,2,0)</f>
        <v>0.05</v>
      </c>
    </row>
    <row r="3936" spans="1:13" x14ac:dyDescent="0.25">
      <c r="A3936">
        <v>50086</v>
      </c>
      <c r="B3936" s="58" t="s">
        <v>3585</v>
      </c>
      <c r="C3936" s="58" t="s">
        <v>410</v>
      </c>
      <c r="D3936" s="58" t="s">
        <v>717</v>
      </c>
      <c r="E3936" s="58">
        <v>500</v>
      </c>
      <c r="F3936" s="58">
        <v>12</v>
      </c>
      <c r="G3936" s="59">
        <v>5.8</v>
      </c>
      <c r="H3936" s="58" t="s">
        <v>2967</v>
      </c>
      <c r="I3936" s="59">
        <v>7.95</v>
      </c>
      <c r="J3936">
        <v>1</v>
      </c>
      <c r="K3936" s="191"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2.2599999999999998</v>
      </c>
      <c r="L3936" s="192" t="str">
        <f t="shared" si="61"/>
        <v>Beer500</v>
      </c>
      <c r="M3936" s="191">
        <f>VLOOKUP(L3936,'Slope %'!C:D,2,0)</f>
        <v>0.12</v>
      </c>
    </row>
    <row r="3937" spans="1:13" x14ac:dyDescent="0.25">
      <c r="A3937">
        <v>50086</v>
      </c>
      <c r="B3937" s="58" t="s">
        <v>3585</v>
      </c>
      <c r="C3937" s="58" t="s">
        <v>410</v>
      </c>
      <c r="D3937" s="58" t="s">
        <v>717</v>
      </c>
      <c r="E3937" s="58">
        <v>500</v>
      </c>
      <c r="F3937" s="58">
        <v>12</v>
      </c>
      <c r="G3937" s="59">
        <v>5.8</v>
      </c>
      <c r="H3937" s="58" t="s">
        <v>2967</v>
      </c>
      <c r="I3937" s="59">
        <v>7.95</v>
      </c>
      <c r="J3937">
        <v>1</v>
      </c>
      <c r="K3937" s="191"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2.2599999999999998</v>
      </c>
      <c r="L3937" s="192" t="str">
        <f t="shared" si="61"/>
        <v>Beer500</v>
      </c>
      <c r="M3937" s="191">
        <f>VLOOKUP(L3937,'Slope %'!C:D,2,0)</f>
        <v>0.12</v>
      </c>
    </row>
    <row r="3938" spans="1:13" x14ac:dyDescent="0.25">
      <c r="A3938">
        <v>50107</v>
      </c>
      <c r="B3938" s="58" t="s">
        <v>3586</v>
      </c>
      <c r="C3938" s="58" t="s">
        <v>410</v>
      </c>
      <c r="D3938" s="58" t="s">
        <v>906</v>
      </c>
      <c r="E3938" s="58">
        <v>473</v>
      </c>
      <c r="F3938" s="58">
        <v>24</v>
      </c>
      <c r="G3938" s="59">
        <v>5</v>
      </c>
      <c r="H3938" s="58" t="s">
        <v>1448</v>
      </c>
      <c r="I3938" s="59">
        <v>3.59</v>
      </c>
      <c r="J3938">
        <v>1</v>
      </c>
      <c r="K3938" s="191"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1.85</v>
      </c>
      <c r="L3938" s="192" t="str">
        <f t="shared" si="61"/>
        <v>Beer473</v>
      </c>
      <c r="M3938" s="191">
        <f>VLOOKUP(L3938,'Slope %'!C:D,2,0)</f>
        <v>0.12</v>
      </c>
    </row>
    <row r="3939" spans="1:13" x14ac:dyDescent="0.25">
      <c r="A3939">
        <v>50107</v>
      </c>
      <c r="B3939" s="58" t="s">
        <v>3586</v>
      </c>
      <c r="C3939" s="58" t="s">
        <v>410</v>
      </c>
      <c r="D3939" s="58" t="s">
        <v>906</v>
      </c>
      <c r="E3939" s="58">
        <v>473</v>
      </c>
      <c r="F3939" s="58">
        <v>24</v>
      </c>
      <c r="G3939" s="59">
        <v>5</v>
      </c>
      <c r="H3939" s="58" t="s">
        <v>1448</v>
      </c>
      <c r="I3939" s="59">
        <v>3.59</v>
      </c>
      <c r="J3939">
        <v>1</v>
      </c>
      <c r="K3939" s="191"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1.85</v>
      </c>
      <c r="L3939" s="192" t="str">
        <f t="shared" si="61"/>
        <v>Beer473</v>
      </c>
      <c r="M3939" s="191">
        <f>VLOOKUP(L3939,'Slope %'!C:D,2,0)</f>
        <v>0.12</v>
      </c>
    </row>
    <row r="3940" spans="1:13" x14ac:dyDescent="0.25">
      <c r="A3940">
        <v>50111</v>
      </c>
      <c r="B3940" s="58" t="s">
        <v>3587</v>
      </c>
      <c r="C3940" s="58" t="s">
        <v>423</v>
      </c>
      <c r="D3940" s="58" t="s">
        <v>436</v>
      </c>
      <c r="E3940" s="58">
        <v>750</v>
      </c>
      <c r="F3940" s="58">
        <v>6</v>
      </c>
      <c r="G3940" s="59">
        <v>14</v>
      </c>
      <c r="H3940" s="58" t="s">
        <v>746</v>
      </c>
      <c r="I3940" s="59">
        <v>72.66</v>
      </c>
      <c r="J3940">
        <v>1</v>
      </c>
      <c r="K3940" s="191"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8.1999999999999993</v>
      </c>
      <c r="L3940" s="192" t="str">
        <f t="shared" si="61"/>
        <v>Wine750</v>
      </c>
      <c r="M3940" s="191">
        <f>VLOOKUP(L3940,'Slope %'!C:D,2,0)</f>
        <v>0.1</v>
      </c>
    </row>
    <row r="3941" spans="1:13" x14ac:dyDescent="0.25">
      <c r="A3941">
        <v>50116</v>
      </c>
      <c r="B3941" s="58" t="s">
        <v>3588</v>
      </c>
      <c r="C3941" s="58" t="s">
        <v>410</v>
      </c>
      <c r="D3941" s="58" t="s">
        <v>411</v>
      </c>
      <c r="E3941" s="58">
        <v>473</v>
      </c>
      <c r="F3941" s="58">
        <v>24</v>
      </c>
      <c r="G3941" s="59">
        <v>5</v>
      </c>
      <c r="H3941" s="58" t="s">
        <v>1959</v>
      </c>
      <c r="I3941" s="59">
        <v>4.25</v>
      </c>
      <c r="J3941">
        <v>1</v>
      </c>
      <c r="K3941" s="191"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1.85</v>
      </c>
      <c r="L3941" s="192" t="str">
        <f t="shared" si="61"/>
        <v>Beer473</v>
      </c>
      <c r="M3941" s="191">
        <f>VLOOKUP(L3941,'Slope %'!C:D,2,0)</f>
        <v>0.12</v>
      </c>
    </row>
    <row r="3942" spans="1:13" x14ac:dyDescent="0.25">
      <c r="A3942">
        <v>50116</v>
      </c>
      <c r="B3942" s="58" t="s">
        <v>3588</v>
      </c>
      <c r="C3942" s="58" t="s">
        <v>410</v>
      </c>
      <c r="D3942" s="58" t="s">
        <v>411</v>
      </c>
      <c r="E3942" s="58">
        <v>473</v>
      </c>
      <c r="F3942" s="58">
        <v>24</v>
      </c>
      <c r="G3942" s="59">
        <v>5</v>
      </c>
      <c r="H3942" s="58" t="s">
        <v>1959</v>
      </c>
      <c r="I3942" s="59">
        <v>4.25</v>
      </c>
      <c r="J3942">
        <v>1</v>
      </c>
      <c r="K3942" s="191"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1.85</v>
      </c>
      <c r="L3942" s="192" t="str">
        <f t="shared" si="61"/>
        <v>Beer473</v>
      </c>
      <c r="M3942" s="191">
        <f>VLOOKUP(L3942,'Slope %'!C:D,2,0)</f>
        <v>0.12</v>
      </c>
    </row>
    <row r="3943" spans="1:13" x14ac:dyDescent="0.25">
      <c r="A3943">
        <v>50123</v>
      </c>
      <c r="B3943" s="58" t="s">
        <v>3589</v>
      </c>
      <c r="C3943" s="58" t="s">
        <v>410</v>
      </c>
      <c r="D3943" s="58" t="s">
        <v>411</v>
      </c>
      <c r="E3943" s="58">
        <v>473</v>
      </c>
      <c r="F3943" s="58">
        <v>24</v>
      </c>
      <c r="G3943" s="59">
        <v>5</v>
      </c>
      <c r="H3943" s="58" t="s">
        <v>1448</v>
      </c>
      <c r="I3943" s="59">
        <v>3.79</v>
      </c>
      <c r="J3943">
        <v>1</v>
      </c>
      <c r="K3943" s="191"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1.85</v>
      </c>
      <c r="L3943" s="192" t="str">
        <f t="shared" si="61"/>
        <v>Beer473</v>
      </c>
      <c r="M3943" s="191">
        <f>VLOOKUP(L3943,'Slope %'!C:D,2,0)</f>
        <v>0.12</v>
      </c>
    </row>
    <row r="3944" spans="1:13" x14ac:dyDescent="0.25">
      <c r="A3944">
        <v>50123</v>
      </c>
      <c r="B3944" s="58" t="s">
        <v>3589</v>
      </c>
      <c r="C3944" s="58" t="s">
        <v>410</v>
      </c>
      <c r="D3944" s="58" t="s">
        <v>411</v>
      </c>
      <c r="E3944" s="58">
        <v>473</v>
      </c>
      <c r="F3944" s="58">
        <v>24</v>
      </c>
      <c r="G3944" s="59">
        <v>5</v>
      </c>
      <c r="H3944" s="58" t="s">
        <v>1448</v>
      </c>
      <c r="I3944" s="59">
        <v>3.79</v>
      </c>
      <c r="J3944">
        <v>1</v>
      </c>
      <c r="K3944" s="191"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1.85</v>
      </c>
      <c r="L3944" s="192" t="str">
        <f t="shared" si="61"/>
        <v>Beer473</v>
      </c>
      <c r="M3944" s="191">
        <f>VLOOKUP(L3944,'Slope %'!C:D,2,0)</f>
        <v>0.12</v>
      </c>
    </row>
    <row r="3945" spans="1:13" x14ac:dyDescent="0.25">
      <c r="A3945">
        <v>50142</v>
      </c>
      <c r="B3945" s="58" t="s">
        <v>3590</v>
      </c>
      <c r="C3945" s="58" t="s">
        <v>423</v>
      </c>
      <c r="D3945" s="58" t="s">
        <v>465</v>
      </c>
      <c r="E3945" s="58">
        <v>750</v>
      </c>
      <c r="F3945" s="58">
        <v>6</v>
      </c>
      <c r="G3945" s="59">
        <v>13.5</v>
      </c>
      <c r="H3945" s="58" t="s">
        <v>746</v>
      </c>
      <c r="I3945" s="59">
        <v>29.38</v>
      </c>
      <c r="J3945">
        <v>1</v>
      </c>
      <c r="K3945" s="191"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7.9</v>
      </c>
      <c r="L3945" s="192" t="str">
        <f t="shared" si="61"/>
        <v>Wine750</v>
      </c>
      <c r="M3945" s="191">
        <f>VLOOKUP(L3945,'Slope %'!C:D,2,0)</f>
        <v>0.1</v>
      </c>
    </row>
    <row r="3946" spans="1:13" x14ac:dyDescent="0.25">
      <c r="A3946">
        <v>50149</v>
      </c>
      <c r="B3946" s="58" t="s">
        <v>3591</v>
      </c>
      <c r="C3946" s="58" t="s">
        <v>423</v>
      </c>
      <c r="D3946" s="58" t="s">
        <v>436</v>
      </c>
      <c r="E3946" s="58">
        <v>750</v>
      </c>
      <c r="F3946" s="58">
        <v>6</v>
      </c>
      <c r="G3946" s="59">
        <v>14</v>
      </c>
      <c r="H3946" s="58" t="s">
        <v>746</v>
      </c>
      <c r="I3946" s="59">
        <v>50.94</v>
      </c>
      <c r="J3946">
        <v>1</v>
      </c>
      <c r="K3946" s="191"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8.1999999999999993</v>
      </c>
      <c r="L3946" s="192" t="str">
        <f t="shared" si="61"/>
        <v>Wine750</v>
      </c>
      <c r="M3946" s="191">
        <f>VLOOKUP(L3946,'Slope %'!C:D,2,0)</f>
        <v>0.1</v>
      </c>
    </row>
    <row r="3947" spans="1:13" x14ac:dyDescent="0.25">
      <c r="A3947">
        <v>50200</v>
      </c>
      <c r="B3947" s="58" t="s">
        <v>3276</v>
      </c>
      <c r="C3947" s="58" t="s">
        <v>423</v>
      </c>
      <c r="D3947" s="58" t="s">
        <v>473</v>
      </c>
      <c r="E3947" s="58">
        <v>750</v>
      </c>
      <c r="F3947" s="58">
        <v>6</v>
      </c>
      <c r="G3947" s="59">
        <v>14.5</v>
      </c>
      <c r="H3947" s="58" t="s">
        <v>431</v>
      </c>
      <c r="I3947" s="59">
        <v>29.99</v>
      </c>
      <c r="J3947">
        <v>1</v>
      </c>
      <c r="K3947" s="191"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8.49</v>
      </c>
      <c r="L3947" s="192" t="str">
        <f t="shared" si="61"/>
        <v>Wine750</v>
      </c>
      <c r="M3947" s="191">
        <f>VLOOKUP(L3947,'Slope %'!C:D,2,0)</f>
        <v>0.1</v>
      </c>
    </row>
    <row r="3948" spans="1:13" x14ac:dyDescent="0.25">
      <c r="A3948">
        <v>50218</v>
      </c>
      <c r="B3948" s="58" t="s">
        <v>3592</v>
      </c>
      <c r="C3948" s="58" t="s">
        <v>423</v>
      </c>
      <c r="D3948" s="58" t="s">
        <v>473</v>
      </c>
      <c r="E3948" s="58">
        <v>750</v>
      </c>
      <c r="F3948" s="58">
        <v>12</v>
      </c>
      <c r="G3948" s="59">
        <v>14.5</v>
      </c>
      <c r="H3948" s="58" t="s">
        <v>471</v>
      </c>
      <c r="I3948" s="59">
        <v>57.99</v>
      </c>
      <c r="J3948">
        <v>1</v>
      </c>
      <c r="K3948" s="191"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8.49</v>
      </c>
      <c r="L3948" s="192" t="str">
        <f t="shared" si="61"/>
        <v>Wine750</v>
      </c>
      <c r="M3948" s="191">
        <f>VLOOKUP(L3948,'Slope %'!C:D,2,0)</f>
        <v>0.1</v>
      </c>
    </row>
    <row r="3949" spans="1:13" x14ac:dyDescent="0.25">
      <c r="A3949">
        <v>50220</v>
      </c>
      <c r="B3949" s="58" t="s">
        <v>3593</v>
      </c>
      <c r="C3949" s="58" t="s">
        <v>423</v>
      </c>
      <c r="D3949" s="58" t="s">
        <v>433</v>
      </c>
      <c r="E3949" s="58">
        <v>750</v>
      </c>
      <c r="F3949" s="58">
        <v>6</v>
      </c>
      <c r="G3949" s="59">
        <v>12.5</v>
      </c>
      <c r="H3949" s="58" t="s">
        <v>434</v>
      </c>
      <c r="I3949" s="59">
        <v>27.99</v>
      </c>
      <c r="J3949">
        <v>1</v>
      </c>
      <c r="K3949" s="191"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7.32</v>
      </c>
      <c r="L3949" s="192" t="str">
        <f t="shared" si="61"/>
        <v>Wine750</v>
      </c>
      <c r="M3949" s="191">
        <f>VLOOKUP(L3949,'Slope %'!C:D,2,0)</f>
        <v>0.1</v>
      </c>
    </row>
    <row r="3950" spans="1:13" x14ac:dyDescent="0.25">
      <c r="A3950">
        <v>50224</v>
      </c>
      <c r="B3950" s="58" t="s">
        <v>3594</v>
      </c>
      <c r="C3950" s="58" t="s">
        <v>414</v>
      </c>
      <c r="D3950" s="58" t="s">
        <v>545</v>
      </c>
      <c r="E3950" s="58">
        <v>750</v>
      </c>
      <c r="F3950" s="58">
        <v>6</v>
      </c>
      <c r="G3950" s="59">
        <v>40</v>
      </c>
      <c r="H3950" s="58" t="s">
        <v>428</v>
      </c>
      <c r="I3950" s="59">
        <v>89.99</v>
      </c>
      <c r="J3950">
        <v>1</v>
      </c>
      <c r="K3950" s="191"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23.42</v>
      </c>
      <c r="L3950" s="192" t="str">
        <f t="shared" si="61"/>
        <v>Spirits750</v>
      </c>
      <c r="M3950" s="191">
        <f>VLOOKUP(L3950,'Slope %'!C:D,2,0)</f>
        <v>7.0000000000000007E-2</v>
      </c>
    </row>
    <row r="3951" spans="1:13" x14ac:dyDescent="0.25">
      <c r="A3951">
        <v>50236</v>
      </c>
      <c r="B3951" s="58" t="s">
        <v>3595</v>
      </c>
      <c r="C3951" s="58" t="s">
        <v>1444</v>
      </c>
      <c r="D3951" s="58" t="s">
        <v>440</v>
      </c>
      <c r="E3951" s="58">
        <v>0</v>
      </c>
      <c r="F3951" s="58">
        <v>500</v>
      </c>
      <c r="H3951" s="58" t="s">
        <v>1445</v>
      </c>
      <c r="I3951" s="59">
        <v>0</v>
      </c>
      <c r="K3951" s="191"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0</v>
      </c>
      <c r="L3951" s="192" t="str">
        <f t="shared" si="61"/>
        <v>Community Support Program0</v>
      </c>
      <c r="M3951" s="191" t="e">
        <f>VLOOKUP(L3951,'Slope %'!C:D,2,0)</f>
        <v>#N/A</v>
      </c>
    </row>
    <row r="3952" spans="1:13" x14ac:dyDescent="0.25">
      <c r="A3952">
        <v>50239</v>
      </c>
      <c r="B3952" s="58" t="s">
        <v>3596</v>
      </c>
      <c r="C3952" s="58" t="s">
        <v>423</v>
      </c>
      <c r="D3952" s="58" t="s">
        <v>602</v>
      </c>
      <c r="E3952" s="58">
        <v>750</v>
      </c>
      <c r="F3952" s="58">
        <v>12</v>
      </c>
      <c r="G3952" s="59">
        <v>13</v>
      </c>
      <c r="H3952" s="58" t="s">
        <v>434</v>
      </c>
      <c r="I3952" s="59">
        <v>19.989999999999998</v>
      </c>
      <c r="J3952">
        <v>1</v>
      </c>
      <c r="K3952" s="191"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7.61</v>
      </c>
      <c r="L3952" s="192" t="str">
        <f t="shared" si="61"/>
        <v>Wine750</v>
      </c>
      <c r="M3952" s="191">
        <f>VLOOKUP(L3952,'Slope %'!C:D,2,0)</f>
        <v>0.1</v>
      </c>
    </row>
    <row r="3953" spans="1:13" x14ac:dyDescent="0.25">
      <c r="A3953">
        <v>50244</v>
      </c>
      <c r="B3953" s="58" t="s">
        <v>3597</v>
      </c>
      <c r="C3953" s="58" t="s">
        <v>423</v>
      </c>
      <c r="D3953" s="58" t="s">
        <v>467</v>
      </c>
      <c r="E3953" s="58">
        <v>3000</v>
      </c>
      <c r="F3953" s="58">
        <v>4</v>
      </c>
      <c r="G3953" s="59">
        <v>12</v>
      </c>
      <c r="H3953" s="58" t="s">
        <v>474</v>
      </c>
      <c r="I3953" s="59">
        <v>37.99</v>
      </c>
      <c r="J3953">
        <v>1</v>
      </c>
      <c r="K3953" s="191"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28.11</v>
      </c>
      <c r="L3953" s="192" t="str">
        <f t="shared" si="61"/>
        <v>Wine3000</v>
      </c>
      <c r="M3953" s="191">
        <f>VLOOKUP(L3953,'Slope %'!C:D,2,0)</f>
        <v>0.05</v>
      </c>
    </row>
    <row r="3954" spans="1:13" x14ac:dyDescent="0.25">
      <c r="A3954">
        <v>50247</v>
      </c>
      <c r="B3954" s="58" t="s">
        <v>3598</v>
      </c>
      <c r="C3954" s="58" t="s">
        <v>423</v>
      </c>
      <c r="D3954" s="58" t="s">
        <v>602</v>
      </c>
      <c r="E3954" s="58">
        <v>3000</v>
      </c>
      <c r="F3954" s="58">
        <v>4</v>
      </c>
      <c r="G3954" s="59">
        <v>12.5</v>
      </c>
      <c r="H3954" s="58" t="s">
        <v>474</v>
      </c>
      <c r="I3954" s="59">
        <v>37.99</v>
      </c>
      <c r="J3954">
        <v>1</v>
      </c>
      <c r="K3954" s="191"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29.28</v>
      </c>
      <c r="L3954" s="192" t="str">
        <f t="shared" si="61"/>
        <v>Wine3000</v>
      </c>
      <c r="M3954" s="191">
        <f>VLOOKUP(L3954,'Slope %'!C:D,2,0)</f>
        <v>0.05</v>
      </c>
    </row>
    <row r="3955" spans="1:13" x14ac:dyDescent="0.25">
      <c r="A3955">
        <v>50258</v>
      </c>
      <c r="B3955" s="58" t="s">
        <v>3599</v>
      </c>
      <c r="C3955" s="58" t="s">
        <v>414</v>
      </c>
      <c r="D3955" s="58" t="s">
        <v>3087</v>
      </c>
      <c r="E3955" s="58">
        <v>360</v>
      </c>
      <c r="F3955" s="58">
        <v>20</v>
      </c>
      <c r="G3955" s="59">
        <v>13.5</v>
      </c>
      <c r="H3955" s="58" t="s">
        <v>600</v>
      </c>
      <c r="I3955" s="59">
        <v>11.29</v>
      </c>
      <c r="J3955">
        <v>1</v>
      </c>
      <c r="K3955" s="191"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4.3099999999999996</v>
      </c>
      <c r="L3955" s="192" t="str">
        <f t="shared" si="61"/>
        <v>Spirits360</v>
      </c>
      <c r="M3955" s="191">
        <f>VLOOKUP(L3955,'Slope %'!C:D,2,0)</f>
        <v>0.1</v>
      </c>
    </row>
    <row r="3956" spans="1:13" x14ac:dyDescent="0.25">
      <c r="A3956">
        <v>50260</v>
      </c>
      <c r="B3956" s="58" t="s">
        <v>3600</v>
      </c>
      <c r="C3956" s="58" t="s">
        <v>414</v>
      </c>
      <c r="D3956" s="58" t="s">
        <v>3087</v>
      </c>
      <c r="E3956" s="58">
        <v>360</v>
      </c>
      <c r="F3956" s="58">
        <v>20</v>
      </c>
      <c r="G3956" s="59">
        <v>12.5</v>
      </c>
      <c r="H3956" s="58" t="s">
        <v>600</v>
      </c>
      <c r="I3956" s="59">
        <v>11.29</v>
      </c>
      <c r="J3956">
        <v>1</v>
      </c>
      <c r="K3956" s="191"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3.99</v>
      </c>
      <c r="L3956" s="192" t="str">
        <f t="shared" si="61"/>
        <v>Spirits360</v>
      </c>
      <c r="M3956" s="191">
        <f>VLOOKUP(L3956,'Slope %'!C:D,2,0)</f>
        <v>0.1</v>
      </c>
    </row>
    <row r="3957" spans="1:13" x14ac:dyDescent="0.25">
      <c r="A3957">
        <v>50261</v>
      </c>
      <c r="B3957" s="58" t="s">
        <v>3601</v>
      </c>
      <c r="C3957" s="58" t="s">
        <v>673</v>
      </c>
      <c r="D3957" s="58" t="s">
        <v>1091</v>
      </c>
      <c r="E3957" s="58">
        <v>4260</v>
      </c>
      <c r="F3957" s="58">
        <v>1</v>
      </c>
      <c r="G3957" s="59">
        <v>7</v>
      </c>
      <c r="H3957" s="58" t="s">
        <v>697</v>
      </c>
      <c r="I3957" s="59">
        <v>31.99</v>
      </c>
      <c r="J3957">
        <v>12</v>
      </c>
      <c r="K3957" s="191"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23.28</v>
      </c>
      <c r="L3957" s="192" t="str">
        <f t="shared" si="61"/>
        <v>Ready to Drink4260</v>
      </c>
      <c r="M3957" s="191">
        <f>VLOOKUP(L3957,'Slope %'!C:D,2,0)</f>
        <v>7.0000000000000007E-2</v>
      </c>
    </row>
    <row r="3958" spans="1:13" x14ac:dyDescent="0.25">
      <c r="A3958">
        <v>50261</v>
      </c>
      <c r="B3958" s="58" t="s">
        <v>3601</v>
      </c>
      <c r="C3958" s="58" t="s">
        <v>673</v>
      </c>
      <c r="D3958" s="58" t="s">
        <v>1091</v>
      </c>
      <c r="E3958" s="58">
        <v>4260</v>
      </c>
      <c r="F3958" s="58">
        <v>1</v>
      </c>
      <c r="G3958" s="59">
        <v>7</v>
      </c>
      <c r="H3958" s="58" t="s">
        <v>697</v>
      </c>
      <c r="I3958" s="59">
        <v>31.99</v>
      </c>
      <c r="J3958">
        <v>12</v>
      </c>
      <c r="K3958" s="191"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23.28</v>
      </c>
      <c r="L3958" s="192" t="str">
        <f t="shared" si="61"/>
        <v>Ready to Drink4260</v>
      </c>
      <c r="M3958" s="191">
        <f>VLOOKUP(L3958,'Slope %'!C:D,2,0)</f>
        <v>7.0000000000000007E-2</v>
      </c>
    </row>
    <row r="3959" spans="1:13" x14ac:dyDescent="0.25">
      <c r="A3959">
        <v>50262</v>
      </c>
      <c r="B3959" s="58" t="s">
        <v>3602</v>
      </c>
      <c r="C3959" s="58" t="s">
        <v>673</v>
      </c>
      <c r="D3959" s="58" t="s">
        <v>674</v>
      </c>
      <c r="E3959" s="58">
        <v>4260</v>
      </c>
      <c r="F3959" s="58">
        <v>1</v>
      </c>
      <c r="G3959" s="59">
        <v>7</v>
      </c>
      <c r="H3959" s="58" t="s">
        <v>697</v>
      </c>
      <c r="I3959" s="59">
        <v>32.99</v>
      </c>
      <c r="J3959">
        <v>12</v>
      </c>
      <c r="K3959" s="191"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23.28</v>
      </c>
      <c r="L3959" s="192" t="str">
        <f t="shared" si="61"/>
        <v>Ready to Drink4260</v>
      </c>
      <c r="M3959" s="191">
        <f>VLOOKUP(L3959,'Slope %'!C:D,2,0)</f>
        <v>7.0000000000000007E-2</v>
      </c>
    </row>
    <row r="3960" spans="1:13" x14ac:dyDescent="0.25">
      <c r="A3960">
        <v>50262</v>
      </c>
      <c r="B3960" s="58" t="s">
        <v>3602</v>
      </c>
      <c r="C3960" s="58" t="s">
        <v>673</v>
      </c>
      <c r="D3960" s="58" t="s">
        <v>674</v>
      </c>
      <c r="E3960" s="58">
        <v>4260</v>
      </c>
      <c r="F3960" s="58">
        <v>1</v>
      </c>
      <c r="G3960" s="59">
        <v>7</v>
      </c>
      <c r="H3960" s="58" t="s">
        <v>697</v>
      </c>
      <c r="I3960" s="59">
        <v>32.99</v>
      </c>
      <c r="J3960">
        <v>12</v>
      </c>
      <c r="K3960" s="191"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23.28</v>
      </c>
      <c r="L3960" s="192" t="str">
        <f t="shared" si="61"/>
        <v>Ready to Drink4260</v>
      </c>
      <c r="M3960" s="191">
        <f>VLOOKUP(L3960,'Slope %'!C:D,2,0)</f>
        <v>7.0000000000000007E-2</v>
      </c>
    </row>
    <row r="3961" spans="1:13" x14ac:dyDescent="0.25">
      <c r="A3961">
        <v>50264</v>
      </c>
      <c r="B3961" s="58" t="s">
        <v>3603</v>
      </c>
      <c r="C3961" s="58" t="s">
        <v>673</v>
      </c>
      <c r="D3961" s="58" t="s">
        <v>1264</v>
      </c>
      <c r="E3961" s="58">
        <v>58600</v>
      </c>
      <c r="F3961" s="58">
        <v>1</v>
      </c>
      <c r="G3961" s="59">
        <v>5</v>
      </c>
      <c r="H3961" s="58" t="s">
        <v>759</v>
      </c>
      <c r="I3961" s="59">
        <v>233.56</v>
      </c>
      <c r="J3961">
        <v>1</v>
      </c>
      <c r="K3961" s="191"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228.75</v>
      </c>
      <c r="L3961" s="192" t="str">
        <f t="shared" si="61"/>
        <v>Ready to Drink58600</v>
      </c>
      <c r="M3961" s="191" t="e">
        <f>VLOOKUP(L3961,'Slope %'!C:D,2,0)</f>
        <v>#N/A</v>
      </c>
    </row>
    <row r="3962" spans="1:13" x14ac:dyDescent="0.25">
      <c r="A3962">
        <v>50264</v>
      </c>
      <c r="B3962" s="58" t="s">
        <v>3603</v>
      </c>
      <c r="C3962" s="58" t="s">
        <v>673</v>
      </c>
      <c r="D3962" s="58" t="s">
        <v>1264</v>
      </c>
      <c r="E3962" s="58">
        <v>58600</v>
      </c>
      <c r="F3962" s="58">
        <v>1</v>
      </c>
      <c r="G3962" s="59">
        <v>5</v>
      </c>
      <c r="H3962" s="58" t="s">
        <v>759</v>
      </c>
      <c r="I3962" s="59">
        <v>233.56</v>
      </c>
      <c r="J3962">
        <v>1</v>
      </c>
      <c r="K3962" s="191"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228.75</v>
      </c>
      <c r="L3962" s="192" t="str">
        <f t="shared" si="61"/>
        <v>Ready to Drink58600</v>
      </c>
      <c r="M3962" s="191" t="e">
        <f>VLOOKUP(L3962,'Slope %'!C:D,2,0)</f>
        <v>#N/A</v>
      </c>
    </row>
    <row r="3963" spans="1:13" x14ac:dyDescent="0.25">
      <c r="A3963">
        <v>50270</v>
      </c>
      <c r="B3963" s="58" t="s">
        <v>3604</v>
      </c>
      <c r="C3963" s="58" t="s">
        <v>410</v>
      </c>
      <c r="D3963" s="58" t="s">
        <v>411</v>
      </c>
      <c r="E3963" s="58">
        <v>473</v>
      </c>
      <c r="F3963" s="58">
        <v>24</v>
      </c>
      <c r="G3963" s="59">
        <v>5</v>
      </c>
      <c r="H3963" s="58" t="s">
        <v>563</v>
      </c>
      <c r="I3963" s="59">
        <v>3.79</v>
      </c>
      <c r="J3963">
        <v>1</v>
      </c>
      <c r="K3963" s="191"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1.85</v>
      </c>
      <c r="L3963" s="192" t="str">
        <f t="shared" si="61"/>
        <v>Beer473</v>
      </c>
      <c r="M3963" s="191">
        <f>VLOOKUP(L3963,'Slope %'!C:D,2,0)</f>
        <v>0.12</v>
      </c>
    </row>
    <row r="3964" spans="1:13" x14ac:dyDescent="0.25">
      <c r="A3964">
        <v>50270</v>
      </c>
      <c r="B3964" s="58" t="s">
        <v>3604</v>
      </c>
      <c r="C3964" s="58" t="s">
        <v>410</v>
      </c>
      <c r="D3964" s="58" t="s">
        <v>411</v>
      </c>
      <c r="E3964" s="58">
        <v>473</v>
      </c>
      <c r="F3964" s="58">
        <v>24</v>
      </c>
      <c r="G3964" s="59">
        <v>5</v>
      </c>
      <c r="H3964" s="58" t="s">
        <v>563</v>
      </c>
      <c r="I3964" s="59">
        <v>3.79</v>
      </c>
      <c r="J3964">
        <v>1</v>
      </c>
      <c r="K3964" s="191"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1.85</v>
      </c>
      <c r="L3964" s="192" t="str">
        <f t="shared" si="61"/>
        <v>Beer473</v>
      </c>
      <c r="M3964" s="191">
        <f>VLOOKUP(L3964,'Slope %'!C:D,2,0)</f>
        <v>0.12</v>
      </c>
    </row>
    <row r="3965" spans="1:13" x14ac:dyDescent="0.25">
      <c r="A3965">
        <v>50271</v>
      </c>
      <c r="B3965" s="58" t="s">
        <v>3605</v>
      </c>
      <c r="C3965" s="58" t="s">
        <v>410</v>
      </c>
      <c r="D3965" s="58" t="s">
        <v>411</v>
      </c>
      <c r="E3965" s="58">
        <v>4260</v>
      </c>
      <c r="F3965" s="58">
        <v>2</v>
      </c>
      <c r="G3965" s="59">
        <v>5</v>
      </c>
      <c r="H3965" s="58" t="s">
        <v>563</v>
      </c>
      <c r="I3965" s="59">
        <v>27.99</v>
      </c>
      <c r="J3965">
        <v>12</v>
      </c>
      <c r="K3965" s="191"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16.63</v>
      </c>
      <c r="L3965" s="192" t="str">
        <f t="shared" si="61"/>
        <v>Beer4260</v>
      </c>
      <c r="M3965" s="191">
        <f>VLOOKUP(L3965,'Slope %'!C:D,2,0)</f>
        <v>7.0000000000000007E-2</v>
      </c>
    </row>
    <row r="3966" spans="1:13" x14ac:dyDescent="0.25">
      <c r="A3966">
        <v>50271</v>
      </c>
      <c r="B3966" s="58" t="s">
        <v>3605</v>
      </c>
      <c r="C3966" s="58" t="s">
        <v>410</v>
      </c>
      <c r="D3966" s="58" t="s">
        <v>411</v>
      </c>
      <c r="E3966" s="58">
        <v>4260</v>
      </c>
      <c r="F3966" s="58">
        <v>2</v>
      </c>
      <c r="G3966" s="59">
        <v>5</v>
      </c>
      <c r="H3966" s="58" t="s">
        <v>563</v>
      </c>
      <c r="I3966" s="59">
        <v>27.99</v>
      </c>
      <c r="J3966">
        <v>12</v>
      </c>
      <c r="K3966" s="191"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16.63</v>
      </c>
      <c r="L3966" s="192" t="str">
        <f t="shared" si="61"/>
        <v>Beer4260</v>
      </c>
      <c r="M3966" s="191">
        <f>VLOOKUP(L3966,'Slope %'!C:D,2,0)</f>
        <v>7.0000000000000007E-2</v>
      </c>
    </row>
    <row r="3967" spans="1:13" x14ac:dyDescent="0.25">
      <c r="A3967">
        <v>50273</v>
      </c>
      <c r="B3967" s="58" t="s">
        <v>3606</v>
      </c>
      <c r="C3967" s="58" t="s">
        <v>410</v>
      </c>
      <c r="D3967" s="58" t="s">
        <v>411</v>
      </c>
      <c r="E3967" s="58">
        <v>3960</v>
      </c>
      <c r="F3967" s="58">
        <v>2</v>
      </c>
      <c r="G3967" s="59">
        <v>5.0999999999999996</v>
      </c>
      <c r="H3967" s="58" t="s">
        <v>563</v>
      </c>
      <c r="I3967" s="59">
        <v>29.99</v>
      </c>
      <c r="J3967">
        <v>12</v>
      </c>
      <c r="K3967" s="191"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15.77</v>
      </c>
      <c r="L3967" s="192" t="str">
        <f t="shared" si="61"/>
        <v>Beer3960</v>
      </c>
      <c r="M3967" s="191">
        <f>VLOOKUP(L3967,'Slope %'!C:D,2,0)</f>
        <v>7.0000000000000007E-2</v>
      </c>
    </row>
    <row r="3968" spans="1:13" x14ac:dyDescent="0.25">
      <c r="A3968">
        <v>50273</v>
      </c>
      <c r="B3968" s="58" t="s">
        <v>3606</v>
      </c>
      <c r="C3968" s="58" t="s">
        <v>410</v>
      </c>
      <c r="D3968" s="58" t="s">
        <v>411</v>
      </c>
      <c r="E3968" s="58">
        <v>3960</v>
      </c>
      <c r="F3968" s="58">
        <v>2</v>
      </c>
      <c r="G3968" s="59">
        <v>5.0999999999999996</v>
      </c>
      <c r="H3968" s="58" t="s">
        <v>563</v>
      </c>
      <c r="I3968" s="59">
        <v>29.99</v>
      </c>
      <c r="J3968">
        <v>12</v>
      </c>
      <c r="K3968" s="191"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15.77</v>
      </c>
      <c r="L3968" s="192" t="str">
        <f t="shared" si="61"/>
        <v>Beer3960</v>
      </c>
      <c r="M3968" s="191">
        <f>VLOOKUP(L3968,'Slope %'!C:D,2,0)</f>
        <v>7.0000000000000007E-2</v>
      </c>
    </row>
    <row r="3969" spans="1:13" x14ac:dyDescent="0.25">
      <c r="A3969">
        <v>50274</v>
      </c>
      <c r="B3969" s="58" t="s">
        <v>3607</v>
      </c>
      <c r="C3969" s="58" t="s">
        <v>410</v>
      </c>
      <c r="D3969" s="58" t="s">
        <v>411</v>
      </c>
      <c r="E3969" s="58">
        <v>473</v>
      </c>
      <c r="F3969" s="58">
        <v>24</v>
      </c>
      <c r="G3969" s="59">
        <v>4.2</v>
      </c>
      <c r="H3969" s="58" t="s">
        <v>1959</v>
      </c>
      <c r="I3969" s="59">
        <v>3.75</v>
      </c>
      <c r="J3969">
        <v>1</v>
      </c>
      <c r="K3969" s="191"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1.55</v>
      </c>
      <c r="L3969" s="192" t="str">
        <f t="shared" si="61"/>
        <v>Beer473</v>
      </c>
      <c r="M3969" s="191">
        <f>VLOOKUP(L3969,'Slope %'!C:D,2,0)</f>
        <v>0.12</v>
      </c>
    </row>
    <row r="3970" spans="1:13" x14ac:dyDescent="0.25">
      <c r="A3970">
        <v>50274</v>
      </c>
      <c r="B3970" s="58" t="s">
        <v>3607</v>
      </c>
      <c r="C3970" s="58" t="s">
        <v>410</v>
      </c>
      <c r="D3970" s="58" t="s">
        <v>411</v>
      </c>
      <c r="E3970" s="58">
        <v>473</v>
      </c>
      <c r="F3970" s="58">
        <v>24</v>
      </c>
      <c r="G3970" s="59">
        <v>4.2</v>
      </c>
      <c r="H3970" s="58" t="s">
        <v>1959</v>
      </c>
      <c r="I3970" s="59">
        <v>3.75</v>
      </c>
      <c r="J3970">
        <v>1</v>
      </c>
      <c r="K3970" s="191"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1.55</v>
      </c>
      <c r="L3970" s="192" t="str">
        <f t="shared" si="61"/>
        <v>Beer473</v>
      </c>
      <c r="M3970" s="191">
        <f>VLOOKUP(L3970,'Slope %'!C:D,2,0)</f>
        <v>0.12</v>
      </c>
    </row>
    <row r="3971" spans="1:13" x14ac:dyDescent="0.25">
      <c r="A3971">
        <v>50276</v>
      </c>
      <c r="B3971" s="58" t="s">
        <v>1060</v>
      </c>
      <c r="C3971" s="58" t="s">
        <v>414</v>
      </c>
      <c r="D3971" s="58" t="s">
        <v>623</v>
      </c>
      <c r="E3971" s="58">
        <v>375</v>
      </c>
      <c r="F3971" s="58">
        <v>12</v>
      </c>
      <c r="G3971" s="59">
        <v>40</v>
      </c>
      <c r="H3971" s="58" t="s">
        <v>428</v>
      </c>
      <c r="I3971" s="59">
        <v>50.99</v>
      </c>
      <c r="J3971">
        <v>1</v>
      </c>
      <c r="K3971" s="191"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13.3</v>
      </c>
      <c r="L3971" s="192" t="str">
        <f t="shared" ref="L3971:L4034" si="62">(_xlfn.CONCAT(C3971,E3971))</f>
        <v>Spirits375</v>
      </c>
      <c r="M3971" s="191">
        <f>VLOOKUP(L3971,'Slope %'!C:D,2,0)</f>
        <v>0.1</v>
      </c>
    </row>
    <row r="3972" spans="1:13" x14ac:dyDescent="0.25">
      <c r="A3972">
        <v>50283</v>
      </c>
      <c r="B3972" s="58" t="s">
        <v>3608</v>
      </c>
      <c r="C3972" s="58" t="s">
        <v>423</v>
      </c>
      <c r="D3972" s="58" t="s">
        <v>598</v>
      </c>
      <c r="E3972" s="58">
        <v>4000</v>
      </c>
      <c r="F3972" s="58">
        <v>4</v>
      </c>
      <c r="G3972" s="59">
        <v>14</v>
      </c>
      <c r="H3972" s="58" t="s">
        <v>425</v>
      </c>
      <c r="I3972" s="59">
        <v>44.99</v>
      </c>
      <c r="J3972">
        <v>1</v>
      </c>
      <c r="K3972" s="191"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36.409999999999997</v>
      </c>
      <c r="L3972" s="192" t="str">
        <f t="shared" si="62"/>
        <v>Wine4000</v>
      </c>
      <c r="M3972" s="191">
        <f>VLOOKUP(L3972,'Slope %'!C:D,2,0)</f>
        <v>0.05</v>
      </c>
    </row>
    <row r="3973" spans="1:13" x14ac:dyDescent="0.25">
      <c r="A3973">
        <v>50286</v>
      </c>
      <c r="B3973" s="58" t="s">
        <v>3609</v>
      </c>
      <c r="C3973" s="58" t="s">
        <v>410</v>
      </c>
      <c r="D3973" s="58" t="s">
        <v>717</v>
      </c>
      <c r="E3973" s="58">
        <v>473</v>
      </c>
      <c r="F3973" s="58">
        <v>24</v>
      </c>
      <c r="G3973" s="59">
        <v>6</v>
      </c>
      <c r="H3973" s="58" t="s">
        <v>1959</v>
      </c>
      <c r="I3973" s="59">
        <v>4.75</v>
      </c>
      <c r="J3973">
        <v>1</v>
      </c>
      <c r="K3973" s="191"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2.2200000000000002</v>
      </c>
      <c r="L3973" s="192" t="str">
        <f t="shared" si="62"/>
        <v>Beer473</v>
      </c>
      <c r="M3973" s="191">
        <f>VLOOKUP(L3973,'Slope %'!C:D,2,0)</f>
        <v>0.12</v>
      </c>
    </row>
    <row r="3974" spans="1:13" x14ac:dyDescent="0.25">
      <c r="A3974">
        <v>50286</v>
      </c>
      <c r="B3974" s="58" t="s">
        <v>3609</v>
      </c>
      <c r="C3974" s="58" t="s">
        <v>410</v>
      </c>
      <c r="D3974" s="58" t="s">
        <v>717</v>
      </c>
      <c r="E3974" s="58">
        <v>473</v>
      </c>
      <c r="F3974" s="58">
        <v>24</v>
      </c>
      <c r="G3974" s="59">
        <v>6</v>
      </c>
      <c r="H3974" s="58" t="s">
        <v>1959</v>
      </c>
      <c r="I3974" s="59">
        <v>4.75</v>
      </c>
      <c r="J3974">
        <v>1</v>
      </c>
      <c r="K3974" s="191"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2.2200000000000002</v>
      </c>
      <c r="L3974" s="192" t="str">
        <f t="shared" si="62"/>
        <v>Beer473</v>
      </c>
      <c r="M3974" s="191">
        <f>VLOOKUP(L3974,'Slope %'!C:D,2,0)</f>
        <v>0.12</v>
      </c>
    </row>
    <row r="3975" spans="1:13" x14ac:dyDescent="0.25">
      <c r="A3975">
        <v>50289</v>
      </c>
      <c r="B3975" s="58" t="s">
        <v>3610</v>
      </c>
      <c r="C3975" s="58" t="s">
        <v>423</v>
      </c>
      <c r="D3975" s="58" t="s">
        <v>473</v>
      </c>
      <c r="E3975" s="58">
        <v>4000</v>
      </c>
      <c r="F3975" s="58">
        <v>4</v>
      </c>
      <c r="G3975" s="59">
        <v>12</v>
      </c>
      <c r="H3975" s="58" t="s">
        <v>425</v>
      </c>
      <c r="I3975" s="59">
        <v>40.99</v>
      </c>
      <c r="J3975">
        <v>1</v>
      </c>
      <c r="K3975" s="191"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31.2</v>
      </c>
      <c r="L3975" s="192" t="str">
        <f t="shared" si="62"/>
        <v>Wine4000</v>
      </c>
      <c r="M3975" s="191">
        <f>VLOOKUP(L3975,'Slope %'!C:D,2,0)</f>
        <v>0.05</v>
      </c>
    </row>
    <row r="3976" spans="1:13" x14ac:dyDescent="0.25">
      <c r="A3976">
        <v>50316</v>
      </c>
      <c r="B3976" s="58" t="s">
        <v>3611</v>
      </c>
      <c r="C3976" s="58" t="s">
        <v>410</v>
      </c>
      <c r="D3976" s="58" t="s">
        <v>411</v>
      </c>
      <c r="E3976" s="58">
        <v>355</v>
      </c>
      <c r="F3976" s="58">
        <v>24</v>
      </c>
      <c r="G3976" s="59">
        <v>4.5</v>
      </c>
      <c r="H3976" s="58" t="s">
        <v>3612</v>
      </c>
      <c r="I3976" s="59">
        <v>3.09</v>
      </c>
      <c r="J3976">
        <v>1</v>
      </c>
      <c r="K3976" s="191"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1.25</v>
      </c>
      <c r="L3976" s="192" t="str">
        <f t="shared" si="62"/>
        <v>Beer355</v>
      </c>
      <c r="M3976" s="191">
        <f>VLOOKUP(L3976,'Slope %'!C:D,2,0)</f>
        <v>0.12</v>
      </c>
    </row>
    <row r="3977" spans="1:13" x14ac:dyDescent="0.25">
      <c r="A3977">
        <v>50316</v>
      </c>
      <c r="B3977" s="58" t="s">
        <v>3611</v>
      </c>
      <c r="C3977" s="58" t="s">
        <v>410</v>
      </c>
      <c r="D3977" s="58" t="s">
        <v>411</v>
      </c>
      <c r="E3977" s="58">
        <v>355</v>
      </c>
      <c r="F3977" s="58">
        <v>24</v>
      </c>
      <c r="G3977" s="59">
        <v>4.5</v>
      </c>
      <c r="H3977" s="58" t="s">
        <v>3612</v>
      </c>
      <c r="I3977" s="59">
        <v>3.09</v>
      </c>
      <c r="J3977">
        <v>1</v>
      </c>
      <c r="K3977" s="191"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1.25</v>
      </c>
      <c r="L3977" s="192" t="str">
        <f t="shared" si="62"/>
        <v>Beer355</v>
      </c>
      <c r="M3977" s="191">
        <f>VLOOKUP(L3977,'Slope %'!C:D,2,0)</f>
        <v>0.12</v>
      </c>
    </row>
    <row r="3978" spans="1:13" x14ac:dyDescent="0.25">
      <c r="A3978">
        <v>50317</v>
      </c>
      <c r="B3978" s="58" t="s">
        <v>3613</v>
      </c>
      <c r="C3978" s="58" t="s">
        <v>410</v>
      </c>
      <c r="D3978" s="58" t="s">
        <v>677</v>
      </c>
      <c r="E3978" s="58">
        <v>355</v>
      </c>
      <c r="F3978" s="58">
        <v>24</v>
      </c>
      <c r="G3978" s="59">
        <v>4.2</v>
      </c>
      <c r="H3978" s="58" t="s">
        <v>3612</v>
      </c>
      <c r="I3978" s="59">
        <v>2.8</v>
      </c>
      <c r="J3978">
        <v>1</v>
      </c>
      <c r="K3978" s="191"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1.1599999999999999</v>
      </c>
      <c r="L3978" s="192" t="str">
        <f t="shared" si="62"/>
        <v>Beer355</v>
      </c>
      <c r="M3978" s="191">
        <f>VLOOKUP(L3978,'Slope %'!C:D,2,0)</f>
        <v>0.12</v>
      </c>
    </row>
    <row r="3979" spans="1:13" x14ac:dyDescent="0.25">
      <c r="A3979">
        <v>50317</v>
      </c>
      <c r="B3979" s="58" t="s">
        <v>3613</v>
      </c>
      <c r="C3979" s="58" t="s">
        <v>410</v>
      </c>
      <c r="D3979" s="58" t="s">
        <v>677</v>
      </c>
      <c r="E3979" s="58">
        <v>355</v>
      </c>
      <c r="F3979" s="58">
        <v>24</v>
      </c>
      <c r="G3979" s="59">
        <v>4.2</v>
      </c>
      <c r="H3979" s="58" t="s">
        <v>3612</v>
      </c>
      <c r="I3979" s="59">
        <v>2.8</v>
      </c>
      <c r="J3979">
        <v>1</v>
      </c>
      <c r="K3979" s="191"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1.1599999999999999</v>
      </c>
      <c r="L3979" s="192" t="str">
        <f t="shared" si="62"/>
        <v>Beer355</v>
      </c>
      <c r="M3979" s="191">
        <f>VLOOKUP(L3979,'Slope %'!C:D,2,0)</f>
        <v>0.12</v>
      </c>
    </row>
    <row r="3980" spans="1:13" x14ac:dyDescent="0.25">
      <c r="A3980">
        <v>50355</v>
      </c>
      <c r="B3980" s="58" t="s">
        <v>3614</v>
      </c>
      <c r="C3980" s="58" t="s">
        <v>410</v>
      </c>
      <c r="D3980" s="58" t="s">
        <v>677</v>
      </c>
      <c r="E3980" s="58">
        <v>355</v>
      </c>
      <c r="F3980" s="58">
        <v>24</v>
      </c>
      <c r="G3980" s="59">
        <v>5</v>
      </c>
      <c r="H3980" s="58" t="s">
        <v>3612</v>
      </c>
      <c r="I3980" s="59">
        <v>2.8</v>
      </c>
      <c r="J3980">
        <v>1</v>
      </c>
      <c r="K3980" s="191"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1.39</v>
      </c>
      <c r="L3980" s="192" t="str">
        <f t="shared" si="62"/>
        <v>Beer355</v>
      </c>
      <c r="M3980" s="191">
        <f>VLOOKUP(L3980,'Slope %'!C:D,2,0)</f>
        <v>0.12</v>
      </c>
    </row>
    <row r="3981" spans="1:13" x14ac:dyDescent="0.25">
      <c r="A3981">
        <v>50355</v>
      </c>
      <c r="B3981" s="58" t="s">
        <v>3614</v>
      </c>
      <c r="C3981" s="58" t="s">
        <v>410</v>
      </c>
      <c r="D3981" s="58" t="s">
        <v>677</v>
      </c>
      <c r="E3981" s="58">
        <v>355</v>
      </c>
      <c r="F3981" s="58">
        <v>24</v>
      </c>
      <c r="G3981" s="59">
        <v>5</v>
      </c>
      <c r="H3981" s="58" t="s">
        <v>3612</v>
      </c>
      <c r="I3981" s="59">
        <v>2.8</v>
      </c>
      <c r="J3981">
        <v>1</v>
      </c>
      <c r="K3981" s="191"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1.39</v>
      </c>
      <c r="L3981" s="192" t="str">
        <f t="shared" si="62"/>
        <v>Beer355</v>
      </c>
      <c r="M3981" s="191">
        <f>VLOOKUP(L3981,'Slope %'!C:D,2,0)</f>
        <v>0.12</v>
      </c>
    </row>
    <row r="3982" spans="1:13" x14ac:dyDescent="0.25">
      <c r="A3982">
        <v>50372</v>
      </c>
      <c r="B3982" s="58" t="s">
        <v>3615</v>
      </c>
      <c r="C3982" s="58" t="s">
        <v>423</v>
      </c>
      <c r="D3982" s="58" t="s">
        <v>436</v>
      </c>
      <c r="E3982" s="58">
        <v>750</v>
      </c>
      <c r="F3982" s="58">
        <v>12</v>
      </c>
      <c r="G3982" s="59">
        <v>14.5</v>
      </c>
      <c r="H3982" s="58" t="s">
        <v>608</v>
      </c>
      <c r="I3982" s="59">
        <v>40.99</v>
      </c>
      <c r="J3982">
        <v>1</v>
      </c>
      <c r="K3982" s="191"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8.49</v>
      </c>
      <c r="L3982" s="192" t="str">
        <f t="shared" si="62"/>
        <v>Wine750</v>
      </c>
      <c r="M3982" s="191">
        <f>VLOOKUP(L3982,'Slope %'!C:D,2,0)</f>
        <v>0.1</v>
      </c>
    </row>
    <row r="3983" spans="1:13" x14ac:dyDescent="0.25">
      <c r="A3983">
        <v>50386</v>
      </c>
      <c r="B3983" s="58" t="s">
        <v>3616</v>
      </c>
      <c r="C3983" s="58" t="s">
        <v>423</v>
      </c>
      <c r="D3983" s="58" t="s">
        <v>436</v>
      </c>
      <c r="E3983" s="58">
        <v>750</v>
      </c>
      <c r="F3983" s="58">
        <v>12</v>
      </c>
      <c r="G3983" s="59">
        <v>14.5</v>
      </c>
      <c r="H3983" s="58" t="s">
        <v>1076</v>
      </c>
      <c r="I3983" s="59">
        <v>19.29</v>
      </c>
      <c r="J3983">
        <v>1</v>
      </c>
      <c r="K3983" s="191"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8.49</v>
      </c>
      <c r="L3983" s="192" t="str">
        <f t="shared" si="62"/>
        <v>Wine750</v>
      </c>
      <c r="M3983" s="191">
        <f>VLOOKUP(L3983,'Slope %'!C:D,2,0)</f>
        <v>0.1</v>
      </c>
    </row>
    <row r="3984" spans="1:13" x14ac:dyDescent="0.25">
      <c r="A3984">
        <v>50404</v>
      </c>
      <c r="B3984" s="58" t="s">
        <v>3617</v>
      </c>
      <c r="C3984" s="58" t="s">
        <v>423</v>
      </c>
      <c r="D3984" s="58" t="s">
        <v>436</v>
      </c>
      <c r="E3984" s="58">
        <v>750</v>
      </c>
      <c r="F3984" s="58">
        <v>12</v>
      </c>
      <c r="G3984" s="59">
        <v>14</v>
      </c>
      <c r="H3984" s="58" t="s">
        <v>608</v>
      </c>
      <c r="I3984" s="59">
        <v>16.989999999999998</v>
      </c>
      <c r="J3984">
        <v>1</v>
      </c>
      <c r="K3984" s="191"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8.1999999999999993</v>
      </c>
      <c r="L3984" s="192" t="str">
        <f t="shared" si="62"/>
        <v>Wine750</v>
      </c>
      <c r="M3984" s="191">
        <f>VLOOKUP(L3984,'Slope %'!C:D,2,0)</f>
        <v>0.1</v>
      </c>
    </row>
    <row r="3985" spans="1:13" x14ac:dyDescent="0.25">
      <c r="A3985">
        <v>50405</v>
      </c>
      <c r="B3985" s="58" t="s">
        <v>3618</v>
      </c>
      <c r="C3985" s="58" t="s">
        <v>423</v>
      </c>
      <c r="D3985" s="58" t="s">
        <v>851</v>
      </c>
      <c r="E3985" s="58">
        <v>750</v>
      </c>
      <c r="F3985" s="58">
        <v>12</v>
      </c>
      <c r="G3985" s="59">
        <v>12</v>
      </c>
      <c r="H3985" s="58" t="s">
        <v>608</v>
      </c>
      <c r="I3985" s="59">
        <v>13.99</v>
      </c>
      <c r="J3985">
        <v>1</v>
      </c>
      <c r="K3985" s="191"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7.03</v>
      </c>
      <c r="L3985" s="192" t="str">
        <f t="shared" si="62"/>
        <v>Wine750</v>
      </c>
      <c r="M3985" s="191">
        <f>VLOOKUP(L3985,'Slope %'!C:D,2,0)</f>
        <v>0.1</v>
      </c>
    </row>
    <row r="3986" spans="1:13" x14ac:dyDescent="0.25">
      <c r="A3986">
        <v>50433</v>
      </c>
      <c r="B3986" s="58" t="s">
        <v>3619</v>
      </c>
      <c r="C3986" s="58" t="s">
        <v>423</v>
      </c>
      <c r="D3986" s="58" t="s">
        <v>560</v>
      </c>
      <c r="E3986" s="58">
        <v>750</v>
      </c>
      <c r="F3986" s="58">
        <v>12</v>
      </c>
      <c r="G3986" s="59">
        <v>15</v>
      </c>
      <c r="H3986" s="58" t="s">
        <v>608</v>
      </c>
      <c r="I3986" s="59">
        <v>21.99</v>
      </c>
      <c r="J3986">
        <v>1</v>
      </c>
      <c r="K3986" s="191"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8.7799999999999994</v>
      </c>
      <c r="L3986" s="192" t="str">
        <f t="shared" si="62"/>
        <v>Wine750</v>
      </c>
      <c r="M3986" s="191">
        <f>VLOOKUP(L3986,'Slope %'!C:D,2,0)</f>
        <v>0.1</v>
      </c>
    </row>
    <row r="3987" spans="1:13" x14ac:dyDescent="0.25">
      <c r="A3987">
        <v>50440</v>
      </c>
      <c r="B3987" s="58" t="s">
        <v>1329</v>
      </c>
      <c r="C3987" s="58" t="s">
        <v>414</v>
      </c>
      <c r="D3987" s="58" t="s">
        <v>578</v>
      </c>
      <c r="E3987" s="58">
        <v>750</v>
      </c>
      <c r="F3987" s="58">
        <v>12</v>
      </c>
      <c r="G3987" s="59">
        <v>21</v>
      </c>
      <c r="H3987" s="58" t="s">
        <v>421</v>
      </c>
      <c r="I3987" s="59">
        <v>22.99</v>
      </c>
      <c r="J3987">
        <v>1</v>
      </c>
      <c r="K3987" s="191"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12.3</v>
      </c>
      <c r="L3987" s="192" t="str">
        <f t="shared" si="62"/>
        <v>Spirits750</v>
      </c>
      <c r="M3987" s="191">
        <f>VLOOKUP(L3987,'Slope %'!C:D,2,0)</f>
        <v>7.0000000000000007E-2</v>
      </c>
    </row>
    <row r="3988" spans="1:13" x14ac:dyDescent="0.25">
      <c r="A3988">
        <v>50442</v>
      </c>
      <c r="B3988" s="58" t="s">
        <v>3620</v>
      </c>
      <c r="C3988" s="58" t="s">
        <v>410</v>
      </c>
      <c r="D3988" s="58" t="s">
        <v>1902</v>
      </c>
      <c r="E3988" s="58">
        <v>473</v>
      </c>
      <c r="F3988" s="58">
        <v>24</v>
      </c>
      <c r="G3988" s="59">
        <v>5</v>
      </c>
      <c r="H3988" s="58" t="s">
        <v>1959</v>
      </c>
      <c r="I3988" s="59">
        <v>4.25</v>
      </c>
      <c r="J3988">
        <v>1</v>
      </c>
      <c r="K3988" s="191"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1.85</v>
      </c>
      <c r="L3988" s="192" t="str">
        <f t="shared" si="62"/>
        <v>Beer473</v>
      </c>
      <c r="M3988" s="191">
        <f>VLOOKUP(L3988,'Slope %'!C:D,2,0)</f>
        <v>0.12</v>
      </c>
    </row>
    <row r="3989" spans="1:13" x14ac:dyDescent="0.25">
      <c r="A3989">
        <v>50442</v>
      </c>
      <c r="B3989" s="58" t="s">
        <v>3620</v>
      </c>
      <c r="C3989" s="58" t="s">
        <v>410</v>
      </c>
      <c r="D3989" s="58" t="s">
        <v>1902</v>
      </c>
      <c r="E3989" s="58">
        <v>473</v>
      </c>
      <c r="F3989" s="58">
        <v>24</v>
      </c>
      <c r="G3989" s="59">
        <v>5</v>
      </c>
      <c r="H3989" s="58" t="s">
        <v>1959</v>
      </c>
      <c r="I3989" s="59">
        <v>4.25</v>
      </c>
      <c r="J3989">
        <v>1</v>
      </c>
      <c r="K3989" s="191"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1.85</v>
      </c>
      <c r="L3989" s="192" t="str">
        <f t="shared" si="62"/>
        <v>Beer473</v>
      </c>
      <c r="M3989" s="191">
        <f>VLOOKUP(L3989,'Slope %'!C:D,2,0)</f>
        <v>0.12</v>
      </c>
    </row>
    <row r="3990" spans="1:13" x14ac:dyDescent="0.25">
      <c r="A3990">
        <v>50447</v>
      </c>
      <c r="B3990" s="58" t="s">
        <v>3621</v>
      </c>
      <c r="C3990" s="58" t="s">
        <v>414</v>
      </c>
      <c r="D3990" s="58" t="s">
        <v>415</v>
      </c>
      <c r="E3990" s="58">
        <v>750</v>
      </c>
      <c r="F3990" s="58">
        <v>6</v>
      </c>
      <c r="G3990" s="59">
        <v>40</v>
      </c>
      <c r="H3990" s="58" t="s">
        <v>421</v>
      </c>
      <c r="I3990" s="59">
        <v>99.99</v>
      </c>
      <c r="J3990">
        <v>1</v>
      </c>
      <c r="K3990" s="191"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23.42</v>
      </c>
      <c r="L3990" s="192" t="str">
        <f t="shared" si="62"/>
        <v>Spirits750</v>
      </c>
      <c r="M3990" s="191">
        <f>VLOOKUP(L3990,'Slope %'!C:D,2,0)</f>
        <v>7.0000000000000007E-2</v>
      </c>
    </row>
    <row r="3991" spans="1:13" x14ac:dyDescent="0.25">
      <c r="A3991">
        <v>50494</v>
      </c>
      <c r="B3991" s="58" t="s">
        <v>3622</v>
      </c>
      <c r="C3991" s="58" t="s">
        <v>414</v>
      </c>
      <c r="D3991" s="58" t="s">
        <v>663</v>
      </c>
      <c r="E3991" s="58">
        <v>750</v>
      </c>
      <c r="F3991" s="58">
        <v>12</v>
      </c>
      <c r="G3991" s="59">
        <v>38</v>
      </c>
      <c r="H3991" s="58" t="s">
        <v>445</v>
      </c>
      <c r="I3991" s="59">
        <v>29.99</v>
      </c>
      <c r="J3991">
        <v>1</v>
      </c>
      <c r="K3991" s="191"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22.25</v>
      </c>
      <c r="L3991" s="192" t="str">
        <f t="shared" si="62"/>
        <v>Spirits750</v>
      </c>
      <c r="M3991" s="191">
        <f>VLOOKUP(L3991,'Slope %'!C:D,2,0)</f>
        <v>7.0000000000000007E-2</v>
      </c>
    </row>
    <row r="3992" spans="1:13" x14ac:dyDescent="0.25">
      <c r="A3992">
        <v>50508</v>
      </c>
      <c r="B3992" s="58" t="s">
        <v>3623</v>
      </c>
      <c r="C3992" s="58" t="s">
        <v>423</v>
      </c>
      <c r="D3992" s="58" t="s">
        <v>575</v>
      </c>
      <c r="E3992" s="58">
        <v>750</v>
      </c>
      <c r="F3992" s="58">
        <v>12</v>
      </c>
      <c r="G3992" s="59">
        <v>12</v>
      </c>
      <c r="H3992" s="58" t="s">
        <v>600</v>
      </c>
      <c r="I3992" s="59">
        <v>15.99</v>
      </c>
      <c r="J3992">
        <v>1</v>
      </c>
      <c r="K3992" s="191"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7.03</v>
      </c>
      <c r="L3992" s="192" t="str">
        <f t="shared" si="62"/>
        <v>Wine750</v>
      </c>
      <c r="M3992" s="191">
        <f>VLOOKUP(L3992,'Slope %'!C:D,2,0)</f>
        <v>0.1</v>
      </c>
    </row>
    <row r="3993" spans="1:13" x14ac:dyDescent="0.25">
      <c r="A3993">
        <v>50521</v>
      </c>
      <c r="B3993" s="58" t="s">
        <v>3624</v>
      </c>
      <c r="C3993" s="58" t="s">
        <v>423</v>
      </c>
      <c r="D3993" s="58" t="s">
        <v>424</v>
      </c>
      <c r="E3993" s="58">
        <v>750</v>
      </c>
      <c r="F3993" s="58">
        <v>12</v>
      </c>
      <c r="G3993" s="59">
        <v>11</v>
      </c>
      <c r="H3993" s="58" t="s">
        <v>471</v>
      </c>
      <c r="I3993" s="59">
        <v>18.989999999999998</v>
      </c>
      <c r="J3993">
        <v>1</v>
      </c>
      <c r="K3993" s="191"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6.44</v>
      </c>
      <c r="L3993" s="192" t="str">
        <f t="shared" si="62"/>
        <v>Wine750</v>
      </c>
      <c r="M3993" s="191">
        <f>VLOOKUP(L3993,'Slope %'!C:D,2,0)</f>
        <v>0.1</v>
      </c>
    </row>
    <row r="3994" spans="1:13" x14ac:dyDescent="0.25">
      <c r="A3994">
        <v>50528</v>
      </c>
      <c r="B3994" s="58" t="s">
        <v>3625</v>
      </c>
      <c r="C3994" s="58" t="s">
        <v>673</v>
      </c>
      <c r="D3994" s="58" t="s">
        <v>674</v>
      </c>
      <c r="E3994" s="58">
        <v>2000</v>
      </c>
      <c r="F3994" s="58">
        <v>8</v>
      </c>
      <c r="G3994" s="59">
        <v>7</v>
      </c>
      <c r="H3994" s="58" t="s">
        <v>697</v>
      </c>
      <c r="I3994" s="59">
        <v>13.49</v>
      </c>
      <c r="J3994">
        <v>1</v>
      </c>
      <c r="K3994" s="191"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10.93</v>
      </c>
      <c r="L3994" s="192" t="str">
        <f t="shared" si="62"/>
        <v>Ready to Drink2000</v>
      </c>
      <c r="M3994" s="191">
        <f>VLOOKUP(L3994,'Slope %'!C:D,2,0)</f>
        <v>0.1</v>
      </c>
    </row>
    <row r="3995" spans="1:13" x14ac:dyDescent="0.25">
      <c r="A3995">
        <v>50528</v>
      </c>
      <c r="B3995" s="58" t="s">
        <v>3625</v>
      </c>
      <c r="C3995" s="58" t="s">
        <v>673</v>
      </c>
      <c r="D3995" s="58" t="s">
        <v>674</v>
      </c>
      <c r="E3995" s="58">
        <v>2000</v>
      </c>
      <c r="F3995" s="58">
        <v>8</v>
      </c>
      <c r="G3995" s="59">
        <v>7</v>
      </c>
      <c r="H3995" s="58" t="s">
        <v>697</v>
      </c>
      <c r="I3995" s="59">
        <v>13.49</v>
      </c>
      <c r="J3995">
        <v>1</v>
      </c>
      <c r="K3995" s="191"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10.93</v>
      </c>
      <c r="L3995" s="192" t="str">
        <f t="shared" si="62"/>
        <v>Ready to Drink2000</v>
      </c>
      <c r="M3995" s="191">
        <f>VLOOKUP(L3995,'Slope %'!C:D,2,0)</f>
        <v>0.1</v>
      </c>
    </row>
    <row r="3996" spans="1:13" x14ac:dyDescent="0.25">
      <c r="A3996">
        <v>50531</v>
      </c>
      <c r="B3996" s="58" t="s">
        <v>3626</v>
      </c>
      <c r="C3996" s="58" t="s">
        <v>673</v>
      </c>
      <c r="D3996" s="58" t="s">
        <v>674</v>
      </c>
      <c r="E3996" s="58">
        <v>2000</v>
      </c>
      <c r="F3996" s="58">
        <v>8</v>
      </c>
      <c r="G3996" s="59">
        <v>7</v>
      </c>
      <c r="H3996" s="58" t="s">
        <v>697</v>
      </c>
      <c r="I3996" s="59">
        <v>13.49</v>
      </c>
      <c r="J3996">
        <v>1</v>
      </c>
      <c r="K3996" s="191"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10.93</v>
      </c>
      <c r="L3996" s="192" t="str">
        <f t="shared" si="62"/>
        <v>Ready to Drink2000</v>
      </c>
      <c r="M3996" s="191">
        <f>VLOOKUP(L3996,'Slope %'!C:D,2,0)</f>
        <v>0.1</v>
      </c>
    </row>
    <row r="3997" spans="1:13" x14ac:dyDescent="0.25">
      <c r="A3997">
        <v>50531</v>
      </c>
      <c r="B3997" s="58" t="s">
        <v>3626</v>
      </c>
      <c r="C3997" s="58" t="s">
        <v>673</v>
      </c>
      <c r="D3997" s="58" t="s">
        <v>674</v>
      </c>
      <c r="E3997" s="58">
        <v>2000</v>
      </c>
      <c r="F3997" s="58">
        <v>8</v>
      </c>
      <c r="G3997" s="59">
        <v>7</v>
      </c>
      <c r="H3997" s="58" t="s">
        <v>697</v>
      </c>
      <c r="I3997" s="59">
        <v>13.49</v>
      </c>
      <c r="J3997">
        <v>1</v>
      </c>
      <c r="K3997" s="191"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10.93</v>
      </c>
      <c r="L3997" s="192" t="str">
        <f t="shared" si="62"/>
        <v>Ready to Drink2000</v>
      </c>
      <c r="M3997" s="191">
        <f>VLOOKUP(L3997,'Slope %'!C:D,2,0)</f>
        <v>0.1</v>
      </c>
    </row>
    <row r="3998" spans="1:13" x14ac:dyDescent="0.25">
      <c r="A3998">
        <v>50568</v>
      </c>
      <c r="B3998" s="58" t="s">
        <v>3627</v>
      </c>
      <c r="C3998" s="58" t="s">
        <v>410</v>
      </c>
      <c r="D3998" s="58" t="s">
        <v>906</v>
      </c>
      <c r="E3998" s="58">
        <v>11352</v>
      </c>
      <c r="F3998" s="58">
        <v>1</v>
      </c>
      <c r="G3998" s="59">
        <v>5.6</v>
      </c>
      <c r="H3998" s="58" t="s">
        <v>1810</v>
      </c>
      <c r="I3998" s="59">
        <v>108</v>
      </c>
      <c r="J3998">
        <v>24</v>
      </c>
      <c r="K3998" s="191"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44.7</v>
      </c>
      <c r="L3998" s="192" t="str">
        <f t="shared" si="62"/>
        <v>Beer11352</v>
      </c>
      <c r="M3998" s="191">
        <f>VLOOKUP(L3998,'Slope %'!C:D,2,0)</f>
        <v>0.05</v>
      </c>
    </row>
    <row r="3999" spans="1:13" x14ac:dyDescent="0.25">
      <c r="A3999">
        <v>50568</v>
      </c>
      <c r="B3999" s="58" t="s">
        <v>3627</v>
      </c>
      <c r="C3999" s="58" t="s">
        <v>410</v>
      </c>
      <c r="D3999" s="58" t="s">
        <v>906</v>
      </c>
      <c r="E3999" s="58">
        <v>11352</v>
      </c>
      <c r="F3999" s="58">
        <v>1</v>
      </c>
      <c r="G3999" s="59">
        <v>5.6</v>
      </c>
      <c r="H3999" s="58" t="s">
        <v>1810</v>
      </c>
      <c r="I3999" s="59">
        <v>108</v>
      </c>
      <c r="J3999">
        <v>24</v>
      </c>
      <c r="K3999" s="191"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44.7</v>
      </c>
      <c r="L3999" s="192" t="str">
        <f t="shared" si="62"/>
        <v>Beer11352</v>
      </c>
      <c r="M3999" s="191">
        <f>VLOOKUP(L3999,'Slope %'!C:D,2,0)</f>
        <v>0.05</v>
      </c>
    </row>
    <row r="4000" spans="1:13" x14ac:dyDescent="0.25">
      <c r="A4000">
        <v>50571</v>
      </c>
      <c r="B4000" s="58" t="s">
        <v>3628</v>
      </c>
      <c r="C4000" s="58" t="s">
        <v>410</v>
      </c>
      <c r="D4000" s="58" t="s">
        <v>411</v>
      </c>
      <c r="E4000" s="58">
        <v>11352</v>
      </c>
      <c r="F4000" s="58">
        <v>1</v>
      </c>
      <c r="G4000" s="59">
        <v>5.5</v>
      </c>
      <c r="H4000" s="58" t="s">
        <v>1810</v>
      </c>
      <c r="I4000" s="59">
        <v>103.2</v>
      </c>
      <c r="J4000">
        <v>24</v>
      </c>
      <c r="K4000" s="191"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43.9</v>
      </c>
      <c r="L4000" s="192" t="str">
        <f t="shared" si="62"/>
        <v>Beer11352</v>
      </c>
      <c r="M4000" s="191">
        <f>VLOOKUP(L4000,'Slope %'!C:D,2,0)</f>
        <v>0.05</v>
      </c>
    </row>
    <row r="4001" spans="1:13" x14ac:dyDescent="0.25">
      <c r="A4001">
        <v>50571</v>
      </c>
      <c r="B4001" s="58" t="s">
        <v>3628</v>
      </c>
      <c r="C4001" s="58" t="s">
        <v>410</v>
      </c>
      <c r="D4001" s="58" t="s">
        <v>411</v>
      </c>
      <c r="E4001" s="58">
        <v>11352</v>
      </c>
      <c r="F4001" s="58">
        <v>1</v>
      </c>
      <c r="G4001" s="59">
        <v>5.5</v>
      </c>
      <c r="H4001" s="58" t="s">
        <v>1810</v>
      </c>
      <c r="I4001" s="59">
        <v>103.2</v>
      </c>
      <c r="J4001">
        <v>24</v>
      </c>
      <c r="K4001" s="191"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43.9</v>
      </c>
      <c r="L4001" s="192" t="str">
        <f t="shared" si="62"/>
        <v>Beer11352</v>
      </c>
      <c r="M4001" s="191">
        <f>VLOOKUP(L4001,'Slope %'!C:D,2,0)</f>
        <v>0.05</v>
      </c>
    </row>
    <row r="4002" spans="1:13" x14ac:dyDescent="0.25">
      <c r="A4002">
        <v>50616</v>
      </c>
      <c r="B4002" s="58" t="s">
        <v>3629</v>
      </c>
      <c r="C4002" s="58" t="s">
        <v>414</v>
      </c>
      <c r="D4002" s="58" t="s">
        <v>663</v>
      </c>
      <c r="E4002" s="58">
        <v>375</v>
      </c>
      <c r="F4002" s="58">
        <v>24</v>
      </c>
      <c r="G4002" s="59">
        <v>35</v>
      </c>
      <c r="H4002" s="58" t="s">
        <v>419</v>
      </c>
      <c r="I4002" s="59">
        <v>16.79</v>
      </c>
      <c r="J4002">
        <v>1</v>
      </c>
      <c r="K4002" s="191"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11.64</v>
      </c>
      <c r="L4002" s="192" t="str">
        <f t="shared" si="62"/>
        <v>Spirits375</v>
      </c>
      <c r="M4002" s="191">
        <f>VLOOKUP(L4002,'Slope %'!C:D,2,0)</f>
        <v>0.1</v>
      </c>
    </row>
    <row r="4003" spans="1:13" x14ac:dyDescent="0.25">
      <c r="A4003">
        <v>50624</v>
      </c>
      <c r="B4003" s="58" t="s">
        <v>3630</v>
      </c>
      <c r="C4003" s="58" t="s">
        <v>414</v>
      </c>
      <c r="D4003" s="58" t="s">
        <v>663</v>
      </c>
      <c r="E4003" s="58">
        <v>750</v>
      </c>
      <c r="F4003" s="58">
        <v>12</v>
      </c>
      <c r="G4003" s="59">
        <v>30</v>
      </c>
      <c r="H4003" s="58" t="s">
        <v>586</v>
      </c>
      <c r="I4003" s="59">
        <v>29.99</v>
      </c>
      <c r="J4003">
        <v>1</v>
      </c>
      <c r="K4003" s="191"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17.57</v>
      </c>
      <c r="L4003" s="192" t="str">
        <f t="shared" si="62"/>
        <v>Spirits750</v>
      </c>
      <c r="M4003" s="191">
        <f>VLOOKUP(L4003,'Slope %'!C:D,2,0)</f>
        <v>7.0000000000000007E-2</v>
      </c>
    </row>
    <row r="4004" spans="1:13" x14ac:dyDescent="0.25">
      <c r="A4004">
        <v>50655</v>
      </c>
      <c r="B4004" s="58" t="s">
        <v>3631</v>
      </c>
      <c r="C4004" s="58" t="s">
        <v>423</v>
      </c>
      <c r="D4004" s="58" t="s">
        <v>935</v>
      </c>
      <c r="E4004" s="58">
        <v>750</v>
      </c>
      <c r="F4004" s="58">
        <v>12</v>
      </c>
      <c r="G4004" s="59">
        <v>5</v>
      </c>
      <c r="H4004" s="58" t="s">
        <v>496</v>
      </c>
      <c r="I4004" s="59">
        <v>19.989999999999998</v>
      </c>
      <c r="J4004">
        <v>1</v>
      </c>
      <c r="K4004" s="191"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2.93</v>
      </c>
      <c r="L4004" s="192" t="str">
        <f t="shared" si="62"/>
        <v>Wine750</v>
      </c>
      <c r="M4004" s="191">
        <f>VLOOKUP(L4004,'Slope %'!C:D,2,0)</f>
        <v>0.1</v>
      </c>
    </row>
    <row r="4005" spans="1:13" x14ac:dyDescent="0.25">
      <c r="A4005">
        <v>50656</v>
      </c>
      <c r="B4005" s="58" t="s">
        <v>3632</v>
      </c>
      <c r="C4005" s="58" t="s">
        <v>423</v>
      </c>
      <c r="D4005" s="58" t="s">
        <v>538</v>
      </c>
      <c r="E4005" s="58">
        <v>750</v>
      </c>
      <c r="F4005" s="58">
        <v>6</v>
      </c>
      <c r="G4005" s="59">
        <v>14</v>
      </c>
      <c r="H4005" s="58" t="s">
        <v>471</v>
      </c>
      <c r="I4005" s="59">
        <v>22.99</v>
      </c>
      <c r="J4005">
        <v>1</v>
      </c>
      <c r="K4005" s="191"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8.1999999999999993</v>
      </c>
      <c r="L4005" s="192" t="str">
        <f t="shared" si="62"/>
        <v>Wine750</v>
      </c>
      <c r="M4005" s="191">
        <f>VLOOKUP(L4005,'Slope %'!C:D,2,0)</f>
        <v>0.1</v>
      </c>
    </row>
    <row r="4006" spans="1:13" x14ac:dyDescent="0.25">
      <c r="A4006">
        <v>50664</v>
      </c>
      <c r="B4006" s="58" t="s">
        <v>3633</v>
      </c>
      <c r="C4006" s="58" t="s">
        <v>673</v>
      </c>
      <c r="D4006" s="58" t="s">
        <v>750</v>
      </c>
      <c r="E4006" s="58">
        <v>1750</v>
      </c>
      <c r="F4006" s="58">
        <v>6</v>
      </c>
      <c r="G4006" s="59">
        <v>9.9499999999999993</v>
      </c>
      <c r="H4006" s="58" t="s">
        <v>480</v>
      </c>
      <c r="I4006" s="59">
        <v>23.99</v>
      </c>
      <c r="J4006">
        <v>1</v>
      </c>
      <c r="K4006" s="191"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13.59</v>
      </c>
      <c r="L4006" s="192" t="str">
        <f t="shared" si="62"/>
        <v>Ready to Drink1750</v>
      </c>
      <c r="M4006" s="191">
        <f>VLOOKUP(L4006,'Slope %'!C:D,2,0)</f>
        <v>0.1</v>
      </c>
    </row>
    <row r="4007" spans="1:13" x14ac:dyDescent="0.25">
      <c r="A4007">
        <v>50674</v>
      </c>
      <c r="B4007" s="58" t="s">
        <v>3634</v>
      </c>
      <c r="C4007" s="58" t="s">
        <v>673</v>
      </c>
      <c r="D4007" s="58" t="s">
        <v>1398</v>
      </c>
      <c r="E4007" s="58">
        <v>355</v>
      </c>
      <c r="F4007" s="58">
        <v>24</v>
      </c>
      <c r="G4007" s="59">
        <v>5.4</v>
      </c>
      <c r="H4007" s="58" t="s">
        <v>3224</v>
      </c>
      <c r="I4007" s="59">
        <v>4.99</v>
      </c>
      <c r="J4007">
        <v>1</v>
      </c>
      <c r="K4007" s="191"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1.7</v>
      </c>
      <c r="L4007" s="192" t="str">
        <f t="shared" si="62"/>
        <v>Ready to Drink355</v>
      </c>
      <c r="M4007" s="191">
        <f>VLOOKUP(L4007,'Slope %'!C:D,2,0)</f>
        <v>0.12</v>
      </c>
    </row>
    <row r="4008" spans="1:13" x14ac:dyDescent="0.25">
      <c r="A4008">
        <v>50674</v>
      </c>
      <c r="B4008" s="58" t="s">
        <v>3634</v>
      </c>
      <c r="C4008" s="58" t="s">
        <v>673</v>
      </c>
      <c r="D4008" s="58" t="s">
        <v>1398</v>
      </c>
      <c r="E4008" s="58">
        <v>355</v>
      </c>
      <c r="F4008" s="58">
        <v>24</v>
      </c>
      <c r="G4008" s="59">
        <v>5.4</v>
      </c>
      <c r="H4008" s="58" t="s">
        <v>3224</v>
      </c>
      <c r="I4008" s="59">
        <v>4.99</v>
      </c>
      <c r="J4008">
        <v>1</v>
      </c>
      <c r="K4008" s="191"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1.7</v>
      </c>
      <c r="L4008" s="192" t="str">
        <f t="shared" si="62"/>
        <v>Ready to Drink355</v>
      </c>
      <c r="M4008" s="191">
        <f>VLOOKUP(L4008,'Slope %'!C:D,2,0)</f>
        <v>0.12</v>
      </c>
    </row>
    <row r="4009" spans="1:13" x14ac:dyDescent="0.25">
      <c r="A4009">
        <v>50695</v>
      </c>
      <c r="B4009" s="58" t="s">
        <v>3635</v>
      </c>
      <c r="C4009" s="58" t="s">
        <v>673</v>
      </c>
      <c r="D4009" s="58" t="s">
        <v>1398</v>
      </c>
      <c r="E4009" s="58">
        <v>29330</v>
      </c>
      <c r="F4009" s="58">
        <v>1</v>
      </c>
      <c r="G4009" s="59">
        <v>5.5</v>
      </c>
      <c r="H4009" s="58" t="s">
        <v>2131</v>
      </c>
      <c r="I4009" s="59">
        <v>224</v>
      </c>
      <c r="J4009">
        <v>1</v>
      </c>
      <c r="K4009" s="191"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125.94</v>
      </c>
      <c r="L4009" s="192" t="str">
        <f t="shared" si="62"/>
        <v>Ready to Drink29330</v>
      </c>
      <c r="M4009" s="191" t="e">
        <f>VLOOKUP(L4009,'Slope %'!C:D,2,0)</f>
        <v>#N/A</v>
      </c>
    </row>
    <row r="4010" spans="1:13" x14ac:dyDescent="0.25">
      <c r="A4010">
        <v>50695</v>
      </c>
      <c r="B4010" s="58" t="s">
        <v>3635</v>
      </c>
      <c r="C4010" s="58" t="s">
        <v>673</v>
      </c>
      <c r="D4010" s="58" t="s">
        <v>1398</v>
      </c>
      <c r="E4010" s="58">
        <v>29330</v>
      </c>
      <c r="F4010" s="58">
        <v>1</v>
      </c>
      <c r="G4010" s="59">
        <v>5.5</v>
      </c>
      <c r="H4010" s="58" t="s">
        <v>2131</v>
      </c>
      <c r="I4010" s="59">
        <v>224</v>
      </c>
      <c r="J4010">
        <v>1</v>
      </c>
      <c r="K4010" s="191"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125.94</v>
      </c>
      <c r="L4010" s="192" t="str">
        <f t="shared" si="62"/>
        <v>Ready to Drink29330</v>
      </c>
      <c r="M4010" s="191" t="e">
        <f>VLOOKUP(L4010,'Slope %'!C:D,2,0)</f>
        <v>#N/A</v>
      </c>
    </row>
    <row r="4011" spans="1:13" x14ac:dyDescent="0.25">
      <c r="A4011">
        <v>50699</v>
      </c>
      <c r="B4011" s="58" t="s">
        <v>3636</v>
      </c>
      <c r="C4011" s="58" t="s">
        <v>423</v>
      </c>
      <c r="D4011" s="58" t="s">
        <v>935</v>
      </c>
      <c r="E4011" s="58">
        <v>750</v>
      </c>
      <c r="F4011" s="58">
        <v>12</v>
      </c>
      <c r="G4011" s="59">
        <v>5</v>
      </c>
      <c r="H4011" s="58" t="s">
        <v>496</v>
      </c>
      <c r="I4011" s="59">
        <v>19.989999999999998</v>
      </c>
      <c r="J4011">
        <v>1</v>
      </c>
      <c r="K4011" s="191"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2.93</v>
      </c>
      <c r="L4011" s="192" t="str">
        <f t="shared" si="62"/>
        <v>Wine750</v>
      </c>
      <c r="M4011" s="191">
        <f>VLOOKUP(L4011,'Slope %'!C:D,2,0)</f>
        <v>0.1</v>
      </c>
    </row>
    <row r="4012" spans="1:13" x14ac:dyDescent="0.25">
      <c r="A4012">
        <v>50743</v>
      </c>
      <c r="B4012" s="58" t="s">
        <v>3637</v>
      </c>
      <c r="C4012" s="58" t="s">
        <v>423</v>
      </c>
      <c r="D4012" s="58" t="s">
        <v>436</v>
      </c>
      <c r="E4012" s="58">
        <v>750</v>
      </c>
      <c r="F4012" s="58">
        <v>12</v>
      </c>
      <c r="G4012" s="59">
        <v>14.5</v>
      </c>
      <c r="H4012" s="58" t="s">
        <v>496</v>
      </c>
      <c r="I4012" s="59">
        <v>56.99</v>
      </c>
      <c r="J4012">
        <v>1</v>
      </c>
      <c r="K4012" s="191"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8.49</v>
      </c>
      <c r="L4012" s="192" t="str">
        <f t="shared" si="62"/>
        <v>Wine750</v>
      </c>
      <c r="M4012" s="191">
        <f>VLOOKUP(L4012,'Slope %'!C:D,2,0)</f>
        <v>0.1</v>
      </c>
    </row>
    <row r="4013" spans="1:13" x14ac:dyDescent="0.25">
      <c r="A4013">
        <v>50765</v>
      </c>
      <c r="B4013" s="58" t="s">
        <v>3638</v>
      </c>
      <c r="C4013" s="58" t="s">
        <v>673</v>
      </c>
      <c r="D4013" s="58" t="s">
        <v>1122</v>
      </c>
      <c r="E4013" s="58">
        <v>30000</v>
      </c>
      <c r="F4013" s="58">
        <v>1</v>
      </c>
      <c r="G4013" s="59">
        <v>6.5</v>
      </c>
      <c r="H4013" s="58" t="s">
        <v>3275</v>
      </c>
      <c r="I4013" s="59">
        <v>285</v>
      </c>
      <c r="J4013">
        <v>1</v>
      </c>
      <c r="K4013" s="191"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152.24</v>
      </c>
      <c r="L4013" s="192" t="str">
        <f t="shared" si="62"/>
        <v>Ready to Drink30000</v>
      </c>
      <c r="M4013" s="191" t="e">
        <f>VLOOKUP(L4013,'Slope %'!C:D,2,0)</f>
        <v>#N/A</v>
      </c>
    </row>
    <row r="4014" spans="1:13" x14ac:dyDescent="0.25">
      <c r="A4014">
        <v>50765</v>
      </c>
      <c r="B4014" s="58" t="s">
        <v>3638</v>
      </c>
      <c r="C4014" s="58" t="s">
        <v>673</v>
      </c>
      <c r="D4014" s="58" t="s">
        <v>1122</v>
      </c>
      <c r="E4014" s="58">
        <v>30000</v>
      </c>
      <c r="F4014" s="58">
        <v>1</v>
      </c>
      <c r="G4014" s="59">
        <v>6.5</v>
      </c>
      <c r="H4014" s="58" t="s">
        <v>2967</v>
      </c>
      <c r="I4014" s="59">
        <v>285</v>
      </c>
      <c r="J4014">
        <v>1</v>
      </c>
      <c r="K4014" s="191"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152.24</v>
      </c>
      <c r="L4014" s="192" t="str">
        <f t="shared" si="62"/>
        <v>Ready to Drink30000</v>
      </c>
      <c r="M4014" s="191" t="e">
        <f>VLOOKUP(L4014,'Slope %'!C:D,2,0)</f>
        <v>#N/A</v>
      </c>
    </row>
    <row r="4015" spans="1:13" x14ac:dyDescent="0.25">
      <c r="A4015">
        <v>50788</v>
      </c>
      <c r="B4015" s="58" t="s">
        <v>3639</v>
      </c>
      <c r="C4015" s="58" t="s">
        <v>673</v>
      </c>
      <c r="D4015" s="58" t="s">
        <v>674</v>
      </c>
      <c r="E4015" s="58">
        <v>2840</v>
      </c>
      <c r="F4015" s="58">
        <v>3</v>
      </c>
      <c r="G4015" s="59">
        <v>5</v>
      </c>
      <c r="H4015" s="58" t="s">
        <v>448</v>
      </c>
      <c r="I4015" s="59">
        <v>26.99</v>
      </c>
      <c r="J4015">
        <v>8</v>
      </c>
      <c r="K4015" s="191"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11.09</v>
      </c>
      <c r="L4015" s="192" t="str">
        <f t="shared" si="62"/>
        <v>Ready to Drink2840</v>
      </c>
      <c r="M4015" s="191">
        <f>VLOOKUP(L4015,'Slope %'!C:D,2,0)</f>
        <v>7.0000000000000007E-2</v>
      </c>
    </row>
    <row r="4016" spans="1:13" x14ac:dyDescent="0.25">
      <c r="A4016">
        <v>50788</v>
      </c>
      <c r="B4016" s="58" t="s">
        <v>3639</v>
      </c>
      <c r="C4016" s="58" t="s">
        <v>673</v>
      </c>
      <c r="D4016" s="58" t="s">
        <v>674</v>
      </c>
      <c r="E4016" s="58">
        <v>2840</v>
      </c>
      <c r="F4016" s="58">
        <v>3</v>
      </c>
      <c r="G4016" s="59">
        <v>5</v>
      </c>
      <c r="H4016" s="58" t="s">
        <v>448</v>
      </c>
      <c r="I4016" s="59">
        <v>26.99</v>
      </c>
      <c r="J4016">
        <v>8</v>
      </c>
      <c r="K4016" s="191"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11.09</v>
      </c>
      <c r="L4016" s="192" t="str">
        <f t="shared" si="62"/>
        <v>Ready to Drink2840</v>
      </c>
      <c r="M4016" s="191">
        <f>VLOOKUP(L4016,'Slope %'!C:D,2,0)</f>
        <v>7.0000000000000007E-2</v>
      </c>
    </row>
    <row r="4017" spans="1:13" x14ac:dyDescent="0.25">
      <c r="A4017">
        <v>50791</v>
      </c>
      <c r="B4017" s="58" t="s">
        <v>3640</v>
      </c>
      <c r="C4017" s="58" t="s">
        <v>423</v>
      </c>
      <c r="D4017" s="58" t="s">
        <v>436</v>
      </c>
      <c r="E4017" s="58">
        <v>750</v>
      </c>
      <c r="F4017" s="58">
        <v>12</v>
      </c>
      <c r="G4017" s="59">
        <v>14.5</v>
      </c>
      <c r="H4017" s="58" t="s">
        <v>471</v>
      </c>
      <c r="I4017" s="59">
        <v>44.99</v>
      </c>
      <c r="J4017">
        <v>1</v>
      </c>
      <c r="K4017" s="191"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8.49</v>
      </c>
      <c r="L4017" s="192" t="str">
        <f t="shared" si="62"/>
        <v>Wine750</v>
      </c>
      <c r="M4017" s="191">
        <f>VLOOKUP(L4017,'Slope %'!C:D,2,0)</f>
        <v>0.1</v>
      </c>
    </row>
    <row r="4018" spans="1:13" x14ac:dyDescent="0.25">
      <c r="A4018">
        <v>50814</v>
      </c>
      <c r="B4018" s="58" t="s">
        <v>3641</v>
      </c>
      <c r="C4018" s="58" t="s">
        <v>423</v>
      </c>
      <c r="D4018" s="58" t="s">
        <v>803</v>
      </c>
      <c r="E4018" s="58">
        <v>750</v>
      </c>
      <c r="F4018" s="58">
        <v>12</v>
      </c>
      <c r="G4018" s="59">
        <v>14</v>
      </c>
      <c r="H4018" s="58" t="s">
        <v>425</v>
      </c>
      <c r="I4018" s="59">
        <v>15.99</v>
      </c>
      <c r="J4018">
        <v>1</v>
      </c>
      <c r="K4018" s="191"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8.1999999999999993</v>
      </c>
      <c r="L4018" s="192" t="str">
        <f t="shared" si="62"/>
        <v>Wine750</v>
      </c>
      <c r="M4018" s="191">
        <f>VLOOKUP(L4018,'Slope %'!C:D,2,0)</f>
        <v>0.1</v>
      </c>
    </row>
    <row r="4019" spans="1:13" x14ac:dyDescent="0.25">
      <c r="A4019">
        <v>50857</v>
      </c>
      <c r="B4019" s="58" t="s">
        <v>3642</v>
      </c>
      <c r="C4019" s="58" t="s">
        <v>673</v>
      </c>
      <c r="D4019" s="58" t="s">
        <v>750</v>
      </c>
      <c r="E4019" s="58">
        <v>750</v>
      </c>
      <c r="F4019" s="58">
        <v>12</v>
      </c>
      <c r="G4019" s="59">
        <v>5.9</v>
      </c>
      <c r="H4019" s="58" t="s">
        <v>553</v>
      </c>
      <c r="I4019" s="59">
        <v>13.99</v>
      </c>
      <c r="J4019">
        <v>1</v>
      </c>
      <c r="K4019" s="191"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3.45</v>
      </c>
      <c r="L4019" s="192" t="str">
        <f t="shared" si="62"/>
        <v>Ready to Drink750</v>
      </c>
      <c r="M4019" s="191">
        <f>VLOOKUP(L4019,'Slope %'!C:D,2,0)</f>
        <v>0.12</v>
      </c>
    </row>
    <row r="4020" spans="1:13" x14ac:dyDescent="0.25">
      <c r="A4020">
        <v>50862</v>
      </c>
      <c r="B4020" s="58" t="s">
        <v>3643</v>
      </c>
      <c r="C4020" s="58" t="s">
        <v>673</v>
      </c>
      <c r="D4020" s="58" t="s">
        <v>750</v>
      </c>
      <c r="E4020" s="58">
        <v>1420</v>
      </c>
      <c r="F4020" s="58">
        <v>6</v>
      </c>
      <c r="G4020" s="59">
        <v>7</v>
      </c>
      <c r="H4020" s="58" t="s">
        <v>2506</v>
      </c>
      <c r="I4020" s="59">
        <v>13.99</v>
      </c>
      <c r="J4020">
        <v>4</v>
      </c>
      <c r="K4020" s="191"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7.76</v>
      </c>
      <c r="L4020" s="192" t="str">
        <f t="shared" si="62"/>
        <v>Ready to Drink1420</v>
      </c>
      <c r="M4020" s="191">
        <f>VLOOKUP(L4020,'Slope %'!C:D,2,0)</f>
        <v>0.12</v>
      </c>
    </row>
    <row r="4021" spans="1:13" x14ac:dyDescent="0.25">
      <c r="A4021">
        <v>50874</v>
      </c>
      <c r="B4021" s="58" t="s">
        <v>3644</v>
      </c>
      <c r="C4021" s="58" t="s">
        <v>410</v>
      </c>
      <c r="D4021" s="58" t="s">
        <v>906</v>
      </c>
      <c r="E4021" s="58">
        <v>473</v>
      </c>
      <c r="F4021" s="58">
        <v>24</v>
      </c>
      <c r="G4021" s="59">
        <v>5</v>
      </c>
      <c r="H4021" s="58" t="s">
        <v>2066</v>
      </c>
      <c r="I4021" s="59">
        <v>4.8499999999999996</v>
      </c>
      <c r="J4021">
        <v>1</v>
      </c>
      <c r="K4021" s="191"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1.85</v>
      </c>
      <c r="L4021" s="192" t="str">
        <f t="shared" si="62"/>
        <v>Beer473</v>
      </c>
      <c r="M4021" s="191">
        <f>VLOOKUP(L4021,'Slope %'!C:D,2,0)</f>
        <v>0.12</v>
      </c>
    </row>
    <row r="4022" spans="1:13" x14ac:dyDescent="0.25">
      <c r="A4022">
        <v>50874</v>
      </c>
      <c r="B4022" s="58" t="s">
        <v>3644</v>
      </c>
      <c r="C4022" s="58" t="s">
        <v>410</v>
      </c>
      <c r="D4022" s="58" t="s">
        <v>906</v>
      </c>
      <c r="E4022" s="58">
        <v>473</v>
      </c>
      <c r="F4022" s="58">
        <v>24</v>
      </c>
      <c r="G4022" s="59">
        <v>5</v>
      </c>
      <c r="H4022" s="58" t="s">
        <v>2066</v>
      </c>
      <c r="I4022" s="59">
        <v>4.8499999999999996</v>
      </c>
      <c r="J4022">
        <v>1</v>
      </c>
      <c r="K4022" s="191"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1.85</v>
      </c>
      <c r="L4022" s="192" t="str">
        <f t="shared" si="62"/>
        <v>Beer473</v>
      </c>
      <c r="M4022" s="191">
        <f>VLOOKUP(L4022,'Slope %'!C:D,2,0)</f>
        <v>0.12</v>
      </c>
    </row>
    <row r="4023" spans="1:13" x14ac:dyDescent="0.25">
      <c r="A4023">
        <v>50891</v>
      </c>
      <c r="B4023" s="58" t="s">
        <v>1329</v>
      </c>
      <c r="C4023" s="58" t="s">
        <v>414</v>
      </c>
      <c r="D4023" s="58" t="s">
        <v>578</v>
      </c>
      <c r="E4023" s="58">
        <v>1140</v>
      </c>
      <c r="F4023" s="58">
        <v>12</v>
      </c>
      <c r="G4023" s="59">
        <v>21</v>
      </c>
      <c r="H4023" s="58" t="s">
        <v>421</v>
      </c>
      <c r="I4023" s="59">
        <v>32.99</v>
      </c>
      <c r="J4023">
        <v>1</v>
      </c>
      <c r="K4023" s="191"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18.690000000000001</v>
      </c>
      <c r="L4023" s="192" t="str">
        <f t="shared" si="62"/>
        <v>Spirits1140</v>
      </c>
      <c r="M4023" s="191">
        <f>VLOOKUP(L4023,'Slope %'!C:D,2,0)</f>
        <v>0.05</v>
      </c>
    </row>
    <row r="4024" spans="1:13" x14ac:dyDescent="0.25">
      <c r="A4024">
        <v>50894</v>
      </c>
      <c r="B4024" s="58" t="s">
        <v>1457</v>
      </c>
      <c r="C4024" s="58" t="s">
        <v>414</v>
      </c>
      <c r="D4024" s="58" t="s">
        <v>552</v>
      </c>
      <c r="E4024" s="58">
        <v>50</v>
      </c>
      <c r="F4024" s="58">
        <v>120</v>
      </c>
      <c r="G4024" s="59">
        <v>21</v>
      </c>
      <c r="H4024" s="58" t="s">
        <v>421</v>
      </c>
      <c r="I4024" s="59">
        <v>2.4900000000000002</v>
      </c>
      <c r="J4024">
        <v>1</v>
      </c>
      <c r="K4024" s="191"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1.1200000000000001</v>
      </c>
      <c r="L4024" s="192" t="str">
        <f t="shared" si="62"/>
        <v>Spirits50</v>
      </c>
      <c r="M4024" s="191">
        <f>VLOOKUP(L4024,'Slope %'!C:D,2,0)</f>
        <v>0.1</v>
      </c>
    </row>
    <row r="4025" spans="1:13" x14ac:dyDescent="0.25">
      <c r="A4025">
        <v>50901</v>
      </c>
      <c r="B4025" s="58" t="s">
        <v>2190</v>
      </c>
      <c r="C4025" s="58" t="s">
        <v>423</v>
      </c>
      <c r="D4025" s="58" t="s">
        <v>803</v>
      </c>
      <c r="E4025" s="58">
        <v>250</v>
      </c>
      <c r="F4025" s="58">
        <v>24</v>
      </c>
      <c r="G4025" s="59">
        <v>14</v>
      </c>
      <c r="H4025" s="58" t="s">
        <v>471</v>
      </c>
      <c r="I4025" s="59">
        <v>5.99</v>
      </c>
      <c r="J4025">
        <v>1</v>
      </c>
      <c r="K4025" s="191"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3.93</v>
      </c>
      <c r="L4025" s="192" t="str">
        <f t="shared" si="62"/>
        <v>Wine250</v>
      </c>
      <c r="M4025" s="191">
        <f>VLOOKUP(L4025,'Slope %'!C:D,2,0)</f>
        <v>0.12</v>
      </c>
    </row>
    <row r="4026" spans="1:13" x14ac:dyDescent="0.25">
      <c r="A4026">
        <v>50906</v>
      </c>
      <c r="B4026" s="58" t="s">
        <v>3645</v>
      </c>
      <c r="C4026" s="58" t="s">
        <v>414</v>
      </c>
      <c r="D4026" s="58" t="s">
        <v>715</v>
      </c>
      <c r="E4026" s="58">
        <v>750</v>
      </c>
      <c r="F4026" s="58">
        <v>6</v>
      </c>
      <c r="G4026" s="59">
        <v>17</v>
      </c>
      <c r="H4026" s="58" t="s">
        <v>628</v>
      </c>
      <c r="I4026" s="59">
        <v>29.99</v>
      </c>
      <c r="J4026">
        <v>1</v>
      </c>
      <c r="K4026" s="191"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9.9499999999999993</v>
      </c>
      <c r="L4026" s="192" t="str">
        <f t="shared" si="62"/>
        <v>Spirits750</v>
      </c>
      <c r="M4026" s="191">
        <f>VLOOKUP(L4026,'Slope %'!C:D,2,0)</f>
        <v>7.0000000000000007E-2</v>
      </c>
    </row>
    <row r="4027" spans="1:13" x14ac:dyDescent="0.25">
      <c r="A4027">
        <v>50907</v>
      </c>
      <c r="B4027" s="58" t="s">
        <v>3646</v>
      </c>
      <c r="C4027" s="58" t="s">
        <v>414</v>
      </c>
      <c r="D4027" s="58" t="s">
        <v>870</v>
      </c>
      <c r="E4027" s="58">
        <v>750</v>
      </c>
      <c r="F4027" s="58">
        <v>12</v>
      </c>
      <c r="G4027" s="59">
        <v>17</v>
      </c>
      <c r="H4027" s="58" t="s">
        <v>448</v>
      </c>
      <c r="I4027" s="59">
        <v>24.88</v>
      </c>
      <c r="J4027">
        <v>1</v>
      </c>
      <c r="K4027" s="191"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9.9499999999999993</v>
      </c>
      <c r="L4027" s="192" t="str">
        <f t="shared" si="62"/>
        <v>Spirits750</v>
      </c>
      <c r="M4027" s="191">
        <f>VLOOKUP(L4027,'Slope %'!C:D,2,0)</f>
        <v>7.0000000000000007E-2</v>
      </c>
    </row>
    <row r="4028" spans="1:13" x14ac:dyDescent="0.25">
      <c r="A4028">
        <v>50922</v>
      </c>
      <c r="B4028" s="58" t="s">
        <v>3647</v>
      </c>
      <c r="C4028" s="58" t="s">
        <v>410</v>
      </c>
      <c r="D4028" s="58" t="s">
        <v>411</v>
      </c>
      <c r="E4028" s="58">
        <v>3784</v>
      </c>
      <c r="F4028" s="58">
        <v>3</v>
      </c>
      <c r="G4028" s="59">
        <v>4.5</v>
      </c>
      <c r="H4028" s="58" t="s">
        <v>1887</v>
      </c>
      <c r="I4028" s="59">
        <v>20.99</v>
      </c>
      <c r="J4028">
        <v>8</v>
      </c>
      <c r="K4028" s="191"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13.29</v>
      </c>
      <c r="L4028" s="192" t="str">
        <f t="shared" si="62"/>
        <v>Beer3784</v>
      </c>
      <c r="M4028" s="191">
        <f>VLOOKUP(L4028,'Slope %'!C:D,2,0)</f>
        <v>7.0000000000000007E-2</v>
      </c>
    </row>
    <row r="4029" spans="1:13" x14ac:dyDescent="0.25">
      <c r="A4029">
        <v>50922</v>
      </c>
      <c r="B4029" s="58" t="s">
        <v>3647</v>
      </c>
      <c r="C4029" s="58" t="s">
        <v>410</v>
      </c>
      <c r="D4029" s="58" t="s">
        <v>411</v>
      </c>
      <c r="E4029" s="58">
        <v>3784</v>
      </c>
      <c r="F4029" s="58">
        <v>3</v>
      </c>
      <c r="G4029" s="59">
        <v>4.5</v>
      </c>
      <c r="H4029" s="58" t="s">
        <v>1887</v>
      </c>
      <c r="I4029" s="59">
        <v>20.99</v>
      </c>
      <c r="J4029">
        <v>8</v>
      </c>
      <c r="K4029" s="191"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13.29</v>
      </c>
      <c r="L4029" s="192" t="str">
        <f t="shared" si="62"/>
        <v>Beer3784</v>
      </c>
      <c r="M4029" s="191">
        <f>VLOOKUP(L4029,'Slope %'!C:D,2,0)</f>
        <v>7.0000000000000007E-2</v>
      </c>
    </row>
    <row r="4030" spans="1:13" x14ac:dyDescent="0.25">
      <c r="A4030">
        <v>50923</v>
      </c>
      <c r="B4030" s="58" t="s">
        <v>3648</v>
      </c>
      <c r="C4030" s="58" t="s">
        <v>410</v>
      </c>
      <c r="D4030" s="58" t="s">
        <v>411</v>
      </c>
      <c r="E4030" s="58">
        <v>473</v>
      </c>
      <c r="F4030" s="58">
        <v>24</v>
      </c>
      <c r="G4030" s="59">
        <v>4.5</v>
      </c>
      <c r="H4030" s="58" t="s">
        <v>1887</v>
      </c>
      <c r="I4030" s="59">
        <v>3.19</v>
      </c>
      <c r="J4030">
        <v>1</v>
      </c>
      <c r="K4030" s="191"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1.66</v>
      </c>
      <c r="L4030" s="192" t="str">
        <f t="shared" si="62"/>
        <v>Beer473</v>
      </c>
      <c r="M4030" s="191">
        <f>VLOOKUP(L4030,'Slope %'!C:D,2,0)</f>
        <v>0.12</v>
      </c>
    </row>
    <row r="4031" spans="1:13" x14ac:dyDescent="0.25">
      <c r="A4031">
        <v>50923</v>
      </c>
      <c r="B4031" s="58" t="s">
        <v>3648</v>
      </c>
      <c r="C4031" s="58" t="s">
        <v>410</v>
      </c>
      <c r="D4031" s="58" t="s">
        <v>411</v>
      </c>
      <c r="E4031" s="58">
        <v>473</v>
      </c>
      <c r="F4031" s="58">
        <v>24</v>
      </c>
      <c r="G4031" s="59">
        <v>4.5</v>
      </c>
      <c r="H4031" s="58" t="s">
        <v>1887</v>
      </c>
      <c r="I4031" s="59">
        <v>3.19</v>
      </c>
      <c r="J4031">
        <v>1</v>
      </c>
      <c r="K4031" s="191"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1.66</v>
      </c>
      <c r="L4031" s="192" t="str">
        <f t="shared" si="62"/>
        <v>Beer473</v>
      </c>
      <c r="M4031" s="191">
        <f>VLOOKUP(L4031,'Slope %'!C:D,2,0)</f>
        <v>0.12</v>
      </c>
    </row>
    <row r="4032" spans="1:13" x14ac:dyDescent="0.25">
      <c r="A4032">
        <v>50926</v>
      </c>
      <c r="B4032" s="58" t="s">
        <v>3649</v>
      </c>
      <c r="C4032" s="58" t="s">
        <v>410</v>
      </c>
      <c r="D4032" s="58" t="s">
        <v>717</v>
      </c>
      <c r="E4032" s="58">
        <v>355</v>
      </c>
      <c r="F4032" s="58">
        <v>24</v>
      </c>
      <c r="G4032" s="59">
        <v>7.5</v>
      </c>
      <c r="H4032" s="58" t="s">
        <v>2967</v>
      </c>
      <c r="I4032" s="59">
        <v>3.99</v>
      </c>
      <c r="J4032">
        <v>1</v>
      </c>
      <c r="K4032" s="191"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2.08</v>
      </c>
      <c r="L4032" s="192" t="str">
        <f t="shared" si="62"/>
        <v>Beer355</v>
      </c>
      <c r="M4032" s="191">
        <f>VLOOKUP(L4032,'Slope %'!C:D,2,0)</f>
        <v>0.12</v>
      </c>
    </row>
    <row r="4033" spans="1:13" x14ac:dyDescent="0.25">
      <c r="A4033">
        <v>50926</v>
      </c>
      <c r="B4033" s="58" t="s">
        <v>3649</v>
      </c>
      <c r="C4033" s="58" t="s">
        <v>410</v>
      </c>
      <c r="D4033" s="58" t="s">
        <v>717</v>
      </c>
      <c r="E4033" s="58">
        <v>355</v>
      </c>
      <c r="F4033" s="58">
        <v>24</v>
      </c>
      <c r="G4033" s="59">
        <v>7.5</v>
      </c>
      <c r="H4033" s="58" t="s">
        <v>2967</v>
      </c>
      <c r="I4033" s="59">
        <v>3.99</v>
      </c>
      <c r="J4033">
        <v>1</v>
      </c>
      <c r="K4033" s="191"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2.08</v>
      </c>
      <c r="L4033" s="192" t="str">
        <f t="shared" si="62"/>
        <v>Beer355</v>
      </c>
      <c r="M4033" s="191">
        <f>VLOOKUP(L4033,'Slope %'!C:D,2,0)</f>
        <v>0.12</v>
      </c>
    </row>
    <row r="4034" spans="1:13" x14ac:dyDescent="0.25">
      <c r="A4034">
        <v>50933</v>
      </c>
      <c r="B4034" s="58" t="s">
        <v>3650</v>
      </c>
      <c r="C4034" s="58" t="s">
        <v>410</v>
      </c>
      <c r="D4034" s="58" t="s">
        <v>677</v>
      </c>
      <c r="E4034" s="58">
        <v>4260</v>
      </c>
      <c r="F4034" s="58">
        <v>1</v>
      </c>
      <c r="G4034" s="59">
        <v>5</v>
      </c>
      <c r="H4034" s="58" t="s">
        <v>412</v>
      </c>
      <c r="I4034" s="59">
        <v>28.49</v>
      </c>
      <c r="J4034">
        <v>12</v>
      </c>
      <c r="K4034" s="191"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16.63</v>
      </c>
      <c r="L4034" s="192" t="str">
        <f t="shared" si="62"/>
        <v>Beer4260</v>
      </c>
      <c r="M4034" s="191">
        <f>VLOOKUP(L4034,'Slope %'!C:D,2,0)</f>
        <v>7.0000000000000007E-2</v>
      </c>
    </row>
    <row r="4035" spans="1:13" x14ac:dyDescent="0.25">
      <c r="A4035">
        <v>50933</v>
      </c>
      <c r="B4035" s="58" t="s">
        <v>3650</v>
      </c>
      <c r="C4035" s="58" t="s">
        <v>410</v>
      </c>
      <c r="D4035" s="58" t="s">
        <v>677</v>
      </c>
      <c r="E4035" s="58">
        <v>4260</v>
      </c>
      <c r="F4035" s="58">
        <v>1</v>
      </c>
      <c r="G4035" s="59">
        <v>5</v>
      </c>
      <c r="H4035" s="58" t="s">
        <v>412</v>
      </c>
      <c r="I4035" s="59">
        <v>28.49</v>
      </c>
      <c r="J4035">
        <v>12</v>
      </c>
      <c r="K4035" s="191"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16.63</v>
      </c>
      <c r="L4035" s="192" t="str">
        <f t="shared" ref="L4035:L4098" si="63">(_xlfn.CONCAT(C4035,E4035))</f>
        <v>Beer4260</v>
      </c>
      <c r="M4035" s="191">
        <f>VLOOKUP(L4035,'Slope %'!C:D,2,0)</f>
        <v>7.0000000000000007E-2</v>
      </c>
    </row>
    <row r="4036" spans="1:13" x14ac:dyDescent="0.25">
      <c r="A4036">
        <v>50939</v>
      </c>
      <c r="B4036" s="58" t="s">
        <v>3651</v>
      </c>
      <c r="C4036" s="58" t="s">
        <v>410</v>
      </c>
      <c r="D4036" s="58" t="s">
        <v>411</v>
      </c>
      <c r="E4036" s="58">
        <v>5000</v>
      </c>
      <c r="F4036" s="58">
        <v>2</v>
      </c>
      <c r="G4036" s="59">
        <v>5</v>
      </c>
      <c r="H4036" s="58" t="s">
        <v>448</v>
      </c>
      <c r="I4036" s="59">
        <v>35.99</v>
      </c>
      <c r="J4036">
        <v>1</v>
      </c>
      <c r="K4036" s="191"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19.52</v>
      </c>
      <c r="L4036" s="192" t="str">
        <f t="shared" si="63"/>
        <v>Beer5000</v>
      </c>
      <c r="M4036" s="191">
        <f>VLOOKUP(L4036,'Slope %'!C:D,2,0)</f>
        <v>0.05</v>
      </c>
    </row>
    <row r="4037" spans="1:13" x14ac:dyDescent="0.25">
      <c r="A4037">
        <v>50939</v>
      </c>
      <c r="B4037" s="58" t="s">
        <v>3651</v>
      </c>
      <c r="C4037" s="58" t="s">
        <v>410</v>
      </c>
      <c r="D4037" s="58" t="s">
        <v>411</v>
      </c>
      <c r="E4037" s="58">
        <v>5000</v>
      </c>
      <c r="F4037" s="58">
        <v>2</v>
      </c>
      <c r="G4037" s="59">
        <v>5</v>
      </c>
      <c r="H4037" s="58" t="s">
        <v>448</v>
      </c>
      <c r="I4037" s="59">
        <v>35.99</v>
      </c>
      <c r="J4037">
        <v>1</v>
      </c>
      <c r="K4037" s="191"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19.52</v>
      </c>
      <c r="L4037" s="192" t="str">
        <f t="shared" si="63"/>
        <v>Beer5000</v>
      </c>
      <c r="M4037" s="191">
        <f>VLOOKUP(L4037,'Slope %'!C:D,2,0)</f>
        <v>0.05</v>
      </c>
    </row>
    <row r="4038" spans="1:13" x14ac:dyDescent="0.25">
      <c r="A4038">
        <v>50943</v>
      </c>
      <c r="B4038" s="58" t="s">
        <v>3652</v>
      </c>
      <c r="C4038" s="58" t="s">
        <v>410</v>
      </c>
      <c r="D4038" s="58" t="s">
        <v>906</v>
      </c>
      <c r="E4038" s="58">
        <v>473</v>
      </c>
      <c r="F4038" s="58">
        <v>24</v>
      </c>
      <c r="G4038" s="59">
        <v>5</v>
      </c>
      <c r="H4038" s="58" t="s">
        <v>1526</v>
      </c>
      <c r="I4038" s="59">
        <v>3.96</v>
      </c>
      <c r="J4038">
        <v>1</v>
      </c>
      <c r="K4038" s="191"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1.85</v>
      </c>
      <c r="L4038" s="192" t="str">
        <f t="shared" si="63"/>
        <v>Beer473</v>
      </c>
      <c r="M4038" s="191">
        <f>VLOOKUP(L4038,'Slope %'!C:D,2,0)</f>
        <v>0.12</v>
      </c>
    </row>
    <row r="4039" spans="1:13" x14ac:dyDescent="0.25">
      <c r="A4039">
        <v>50943</v>
      </c>
      <c r="B4039" s="58" t="s">
        <v>3652</v>
      </c>
      <c r="C4039" s="58" t="s">
        <v>410</v>
      </c>
      <c r="D4039" s="58" t="s">
        <v>906</v>
      </c>
      <c r="E4039" s="58">
        <v>473</v>
      </c>
      <c r="F4039" s="58">
        <v>24</v>
      </c>
      <c r="G4039" s="59">
        <v>5</v>
      </c>
      <c r="H4039" s="58" t="s">
        <v>1526</v>
      </c>
      <c r="I4039" s="59">
        <v>3.96</v>
      </c>
      <c r="J4039">
        <v>1</v>
      </c>
      <c r="K4039" s="191"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1.85</v>
      </c>
      <c r="L4039" s="192" t="str">
        <f t="shared" si="63"/>
        <v>Beer473</v>
      </c>
      <c r="M4039" s="191">
        <f>VLOOKUP(L4039,'Slope %'!C:D,2,0)</f>
        <v>0.12</v>
      </c>
    </row>
    <row r="4040" spans="1:13" x14ac:dyDescent="0.25">
      <c r="A4040">
        <v>50965</v>
      </c>
      <c r="B4040" s="58" t="s">
        <v>3653</v>
      </c>
      <c r="C4040" s="58" t="s">
        <v>673</v>
      </c>
      <c r="D4040" s="58" t="s">
        <v>1264</v>
      </c>
      <c r="E4040" s="58">
        <v>355</v>
      </c>
      <c r="F4040" s="58">
        <v>24</v>
      </c>
      <c r="G4040" s="59">
        <v>6.8</v>
      </c>
      <c r="H4040" s="58" t="s">
        <v>2967</v>
      </c>
      <c r="I4040" s="59">
        <v>4.99</v>
      </c>
      <c r="J4040">
        <v>1</v>
      </c>
      <c r="K4040" s="191"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2.14</v>
      </c>
      <c r="L4040" s="192" t="str">
        <f t="shared" si="63"/>
        <v>Ready to Drink355</v>
      </c>
      <c r="M4040" s="191">
        <f>VLOOKUP(L4040,'Slope %'!C:D,2,0)</f>
        <v>0.12</v>
      </c>
    </row>
    <row r="4041" spans="1:13" x14ac:dyDescent="0.25">
      <c r="A4041">
        <v>50965</v>
      </c>
      <c r="B4041" s="58" t="s">
        <v>3653</v>
      </c>
      <c r="C4041" s="58" t="s">
        <v>673</v>
      </c>
      <c r="D4041" s="58" t="s">
        <v>1264</v>
      </c>
      <c r="E4041" s="58">
        <v>355</v>
      </c>
      <c r="F4041" s="58">
        <v>24</v>
      </c>
      <c r="G4041" s="59">
        <v>6.8</v>
      </c>
      <c r="H4041" s="58" t="s">
        <v>2967</v>
      </c>
      <c r="I4041" s="59">
        <v>4.99</v>
      </c>
      <c r="J4041">
        <v>1</v>
      </c>
      <c r="K4041" s="191"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2.14</v>
      </c>
      <c r="L4041" s="192" t="str">
        <f t="shared" si="63"/>
        <v>Ready to Drink355</v>
      </c>
      <c r="M4041" s="191">
        <f>VLOOKUP(L4041,'Slope %'!C:D,2,0)</f>
        <v>0.12</v>
      </c>
    </row>
    <row r="4042" spans="1:13" x14ac:dyDescent="0.25">
      <c r="A4042">
        <v>50972</v>
      </c>
      <c r="B4042" s="58" t="s">
        <v>3654</v>
      </c>
      <c r="C4042" s="58" t="s">
        <v>673</v>
      </c>
      <c r="D4042" s="58" t="s">
        <v>1264</v>
      </c>
      <c r="E4042" s="58">
        <v>355</v>
      </c>
      <c r="F4042" s="58">
        <v>24</v>
      </c>
      <c r="G4042" s="59">
        <v>7</v>
      </c>
      <c r="H4042" s="58" t="s">
        <v>2967</v>
      </c>
      <c r="I4042" s="59">
        <v>4.99</v>
      </c>
      <c r="J4042">
        <v>1</v>
      </c>
      <c r="K4042" s="191"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2.2000000000000002</v>
      </c>
      <c r="L4042" s="192" t="str">
        <f t="shared" si="63"/>
        <v>Ready to Drink355</v>
      </c>
      <c r="M4042" s="191">
        <f>VLOOKUP(L4042,'Slope %'!C:D,2,0)</f>
        <v>0.12</v>
      </c>
    </row>
    <row r="4043" spans="1:13" x14ac:dyDescent="0.25">
      <c r="A4043">
        <v>50972</v>
      </c>
      <c r="B4043" s="58" t="s">
        <v>3654</v>
      </c>
      <c r="C4043" s="58" t="s">
        <v>673</v>
      </c>
      <c r="D4043" s="58" t="s">
        <v>1264</v>
      </c>
      <c r="E4043" s="58">
        <v>355</v>
      </c>
      <c r="F4043" s="58">
        <v>24</v>
      </c>
      <c r="G4043" s="59">
        <v>7</v>
      </c>
      <c r="H4043" s="58" t="s">
        <v>2967</v>
      </c>
      <c r="I4043" s="59">
        <v>4.99</v>
      </c>
      <c r="J4043">
        <v>1</v>
      </c>
      <c r="K4043" s="191"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2.2000000000000002</v>
      </c>
      <c r="L4043" s="192" t="str">
        <f t="shared" si="63"/>
        <v>Ready to Drink355</v>
      </c>
      <c r="M4043" s="191">
        <f>VLOOKUP(L4043,'Slope %'!C:D,2,0)</f>
        <v>0.12</v>
      </c>
    </row>
    <row r="4044" spans="1:13" x14ac:dyDescent="0.25">
      <c r="A4044">
        <v>50978</v>
      </c>
      <c r="B4044" s="58" t="s">
        <v>3655</v>
      </c>
      <c r="C4044" s="58" t="s">
        <v>410</v>
      </c>
      <c r="D4044" s="58" t="s">
        <v>1539</v>
      </c>
      <c r="E4044" s="58">
        <v>1980</v>
      </c>
      <c r="F4044" s="58">
        <v>4</v>
      </c>
      <c r="G4044" s="59">
        <v>0.5</v>
      </c>
      <c r="H4044" s="58" t="s">
        <v>600</v>
      </c>
      <c r="I4044" s="59">
        <v>13.49</v>
      </c>
      <c r="J4044">
        <v>6</v>
      </c>
      <c r="K4044" s="191"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0.77</v>
      </c>
      <c r="L4044" s="192" t="str">
        <f t="shared" si="63"/>
        <v>Beer1980</v>
      </c>
      <c r="M4044" s="191">
        <f>VLOOKUP(L4044,'Slope %'!C:D,2,0)</f>
        <v>0.1</v>
      </c>
    </row>
    <row r="4045" spans="1:13" x14ac:dyDescent="0.25">
      <c r="A4045">
        <v>50978</v>
      </c>
      <c r="B4045" s="58" t="s">
        <v>3655</v>
      </c>
      <c r="C4045" s="58" t="s">
        <v>410</v>
      </c>
      <c r="D4045" s="58" t="s">
        <v>1539</v>
      </c>
      <c r="E4045" s="58">
        <v>1980</v>
      </c>
      <c r="F4045" s="58">
        <v>4</v>
      </c>
      <c r="G4045" s="59">
        <v>0.5</v>
      </c>
      <c r="H4045" s="58" t="s">
        <v>600</v>
      </c>
      <c r="I4045" s="59">
        <v>13.49</v>
      </c>
      <c r="J4045">
        <v>6</v>
      </c>
      <c r="K4045" s="191"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0.77</v>
      </c>
      <c r="L4045" s="192" t="str">
        <f t="shared" si="63"/>
        <v>Beer1980</v>
      </c>
      <c r="M4045" s="191">
        <f>VLOOKUP(L4045,'Slope %'!C:D,2,0)</f>
        <v>0.1</v>
      </c>
    </row>
    <row r="4046" spans="1:13" x14ac:dyDescent="0.25">
      <c r="A4046">
        <v>50986</v>
      </c>
      <c r="B4046" s="58" t="s">
        <v>3656</v>
      </c>
      <c r="C4046" s="58" t="s">
        <v>414</v>
      </c>
      <c r="D4046" s="58" t="s">
        <v>566</v>
      </c>
      <c r="E4046" s="58">
        <v>750</v>
      </c>
      <c r="F4046" s="58">
        <v>6</v>
      </c>
      <c r="G4046" s="59">
        <v>17</v>
      </c>
      <c r="H4046" s="58" t="s">
        <v>448</v>
      </c>
      <c r="I4046" s="59">
        <v>29.83</v>
      </c>
      <c r="J4046">
        <v>1</v>
      </c>
      <c r="K4046" s="191"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9.9499999999999993</v>
      </c>
      <c r="L4046" s="192" t="str">
        <f t="shared" si="63"/>
        <v>Spirits750</v>
      </c>
      <c r="M4046" s="191">
        <f>VLOOKUP(L4046,'Slope %'!C:D,2,0)</f>
        <v>7.0000000000000007E-2</v>
      </c>
    </row>
    <row r="4047" spans="1:13" x14ac:dyDescent="0.25">
      <c r="A4047">
        <v>50987</v>
      </c>
      <c r="B4047" s="58" t="s">
        <v>3657</v>
      </c>
      <c r="C4047" s="58" t="s">
        <v>673</v>
      </c>
      <c r="D4047" s="58" t="s">
        <v>1398</v>
      </c>
      <c r="E4047" s="58">
        <v>750</v>
      </c>
      <c r="F4047" s="58">
        <v>12</v>
      </c>
      <c r="G4047" s="59">
        <v>7.5</v>
      </c>
      <c r="H4047" s="58" t="s">
        <v>3275</v>
      </c>
      <c r="I4047" s="59">
        <v>19.989999999999998</v>
      </c>
      <c r="J4047">
        <v>1</v>
      </c>
      <c r="K4047" s="191"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4.3899999999999997</v>
      </c>
      <c r="L4047" s="192" t="str">
        <f t="shared" si="63"/>
        <v>Ready to Drink750</v>
      </c>
      <c r="M4047" s="191">
        <f>VLOOKUP(L4047,'Slope %'!C:D,2,0)</f>
        <v>0.12</v>
      </c>
    </row>
    <row r="4048" spans="1:13" x14ac:dyDescent="0.25">
      <c r="A4048">
        <v>50987</v>
      </c>
      <c r="B4048" s="58" t="s">
        <v>3657</v>
      </c>
      <c r="C4048" s="58" t="s">
        <v>673</v>
      </c>
      <c r="D4048" s="58" t="s">
        <v>1398</v>
      </c>
      <c r="E4048" s="58">
        <v>750</v>
      </c>
      <c r="F4048" s="58">
        <v>12</v>
      </c>
      <c r="G4048" s="59">
        <v>7.5</v>
      </c>
      <c r="H4048" s="58" t="s">
        <v>2967</v>
      </c>
      <c r="I4048" s="59">
        <v>19.989999999999998</v>
      </c>
      <c r="J4048">
        <v>1</v>
      </c>
      <c r="K4048" s="191"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4.3899999999999997</v>
      </c>
      <c r="L4048" s="192" t="str">
        <f t="shared" si="63"/>
        <v>Ready to Drink750</v>
      </c>
      <c r="M4048" s="191">
        <f>VLOOKUP(L4048,'Slope %'!C:D,2,0)</f>
        <v>0.12</v>
      </c>
    </row>
    <row r="4049" spans="1:13" x14ac:dyDescent="0.25">
      <c r="A4049">
        <v>50991</v>
      </c>
      <c r="B4049" s="58" t="s">
        <v>3658</v>
      </c>
      <c r="C4049" s="58" t="s">
        <v>673</v>
      </c>
      <c r="D4049" s="58" t="s">
        <v>1122</v>
      </c>
      <c r="E4049" s="58">
        <v>750</v>
      </c>
      <c r="F4049" s="58">
        <v>12</v>
      </c>
      <c r="G4049" s="59">
        <v>6.5</v>
      </c>
      <c r="H4049" s="58" t="s">
        <v>3275</v>
      </c>
      <c r="I4049" s="59">
        <v>16.989999999999998</v>
      </c>
      <c r="J4049">
        <v>1</v>
      </c>
      <c r="K4049" s="191"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3.81</v>
      </c>
      <c r="L4049" s="192" t="str">
        <f t="shared" si="63"/>
        <v>Ready to Drink750</v>
      </c>
      <c r="M4049" s="191">
        <f>VLOOKUP(L4049,'Slope %'!C:D,2,0)</f>
        <v>0.12</v>
      </c>
    </row>
    <row r="4050" spans="1:13" x14ac:dyDescent="0.25">
      <c r="A4050">
        <v>50991</v>
      </c>
      <c r="B4050" s="58" t="s">
        <v>3658</v>
      </c>
      <c r="C4050" s="58" t="s">
        <v>673</v>
      </c>
      <c r="D4050" s="58" t="s">
        <v>1122</v>
      </c>
      <c r="E4050" s="58">
        <v>750</v>
      </c>
      <c r="F4050" s="58">
        <v>12</v>
      </c>
      <c r="G4050" s="59">
        <v>6.5</v>
      </c>
      <c r="H4050" s="58" t="s">
        <v>2967</v>
      </c>
      <c r="I4050" s="59">
        <v>16.989999999999998</v>
      </c>
      <c r="J4050">
        <v>1</v>
      </c>
      <c r="K4050" s="191"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3.81</v>
      </c>
      <c r="L4050" s="192" t="str">
        <f t="shared" si="63"/>
        <v>Ready to Drink750</v>
      </c>
      <c r="M4050" s="191">
        <f>VLOOKUP(L4050,'Slope %'!C:D,2,0)</f>
        <v>0.12</v>
      </c>
    </row>
    <row r="4051" spans="1:13" x14ac:dyDescent="0.25">
      <c r="A4051">
        <v>50998</v>
      </c>
      <c r="B4051" s="58" t="s">
        <v>3659</v>
      </c>
      <c r="C4051" s="58" t="s">
        <v>673</v>
      </c>
      <c r="D4051" s="58" t="s">
        <v>1122</v>
      </c>
      <c r="E4051" s="58">
        <v>750</v>
      </c>
      <c r="F4051" s="58">
        <v>12</v>
      </c>
      <c r="G4051" s="59">
        <v>7</v>
      </c>
      <c r="H4051" s="58" t="s">
        <v>3275</v>
      </c>
      <c r="I4051" s="59">
        <v>19.989999999999998</v>
      </c>
      <c r="J4051">
        <v>1</v>
      </c>
      <c r="K4051" s="191"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4.0999999999999996</v>
      </c>
      <c r="L4051" s="192" t="str">
        <f t="shared" si="63"/>
        <v>Ready to Drink750</v>
      </c>
      <c r="M4051" s="191">
        <f>VLOOKUP(L4051,'Slope %'!C:D,2,0)</f>
        <v>0.12</v>
      </c>
    </row>
    <row r="4052" spans="1:13" x14ac:dyDescent="0.25">
      <c r="A4052">
        <v>50998</v>
      </c>
      <c r="B4052" s="58" t="s">
        <v>3659</v>
      </c>
      <c r="C4052" s="58" t="s">
        <v>673</v>
      </c>
      <c r="D4052" s="58" t="s">
        <v>1122</v>
      </c>
      <c r="E4052" s="58">
        <v>750</v>
      </c>
      <c r="F4052" s="58">
        <v>12</v>
      </c>
      <c r="G4052" s="59">
        <v>7</v>
      </c>
      <c r="H4052" s="58" t="s">
        <v>2967</v>
      </c>
      <c r="I4052" s="59">
        <v>19.989999999999998</v>
      </c>
      <c r="J4052">
        <v>1</v>
      </c>
      <c r="K4052" s="191"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4.0999999999999996</v>
      </c>
      <c r="L4052" s="192" t="str">
        <f t="shared" si="63"/>
        <v>Ready to Drink750</v>
      </c>
      <c r="M4052" s="191">
        <f>VLOOKUP(L4052,'Slope %'!C:D,2,0)</f>
        <v>0.12</v>
      </c>
    </row>
    <row r="4053" spans="1:13" x14ac:dyDescent="0.25">
      <c r="A4053">
        <v>51003</v>
      </c>
      <c r="B4053" s="58" t="s">
        <v>3660</v>
      </c>
      <c r="C4053" s="58" t="s">
        <v>414</v>
      </c>
      <c r="D4053" s="58" t="s">
        <v>415</v>
      </c>
      <c r="E4053" s="58">
        <v>375</v>
      </c>
      <c r="F4053" s="58">
        <v>24</v>
      </c>
      <c r="G4053" s="59">
        <v>40</v>
      </c>
      <c r="H4053" s="58" t="s">
        <v>628</v>
      </c>
      <c r="I4053" s="59">
        <v>13.3</v>
      </c>
      <c r="J4053">
        <v>1</v>
      </c>
      <c r="K4053" s="191"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13.3</v>
      </c>
      <c r="L4053" s="192" t="str">
        <f t="shared" si="63"/>
        <v>Spirits375</v>
      </c>
      <c r="M4053" s="191">
        <f>VLOOKUP(L4053,'Slope %'!C:D,2,0)</f>
        <v>0.1</v>
      </c>
    </row>
    <row r="4054" spans="1:13" x14ac:dyDescent="0.25">
      <c r="A4054">
        <v>51014</v>
      </c>
      <c r="B4054" s="58" t="s">
        <v>3661</v>
      </c>
      <c r="C4054" s="58" t="s">
        <v>410</v>
      </c>
      <c r="D4054" s="58" t="s">
        <v>677</v>
      </c>
      <c r="E4054" s="58">
        <v>5325</v>
      </c>
      <c r="F4054" s="58">
        <v>1</v>
      </c>
      <c r="G4054" s="59">
        <v>5</v>
      </c>
      <c r="H4054" s="58" t="s">
        <v>1526</v>
      </c>
      <c r="I4054" s="59">
        <v>23.99</v>
      </c>
      <c r="J4054">
        <v>15</v>
      </c>
      <c r="K4054" s="191"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20.79</v>
      </c>
      <c r="L4054" s="192" t="str">
        <f t="shared" si="63"/>
        <v>Beer5325</v>
      </c>
      <c r="M4054" s="191">
        <f>VLOOKUP(L4054,'Slope %'!C:D,2,0)</f>
        <v>0.05</v>
      </c>
    </row>
    <row r="4055" spans="1:13" x14ac:dyDescent="0.25">
      <c r="A4055">
        <v>51014</v>
      </c>
      <c r="B4055" s="58" t="s">
        <v>3661</v>
      </c>
      <c r="C4055" s="58" t="s">
        <v>410</v>
      </c>
      <c r="D4055" s="58" t="s">
        <v>677</v>
      </c>
      <c r="E4055" s="58">
        <v>5325</v>
      </c>
      <c r="F4055" s="58">
        <v>1</v>
      </c>
      <c r="G4055" s="59">
        <v>5</v>
      </c>
      <c r="H4055" s="58" t="s">
        <v>1526</v>
      </c>
      <c r="I4055" s="59">
        <v>23.99</v>
      </c>
      <c r="J4055">
        <v>15</v>
      </c>
      <c r="K4055" s="191"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20.79</v>
      </c>
      <c r="L4055" s="192" t="str">
        <f t="shared" si="63"/>
        <v>Beer5325</v>
      </c>
      <c r="M4055" s="191">
        <f>VLOOKUP(L4055,'Slope %'!C:D,2,0)</f>
        <v>0.05</v>
      </c>
    </row>
    <row r="4056" spans="1:13" x14ac:dyDescent="0.25">
      <c r="A4056">
        <v>51023</v>
      </c>
      <c r="B4056" s="58" t="s">
        <v>3662</v>
      </c>
      <c r="C4056" s="58" t="s">
        <v>673</v>
      </c>
      <c r="D4056" s="58" t="s">
        <v>1398</v>
      </c>
      <c r="E4056" s="58">
        <v>750</v>
      </c>
      <c r="F4056" s="58">
        <v>12</v>
      </c>
      <c r="G4056" s="59">
        <v>6.5</v>
      </c>
      <c r="H4056" s="58" t="s">
        <v>3275</v>
      </c>
      <c r="I4056" s="59">
        <v>16.989999999999998</v>
      </c>
      <c r="J4056">
        <v>1</v>
      </c>
      <c r="K4056" s="191"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3.81</v>
      </c>
      <c r="L4056" s="192" t="str">
        <f t="shared" si="63"/>
        <v>Ready to Drink750</v>
      </c>
      <c r="M4056" s="191">
        <f>VLOOKUP(L4056,'Slope %'!C:D,2,0)</f>
        <v>0.12</v>
      </c>
    </row>
    <row r="4057" spans="1:13" x14ac:dyDescent="0.25">
      <c r="A4057">
        <v>51023</v>
      </c>
      <c r="B4057" s="58" t="s">
        <v>3662</v>
      </c>
      <c r="C4057" s="58" t="s">
        <v>673</v>
      </c>
      <c r="D4057" s="58" t="s">
        <v>1398</v>
      </c>
      <c r="E4057" s="58">
        <v>750</v>
      </c>
      <c r="F4057" s="58">
        <v>12</v>
      </c>
      <c r="G4057" s="59">
        <v>6.5</v>
      </c>
      <c r="H4057" s="58" t="s">
        <v>2967</v>
      </c>
      <c r="I4057" s="59">
        <v>16.989999999999998</v>
      </c>
      <c r="J4057">
        <v>1</v>
      </c>
      <c r="K4057" s="191"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3.81</v>
      </c>
      <c r="L4057" s="192" t="str">
        <f t="shared" si="63"/>
        <v>Ready to Drink750</v>
      </c>
      <c r="M4057" s="191">
        <f>VLOOKUP(L4057,'Slope %'!C:D,2,0)</f>
        <v>0.12</v>
      </c>
    </row>
    <row r="4058" spans="1:13" x14ac:dyDescent="0.25">
      <c r="A4058">
        <v>51027</v>
      </c>
      <c r="B4058" s="58" t="s">
        <v>3663</v>
      </c>
      <c r="C4058" s="58" t="s">
        <v>410</v>
      </c>
      <c r="D4058" s="58" t="s">
        <v>1539</v>
      </c>
      <c r="E4058" s="58">
        <v>1980</v>
      </c>
      <c r="F4058" s="58">
        <v>4</v>
      </c>
      <c r="G4058" s="59">
        <v>1E-4</v>
      </c>
      <c r="H4058" s="58" t="s">
        <v>600</v>
      </c>
      <c r="I4058" s="59">
        <v>13.49</v>
      </c>
      <c r="J4058">
        <v>6</v>
      </c>
      <c r="K4058" s="191"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0</v>
      </c>
      <c r="L4058" s="192" t="str">
        <f t="shared" si="63"/>
        <v>Beer1980</v>
      </c>
      <c r="M4058" s="191">
        <f>VLOOKUP(L4058,'Slope %'!C:D,2,0)</f>
        <v>0.1</v>
      </c>
    </row>
    <row r="4059" spans="1:13" x14ac:dyDescent="0.25">
      <c r="A4059">
        <v>51027</v>
      </c>
      <c r="B4059" s="58" t="s">
        <v>3663</v>
      </c>
      <c r="C4059" s="58" t="s">
        <v>410</v>
      </c>
      <c r="D4059" s="58" t="s">
        <v>1539</v>
      </c>
      <c r="E4059" s="58">
        <v>1980</v>
      </c>
      <c r="F4059" s="58">
        <v>4</v>
      </c>
      <c r="G4059" s="59">
        <v>1E-4</v>
      </c>
      <c r="H4059" s="58" t="s">
        <v>600</v>
      </c>
      <c r="I4059" s="59">
        <v>13.49</v>
      </c>
      <c r="J4059">
        <v>6</v>
      </c>
      <c r="K4059" s="191"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0</v>
      </c>
      <c r="L4059" s="192" t="str">
        <f t="shared" si="63"/>
        <v>Beer1980</v>
      </c>
      <c r="M4059" s="191">
        <f>VLOOKUP(L4059,'Slope %'!C:D,2,0)</f>
        <v>0.1</v>
      </c>
    </row>
    <row r="4060" spans="1:13" x14ac:dyDescent="0.25">
      <c r="A4060">
        <v>51032</v>
      </c>
      <c r="B4060" s="58" t="s">
        <v>3664</v>
      </c>
      <c r="C4060" s="58" t="s">
        <v>673</v>
      </c>
      <c r="D4060" s="58" t="s">
        <v>1091</v>
      </c>
      <c r="E4060" s="58">
        <v>30000</v>
      </c>
      <c r="F4060" s="58">
        <v>1</v>
      </c>
      <c r="G4060" s="59">
        <v>5</v>
      </c>
      <c r="H4060" s="58" t="s">
        <v>759</v>
      </c>
      <c r="I4060" s="59">
        <v>166.97</v>
      </c>
      <c r="J4060">
        <v>1</v>
      </c>
      <c r="K4060" s="191"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117.11</v>
      </c>
      <c r="L4060" s="192" t="str">
        <f t="shared" si="63"/>
        <v>Ready to Drink30000</v>
      </c>
      <c r="M4060" s="191" t="e">
        <f>VLOOKUP(L4060,'Slope %'!C:D,2,0)</f>
        <v>#N/A</v>
      </c>
    </row>
    <row r="4061" spans="1:13" x14ac:dyDescent="0.25">
      <c r="A4061">
        <v>51032</v>
      </c>
      <c r="B4061" s="58" t="s">
        <v>3664</v>
      </c>
      <c r="C4061" s="58" t="s">
        <v>673</v>
      </c>
      <c r="D4061" s="58" t="s">
        <v>1091</v>
      </c>
      <c r="E4061" s="58">
        <v>30000</v>
      </c>
      <c r="F4061" s="58">
        <v>1</v>
      </c>
      <c r="G4061" s="59">
        <v>5</v>
      </c>
      <c r="H4061" s="58" t="s">
        <v>759</v>
      </c>
      <c r="I4061" s="59">
        <v>166.97</v>
      </c>
      <c r="J4061">
        <v>1</v>
      </c>
      <c r="K4061" s="191"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117.11</v>
      </c>
      <c r="L4061" s="192" t="str">
        <f t="shared" si="63"/>
        <v>Ready to Drink30000</v>
      </c>
      <c r="M4061" s="191" t="e">
        <f>VLOOKUP(L4061,'Slope %'!C:D,2,0)</f>
        <v>#N/A</v>
      </c>
    </row>
    <row r="4062" spans="1:13" x14ac:dyDescent="0.25">
      <c r="A4062">
        <v>51033</v>
      </c>
      <c r="B4062" s="58" t="s">
        <v>3665</v>
      </c>
      <c r="C4062" s="58" t="s">
        <v>414</v>
      </c>
      <c r="D4062" s="58" t="s">
        <v>984</v>
      </c>
      <c r="E4062" s="58">
        <v>750</v>
      </c>
      <c r="F4062" s="58">
        <v>6</v>
      </c>
      <c r="G4062" s="59">
        <v>40</v>
      </c>
      <c r="H4062" s="58" t="s">
        <v>428</v>
      </c>
      <c r="I4062" s="59">
        <v>149.99</v>
      </c>
      <c r="J4062">
        <v>1</v>
      </c>
      <c r="K4062" s="191"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23.42</v>
      </c>
      <c r="L4062" s="192" t="str">
        <f t="shared" si="63"/>
        <v>Spirits750</v>
      </c>
      <c r="M4062" s="191">
        <f>VLOOKUP(L4062,'Slope %'!C:D,2,0)</f>
        <v>7.0000000000000007E-2</v>
      </c>
    </row>
    <row r="4063" spans="1:13" x14ac:dyDescent="0.25">
      <c r="A4063">
        <v>51186</v>
      </c>
      <c r="B4063" s="58" t="s">
        <v>3666</v>
      </c>
      <c r="C4063" s="58" t="s">
        <v>410</v>
      </c>
      <c r="D4063" s="58" t="s">
        <v>717</v>
      </c>
      <c r="E4063" s="58">
        <v>473</v>
      </c>
      <c r="F4063" s="58">
        <v>24</v>
      </c>
      <c r="G4063" s="59">
        <v>6</v>
      </c>
      <c r="H4063" s="58" t="s">
        <v>1526</v>
      </c>
      <c r="I4063" s="59">
        <v>3.99</v>
      </c>
      <c r="J4063">
        <v>1</v>
      </c>
      <c r="K4063" s="191"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2.2200000000000002</v>
      </c>
      <c r="L4063" s="192" t="str">
        <f t="shared" si="63"/>
        <v>Beer473</v>
      </c>
      <c r="M4063" s="191">
        <f>VLOOKUP(L4063,'Slope %'!C:D,2,0)</f>
        <v>0.12</v>
      </c>
    </row>
    <row r="4064" spans="1:13" x14ac:dyDescent="0.25">
      <c r="A4064">
        <v>51193</v>
      </c>
      <c r="B4064" s="58" t="s">
        <v>3667</v>
      </c>
      <c r="C4064" s="58" t="s">
        <v>410</v>
      </c>
      <c r="D4064" s="58" t="s">
        <v>677</v>
      </c>
      <c r="E4064" s="58">
        <v>473</v>
      </c>
      <c r="F4064" s="58">
        <v>24</v>
      </c>
      <c r="G4064" s="59">
        <v>5.3</v>
      </c>
      <c r="H4064" s="58" t="s">
        <v>1526</v>
      </c>
      <c r="I4064" s="59">
        <v>3.59</v>
      </c>
      <c r="J4064">
        <v>1</v>
      </c>
      <c r="K4064" s="191"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1.96</v>
      </c>
      <c r="L4064" s="192" t="str">
        <f t="shared" si="63"/>
        <v>Beer473</v>
      </c>
      <c r="M4064" s="191">
        <f>VLOOKUP(L4064,'Slope %'!C:D,2,0)</f>
        <v>0.12</v>
      </c>
    </row>
    <row r="4065" spans="1:13" x14ac:dyDescent="0.25">
      <c r="A4065">
        <v>51206</v>
      </c>
      <c r="B4065" s="58" t="s">
        <v>3668</v>
      </c>
      <c r="C4065" s="58" t="s">
        <v>439</v>
      </c>
      <c r="D4065" s="58" t="s">
        <v>1350</v>
      </c>
      <c r="E4065" s="58">
        <v>0</v>
      </c>
      <c r="F4065" s="58">
        <v>4</v>
      </c>
      <c r="H4065" s="58" t="s">
        <v>3669</v>
      </c>
      <c r="I4065" s="59">
        <v>9.99</v>
      </c>
      <c r="K4065" s="191"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0</v>
      </c>
      <c r="L4065" s="192" t="str">
        <f t="shared" si="63"/>
        <v>Non Liquor Merchandise0</v>
      </c>
      <c r="M4065" s="191" t="e">
        <f>VLOOKUP(L4065,'Slope %'!C:D,2,0)</f>
        <v>#N/A</v>
      </c>
    </row>
    <row r="4066" spans="1:13" x14ac:dyDescent="0.25">
      <c r="A4066">
        <v>51208</v>
      </c>
      <c r="B4066" s="58" t="s">
        <v>3670</v>
      </c>
      <c r="C4066" s="58" t="s">
        <v>439</v>
      </c>
      <c r="D4066" s="58" t="s">
        <v>1350</v>
      </c>
      <c r="E4066" s="58">
        <v>0</v>
      </c>
      <c r="F4066" s="58">
        <v>6</v>
      </c>
      <c r="H4066" s="58" t="s">
        <v>3669</v>
      </c>
      <c r="I4066" s="59">
        <v>14.99</v>
      </c>
      <c r="K4066" s="191"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0</v>
      </c>
      <c r="L4066" s="192" t="str">
        <f t="shared" si="63"/>
        <v>Non Liquor Merchandise0</v>
      </c>
      <c r="M4066" s="191" t="e">
        <f>VLOOKUP(L4066,'Slope %'!C:D,2,0)</f>
        <v>#N/A</v>
      </c>
    </row>
    <row r="4067" spans="1:13" x14ac:dyDescent="0.25">
      <c r="A4067">
        <v>51213</v>
      </c>
      <c r="B4067" s="58" t="s">
        <v>3671</v>
      </c>
      <c r="C4067" s="58" t="s">
        <v>439</v>
      </c>
      <c r="D4067" s="58" t="s">
        <v>1350</v>
      </c>
      <c r="E4067" s="58">
        <v>0</v>
      </c>
      <c r="F4067" s="58">
        <v>6</v>
      </c>
      <c r="H4067" s="58" t="s">
        <v>3669</v>
      </c>
      <c r="I4067" s="59">
        <v>14.99</v>
      </c>
      <c r="K4067" s="191"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0</v>
      </c>
      <c r="L4067" s="192" t="str">
        <f t="shared" si="63"/>
        <v>Non Liquor Merchandise0</v>
      </c>
      <c r="M4067" s="191" t="e">
        <f>VLOOKUP(L4067,'Slope %'!C:D,2,0)</f>
        <v>#N/A</v>
      </c>
    </row>
    <row r="4068" spans="1:13" x14ac:dyDescent="0.25">
      <c r="A4068">
        <v>51217</v>
      </c>
      <c r="B4068" s="58" t="s">
        <v>3672</v>
      </c>
      <c r="C4068" s="58" t="s">
        <v>439</v>
      </c>
      <c r="D4068" s="58" t="s">
        <v>1350</v>
      </c>
      <c r="E4068" s="58">
        <v>0</v>
      </c>
      <c r="F4068" s="58">
        <v>4</v>
      </c>
      <c r="H4068" s="58" t="s">
        <v>3669</v>
      </c>
      <c r="I4068" s="59">
        <v>19.989999999999998</v>
      </c>
      <c r="K4068" s="191"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0</v>
      </c>
      <c r="L4068" s="192" t="str">
        <f t="shared" si="63"/>
        <v>Non Liquor Merchandise0</v>
      </c>
      <c r="M4068" s="191" t="e">
        <f>VLOOKUP(L4068,'Slope %'!C:D,2,0)</f>
        <v>#N/A</v>
      </c>
    </row>
    <row r="4069" spans="1:13" x14ac:dyDescent="0.25">
      <c r="A4069">
        <v>51221</v>
      </c>
      <c r="B4069" s="58" t="s">
        <v>3673</v>
      </c>
      <c r="C4069" s="58" t="s">
        <v>414</v>
      </c>
      <c r="D4069" s="58" t="s">
        <v>552</v>
      </c>
      <c r="E4069" s="58">
        <v>50</v>
      </c>
      <c r="F4069" s="58">
        <v>48</v>
      </c>
      <c r="G4069" s="59">
        <v>20</v>
      </c>
      <c r="H4069" s="58" t="s">
        <v>448</v>
      </c>
      <c r="I4069" s="59">
        <v>4.99</v>
      </c>
      <c r="J4069">
        <v>1</v>
      </c>
      <c r="K4069" s="191"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1.06</v>
      </c>
      <c r="L4069" s="192" t="str">
        <f t="shared" si="63"/>
        <v>Spirits50</v>
      </c>
      <c r="M4069" s="191">
        <f>VLOOKUP(L4069,'Slope %'!C:D,2,0)</f>
        <v>0.1</v>
      </c>
    </row>
    <row r="4070" spans="1:13" x14ac:dyDescent="0.25">
      <c r="A4070">
        <v>51262</v>
      </c>
      <c r="B4070" s="58" t="s">
        <v>3674</v>
      </c>
      <c r="C4070" s="58" t="s">
        <v>410</v>
      </c>
      <c r="D4070" s="58" t="s">
        <v>717</v>
      </c>
      <c r="E4070" s="58">
        <v>355</v>
      </c>
      <c r="F4070" s="58">
        <v>24</v>
      </c>
      <c r="G4070" s="59">
        <v>8.4</v>
      </c>
      <c r="H4070" s="58" t="s">
        <v>1918</v>
      </c>
      <c r="I4070" s="59">
        <v>6.45</v>
      </c>
      <c r="J4070">
        <v>1</v>
      </c>
      <c r="K4070" s="191"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2.33</v>
      </c>
      <c r="L4070" s="192" t="str">
        <f t="shared" si="63"/>
        <v>Beer355</v>
      </c>
      <c r="M4070" s="191">
        <f>VLOOKUP(L4070,'Slope %'!C:D,2,0)</f>
        <v>0.12</v>
      </c>
    </row>
    <row r="4071" spans="1:13" x14ac:dyDescent="0.25">
      <c r="A4071">
        <v>51262</v>
      </c>
      <c r="B4071" s="58" t="s">
        <v>3674</v>
      </c>
      <c r="C4071" s="58" t="s">
        <v>410</v>
      </c>
      <c r="D4071" s="58" t="s">
        <v>717</v>
      </c>
      <c r="E4071" s="58">
        <v>355</v>
      </c>
      <c r="F4071" s="58">
        <v>24</v>
      </c>
      <c r="G4071" s="59">
        <v>8.4</v>
      </c>
      <c r="H4071" s="58" t="s">
        <v>1918</v>
      </c>
      <c r="I4071" s="59">
        <v>6.45</v>
      </c>
      <c r="J4071">
        <v>1</v>
      </c>
      <c r="K4071" s="191"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2.33</v>
      </c>
      <c r="L4071" s="192" t="str">
        <f t="shared" si="63"/>
        <v>Beer355</v>
      </c>
      <c r="M4071" s="191">
        <f>VLOOKUP(L4071,'Slope %'!C:D,2,0)</f>
        <v>0.12</v>
      </c>
    </row>
    <row r="4072" spans="1:13" x14ac:dyDescent="0.25">
      <c r="A4072">
        <v>51304</v>
      </c>
      <c r="B4072" s="58" t="s">
        <v>3675</v>
      </c>
      <c r="C4072" s="58" t="s">
        <v>410</v>
      </c>
      <c r="D4072" s="58" t="s">
        <v>411</v>
      </c>
      <c r="E4072" s="58">
        <v>473</v>
      </c>
      <c r="F4072" s="58">
        <v>24</v>
      </c>
      <c r="G4072" s="59">
        <v>5.2</v>
      </c>
      <c r="H4072" s="58" t="s">
        <v>2967</v>
      </c>
      <c r="I4072" s="59">
        <v>4.49</v>
      </c>
      <c r="J4072">
        <v>1</v>
      </c>
      <c r="K4072" s="191"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1.92</v>
      </c>
      <c r="L4072" s="192" t="str">
        <f t="shared" si="63"/>
        <v>Beer473</v>
      </c>
      <c r="M4072" s="191">
        <f>VLOOKUP(L4072,'Slope %'!C:D,2,0)</f>
        <v>0.12</v>
      </c>
    </row>
    <row r="4073" spans="1:13" x14ac:dyDescent="0.25">
      <c r="A4073">
        <v>51304</v>
      </c>
      <c r="B4073" s="58" t="s">
        <v>3675</v>
      </c>
      <c r="C4073" s="58" t="s">
        <v>410</v>
      </c>
      <c r="D4073" s="58" t="s">
        <v>411</v>
      </c>
      <c r="E4073" s="58">
        <v>473</v>
      </c>
      <c r="F4073" s="58">
        <v>24</v>
      </c>
      <c r="G4073" s="59">
        <v>5.2</v>
      </c>
      <c r="H4073" s="58" t="s">
        <v>2967</v>
      </c>
      <c r="I4073" s="59">
        <v>4.49</v>
      </c>
      <c r="J4073">
        <v>1</v>
      </c>
      <c r="K4073" s="191"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1.92</v>
      </c>
      <c r="L4073" s="192" t="str">
        <f t="shared" si="63"/>
        <v>Beer473</v>
      </c>
      <c r="M4073" s="191">
        <f>VLOOKUP(L4073,'Slope %'!C:D,2,0)</f>
        <v>0.12</v>
      </c>
    </row>
    <row r="4074" spans="1:13" x14ac:dyDescent="0.25">
      <c r="A4074">
        <v>51307</v>
      </c>
      <c r="B4074" s="58" t="s">
        <v>3676</v>
      </c>
      <c r="C4074" s="58" t="s">
        <v>410</v>
      </c>
      <c r="D4074" s="58" t="s">
        <v>621</v>
      </c>
      <c r="E4074" s="58">
        <v>473</v>
      </c>
      <c r="F4074" s="58">
        <v>24</v>
      </c>
      <c r="G4074" s="59">
        <v>3.4</v>
      </c>
      <c r="H4074" s="58" t="s">
        <v>2967</v>
      </c>
      <c r="I4074" s="59">
        <v>4.3899999999999997</v>
      </c>
      <c r="J4074">
        <v>1</v>
      </c>
      <c r="K4074" s="191"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1.26</v>
      </c>
      <c r="L4074" s="192" t="str">
        <f t="shared" si="63"/>
        <v>Beer473</v>
      </c>
      <c r="M4074" s="191">
        <f>VLOOKUP(L4074,'Slope %'!C:D,2,0)</f>
        <v>0.12</v>
      </c>
    </row>
    <row r="4075" spans="1:13" x14ac:dyDescent="0.25">
      <c r="A4075">
        <v>51307</v>
      </c>
      <c r="B4075" s="58" t="s">
        <v>3676</v>
      </c>
      <c r="C4075" s="58" t="s">
        <v>410</v>
      </c>
      <c r="D4075" s="58" t="s">
        <v>621</v>
      </c>
      <c r="E4075" s="58">
        <v>473</v>
      </c>
      <c r="F4075" s="58">
        <v>24</v>
      </c>
      <c r="G4075" s="59">
        <v>3.4</v>
      </c>
      <c r="H4075" s="58" t="s">
        <v>2967</v>
      </c>
      <c r="I4075" s="59">
        <v>4.3899999999999997</v>
      </c>
      <c r="J4075">
        <v>1</v>
      </c>
      <c r="K4075" s="191"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1.26</v>
      </c>
      <c r="L4075" s="192" t="str">
        <f t="shared" si="63"/>
        <v>Beer473</v>
      </c>
      <c r="M4075" s="191">
        <f>VLOOKUP(L4075,'Slope %'!C:D,2,0)</f>
        <v>0.12</v>
      </c>
    </row>
    <row r="4076" spans="1:13" x14ac:dyDescent="0.25">
      <c r="A4076">
        <v>51309</v>
      </c>
      <c r="B4076" s="58" t="s">
        <v>3677</v>
      </c>
      <c r="C4076" s="58" t="s">
        <v>410</v>
      </c>
      <c r="D4076" s="58" t="s">
        <v>717</v>
      </c>
      <c r="E4076" s="58">
        <v>473</v>
      </c>
      <c r="F4076" s="58">
        <v>24</v>
      </c>
      <c r="G4076" s="59">
        <v>6.5</v>
      </c>
      <c r="H4076" s="58" t="s">
        <v>2967</v>
      </c>
      <c r="I4076" s="59">
        <v>4.95</v>
      </c>
      <c r="J4076">
        <v>1</v>
      </c>
      <c r="K4076" s="191"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2.4</v>
      </c>
      <c r="L4076" s="192" t="str">
        <f t="shared" si="63"/>
        <v>Beer473</v>
      </c>
      <c r="M4076" s="191">
        <f>VLOOKUP(L4076,'Slope %'!C:D,2,0)</f>
        <v>0.12</v>
      </c>
    </row>
    <row r="4077" spans="1:13" x14ac:dyDescent="0.25">
      <c r="A4077">
        <v>51309</v>
      </c>
      <c r="B4077" s="58" t="s">
        <v>3677</v>
      </c>
      <c r="C4077" s="58" t="s">
        <v>410</v>
      </c>
      <c r="D4077" s="58" t="s">
        <v>717</v>
      </c>
      <c r="E4077" s="58">
        <v>473</v>
      </c>
      <c r="F4077" s="58">
        <v>24</v>
      </c>
      <c r="G4077" s="59">
        <v>6.5</v>
      </c>
      <c r="H4077" s="58" t="s">
        <v>2967</v>
      </c>
      <c r="I4077" s="59">
        <v>4.95</v>
      </c>
      <c r="J4077">
        <v>1</v>
      </c>
      <c r="K4077" s="191"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2.4</v>
      </c>
      <c r="L4077" s="192" t="str">
        <f t="shared" si="63"/>
        <v>Beer473</v>
      </c>
      <c r="M4077" s="191">
        <f>VLOOKUP(L4077,'Slope %'!C:D,2,0)</f>
        <v>0.12</v>
      </c>
    </row>
    <row r="4078" spans="1:13" x14ac:dyDescent="0.25">
      <c r="A4078">
        <v>51311</v>
      </c>
      <c r="B4078" s="58" t="s">
        <v>3678</v>
      </c>
      <c r="C4078" s="58" t="s">
        <v>673</v>
      </c>
      <c r="D4078" s="58" t="s">
        <v>1264</v>
      </c>
      <c r="E4078" s="58">
        <v>355</v>
      </c>
      <c r="F4078" s="58">
        <v>24</v>
      </c>
      <c r="G4078" s="59">
        <v>7</v>
      </c>
      <c r="H4078" s="58" t="s">
        <v>841</v>
      </c>
      <c r="I4078" s="59">
        <v>4.25</v>
      </c>
      <c r="J4078">
        <v>1</v>
      </c>
      <c r="K4078" s="191"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2.2000000000000002</v>
      </c>
      <c r="L4078" s="192" t="str">
        <f t="shared" si="63"/>
        <v>Ready to Drink355</v>
      </c>
      <c r="M4078" s="191">
        <f>VLOOKUP(L4078,'Slope %'!C:D,2,0)</f>
        <v>0.12</v>
      </c>
    </row>
    <row r="4079" spans="1:13" x14ac:dyDescent="0.25">
      <c r="A4079">
        <v>51311</v>
      </c>
      <c r="B4079" s="58" t="s">
        <v>3678</v>
      </c>
      <c r="C4079" s="58" t="s">
        <v>673</v>
      </c>
      <c r="D4079" s="58" t="s">
        <v>1264</v>
      </c>
      <c r="E4079" s="58">
        <v>355</v>
      </c>
      <c r="F4079" s="58">
        <v>24</v>
      </c>
      <c r="G4079" s="59">
        <v>7</v>
      </c>
      <c r="H4079" s="58" t="s">
        <v>841</v>
      </c>
      <c r="I4079" s="59">
        <v>4.25</v>
      </c>
      <c r="J4079">
        <v>1</v>
      </c>
      <c r="K4079" s="191"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2.2000000000000002</v>
      </c>
      <c r="L4079" s="192" t="str">
        <f t="shared" si="63"/>
        <v>Ready to Drink355</v>
      </c>
      <c r="M4079" s="191">
        <f>VLOOKUP(L4079,'Slope %'!C:D,2,0)</f>
        <v>0.12</v>
      </c>
    </row>
    <row r="4080" spans="1:13" x14ac:dyDescent="0.25">
      <c r="A4080">
        <v>51383</v>
      </c>
      <c r="B4080" s="58" t="s">
        <v>3679</v>
      </c>
      <c r="C4080" s="58" t="s">
        <v>410</v>
      </c>
      <c r="D4080" s="58" t="s">
        <v>1539</v>
      </c>
      <c r="E4080" s="58">
        <v>473</v>
      </c>
      <c r="F4080" s="58">
        <v>24</v>
      </c>
      <c r="G4080" s="59">
        <v>0.5</v>
      </c>
      <c r="H4080" s="58" t="s">
        <v>1200</v>
      </c>
      <c r="I4080" s="59">
        <v>2.99</v>
      </c>
      <c r="J4080">
        <v>1</v>
      </c>
      <c r="K4080" s="191"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0.18</v>
      </c>
      <c r="L4080" s="192" t="str">
        <f t="shared" si="63"/>
        <v>Beer473</v>
      </c>
      <c r="M4080" s="191">
        <f>VLOOKUP(L4080,'Slope %'!C:D,2,0)</f>
        <v>0.12</v>
      </c>
    </row>
    <row r="4081" spans="1:13" x14ac:dyDescent="0.25">
      <c r="A4081">
        <v>51383</v>
      </c>
      <c r="B4081" s="58" t="s">
        <v>3679</v>
      </c>
      <c r="C4081" s="58" t="s">
        <v>410</v>
      </c>
      <c r="D4081" s="58" t="s">
        <v>1539</v>
      </c>
      <c r="E4081" s="58">
        <v>473</v>
      </c>
      <c r="F4081" s="58">
        <v>24</v>
      </c>
      <c r="G4081" s="59">
        <v>0.5</v>
      </c>
      <c r="H4081" s="58" t="s">
        <v>1200</v>
      </c>
      <c r="I4081" s="59">
        <v>2.99</v>
      </c>
      <c r="J4081">
        <v>1</v>
      </c>
      <c r="K4081" s="191"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0.18</v>
      </c>
      <c r="L4081" s="192" t="str">
        <f t="shared" si="63"/>
        <v>Beer473</v>
      </c>
      <c r="M4081" s="191">
        <f>VLOOKUP(L4081,'Slope %'!C:D,2,0)</f>
        <v>0.12</v>
      </c>
    </row>
    <row r="4082" spans="1:13" x14ac:dyDescent="0.25">
      <c r="A4082">
        <v>51402</v>
      </c>
      <c r="B4082" s="58" t="s">
        <v>3680</v>
      </c>
      <c r="C4082" s="58" t="s">
        <v>439</v>
      </c>
      <c r="D4082" s="58" t="s">
        <v>1350</v>
      </c>
      <c r="E4082" s="58">
        <v>0</v>
      </c>
      <c r="F4082" s="58">
        <v>6</v>
      </c>
      <c r="H4082" s="58" t="s">
        <v>3669</v>
      </c>
      <c r="I4082" s="59">
        <v>5.99</v>
      </c>
      <c r="K4082" s="191"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0</v>
      </c>
      <c r="L4082" s="192" t="str">
        <f t="shared" si="63"/>
        <v>Non Liquor Merchandise0</v>
      </c>
      <c r="M4082" s="191" t="e">
        <f>VLOOKUP(L4082,'Slope %'!C:D,2,0)</f>
        <v>#N/A</v>
      </c>
    </row>
    <row r="4083" spans="1:13" x14ac:dyDescent="0.25">
      <c r="A4083">
        <v>51403</v>
      </c>
      <c r="B4083" s="58" t="s">
        <v>3681</v>
      </c>
      <c r="C4083" s="58" t="s">
        <v>439</v>
      </c>
      <c r="D4083" s="58" t="s">
        <v>1350</v>
      </c>
      <c r="E4083" s="58">
        <v>0</v>
      </c>
      <c r="F4083" s="58">
        <v>4</v>
      </c>
      <c r="H4083" s="58" t="s">
        <v>3669</v>
      </c>
      <c r="I4083" s="59">
        <v>9.99</v>
      </c>
      <c r="K4083" s="191"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0</v>
      </c>
      <c r="L4083" s="192" t="str">
        <f t="shared" si="63"/>
        <v>Non Liquor Merchandise0</v>
      </c>
      <c r="M4083" s="191" t="e">
        <f>VLOOKUP(L4083,'Slope %'!C:D,2,0)</f>
        <v>#N/A</v>
      </c>
    </row>
    <row r="4084" spans="1:13" x14ac:dyDescent="0.25">
      <c r="A4084">
        <v>51404</v>
      </c>
      <c r="B4084" s="58" t="s">
        <v>3682</v>
      </c>
      <c r="C4084" s="58" t="s">
        <v>439</v>
      </c>
      <c r="D4084" s="58" t="s">
        <v>1350</v>
      </c>
      <c r="E4084" s="58">
        <v>0</v>
      </c>
      <c r="F4084" s="58">
        <v>6</v>
      </c>
      <c r="H4084" s="58" t="s">
        <v>3669</v>
      </c>
      <c r="I4084" s="59">
        <v>8.99</v>
      </c>
      <c r="K4084" s="191"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0</v>
      </c>
      <c r="L4084" s="192" t="str">
        <f t="shared" si="63"/>
        <v>Non Liquor Merchandise0</v>
      </c>
      <c r="M4084" s="191" t="e">
        <f>VLOOKUP(L4084,'Slope %'!C:D,2,0)</f>
        <v>#N/A</v>
      </c>
    </row>
    <row r="4085" spans="1:13" x14ac:dyDescent="0.25">
      <c r="A4085">
        <v>51405</v>
      </c>
      <c r="B4085" s="58" t="s">
        <v>3683</v>
      </c>
      <c r="C4085" s="58" t="s">
        <v>423</v>
      </c>
      <c r="D4085" s="58" t="s">
        <v>436</v>
      </c>
      <c r="E4085" s="58">
        <v>750</v>
      </c>
      <c r="F4085" s="58">
        <v>12</v>
      </c>
      <c r="G4085" s="59">
        <v>12.5</v>
      </c>
      <c r="H4085" s="58" t="s">
        <v>421</v>
      </c>
      <c r="I4085" s="59">
        <v>21.99</v>
      </c>
      <c r="J4085">
        <v>1</v>
      </c>
      <c r="K4085" s="191"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7.32</v>
      </c>
      <c r="L4085" s="192" t="str">
        <f t="shared" si="63"/>
        <v>Wine750</v>
      </c>
      <c r="M4085" s="191">
        <f>VLOOKUP(L4085,'Slope %'!C:D,2,0)</f>
        <v>0.1</v>
      </c>
    </row>
    <row r="4086" spans="1:13" x14ac:dyDescent="0.25">
      <c r="A4086">
        <v>51414</v>
      </c>
      <c r="B4086" s="58" t="s">
        <v>3684</v>
      </c>
      <c r="C4086" s="58" t="s">
        <v>414</v>
      </c>
      <c r="D4086" s="58" t="s">
        <v>1757</v>
      </c>
      <c r="E4086" s="58">
        <v>700</v>
      </c>
      <c r="F4086" s="58">
        <v>12</v>
      </c>
      <c r="G4086" s="59">
        <v>40</v>
      </c>
      <c r="H4086" s="58" t="s">
        <v>3685</v>
      </c>
      <c r="I4086" s="59">
        <v>27.4</v>
      </c>
      <c r="J4086">
        <v>1</v>
      </c>
      <c r="K4086" s="191"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21.86</v>
      </c>
      <c r="L4086" s="192" t="str">
        <f t="shared" si="63"/>
        <v>Spirits700</v>
      </c>
      <c r="M4086" s="191">
        <f>VLOOKUP(L4086,'Slope %'!C:D,2,0)</f>
        <v>7.0000000000000007E-2</v>
      </c>
    </row>
    <row r="4087" spans="1:13" x14ac:dyDescent="0.25">
      <c r="A4087">
        <v>51430</v>
      </c>
      <c r="B4087" s="58" t="s">
        <v>3686</v>
      </c>
      <c r="C4087" s="58" t="s">
        <v>410</v>
      </c>
      <c r="D4087" s="58" t="s">
        <v>717</v>
      </c>
      <c r="E4087" s="58">
        <v>355</v>
      </c>
      <c r="F4087" s="58">
        <v>24</v>
      </c>
      <c r="G4087" s="59">
        <v>9.5</v>
      </c>
      <c r="H4087" s="58" t="s">
        <v>1903</v>
      </c>
      <c r="I4087" s="59">
        <v>5.05</v>
      </c>
      <c r="J4087">
        <v>1</v>
      </c>
      <c r="K4087" s="191"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2.63</v>
      </c>
      <c r="L4087" s="192" t="str">
        <f t="shared" si="63"/>
        <v>Beer355</v>
      </c>
      <c r="M4087" s="191">
        <f>VLOOKUP(L4087,'Slope %'!C:D,2,0)</f>
        <v>0.12</v>
      </c>
    </row>
    <row r="4088" spans="1:13" x14ac:dyDescent="0.25">
      <c r="A4088">
        <v>51430</v>
      </c>
      <c r="B4088" s="58" t="s">
        <v>3686</v>
      </c>
      <c r="C4088" s="58" t="s">
        <v>410</v>
      </c>
      <c r="D4088" s="58" t="s">
        <v>717</v>
      </c>
      <c r="E4088" s="58">
        <v>355</v>
      </c>
      <c r="F4088" s="58">
        <v>24</v>
      </c>
      <c r="G4088" s="59">
        <v>9.5</v>
      </c>
      <c r="H4088" s="58" t="s">
        <v>1903</v>
      </c>
      <c r="I4088" s="59">
        <v>5.05</v>
      </c>
      <c r="J4088">
        <v>1</v>
      </c>
      <c r="K4088" s="191"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2.63</v>
      </c>
      <c r="L4088" s="192" t="str">
        <f t="shared" si="63"/>
        <v>Beer355</v>
      </c>
      <c r="M4088" s="191">
        <f>VLOOKUP(L4088,'Slope %'!C:D,2,0)</f>
        <v>0.12</v>
      </c>
    </row>
    <row r="4089" spans="1:13" x14ac:dyDescent="0.25">
      <c r="A4089">
        <v>51444</v>
      </c>
      <c r="B4089" s="58" t="s">
        <v>3687</v>
      </c>
      <c r="C4089" s="58" t="s">
        <v>414</v>
      </c>
      <c r="D4089" s="58" t="s">
        <v>566</v>
      </c>
      <c r="E4089" s="58">
        <v>750</v>
      </c>
      <c r="F4089" s="58">
        <v>6</v>
      </c>
      <c r="G4089" s="59">
        <v>17.5</v>
      </c>
      <c r="H4089" s="58" t="s">
        <v>448</v>
      </c>
      <c r="I4089" s="59">
        <v>32.99</v>
      </c>
      <c r="J4089">
        <v>1</v>
      </c>
      <c r="K4089" s="191"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10.25</v>
      </c>
      <c r="L4089" s="192" t="str">
        <f t="shared" si="63"/>
        <v>Spirits750</v>
      </c>
      <c r="M4089" s="191">
        <f>VLOOKUP(L4089,'Slope %'!C:D,2,0)</f>
        <v>7.0000000000000007E-2</v>
      </c>
    </row>
    <row r="4090" spans="1:13" x14ac:dyDescent="0.25">
      <c r="A4090">
        <v>51510</v>
      </c>
      <c r="B4090" s="58" t="s">
        <v>3688</v>
      </c>
      <c r="C4090" s="58" t="s">
        <v>410</v>
      </c>
      <c r="D4090" s="58" t="s">
        <v>717</v>
      </c>
      <c r="E4090" s="58">
        <v>473</v>
      </c>
      <c r="F4090" s="58">
        <v>24</v>
      </c>
      <c r="G4090" s="59">
        <v>6.5</v>
      </c>
      <c r="H4090" s="58" t="s">
        <v>1526</v>
      </c>
      <c r="I4090" s="59">
        <v>3.96</v>
      </c>
      <c r="J4090">
        <v>1</v>
      </c>
      <c r="K4090" s="191"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2.4</v>
      </c>
      <c r="L4090" s="192" t="str">
        <f t="shared" si="63"/>
        <v>Beer473</v>
      </c>
      <c r="M4090" s="191">
        <f>VLOOKUP(L4090,'Slope %'!C:D,2,0)</f>
        <v>0.12</v>
      </c>
    </row>
    <row r="4091" spans="1:13" x14ac:dyDescent="0.25">
      <c r="A4091">
        <v>51510</v>
      </c>
      <c r="B4091" s="58" t="s">
        <v>3688</v>
      </c>
      <c r="C4091" s="58" t="s">
        <v>410</v>
      </c>
      <c r="D4091" s="58" t="s">
        <v>717</v>
      </c>
      <c r="E4091" s="58">
        <v>473</v>
      </c>
      <c r="F4091" s="58">
        <v>24</v>
      </c>
      <c r="G4091" s="59">
        <v>6.5</v>
      </c>
      <c r="H4091" s="58" t="s">
        <v>1526</v>
      </c>
      <c r="I4091" s="59">
        <v>3.96</v>
      </c>
      <c r="J4091">
        <v>1</v>
      </c>
      <c r="K4091" s="191"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2.4</v>
      </c>
      <c r="L4091" s="192" t="str">
        <f t="shared" si="63"/>
        <v>Beer473</v>
      </c>
      <c r="M4091" s="191">
        <f>VLOOKUP(L4091,'Slope %'!C:D,2,0)</f>
        <v>0.12</v>
      </c>
    </row>
    <row r="4092" spans="1:13" x14ac:dyDescent="0.25">
      <c r="A4092">
        <v>51516</v>
      </c>
      <c r="B4092" s="58" t="s">
        <v>3689</v>
      </c>
      <c r="C4092" s="58" t="s">
        <v>414</v>
      </c>
      <c r="D4092" s="58" t="s">
        <v>415</v>
      </c>
      <c r="E4092" s="58">
        <v>1140</v>
      </c>
      <c r="F4092" s="58">
        <v>8</v>
      </c>
      <c r="G4092" s="59">
        <v>40</v>
      </c>
      <c r="H4092" s="58" t="s">
        <v>416</v>
      </c>
      <c r="I4092" s="59">
        <v>47.99</v>
      </c>
      <c r="J4092">
        <v>1</v>
      </c>
      <c r="K4092" s="191"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35.6</v>
      </c>
      <c r="L4092" s="192" t="str">
        <f t="shared" si="63"/>
        <v>Spirits1140</v>
      </c>
      <c r="M4092" s="191">
        <f>VLOOKUP(L4092,'Slope %'!C:D,2,0)</f>
        <v>0.05</v>
      </c>
    </row>
    <row r="4093" spans="1:13" x14ac:dyDescent="0.25">
      <c r="A4093">
        <v>51518</v>
      </c>
      <c r="B4093" s="58" t="s">
        <v>3690</v>
      </c>
      <c r="C4093" s="58" t="s">
        <v>410</v>
      </c>
      <c r="D4093" s="58" t="s">
        <v>906</v>
      </c>
      <c r="E4093" s="58">
        <v>473</v>
      </c>
      <c r="F4093" s="58">
        <v>24</v>
      </c>
      <c r="G4093" s="59">
        <v>5.5</v>
      </c>
      <c r="H4093" s="58" t="s">
        <v>1959</v>
      </c>
      <c r="I4093" s="59">
        <v>4.8899999999999997</v>
      </c>
      <c r="J4093">
        <v>1</v>
      </c>
      <c r="K4093" s="191"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2.0299999999999998</v>
      </c>
      <c r="L4093" s="192" t="str">
        <f t="shared" si="63"/>
        <v>Beer473</v>
      </c>
      <c r="M4093" s="191">
        <f>VLOOKUP(L4093,'Slope %'!C:D,2,0)</f>
        <v>0.12</v>
      </c>
    </row>
    <row r="4094" spans="1:13" x14ac:dyDescent="0.25">
      <c r="A4094">
        <v>51518</v>
      </c>
      <c r="B4094" s="58" t="s">
        <v>3690</v>
      </c>
      <c r="C4094" s="58" t="s">
        <v>410</v>
      </c>
      <c r="D4094" s="58" t="s">
        <v>906</v>
      </c>
      <c r="E4094" s="58">
        <v>473</v>
      </c>
      <c r="F4094" s="58">
        <v>24</v>
      </c>
      <c r="G4094" s="59">
        <v>5.5</v>
      </c>
      <c r="H4094" s="58" t="s">
        <v>1959</v>
      </c>
      <c r="I4094" s="59">
        <v>4.8899999999999997</v>
      </c>
      <c r="J4094">
        <v>1</v>
      </c>
      <c r="K4094" s="191"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2.0299999999999998</v>
      </c>
      <c r="L4094" s="192" t="str">
        <f t="shared" si="63"/>
        <v>Beer473</v>
      </c>
      <c r="M4094" s="191">
        <f>VLOOKUP(L4094,'Slope %'!C:D,2,0)</f>
        <v>0.12</v>
      </c>
    </row>
    <row r="4095" spans="1:13" x14ac:dyDescent="0.25">
      <c r="A4095">
        <v>51528</v>
      </c>
      <c r="B4095" s="58" t="s">
        <v>3691</v>
      </c>
      <c r="C4095" s="58" t="s">
        <v>673</v>
      </c>
      <c r="D4095" s="58" t="s">
        <v>1264</v>
      </c>
      <c r="E4095" s="58">
        <v>4260</v>
      </c>
      <c r="F4095" s="58">
        <v>2</v>
      </c>
      <c r="G4095" s="59">
        <v>5.3</v>
      </c>
      <c r="H4095" s="58" t="s">
        <v>600</v>
      </c>
      <c r="I4095" s="59">
        <v>32.99</v>
      </c>
      <c r="J4095">
        <v>12</v>
      </c>
      <c r="K4095" s="191"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17.63</v>
      </c>
      <c r="L4095" s="192" t="str">
        <f t="shared" si="63"/>
        <v>Ready to Drink4260</v>
      </c>
      <c r="M4095" s="191">
        <f>VLOOKUP(L4095,'Slope %'!C:D,2,0)</f>
        <v>7.0000000000000007E-2</v>
      </c>
    </row>
    <row r="4096" spans="1:13" x14ac:dyDescent="0.25">
      <c r="A4096">
        <v>51528</v>
      </c>
      <c r="B4096" s="58" t="s">
        <v>3691</v>
      </c>
      <c r="C4096" s="58" t="s">
        <v>673</v>
      </c>
      <c r="D4096" s="58" t="s">
        <v>1264</v>
      </c>
      <c r="E4096" s="58">
        <v>4260</v>
      </c>
      <c r="F4096" s="58">
        <v>2</v>
      </c>
      <c r="G4096" s="59">
        <v>5.3</v>
      </c>
      <c r="H4096" s="58" t="s">
        <v>600</v>
      </c>
      <c r="I4096" s="59">
        <v>32.99</v>
      </c>
      <c r="J4096">
        <v>12</v>
      </c>
      <c r="K4096" s="191"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17.63</v>
      </c>
      <c r="L4096" s="192" t="str">
        <f t="shared" si="63"/>
        <v>Ready to Drink4260</v>
      </c>
      <c r="M4096" s="191">
        <f>VLOOKUP(L4096,'Slope %'!C:D,2,0)</f>
        <v>7.0000000000000007E-2</v>
      </c>
    </row>
    <row r="4097" spans="1:13" x14ac:dyDescent="0.25">
      <c r="A4097">
        <v>51531</v>
      </c>
      <c r="B4097" s="58" t="s">
        <v>3692</v>
      </c>
      <c r="C4097" s="58" t="s">
        <v>673</v>
      </c>
      <c r="D4097" s="58" t="s">
        <v>1091</v>
      </c>
      <c r="E4097" s="58">
        <v>473</v>
      </c>
      <c r="F4097" s="58">
        <v>24</v>
      </c>
      <c r="G4097" s="59">
        <v>5</v>
      </c>
      <c r="H4097" s="58" t="s">
        <v>600</v>
      </c>
      <c r="I4097" s="59">
        <v>3.79</v>
      </c>
      <c r="J4097">
        <v>1</v>
      </c>
      <c r="K4097" s="191"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1.96</v>
      </c>
      <c r="L4097" s="192" t="str">
        <f t="shared" si="63"/>
        <v>Ready to Drink473</v>
      </c>
      <c r="M4097" s="191">
        <f>VLOOKUP(L4097,'Slope %'!C:D,2,0)</f>
        <v>0.12</v>
      </c>
    </row>
    <row r="4098" spans="1:13" x14ac:dyDescent="0.25">
      <c r="A4098">
        <v>51531</v>
      </c>
      <c r="B4098" s="58" t="s">
        <v>3692</v>
      </c>
      <c r="C4098" s="58" t="s">
        <v>673</v>
      </c>
      <c r="D4098" s="58" t="s">
        <v>1091</v>
      </c>
      <c r="E4098" s="58">
        <v>473</v>
      </c>
      <c r="F4098" s="58">
        <v>24</v>
      </c>
      <c r="G4098" s="59">
        <v>5</v>
      </c>
      <c r="H4098" s="58" t="s">
        <v>600</v>
      </c>
      <c r="I4098" s="59">
        <v>3.79</v>
      </c>
      <c r="J4098">
        <v>1</v>
      </c>
      <c r="K4098" s="191"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1.96</v>
      </c>
      <c r="L4098" s="192" t="str">
        <f t="shared" si="63"/>
        <v>Ready to Drink473</v>
      </c>
      <c r="M4098" s="191">
        <f>VLOOKUP(L4098,'Slope %'!C:D,2,0)</f>
        <v>0.12</v>
      </c>
    </row>
    <row r="4099" spans="1:13" x14ac:dyDescent="0.25">
      <c r="A4099">
        <v>51533</v>
      </c>
      <c r="B4099" s="58" t="s">
        <v>3693</v>
      </c>
      <c r="C4099" s="58" t="s">
        <v>410</v>
      </c>
      <c r="D4099" s="58" t="s">
        <v>906</v>
      </c>
      <c r="E4099" s="58">
        <v>4260</v>
      </c>
      <c r="F4099" s="58">
        <v>1</v>
      </c>
      <c r="G4099" s="59">
        <v>4</v>
      </c>
      <c r="H4099" s="58" t="s">
        <v>600</v>
      </c>
      <c r="I4099" s="59">
        <v>28.19</v>
      </c>
      <c r="J4099">
        <v>12</v>
      </c>
      <c r="K4099" s="191"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13.3</v>
      </c>
      <c r="L4099" s="192" t="str">
        <f t="shared" ref="L4099:L4162" si="64">(_xlfn.CONCAT(C4099,E4099))</f>
        <v>Beer4260</v>
      </c>
      <c r="M4099" s="191">
        <f>VLOOKUP(L4099,'Slope %'!C:D,2,0)</f>
        <v>7.0000000000000007E-2</v>
      </c>
    </row>
    <row r="4100" spans="1:13" x14ac:dyDescent="0.25">
      <c r="A4100">
        <v>51533</v>
      </c>
      <c r="B4100" s="58" t="s">
        <v>3693</v>
      </c>
      <c r="C4100" s="58" t="s">
        <v>410</v>
      </c>
      <c r="D4100" s="58" t="s">
        <v>906</v>
      </c>
      <c r="E4100" s="58">
        <v>4260</v>
      </c>
      <c r="F4100" s="58">
        <v>1</v>
      </c>
      <c r="G4100" s="59">
        <v>4</v>
      </c>
      <c r="H4100" s="58" t="s">
        <v>600</v>
      </c>
      <c r="I4100" s="59">
        <v>28.19</v>
      </c>
      <c r="J4100">
        <v>12</v>
      </c>
      <c r="K4100" s="191"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13.3</v>
      </c>
      <c r="L4100" s="192" t="str">
        <f t="shared" si="64"/>
        <v>Beer4260</v>
      </c>
      <c r="M4100" s="191">
        <f>VLOOKUP(L4100,'Slope %'!C:D,2,0)</f>
        <v>7.0000000000000007E-2</v>
      </c>
    </row>
    <row r="4101" spans="1:13" x14ac:dyDescent="0.25">
      <c r="A4101">
        <v>51536</v>
      </c>
      <c r="B4101" s="58" t="s">
        <v>3694</v>
      </c>
      <c r="C4101" s="58" t="s">
        <v>410</v>
      </c>
      <c r="D4101" s="58" t="s">
        <v>906</v>
      </c>
      <c r="E4101" s="58">
        <v>5325</v>
      </c>
      <c r="F4101" s="58">
        <v>1</v>
      </c>
      <c r="G4101" s="59">
        <v>4.5</v>
      </c>
      <c r="H4101" s="58" t="s">
        <v>1813</v>
      </c>
      <c r="I4101" s="59">
        <v>34.99</v>
      </c>
      <c r="J4101">
        <v>15</v>
      </c>
      <c r="K4101" s="191"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18.71</v>
      </c>
      <c r="L4101" s="192" t="str">
        <f t="shared" si="64"/>
        <v>Beer5325</v>
      </c>
      <c r="M4101" s="191">
        <f>VLOOKUP(L4101,'Slope %'!C:D,2,0)</f>
        <v>0.05</v>
      </c>
    </row>
    <row r="4102" spans="1:13" x14ac:dyDescent="0.25">
      <c r="A4102">
        <v>51536</v>
      </c>
      <c r="B4102" s="58" t="s">
        <v>3694</v>
      </c>
      <c r="C4102" s="58" t="s">
        <v>410</v>
      </c>
      <c r="D4102" s="58" t="s">
        <v>906</v>
      </c>
      <c r="E4102" s="58">
        <v>5325</v>
      </c>
      <c r="F4102" s="58">
        <v>1</v>
      </c>
      <c r="G4102" s="59">
        <v>4.5</v>
      </c>
      <c r="H4102" s="58" t="s">
        <v>1813</v>
      </c>
      <c r="I4102" s="59">
        <v>34.99</v>
      </c>
      <c r="J4102">
        <v>15</v>
      </c>
      <c r="K4102" s="191"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18.71</v>
      </c>
      <c r="L4102" s="192" t="str">
        <f t="shared" si="64"/>
        <v>Beer5325</v>
      </c>
      <c r="M4102" s="191">
        <f>VLOOKUP(L4102,'Slope %'!C:D,2,0)</f>
        <v>0.05</v>
      </c>
    </row>
    <row r="4103" spans="1:13" x14ac:dyDescent="0.25">
      <c r="A4103">
        <v>51537</v>
      </c>
      <c r="B4103" s="58" t="s">
        <v>3695</v>
      </c>
      <c r="C4103" s="58" t="s">
        <v>410</v>
      </c>
      <c r="D4103" s="58" t="s">
        <v>717</v>
      </c>
      <c r="E4103" s="58">
        <v>5325</v>
      </c>
      <c r="F4103" s="58">
        <v>1</v>
      </c>
      <c r="G4103" s="59">
        <v>6.4</v>
      </c>
      <c r="H4103" s="58" t="s">
        <v>759</v>
      </c>
      <c r="I4103" s="59">
        <v>32.79</v>
      </c>
      <c r="J4103">
        <v>15</v>
      </c>
      <c r="K4103" s="191"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26.61</v>
      </c>
      <c r="L4103" s="192" t="str">
        <f t="shared" si="64"/>
        <v>Beer5325</v>
      </c>
      <c r="M4103" s="191">
        <f>VLOOKUP(L4103,'Slope %'!C:D,2,0)</f>
        <v>0.05</v>
      </c>
    </row>
    <row r="4104" spans="1:13" x14ac:dyDescent="0.25">
      <c r="A4104">
        <v>51537</v>
      </c>
      <c r="B4104" s="58" t="s">
        <v>3695</v>
      </c>
      <c r="C4104" s="58" t="s">
        <v>410</v>
      </c>
      <c r="D4104" s="58" t="s">
        <v>717</v>
      </c>
      <c r="E4104" s="58">
        <v>5325</v>
      </c>
      <c r="F4104" s="58">
        <v>1</v>
      </c>
      <c r="G4104" s="59">
        <v>6.4</v>
      </c>
      <c r="H4104" s="58" t="s">
        <v>759</v>
      </c>
      <c r="I4104" s="59">
        <v>32.79</v>
      </c>
      <c r="J4104">
        <v>15</v>
      </c>
      <c r="K4104" s="191"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26.61</v>
      </c>
      <c r="L4104" s="192" t="str">
        <f t="shared" si="64"/>
        <v>Beer5325</v>
      </c>
      <c r="M4104" s="191">
        <f>VLOOKUP(L4104,'Slope %'!C:D,2,0)</f>
        <v>0.05</v>
      </c>
    </row>
    <row r="4105" spans="1:13" x14ac:dyDescent="0.25">
      <c r="A4105">
        <v>51555</v>
      </c>
      <c r="B4105" s="58" t="s">
        <v>3696</v>
      </c>
      <c r="C4105" s="58" t="s">
        <v>410</v>
      </c>
      <c r="D4105" s="58" t="s">
        <v>717</v>
      </c>
      <c r="E4105" s="58">
        <v>473</v>
      </c>
      <c r="F4105" s="58">
        <v>24</v>
      </c>
      <c r="G4105" s="59">
        <v>6</v>
      </c>
      <c r="H4105" s="58" t="s">
        <v>1813</v>
      </c>
      <c r="I4105" s="59">
        <v>4.29</v>
      </c>
      <c r="J4105">
        <v>1</v>
      </c>
      <c r="K4105" s="191"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2.2200000000000002</v>
      </c>
      <c r="L4105" s="192" t="str">
        <f t="shared" si="64"/>
        <v>Beer473</v>
      </c>
      <c r="M4105" s="191">
        <f>VLOOKUP(L4105,'Slope %'!C:D,2,0)</f>
        <v>0.12</v>
      </c>
    </row>
    <row r="4106" spans="1:13" x14ac:dyDescent="0.25">
      <c r="A4106">
        <v>51555</v>
      </c>
      <c r="B4106" s="58" t="s">
        <v>3696</v>
      </c>
      <c r="C4106" s="58" t="s">
        <v>410</v>
      </c>
      <c r="D4106" s="58" t="s">
        <v>717</v>
      </c>
      <c r="E4106" s="58">
        <v>473</v>
      </c>
      <c r="F4106" s="58">
        <v>24</v>
      </c>
      <c r="G4106" s="59">
        <v>6</v>
      </c>
      <c r="H4106" s="58" t="s">
        <v>1813</v>
      </c>
      <c r="I4106" s="59">
        <v>4.29</v>
      </c>
      <c r="J4106">
        <v>1</v>
      </c>
      <c r="K4106" s="191"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2.2200000000000002</v>
      </c>
      <c r="L4106" s="192" t="str">
        <f t="shared" si="64"/>
        <v>Beer473</v>
      </c>
      <c r="M4106" s="191">
        <f>VLOOKUP(L4106,'Slope %'!C:D,2,0)</f>
        <v>0.12</v>
      </c>
    </row>
    <row r="4107" spans="1:13" x14ac:dyDescent="0.25">
      <c r="A4107">
        <v>51596</v>
      </c>
      <c r="B4107" s="58" t="s">
        <v>3697</v>
      </c>
      <c r="C4107" s="58" t="s">
        <v>673</v>
      </c>
      <c r="D4107" s="58" t="s">
        <v>1091</v>
      </c>
      <c r="E4107" s="58">
        <v>473</v>
      </c>
      <c r="F4107" s="58">
        <v>24</v>
      </c>
      <c r="G4107" s="59">
        <v>5</v>
      </c>
      <c r="H4107" s="58" t="s">
        <v>600</v>
      </c>
      <c r="I4107" s="59">
        <v>3.99</v>
      </c>
      <c r="J4107">
        <v>1</v>
      </c>
      <c r="K4107" s="191"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1.96</v>
      </c>
      <c r="L4107" s="192" t="str">
        <f t="shared" si="64"/>
        <v>Ready to Drink473</v>
      </c>
      <c r="M4107" s="191">
        <f>VLOOKUP(L4107,'Slope %'!C:D,2,0)</f>
        <v>0.12</v>
      </c>
    </row>
    <row r="4108" spans="1:13" x14ac:dyDescent="0.25">
      <c r="A4108">
        <v>51596</v>
      </c>
      <c r="B4108" s="58" t="s">
        <v>3697</v>
      </c>
      <c r="C4108" s="58" t="s">
        <v>673</v>
      </c>
      <c r="D4108" s="58" t="s">
        <v>1091</v>
      </c>
      <c r="E4108" s="58">
        <v>473</v>
      </c>
      <c r="F4108" s="58">
        <v>24</v>
      </c>
      <c r="G4108" s="59">
        <v>5</v>
      </c>
      <c r="H4108" s="58" t="s">
        <v>600</v>
      </c>
      <c r="I4108" s="59">
        <v>3.99</v>
      </c>
      <c r="J4108">
        <v>1</v>
      </c>
      <c r="K4108" s="191"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1.96</v>
      </c>
      <c r="L4108" s="192" t="str">
        <f t="shared" si="64"/>
        <v>Ready to Drink473</v>
      </c>
      <c r="M4108" s="191">
        <f>VLOOKUP(L4108,'Slope %'!C:D,2,0)</f>
        <v>0.12</v>
      </c>
    </row>
    <row r="4109" spans="1:13" x14ac:dyDescent="0.25">
      <c r="A4109">
        <v>51661</v>
      </c>
      <c r="B4109" s="58" t="s">
        <v>3698</v>
      </c>
      <c r="C4109" s="58" t="s">
        <v>410</v>
      </c>
      <c r="D4109" s="58" t="s">
        <v>906</v>
      </c>
      <c r="E4109" s="58">
        <v>473</v>
      </c>
      <c r="F4109" s="58">
        <v>24</v>
      </c>
      <c r="G4109" s="59">
        <v>4.5</v>
      </c>
      <c r="H4109" s="58" t="s">
        <v>1887</v>
      </c>
      <c r="I4109" s="59">
        <v>4.24</v>
      </c>
      <c r="J4109">
        <v>1</v>
      </c>
      <c r="K4109" s="191"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1.66</v>
      </c>
      <c r="L4109" s="192" t="str">
        <f t="shared" si="64"/>
        <v>Beer473</v>
      </c>
      <c r="M4109" s="191">
        <f>VLOOKUP(L4109,'Slope %'!C:D,2,0)</f>
        <v>0.12</v>
      </c>
    </row>
    <row r="4110" spans="1:13" x14ac:dyDescent="0.25">
      <c r="A4110">
        <v>51661</v>
      </c>
      <c r="B4110" s="58" t="s">
        <v>3698</v>
      </c>
      <c r="C4110" s="58" t="s">
        <v>410</v>
      </c>
      <c r="D4110" s="58" t="s">
        <v>906</v>
      </c>
      <c r="E4110" s="58">
        <v>473</v>
      </c>
      <c r="F4110" s="58">
        <v>24</v>
      </c>
      <c r="G4110" s="59">
        <v>4.5</v>
      </c>
      <c r="H4110" s="58" t="s">
        <v>1887</v>
      </c>
      <c r="I4110" s="59">
        <v>4.24</v>
      </c>
      <c r="J4110">
        <v>1</v>
      </c>
      <c r="K4110" s="191"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1.66</v>
      </c>
      <c r="L4110" s="192" t="str">
        <f t="shared" si="64"/>
        <v>Beer473</v>
      </c>
      <c r="M4110" s="191">
        <f>VLOOKUP(L4110,'Slope %'!C:D,2,0)</f>
        <v>0.12</v>
      </c>
    </row>
    <row r="4111" spans="1:13" x14ac:dyDescent="0.25">
      <c r="A4111">
        <v>51722</v>
      </c>
      <c r="B4111" s="58" t="s">
        <v>3699</v>
      </c>
      <c r="C4111" s="58" t="s">
        <v>414</v>
      </c>
      <c r="D4111" s="58" t="s">
        <v>606</v>
      </c>
      <c r="E4111" s="58">
        <v>750</v>
      </c>
      <c r="F4111" s="58">
        <v>6</v>
      </c>
      <c r="G4111" s="59">
        <v>43</v>
      </c>
      <c r="H4111" s="58" t="s">
        <v>448</v>
      </c>
      <c r="I4111" s="59">
        <v>37.94</v>
      </c>
      <c r="J4111">
        <v>1</v>
      </c>
      <c r="K4111" s="191"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25.18</v>
      </c>
      <c r="L4111" s="192" t="str">
        <f t="shared" si="64"/>
        <v>Spirits750</v>
      </c>
      <c r="M4111" s="191">
        <f>VLOOKUP(L4111,'Slope %'!C:D,2,0)</f>
        <v>7.0000000000000007E-2</v>
      </c>
    </row>
    <row r="4112" spans="1:13" x14ac:dyDescent="0.25">
      <c r="A4112">
        <v>51733</v>
      </c>
      <c r="B4112" s="58" t="s">
        <v>3700</v>
      </c>
      <c r="C4112" s="58" t="s">
        <v>423</v>
      </c>
      <c r="D4112" s="58" t="s">
        <v>465</v>
      </c>
      <c r="E4112" s="58">
        <v>750</v>
      </c>
      <c r="F4112" s="58">
        <v>12</v>
      </c>
      <c r="G4112" s="59">
        <v>12</v>
      </c>
      <c r="H4112" s="58" t="s">
        <v>511</v>
      </c>
      <c r="I4112" s="59">
        <v>18.989999999999998</v>
      </c>
      <c r="J4112">
        <v>1</v>
      </c>
      <c r="K4112" s="191"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7.03</v>
      </c>
      <c r="L4112" s="192" t="str">
        <f t="shared" si="64"/>
        <v>Wine750</v>
      </c>
      <c r="M4112" s="191">
        <f>VLOOKUP(L4112,'Slope %'!C:D,2,0)</f>
        <v>0.1</v>
      </c>
    </row>
    <row r="4113" spans="1:13" x14ac:dyDescent="0.25">
      <c r="A4113">
        <v>51734</v>
      </c>
      <c r="B4113" s="58" t="s">
        <v>3701</v>
      </c>
      <c r="C4113" s="58" t="s">
        <v>423</v>
      </c>
      <c r="D4113" s="58" t="s">
        <v>424</v>
      </c>
      <c r="E4113" s="58">
        <v>750</v>
      </c>
      <c r="F4113" s="58">
        <v>12</v>
      </c>
      <c r="G4113" s="59">
        <v>10.5</v>
      </c>
      <c r="H4113" s="58" t="s">
        <v>586</v>
      </c>
      <c r="I4113" s="59">
        <v>29.99</v>
      </c>
      <c r="J4113">
        <v>1</v>
      </c>
      <c r="K4113" s="191"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6.15</v>
      </c>
      <c r="L4113" s="192" t="str">
        <f t="shared" si="64"/>
        <v>Wine750</v>
      </c>
      <c r="M4113" s="191">
        <f>VLOOKUP(L4113,'Slope %'!C:D,2,0)</f>
        <v>0.1</v>
      </c>
    </row>
    <row r="4114" spans="1:13" x14ac:dyDescent="0.25">
      <c r="A4114">
        <v>51739</v>
      </c>
      <c r="B4114" s="58" t="s">
        <v>3702</v>
      </c>
      <c r="C4114" s="58" t="s">
        <v>423</v>
      </c>
      <c r="D4114" s="58" t="s">
        <v>476</v>
      </c>
      <c r="E4114" s="58">
        <v>750</v>
      </c>
      <c r="F4114" s="58">
        <v>12</v>
      </c>
      <c r="G4114" s="59">
        <v>13</v>
      </c>
      <c r="H4114" s="58" t="s">
        <v>511</v>
      </c>
      <c r="I4114" s="59">
        <v>18.989999999999998</v>
      </c>
      <c r="J4114">
        <v>1</v>
      </c>
      <c r="K4114" s="191"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7.61</v>
      </c>
      <c r="L4114" s="192" t="str">
        <f t="shared" si="64"/>
        <v>Wine750</v>
      </c>
      <c r="M4114" s="191">
        <f>VLOOKUP(L4114,'Slope %'!C:D,2,0)</f>
        <v>0.1</v>
      </c>
    </row>
    <row r="4115" spans="1:13" x14ac:dyDescent="0.25">
      <c r="A4115">
        <v>51750</v>
      </c>
      <c r="B4115" s="58" t="s">
        <v>3703</v>
      </c>
      <c r="C4115" s="58" t="s">
        <v>410</v>
      </c>
      <c r="D4115" s="58" t="s">
        <v>411</v>
      </c>
      <c r="E4115" s="58">
        <v>4260</v>
      </c>
      <c r="F4115" s="58">
        <v>1</v>
      </c>
      <c r="G4115" s="59">
        <v>5</v>
      </c>
      <c r="H4115" s="58" t="s">
        <v>2781</v>
      </c>
      <c r="I4115" s="59">
        <v>28.99</v>
      </c>
      <c r="J4115">
        <v>12</v>
      </c>
      <c r="K4115" s="191"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16.63</v>
      </c>
      <c r="L4115" s="192" t="str">
        <f t="shared" si="64"/>
        <v>Beer4260</v>
      </c>
      <c r="M4115" s="191">
        <f>VLOOKUP(L4115,'Slope %'!C:D,2,0)</f>
        <v>7.0000000000000007E-2</v>
      </c>
    </row>
    <row r="4116" spans="1:13" x14ac:dyDescent="0.25">
      <c r="A4116">
        <v>51750</v>
      </c>
      <c r="B4116" s="58" t="s">
        <v>3703</v>
      </c>
      <c r="C4116" s="58" t="s">
        <v>410</v>
      </c>
      <c r="D4116" s="58" t="s">
        <v>411</v>
      </c>
      <c r="E4116" s="58">
        <v>4260</v>
      </c>
      <c r="F4116" s="58">
        <v>1</v>
      </c>
      <c r="G4116" s="59">
        <v>5</v>
      </c>
      <c r="H4116" s="58" t="s">
        <v>2781</v>
      </c>
      <c r="I4116" s="59">
        <v>28.99</v>
      </c>
      <c r="J4116">
        <v>12</v>
      </c>
      <c r="K4116" s="191"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16.63</v>
      </c>
      <c r="L4116" s="192" t="str">
        <f t="shared" si="64"/>
        <v>Beer4260</v>
      </c>
      <c r="M4116" s="191">
        <f>VLOOKUP(L4116,'Slope %'!C:D,2,0)</f>
        <v>7.0000000000000007E-2</v>
      </c>
    </row>
    <row r="4117" spans="1:13" x14ac:dyDescent="0.25">
      <c r="A4117">
        <v>51766</v>
      </c>
      <c r="B4117" s="58" t="s">
        <v>3704</v>
      </c>
      <c r="C4117" s="58" t="s">
        <v>414</v>
      </c>
      <c r="D4117" s="58" t="s">
        <v>1956</v>
      </c>
      <c r="E4117" s="58">
        <v>750</v>
      </c>
      <c r="F4117" s="58">
        <v>6</v>
      </c>
      <c r="G4117" s="59">
        <v>15</v>
      </c>
      <c r="H4117" s="58" t="s">
        <v>445</v>
      </c>
      <c r="I4117" s="59">
        <v>27.29</v>
      </c>
      <c r="J4117">
        <v>1</v>
      </c>
      <c r="K4117" s="191"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8.7799999999999994</v>
      </c>
      <c r="L4117" s="192" t="str">
        <f t="shared" si="64"/>
        <v>Spirits750</v>
      </c>
      <c r="M4117" s="191">
        <f>VLOOKUP(L4117,'Slope %'!C:D,2,0)</f>
        <v>7.0000000000000007E-2</v>
      </c>
    </row>
    <row r="4118" spans="1:13" x14ac:dyDescent="0.25">
      <c r="A4118">
        <v>51780</v>
      </c>
      <c r="B4118" s="58" t="s">
        <v>3705</v>
      </c>
      <c r="C4118" s="58" t="s">
        <v>423</v>
      </c>
      <c r="D4118" s="58" t="s">
        <v>424</v>
      </c>
      <c r="E4118" s="58">
        <v>750</v>
      </c>
      <c r="F4118" s="58">
        <v>12</v>
      </c>
      <c r="G4118" s="59">
        <v>12.5</v>
      </c>
      <c r="H4118" s="58" t="s">
        <v>841</v>
      </c>
      <c r="I4118" s="59">
        <v>16.989999999999998</v>
      </c>
      <c r="J4118">
        <v>1</v>
      </c>
      <c r="K4118" s="191"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7.32</v>
      </c>
      <c r="L4118" s="192" t="str">
        <f t="shared" si="64"/>
        <v>Wine750</v>
      </c>
      <c r="M4118" s="191">
        <f>VLOOKUP(L4118,'Slope %'!C:D,2,0)</f>
        <v>0.1</v>
      </c>
    </row>
    <row r="4119" spans="1:13" x14ac:dyDescent="0.25">
      <c r="A4119">
        <v>51781</v>
      </c>
      <c r="B4119" s="58" t="s">
        <v>3706</v>
      </c>
      <c r="C4119" s="58" t="s">
        <v>423</v>
      </c>
      <c r="D4119" s="58" t="s">
        <v>455</v>
      </c>
      <c r="E4119" s="58">
        <v>750</v>
      </c>
      <c r="F4119" s="58">
        <v>12</v>
      </c>
      <c r="G4119" s="59">
        <v>11</v>
      </c>
      <c r="H4119" s="58" t="s">
        <v>421</v>
      </c>
      <c r="I4119" s="59">
        <v>19.989999999999998</v>
      </c>
      <c r="J4119">
        <v>1</v>
      </c>
      <c r="K4119" s="191"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6.44</v>
      </c>
      <c r="L4119" s="192" t="str">
        <f t="shared" si="64"/>
        <v>Wine750</v>
      </c>
      <c r="M4119" s="191">
        <f>VLOOKUP(L4119,'Slope %'!C:D,2,0)</f>
        <v>0.1</v>
      </c>
    </row>
    <row r="4120" spans="1:13" x14ac:dyDescent="0.25">
      <c r="A4120">
        <v>51784</v>
      </c>
      <c r="B4120" s="58" t="s">
        <v>3707</v>
      </c>
      <c r="C4120" s="58" t="s">
        <v>410</v>
      </c>
      <c r="D4120" s="58" t="s">
        <v>906</v>
      </c>
      <c r="E4120" s="58">
        <v>473</v>
      </c>
      <c r="F4120" s="58">
        <v>24</v>
      </c>
      <c r="G4120" s="59">
        <v>5</v>
      </c>
      <c r="H4120" s="58" t="s">
        <v>1959</v>
      </c>
      <c r="I4120" s="59">
        <v>4.75</v>
      </c>
      <c r="J4120">
        <v>1</v>
      </c>
      <c r="K4120" s="191"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1.85</v>
      </c>
      <c r="L4120" s="192" t="str">
        <f t="shared" si="64"/>
        <v>Beer473</v>
      </c>
      <c r="M4120" s="191">
        <f>VLOOKUP(L4120,'Slope %'!C:D,2,0)</f>
        <v>0.12</v>
      </c>
    </row>
    <row r="4121" spans="1:13" x14ac:dyDescent="0.25">
      <c r="A4121">
        <v>51784</v>
      </c>
      <c r="B4121" s="58" t="s">
        <v>3707</v>
      </c>
      <c r="C4121" s="58" t="s">
        <v>410</v>
      </c>
      <c r="D4121" s="58" t="s">
        <v>906</v>
      </c>
      <c r="E4121" s="58">
        <v>473</v>
      </c>
      <c r="F4121" s="58">
        <v>24</v>
      </c>
      <c r="G4121" s="59">
        <v>5</v>
      </c>
      <c r="H4121" s="58" t="s">
        <v>1959</v>
      </c>
      <c r="I4121" s="59">
        <v>4.75</v>
      </c>
      <c r="J4121">
        <v>1</v>
      </c>
      <c r="K4121" s="191"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1.85</v>
      </c>
      <c r="L4121" s="192" t="str">
        <f t="shared" si="64"/>
        <v>Beer473</v>
      </c>
      <c r="M4121" s="191">
        <f>VLOOKUP(L4121,'Slope %'!C:D,2,0)</f>
        <v>0.12</v>
      </c>
    </row>
    <row r="4122" spans="1:13" x14ac:dyDescent="0.25">
      <c r="A4122">
        <v>51795</v>
      </c>
      <c r="B4122" s="58" t="s">
        <v>3708</v>
      </c>
      <c r="C4122" s="58" t="s">
        <v>423</v>
      </c>
      <c r="D4122" s="58" t="s">
        <v>455</v>
      </c>
      <c r="E4122" s="58">
        <v>750</v>
      </c>
      <c r="F4122" s="58">
        <v>6</v>
      </c>
      <c r="G4122" s="59">
        <v>11</v>
      </c>
      <c r="H4122" s="58" t="s">
        <v>474</v>
      </c>
      <c r="I4122" s="59">
        <v>24.99</v>
      </c>
      <c r="J4122">
        <v>1</v>
      </c>
      <c r="K4122" s="191"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6.44</v>
      </c>
      <c r="L4122" s="192" t="str">
        <f t="shared" si="64"/>
        <v>Wine750</v>
      </c>
      <c r="M4122" s="191">
        <f>VLOOKUP(L4122,'Slope %'!C:D,2,0)</f>
        <v>0.1</v>
      </c>
    </row>
    <row r="4123" spans="1:13" x14ac:dyDescent="0.25">
      <c r="A4123">
        <v>51876</v>
      </c>
      <c r="B4123" s="58" t="s">
        <v>3709</v>
      </c>
      <c r="C4123" s="58" t="s">
        <v>414</v>
      </c>
      <c r="D4123" s="58" t="s">
        <v>555</v>
      </c>
      <c r="E4123" s="58">
        <v>750</v>
      </c>
      <c r="F4123" s="58">
        <v>6</v>
      </c>
      <c r="G4123" s="59">
        <v>40</v>
      </c>
      <c r="H4123" s="58" t="s">
        <v>553</v>
      </c>
      <c r="I4123" s="59">
        <v>88.04</v>
      </c>
      <c r="J4123">
        <v>1</v>
      </c>
      <c r="K4123" s="191"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23.42</v>
      </c>
      <c r="L4123" s="192" t="str">
        <f t="shared" si="64"/>
        <v>Spirits750</v>
      </c>
      <c r="M4123" s="191">
        <f>VLOOKUP(L4123,'Slope %'!C:D,2,0)</f>
        <v>7.0000000000000007E-2</v>
      </c>
    </row>
    <row r="4124" spans="1:13" x14ac:dyDescent="0.25">
      <c r="A4124">
        <v>51893</v>
      </c>
      <c r="B4124" s="58" t="s">
        <v>3710</v>
      </c>
      <c r="C4124" s="58" t="s">
        <v>414</v>
      </c>
      <c r="D4124" s="58" t="s">
        <v>503</v>
      </c>
      <c r="E4124" s="58">
        <v>750</v>
      </c>
      <c r="F4124" s="58">
        <v>6</v>
      </c>
      <c r="G4124" s="59">
        <v>43</v>
      </c>
      <c r="H4124" s="58" t="s">
        <v>448</v>
      </c>
      <c r="I4124" s="59">
        <v>69.989999999999995</v>
      </c>
      <c r="J4124">
        <v>1</v>
      </c>
      <c r="K4124" s="191"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25.18</v>
      </c>
      <c r="L4124" s="192" t="str">
        <f t="shared" si="64"/>
        <v>Spirits750</v>
      </c>
      <c r="M4124" s="191">
        <f>VLOOKUP(L4124,'Slope %'!C:D,2,0)</f>
        <v>7.0000000000000007E-2</v>
      </c>
    </row>
    <row r="4125" spans="1:13" x14ac:dyDescent="0.25">
      <c r="A4125">
        <v>51964</v>
      </c>
      <c r="B4125" s="58" t="s">
        <v>3711</v>
      </c>
      <c r="C4125" s="58" t="s">
        <v>410</v>
      </c>
      <c r="D4125" s="58" t="s">
        <v>411</v>
      </c>
      <c r="E4125" s="58">
        <v>5325</v>
      </c>
      <c r="F4125" s="58">
        <v>1</v>
      </c>
      <c r="G4125" s="59">
        <v>4.8</v>
      </c>
      <c r="H4125" s="58" t="s">
        <v>1613</v>
      </c>
      <c r="I4125" s="59">
        <v>32</v>
      </c>
      <c r="J4125">
        <v>15</v>
      </c>
      <c r="K4125" s="191"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19.95</v>
      </c>
      <c r="L4125" s="192" t="str">
        <f t="shared" si="64"/>
        <v>Beer5325</v>
      </c>
      <c r="M4125" s="191">
        <f>VLOOKUP(L4125,'Slope %'!C:D,2,0)</f>
        <v>0.05</v>
      </c>
    </row>
    <row r="4126" spans="1:13" x14ac:dyDescent="0.25">
      <c r="A4126">
        <v>51964</v>
      </c>
      <c r="B4126" s="58" t="s">
        <v>3711</v>
      </c>
      <c r="C4126" s="58" t="s">
        <v>410</v>
      </c>
      <c r="D4126" s="58" t="s">
        <v>411</v>
      </c>
      <c r="E4126" s="58">
        <v>5325</v>
      </c>
      <c r="F4126" s="58">
        <v>1</v>
      </c>
      <c r="G4126" s="59">
        <v>4.8</v>
      </c>
      <c r="H4126" s="58" t="s">
        <v>1613</v>
      </c>
      <c r="I4126" s="59">
        <v>32</v>
      </c>
      <c r="J4126">
        <v>15</v>
      </c>
      <c r="K4126" s="191"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19.95</v>
      </c>
      <c r="L4126" s="192" t="str">
        <f t="shared" si="64"/>
        <v>Beer5325</v>
      </c>
      <c r="M4126" s="191">
        <f>VLOOKUP(L4126,'Slope %'!C:D,2,0)</f>
        <v>0.05</v>
      </c>
    </row>
    <row r="4127" spans="1:13" x14ac:dyDescent="0.25">
      <c r="A4127">
        <v>51979</v>
      </c>
      <c r="B4127" s="58" t="s">
        <v>3712</v>
      </c>
      <c r="C4127" s="58" t="s">
        <v>423</v>
      </c>
      <c r="D4127" s="58" t="s">
        <v>787</v>
      </c>
      <c r="E4127" s="58">
        <v>750</v>
      </c>
      <c r="F4127" s="58">
        <v>6</v>
      </c>
      <c r="G4127" s="59">
        <v>12</v>
      </c>
      <c r="H4127" s="58" t="s">
        <v>448</v>
      </c>
      <c r="I4127" s="59">
        <v>74.95</v>
      </c>
      <c r="J4127">
        <v>1</v>
      </c>
      <c r="K4127" s="191"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7.03</v>
      </c>
      <c r="L4127" s="192" t="str">
        <f t="shared" si="64"/>
        <v>Wine750</v>
      </c>
      <c r="M4127" s="191">
        <f>VLOOKUP(L4127,'Slope %'!C:D,2,0)</f>
        <v>0.1</v>
      </c>
    </row>
    <row r="4128" spans="1:13" x14ac:dyDescent="0.25">
      <c r="A4128">
        <v>51982</v>
      </c>
      <c r="B4128" s="58" t="s">
        <v>3713</v>
      </c>
      <c r="C4128" s="58" t="s">
        <v>423</v>
      </c>
      <c r="D4128" s="58" t="s">
        <v>787</v>
      </c>
      <c r="E4128" s="58">
        <v>750</v>
      </c>
      <c r="F4128" s="58">
        <v>6</v>
      </c>
      <c r="G4128" s="59">
        <v>12</v>
      </c>
      <c r="H4128" s="58" t="s">
        <v>628</v>
      </c>
      <c r="I4128" s="59">
        <v>79.989999999999995</v>
      </c>
      <c r="J4128">
        <v>1</v>
      </c>
      <c r="K4128" s="191"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7.03</v>
      </c>
      <c r="L4128" s="192" t="str">
        <f t="shared" si="64"/>
        <v>Wine750</v>
      </c>
      <c r="M4128" s="191">
        <f>VLOOKUP(L4128,'Slope %'!C:D,2,0)</f>
        <v>0.1</v>
      </c>
    </row>
    <row r="4129" spans="1:13" x14ac:dyDescent="0.25">
      <c r="A4129">
        <v>51990</v>
      </c>
      <c r="B4129" s="58" t="s">
        <v>3714</v>
      </c>
      <c r="C4129" s="58" t="s">
        <v>410</v>
      </c>
      <c r="D4129" s="58" t="s">
        <v>411</v>
      </c>
      <c r="E4129" s="58">
        <v>355</v>
      </c>
      <c r="F4129" s="58">
        <v>24</v>
      </c>
      <c r="G4129" s="59">
        <v>4.8</v>
      </c>
      <c r="H4129" s="58" t="s">
        <v>1613</v>
      </c>
      <c r="I4129" s="59">
        <v>2.5</v>
      </c>
      <c r="J4129">
        <v>1</v>
      </c>
      <c r="K4129" s="191"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1.33</v>
      </c>
      <c r="L4129" s="192" t="str">
        <f t="shared" si="64"/>
        <v>Beer355</v>
      </c>
      <c r="M4129" s="191">
        <f>VLOOKUP(L4129,'Slope %'!C:D,2,0)</f>
        <v>0.12</v>
      </c>
    </row>
    <row r="4130" spans="1:13" x14ac:dyDescent="0.25">
      <c r="A4130">
        <v>51990</v>
      </c>
      <c r="B4130" s="58" t="s">
        <v>3714</v>
      </c>
      <c r="C4130" s="58" t="s">
        <v>410</v>
      </c>
      <c r="D4130" s="58" t="s">
        <v>411</v>
      </c>
      <c r="E4130" s="58">
        <v>355</v>
      </c>
      <c r="F4130" s="58">
        <v>24</v>
      </c>
      <c r="G4130" s="59">
        <v>4.8</v>
      </c>
      <c r="H4130" s="58" t="s">
        <v>1613</v>
      </c>
      <c r="I4130" s="59">
        <v>2.5</v>
      </c>
      <c r="J4130">
        <v>1</v>
      </c>
      <c r="K4130" s="191"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1.33</v>
      </c>
      <c r="L4130" s="192" t="str">
        <f t="shared" si="64"/>
        <v>Beer355</v>
      </c>
      <c r="M4130" s="191">
        <f>VLOOKUP(L4130,'Slope %'!C:D,2,0)</f>
        <v>0.12</v>
      </c>
    </row>
    <row r="4131" spans="1:13" x14ac:dyDescent="0.25">
      <c r="A4131">
        <v>52050</v>
      </c>
      <c r="B4131" s="58" t="s">
        <v>921</v>
      </c>
      <c r="C4131" s="58" t="s">
        <v>414</v>
      </c>
      <c r="D4131" s="58" t="s">
        <v>492</v>
      </c>
      <c r="E4131" s="58">
        <v>750</v>
      </c>
      <c r="F4131" s="58">
        <v>12</v>
      </c>
      <c r="G4131" s="59">
        <v>40</v>
      </c>
      <c r="H4131" s="58" t="s">
        <v>501</v>
      </c>
      <c r="I4131" s="59">
        <v>29.49</v>
      </c>
      <c r="J4131">
        <v>1</v>
      </c>
      <c r="K4131" s="191"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23.42</v>
      </c>
      <c r="L4131" s="192" t="str">
        <f t="shared" si="64"/>
        <v>Spirits750</v>
      </c>
      <c r="M4131" s="191">
        <f>VLOOKUP(L4131,'Slope %'!C:D,2,0)</f>
        <v>7.0000000000000007E-2</v>
      </c>
    </row>
    <row r="4132" spans="1:13" x14ac:dyDescent="0.25">
      <c r="A4132">
        <v>52088</v>
      </c>
      <c r="B4132" s="58" t="s">
        <v>3715</v>
      </c>
      <c r="C4132" s="58" t="s">
        <v>410</v>
      </c>
      <c r="D4132" s="58" t="s">
        <v>411</v>
      </c>
      <c r="E4132" s="58">
        <v>4260</v>
      </c>
      <c r="F4132" s="58">
        <v>2</v>
      </c>
      <c r="G4132" s="59">
        <v>5</v>
      </c>
      <c r="H4132" s="58" t="s">
        <v>1959</v>
      </c>
      <c r="I4132" s="59">
        <v>29.99</v>
      </c>
      <c r="J4132">
        <v>12</v>
      </c>
      <c r="K4132" s="191"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16.63</v>
      </c>
      <c r="L4132" s="192" t="str">
        <f t="shared" si="64"/>
        <v>Beer4260</v>
      </c>
      <c r="M4132" s="191">
        <f>VLOOKUP(L4132,'Slope %'!C:D,2,0)</f>
        <v>7.0000000000000007E-2</v>
      </c>
    </row>
    <row r="4133" spans="1:13" x14ac:dyDescent="0.25">
      <c r="A4133">
        <v>52088</v>
      </c>
      <c r="B4133" s="58" t="s">
        <v>3715</v>
      </c>
      <c r="C4133" s="58" t="s">
        <v>410</v>
      </c>
      <c r="D4133" s="58" t="s">
        <v>411</v>
      </c>
      <c r="E4133" s="58">
        <v>4260</v>
      </c>
      <c r="F4133" s="58">
        <v>2</v>
      </c>
      <c r="G4133" s="59">
        <v>5</v>
      </c>
      <c r="H4133" s="58" t="s">
        <v>1959</v>
      </c>
      <c r="I4133" s="59">
        <v>29.99</v>
      </c>
      <c r="J4133">
        <v>12</v>
      </c>
      <c r="K4133" s="191"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16.63</v>
      </c>
      <c r="L4133" s="192" t="str">
        <f t="shared" si="64"/>
        <v>Beer4260</v>
      </c>
      <c r="M4133" s="191">
        <f>VLOOKUP(L4133,'Slope %'!C:D,2,0)</f>
        <v>7.0000000000000007E-2</v>
      </c>
    </row>
    <row r="4134" spans="1:13" x14ac:dyDescent="0.25">
      <c r="A4134">
        <v>52140</v>
      </c>
      <c r="B4134" s="58" t="s">
        <v>3716</v>
      </c>
      <c r="C4134" s="58" t="s">
        <v>410</v>
      </c>
      <c r="D4134" s="58" t="s">
        <v>1539</v>
      </c>
      <c r="E4134" s="58">
        <v>2130</v>
      </c>
      <c r="F4134" s="58">
        <v>4</v>
      </c>
      <c r="G4134" s="59">
        <v>0.05</v>
      </c>
      <c r="H4134" s="58" t="s">
        <v>684</v>
      </c>
      <c r="I4134" s="59">
        <v>12.99</v>
      </c>
      <c r="J4134">
        <v>6</v>
      </c>
      <c r="K4134" s="191"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0.08</v>
      </c>
      <c r="L4134" s="192" t="str">
        <f t="shared" si="64"/>
        <v>Beer2130</v>
      </c>
      <c r="M4134" s="191">
        <f>VLOOKUP(L4134,'Slope %'!C:D,2,0)</f>
        <v>0.1</v>
      </c>
    </row>
    <row r="4135" spans="1:13" x14ac:dyDescent="0.25">
      <c r="A4135">
        <v>52189</v>
      </c>
      <c r="B4135" s="58" t="s">
        <v>3717</v>
      </c>
      <c r="C4135" s="58" t="s">
        <v>410</v>
      </c>
      <c r="D4135" s="58" t="s">
        <v>906</v>
      </c>
      <c r="E4135" s="58">
        <v>2130</v>
      </c>
      <c r="F4135" s="58">
        <v>4</v>
      </c>
      <c r="G4135" s="59">
        <v>5</v>
      </c>
      <c r="H4135" s="58" t="s">
        <v>1076</v>
      </c>
      <c r="I4135" s="59">
        <v>17</v>
      </c>
      <c r="J4135">
        <v>6</v>
      </c>
      <c r="K4135" s="191"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8.31</v>
      </c>
      <c r="L4135" s="192" t="str">
        <f t="shared" si="64"/>
        <v>Beer2130</v>
      </c>
      <c r="M4135" s="191">
        <f>VLOOKUP(L4135,'Slope %'!C:D,2,0)</f>
        <v>0.1</v>
      </c>
    </row>
    <row r="4136" spans="1:13" x14ac:dyDescent="0.25">
      <c r="A4136">
        <v>52189</v>
      </c>
      <c r="B4136" s="58" t="s">
        <v>3717</v>
      </c>
      <c r="C4136" s="58" t="s">
        <v>410</v>
      </c>
      <c r="D4136" s="58" t="s">
        <v>906</v>
      </c>
      <c r="E4136" s="58">
        <v>2130</v>
      </c>
      <c r="F4136" s="58">
        <v>4</v>
      </c>
      <c r="G4136" s="59">
        <v>5</v>
      </c>
      <c r="H4136" s="58" t="s">
        <v>1076</v>
      </c>
      <c r="I4136" s="59">
        <v>17</v>
      </c>
      <c r="J4136">
        <v>6</v>
      </c>
      <c r="K4136" s="191"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8.31</v>
      </c>
      <c r="L4136" s="192" t="str">
        <f t="shared" si="64"/>
        <v>Beer2130</v>
      </c>
      <c r="M4136" s="191">
        <f>VLOOKUP(L4136,'Slope %'!C:D,2,0)</f>
        <v>0.1</v>
      </c>
    </row>
    <row r="4137" spans="1:13" x14ac:dyDescent="0.25">
      <c r="A4137">
        <v>52194</v>
      </c>
      <c r="B4137" s="58" t="s">
        <v>3718</v>
      </c>
      <c r="C4137" s="58" t="s">
        <v>410</v>
      </c>
      <c r="D4137" s="58" t="s">
        <v>906</v>
      </c>
      <c r="E4137" s="58">
        <v>473</v>
      </c>
      <c r="F4137" s="58">
        <v>24</v>
      </c>
      <c r="G4137" s="59">
        <v>5</v>
      </c>
      <c r="H4137" s="58" t="s">
        <v>1076</v>
      </c>
      <c r="I4137" s="59">
        <v>4.25</v>
      </c>
      <c r="J4137">
        <v>1</v>
      </c>
      <c r="K4137" s="191"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1.85</v>
      </c>
      <c r="L4137" s="192" t="str">
        <f t="shared" si="64"/>
        <v>Beer473</v>
      </c>
      <c r="M4137" s="191">
        <f>VLOOKUP(L4137,'Slope %'!C:D,2,0)</f>
        <v>0.12</v>
      </c>
    </row>
    <row r="4138" spans="1:13" x14ac:dyDescent="0.25">
      <c r="A4138">
        <v>52194</v>
      </c>
      <c r="B4138" s="58" t="s">
        <v>3718</v>
      </c>
      <c r="C4138" s="58" t="s">
        <v>410</v>
      </c>
      <c r="D4138" s="58" t="s">
        <v>906</v>
      </c>
      <c r="E4138" s="58">
        <v>473</v>
      </c>
      <c r="F4138" s="58">
        <v>24</v>
      </c>
      <c r="G4138" s="59">
        <v>5</v>
      </c>
      <c r="H4138" s="58" t="s">
        <v>1076</v>
      </c>
      <c r="I4138" s="59">
        <v>4.25</v>
      </c>
      <c r="J4138">
        <v>1</v>
      </c>
      <c r="K4138" s="191"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1.85</v>
      </c>
      <c r="L4138" s="192" t="str">
        <f t="shared" si="64"/>
        <v>Beer473</v>
      </c>
      <c r="M4138" s="191">
        <f>VLOOKUP(L4138,'Slope %'!C:D,2,0)</f>
        <v>0.12</v>
      </c>
    </row>
    <row r="4139" spans="1:13" x14ac:dyDescent="0.25">
      <c r="A4139">
        <v>52236</v>
      </c>
      <c r="B4139" s="58" t="s">
        <v>3719</v>
      </c>
      <c r="C4139" s="58" t="s">
        <v>423</v>
      </c>
      <c r="D4139" s="58" t="s">
        <v>659</v>
      </c>
      <c r="E4139" s="58">
        <v>750</v>
      </c>
      <c r="F4139" s="58">
        <v>6</v>
      </c>
      <c r="G4139" s="59">
        <v>14</v>
      </c>
      <c r="H4139" s="58" t="s">
        <v>799</v>
      </c>
      <c r="I4139" s="59">
        <v>50.85</v>
      </c>
      <c r="J4139">
        <v>1</v>
      </c>
      <c r="K4139" s="191"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8.1999999999999993</v>
      </c>
      <c r="L4139" s="192" t="str">
        <f t="shared" si="64"/>
        <v>Wine750</v>
      </c>
      <c r="M4139" s="191">
        <f>VLOOKUP(L4139,'Slope %'!C:D,2,0)</f>
        <v>0.1</v>
      </c>
    </row>
    <row r="4140" spans="1:13" x14ac:dyDescent="0.25">
      <c r="A4140">
        <v>52247</v>
      </c>
      <c r="B4140" s="58" t="s">
        <v>3720</v>
      </c>
      <c r="C4140" s="58" t="s">
        <v>410</v>
      </c>
      <c r="D4140" s="58" t="s">
        <v>677</v>
      </c>
      <c r="E4140" s="58">
        <v>473</v>
      </c>
      <c r="F4140" s="58">
        <v>24</v>
      </c>
      <c r="G4140" s="59">
        <v>5.2</v>
      </c>
      <c r="H4140" s="58" t="s">
        <v>841</v>
      </c>
      <c r="I4140" s="59">
        <v>4.5</v>
      </c>
      <c r="J4140">
        <v>1</v>
      </c>
      <c r="K4140" s="191"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1.92</v>
      </c>
      <c r="L4140" s="192" t="str">
        <f t="shared" si="64"/>
        <v>Beer473</v>
      </c>
      <c r="M4140" s="191">
        <f>VLOOKUP(L4140,'Slope %'!C:D,2,0)</f>
        <v>0.12</v>
      </c>
    </row>
    <row r="4141" spans="1:13" x14ac:dyDescent="0.25">
      <c r="A4141">
        <v>52247</v>
      </c>
      <c r="B4141" s="58" t="s">
        <v>3720</v>
      </c>
      <c r="C4141" s="58" t="s">
        <v>410</v>
      </c>
      <c r="D4141" s="58" t="s">
        <v>677</v>
      </c>
      <c r="E4141" s="58">
        <v>473</v>
      </c>
      <c r="F4141" s="58">
        <v>24</v>
      </c>
      <c r="G4141" s="59">
        <v>5.2</v>
      </c>
      <c r="H4141" s="58" t="s">
        <v>841</v>
      </c>
      <c r="I4141" s="59">
        <v>4.5</v>
      </c>
      <c r="J4141">
        <v>1</v>
      </c>
      <c r="K4141" s="191"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1.92</v>
      </c>
      <c r="L4141" s="192" t="str">
        <f t="shared" si="64"/>
        <v>Beer473</v>
      </c>
      <c r="M4141" s="191">
        <f>VLOOKUP(L4141,'Slope %'!C:D,2,0)</f>
        <v>0.12</v>
      </c>
    </row>
    <row r="4142" spans="1:13" x14ac:dyDescent="0.25">
      <c r="A4142">
        <v>52249</v>
      </c>
      <c r="B4142" s="58" t="s">
        <v>3721</v>
      </c>
      <c r="C4142" s="58" t="s">
        <v>410</v>
      </c>
      <c r="D4142" s="58" t="s">
        <v>717</v>
      </c>
      <c r="E4142" s="58">
        <v>473</v>
      </c>
      <c r="F4142" s="58">
        <v>24</v>
      </c>
      <c r="G4142" s="59">
        <v>6.5</v>
      </c>
      <c r="H4142" s="58" t="s">
        <v>841</v>
      </c>
      <c r="I4142" s="59">
        <v>4.5</v>
      </c>
      <c r="J4142">
        <v>1</v>
      </c>
      <c r="K4142" s="191"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2.4</v>
      </c>
      <c r="L4142" s="192" t="str">
        <f t="shared" si="64"/>
        <v>Beer473</v>
      </c>
      <c r="M4142" s="191">
        <f>VLOOKUP(L4142,'Slope %'!C:D,2,0)</f>
        <v>0.12</v>
      </c>
    </row>
    <row r="4143" spans="1:13" x14ac:dyDescent="0.25">
      <c r="A4143">
        <v>52249</v>
      </c>
      <c r="B4143" s="58" t="s">
        <v>3721</v>
      </c>
      <c r="C4143" s="58" t="s">
        <v>410</v>
      </c>
      <c r="D4143" s="58" t="s">
        <v>717</v>
      </c>
      <c r="E4143" s="58">
        <v>473</v>
      </c>
      <c r="F4143" s="58">
        <v>24</v>
      </c>
      <c r="G4143" s="59">
        <v>6.5</v>
      </c>
      <c r="H4143" s="58" t="s">
        <v>841</v>
      </c>
      <c r="I4143" s="59">
        <v>4.5</v>
      </c>
      <c r="J4143">
        <v>1</v>
      </c>
      <c r="K4143" s="191"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2.4</v>
      </c>
      <c r="L4143" s="192" t="str">
        <f t="shared" si="64"/>
        <v>Beer473</v>
      </c>
      <c r="M4143" s="191">
        <f>VLOOKUP(L4143,'Slope %'!C:D,2,0)</f>
        <v>0.12</v>
      </c>
    </row>
    <row r="4144" spans="1:13" x14ac:dyDescent="0.25">
      <c r="A4144">
        <v>52250</v>
      </c>
      <c r="B4144" s="58" t="s">
        <v>3722</v>
      </c>
      <c r="C4144" s="58" t="s">
        <v>410</v>
      </c>
      <c r="D4144" s="58" t="s">
        <v>717</v>
      </c>
      <c r="E4144" s="58">
        <v>473</v>
      </c>
      <c r="F4144" s="58">
        <v>24</v>
      </c>
      <c r="G4144" s="59">
        <v>6.8</v>
      </c>
      <c r="H4144" s="58" t="s">
        <v>841</v>
      </c>
      <c r="I4144" s="59">
        <v>4.5</v>
      </c>
      <c r="J4144">
        <v>1</v>
      </c>
      <c r="K4144" s="191"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2.5099999999999998</v>
      </c>
      <c r="L4144" s="192" t="str">
        <f t="shared" si="64"/>
        <v>Beer473</v>
      </c>
      <c r="M4144" s="191">
        <f>VLOOKUP(L4144,'Slope %'!C:D,2,0)</f>
        <v>0.12</v>
      </c>
    </row>
    <row r="4145" spans="1:13" x14ac:dyDescent="0.25">
      <c r="A4145">
        <v>52250</v>
      </c>
      <c r="B4145" s="58" t="s">
        <v>3722</v>
      </c>
      <c r="C4145" s="58" t="s">
        <v>410</v>
      </c>
      <c r="D4145" s="58" t="s">
        <v>717</v>
      </c>
      <c r="E4145" s="58">
        <v>473</v>
      </c>
      <c r="F4145" s="58">
        <v>24</v>
      </c>
      <c r="G4145" s="59">
        <v>6.8</v>
      </c>
      <c r="H4145" s="58" t="s">
        <v>841</v>
      </c>
      <c r="I4145" s="59">
        <v>4.5</v>
      </c>
      <c r="J4145">
        <v>1</v>
      </c>
      <c r="K4145" s="191"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2.5099999999999998</v>
      </c>
      <c r="L4145" s="192" t="str">
        <f t="shared" si="64"/>
        <v>Beer473</v>
      </c>
      <c r="M4145" s="191">
        <f>VLOOKUP(L4145,'Slope %'!C:D,2,0)</f>
        <v>0.12</v>
      </c>
    </row>
    <row r="4146" spans="1:13" x14ac:dyDescent="0.25">
      <c r="A4146">
        <v>52251</v>
      </c>
      <c r="B4146" s="58" t="s">
        <v>3723</v>
      </c>
      <c r="C4146" s="58" t="s">
        <v>410</v>
      </c>
      <c r="D4146" s="58" t="s">
        <v>677</v>
      </c>
      <c r="E4146" s="58">
        <v>473</v>
      </c>
      <c r="F4146" s="58">
        <v>24</v>
      </c>
      <c r="G4146" s="59">
        <v>5.2</v>
      </c>
      <c r="H4146" s="58" t="s">
        <v>841</v>
      </c>
      <c r="I4146" s="59">
        <v>4.5</v>
      </c>
      <c r="J4146">
        <v>1</v>
      </c>
      <c r="K4146" s="191"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1.92</v>
      </c>
      <c r="L4146" s="192" t="str">
        <f t="shared" si="64"/>
        <v>Beer473</v>
      </c>
      <c r="M4146" s="191">
        <f>VLOOKUP(L4146,'Slope %'!C:D,2,0)</f>
        <v>0.12</v>
      </c>
    </row>
    <row r="4147" spans="1:13" x14ac:dyDescent="0.25">
      <c r="A4147">
        <v>52251</v>
      </c>
      <c r="B4147" s="58" t="s">
        <v>3723</v>
      </c>
      <c r="C4147" s="58" t="s">
        <v>410</v>
      </c>
      <c r="D4147" s="58" t="s">
        <v>677</v>
      </c>
      <c r="E4147" s="58">
        <v>473</v>
      </c>
      <c r="F4147" s="58">
        <v>24</v>
      </c>
      <c r="G4147" s="59">
        <v>5.2</v>
      </c>
      <c r="H4147" s="58" t="s">
        <v>841</v>
      </c>
      <c r="I4147" s="59">
        <v>4.5</v>
      </c>
      <c r="J4147">
        <v>1</v>
      </c>
      <c r="K4147" s="191"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1.92</v>
      </c>
      <c r="L4147" s="192" t="str">
        <f t="shared" si="64"/>
        <v>Beer473</v>
      </c>
      <c r="M4147" s="191">
        <f>VLOOKUP(L4147,'Slope %'!C:D,2,0)</f>
        <v>0.12</v>
      </c>
    </row>
    <row r="4148" spans="1:13" x14ac:dyDescent="0.25">
      <c r="A4148">
        <v>52258</v>
      </c>
      <c r="B4148" s="58" t="s">
        <v>3724</v>
      </c>
      <c r="C4148" s="58" t="s">
        <v>673</v>
      </c>
      <c r="D4148" s="58" t="s">
        <v>1122</v>
      </c>
      <c r="E4148" s="58">
        <v>355</v>
      </c>
      <c r="F4148" s="58">
        <v>24</v>
      </c>
      <c r="G4148" s="59">
        <v>6.5</v>
      </c>
      <c r="H4148" s="58" t="s">
        <v>3275</v>
      </c>
      <c r="I4148" s="59">
        <v>4.99</v>
      </c>
      <c r="J4148">
        <v>1</v>
      </c>
      <c r="K4148" s="191"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2.0499999999999998</v>
      </c>
      <c r="L4148" s="192" t="str">
        <f t="shared" si="64"/>
        <v>Ready to Drink355</v>
      </c>
      <c r="M4148" s="191">
        <f>VLOOKUP(L4148,'Slope %'!C:D,2,0)</f>
        <v>0.12</v>
      </c>
    </row>
    <row r="4149" spans="1:13" x14ac:dyDescent="0.25">
      <c r="A4149">
        <v>52270</v>
      </c>
      <c r="B4149" s="58" t="s">
        <v>3725</v>
      </c>
      <c r="C4149" s="58" t="s">
        <v>673</v>
      </c>
      <c r="D4149" s="58" t="s">
        <v>1398</v>
      </c>
      <c r="E4149" s="58">
        <v>750</v>
      </c>
      <c r="F4149" s="58">
        <v>12</v>
      </c>
      <c r="G4149" s="59">
        <v>6.5</v>
      </c>
      <c r="H4149" s="58" t="s">
        <v>3275</v>
      </c>
      <c r="I4149" s="59">
        <v>16.989999999999998</v>
      </c>
      <c r="J4149">
        <v>1</v>
      </c>
      <c r="K4149" s="191"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3.81</v>
      </c>
      <c r="L4149" s="192" t="str">
        <f t="shared" si="64"/>
        <v>Ready to Drink750</v>
      </c>
      <c r="M4149" s="191">
        <f>VLOOKUP(L4149,'Slope %'!C:D,2,0)</f>
        <v>0.12</v>
      </c>
    </row>
    <row r="4150" spans="1:13" x14ac:dyDescent="0.25">
      <c r="A4150">
        <v>52308</v>
      </c>
      <c r="B4150" s="58" t="s">
        <v>3726</v>
      </c>
      <c r="C4150" s="58" t="s">
        <v>423</v>
      </c>
      <c r="D4150" s="58" t="s">
        <v>436</v>
      </c>
      <c r="E4150" s="58">
        <v>750</v>
      </c>
      <c r="F4150" s="58">
        <v>12</v>
      </c>
      <c r="G4150" s="59">
        <v>12.5</v>
      </c>
      <c r="H4150" s="58" t="s">
        <v>586</v>
      </c>
      <c r="I4150" s="59">
        <v>17.989999999999998</v>
      </c>
      <c r="J4150">
        <v>1</v>
      </c>
      <c r="K4150" s="191"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7.32</v>
      </c>
      <c r="L4150" s="192" t="str">
        <f t="shared" si="64"/>
        <v>Wine750</v>
      </c>
      <c r="M4150" s="191">
        <f>VLOOKUP(L4150,'Slope %'!C:D,2,0)</f>
        <v>0.1</v>
      </c>
    </row>
    <row r="4151" spans="1:13" x14ac:dyDescent="0.25">
      <c r="A4151">
        <v>52315</v>
      </c>
      <c r="B4151" s="58" t="s">
        <v>3727</v>
      </c>
      <c r="C4151" s="58" t="s">
        <v>410</v>
      </c>
      <c r="D4151" s="58" t="s">
        <v>906</v>
      </c>
      <c r="E4151" s="58">
        <v>473</v>
      </c>
      <c r="F4151" s="58">
        <v>24</v>
      </c>
      <c r="G4151" s="59">
        <v>5</v>
      </c>
      <c r="H4151" s="58" t="s">
        <v>3112</v>
      </c>
      <c r="I4151" s="59">
        <v>3.99</v>
      </c>
      <c r="J4151">
        <v>1</v>
      </c>
      <c r="K4151" s="191"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1.85</v>
      </c>
      <c r="L4151" s="192" t="str">
        <f t="shared" si="64"/>
        <v>Beer473</v>
      </c>
      <c r="M4151" s="191">
        <f>VLOOKUP(L4151,'Slope %'!C:D,2,0)</f>
        <v>0.12</v>
      </c>
    </row>
    <row r="4152" spans="1:13" x14ac:dyDescent="0.25">
      <c r="A4152">
        <v>52315</v>
      </c>
      <c r="B4152" s="58" t="s">
        <v>3727</v>
      </c>
      <c r="C4152" s="58" t="s">
        <v>410</v>
      </c>
      <c r="D4152" s="58" t="s">
        <v>906</v>
      </c>
      <c r="E4152" s="58">
        <v>473</v>
      </c>
      <c r="F4152" s="58">
        <v>24</v>
      </c>
      <c r="G4152" s="59">
        <v>5</v>
      </c>
      <c r="H4152" s="58" t="s">
        <v>1903</v>
      </c>
      <c r="I4152" s="59">
        <v>3.99</v>
      </c>
      <c r="J4152">
        <v>1</v>
      </c>
      <c r="K4152" s="191"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1.85</v>
      </c>
      <c r="L4152" s="192" t="str">
        <f t="shared" si="64"/>
        <v>Beer473</v>
      </c>
      <c r="M4152" s="191">
        <f>VLOOKUP(L4152,'Slope %'!C:D,2,0)</f>
        <v>0.12</v>
      </c>
    </row>
    <row r="4153" spans="1:13" x14ac:dyDescent="0.25">
      <c r="A4153">
        <v>52322</v>
      </c>
      <c r="B4153" s="58" t="s">
        <v>3728</v>
      </c>
      <c r="C4153" s="58" t="s">
        <v>410</v>
      </c>
      <c r="D4153" s="58" t="s">
        <v>677</v>
      </c>
      <c r="E4153" s="58">
        <v>473</v>
      </c>
      <c r="F4153" s="58">
        <v>24</v>
      </c>
      <c r="G4153" s="59">
        <v>5.5</v>
      </c>
      <c r="H4153" s="58" t="s">
        <v>3145</v>
      </c>
      <c r="I4153" s="59">
        <v>4.4400000000000004</v>
      </c>
      <c r="J4153">
        <v>1</v>
      </c>
      <c r="K4153" s="191"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2.0299999999999998</v>
      </c>
      <c r="L4153" s="192" t="str">
        <f t="shared" si="64"/>
        <v>Beer473</v>
      </c>
      <c r="M4153" s="191">
        <f>VLOOKUP(L4153,'Slope %'!C:D,2,0)</f>
        <v>0.12</v>
      </c>
    </row>
    <row r="4154" spans="1:13" x14ac:dyDescent="0.25">
      <c r="A4154">
        <v>52322</v>
      </c>
      <c r="B4154" s="58" t="s">
        <v>3728</v>
      </c>
      <c r="C4154" s="58" t="s">
        <v>410</v>
      </c>
      <c r="D4154" s="58" t="s">
        <v>677</v>
      </c>
      <c r="E4154" s="58">
        <v>473</v>
      </c>
      <c r="F4154" s="58">
        <v>24</v>
      </c>
      <c r="G4154" s="59">
        <v>5.5</v>
      </c>
      <c r="H4154" s="58" t="s">
        <v>1613</v>
      </c>
      <c r="I4154" s="59">
        <v>4.4400000000000004</v>
      </c>
      <c r="J4154">
        <v>1</v>
      </c>
      <c r="K4154" s="191"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2.0299999999999998</v>
      </c>
      <c r="L4154" s="192" t="str">
        <f t="shared" si="64"/>
        <v>Beer473</v>
      </c>
      <c r="M4154" s="191">
        <f>VLOOKUP(L4154,'Slope %'!C:D,2,0)</f>
        <v>0.12</v>
      </c>
    </row>
    <row r="4155" spans="1:13" x14ac:dyDescent="0.25">
      <c r="A4155">
        <v>52338</v>
      </c>
      <c r="B4155" s="58" t="s">
        <v>3729</v>
      </c>
      <c r="C4155" s="58" t="s">
        <v>410</v>
      </c>
      <c r="D4155" s="58" t="s">
        <v>677</v>
      </c>
      <c r="E4155" s="58">
        <v>473</v>
      </c>
      <c r="F4155" s="58">
        <v>24</v>
      </c>
      <c r="G4155" s="59">
        <v>5.3</v>
      </c>
      <c r="H4155" s="58" t="s">
        <v>2859</v>
      </c>
      <c r="I4155" s="59">
        <v>4.4000000000000004</v>
      </c>
      <c r="J4155">
        <v>1</v>
      </c>
      <c r="K4155" s="191"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1.96</v>
      </c>
      <c r="L4155" s="192" t="str">
        <f t="shared" si="64"/>
        <v>Beer473</v>
      </c>
      <c r="M4155" s="191">
        <f>VLOOKUP(L4155,'Slope %'!C:D,2,0)</f>
        <v>0.12</v>
      </c>
    </row>
    <row r="4156" spans="1:13" x14ac:dyDescent="0.25">
      <c r="A4156">
        <v>52338</v>
      </c>
      <c r="B4156" s="58" t="s">
        <v>3729</v>
      </c>
      <c r="C4156" s="58" t="s">
        <v>410</v>
      </c>
      <c r="D4156" s="58" t="s">
        <v>677</v>
      </c>
      <c r="E4156" s="58">
        <v>473</v>
      </c>
      <c r="F4156" s="58">
        <v>24</v>
      </c>
      <c r="G4156" s="59">
        <v>5.3</v>
      </c>
      <c r="H4156" s="58" t="s">
        <v>1613</v>
      </c>
      <c r="I4156" s="59">
        <v>4.4000000000000004</v>
      </c>
      <c r="J4156">
        <v>1</v>
      </c>
      <c r="K4156" s="191"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1.96</v>
      </c>
      <c r="L4156" s="192" t="str">
        <f t="shared" si="64"/>
        <v>Beer473</v>
      </c>
      <c r="M4156" s="191">
        <f>VLOOKUP(L4156,'Slope %'!C:D,2,0)</f>
        <v>0.12</v>
      </c>
    </row>
    <row r="4157" spans="1:13" x14ac:dyDescent="0.25">
      <c r="A4157">
        <v>52340</v>
      </c>
      <c r="B4157" s="58" t="s">
        <v>3730</v>
      </c>
      <c r="C4157" s="58" t="s">
        <v>410</v>
      </c>
      <c r="D4157" s="58" t="s">
        <v>906</v>
      </c>
      <c r="E4157" s="58">
        <v>473</v>
      </c>
      <c r="F4157" s="58">
        <v>24</v>
      </c>
      <c r="G4157" s="59">
        <v>4.5</v>
      </c>
      <c r="H4157" s="58" t="s">
        <v>2920</v>
      </c>
      <c r="I4157" s="59">
        <v>4.49</v>
      </c>
      <c r="J4157">
        <v>1</v>
      </c>
      <c r="K4157" s="191"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1.66</v>
      </c>
      <c r="L4157" s="192" t="str">
        <f t="shared" si="64"/>
        <v>Beer473</v>
      </c>
      <c r="M4157" s="191">
        <f>VLOOKUP(L4157,'Slope %'!C:D,2,0)</f>
        <v>0.12</v>
      </c>
    </row>
    <row r="4158" spans="1:13" x14ac:dyDescent="0.25">
      <c r="A4158">
        <v>52340</v>
      </c>
      <c r="B4158" s="58" t="s">
        <v>3730</v>
      </c>
      <c r="C4158" s="58" t="s">
        <v>410</v>
      </c>
      <c r="D4158" s="58" t="s">
        <v>906</v>
      </c>
      <c r="E4158" s="58">
        <v>473</v>
      </c>
      <c r="F4158" s="58">
        <v>24</v>
      </c>
      <c r="G4158" s="59">
        <v>4.5</v>
      </c>
      <c r="H4158" s="58" t="s">
        <v>1903</v>
      </c>
      <c r="I4158" s="59">
        <v>4.49</v>
      </c>
      <c r="J4158">
        <v>1</v>
      </c>
      <c r="K4158" s="191"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1.66</v>
      </c>
      <c r="L4158" s="192" t="str">
        <f t="shared" si="64"/>
        <v>Beer473</v>
      </c>
      <c r="M4158" s="191">
        <f>VLOOKUP(L4158,'Slope %'!C:D,2,0)</f>
        <v>0.12</v>
      </c>
    </row>
    <row r="4159" spans="1:13" x14ac:dyDescent="0.25">
      <c r="A4159">
        <v>52343</v>
      </c>
      <c r="B4159" s="58" t="s">
        <v>3731</v>
      </c>
      <c r="C4159" s="58" t="s">
        <v>673</v>
      </c>
      <c r="D4159" s="58" t="s">
        <v>1091</v>
      </c>
      <c r="E4159" s="58">
        <v>355</v>
      </c>
      <c r="F4159" s="58">
        <v>24</v>
      </c>
      <c r="G4159" s="59">
        <v>5</v>
      </c>
      <c r="H4159" s="58" t="s">
        <v>1526</v>
      </c>
      <c r="I4159" s="59">
        <v>2.99</v>
      </c>
      <c r="J4159">
        <v>1</v>
      </c>
      <c r="K4159" s="191"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1.57</v>
      </c>
      <c r="L4159" s="192" t="str">
        <f t="shared" si="64"/>
        <v>Ready to Drink355</v>
      </c>
      <c r="M4159" s="191">
        <f>VLOOKUP(L4159,'Slope %'!C:D,2,0)</f>
        <v>0.12</v>
      </c>
    </row>
    <row r="4160" spans="1:13" x14ac:dyDescent="0.25">
      <c r="A4160">
        <v>52343</v>
      </c>
      <c r="B4160" s="58" t="s">
        <v>3731</v>
      </c>
      <c r="C4160" s="58" t="s">
        <v>673</v>
      </c>
      <c r="D4160" s="58" t="s">
        <v>1091</v>
      </c>
      <c r="E4160" s="58">
        <v>355</v>
      </c>
      <c r="F4160" s="58">
        <v>24</v>
      </c>
      <c r="G4160" s="59">
        <v>5</v>
      </c>
      <c r="H4160" s="58" t="s">
        <v>1526</v>
      </c>
      <c r="I4160" s="59">
        <v>2.99</v>
      </c>
      <c r="J4160">
        <v>1</v>
      </c>
      <c r="K4160" s="191"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1.57</v>
      </c>
      <c r="L4160" s="192" t="str">
        <f t="shared" si="64"/>
        <v>Ready to Drink355</v>
      </c>
      <c r="M4160" s="191">
        <f>VLOOKUP(L4160,'Slope %'!C:D,2,0)</f>
        <v>0.12</v>
      </c>
    </row>
    <row r="4161" spans="1:13" x14ac:dyDescent="0.25">
      <c r="A4161">
        <v>52346</v>
      </c>
      <c r="B4161" s="58" t="s">
        <v>3732</v>
      </c>
      <c r="C4161" s="58" t="s">
        <v>673</v>
      </c>
      <c r="D4161" s="58" t="s">
        <v>1091</v>
      </c>
      <c r="E4161" s="58">
        <v>355</v>
      </c>
      <c r="F4161" s="58">
        <v>24</v>
      </c>
      <c r="G4161" s="59">
        <v>6</v>
      </c>
      <c r="H4161" s="58" t="s">
        <v>1526</v>
      </c>
      <c r="I4161" s="59">
        <v>2.99</v>
      </c>
      <c r="J4161">
        <v>1</v>
      </c>
      <c r="K4161" s="191"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1.89</v>
      </c>
      <c r="L4161" s="192" t="str">
        <f t="shared" si="64"/>
        <v>Ready to Drink355</v>
      </c>
      <c r="M4161" s="191">
        <f>VLOOKUP(L4161,'Slope %'!C:D,2,0)</f>
        <v>0.12</v>
      </c>
    </row>
    <row r="4162" spans="1:13" x14ac:dyDescent="0.25">
      <c r="A4162">
        <v>52346</v>
      </c>
      <c r="B4162" s="58" t="s">
        <v>3732</v>
      </c>
      <c r="C4162" s="58" t="s">
        <v>673</v>
      </c>
      <c r="D4162" s="58" t="s">
        <v>1091</v>
      </c>
      <c r="E4162" s="58">
        <v>355</v>
      </c>
      <c r="F4162" s="58">
        <v>24</v>
      </c>
      <c r="G4162" s="59">
        <v>6</v>
      </c>
      <c r="H4162" s="58" t="s">
        <v>1526</v>
      </c>
      <c r="I4162" s="59">
        <v>2.99</v>
      </c>
      <c r="J4162">
        <v>1</v>
      </c>
      <c r="K4162" s="191"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1.89</v>
      </c>
      <c r="L4162" s="192" t="str">
        <f t="shared" si="64"/>
        <v>Ready to Drink355</v>
      </c>
      <c r="M4162" s="191">
        <f>VLOOKUP(L4162,'Slope %'!C:D,2,0)</f>
        <v>0.12</v>
      </c>
    </row>
    <row r="4163" spans="1:13" x14ac:dyDescent="0.25">
      <c r="A4163">
        <v>52348</v>
      </c>
      <c r="B4163" s="58" t="s">
        <v>3733</v>
      </c>
      <c r="C4163" s="58" t="s">
        <v>410</v>
      </c>
      <c r="D4163" s="58" t="s">
        <v>1539</v>
      </c>
      <c r="E4163" s="58">
        <v>2130</v>
      </c>
      <c r="F4163" s="58">
        <v>4</v>
      </c>
      <c r="G4163" s="59">
        <v>0.05</v>
      </c>
      <c r="H4163" s="58" t="s">
        <v>684</v>
      </c>
      <c r="I4163" s="59">
        <v>12.99</v>
      </c>
      <c r="J4163">
        <v>6</v>
      </c>
      <c r="K4163" s="191"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0.08</v>
      </c>
      <c r="L4163" s="192" t="str">
        <f t="shared" ref="L4163:L4226" si="65">(_xlfn.CONCAT(C4163,E4163))</f>
        <v>Beer2130</v>
      </c>
      <c r="M4163" s="191">
        <f>VLOOKUP(L4163,'Slope %'!C:D,2,0)</f>
        <v>0.1</v>
      </c>
    </row>
    <row r="4164" spans="1:13" x14ac:dyDescent="0.25">
      <c r="A4164">
        <v>52375</v>
      </c>
      <c r="B4164" s="58" t="s">
        <v>3734</v>
      </c>
      <c r="C4164" s="58" t="s">
        <v>410</v>
      </c>
      <c r="D4164" s="58" t="s">
        <v>717</v>
      </c>
      <c r="E4164" s="58">
        <v>750</v>
      </c>
      <c r="F4164" s="58">
        <v>12</v>
      </c>
      <c r="G4164" s="59">
        <v>7.4</v>
      </c>
      <c r="H4164" s="58" t="s">
        <v>1810</v>
      </c>
      <c r="I4164" s="59">
        <v>19</v>
      </c>
      <c r="J4164">
        <v>1</v>
      </c>
      <c r="K4164" s="191"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4.33</v>
      </c>
      <c r="L4164" s="192" t="str">
        <f t="shared" si="65"/>
        <v>Beer750</v>
      </c>
      <c r="M4164" s="191">
        <f>VLOOKUP(L4164,'Slope %'!C:D,2,0)</f>
        <v>0.12</v>
      </c>
    </row>
    <row r="4165" spans="1:13" x14ac:dyDescent="0.25">
      <c r="A4165">
        <v>52375</v>
      </c>
      <c r="B4165" s="58" t="s">
        <v>3734</v>
      </c>
      <c r="C4165" s="58" t="s">
        <v>410</v>
      </c>
      <c r="D4165" s="58" t="s">
        <v>717</v>
      </c>
      <c r="E4165" s="58">
        <v>750</v>
      </c>
      <c r="F4165" s="58">
        <v>12</v>
      </c>
      <c r="G4165" s="59">
        <v>7.4</v>
      </c>
      <c r="H4165" s="58" t="s">
        <v>1810</v>
      </c>
      <c r="I4165" s="59">
        <v>19</v>
      </c>
      <c r="J4165">
        <v>1</v>
      </c>
      <c r="K4165" s="191"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4.33</v>
      </c>
      <c r="L4165" s="192" t="str">
        <f t="shared" si="65"/>
        <v>Beer750</v>
      </c>
      <c r="M4165" s="191">
        <f>VLOOKUP(L4165,'Slope %'!C:D,2,0)</f>
        <v>0.12</v>
      </c>
    </row>
    <row r="4166" spans="1:13" x14ac:dyDescent="0.25">
      <c r="A4166">
        <v>52378</v>
      </c>
      <c r="B4166" s="58" t="s">
        <v>3735</v>
      </c>
      <c r="C4166" s="58" t="s">
        <v>410</v>
      </c>
      <c r="D4166" s="58" t="s">
        <v>906</v>
      </c>
      <c r="E4166" s="58">
        <v>473</v>
      </c>
      <c r="F4166" s="58">
        <v>24</v>
      </c>
      <c r="G4166" s="59">
        <v>5.6</v>
      </c>
      <c r="H4166" s="58" t="s">
        <v>1526</v>
      </c>
      <c r="I4166" s="59">
        <v>4.6900000000000004</v>
      </c>
      <c r="J4166">
        <v>1</v>
      </c>
      <c r="K4166" s="191"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2.0699999999999998</v>
      </c>
      <c r="L4166" s="192" t="str">
        <f t="shared" si="65"/>
        <v>Beer473</v>
      </c>
      <c r="M4166" s="191">
        <f>VLOOKUP(L4166,'Slope %'!C:D,2,0)</f>
        <v>0.12</v>
      </c>
    </row>
    <row r="4167" spans="1:13" x14ac:dyDescent="0.25">
      <c r="A4167">
        <v>52379</v>
      </c>
      <c r="B4167" s="58" t="s">
        <v>3736</v>
      </c>
      <c r="C4167" s="58" t="s">
        <v>673</v>
      </c>
      <c r="D4167" s="58" t="s">
        <v>1091</v>
      </c>
      <c r="E4167" s="58">
        <v>473</v>
      </c>
      <c r="F4167" s="58">
        <v>24</v>
      </c>
      <c r="G4167" s="59">
        <v>5</v>
      </c>
      <c r="H4167" s="58" t="s">
        <v>1526</v>
      </c>
      <c r="I4167" s="59">
        <v>3.29</v>
      </c>
      <c r="J4167">
        <v>1</v>
      </c>
      <c r="K4167" s="191"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1.96</v>
      </c>
      <c r="L4167" s="192" t="str">
        <f t="shared" si="65"/>
        <v>Ready to Drink473</v>
      </c>
      <c r="M4167" s="191">
        <f>VLOOKUP(L4167,'Slope %'!C:D,2,0)</f>
        <v>0.12</v>
      </c>
    </row>
    <row r="4168" spans="1:13" x14ac:dyDescent="0.25">
      <c r="A4168">
        <v>52379</v>
      </c>
      <c r="B4168" s="58" t="s">
        <v>3736</v>
      </c>
      <c r="C4168" s="58" t="s">
        <v>673</v>
      </c>
      <c r="D4168" s="58" t="s">
        <v>1091</v>
      </c>
      <c r="E4168" s="58">
        <v>473</v>
      </c>
      <c r="F4168" s="58">
        <v>24</v>
      </c>
      <c r="G4168" s="59">
        <v>5</v>
      </c>
      <c r="H4168" s="58" t="s">
        <v>1526</v>
      </c>
      <c r="I4168" s="59">
        <v>3.29</v>
      </c>
      <c r="J4168">
        <v>1</v>
      </c>
      <c r="K4168" s="191"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1.96</v>
      </c>
      <c r="L4168" s="192" t="str">
        <f t="shared" si="65"/>
        <v>Ready to Drink473</v>
      </c>
      <c r="M4168" s="191">
        <f>VLOOKUP(L4168,'Slope %'!C:D,2,0)</f>
        <v>0.12</v>
      </c>
    </row>
    <row r="4169" spans="1:13" x14ac:dyDescent="0.25">
      <c r="A4169">
        <v>52392</v>
      </c>
      <c r="B4169" s="58" t="s">
        <v>3737</v>
      </c>
      <c r="C4169" s="58" t="s">
        <v>673</v>
      </c>
      <c r="D4169" s="58" t="s">
        <v>1091</v>
      </c>
      <c r="E4169" s="58">
        <v>473</v>
      </c>
      <c r="F4169" s="58">
        <v>24</v>
      </c>
      <c r="G4169" s="59">
        <v>5</v>
      </c>
      <c r="H4169" s="58" t="s">
        <v>1526</v>
      </c>
      <c r="I4169" s="59">
        <v>3.29</v>
      </c>
      <c r="J4169">
        <v>1</v>
      </c>
      <c r="K4169" s="191"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1.96</v>
      </c>
      <c r="L4169" s="192" t="str">
        <f t="shared" si="65"/>
        <v>Ready to Drink473</v>
      </c>
      <c r="M4169" s="191">
        <f>VLOOKUP(L4169,'Slope %'!C:D,2,0)</f>
        <v>0.12</v>
      </c>
    </row>
    <row r="4170" spans="1:13" x14ac:dyDescent="0.25">
      <c r="A4170">
        <v>52392</v>
      </c>
      <c r="B4170" s="58" t="s">
        <v>3737</v>
      </c>
      <c r="C4170" s="58" t="s">
        <v>673</v>
      </c>
      <c r="D4170" s="58" t="s">
        <v>1091</v>
      </c>
      <c r="E4170" s="58">
        <v>473</v>
      </c>
      <c r="F4170" s="58">
        <v>24</v>
      </c>
      <c r="G4170" s="59">
        <v>5</v>
      </c>
      <c r="H4170" s="58" t="s">
        <v>1526</v>
      </c>
      <c r="I4170" s="59">
        <v>3.29</v>
      </c>
      <c r="J4170">
        <v>1</v>
      </c>
      <c r="K4170" s="191"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1.96</v>
      </c>
      <c r="L4170" s="192" t="str">
        <f t="shared" si="65"/>
        <v>Ready to Drink473</v>
      </c>
      <c r="M4170" s="191">
        <f>VLOOKUP(L4170,'Slope %'!C:D,2,0)</f>
        <v>0.12</v>
      </c>
    </row>
    <row r="4171" spans="1:13" x14ac:dyDescent="0.25">
      <c r="A4171">
        <v>52394</v>
      </c>
      <c r="B4171" s="58" t="s">
        <v>3738</v>
      </c>
      <c r="C4171" s="58" t="s">
        <v>673</v>
      </c>
      <c r="D4171" s="58" t="s">
        <v>1091</v>
      </c>
      <c r="E4171" s="58">
        <v>473</v>
      </c>
      <c r="F4171" s="58">
        <v>24</v>
      </c>
      <c r="G4171" s="59">
        <v>5</v>
      </c>
      <c r="H4171" s="58" t="s">
        <v>1526</v>
      </c>
      <c r="I4171" s="59">
        <v>3.29</v>
      </c>
      <c r="J4171">
        <v>1</v>
      </c>
      <c r="K4171" s="191"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1.96</v>
      </c>
      <c r="L4171" s="192" t="str">
        <f t="shared" si="65"/>
        <v>Ready to Drink473</v>
      </c>
      <c r="M4171" s="191">
        <f>VLOOKUP(L4171,'Slope %'!C:D,2,0)</f>
        <v>0.12</v>
      </c>
    </row>
    <row r="4172" spans="1:13" x14ac:dyDescent="0.25">
      <c r="A4172">
        <v>52394</v>
      </c>
      <c r="B4172" s="58" t="s">
        <v>3738</v>
      </c>
      <c r="C4172" s="58" t="s">
        <v>673</v>
      </c>
      <c r="D4172" s="58" t="s">
        <v>1091</v>
      </c>
      <c r="E4172" s="58">
        <v>473</v>
      </c>
      <c r="F4172" s="58">
        <v>24</v>
      </c>
      <c r="G4172" s="59">
        <v>5</v>
      </c>
      <c r="H4172" s="58" t="s">
        <v>1526</v>
      </c>
      <c r="I4172" s="59">
        <v>3.29</v>
      </c>
      <c r="J4172">
        <v>1</v>
      </c>
      <c r="K4172" s="191"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1.96</v>
      </c>
      <c r="L4172" s="192" t="str">
        <f t="shared" si="65"/>
        <v>Ready to Drink473</v>
      </c>
      <c r="M4172" s="191">
        <f>VLOOKUP(L4172,'Slope %'!C:D,2,0)</f>
        <v>0.12</v>
      </c>
    </row>
    <row r="4173" spans="1:13" x14ac:dyDescent="0.25">
      <c r="A4173">
        <v>52397</v>
      </c>
      <c r="B4173" s="58" t="s">
        <v>3739</v>
      </c>
      <c r="C4173" s="58" t="s">
        <v>673</v>
      </c>
      <c r="D4173" s="58" t="s">
        <v>1091</v>
      </c>
      <c r="E4173" s="58">
        <v>2046</v>
      </c>
      <c r="F4173" s="58">
        <v>4</v>
      </c>
      <c r="G4173" s="59">
        <v>5</v>
      </c>
      <c r="H4173" s="58" t="s">
        <v>1526</v>
      </c>
      <c r="I4173" s="59">
        <v>15.49</v>
      </c>
      <c r="J4173">
        <v>6</v>
      </c>
      <c r="K4173" s="191"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7.99</v>
      </c>
      <c r="L4173" s="192" t="str">
        <f t="shared" si="65"/>
        <v>Ready to Drink2046</v>
      </c>
      <c r="M4173" s="191">
        <f>VLOOKUP(L4173,'Slope %'!C:D,2,0)</f>
        <v>0.1</v>
      </c>
    </row>
    <row r="4174" spans="1:13" x14ac:dyDescent="0.25">
      <c r="A4174">
        <v>52397</v>
      </c>
      <c r="B4174" s="58" t="s">
        <v>3739</v>
      </c>
      <c r="C4174" s="58" t="s">
        <v>673</v>
      </c>
      <c r="D4174" s="58" t="s">
        <v>1091</v>
      </c>
      <c r="E4174" s="58">
        <v>2046</v>
      </c>
      <c r="F4174" s="58">
        <v>4</v>
      </c>
      <c r="G4174" s="59">
        <v>5</v>
      </c>
      <c r="H4174" s="58" t="s">
        <v>1526</v>
      </c>
      <c r="I4174" s="59">
        <v>15.49</v>
      </c>
      <c r="J4174">
        <v>6</v>
      </c>
      <c r="K4174" s="191"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7.99</v>
      </c>
      <c r="L4174" s="192" t="str">
        <f t="shared" si="65"/>
        <v>Ready to Drink2046</v>
      </c>
      <c r="M4174" s="191">
        <f>VLOOKUP(L4174,'Slope %'!C:D,2,0)</f>
        <v>0.1</v>
      </c>
    </row>
    <row r="4175" spans="1:13" x14ac:dyDescent="0.25">
      <c r="A4175">
        <v>52402</v>
      </c>
      <c r="B4175" s="58" t="s">
        <v>3740</v>
      </c>
      <c r="C4175" s="58" t="s">
        <v>673</v>
      </c>
      <c r="D4175" s="58" t="s">
        <v>1091</v>
      </c>
      <c r="E4175" s="58">
        <v>2046</v>
      </c>
      <c r="F4175" s="58">
        <v>4</v>
      </c>
      <c r="G4175" s="59">
        <v>5</v>
      </c>
      <c r="H4175" s="58" t="s">
        <v>1526</v>
      </c>
      <c r="I4175" s="59">
        <v>15.49</v>
      </c>
      <c r="J4175">
        <v>6</v>
      </c>
      <c r="K4175" s="191"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7.99</v>
      </c>
      <c r="L4175" s="192" t="str">
        <f t="shared" si="65"/>
        <v>Ready to Drink2046</v>
      </c>
      <c r="M4175" s="191">
        <f>VLOOKUP(L4175,'Slope %'!C:D,2,0)</f>
        <v>0.1</v>
      </c>
    </row>
    <row r="4176" spans="1:13" x14ac:dyDescent="0.25">
      <c r="A4176">
        <v>52402</v>
      </c>
      <c r="B4176" s="58" t="s">
        <v>3740</v>
      </c>
      <c r="C4176" s="58" t="s">
        <v>673</v>
      </c>
      <c r="D4176" s="58" t="s">
        <v>1091</v>
      </c>
      <c r="E4176" s="58">
        <v>2046</v>
      </c>
      <c r="F4176" s="58">
        <v>4</v>
      </c>
      <c r="G4176" s="59">
        <v>5</v>
      </c>
      <c r="H4176" s="58" t="s">
        <v>1526</v>
      </c>
      <c r="I4176" s="59">
        <v>15.49</v>
      </c>
      <c r="J4176">
        <v>6</v>
      </c>
      <c r="K4176" s="191"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7.99</v>
      </c>
      <c r="L4176" s="192" t="str">
        <f t="shared" si="65"/>
        <v>Ready to Drink2046</v>
      </c>
      <c r="M4176" s="191">
        <f>VLOOKUP(L4176,'Slope %'!C:D,2,0)</f>
        <v>0.1</v>
      </c>
    </row>
    <row r="4177" spans="1:13" x14ac:dyDescent="0.25">
      <c r="A4177">
        <v>52405</v>
      </c>
      <c r="B4177" s="58" t="s">
        <v>3741</v>
      </c>
      <c r="C4177" s="58" t="s">
        <v>673</v>
      </c>
      <c r="D4177" s="58" t="s">
        <v>1091</v>
      </c>
      <c r="E4177" s="58">
        <v>2046</v>
      </c>
      <c r="F4177" s="58">
        <v>4</v>
      </c>
      <c r="G4177" s="59">
        <v>5</v>
      </c>
      <c r="H4177" s="58" t="s">
        <v>1526</v>
      </c>
      <c r="I4177" s="59">
        <v>15.49</v>
      </c>
      <c r="J4177">
        <v>6</v>
      </c>
      <c r="K4177" s="191"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7.99</v>
      </c>
      <c r="L4177" s="192" t="str">
        <f t="shared" si="65"/>
        <v>Ready to Drink2046</v>
      </c>
      <c r="M4177" s="191">
        <f>VLOOKUP(L4177,'Slope %'!C:D,2,0)</f>
        <v>0.1</v>
      </c>
    </row>
    <row r="4178" spans="1:13" x14ac:dyDescent="0.25">
      <c r="A4178">
        <v>52405</v>
      </c>
      <c r="B4178" s="58" t="s">
        <v>3741</v>
      </c>
      <c r="C4178" s="58" t="s">
        <v>673</v>
      </c>
      <c r="D4178" s="58" t="s">
        <v>1091</v>
      </c>
      <c r="E4178" s="58">
        <v>2046</v>
      </c>
      <c r="F4178" s="58">
        <v>4</v>
      </c>
      <c r="G4178" s="59">
        <v>5</v>
      </c>
      <c r="H4178" s="58" t="s">
        <v>1526</v>
      </c>
      <c r="I4178" s="59">
        <v>15.49</v>
      </c>
      <c r="J4178">
        <v>6</v>
      </c>
      <c r="K4178" s="191"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7.99</v>
      </c>
      <c r="L4178" s="192" t="str">
        <f t="shared" si="65"/>
        <v>Ready to Drink2046</v>
      </c>
      <c r="M4178" s="191">
        <f>VLOOKUP(L4178,'Slope %'!C:D,2,0)</f>
        <v>0.1</v>
      </c>
    </row>
    <row r="4179" spans="1:13" x14ac:dyDescent="0.25">
      <c r="A4179">
        <v>52406</v>
      </c>
      <c r="B4179" s="58" t="s">
        <v>3742</v>
      </c>
      <c r="C4179" s="58" t="s">
        <v>673</v>
      </c>
      <c r="D4179" s="58" t="s">
        <v>1091</v>
      </c>
      <c r="E4179" s="58">
        <v>4092</v>
      </c>
      <c r="F4179" s="58">
        <v>2</v>
      </c>
      <c r="G4179" s="59">
        <v>5</v>
      </c>
      <c r="H4179" s="58" t="s">
        <v>1526</v>
      </c>
      <c r="I4179" s="59">
        <v>28.99</v>
      </c>
      <c r="J4179">
        <v>12</v>
      </c>
      <c r="K4179" s="191"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15.97</v>
      </c>
      <c r="L4179" s="192" t="str">
        <f t="shared" si="65"/>
        <v>Ready to Drink4092</v>
      </c>
      <c r="M4179" s="191">
        <f>VLOOKUP(L4179,'Slope %'!C:D,2,0)</f>
        <v>7.0000000000000007E-2</v>
      </c>
    </row>
    <row r="4180" spans="1:13" x14ac:dyDescent="0.25">
      <c r="A4180">
        <v>52406</v>
      </c>
      <c r="B4180" s="58" t="s">
        <v>3742</v>
      </c>
      <c r="C4180" s="58" t="s">
        <v>673</v>
      </c>
      <c r="D4180" s="58" t="s">
        <v>1091</v>
      </c>
      <c r="E4180" s="58">
        <v>4092</v>
      </c>
      <c r="F4180" s="58">
        <v>2</v>
      </c>
      <c r="G4180" s="59">
        <v>5</v>
      </c>
      <c r="H4180" s="58" t="s">
        <v>1526</v>
      </c>
      <c r="I4180" s="59">
        <v>28.99</v>
      </c>
      <c r="J4180">
        <v>12</v>
      </c>
      <c r="K4180" s="191"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15.97</v>
      </c>
      <c r="L4180" s="192" t="str">
        <f t="shared" si="65"/>
        <v>Ready to Drink4092</v>
      </c>
      <c r="M4180" s="191">
        <f>VLOOKUP(L4180,'Slope %'!C:D,2,0)</f>
        <v>7.0000000000000007E-2</v>
      </c>
    </row>
    <row r="4181" spans="1:13" x14ac:dyDescent="0.25">
      <c r="A4181">
        <v>52442</v>
      </c>
      <c r="B4181" s="58" t="s">
        <v>3743</v>
      </c>
      <c r="C4181" s="58" t="s">
        <v>414</v>
      </c>
      <c r="D4181" s="58" t="s">
        <v>810</v>
      </c>
      <c r="E4181" s="58">
        <v>750</v>
      </c>
      <c r="F4181" s="58">
        <v>6</v>
      </c>
      <c r="G4181" s="59">
        <v>46.5</v>
      </c>
      <c r="H4181" s="58" t="s">
        <v>448</v>
      </c>
      <c r="I4181" s="59">
        <v>69.989999999999995</v>
      </c>
      <c r="J4181">
        <v>1</v>
      </c>
      <c r="K4181" s="191"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27.23</v>
      </c>
      <c r="L4181" s="192" t="str">
        <f t="shared" si="65"/>
        <v>Spirits750</v>
      </c>
      <c r="M4181" s="191">
        <f>VLOOKUP(L4181,'Slope %'!C:D,2,0)</f>
        <v>7.0000000000000007E-2</v>
      </c>
    </row>
    <row r="4182" spans="1:13" x14ac:dyDescent="0.25">
      <c r="A4182">
        <v>52452</v>
      </c>
      <c r="B4182" s="58" t="s">
        <v>3744</v>
      </c>
      <c r="C4182" s="58" t="s">
        <v>423</v>
      </c>
      <c r="D4182" s="58" t="s">
        <v>473</v>
      </c>
      <c r="E4182" s="58">
        <v>750</v>
      </c>
      <c r="F4182" s="58">
        <v>12</v>
      </c>
      <c r="G4182" s="59">
        <v>14.5</v>
      </c>
      <c r="H4182" s="58" t="s">
        <v>474</v>
      </c>
      <c r="I4182" s="59">
        <v>19.989999999999998</v>
      </c>
      <c r="J4182">
        <v>1</v>
      </c>
      <c r="K4182" s="191"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8.49</v>
      </c>
      <c r="L4182" s="192" t="str">
        <f t="shared" si="65"/>
        <v>Wine750</v>
      </c>
      <c r="M4182" s="191">
        <f>VLOOKUP(L4182,'Slope %'!C:D,2,0)</f>
        <v>0.1</v>
      </c>
    </row>
    <row r="4183" spans="1:13" x14ac:dyDescent="0.25">
      <c r="A4183">
        <v>52467</v>
      </c>
      <c r="B4183" s="58" t="s">
        <v>3745</v>
      </c>
      <c r="C4183" s="58" t="s">
        <v>673</v>
      </c>
      <c r="D4183" s="58" t="s">
        <v>750</v>
      </c>
      <c r="E4183" s="58">
        <v>341</v>
      </c>
      <c r="F4183" s="58">
        <v>24</v>
      </c>
      <c r="G4183" s="59">
        <v>6.9</v>
      </c>
      <c r="H4183" s="58" t="s">
        <v>1526</v>
      </c>
      <c r="I4183" s="59">
        <v>2.34</v>
      </c>
      <c r="J4183">
        <v>1</v>
      </c>
      <c r="K4183" s="191"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2.09</v>
      </c>
      <c r="L4183" s="192" t="str">
        <f t="shared" si="65"/>
        <v>Ready to Drink341</v>
      </c>
      <c r="M4183" s="191">
        <f>VLOOKUP(L4183,'Slope %'!C:D,2,0)</f>
        <v>0.12</v>
      </c>
    </row>
    <row r="4184" spans="1:13" x14ac:dyDescent="0.25">
      <c r="A4184">
        <v>52478</v>
      </c>
      <c r="B4184" s="58" t="s">
        <v>3746</v>
      </c>
      <c r="C4184" s="58" t="s">
        <v>410</v>
      </c>
      <c r="D4184" s="58" t="s">
        <v>411</v>
      </c>
      <c r="E4184" s="58">
        <v>473</v>
      </c>
      <c r="F4184" s="58">
        <v>24</v>
      </c>
      <c r="G4184" s="59">
        <v>4.5</v>
      </c>
      <c r="H4184" s="58" t="s">
        <v>1959</v>
      </c>
      <c r="I4184" s="59">
        <v>4.25</v>
      </c>
      <c r="J4184">
        <v>1</v>
      </c>
      <c r="K4184" s="191"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1.66</v>
      </c>
      <c r="L4184" s="192" t="str">
        <f t="shared" si="65"/>
        <v>Beer473</v>
      </c>
      <c r="M4184" s="191">
        <f>VLOOKUP(L4184,'Slope %'!C:D,2,0)</f>
        <v>0.12</v>
      </c>
    </row>
    <row r="4185" spans="1:13" x14ac:dyDescent="0.25">
      <c r="A4185">
        <v>52478</v>
      </c>
      <c r="B4185" s="58" t="s">
        <v>3746</v>
      </c>
      <c r="C4185" s="58" t="s">
        <v>410</v>
      </c>
      <c r="D4185" s="58" t="s">
        <v>411</v>
      </c>
      <c r="E4185" s="58">
        <v>473</v>
      </c>
      <c r="F4185" s="58">
        <v>24</v>
      </c>
      <c r="G4185" s="59">
        <v>4.5</v>
      </c>
      <c r="H4185" s="58" t="s">
        <v>1959</v>
      </c>
      <c r="I4185" s="59">
        <v>4.25</v>
      </c>
      <c r="J4185">
        <v>1</v>
      </c>
      <c r="K4185" s="191"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1.66</v>
      </c>
      <c r="L4185" s="192" t="str">
        <f t="shared" si="65"/>
        <v>Beer473</v>
      </c>
      <c r="M4185" s="191">
        <f>VLOOKUP(L4185,'Slope %'!C:D,2,0)</f>
        <v>0.12</v>
      </c>
    </row>
    <row r="4186" spans="1:13" x14ac:dyDescent="0.25">
      <c r="A4186">
        <v>52482</v>
      </c>
      <c r="B4186" s="58" t="s">
        <v>3747</v>
      </c>
      <c r="C4186" s="58" t="s">
        <v>673</v>
      </c>
      <c r="D4186" s="58" t="s">
        <v>1264</v>
      </c>
      <c r="E4186" s="58">
        <v>2840</v>
      </c>
      <c r="F4186" s="58">
        <v>3</v>
      </c>
      <c r="G4186" s="59">
        <v>5</v>
      </c>
      <c r="H4186" s="58" t="s">
        <v>2506</v>
      </c>
      <c r="I4186" s="59">
        <v>23.99</v>
      </c>
      <c r="J4186">
        <v>8</v>
      </c>
      <c r="K4186" s="191"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11.09</v>
      </c>
      <c r="L4186" s="192" t="str">
        <f t="shared" si="65"/>
        <v>Ready to Drink2840</v>
      </c>
      <c r="M4186" s="191">
        <f>VLOOKUP(L4186,'Slope %'!C:D,2,0)</f>
        <v>7.0000000000000007E-2</v>
      </c>
    </row>
    <row r="4187" spans="1:13" x14ac:dyDescent="0.25">
      <c r="A4187">
        <v>52482</v>
      </c>
      <c r="B4187" s="58" t="s">
        <v>3747</v>
      </c>
      <c r="C4187" s="58" t="s">
        <v>673</v>
      </c>
      <c r="D4187" s="58" t="s">
        <v>1264</v>
      </c>
      <c r="E4187" s="58">
        <v>2840</v>
      </c>
      <c r="F4187" s="58">
        <v>3</v>
      </c>
      <c r="G4187" s="59">
        <v>5</v>
      </c>
      <c r="H4187" s="58" t="s">
        <v>2506</v>
      </c>
      <c r="I4187" s="59">
        <v>23.99</v>
      </c>
      <c r="J4187">
        <v>8</v>
      </c>
      <c r="K4187" s="191"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11.09</v>
      </c>
      <c r="L4187" s="192" t="str">
        <f t="shared" si="65"/>
        <v>Ready to Drink2840</v>
      </c>
      <c r="M4187" s="191">
        <f>VLOOKUP(L4187,'Slope %'!C:D,2,0)</f>
        <v>7.0000000000000007E-2</v>
      </c>
    </row>
    <row r="4188" spans="1:13" x14ac:dyDescent="0.25">
      <c r="A4188">
        <v>52485</v>
      </c>
      <c r="B4188" s="58" t="s">
        <v>3748</v>
      </c>
      <c r="C4188" s="58" t="s">
        <v>673</v>
      </c>
      <c r="D4188" s="58" t="s">
        <v>750</v>
      </c>
      <c r="E4188" s="58">
        <v>355</v>
      </c>
      <c r="F4188" s="58">
        <v>24</v>
      </c>
      <c r="G4188" s="59">
        <v>5</v>
      </c>
      <c r="H4188" s="58" t="s">
        <v>1526</v>
      </c>
      <c r="I4188" s="59">
        <v>2.99</v>
      </c>
      <c r="J4188">
        <v>1</v>
      </c>
      <c r="K4188" s="191"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1.57</v>
      </c>
      <c r="L4188" s="192" t="str">
        <f t="shared" si="65"/>
        <v>Ready to Drink355</v>
      </c>
      <c r="M4188" s="191">
        <f>VLOOKUP(L4188,'Slope %'!C:D,2,0)</f>
        <v>0.12</v>
      </c>
    </row>
    <row r="4189" spans="1:13" x14ac:dyDescent="0.25">
      <c r="A4189">
        <v>52485</v>
      </c>
      <c r="B4189" s="58" t="s">
        <v>3748</v>
      </c>
      <c r="C4189" s="58" t="s">
        <v>673</v>
      </c>
      <c r="D4189" s="58" t="s">
        <v>750</v>
      </c>
      <c r="E4189" s="58">
        <v>355</v>
      </c>
      <c r="F4189" s="58">
        <v>24</v>
      </c>
      <c r="G4189" s="59">
        <v>5</v>
      </c>
      <c r="H4189" s="58" t="s">
        <v>1526</v>
      </c>
      <c r="I4189" s="59">
        <v>2.99</v>
      </c>
      <c r="J4189">
        <v>1</v>
      </c>
      <c r="K4189" s="191"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1.57</v>
      </c>
      <c r="L4189" s="192" t="str">
        <f t="shared" si="65"/>
        <v>Ready to Drink355</v>
      </c>
      <c r="M4189" s="191">
        <f>VLOOKUP(L4189,'Slope %'!C:D,2,0)</f>
        <v>0.12</v>
      </c>
    </row>
    <row r="4190" spans="1:13" x14ac:dyDescent="0.25">
      <c r="A4190">
        <v>52486</v>
      </c>
      <c r="B4190" s="58" t="s">
        <v>3749</v>
      </c>
      <c r="C4190" s="58" t="s">
        <v>673</v>
      </c>
      <c r="D4190" s="58" t="s">
        <v>1264</v>
      </c>
      <c r="E4190" s="58">
        <v>2840</v>
      </c>
      <c r="F4190" s="58">
        <v>3</v>
      </c>
      <c r="G4190" s="59">
        <v>4</v>
      </c>
      <c r="H4190" s="58" t="s">
        <v>2506</v>
      </c>
      <c r="I4190" s="59">
        <v>23.99</v>
      </c>
      <c r="J4190">
        <v>8</v>
      </c>
      <c r="K4190" s="191"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8.8699999999999992</v>
      </c>
      <c r="L4190" s="192" t="str">
        <f t="shared" si="65"/>
        <v>Ready to Drink2840</v>
      </c>
      <c r="M4190" s="191">
        <f>VLOOKUP(L4190,'Slope %'!C:D,2,0)</f>
        <v>7.0000000000000007E-2</v>
      </c>
    </row>
    <row r="4191" spans="1:13" x14ac:dyDescent="0.25">
      <c r="A4191">
        <v>52486</v>
      </c>
      <c r="B4191" s="58" t="s">
        <v>3749</v>
      </c>
      <c r="C4191" s="58" t="s">
        <v>673</v>
      </c>
      <c r="D4191" s="58" t="s">
        <v>1264</v>
      </c>
      <c r="E4191" s="58">
        <v>2840</v>
      </c>
      <c r="F4191" s="58">
        <v>3</v>
      </c>
      <c r="G4191" s="59">
        <v>4</v>
      </c>
      <c r="H4191" s="58" t="s">
        <v>2506</v>
      </c>
      <c r="I4191" s="59">
        <v>23.99</v>
      </c>
      <c r="J4191">
        <v>8</v>
      </c>
      <c r="K4191" s="191"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8.8699999999999992</v>
      </c>
      <c r="L4191" s="192" t="str">
        <f t="shared" si="65"/>
        <v>Ready to Drink2840</v>
      </c>
      <c r="M4191" s="191">
        <f>VLOOKUP(L4191,'Slope %'!C:D,2,0)</f>
        <v>7.0000000000000007E-2</v>
      </c>
    </row>
    <row r="4192" spans="1:13" x14ac:dyDescent="0.25">
      <c r="A4192">
        <v>52489</v>
      </c>
      <c r="B4192" s="58" t="s">
        <v>3750</v>
      </c>
      <c r="C4192" s="58" t="s">
        <v>410</v>
      </c>
      <c r="D4192" s="58" t="s">
        <v>717</v>
      </c>
      <c r="E4192" s="58">
        <v>473</v>
      </c>
      <c r="F4192" s="58">
        <v>24</v>
      </c>
      <c r="G4192" s="59">
        <v>7</v>
      </c>
      <c r="H4192" s="58" t="s">
        <v>1695</v>
      </c>
      <c r="I4192" s="59">
        <v>4.6900000000000004</v>
      </c>
      <c r="J4192">
        <v>1</v>
      </c>
      <c r="K4192" s="191"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2.58</v>
      </c>
      <c r="L4192" s="192" t="str">
        <f t="shared" si="65"/>
        <v>Beer473</v>
      </c>
      <c r="M4192" s="191">
        <f>VLOOKUP(L4192,'Slope %'!C:D,2,0)</f>
        <v>0.12</v>
      </c>
    </row>
    <row r="4193" spans="1:13" x14ac:dyDescent="0.25">
      <c r="A4193">
        <v>52496</v>
      </c>
      <c r="B4193" s="58" t="s">
        <v>3751</v>
      </c>
      <c r="C4193" s="58" t="s">
        <v>673</v>
      </c>
      <c r="D4193" s="58" t="s">
        <v>2505</v>
      </c>
      <c r="E4193" s="58">
        <v>2840</v>
      </c>
      <c r="F4193" s="58">
        <v>3</v>
      </c>
      <c r="G4193" s="59">
        <v>5</v>
      </c>
      <c r="H4193" s="58" t="s">
        <v>2506</v>
      </c>
      <c r="I4193" s="59">
        <v>23.99</v>
      </c>
      <c r="J4193">
        <v>8</v>
      </c>
      <c r="K4193" s="191"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11.09</v>
      </c>
      <c r="L4193" s="192" t="str">
        <f t="shared" si="65"/>
        <v>Ready to Drink2840</v>
      </c>
      <c r="M4193" s="191">
        <f>VLOOKUP(L4193,'Slope %'!C:D,2,0)</f>
        <v>7.0000000000000007E-2</v>
      </c>
    </row>
    <row r="4194" spans="1:13" x14ac:dyDescent="0.25">
      <c r="A4194">
        <v>52496</v>
      </c>
      <c r="B4194" s="58" t="s">
        <v>3751</v>
      </c>
      <c r="C4194" s="58" t="s">
        <v>673</v>
      </c>
      <c r="D4194" s="58" t="s">
        <v>2505</v>
      </c>
      <c r="E4194" s="58">
        <v>2840</v>
      </c>
      <c r="F4194" s="58">
        <v>3</v>
      </c>
      <c r="G4194" s="59">
        <v>5</v>
      </c>
      <c r="H4194" s="58" t="s">
        <v>2506</v>
      </c>
      <c r="I4194" s="59">
        <v>23.99</v>
      </c>
      <c r="J4194">
        <v>8</v>
      </c>
      <c r="K4194" s="191"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11.09</v>
      </c>
      <c r="L4194" s="192" t="str">
        <f t="shared" si="65"/>
        <v>Ready to Drink2840</v>
      </c>
      <c r="M4194" s="191">
        <f>VLOOKUP(L4194,'Slope %'!C:D,2,0)</f>
        <v>7.0000000000000007E-2</v>
      </c>
    </row>
    <row r="4195" spans="1:13" x14ac:dyDescent="0.25">
      <c r="A4195">
        <v>52499</v>
      </c>
      <c r="B4195" s="58" t="s">
        <v>3752</v>
      </c>
      <c r="C4195" s="58" t="s">
        <v>673</v>
      </c>
      <c r="D4195" s="58" t="s">
        <v>750</v>
      </c>
      <c r="E4195" s="58">
        <v>355</v>
      </c>
      <c r="F4195" s="58">
        <v>24</v>
      </c>
      <c r="G4195" s="59">
        <v>5</v>
      </c>
      <c r="H4195" s="58" t="s">
        <v>1526</v>
      </c>
      <c r="I4195" s="59">
        <v>2.99</v>
      </c>
      <c r="J4195">
        <v>1</v>
      </c>
      <c r="K4195" s="191"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1.57</v>
      </c>
      <c r="L4195" s="192" t="str">
        <f t="shared" si="65"/>
        <v>Ready to Drink355</v>
      </c>
      <c r="M4195" s="191">
        <f>VLOOKUP(L4195,'Slope %'!C:D,2,0)</f>
        <v>0.12</v>
      </c>
    </row>
    <row r="4196" spans="1:13" x14ac:dyDescent="0.25">
      <c r="A4196">
        <v>52499</v>
      </c>
      <c r="B4196" s="58" t="s">
        <v>3752</v>
      </c>
      <c r="C4196" s="58" t="s">
        <v>673</v>
      </c>
      <c r="D4196" s="58" t="s">
        <v>750</v>
      </c>
      <c r="E4196" s="58">
        <v>355</v>
      </c>
      <c r="F4196" s="58">
        <v>24</v>
      </c>
      <c r="G4196" s="59">
        <v>5</v>
      </c>
      <c r="H4196" s="58" t="s">
        <v>1526</v>
      </c>
      <c r="I4196" s="59">
        <v>2.99</v>
      </c>
      <c r="J4196">
        <v>1</v>
      </c>
      <c r="K4196" s="191"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1.57</v>
      </c>
      <c r="L4196" s="192" t="str">
        <f t="shared" si="65"/>
        <v>Ready to Drink355</v>
      </c>
      <c r="M4196" s="191">
        <f>VLOOKUP(L4196,'Slope %'!C:D,2,0)</f>
        <v>0.12</v>
      </c>
    </row>
    <row r="4197" spans="1:13" x14ac:dyDescent="0.25">
      <c r="A4197">
        <v>52500</v>
      </c>
      <c r="B4197" s="58" t="s">
        <v>3753</v>
      </c>
      <c r="C4197" s="58" t="s">
        <v>673</v>
      </c>
      <c r="D4197" s="58" t="s">
        <v>1091</v>
      </c>
      <c r="E4197" s="58">
        <v>4000</v>
      </c>
      <c r="F4197" s="58">
        <v>4</v>
      </c>
      <c r="G4197" s="59">
        <v>5</v>
      </c>
      <c r="H4197" s="58" t="s">
        <v>2506</v>
      </c>
      <c r="I4197" s="59">
        <v>25.99</v>
      </c>
      <c r="J4197">
        <v>1</v>
      </c>
      <c r="K4197" s="191"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15.61</v>
      </c>
      <c r="L4197" s="192" t="str">
        <f t="shared" si="65"/>
        <v>Ready to Drink4000</v>
      </c>
      <c r="M4197" s="191">
        <f>VLOOKUP(L4197,'Slope %'!C:D,2,0)</f>
        <v>7.0000000000000007E-2</v>
      </c>
    </row>
    <row r="4198" spans="1:13" x14ac:dyDescent="0.25">
      <c r="A4198">
        <v>52500</v>
      </c>
      <c r="B4198" s="58" t="s">
        <v>3753</v>
      </c>
      <c r="C4198" s="58" t="s">
        <v>673</v>
      </c>
      <c r="D4198" s="58" t="s">
        <v>1091</v>
      </c>
      <c r="E4198" s="58">
        <v>4000</v>
      </c>
      <c r="F4198" s="58">
        <v>4</v>
      </c>
      <c r="G4198" s="59">
        <v>5</v>
      </c>
      <c r="H4198" s="58" t="s">
        <v>2506</v>
      </c>
      <c r="I4198" s="59">
        <v>25.99</v>
      </c>
      <c r="J4198">
        <v>1</v>
      </c>
      <c r="K4198" s="191"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15.61</v>
      </c>
      <c r="L4198" s="192" t="str">
        <f t="shared" si="65"/>
        <v>Ready to Drink4000</v>
      </c>
      <c r="M4198" s="191">
        <f>VLOOKUP(L4198,'Slope %'!C:D,2,0)</f>
        <v>7.0000000000000007E-2</v>
      </c>
    </row>
    <row r="4199" spans="1:13" x14ac:dyDescent="0.25">
      <c r="A4199">
        <v>52504</v>
      </c>
      <c r="B4199" s="58" t="s">
        <v>3754</v>
      </c>
      <c r="C4199" s="58" t="s">
        <v>673</v>
      </c>
      <c r="D4199" s="58" t="s">
        <v>750</v>
      </c>
      <c r="E4199" s="58">
        <v>355</v>
      </c>
      <c r="F4199" s="58">
        <v>24</v>
      </c>
      <c r="G4199" s="59">
        <v>5</v>
      </c>
      <c r="H4199" s="58" t="s">
        <v>1526</v>
      </c>
      <c r="I4199" s="59">
        <v>2.99</v>
      </c>
      <c r="J4199">
        <v>1</v>
      </c>
      <c r="K4199" s="191"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1.57</v>
      </c>
      <c r="L4199" s="192" t="str">
        <f t="shared" si="65"/>
        <v>Ready to Drink355</v>
      </c>
      <c r="M4199" s="191">
        <f>VLOOKUP(L4199,'Slope %'!C:D,2,0)</f>
        <v>0.12</v>
      </c>
    </row>
    <row r="4200" spans="1:13" x14ac:dyDescent="0.25">
      <c r="A4200">
        <v>52504</v>
      </c>
      <c r="B4200" s="58" t="s">
        <v>3754</v>
      </c>
      <c r="C4200" s="58" t="s">
        <v>673</v>
      </c>
      <c r="D4200" s="58" t="s">
        <v>750</v>
      </c>
      <c r="E4200" s="58">
        <v>355</v>
      </c>
      <c r="F4200" s="58">
        <v>24</v>
      </c>
      <c r="G4200" s="59">
        <v>5</v>
      </c>
      <c r="H4200" s="58" t="s">
        <v>1526</v>
      </c>
      <c r="I4200" s="59">
        <v>2.99</v>
      </c>
      <c r="J4200">
        <v>1</v>
      </c>
      <c r="K4200" s="191"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1.57</v>
      </c>
      <c r="L4200" s="192" t="str">
        <f t="shared" si="65"/>
        <v>Ready to Drink355</v>
      </c>
      <c r="M4200" s="191">
        <f>VLOOKUP(L4200,'Slope %'!C:D,2,0)</f>
        <v>0.12</v>
      </c>
    </row>
    <row r="4201" spans="1:13" x14ac:dyDescent="0.25">
      <c r="A4201">
        <v>52505</v>
      </c>
      <c r="B4201" s="58" t="s">
        <v>3755</v>
      </c>
      <c r="C4201" s="58" t="s">
        <v>673</v>
      </c>
      <c r="D4201" s="58" t="s">
        <v>750</v>
      </c>
      <c r="E4201" s="58">
        <v>4260</v>
      </c>
      <c r="F4201" s="58">
        <v>2</v>
      </c>
      <c r="G4201" s="59">
        <v>5</v>
      </c>
      <c r="H4201" s="58" t="s">
        <v>1526</v>
      </c>
      <c r="I4201" s="59">
        <v>30.99</v>
      </c>
      <c r="J4201">
        <v>12</v>
      </c>
      <c r="K4201" s="191"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16.63</v>
      </c>
      <c r="L4201" s="192" t="str">
        <f t="shared" si="65"/>
        <v>Ready to Drink4260</v>
      </c>
      <c r="M4201" s="191">
        <f>VLOOKUP(L4201,'Slope %'!C:D,2,0)</f>
        <v>7.0000000000000007E-2</v>
      </c>
    </row>
    <row r="4202" spans="1:13" x14ac:dyDescent="0.25">
      <c r="A4202">
        <v>52505</v>
      </c>
      <c r="B4202" s="58" t="s">
        <v>3755</v>
      </c>
      <c r="C4202" s="58" t="s">
        <v>673</v>
      </c>
      <c r="D4202" s="58" t="s">
        <v>750</v>
      </c>
      <c r="E4202" s="58">
        <v>4260</v>
      </c>
      <c r="F4202" s="58">
        <v>2</v>
      </c>
      <c r="G4202" s="59">
        <v>5</v>
      </c>
      <c r="H4202" s="58" t="s">
        <v>1526</v>
      </c>
      <c r="I4202" s="59">
        <v>30.99</v>
      </c>
      <c r="J4202">
        <v>12</v>
      </c>
      <c r="K4202" s="191"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16.63</v>
      </c>
      <c r="L4202" s="192" t="str">
        <f t="shared" si="65"/>
        <v>Ready to Drink4260</v>
      </c>
      <c r="M4202" s="191">
        <f>VLOOKUP(L4202,'Slope %'!C:D,2,0)</f>
        <v>7.0000000000000007E-2</v>
      </c>
    </row>
    <row r="4203" spans="1:13" x14ac:dyDescent="0.25">
      <c r="A4203">
        <v>52510</v>
      </c>
      <c r="B4203" s="58" t="s">
        <v>3756</v>
      </c>
      <c r="C4203" s="58" t="s">
        <v>673</v>
      </c>
      <c r="D4203" s="58" t="s">
        <v>1264</v>
      </c>
      <c r="E4203" s="58">
        <v>2840</v>
      </c>
      <c r="F4203" s="58">
        <v>3</v>
      </c>
      <c r="G4203" s="59">
        <v>5</v>
      </c>
      <c r="H4203" s="58" t="s">
        <v>2506</v>
      </c>
      <c r="I4203" s="59">
        <v>23.99</v>
      </c>
      <c r="J4203">
        <v>8</v>
      </c>
      <c r="K4203" s="191"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11.09</v>
      </c>
      <c r="L4203" s="192" t="str">
        <f t="shared" si="65"/>
        <v>Ready to Drink2840</v>
      </c>
      <c r="M4203" s="191">
        <f>VLOOKUP(L4203,'Slope %'!C:D,2,0)</f>
        <v>7.0000000000000007E-2</v>
      </c>
    </row>
    <row r="4204" spans="1:13" x14ac:dyDescent="0.25">
      <c r="A4204">
        <v>52510</v>
      </c>
      <c r="B4204" s="58" t="s">
        <v>3756</v>
      </c>
      <c r="C4204" s="58" t="s">
        <v>673</v>
      </c>
      <c r="D4204" s="58" t="s">
        <v>1264</v>
      </c>
      <c r="E4204" s="58">
        <v>2840</v>
      </c>
      <c r="F4204" s="58">
        <v>3</v>
      </c>
      <c r="G4204" s="59">
        <v>5</v>
      </c>
      <c r="H4204" s="58" t="s">
        <v>2506</v>
      </c>
      <c r="I4204" s="59">
        <v>23.99</v>
      </c>
      <c r="J4204">
        <v>8</v>
      </c>
      <c r="K4204" s="191"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11.09</v>
      </c>
      <c r="L4204" s="192" t="str">
        <f t="shared" si="65"/>
        <v>Ready to Drink2840</v>
      </c>
      <c r="M4204" s="191">
        <f>VLOOKUP(L4204,'Slope %'!C:D,2,0)</f>
        <v>7.0000000000000007E-2</v>
      </c>
    </row>
    <row r="4205" spans="1:13" x14ac:dyDescent="0.25">
      <c r="A4205">
        <v>52511</v>
      </c>
      <c r="B4205" s="58" t="s">
        <v>3757</v>
      </c>
      <c r="C4205" s="58" t="s">
        <v>673</v>
      </c>
      <c r="D4205" s="58" t="s">
        <v>2505</v>
      </c>
      <c r="E4205" s="58">
        <v>355</v>
      </c>
      <c r="F4205" s="58">
        <v>24</v>
      </c>
      <c r="G4205" s="59">
        <v>5</v>
      </c>
      <c r="H4205" s="58" t="s">
        <v>2506</v>
      </c>
      <c r="I4205" s="59">
        <v>3.29</v>
      </c>
      <c r="J4205">
        <v>1</v>
      </c>
      <c r="K4205" s="191"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1.57</v>
      </c>
      <c r="L4205" s="192" t="str">
        <f t="shared" si="65"/>
        <v>Ready to Drink355</v>
      </c>
      <c r="M4205" s="191">
        <f>VLOOKUP(L4205,'Slope %'!C:D,2,0)</f>
        <v>0.12</v>
      </c>
    </row>
    <row r="4206" spans="1:13" x14ac:dyDescent="0.25">
      <c r="A4206">
        <v>52511</v>
      </c>
      <c r="B4206" s="58" t="s">
        <v>3757</v>
      </c>
      <c r="C4206" s="58" t="s">
        <v>673</v>
      </c>
      <c r="D4206" s="58" t="s">
        <v>2505</v>
      </c>
      <c r="E4206" s="58">
        <v>355</v>
      </c>
      <c r="F4206" s="58">
        <v>24</v>
      </c>
      <c r="G4206" s="59">
        <v>5</v>
      </c>
      <c r="H4206" s="58" t="s">
        <v>2506</v>
      </c>
      <c r="I4206" s="59">
        <v>3.29</v>
      </c>
      <c r="J4206">
        <v>1</v>
      </c>
      <c r="K4206" s="191"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1.57</v>
      </c>
      <c r="L4206" s="192" t="str">
        <f t="shared" si="65"/>
        <v>Ready to Drink355</v>
      </c>
      <c r="M4206" s="191">
        <f>VLOOKUP(L4206,'Slope %'!C:D,2,0)</f>
        <v>0.12</v>
      </c>
    </row>
    <row r="4207" spans="1:13" x14ac:dyDescent="0.25">
      <c r="A4207">
        <v>52512</v>
      </c>
      <c r="B4207" s="58" t="s">
        <v>3758</v>
      </c>
      <c r="C4207" s="58" t="s">
        <v>673</v>
      </c>
      <c r="D4207" s="58" t="s">
        <v>1091</v>
      </c>
      <c r="E4207" s="58">
        <v>2840</v>
      </c>
      <c r="F4207" s="58">
        <v>3</v>
      </c>
      <c r="G4207" s="59">
        <v>5</v>
      </c>
      <c r="H4207" s="58" t="s">
        <v>2506</v>
      </c>
      <c r="I4207" s="59">
        <v>23.99</v>
      </c>
      <c r="J4207">
        <v>8</v>
      </c>
      <c r="K4207" s="191"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11.09</v>
      </c>
      <c r="L4207" s="192" t="str">
        <f t="shared" si="65"/>
        <v>Ready to Drink2840</v>
      </c>
      <c r="M4207" s="191">
        <f>VLOOKUP(L4207,'Slope %'!C:D,2,0)</f>
        <v>7.0000000000000007E-2</v>
      </c>
    </row>
    <row r="4208" spans="1:13" x14ac:dyDescent="0.25">
      <c r="A4208">
        <v>52512</v>
      </c>
      <c r="B4208" s="58" t="s">
        <v>3758</v>
      </c>
      <c r="C4208" s="58" t="s">
        <v>673</v>
      </c>
      <c r="D4208" s="58" t="s">
        <v>1091</v>
      </c>
      <c r="E4208" s="58">
        <v>2840</v>
      </c>
      <c r="F4208" s="58">
        <v>3</v>
      </c>
      <c r="G4208" s="59">
        <v>5</v>
      </c>
      <c r="H4208" s="58" t="s">
        <v>2506</v>
      </c>
      <c r="I4208" s="59">
        <v>23.99</v>
      </c>
      <c r="J4208">
        <v>8</v>
      </c>
      <c r="K4208" s="191"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11.09</v>
      </c>
      <c r="L4208" s="192" t="str">
        <f t="shared" si="65"/>
        <v>Ready to Drink2840</v>
      </c>
      <c r="M4208" s="191">
        <f>VLOOKUP(L4208,'Slope %'!C:D,2,0)</f>
        <v>7.0000000000000007E-2</v>
      </c>
    </row>
    <row r="4209" spans="1:13" x14ac:dyDescent="0.25">
      <c r="A4209">
        <v>52520</v>
      </c>
      <c r="B4209" s="58" t="s">
        <v>3759</v>
      </c>
      <c r="C4209" s="58" t="s">
        <v>673</v>
      </c>
      <c r="D4209" s="58" t="s">
        <v>2505</v>
      </c>
      <c r="E4209" s="58">
        <v>4000</v>
      </c>
      <c r="F4209" s="58">
        <v>4</v>
      </c>
      <c r="G4209" s="59">
        <v>5</v>
      </c>
      <c r="H4209" s="58" t="s">
        <v>445</v>
      </c>
      <c r="I4209" s="59">
        <v>25.99</v>
      </c>
      <c r="J4209">
        <v>1</v>
      </c>
      <c r="K4209" s="191"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15.61</v>
      </c>
      <c r="L4209" s="192" t="str">
        <f t="shared" si="65"/>
        <v>Ready to Drink4000</v>
      </c>
      <c r="M4209" s="191">
        <f>VLOOKUP(L4209,'Slope %'!C:D,2,0)</f>
        <v>7.0000000000000007E-2</v>
      </c>
    </row>
    <row r="4210" spans="1:13" x14ac:dyDescent="0.25">
      <c r="A4210">
        <v>52520</v>
      </c>
      <c r="B4210" s="58" t="s">
        <v>3759</v>
      </c>
      <c r="C4210" s="58" t="s">
        <v>673</v>
      </c>
      <c r="D4210" s="58" t="s">
        <v>2505</v>
      </c>
      <c r="E4210" s="58">
        <v>4000</v>
      </c>
      <c r="F4210" s="58">
        <v>4</v>
      </c>
      <c r="G4210" s="59">
        <v>5</v>
      </c>
      <c r="H4210" s="58" t="s">
        <v>445</v>
      </c>
      <c r="I4210" s="59">
        <v>25.99</v>
      </c>
      <c r="J4210">
        <v>1</v>
      </c>
      <c r="K4210" s="191"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15.61</v>
      </c>
      <c r="L4210" s="192" t="str">
        <f t="shared" si="65"/>
        <v>Ready to Drink4000</v>
      </c>
      <c r="M4210" s="191">
        <f>VLOOKUP(L4210,'Slope %'!C:D,2,0)</f>
        <v>7.0000000000000007E-2</v>
      </c>
    </row>
    <row r="4211" spans="1:13" x14ac:dyDescent="0.25">
      <c r="A4211">
        <v>52531</v>
      </c>
      <c r="B4211" s="58" t="s">
        <v>3760</v>
      </c>
      <c r="C4211" s="58" t="s">
        <v>673</v>
      </c>
      <c r="D4211" s="58" t="s">
        <v>750</v>
      </c>
      <c r="E4211" s="58">
        <v>473</v>
      </c>
      <c r="F4211" s="58">
        <v>24</v>
      </c>
      <c r="G4211" s="59">
        <v>7</v>
      </c>
      <c r="H4211" s="58" t="s">
        <v>445</v>
      </c>
      <c r="I4211" s="59">
        <v>3.79</v>
      </c>
      <c r="J4211">
        <v>1</v>
      </c>
      <c r="K4211" s="191"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2.74</v>
      </c>
      <c r="L4211" s="192" t="str">
        <f t="shared" si="65"/>
        <v>Ready to Drink473</v>
      </c>
      <c r="M4211" s="191">
        <f>VLOOKUP(L4211,'Slope %'!C:D,2,0)</f>
        <v>0.12</v>
      </c>
    </row>
    <row r="4212" spans="1:13" x14ac:dyDescent="0.25">
      <c r="A4212">
        <v>52531</v>
      </c>
      <c r="B4212" s="58" t="s">
        <v>3760</v>
      </c>
      <c r="C4212" s="58" t="s">
        <v>673</v>
      </c>
      <c r="D4212" s="58" t="s">
        <v>750</v>
      </c>
      <c r="E4212" s="58">
        <v>473</v>
      </c>
      <c r="F4212" s="58">
        <v>24</v>
      </c>
      <c r="G4212" s="59">
        <v>7</v>
      </c>
      <c r="H4212" s="58" t="s">
        <v>445</v>
      </c>
      <c r="I4212" s="59">
        <v>3.79</v>
      </c>
      <c r="J4212">
        <v>1</v>
      </c>
      <c r="K4212" s="191"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2.74</v>
      </c>
      <c r="L4212" s="192" t="str">
        <f t="shared" si="65"/>
        <v>Ready to Drink473</v>
      </c>
      <c r="M4212" s="191">
        <f>VLOOKUP(L4212,'Slope %'!C:D,2,0)</f>
        <v>0.12</v>
      </c>
    </row>
    <row r="4213" spans="1:13" x14ac:dyDescent="0.25">
      <c r="A4213">
        <v>52532</v>
      </c>
      <c r="B4213" s="58" t="s">
        <v>3761</v>
      </c>
      <c r="C4213" s="58" t="s">
        <v>673</v>
      </c>
      <c r="D4213" s="58" t="s">
        <v>750</v>
      </c>
      <c r="E4213" s="58">
        <v>473</v>
      </c>
      <c r="F4213" s="58">
        <v>24</v>
      </c>
      <c r="G4213" s="59">
        <v>7</v>
      </c>
      <c r="H4213" s="58" t="s">
        <v>445</v>
      </c>
      <c r="I4213" s="59">
        <v>3.79</v>
      </c>
      <c r="J4213">
        <v>1</v>
      </c>
      <c r="K4213" s="191"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2.74</v>
      </c>
      <c r="L4213" s="192" t="str">
        <f t="shared" si="65"/>
        <v>Ready to Drink473</v>
      </c>
      <c r="M4213" s="191">
        <f>VLOOKUP(L4213,'Slope %'!C:D,2,0)</f>
        <v>0.12</v>
      </c>
    </row>
    <row r="4214" spans="1:13" x14ac:dyDescent="0.25">
      <c r="A4214">
        <v>52532</v>
      </c>
      <c r="B4214" s="58" t="s">
        <v>3761</v>
      </c>
      <c r="C4214" s="58" t="s">
        <v>673</v>
      </c>
      <c r="D4214" s="58" t="s">
        <v>750</v>
      </c>
      <c r="E4214" s="58">
        <v>473</v>
      </c>
      <c r="F4214" s="58">
        <v>24</v>
      </c>
      <c r="G4214" s="59">
        <v>7</v>
      </c>
      <c r="H4214" s="58" t="s">
        <v>445</v>
      </c>
      <c r="I4214" s="59">
        <v>3.79</v>
      </c>
      <c r="J4214">
        <v>1</v>
      </c>
      <c r="K4214" s="191"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2.74</v>
      </c>
      <c r="L4214" s="192" t="str">
        <f t="shared" si="65"/>
        <v>Ready to Drink473</v>
      </c>
      <c r="M4214" s="191">
        <f>VLOOKUP(L4214,'Slope %'!C:D,2,0)</f>
        <v>0.12</v>
      </c>
    </row>
    <row r="4215" spans="1:13" x14ac:dyDescent="0.25">
      <c r="A4215">
        <v>52545</v>
      </c>
      <c r="B4215" s="58" t="s">
        <v>3762</v>
      </c>
      <c r="C4215" s="58" t="s">
        <v>673</v>
      </c>
      <c r="D4215" s="58" t="s">
        <v>674</v>
      </c>
      <c r="E4215" s="58">
        <v>2130</v>
      </c>
      <c r="F4215" s="58">
        <v>4</v>
      </c>
      <c r="G4215" s="59">
        <v>7</v>
      </c>
      <c r="H4215" s="58" t="s">
        <v>600</v>
      </c>
      <c r="I4215" s="59">
        <v>16.989999999999998</v>
      </c>
      <c r="J4215">
        <v>6</v>
      </c>
      <c r="K4215" s="191"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11.64</v>
      </c>
      <c r="L4215" s="192" t="str">
        <f t="shared" si="65"/>
        <v>Ready to Drink2130</v>
      </c>
      <c r="M4215" s="191">
        <f>VLOOKUP(L4215,'Slope %'!C:D,2,0)</f>
        <v>0.1</v>
      </c>
    </row>
    <row r="4216" spans="1:13" x14ac:dyDescent="0.25">
      <c r="A4216">
        <v>52545</v>
      </c>
      <c r="B4216" s="58" t="s">
        <v>3762</v>
      </c>
      <c r="C4216" s="58" t="s">
        <v>673</v>
      </c>
      <c r="D4216" s="58" t="s">
        <v>674</v>
      </c>
      <c r="E4216" s="58">
        <v>2130</v>
      </c>
      <c r="F4216" s="58">
        <v>4</v>
      </c>
      <c r="G4216" s="59">
        <v>7</v>
      </c>
      <c r="H4216" s="58" t="s">
        <v>600</v>
      </c>
      <c r="I4216" s="59">
        <v>16.989999999999998</v>
      </c>
      <c r="J4216">
        <v>6</v>
      </c>
      <c r="K4216" s="191"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11.64</v>
      </c>
      <c r="L4216" s="192" t="str">
        <f t="shared" si="65"/>
        <v>Ready to Drink2130</v>
      </c>
      <c r="M4216" s="191">
        <f>VLOOKUP(L4216,'Slope %'!C:D,2,0)</f>
        <v>0.1</v>
      </c>
    </row>
    <row r="4217" spans="1:13" x14ac:dyDescent="0.25">
      <c r="A4217">
        <v>52554</v>
      </c>
      <c r="B4217" s="58" t="s">
        <v>3763</v>
      </c>
      <c r="C4217" s="58" t="s">
        <v>423</v>
      </c>
      <c r="D4217" s="58" t="s">
        <v>476</v>
      </c>
      <c r="E4217" s="58">
        <v>750</v>
      </c>
      <c r="F4217" s="58">
        <v>6</v>
      </c>
      <c r="G4217" s="59">
        <v>15.5</v>
      </c>
      <c r="H4217" s="58" t="s">
        <v>425</v>
      </c>
      <c r="I4217" s="59">
        <v>74.989999999999995</v>
      </c>
      <c r="J4217">
        <v>1</v>
      </c>
      <c r="K4217" s="191"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9.08</v>
      </c>
      <c r="L4217" s="192" t="str">
        <f t="shared" si="65"/>
        <v>Wine750</v>
      </c>
      <c r="M4217" s="191">
        <f>VLOOKUP(L4217,'Slope %'!C:D,2,0)</f>
        <v>0.1</v>
      </c>
    </row>
    <row r="4218" spans="1:13" x14ac:dyDescent="0.25">
      <c r="A4218">
        <v>52555</v>
      </c>
      <c r="B4218" s="58" t="s">
        <v>3764</v>
      </c>
      <c r="C4218" s="58" t="s">
        <v>410</v>
      </c>
      <c r="D4218" s="58" t="s">
        <v>717</v>
      </c>
      <c r="E4218" s="58">
        <v>473</v>
      </c>
      <c r="F4218" s="58">
        <v>24</v>
      </c>
      <c r="G4218" s="59">
        <v>8</v>
      </c>
      <c r="H4218" s="58" t="s">
        <v>448</v>
      </c>
      <c r="I4218" s="59">
        <v>2.95</v>
      </c>
      <c r="J4218">
        <v>1</v>
      </c>
      <c r="K4218" s="191"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2.95</v>
      </c>
      <c r="L4218" s="192" t="str">
        <f t="shared" si="65"/>
        <v>Beer473</v>
      </c>
      <c r="M4218" s="191">
        <f>VLOOKUP(L4218,'Slope %'!C:D,2,0)</f>
        <v>0.12</v>
      </c>
    </row>
    <row r="4219" spans="1:13" x14ac:dyDescent="0.25">
      <c r="A4219">
        <v>52555</v>
      </c>
      <c r="B4219" s="58" t="s">
        <v>3764</v>
      </c>
      <c r="C4219" s="58" t="s">
        <v>410</v>
      </c>
      <c r="D4219" s="58" t="s">
        <v>717</v>
      </c>
      <c r="E4219" s="58">
        <v>473</v>
      </c>
      <c r="F4219" s="58">
        <v>24</v>
      </c>
      <c r="G4219" s="59">
        <v>8</v>
      </c>
      <c r="H4219" s="58" t="s">
        <v>448</v>
      </c>
      <c r="I4219" s="59">
        <v>2.95</v>
      </c>
      <c r="J4219">
        <v>1</v>
      </c>
      <c r="K4219" s="191"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2.95</v>
      </c>
      <c r="L4219" s="192" t="str">
        <f t="shared" si="65"/>
        <v>Beer473</v>
      </c>
      <c r="M4219" s="191">
        <f>VLOOKUP(L4219,'Slope %'!C:D,2,0)</f>
        <v>0.12</v>
      </c>
    </row>
    <row r="4220" spans="1:13" x14ac:dyDescent="0.25">
      <c r="A4220">
        <v>52556</v>
      </c>
      <c r="B4220" s="58" t="s">
        <v>3765</v>
      </c>
      <c r="C4220" s="58" t="s">
        <v>410</v>
      </c>
      <c r="D4220" s="58" t="s">
        <v>906</v>
      </c>
      <c r="E4220" s="58">
        <v>1892</v>
      </c>
      <c r="F4220" s="58">
        <v>6</v>
      </c>
      <c r="G4220" s="59">
        <v>5</v>
      </c>
      <c r="H4220" s="58" t="s">
        <v>1813</v>
      </c>
      <c r="I4220" s="59">
        <v>13.94</v>
      </c>
      <c r="J4220">
        <v>4</v>
      </c>
      <c r="K4220" s="191"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7.39</v>
      </c>
      <c r="L4220" s="192" t="str">
        <f t="shared" si="65"/>
        <v>Beer1892</v>
      </c>
      <c r="M4220" s="191">
        <f>VLOOKUP(L4220,'Slope %'!C:D,2,0)</f>
        <v>0.1</v>
      </c>
    </row>
    <row r="4221" spans="1:13" x14ac:dyDescent="0.25">
      <c r="A4221">
        <v>52556</v>
      </c>
      <c r="B4221" s="58" t="s">
        <v>3765</v>
      </c>
      <c r="C4221" s="58" t="s">
        <v>410</v>
      </c>
      <c r="D4221" s="58" t="s">
        <v>906</v>
      </c>
      <c r="E4221" s="58">
        <v>1892</v>
      </c>
      <c r="F4221" s="58">
        <v>6</v>
      </c>
      <c r="G4221" s="59">
        <v>5</v>
      </c>
      <c r="H4221" s="58" t="s">
        <v>1813</v>
      </c>
      <c r="I4221" s="59">
        <v>13.94</v>
      </c>
      <c r="J4221">
        <v>4</v>
      </c>
      <c r="K4221" s="191"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7.39</v>
      </c>
      <c r="L4221" s="192" t="str">
        <f t="shared" si="65"/>
        <v>Beer1892</v>
      </c>
      <c r="M4221" s="191">
        <f>VLOOKUP(L4221,'Slope %'!C:D,2,0)</f>
        <v>0.1</v>
      </c>
    </row>
    <row r="4222" spans="1:13" x14ac:dyDescent="0.25">
      <c r="A4222">
        <v>52567</v>
      </c>
      <c r="B4222" s="58" t="s">
        <v>3766</v>
      </c>
      <c r="C4222" s="58" t="s">
        <v>414</v>
      </c>
      <c r="D4222" s="58" t="s">
        <v>663</v>
      </c>
      <c r="E4222" s="58">
        <v>750</v>
      </c>
      <c r="F4222" s="58">
        <v>12</v>
      </c>
      <c r="G4222" s="59">
        <v>30</v>
      </c>
      <c r="H4222" s="58" t="s">
        <v>480</v>
      </c>
      <c r="I4222" s="59">
        <v>26.99</v>
      </c>
      <c r="J4222">
        <v>1</v>
      </c>
      <c r="K4222" s="191"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17.57</v>
      </c>
      <c r="L4222" s="192" t="str">
        <f t="shared" si="65"/>
        <v>Spirits750</v>
      </c>
      <c r="M4222" s="191">
        <f>VLOOKUP(L4222,'Slope %'!C:D,2,0)</f>
        <v>7.0000000000000007E-2</v>
      </c>
    </row>
    <row r="4223" spans="1:13" x14ac:dyDescent="0.25">
      <c r="A4223">
        <v>52577</v>
      </c>
      <c r="B4223" s="58" t="s">
        <v>3767</v>
      </c>
      <c r="C4223" s="58" t="s">
        <v>414</v>
      </c>
      <c r="D4223" s="58" t="s">
        <v>663</v>
      </c>
      <c r="E4223" s="58">
        <v>750</v>
      </c>
      <c r="F4223" s="58">
        <v>12</v>
      </c>
      <c r="G4223" s="59">
        <v>30</v>
      </c>
      <c r="H4223" s="58" t="s">
        <v>480</v>
      </c>
      <c r="I4223" s="59">
        <v>26.99</v>
      </c>
      <c r="J4223">
        <v>1</v>
      </c>
      <c r="K4223" s="191"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17.57</v>
      </c>
      <c r="L4223" s="192" t="str">
        <f t="shared" si="65"/>
        <v>Spirits750</v>
      </c>
      <c r="M4223" s="191">
        <f>VLOOKUP(L4223,'Slope %'!C:D,2,0)</f>
        <v>7.0000000000000007E-2</v>
      </c>
    </row>
    <row r="4224" spans="1:13" x14ac:dyDescent="0.25">
      <c r="A4224">
        <v>52604</v>
      </c>
      <c r="B4224" s="58" t="s">
        <v>3768</v>
      </c>
      <c r="C4224" s="58" t="s">
        <v>423</v>
      </c>
      <c r="D4224" s="58" t="s">
        <v>476</v>
      </c>
      <c r="E4224" s="58">
        <v>750</v>
      </c>
      <c r="F4224" s="58">
        <v>12</v>
      </c>
      <c r="G4224" s="59">
        <v>13.5</v>
      </c>
      <c r="H4224" s="58" t="s">
        <v>421</v>
      </c>
      <c r="I4224" s="59">
        <v>28.49</v>
      </c>
      <c r="J4224">
        <v>1</v>
      </c>
      <c r="K4224" s="191"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7.9</v>
      </c>
      <c r="L4224" s="192" t="str">
        <f t="shared" si="65"/>
        <v>Wine750</v>
      </c>
      <c r="M4224" s="191">
        <f>VLOOKUP(L4224,'Slope %'!C:D,2,0)</f>
        <v>0.1</v>
      </c>
    </row>
    <row r="4225" spans="1:13" x14ac:dyDescent="0.25">
      <c r="A4225">
        <v>52605</v>
      </c>
      <c r="B4225" s="58" t="s">
        <v>3769</v>
      </c>
      <c r="C4225" s="58" t="s">
        <v>673</v>
      </c>
      <c r="D4225" s="58" t="s">
        <v>1091</v>
      </c>
      <c r="E4225" s="58">
        <v>4260</v>
      </c>
      <c r="F4225" s="58">
        <v>2</v>
      </c>
      <c r="G4225" s="59">
        <v>5</v>
      </c>
      <c r="H4225" s="58" t="s">
        <v>751</v>
      </c>
      <c r="I4225" s="59">
        <v>30.99</v>
      </c>
      <c r="J4225">
        <v>12</v>
      </c>
      <c r="K4225" s="191"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16.63</v>
      </c>
      <c r="L4225" s="192" t="str">
        <f t="shared" si="65"/>
        <v>Ready to Drink4260</v>
      </c>
      <c r="M4225" s="191">
        <f>VLOOKUP(L4225,'Slope %'!C:D,2,0)</f>
        <v>7.0000000000000007E-2</v>
      </c>
    </row>
    <row r="4226" spans="1:13" x14ac:dyDescent="0.25">
      <c r="A4226">
        <v>52614</v>
      </c>
      <c r="B4226" s="58" t="s">
        <v>3770</v>
      </c>
      <c r="C4226" s="58" t="s">
        <v>410</v>
      </c>
      <c r="D4226" s="58" t="s">
        <v>717</v>
      </c>
      <c r="E4226" s="58">
        <v>3784</v>
      </c>
      <c r="F4226" s="58">
        <v>3</v>
      </c>
      <c r="G4226" s="59">
        <v>9</v>
      </c>
      <c r="H4226" s="58" t="s">
        <v>759</v>
      </c>
      <c r="I4226" s="59">
        <v>27.99</v>
      </c>
      <c r="J4226">
        <v>8</v>
      </c>
      <c r="K4226" s="191"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26.59</v>
      </c>
      <c r="L4226" s="192" t="str">
        <f t="shared" si="65"/>
        <v>Beer3784</v>
      </c>
      <c r="M4226" s="191">
        <f>VLOOKUP(L4226,'Slope %'!C:D,2,0)</f>
        <v>7.0000000000000007E-2</v>
      </c>
    </row>
    <row r="4227" spans="1:13" x14ac:dyDescent="0.25">
      <c r="A4227">
        <v>52630</v>
      </c>
      <c r="B4227" s="58" t="s">
        <v>3771</v>
      </c>
      <c r="C4227" s="58" t="s">
        <v>423</v>
      </c>
      <c r="D4227" s="58" t="s">
        <v>467</v>
      </c>
      <c r="E4227" s="58">
        <v>750</v>
      </c>
      <c r="F4227" s="58">
        <v>12</v>
      </c>
      <c r="G4227" s="59">
        <v>11</v>
      </c>
      <c r="H4227" s="58" t="s">
        <v>2967</v>
      </c>
      <c r="I4227" s="59">
        <v>25.99</v>
      </c>
      <c r="J4227">
        <v>1</v>
      </c>
      <c r="K4227" s="191"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6.44</v>
      </c>
      <c r="L4227" s="192" t="str">
        <f t="shared" ref="L4227:L4290" si="66">(_xlfn.CONCAT(C4227,E4227))</f>
        <v>Wine750</v>
      </c>
      <c r="M4227" s="191">
        <f>VLOOKUP(L4227,'Slope %'!C:D,2,0)</f>
        <v>0.1</v>
      </c>
    </row>
    <row r="4228" spans="1:13" x14ac:dyDescent="0.25">
      <c r="A4228">
        <v>52631</v>
      </c>
      <c r="B4228" s="58" t="s">
        <v>3772</v>
      </c>
      <c r="C4228" s="58" t="s">
        <v>423</v>
      </c>
      <c r="D4228" s="58" t="s">
        <v>436</v>
      </c>
      <c r="E4228" s="58">
        <v>750</v>
      </c>
      <c r="F4228" s="58">
        <v>12</v>
      </c>
      <c r="G4228" s="59">
        <v>11</v>
      </c>
      <c r="H4228" s="58" t="s">
        <v>2967</v>
      </c>
      <c r="I4228" s="59">
        <v>25.99</v>
      </c>
      <c r="J4228">
        <v>1</v>
      </c>
      <c r="K4228" s="191"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6.44</v>
      </c>
      <c r="L4228" s="192" t="str">
        <f t="shared" si="66"/>
        <v>Wine750</v>
      </c>
      <c r="M4228" s="191">
        <f>VLOOKUP(L4228,'Slope %'!C:D,2,0)</f>
        <v>0.1</v>
      </c>
    </row>
    <row r="4229" spans="1:13" x14ac:dyDescent="0.25">
      <c r="A4229">
        <v>52633</v>
      </c>
      <c r="B4229" s="58" t="s">
        <v>3773</v>
      </c>
      <c r="C4229" s="58" t="s">
        <v>423</v>
      </c>
      <c r="D4229" s="58" t="s">
        <v>467</v>
      </c>
      <c r="E4229" s="58">
        <v>750</v>
      </c>
      <c r="F4229" s="58">
        <v>12</v>
      </c>
      <c r="G4229" s="59">
        <v>12</v>
      </c>
      <c r="H4229" s="58" t="s">
        <v>2967</v>
      </c>
      <c r="I4229" s="59">
        <v>25.99</v>
      </c>
      <c r="J4229">
        <v>1</v>
      </c>
      <c r="K4229" s="191"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7.03</v>
      </c>
      <c r="L4229" s="192" t="str">
        <f t="shared" si="66"/>
        <v>Wine750</v>
      </c>
      <c r="M4229" s="191">
        <f>VLOOKUP(L4229,'Slope %'!C:D,2,0)</f>
        <v>0.1</v>
      </c>
    </row>
    <row r="4230" spans="1:13" x14ac:dyDescent="0.25">
      <c r="A4230">
        <v>52638</v>
      </c>
      <c r="B4230" s="58" t="s">
        <v>3774</v>
      </c>
      <c r="C4230" s="58" t="s">
        <v>423</v>
      </c>
      <c r="D4230" s="58" t="s">
        <v>424</v>
      </c>
      <c r="E4230" s="58">
        <v>750</v>
      </c>
      <c r="F4230" s="58">
        <v>12</v>
      </c>
      <c r="G4230" s="59">
        <v>11</v>
      </c>
      <c r="H4230" s="58" t="s">
        <v>2967</v>
      </c>
      <c r="I4230" s="59">
        <v>25.99</v>
      </c>
      <c r="J4230">
        <v>1</v>
      </c>
      <c r="K4230" s="191"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6.44</v>
      </c>
      <c r="L4230" s="192" t="str">
        <f t="shared" si="66"/>
        <v>Wine750</v>
      </c>
      <c r="M4230" s="191">
        <f>VLOOKUP(L4230,'Slope %'!C:D,2,0)</f>
        <v>0.1</v>
      </c>
    </row>
    <row r="4231" spans="1:13" x14ac:dyDescent="0.25">
      <c r="A4231">
        <v>52639</v>
      </c>
      <c r="B4231" s="58" t="s">
        <v>3775</v>
      </c>
      <c r="C4231" s="58" t="s">
        <v>423</v>
      </c>
      <c r="D4231" s="58" t="s">
        <v>424</v>
      </c>
      <c r="E4231" s="58">
        <v>750</v>
      </c>
      <c r="F4231" s="58">
        <v>12</v>
      </c>
      <c r="G4231" s="59">
        <v>11</v>
      </c>
      <c r="H4231" s="58" t="s">
        <v>2967</v>
      </c>
      <c r="I4231" s="59">
        <v>25.99</v>
      </c>
      <c r="J4231">
        <v>1</v>
      </c>
      <c r="K4231" s="191"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6.44</v>
      </c>
      <c r="L4231" s="192" t="str">
        <f t="shared" si="66"/>
        <v>Wine750</v>
      </c>
      <c r="M4231" s="191">
        <f>VLOOKUP(L4231,'Slope %'!C:D,2,0)</f>
        <v>0.1</v>
      </c>
    </row>
    <row r="4232" spans="1:13" x14ac:dyDescent="0.25">
      <c r="A4232">
        <v>52640</v>
      </c>
      <c r="B4232" s="58" t="s">
        <v>3776</v>
      </c>
      <c r="C4232" s="58" t="s">
        <v>423</v>
      </c>
      <c r="D4232" s="58" t="s">
        <v>467</v>
      </c>
      <c r="E4232" s="58">
        <v>750</v>
      </c>
      <c r="F4232" s="58">
        <v>12</v>
      </c>
      <c r="G4232" s="59">
        <v>11</v>
      </c>
      <c r="H4232" s="58" t="s">
        <v>2967</v>
      </c>
      <c r="I4232" s="59">
        <v>25.99</v>
      </c>
      <c r="J4232">
        <v>1</v>
      </c>
      <c r="K4232" s="191"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6.44</v>
      </c>
      <c r="L4232" s="192" t="str">
        <f t="shared" si="66"/>
        <v>Wine750</v>
      </c>
      <c r="M4232" s="191">
        <f>VLOOKUP(L4232,'Slope %'!C:D,2,0)</f>
        <v>0.1</v>
      </c>
    </row>
    <row r="4233" spans="1:13" x14ac:dyDescent="0.25">
      <c r="A4233">
        <v>52646</v>
      </c>
      <c r="B4233" s="58" t="s">
        <v>3777</v>
      </c>
      <c r="C4233" s="58" t="s">
        <v>673</v>
      </c>
      <c r="D4233" s="58" t="s">
        <v>2505</v>
      </c>
      <c r="E4233" s="58">
        <v>3784</v>
      </c>
      <c r="F4233" s="58">
        <v>1</v>
      </c>
      <c r="G4233" s="59">
        <v>5</v>
      </c>
      <c r="H4233" s="58" t="s">
        <v>1680</v>
      </c>
      <c r="I4233" s="59">
        <v>29.99</v>
      </c>
      <c r="J4233">
        <v>8</v>
      </c>
      <c r="K4233" s="191"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14.77</v>
      </c>
      <c r="L4233" s="192" t="str">
        <f t="shared" si="66"/>
        <v>Ready to Drink3784</v>
      </c>
      <c r="M4233" s="191">
        <f>VLOOKUP(L4233,'Slope %'!C:D,2,0)</f>
        <v>7.0000000000000007E-2</v>
      </c>
    </row>
    <row r="4234" spans="1:13" x14ac:dyDescent="0.25">
      <c r="A4234">
        <v>52659</v>
      </c>
      <c r="B4234" s="58" t="s">
        <v>956</v>
      </c>
      <c r="C4234" s="58" t="s">
        <v>414</v>
      </c>
      <c r="D4234" s="58" t="s">
        <v>458</v>
      </c>
      <c r="E4234" s="58">
        <v>1750</v>
      </c>
      <c r="F4234" s="58">
        <v>6</v>
      </c>
      <c r="G4234" s="59">
        <v>21</v>
      </c>
      <c r="H4234" s="58" t="s">
        <v>445</v>
      </c>
      <c r="I4234" s="59">
        <v>61.49</v>
      </c>
      <c r="J4234">
        <v>1</v>
      </c>
      <c r="K4234" s="191"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28.69</v>
      </c>
      <c r="L4234" s="192" t="str">
        <f t="shared" si="66"/>
        <v>Spirits1750</v>
      </c>
      <c r="M4234" s="191">
        <f>VLOOKUP(L4234,'Slope %'!C:D,2,0)</f>
        <v>0.03</v>
      </c>
    </row>
    <row r="4235" spans="1:13" x14ac:dyDescent="0.25">
      <c r="A4235">
        <v>52661</v>
      </c>
      <c r="B4235" s="58" t="s">
        <v>3778</v>
      </c>
      <c r="C4235" s="58" t="s">
        <v>410</v>
      </c>
      <c r="D4235" s="58" t="s">
        <v>906</v>
      </c>
      <c r="E4235" s="58">
        <v>2840</v>
      </c>
      <c r="F4235" s="58">
        <v>3</v>
      </c>
      <c r="G4235" s="59">
        <v>4.7</v>
      </c>
      <c r="H4235" s="58" t="s">
        <v>1076</v>
      </c>
      <c r="I4235" s="59">
        <v>21.99</v>
      </c>
      <c r="J4235">
        <v>8</v>
      </c>
      <c r="K4235" s="191"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10.42</v>
      </c>
      <c r="L4235" s="192" t="str">
        <f t="shared" si="66"/>
        <v>Beer2840</v>
      </c>
      <c r="M4235" s="191">
        <f>VLOOKUP(L4235,'Slope %'!C:D,2,0)</f>
        <v>7.0000000000000007E-2</v>
      </c>
    </row>
    <row r="4236" spans="1:13" x14ac:dyDescent="0.25">
      <c r="A4236">
        <v>52661</v>
      </c>
      <c r="B4236" s="58" t="s">
        <v>3778</v>
      </c>
      <c r="C4236" s="58" t="s">
        <v>410</v>
      </c>
      <c r="D4236" s="58" t="s">
        <v>906</v>
      </c>
      <c r="E4236" s="58">
        <v>2840</v>
      </c>
      <c r="F4236" s="58">
        <v>3</v>
      </c>
      <c r="G4236" s="59">
        <v>4.7</v>
      </c>
      <c r="H4236" s="58" t="s">
        <v>1076</v>
      </c>
      <c r="I4236" s="59">
        <v>21.99</v>
      </c>
      <c r="J4236">
        <v>8</v>
      </c>
      <c r="K4236" s="191"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10.42</v>
      </c>
      <c r="L4236" s="192" t="str">
        <f t="shared" si="66"/>
        <v>Beer2840</v>
      </c>
      <c r="M4236" s="191">
        <f>VLOOKUP(L4236,'Slope %'!C:D,2,0)</f>
        <v>7.0000000000000007E-2</v>
      </c>
    </row>
    <row r="4237" spans="1:13" x14ac:dyDescent="0.25">
      <c r="A4237">
        <v>52676</v>
      </c>
      <c r="B4237" s="58" t="s">
        <v>3779</v>
      </c>
      <c r="C4237" s="58" t="s">
        <v>410</v>
      </c>
      <c r="D4237" s="58" t="s">
        <v>906</v>
      </c>
      <c r="E4237" s="58">
        <v>473</v>
      </c>
      <c r="F4237" s="58">
        <v>24</v>
      </c>
      <c r="G4237" s="59">
        <v>5.5</v>
      </c>
      <c r="H4237" s="58" t="s">
        <v>2209</v>
      </c>
      <c r="I4237" s="59">
        <v>4.1900000000000004</v>
      </c>
      <c r="J4237">
        <v>1</v>
      </c>
      <c r="K4237" s="191"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2.0299999999999998</v>
      </c>
      <c r="L4237" s="192" t="str">
        <f t="shared" si="66"/>
        <v>Beer473</v>
      </c>
      <c r="M4237" s="191">
        <f>VLOOKUP(L4237,'Slope %'!C:D,2,0)</f>
        <v>0.12</v>
      </c>
    </row>
    <row r="4238" spans="1:13" x14ac:dyDescent="0.25">
      <c r="A4238">
        <v>52676</v>
      </c>
      <c r="B4238" s="58" t="s">
        <v>3779</v>
      </c>
      <c r="C4238" s="58" t="s">
        <v>410</v>
      </c>
      <c r="D4238" s="58" t="s">
        <v>906</v>
      </c>
      <c r="E4238" s="58">
        <v>473</v>
      </c>
      <c r="F4238" s="58">
        <v>24</v>
      </c>
      <c r="G4238" s="59">
        <v>5.5</v>
      </c>
      <c r="H4238" s="58" t="s">
        <v>1903</v>
      </c>
      <c r="I4238" s="59">
        <v>4.1900000000000004</v>
      </c>
      <c r="J4238">
        <v>1</v>
      </c>
      <c r="K4238" s="191"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2.0299999999999998</v>
      </c>
      <c r="L4238" s="192" t="str">
        <f t="shared" si="66"/>
        <v>Beer473</v>
      </c>
      <c r="M4238" s="191">
        <f>VLOOKUP(L4238,'Slope %'!C:D,2,0)</f>
        <v>0.12</v>
      </c>
    </row>
    <row r="4239" spans="1:13" x14ac:dyDescent="0.25">
      <c r="A4239">
        <v>52677</v>
      </c>
      <c r="B4239" s="58" t="s">
        <v>3780</v>
      </c>
      <c r="C4239" s="58" t="s">
        <v>673</v>
      </c>
      <c r="D4239" s="58" t="s">
        <v>1091</v>
      </c>
      <c r="E4239" s="58">
        <v>4000</v>
      </c>
      <c r="F4239" s="58">
        <v>4</v>
      </c>
      <c r="G4239" s="59">
        <v>5</v>
      </c>
      <c r="H4239" s="58" t="s">
        <v>751</v>
      </c>
      <c r="I4239" s="59">
        <v>24.99</v>
      </c>
      <c r="J4239">
        <v>1</v>
      </c>
      <c r="K4239" s="191"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15.61</v>
      </c>
      <c r="L4239" s="192" t="str">
        <f t="shared" si="66"/>
        <v>Ready to Drink4000</v>
      </c>
      <c r="M4239" s="191">
        <f>VLOOKUP(L4239,'Slope %'!C:D,2,0)</f>
        <v>7.0000000000000007E-2</v>
      </c>
    </row>
    <row r="4240" spans="1:13" x14ac:dyDescent="0.25">
      <c r="A4240">
        <v>52680</v>
      </c>
      <c r="B4240" s="58" t="s">
        <v>3781</v>
      </c>
      <c r="C4240" s="58" t="s">
        <v>673</v>
      </c>
      <c r="D4240" s="58" t="s">
        <v>750</v>
      </c>
      <c r="E4240" s="58">
        <v>473</v>
      </c>
      <c r="F4240" s="58">
        <v>24</v>
      </c>
      <c r="G4240" s="59">
        <v>5</v>
      </c>
      <c r="H4240" s="58" t="s">
        <v>751</v>
      </c>
      <c r="I4240" s="59">
        <v>3.99</v>
      </c>
      <c r="J4240">
        <v>1</v>
      </c>
      <c r="K4240" s="191"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1.96</v>
      </c>
      <c r="L4240" s="192" t="str">
        <f t="shared" si="66"/>
        <v>Ready to Drink473</v>
      </c>
      <c r="M4240" s="191">
        <f>VLOOKUP(L4240,'Slope %'!C:D,2,0)</f>
        <v>0.12</v>
      </c>
    </row>
    <row r="4241" spans="1:13" x14ac:dyDescent="0.25">
      <c r="A4241">
        <v>52720</v>
      </c>
      <c r="B4241" s="58" t="s">
        <v>3782</v>
      </c>
      <c r="C4241" s="58" t="s">
        <v>423</v>
      </c>
      <c r="D4241" s="58" t="s">
        <v>476</v>
      </c>
      <c r="E4241" s="58">
        <v>750</v>
      </c>
      <c r="F4241" s="58">
        <v>12</v>
      </c>
      <c r="G4241" s="59">
        <v>14.5</v>
      </c>
      <c r="H4241" s="58" t="s">
        <v>511</v>
      </c>
      <c r="I4241" s="59">
        <v>21.99</v>
      </c>
      <c r="J4241">
        <v>1</v>
      </c>
      <c r="K4241" s="191"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8.49</v>
      </c>
      <c r="L4241" s="192" t="str">
        <f t="shared" si="66"/>
        <v>Wine750</v>
      </c>
      <c r="M4241" s="191">
        <f>VLOOKUP(L4241,'Slope %'!C:D,2,0)</f>
        <v>0.1</v>
      </c>
    </row>
    <row r="4242" spans="1:13" x14ac:dyDescent="0.25">
      <c r="A4242">
        <v>52721</v>
      </c>
      <c r="B4242" s="58" t="s">
        <v>3783</v>
      </c>
      <c r="C4242" s="58" t="s">
        <v>410</v>
      </c>
      <c r="D4242" s="58" t="s">
        <v>411</v>
      </c>
      <c r="E4242" s="58">
        <v>2840</v>
      </c>
      <c r="F4242" s="58">
        <v>3</v>
      </c>
      <c r="G4242" s="59">
        <v>5</v>
      </c>
      <c r="H4242" s="58" t="s">
        <v>1526</v>
      </c>
      <c r="I4242" s="59">
        <v>13.29</v>
      </c>
      <c r="J4242">
        <v>8</v>
      </c>
      <c r="K4242" s="191"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11.09</v>
      </c>
      <c r="L4242" s="192" t="str">
        <f t="shared" si="66"/>
        <v>Beer2840</v>
      </c>
      <c r="M4242" s="191">
        <f>VLOOKUP(L4242,'Slope %'!C:D,2,0)</f>
        <v>7.0000000000000007E-2</v>
      </c>
    </row>
    <row r="4243" spans="1:13" x14ac:dyDescent="0.25">
      <c r="A4243">
        <v>52721</v>
      </c>
      <c r="B4243" s="58" t="s">
        <v>3783</v>
      </c>
      <c r="C4243" s="58" t="s">
        <v>410</v>
      </c>
      <c r="D4243" s="58" t="s">
        <v>411</v>
      </c>
      <c r="E4243" s="58">
        <v>2840</v>
      </c>
      <c r="F4243" s="58">
        <v>3</v>
      </c>
      <c r="G4243" s="59">
        <v>5</v>
      </c>
      <c r="H4243" s="58" t="s">
        <v>1526</v>
      </c>
      <c r="I4243" s="59">
        <v>13.29</v>
      </c>
      <c r="J4243">
        <v>8</v>
      </c>
      <c r="K4243" s="191"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11.09</v>
      </c>
      <c r="L4243" s="192" t="str">
        <f t="shared" si="66"/>
        <v>Beer2840</v>
      </c>
      <c r="M4243" s="191">
        <f>VLOOKUP(L4243,'Slope %'!C:D,2,0)</f>
        <v>7.0000000000000007E-2</v>
      </c>
    </row>
    <row r="4244" spans="1:13" x14ac:dyDescent="0.25">
      <c r="A4244">
        <v>52722</v>
      </c>
      <c r="B4244" s="58" t="s">
        <v>3784</v>
      </c>
      <c r="C4244" s="58" t="s">
        <v>410</v>
      </c>
      <c r="D4244" s="58" t="s">
        <v>717</v>
      </c>
      <c r="E4244" s="58">
        <v>473</v>
      </c>
      <c r="F4244" s="58">
        <v>24</v>
      </c>
      <c r="G4244" s="59">
        <v>8</v>
      </c>
      <c r="H4244" s="58" t="s">
        <v>1200</v>
      </c>
      <c r="I4244" s="59">
        <v>2.95</v>
      </c>
      <c r="J4244">
        <v>1</v>
      </c>
      <c r="K4244" s="191"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2.95</v>
      </c>
      <c r="L4244" s="192" t="str">
        <f t="shared" si="66"/>
        <v>Beer473</v>
      </c>
      <c r="M4244" s="191">
        <f>VLOOKUP(L4244,'Slope %'!C:D,2,0)</f>
        <v>0.12</v>
      </c>
    </row>
    <row r="4245" spans="1:13" x14ac:dyDescent="0.25">
      <c r="A4245">
        <v>52722</v>
      </c>
      <c r="B4245" s="58" t="s">
        <v>3784</v>
      </c>
      <c r="C4245" s="58" t="s">
        <v>410</v>
      </c>
      <c r="D4245" s="58" t="s">
        <v>717</v>
      </c>
      <c r="E4245" s="58">
        <v>473</v>
      </c>
      <c r="F4245" s="58">
        <v>24</v>
      </c>
      <c r="G4245" s="59">
        <v>8</v>
      </c>
      <c r="H4245" s="58" t="s">
        <v>1200</v>
      </c>
      <c r="I4245" s="59">
        <v>2.95</v>
      </c>
      <c r="J4245">
        <v>1</v>
      </c>
      <c r="K4245" s="191"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2.95</v>
      </c>
      <c r="L4245" s="192" t="str">
        <f t="shared" si="66"/>
        <v>Beer473</v>
      </c>
      <c r="M4245" s="191">
        <f>VLOOKUP(L4245,'Slope %'!C:D,2,0)</f>
        <v>0.12</v>
      </c>
    </row>
    <row r="4246" spans="1:13" x14ac:dyDescent="0.25">
      <c r="A4246">
        <v>52749</v>
      </c>
      <c r="B4246" s="58" t="s">
        <v>2987</v>
      </c>
      <c r="C4246" s="58" t="s">
        <v>414</v>
      </c>
      <c r="D4246" s="58" t="s">
        <v>1956</v>
      </c>
      <c r="E4246" s="58">
        <v>750</v>
      </c>
      <c r="F4246" s="58">
        <v>6</v>
      </c>
      <c r="G4246" s="59">
        <v>20</v>
      </c>
      <c r="H4246" s="58" t="s">
        <v>416</v>
      </c>
      <c r="I4246" s="59">
        <v>36.99</v>
      </c>
      <c r="J4246">
        <v>1</v>
      </c>
      <c r="K4246" s="191"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11.71</v>
      </c>
      <c r="L4246" s="192" t="str">
        <f t="shared" si="66"/>
        <v>Spirits750</v>
      </c>
      <c r="M4246" s="191">
        <f>VLOOKUP(L4246,'Slope %'!C:D,2,0)</f>
        <v>7.0000000000000007E-2</v>
      </c>
    </row>
    <row r="4247" spans="1:13" x14ac:dyDescent="0.25">
      <c r="A4247">
        <v>52751</v>
      </c>
      <c r="B4247" s="58" t="s">
        <v>3785</v>
      </c>
      <c r="C4247" s="58" t="s">
        <v>410</v>
      </c>
      <c r="D4247" s="58" t="s">
        <v>717</v>
      </c>
      <c r="E4247" s="58">
        <v>473</v>
      </c>
      <c r="F4247" s="58">
        <v>24</v>
      </c>
      <c r="G4247" s="59">
        <v>6.7</v>
      </c>
      <c r="H4247" s="58" t="s">
        <v>1855</v>
      </c>
      <c r="I4247" s="59">
        <v>4.8499999999999996</v>
      </c>
      <c r="J4247">
        <v>1</v>
      </c>
      <c r="K4247" s="191"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2.4700000000000002</v>
      </c>
      <c r="L4247" s="192" t="str">
        <f t="shared" si="66"/>
        <v>Beer473</v>
      </c>
      <c r="M4247" s="191">
        <f>VLOOKUP(L4247,'Slope %'!C:D,2,0)</f>
        <v>0.12</v>
      </c>
    </row>
    <row r="4248" spans="1:13" x14ac:dyDescent="0.25">
      <c r="A4248">
        <v>52751</v>
      </c>
      <c r="B4248" s="58" t="s">
        <v>3785</v>
      </c>
      <c r="C4248" s="58" t="s">
        <v>410</v>
      </c>
      <c r="D4248" s="58" t="s">
        <v>717</v>
      </c>
      <c r="E4248" s="58">
        <v>473</v>
      </c>
      <c r="F4248" s="58">
        <v>24</v>
      </c>
      <c r="G4248" s="59">
        <v>6.7</v>
      </c>
      <c r="H4248" s="58" t="s">
        <v>1855</v>
      </c>
      <c r="I4248" s="59">
        <v>4.8499999999999996</v>
      </c>
      <c r="J4248">
        <v>1</v>
      </c>
      <c r="K4248" s="191"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2.4700000000000002</v>
      </c>
      <c r="L4248" s="192" t="str">
        <f t="shared" si="66"/>
        <v>Beer473</v>
      </c>
      <c r="M4248" s="191">
        <f>VLOOKUP(L4248,'Slope %'!C:D,2,0)</f>
        <v>0.12</v>
      </c>
    </row>
    <row r="4249" spans="1:13" x14ac:dyDescent="0.25">
      <c r="A4249">
        <v>52753</v>
      </c>
      <c r="B4249" s="58" t="s">
        <v>3786</v>
      </c>
      <c r="C4249" s="58" t="s">
        <v>410</v>
      </c>
      <c r="D4249" s="58" t="s">
        <v>717</v>
      </c>
      <c r="E4249" s="58">
        <v>473</v>
      </c>
      <c r="F4249" s="58">
        <v>24</v>
      </c>
      <c r="G4249" s="59">
        <v>8.6999999999999993</v>
      </c>
      <c r="H4249" s="58" t="s">
        <v>3787</v>
      </c>
      <c r="I4249" s="59">
        <v>4.79</v>
      </c>
      <c r="J4249">
        <v>1</v>
      </c>
      <c r="K4249" s="191"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3.21</v>
      </c>
      <c r="L4249" s="192" t="str">
        <f t="shared" si="66"/>
        <v>Beer473</v>
      </c>
      <c r="M4249" s="191">
        <f>VLOOKUP(L4249,'Slope %'!C:D,2,0)</f>
        <v>0.12</v>
      </c>
    </row>
    <row r="4250" spans="1:13" x14ac:dyDescent="0.25">
      <c r="A4250">
        <v>52753</v>
      </c>
      <c r="B4250" s="58" t="s">
        <v>3786</v>
      </c>
      <c r="C4250" s="58" t="s">
        <v>410</v>
      </c>
      <c r="D4250" s="58" t="s">
        <v>717</v>
      </c>
      <c r="E4250" s="58">
        <v>473</v>
      </c>
      <c r="F4250" s="58">
        <v>24</v>
      </c>
      <c r="G4250" s="59">
        <v>8.6999999999999993</v>
      </c>
      <c r="H4250" s="58" t="s">
        <v>3787</v>
      </c>
      <c r="I4250" s="59">
        <v>4.79</v>
      </c>
      <c r="J4250">
        <v>1</v>
      </c>
      <c r="K4250" s="191"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3.21</v>
      </c>
      <c r="L4250" s="192" t="str">
        <f t="shared" si="66"/>
        <v>Beer473</v>
      </c>
      <c r="M4250" s="191">
        <f>VLOOKUP(L4250,'Slope %'!C:D,2,0)</f>
        <v>0.12</v>
      </c>
    </row>
    <row r="4251" spans="1:13" x14ac:dyDescent="0.25">
      <c r="A4251">
        <v>52756</v>
      </c>
      <c r="B4251" s="58" t="s">
        <v>3788</v>
      </c>
      <c r="C4251" s="58" t="s">
        <v>410</v>
      </c>
      <c r="D4251" s="58" t="s">
        <v>717</v>
      </c>
      <c r="E4251" s="58">
        <v>473</v>
      </c>
      <c r="F4251" s="58">
        <v>24</v>
      </c>
      <c r="G4251" s="59">
        <v>6</v>
      </c>
      <c r="H4251" s="58" t="s">
        <v>3787</v>
      </c>
      <c r="I4251" s="59">
        <v>4.1900000000000004</v>
      </c>
      <c r="J4251">
        <v>1</v>
      </c>
      <c r="K4251" s="191"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2.2200000000000002</v>
      </c>
      <c r="L4251" s="192" t="str">
        <f t="shared" si="66"/>
        <v>Beer473</v>
      </c>
      <c r="M4251" s="191">
        <f>VLOOKUP(L4251,'Slope %'!C:D,2,0)</f>
        <v>0.12</v>
      </c>
    </row>
    <row r="4252" spans="1:13" x14ac:dyDescent="0.25">
      <c r="A4252">
        <v>52756</v>
      </c>
      <c r="B4252" s="58" t="s">
        <v>3788</v>
      </c>
      <c r="C4252" s="58" t="s">
        <v>410</v>
      </c>
      <c r="D4252" s="58" t="s">
        <v>717</v>
      </c>
      <c r="E4252" s="58">
        <v>473</v>
      </c>
      <c r="F4252" s="58">
        <v>24</v>
      </c>
      <c r="G4252" s="59">
        <v>6</v>
      </c>
      <c r="H4252" s="58" t="s">
        <v>3787</v>
      </c>
      <c r="I4252" s="59">
        <v>4.1900000000000004</v>
      </c>
      <c r="J4252">
        <v>1</v>
      </c>
      <c r="K4252" s="191"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2.2200000000000002</v>
      </c>
      <c r="L4252" s="192" t="str">
        <f t="shared" si="66"/>
        <v>Beer473</v>
      </c>
      <c r="M4252" s="191">
        <f>VLOOKUP(L4252,'Slope %'!C:D,2,0)</f>
        <v>0.12</v>
      </c>
    </row>
    <row r="4253" spans="1:13" x14ac:dyDescent="0.25">
      <c r="A4253">
        <v>52777</v>
      </c>
      <c r="B4253" s="58" t="s">
        <v>3789</v>
      </c>
      <c r="C4253" s="58" t="s">
        <v>410</v>
      </c>
      <c r="D4253" s="58" t="s">
        <v>677</v>
      </c>
      <c r="E4253" s="58">
        <v>473</v>
      </c>
      <c r="F4253" s="58">
        <v>24</v>
      </c>
      <c r="G4253" s="59">
        <v>5</v>
      </c>
      <c r="H4253" s="58" t="s">
        <v>3787</v>
      </c>
      <c r="I4253" s="59">
        <v>4.3899999999999997</v>
      </c>
      <c r="J4253">
        <v>1</v>
      </c>
      <c r="K4253" s="191"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1.85</v>
      </c>
      <c r="L4253" s="192" t="str">
        <f t="shared" si="66"/>
        <v>Beer473</v>
      </c>
      <c r="M4253" s="191">
        <f>VLOOKUP(L4253,'Slope %'!C:D,2,0)</f>
        <v>0.12</v>
      </c>
    </row>
    <row r="4254" spans="1:13" x14ac:dyDescent="0.25">
      <c r="A4254">
        <v>52777</v>
      </c>
      <c r="B4254" s="58" t="s">
        <v>3789</v>
      </c>
      <c r="C4254" s="58" t="s">
        <v>410</v>
      </c>
      <c r="D4254" s="58" t="s">
        <v>677</v>
      </c>
      <c r="E4254" s="58">
        <v>473</v>
      </c>
      <c r="F4254" s="58">
        <v>24</v>
      </c>
      <c r="G4254" s="59">
        <v>5</v>
      </c>
      <c r="H4254" s="58" t="s">
        <v>3787</v>
      </c>
      <c r="I4254" s="59">
        <v>4.3899999999999997</v>
      </c>
      <c r="J4254">
        <v>1</v>
      </c>
      <c r="K4254" s="191"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1.85</v>
      </c>
      <c r="L4254" s="192" t="str">
        <f t="shared" si="66"/>
        <v>Beer473</v>
      </c>
      <c r="M4254" s="191">
        <f>VLOOKUP(L4254,'Slope %'!C:D,2,0)</f>
        <v>0.12</v>
      </c>
    </row>
    <row r="4255" spans="1:13" x14ac:dyDescent="0.25">
      <c r="A4255">
        <v>52779</v>
      </c>
      <c r="B4255" s="58" t="s">
        <v>3790</v>
      </c>
      <c r="C4255" s="58" t="s">
        <v>410</v>
      </c>
      <c r="D4255" s="58" t="s">
        <v>717</v>
      </c>
      <c r="E4255" s="58">
        <v>473</v>
      </c>
      <c r="F4255" s="58">
        <v>24</v>
      </c>
      <c r="G4255" s="59">
        <v>5.8</v>
      </c>
      <c r="H4255" s="58" t="s">
        <v>3787</v>
      </c>
      <c r="I4255" s="59">
        <v>4.1900000000000004</v>
      </c>
      <c r="J4255">
        <v>1</v>
      </c>
      <c r="K4255" s="191"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2.14</v>
      </c>
      <c r="L4255" s="192" t="str">
        <f t="shared" si="66"/>
        <v>Beer473</v>
      </c>
      <c r="M4255" s="191">
        <f>VLOOKUP(L4255,'Slope %'!C:D,2,0)</f>
        <v>0.12</v>
      </c>
    </row>
    <row r="4256" spans="1:13" x14ac:dyDescent="0.25">
      <c r="A4256">
        <v>52779</v>
      </c>
      <c r="B4256" s="58" t="s">
        <v>3790</v>
      </c>
      <c r="C4256" s="58" t="s">
        <v>410</v>
      </c>
      <c r="D4256" s="58" t="s">
        <v>717</v>
      </c>
      <c r="E4256" s="58">
        <v>473</v>
      </c>
      <c r="F4256" s="58">
        <v>24</v>
      </c>
      <c r="G4256" s="59">
        <v>5.8</v>
      </c>
      <c r="H4256" s="58" t="s">
        <v>3787</v>
      </c>
      <c r="I4256" s="59">
        <v>4.1900000000000004</v>
      </c>
      <c r="J4256">
        <v>1</v>
      </c>
      <c r="K4256" s="191"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2.14</v>
      </c>
      <c r="L4256" s="192" t="str">
        <f t="shared" si="66"/>
        <v>Beer473</v>
      </c>
      <c r="M4256" s="191">
        <f>VLOOKUP(L4256,'Slope %'!C:D,2,0)</f>
        <v>0.12</v>
      </c>
    </row>
    <row r="4257" spans="1:13" x14ac:dyDescent="0.25">
      <c r="A4257">
        <v>52781</v>
      </c>
      <c r="B4257" s="58" t="s">
        <v>3791</v>
      </c>
      <c r="C4257" s="58" t="s">
        <v>410</v>
      </c>
      <c r="D4257" s="58" t="s">
        <v>677</v>
      </c>
      <c r="E4257" s="58">
        <v>473</v>
      </c>
      <c r="F4257" s="58">
        <v>24</v>
      </c>
      <c r="G4257" s="59">
        <v>4.9000000000000004</v>
      </c>
      <c r="H4257" s="58" t="s">
        <v>1855</v>
      </c>
      <c r="I4257" s="59">
        <v>4.66</v>
      </c>
      <c r="J4257">
        <v>1</v>
      </c>
      <c r="K4257" s="191"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1.81</v>
      </c>
      <c r="L4257" s="192" t="str">
        <f t="shared" si="66"/>
        <v>Beer473</v>
      </c>
      <c r="M4257" s="191">
        <f>VLOOKUP(L4257,'Slope %'!C:D,2,0)</f>
        <v>0.12</v>
      </c>
    </row>
    <row r="4258" spans="1:13" x14ac:dyDescent="0.25">
      <c r="A4258">
        <v>52781</v>
      </c>
      <c r="B4258" s="58" t="s">
        <v>3791</v>
      </c>
      <c r="C4258" s="58" t="s">
        <v>410</v>
      </c>
      <c r="D4258" s="58" t="s">
        <v>677</v>
      </c>
      <c r="E4258" s="58">
        <v>473</v>
      </c>
      <c r="F4258" s="58">
        <v>24</v>
      </c>
      <c r="G4258" s="59">
        <v>4.9000000000000004</v>
      </c>
      <c r="H4258" s="58" t="s">
        <v>1855</v>
      </c>
      <c r="I4258" s="59">
        <v>4.66</v>
      </c>
      <c r="J4258">
        <v>1</v>
      </c>
      <c r="K4258" s="191"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1.81</v>
      </c>
      <c r="L4258" s="192" t="str">
        <f t="shared" si="66"/>
        <v>Beer473</v>
      </c>
      <c r="M4258" s="191">
        <f>VLOOKUP(L4258,'Slope %'!C:D,2,0)</f>
        <v>0.12</v>
      </c>
    </row>
    <row r="4259" spans="1:13" x14ac:dyDescent="0.25">
      <c r="A4259">
        <v>52785</v>
      </c>
      <c r="B4259" s="58" t="s">
        <v>3792</v>
      </c>
      <c r="C4259" s="58" t="s">
        <v>410</v>
      </c>
      <c r="D4259" s="58" t="s">
        <v>677</v>
      </c>
      <c r="E4259" s="58">
        <v>473</v>
      </c>
      <c r="F4259" s="58">
        <v>24</v>
      </c>
      <c r="G4259" s="59">
        <v>5</v>
      </c>
      <c r="H4259" s="58" t="s">
        <v>3112</v>
      </c>
      <c r="I4259" s="59">
        <v>4.1500000000000004</v>
      </c>
      <c r="J4259">
        <v>1</v>
      </c>
      <c r="K4259" s="191"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1.85</v>
      </c>
      <c r="L4259" s="192" t="str">
        <f t="shared" si="66"/>
        <v>Beer473</v>
      </c>
      <c r="M4259" s="191">
        <f>VLOOKUP(L4259,'Slope %'!C:D,2,0)</f>
        <v>0.12</v>
      </c>
    </row>
    <row r="4260" spans="1:13" x14ac:dyDescent="0.25">
      <c r="A4260">
        <v>52785</v>
      </c>
      <c r="B4260" s="58" t="s">
        <v>3792</v>
      </c>
      <c r="C4260" s="58" t="s">
        <v>410</v>
      </c>
      <c r="D4260" s="58" t="s">
        <v>677</v>
      </c>
      <c r="E4260" s="58">
        <v>473</v>
      </c>
      <c r="F4260" s="58">
        <v>24</v>
      </c>
      <c r="G4260" s="59">
        <v>5</v>
      </c>
      <c r="H4260" s="58" t="s">
        <v>1903</v>
      </c>
      <c r="I4260" s="59">
        <v>4.1500000000000004</v>
      </c>
      <c r="J4260">
        <v>1</v>
      </c>
      <c r="K4260" s="191"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1.85</v>
      </c>
      <c r="L4260" s="192" t="str">
        <f t="shared" si="66"/>
        <v>Beer473</v>
      </c>
      <c r="M4260" s="191">
        <f>VLOOKUP(L4260,'Slope %'!C:D,2,0)</f>
        <v>0.12</v>
      </c>
    </row>
    <row r="4261" spans="1:13" x14ac:dyDescent="0.25">
      <c r="A4261">
        <v>52787</v>
      </c>
      <c r="B4261" s="58" t="s">
        <v>3793</v>
      </c>
      <c r="C4261" s="58" t="s">
        <v>410</v>
      </c>
      <c r="D4261" s="58" t="s">
        <v>717</v>
      </c>
      <c r="E4261" s="58">
        <v>473</v>
      </c>
      <c r="F4261" s="58">
        <v>24</v>
      </c>
      <c r="G4261" s="59">
        <v>8.5</v>
      </c>
      <c r="H4261" s="58" t="s">
        <v>3787</v>
      </c>
      <c r="I4261" s="59">
        <v>4.79</v>
      </c>
      <c r="J4261">
        <v>1</v>
      </c>
      <c r="K4261" s="191"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3.14</v>
      </c>
      <c r="L4261" s="192" t="str">
        <f t="shared" si="66"/>
        <v>Beer473</v>
      </c>
      <c r="M4261" s="191">
        <f>VLOOKUP(L4261,'Slope %'!C:D,2,0)</f>
        <v>0.12</v>
      </c>
    </row>
    <row r="4262" spans="1:13" x14ac:dyDescent="0.25">
      <c r="A4262">
        <v>52787</v>
      </c>
      <c r="B4262" s="58" t="s">
        <v>3793</v>
      </c>
      <c r="C4262" s="58" t="s">
        <v>410</v>
      </c>
      <c r="D4262" s="58" t="s">
        <v>717</v>
      </c>
      <c r="E4262" s="58">
        <v>473</v>
      </c>
      <c r="F4262" s="58">
        <v>24</v>
      </c>
      <c r="G4262" s="59">
        <v>8.5</v>
      </c>
      <c r="H4262" s="58" t="s">
        <v>3787</v>
      </c>
      <c r="I4262" s="59">
        <v>4.79</v>
      </c>
      <c r="J4262">
        <v>1</v>
      </c>
      <c r="K4262" s="191"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3.14</v>
      </c>
      <c r="L4262" s="192" t="str">
        <f t="shared" si="66"/>
        <v>Beer473</v>
      </c>
      <c r="M4262" s="191">
        <f>VLOOKUP(L4262,'Slope %'!C:D,2,0)</f>
        <v>0.12</v>
      </c>
    </row>
    <row r="4263" spans="1:13" x14ac:dyDescent="0.25">
      <c r="A4263">
        <v>52789</v>
      </c>
      <c r="B4263" s="58" t="s">
        <v>3794</v>
      </c>
      <c r="C4263" s="58" t="s">
        <v>410</v>
      </c>
      <c r="D4263" s="58" t="s">
        <v>677</v>
      </c>
      <c r="E4263" s="58">
        <v>473</v>
      </c>
      <c r="F4263" s="58">
        <v>24</v>
      </c>
      <c r="G4263" s="59">
        <v>5.4</v>
      </c>
      <c r="H4263" s="58" t="s">
        <v>3787</v>
      </c>
      <c r="I4263" s="59">
        <v>4.1900000000000004</v>
      </c>
      <c r="J4263">
        <v>1</v>
      </c>
      <c r="K4263" s="191"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1.99</v>
      </c>
      <c r="L4263" s="192" t="str">
        <f t="shared" si="66"/>
        <v>Beer473</v>
      </c>
      <c r="M4263" s="191">
        <f>VLOOKUP(L4263,'Slope %'!C:D,2,0)</f>
        <v>0.12</v>
      </c>
    </row>
    <row r="4264" spans="1:13" x14ac:dyDescent="0.25">
      <c r="A4264">
        <v>52789</v>
      </c>
      <c r="B4264" s="58" t="s">
        <v>3794</v>
      </c>
      <c r="C4264" s="58" t="s">
        <v>410</v>
      </c>
      <c r="D4264" s="58" t="s">
        <v>677</v>
      </c>
      <c r="E4264" s="58">
        <v>473</v>
      </c>
      <c r="F4264" s="58">
        <v>24</v>
      </c>
      <c r="G4264" s="59">
        <v>5.4</v>
      </c>
      <c r="H4264" s="58" t="s">
        <v>3787</v>
      </c>
      <c r="I4264" s="59">
        <v>4.1900000000000004</v>
      </c>
      <c r="J4264">
        <v>1</v>
      </c>
      <c r="K4264" s="191"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1.99</v>
      </c>
      <c r="L4264" s="192" t="str">
        <f t="shared" si="66"/>
        <v>Beer473</v>
      </c>
      <c r="M4264" s="191">
        <f>VLOOKUP(L4264,'Slope %'!C:D,2,0)</f>
        <v>0.12</v>
      </c>
    </row>
    <row r="4265" spans="1:13" x14ac:dyDescent="0.25">
      <c r="A4265">
        <v>52804</v>
      </c>
      <c r="B4265" s="58" t="s">
        <v>3795</v>
      </c>
      <c r="C4265" s="58" t="s">
        <v>410</v>
      </c>
      <c r="D4265" s="58" t="s">
        <v>717</v>
      </c>
      <c r="E4265" s="58">
        <v>473</v>
      </c>
      <c r="F4265" s="58">
        <v>24</v>
      </c>
      <c r="G4265" s="59">
        <v>6.8</v>
      </c>
      <c r="H4265" s="58" t="s">
        <v>3787</v>
      </c>
      <c r="I4265" s="59">
        <v>4.3899999999999997</v>
      </c>
      <c r="J4265">
        <v>1</v>
      </c>
      <c r="K4265" s="191"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2.5099999999999998</v>
      </c>
      <c r="L4265" s="192" t="str">
        <f t="shared" si="66"/>
        <v>Beer473</v>
      </c>
      <c r="M4265" s="191">
        <f>VLOOKUP(L4265,'Slope %'!C:D,2,0)</f>
        <v>0.12</v>
      </c>
    </row>
    <row r="4266" spans="1:13" x14ac:dyDescent="0.25">
      <c r="A4266">
        <v>52804</v>
      </c>
      <c r="B4266" s="58" t="s">
        <v>3795</v>
      </c>
      <c r="C4266" s="58" t="s">
        <v>410</v>
      </c>
      <c r="D4266" s="58" t="s">
        <v>717</v>
      </c>
      <c r="E4266" s="58">
        <v>473</v>
      </c>
      <c r="F4266" s="58">
        <v>24</v>
      </c>
      <c r="G4266" s="59">
        <v>6.8</v>
      </c>
      <c r="H4266" s="58" t="s">
        <v>3787</v>
      </c>
      <c r="I4266" s="59">
        <v>4.3899999999999997</v>
      </c>
      <c r="J4266">
        <v>1</v>
      </c>
      <c r="K4266" s="191"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2.5099999999999998</v>
      </c>
      <c r="L4266" s="192" t="str">
        <f t="shared" si="66"/>
        <v>Beer473</v>
      </c>
      <c r="M4266" s="191">
        <f>VLOOKUP(L4266,'Slope %'!C:D,2,0)</f>
        <v>0.12</v>
      </c>
    </row>
    <row r="4267" spans="1:13" x14ac:dyDescent="0.25">
      <c r="A4267">
        <v>52809</v>
      </c>
      <c r="B4267" s="58" t="s">
        <v>3796</v>
      </c>
      <c r="C4267" s="58" t="s">
        <v>414</v>
      </c>
      <c r="D4267" s="58" t="s">
        <v>460</v>
      </c>
      <c r="E4267" s="58">
        <v>750</v>
      </c>
      <c r="F4267" s="58">
        <v>6</v>
      </c>
      <c r="G4267" s="59">
        <v>42.5</v>
      </c>
      <c r="H4267" s="58" t="s">
        <v>483</v>
      </c>
      <c r="I4267" s="59">
        <v>54.99</v>
      </c>
      <c r="J4267">
        <v>1</v>
      </c>
      <c r="K4267" s="191"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24.88</v>
      </c>
      <c r="L4267" s="192" t="str">
        <f t="shared" si="66"/>
        <v>Spirits750</v>
      </c>
      <c r="M4267" s="191">
        <f>VLOOKUP(L4267,'Slope %'!C:D,2,0)</f>
        <v>7.0000000000000007E-2</v>
      </c>
    </row>
    <row r="4268" spans="1:13" x14ac:dyDescent="0.25">
      <c r="A4268">
        <v>52818</v>
      </c>
      <c r="B4268" s="58" t="s">
        <v>3797</v>
      </c>
      <c r="C4268" s="58" t="s">
        <v>423</v>
      </c>
      <c r="D4268" s="58" t="s">
        <v>495</v>
      </c>
      <c r="E4268" s="58">
        <v>750</v>
      </c>
      <c r="F4268" s="58">
        <v>12</v>
      </c>
      <c r="G4268" s="59">
        <v>13.9</v>
      </c>
      <c r="H4268" s="58" t="s">
        <v>471</v>
      </c>
      <c r="I4268" s="59">
        <v>44.99</v>
      </c>
      <c r="J4268">
        <v>1</v>
      </c>
      <c r="K4268" s="191"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8.14</v>
      </c>
      <c r="L4268" s="192" t="str">
        <f t="shared" si="66"/>
        <v>Wine750</v>
      </c>
      <c r="M4268" s="191">
        <f>VLOOKUP(L4268,'Slope %'!C:D,2,0)</f>
        <v>0.1</v>
      </c>
    </row>
    <row r="4269" spans="1:13" x14ac:dyDescent="0.25">
      <c r="A4269">
        <v>52819</v>
      </c>
      <c r="B4269" s="58" t="s">
        <v>3798</v>
      </c>
      <c r="C4269" s="58" t="s">
        <v>423</v>
      </c>
      <c r="D4269" s="58" t="s">
        <v>436</v>
      </c>
      <c r="E4269" s="58">
        <v>750</v>
      </c>
      <c r="F4269" s="58">
        <v>12</v>
      </c>
      <c r="G4269" s="59">
        <v>13.5</v>
      </c>
      <c r="H4269" s="58" t="s">
        <v>474</v>
      </c>
      <c r="I4269" s="59">
        <v>19.989999999999998</v>
      </c>
      <c r="J4269">
        <v>1</v>
      </c>
      <c r="K4269" s="191"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7.9</v>
      </c>
      <c r="L4269" s="192" t="str">
        <f t="shared" si="66"/>
        <v>Wine750</v>
      </c>
      <c r="M4269" s="191">
        <f>VLOOKUP(L4269,'Slope %'!C:D,2,0)</f>
        <v>0.1</v>
      </c>
    </row>
    <row r="4270" spans="1:13" x14ac:dyDescent="0.25">
      <c r="A4270">
        <v>52840</v>
      </c>
      <c r="B4270" s="58" t="s">
        <v>3799</v>
      </c>
      <c r="C4270" s="58" t="s">
        <v>423</v>
      </c>
      <c r="D4270" s="58" t="s">
        <v>473</v>
      </c>
      <c r="E4270" s="58">
        <v>750</v>
      </c>
      <c r="F4270" s="58">
        <v>12</v>
      </c>
      <c r="G4270" s="59">
        <v>14.5</v>
      </c>
      <c r="H4270" s="58" t="s">
        <v>474</v>
      </c>
      <c r="I4270" s="59">
        <v>29.99</v>
      </c>
      <c r="J4270">
        <v>1</v>
      </c>
      <c r="K4270" s="191"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8.49</v>
      </c>
      <c r="L4270" s="192" t="str">
        <f t="shared" si="66"/>
        <v>Wine750</v>
      </c>
      <c r="M4270" s="191">
        <f>VLOOKUP(L4270,'Slope %'!C:D,2,0)</f>
        <v>0.1</v>
      </c>
    </row>
    <row r="4271" spans="1:13" x14ac:dyDescent="0.25">
      <c r="A4271">
        <v>52856</v>
      </c>
      <c r="B4271" s="58" t="s">
        <v>3800</v>
      </c>
      <c r="C4271" s="58" t="s">
        <v>423</v>
      </c>
      <c r="D4271" s="58" t="s">
        <v>602</v>
      </c>
      <c r="E4271" s="58">
        <v>750</v>
      </c>
      <c r="F4271" s="58">
        <v>12</v>
      </c>
      <c r="G4271" s="59">
        <v>14.2</v>
      </c>
      <c r="H4271" s="58" t="s">
        <v>483</v>
      </c>
      <c r="I4271" s="59">
        <v>36.99</v>
      </c>
      <c r="J4271">
        <v>1</v>
      </c>
      <c r="K4271" s="191"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8.31</v>
      </c>
      <c r="L4271" s="192" t="str">
        <f t="shared" si="66"/>
        <v>Wine750</v>
      </c>
      <c r="M4271" s="191">
        <f>VLOOKUP(L4271,'Slope %'!C:D,2,0)</f>
        <v>0.1</v>
      </c>
    </row>
    <row r="4272" spans="1:13" x14ac:dyDescent="0.25">
      <c r="A4272">
        <v>52869</v>
      </c>
      <c r="B4272" s="58" t="s">
        <v>3801</v>
      </c>
      <c r="C4272" s="58" t="s">
        <v>423</v>
      </c>
      <c r="D4272" s="58" t="s">
        <v>473</v>
      </c>
      <c r="E4272" s="58">
        <v>750</v>
      </c>
      <c r="F4272" s="58">
        <v>12</v>
      </c>
      <c r="G4272" s="59">
        <v>13.4</v>
      </c>
      <c r="H4272" s="58" t="s">
        <v>431</v>
      </c>
      <c r="I4272" s="59">
        <v>30.99</v>
      </c>
      <c r="J4272">
        <v>1</v>
      </c>
      <c r="K4272" s="191"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7.85</v>
      </c>
      <c r="L4272" s="192" t="str">
        <f t="shared" si="66"/>
        <v>Wine750</v>
      </c>
      <c r="M4272" s="191">
        <f>VLOOKUP(L4272,'Slope %'!C:D,2,0)</f>
        <v>0.1</v>
      </c>
    </row>
    <row r="4273" spans="1:13" x14ac:dyDescent="0.25">
      <c r="A4273">
        <v>52874</v>
      </c>
      <c r="B4273" s="58" t="s">
        <v>3802</v>
      </c>
      <c r="C4273" s="58" t="s">
        <v>423</v>
      </c>
      <c r="D4273" s="58" t="s">
        <v>476</v>
      </c>
      <c r="E4273" s="58">
        <v>750</v>
      </c>
      <c r="F4273" s="58">
        <v>12</v>
      </c>
      <c r="G4273" s="59">
        <v>13.5</v>
      </c>
      <c r="H4273" s="58" t="s">
        <v>421</v>
      </c>
      <c r="I4273" s="59">
        <v>15.99</v>
      </c>
      <c r="J4273">
        <v>1</v>
      </c>
      <c r="K4273" s="191"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7.9</v>
      </c>
      <c r="L4273" s="192" t="str">
        <f t="shared" si="66"/>
        <v>Wine750</v>
      </c>
      <c r="M4273" s="191">
        <f>VLOOKUP(L4273,'Slope %'!C:D,2,0)</f>
        <v>0.1</v>
      </c>
    </row>
    <row r="4274" spans="1:13" x14ac:dyDescent="0.25">
      <c r="A4274">
        <v>52883</v>
      </c>
      <c r="B4274" s="58" t="s">
        <v>3803</v>
      </c>
      <c r="C4274" s="58" t="s">
        <v>423</v>
      </c>
      <c r="D4274" s="58" t="s">
        <v>473</v>
      </c>
      <c r="E4274" s="58">
        <v>750</v>
      </c>
      <c r="F4274" s="58">
        <v>12</v>
      </c>
      <c r="G4274" s="59">
        <v>13.5</v>
      </c>
      <c r="H4274" s="58" t="s">
        <v>421</v>
      </c>
      <c r="I4274" s="59">
        <v>15.99</v>
      </c>
      <c r="J4274">
        <v>1</v>
      </c>
      <c r="K4274" s="191"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7.9</v>
      </c>
      <c r="L4274" s="192" t="str">
        <f t="shared" si="66"/>
        <v>Wine750</v>
      </c>
      <c r="M4274" s="191">
        <f>VLOOKUP(L4274,'Slope %'!C:D,2,0)</f>
        <v>0.1</v>
      </c>
    </row>
    <row r="4275" spans="1:13" x14ac:dyDescent="0.25">
      <c r="A4275">
        <v>52886</v>
      </c>
      <c r="B4275" s="58" t="s">
        <v>3804</v>
      </c>
      <c r="C4275" s="58" t="s">
        <v>423</v>
      </c>
      <c r="D4275" s="58" t="s">
        <v>436</v>
      </c>
      <c r="E4275" s="58">
        <v>750</v>
      </c>
      <c r="F4275" s="58">
        <v>12</v>
      </c>
      <c r="G4275" s="59">
        <v>9</v>
      </c>
      <c r="H4275" s="58" t="s">
        <v>799</v>
      </c>
      <c r="I4275" s="59">
        <v>18.989999999999998</v>
      </c>
      <c r="J4275">
        <v>1</v>
      </c>
      <c r="K4275" s="191"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5.27</v>
      </c>
      <c r="L4275" s="192" t="str">
        <f t="shared" si="66"/>
        <v>Wine750</v>
      </c>
      <c r="M4275" s="191">
        <f>VLOOKUP(L4275,'Slope %'!C:D,2,0)</f>
        <v>0.1</v>
      </c>
    </row>
    <row r="4276" spans="1:13" x14ac:dyDescent="0.25">
      <c r="A4276">
        <v>52905</v>
      </c>
      <c r="B4276" s="58" t="s">
        <v>3805</v>
      </c>
      <c r="C4276" s="58" t="s">
        <v>423</v>
      </c>
      <c r="D4276" s="58" t="s">
        <v>436</v>
      </c>
      <c r="E4276" s="58">
        <v>750</v>
      </c>
      <c r="F4276" s="58">
        <v>12</v>
      </c>
      <c r="G4276" s="59">
        <v>12</v>
      </c>
      <c r="H4276" s="58" t="s">
        <v>799</v>
      </c>
      <c r="I4276" s="59">
        <v>18.95</v>
      </c>
      <c r="J4276">
        <v>1</v>
      </c>
      <c r="K4276" s="191"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7.03</v>
      </c>
      <c r="L4276" s="192" t="str">
        <f t="shared" si="66"/>
        <v>Wine750</v>
      </c>
      <c r="M4276" s="191">
        <f>VLOOKUP(L4276,'Slope %'!C:D,2,0)</f>
        <v>0.1</v>
      </c>
    </row>
    <row r="4277" spans="1:13" x14ac:dyDescent="0.25">
      <c r="A4277">
        <v>52909</v>
      </c>
      <c r="B4277" s="58" t="s">
        <v>3806</v>
      </c>
      <c r="C4277" s="58" t="s">
        <v>423</v>
      </c>
      <c r="D4277" s="58" t="s">
        <v>598</v>
      </c>
      <c r="E4277" s="58">
        <v>750</v>
      </c>
      <c r="F4277" s="58">
        <v>12</v>
      </c>
      <c r="G4277" s="59">
        <v>13.5</v>
      </c>
      <c r="H4277" s="58" t="s">
        <v>511</v>
      </c>
      <c r="I4277" s="59">
        <v>25.99</v>
      </c>
      <c r="J4277">
        <v>1</v>
      </c>
      <c r="K4277" s="191"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7.9</v>
      </c>
      <c r="L4277" s="192" t="str">
        <f t="shared" si="66"/>
        <v>Wine750</v>
      </c>
      <c r="M4277" s="191">
        <f>VLOOKUP(L4277,'Slope %'!C:D,2,0)</f>
        <v>0.1</v>
      </c>
    </row>
    <row r="4278" spans="1:13" x14ac:dyDescent="0.25">
      <c r="A4278">
        <v>52910</v>
      </c>
      <c r="B4278" s="58" t="s">
        <v>3807</v>
      </c>
      <c r="C4278" s="58" t="s">
        <v>423</v>
      </c>
      <c r="D4278" s="58" t="s">
        <v>467</v>
      </c>
      <c r="E4278" s="58">
        <v>750</v>
      </c>
      <c r="F4278" s="58">
        <v>12</v>
      </c>
      <c r="G4278" s="59">
        <v>11</v>
      </c>
      <c r="H4278" s="58" t="s">
        <v>425</v>
      </c>
      <c r="I4278" s="59">
        <v>12.99</v>
      </c>
      <c r="J4278">
        <v>1</v>
      </c>
      <c r="K4278" s="191"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6.44</v>
      </c>
      <c r="L4278" s="192" t="str">
        <f t="shared" si="66"/>
        <v>Wine750</v>
      </c>
      <c r="M4278" s="191">
        <f>VLOOKUP(L4278,'Slope %'!C:D,2,0)</f>
        <v>0.1</v>
      </c>
    </row>
    <row r="4279" spans="1:13" x14ac:dyDescent="0.25">
      <c r="A4279">
        <v>52915</v>
      </c>
      <c r="B4279" s="58" t="s">
        <v>2193</v>
      </c>
      <c r="C4279" s="58" t="s">
        <v>414</v>
      </c>
      <c r="D4279" s="58" t="s">
        <v>606</v>
      </c>
      <c r="E4279" s="58">
        <v>375</v>
      </c>
      <c r="F4279" s="58">
        <v>24</v>
      </c>
      <c r="G4279" s="59">
        <v>35</v>
      </c>
      <c r="H4279" s="58" t="s">
        <v>428</v>
      </c>
      <c r="I4279" s="59">
        <v>16.989999999999998</v>
      </c>
      <c r="J4279">
        <v>1</v>
      </c>
      <c r="K4279" s="191"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11.64</v>
      </c>
      <c r="L4279" s="192" t="str">
        <f t="shared" si="66"/>
        <v>Spirits375</v>
      </c>
      <c r="M4279" s="191">
        <f>VLOOKUP(L4279,'Slope %'!C:D,2,0)</f>
        <v>0.1</v>
      </c>
    </row>
    <row r="4280" spans="1:13" x14ac:dyDescent="0.25">
      <c r="A4280">
        <v>52920</v>
      </c>
      <c r="B4280" s="58" t="s">
        <v>3808</v>
      </c>
      <c r="C4280" s="58" t="s">
        <v>673</v>
      </c>
      <c r="D4280" s="58" t="s">
        <v>674</v>
      </c>
      <c r="E4280" s="58">
        <v>4260</v>
      </c>
      <c r="F4280" s="58">
        <v>2</v>
      </c>
      <c r="G4280" s="59">
        <v>7</v>
      </c>
      <c r="H4280" s="58" t="s">
        <v>3809</v>
      </c>
      <c r="I4280" s="59">
        <v>29.99</v>
      </c>
      <c r="J4280">
        <v>12</v>
      </c>
      <c r="K4280" s="191"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23.28</v>
      </c>
      <c r="L4280" s="192" t="str">
        <f t="shared" si="66"/>
        <v>Ready to Drink4260</v>
      </c>
      <c r="M4280" s="191">
        <f>VLOOKUP(L4280,'Slope %'!C:D,2,0)</f>
        <v>7.0000000000000007E-2</v>
      </c>
    </row>
    <row r="4281" spans="1:13" x14ac:dyDescent="0.25">
      <c r="A4281">
        <v>52920</v>
      </c>
      <c r="B4281" s="58" t="s">
        <v>3808</v>
      </c>
      <c r="C4281" s="58" t="s">
        <v>673</v>
      </c>
      <c r="D4281" s="58" t="s">
        <v>674</v>
      </c>
      <c r="E4281" s="58">
        <v>4260</v>
      </c>
      <c r="F4281" s="58">
        <v>2</v>
      </c>
      <c r="G4281" s="59">
        <v>7</v>
      </c>
      <c r="H4281" s="58" t="s">
        <v>3809</v>
      </c>
      <c r="I4281" s="59">
        <v>29.99</v>
      </c>
      <c r="J4281">
        <v>12</v>
      </c>
      <c r="K4281" s="191"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23.28</v>
      </c>
      <c r="L4281" s="192" t="str">
        <f t="shared" si="66"/>
        <v>Ready to Drink4260</v>
      </c>
      <c r="M4281" s="191">
        <f>VLOOKUP(L4281,'Slope %'!C:D,2,0)</f>
        <v>7.0000000000000007E-2</v>
      </c>
    </row>
    <row r="4282" spans="1:13" x14ac:dyDescent="0.25">
      <c r="A4282">
        <v>52931</v>
      </c>
      <c r="B4282" s="58" t="s">
        <v>3810</v>
      </c>
      <c r="C4282" s="58" t="s">
        <v>410</v>
      </c>
      <c r="D4282" s="58" t="s">
        <v>411</v>
      </c>
      <c r="E4282" s="58">
        <v>473</v>
      </c>
      <c r="F4282" s="58">
        <v>24</v>
      </c>
      <c r="G4282" s="59">
        <v>4.5</v>
      </c>
      <c r="H4282" s="58" t="s">
        <v>1959</v>
      </c>
      <c r="I4282" s="59">
        <v>4.25</v>
      </c>
      <c r="J4282">
        <v>1</v>
      </c>
      <c r="K4282" s="191"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1.66</v>
      </c>
      <c r="L4282" s="192" t="str">
        <f t="shared" si="66"/>
        <v>Beer473</v>
      </c>
      <c r="M4282" s="191">
        <f>VLOOKUP(L4282,'Slope %'!C:D,2,0)</f>
        <v>0.12</v>
      </c>
    </row>
    <row r="4283" spans="1:13" x14ac:dyDescent="0.25">
      <c r="A4283">
        <v>52931</v>
      </c>
      <c r="B4283" s="58" t="s">
        <v>3810</v>
      </c>
      <c r="C4283" s="58" t="s">
        <v>410</v>
      </c>
      <c r="D4283" s="58" t="s">
        <v>411</v>
      </c>
      <c r="E4283" s="58">
        <v>473</v>
      </c>
      <c r="F4283" s="58">
        <v>24</v>
      </c>
      <c r="G4283" s="59">
        <v>4.5</v>
      </c>
      <c r="H4283" s="58" t="s">
        <v>1959</v>
      </c>
      <c r="I4283" s="59">
        <v>4.25</v>
      </c>
      <c r="J4283">
        <v>1</v>
      </c>
      <c r="K4283" s="191"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1.66</v>
      </c>
      <c r="L4283" s="192" t="str">
        <f t="shared" si="66"/>
        <v>Beer473</v>
      </c>
      <c r="M4283" s="191">
        <f>VLOOKUP(L4283,'Slope %'!C:D,2,0)</f>
        <v>0.12</v>
      </c>
    </row>
    <row r="4284" spans="1:13" x14ac:dyDescent="0.25">
      <c r="A4284">
        <v>52932</v>
      </c>
      <c r="B4284" s="58" t="s">
        <v>3811</v>
      </c>
      <c r="C4284" s="58" t="s">
        <v>410</v>
      </c>
      <c r="D4284" s="58" t="s">
        <v>906</v>
      </c>
      <c r="E4284" s="58">
        <v>473</v>
      </c>
      <c r="F4284" s="58">
        <v>24</v>
      </c>
      <c r="G4284" s="59">
        <v>5.5</v>
      </c>
      <c r="H4284" s="58" t="s">
        <v>2967</v>
      </c>
      <c r="I4284" s="59">
        <v>4.8899999999999997</v>
      </c>
      <c r="J4284">
        <v>1</v>
      </c>
      <c r="K4284" s="191"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2.0299999999999998</v>
      </c>
      <c r="L4284" s="192" t="str">
        <f t="shared" si="66"/>
        <v>Beer473</v>
      </c>
      <c r="M4284" s="191">
        <f>VLOOKUP(L4284,'Slope %'!C:D,2,0)</f>
        <v>0.12</v>
      </c>
    </row>
    <row r="4285" spans="1:13" x14ac:dyDescent="0.25">
      <c r="A4285">
        <v>52932</v>
      </c>
      <c r="B4285" s="58" t="s">
        <v>3811</v>
      </c>
      <c r="C4285" s="58" t="s">
        <v>410</v>
      </c>
      <c r="D4285" s="58" t="s">
        <v>906</v>
      </c>
      <c r="E4285" s="58">
        <v>473</v>
      </c>
      <c r="F4285" s="58">
        <v>24</v>
      </c>
      <c r="G4285" s="59">
        <v>5.5</v>
      </c>
      <c r="H4285" s="58" t="s">
        <v>2967</v>
      </c>
      <c r="I4285" s="59">
        <v>4.8899999999999997</v>
      </c>
      <c r="J4285">
        <v>1</v>
      </c>
      <c r="K4285" s="191"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2.0299999999999998</v>
      </c>
      <c r="L4285" s="192" t="str">
        <f t="shared" si="66"/>
        <v>Beer473</v>
      </c>
      <c r="M4285" s="191">
        <f>VLOOKUP(L4285,'Slope %'!C:D,2,0)</f>
        <v>0.12</v>
      </c>
    </row>
    <row r="4286" spans="1:13" x14ac:dyDescent="0.25">
      <c r="A4286">
        <v>52953</v>
      </c>
      <c r="B4286" s="58" t="s">
        <v>3812</v>
      </c>
      <c r="C4286" s="58" t="s">
        <v>414</v>
      </c>
      <c r="D4286" s="58" t="s">
        <v>810</v>
      </c>
      <c r="E4286" s="58">
        <v>750</v>
      </c>
      <c r="F4286" s="58">
        <v>6</v>
      </c>
      <c r="G4286" s="59">
        <v>46</v>
      </c>
      <c r="H4286" s="58" t="s">
        <v>3813</v>
      </c>
      <c r="I4286" s="59">
        <v>74.790000000000006</v>
      </c>
      <c r="J4286">
        <v>1</v>
      </c>
      <c r="K4286" s="191"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26.93</v>
      </c>
      <c r="L4286" s="192" t="str">
        <f t="shared" si="66"/>
        <v>Spirits750</v>
      </c>
      <c r="M4286" s="191">
        <f>VLOOKUP(L4286,'Slope %'!C:D,2,0)</f>
        <v>7.0000000000000007E-2</v>
      </c>
    </row>
    <row r="4287" spans="1:13" x14ac:dyDescent="0.25">
      <c r="A4287">
        <v>52955</v>
      </c>
      <c r="B4287" s="58" t="s">
        <v>3814</v>
      </c>
      <c r="C4287" s="58" t="s">
        <v>410</v>
      </c>
      <c r="D4287" s="58" t="s">
        <v>717</v>
      </c>
      <c r="E4287" s="58">
        <v>473</v>
      </c>
      <c r="F4287" s="58">
        <v>24</v>
      </c>
      <c r="G4287" s="59">
        <v>8</v>
      </c>
      <c r="H4287" s="58" t="s">
        <v>1526</v>
      </c>
      <c r="I4287" s="59">
        <v>4.25</v>
      </c>
      <c r="J4287">
        <v>1</v>
      </c>
      <c r="K4287" s="191"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2.95</v>
      </c>
      <c r="L4287" s="192" t="str">
        <f t="shared" si="66"/>
        <v>Beer473</v>
      </c>
      <c r="M4287" s="191">
        <f>VLOOKUP(L4287,'Slope %'!C:D,2,0)</f>
        <v>0.12</v>
      </c>
    </row>
    <row r="4288" spans="1:13" x14ac:dyDescent="0.25">
      <c r="A4288">
        <v>52955</v>
      </c>
      <c r="B4288" s="58" t="s">
        <v>3814</v>
      </c>
      <c r="C4288" s="58" t="s">
        <v>410</v>
      </c>
      <c r="D4288" s="58" t="s">
        <v>717</v>
      </c>
      <c r="E4288" s="58">
        <v>473</v>
      </c>
      <c r="F4288" s="58">
        <v>24</v>
      </c>
      <c r="G4288" s="59">
        <v>8</v>
      </c>
      <c r="H4288" s="58" t="s">
        <v>1526</v>
      </c>
      <c r="I4288" s="59">
        <v>4.25</v>
      </c>
      <c r="J4288">
        <v>1</v>
      </c>
      <c r="K4288" s="191"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2.95</v>
      </c>
      <c r="L4288" s="192" t="str">
        <f t="shared" si="66"/>
        <v>Beer473</v>
      </c>
      <c r="M4288" s="191">
        <f>VLOOKUP(L4288,'Slope %'!C:D,2,0)</f>
        <v>0.12</v>
      </c>
    </row>
    <row r="4289" spans="1:13" x14ac:dyDescent="0.25">
      <c r="A4289">
        <v>52957</v>
      </c>
      <c r="B4289" s="58" t="s">
        <v>3815</v>
      </c>
      <c r="C4289" s="58" t="s">
        <v>410</v>
      </c>
      <c r="D4289" s="58" t="s">
        <v>677</v>
      </c>
      <c r="E4289" s="58">
        <v>4260</v>
      </c>
      <c r="F4289" s="58">
        <v>2</v>
      </c>
      <c r="G4289" s="59">
        <v>5</v>
      </c>
      <c r="H4289" s="58" t="s">
        <v>1526</v>
      </c>
      <c r="I4289" s="59">
        <v>26.99</v>
      </c>
      <c r="J4289">
        <v>12</v>
      </c>
      <c r="K4289" s="191"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16.63</v>
      </c>
      <c r="L4289" s="192" t="str">
        <f t="shared" si="66"/>
        <v>Beer4260</v>
      </c>
      <c r="M4289" s="191">
        <f>VLOOKUP(L4289,'Slope %'!C:D,2,0)</f>
        <v>7.0000000000000007E-2</v>
      </c>
    </row>
    <row r="4290" spans="1:13" x14ac:dyDescent="0.25">
      <c r="A4290">
        <v>52957</v>
      </c>
      <c r="B4290" s="58" t="s">
        <v>3815</v>
      </c>
      <c r="C4290" s="58" t="s">
        <v>410</v>
      </c>
      <c r="D4290" s="58" t="s">
        <v>677</v>
      </c>
      <c r="E4290" s="58">
        <v>4260</v>
      </c>
      <c r="F4290" s="58">
        <v>2</v>
      </c>
      <c r="G4290" s="59">
        <v>5</v>
      </c>
      <c r="H4290" s="58" t="s">
        <v>1526</v>
      </c>
      <c r="I4290" s="59">
        <v>26.99</v>
      </c>
      <c r="J4290">
        <v>12</v>
      </c>
      <c r="K4290" s="191"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16.63</v>
      </c>
      <c r="L4290" s="192" t="str">
        <f t="shared" si="66"/>
        <v>Beer4260</v>
      </c>
      <c r="M4290" s="191">
        <f>VLOOKUP(L4290,'Slope %'!C:D,2,0)</f>
        <v>7.0000000000000007E-2</v>
      </c>
    </row>
    <row r="4291" spans="1:13" x14ac:dyDescent="0.25">
      <c r="A4291">
        <v>52975</v>
      </c>
      <c r="B4291" s="58" t="s">
        <v>3816</v>
      </c>
      <c r="C4291" s="58" t="s">
        <v>423</v>
      </c>
      <c r="D4291" s="58" t="s">
        <v>598</v>
      </c>
      <c r="E4291" s="58">
        <v>750</v>
      </c>
      <c r="F4291" s="58">
        <v>12</v>
      </c>
      <c r="G4291" s="59">
        <v>13.5</v>
      </c>
      <c r="H4291" s="58" t="s">
        <v>541</v>
      </c>
      <c r="I4291" s="59">
        <v>36.99</v>
      </c>
      <c r="J4291">
        <v>1</v>
      </c>
      <c r="K4291" s="191"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7.9</v>
      </c>
      <c r="L4291" s="192" t="str">
        <f t="shared" ref="L4291:L4354" si="67">(_xlfn.CONCAT(C4291,E4291))</f>
        <v>Wine750</v>
      </c>
      <c r="M4291" s="191">
        <f>VLOOKUP(L4291,'Slope %'!C:D,2,0)</f>
        <v>0.1</v>
      </c>
    </row>
    <row r="4292" spans="1:13" x14ac:dyDescent="0.25">
      <c r="A4292">
        <v>52988</v>
      </c>
      <c r="B4292" s="58" t="s">
        <v>3817</v>
      </c>
      <c r="C4292" s="58" t="s">
        <v>414</v>
      </c>
      <c r="D4292" s="58" t="s">
        <v>892</v>
      </c>
      <c r="E4292" s="58">
        <v>150</v>
      </c>
      <c r="F4292" s="58">
        <v>24</v>
      </c>
      <c r="G4292" s="59">
        <v>40</v>
      </c>
      <c r="H4292" s="58" t="s">
        <v>445</v>
      </c>
      <c r="I4292" s="59">
        <v>14.99</v>
      </c>
      <c r="J4292">
        <v>3</v>
      </c>
      <c r="K4292" s="191"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6.38</v>
      </c>
      <c r="L4292" s="192" t="str">
        <f t="shared" si="67"/>
        <v>Spirits150</v>
      </c>
      <c r="M4292" s="191">
        <f>VLOOKUP(L4292,'Slope %'!C:D,2,0)</f>
        <v>0.1</v>
      </c>
    </row>
    <row r="4293" spans="1:13" x14ac:dyDescent="0.25">
      <c r="A4293">
        <v>52993</v>
      </c>
      <c r="B4293" s="58" t="s">
        <v>3818</v>
      </c>
      <c r="C4293" s="58" t="s">
        <v>423</v>
      </c>
      <c r="D4293" s="58" t="s">
        <v>465</v>
      </c>
      <c r="E4293" s="58">
        <v>750</v>
      </c>
      <c r="F4293" s="58">
        <v>12</v>
      </c>
      <c r="G4293" s="59">
        <v>13.5</v>
      </c>
      <c r="H4293" s="58" t="s">
        <v>3819</v>
      </c>
      <c r="I4293" s="59">
        <v>17.989999999999998</v>
      </c>
      <c r="J4293">
        <v>1</v>
      </c>
      <c r="K4293" s="191"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7.9</v>
      </c>
      <c r="L4293" s="192" t="str">
        <f t="shared" si="67"/>
        <v>Wine750</v>
      </c>
      <c r="M4293" s="191">
        <f>VLOOKUP(L4293,'Slope %'!C:D,2,0)</f>
        <v>0.1</v>
      </c>
    </row>
    <row r="4294" spans="1:13" x14ac:dyDescent="0.25">
      <c r="A4294">
        <v>53015</v>
      </c>
      <c r="B4294" s="58" t="s">
        <v>3820</v>
      </c>
      <c r="C4294" s="58" t="s">
        <v>410</v>
      </c>
      <c r="D4294" s="58" t="s">
        <v>411</v>
      </c>
      <c r="E4294" s="58">
        <v>473</v>
      </c>
      <c r="F4294" s="58">
        <v>24</v>
      </c>
      <c r="G4294" s="59">
        <v>5</v>
      </c>
      <c r="H4294" s="58" t="s">
        <v>684</v>
      </c>
      <c r="I4294" s="59">
        <v>2.8</v>
      </c>
      <c r="J4294">
        <v>1</v>
      </c>
      <c r="K4294" s="191"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1.85</v>
      </c>
      <c r="L4294" s="192" t="str">
        <f t="shared" si="67"/>
        <v>Beer473</v>
      </c>
      <c r="M4294" s="191">
        <f>VLOOKUP(L4294,'Slope %'!C:D,2,0)</f>
        <v>0.12</v>
      </c>
    </row>
    <row r="4295" spans="1:13" x14ac:dyDescent="0.25">
      <c r="A4295">
        <v>53021</v>
      </c>
      <c r="B4295" s="58" t="s">
        <v>3821</v>
      </c>
      <c r="C4295" s="58" t="s">
        <v>410</v>
      </c>
      <c r="D4295" s="58" t="s">
        <v>411</v>
      </c>
      <c r="E4295" s="58">
        <v>355</v>
      </c>
      <c r="F4295" s="58">
        <v>24</v>
      </c>
      <c r="G4295" s="59">
        <v>5</v>
      </c>
      <c r="H4295" s="58" t="s">
        <v>1959</v>
      </c>
      <c r="I4295" s="59">
        <v>2.93</v>
      </c>
      <c r="J4295">
        <v>1</v>
      </c>
      <c r="K4295" s="191"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1.39</v>
      </c>
      <c r="L4295" s="192" t="str">
        <f t="shared" si="67"/>
        <v>Beer355</v>
      </c>
      <c r="M4295" s="191">
        <f>VLOOKUP(L4295,'Slope %'!C:D,2,0)</f>
        <v>0.12</v>
      </c>
    </row>
    <row r="4296" spans="1:13" x14ac:dyDescent="0.25">
      <c r="A4296">
        <v>53021</v>
      </c>
      <c r="B4296" s="58" t="s">
        <v>3821</v>
      </c>
      <c r="C4296" s="58" t="s">
        <v>410</v>
      </c>
      <c r="D4296" s="58" t="s">
        <v>411</v>
      </c>
      <c r="E4296" s="58">
        <v>355</v>
      </c>
      <c r="F4296" s="58">
        <v>24</v>
      </c>
      <c r="G4296" s="59">
        <v>5</v>
      </c>
      <c r="H4296" s="58" t="s">
        <v>1959</v>
      </c>
      <c r="I4296" s="59">
        <v>2.93</v>
      </c>
      <c r="J4296">
        <v>1</v>
      </c>
      <c r="K4296" s="191"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1.39</v>
      </c>
      <c r="L4296" s="192" t="str">
        <f t="shared" si="67"/>
        <v>Beer355</v>
      </c>
      <c r="M4296" s="191">
        <f>VLOOKUP(L4296,'Slope %'!C:D,2,0)</f>
        <v>0.12</v>
      </c>
    </row>
    <row r="4297" spans="1:13" x14ac:dyDescent="0.25">
      <c r="A4297">
        <v>53023</v>
      </c>
      <c r="B4297" s="58" t="s">
        <v>3822</v>
      </c>
      <c r="C4297" s="58" t="s">
        <v>410</v>
      </c>
      <c r="D4297" s="58" t="s">
        <v>717</v>
      </c>
      <c r="E4297" s="58">
        <v>473</v>
      </c>
      <c r="F4297" s="58">
        <v>24</v>
      </c>
      <c r="G4297" s="59">
        <v>6.9</v>
      </c>
      <c r="H4297" s="58" t="s">
        <v>841</v>
      </c>
      <c r="I4297" s="59">
        <v>4.49</v>
      </c>
      <c r="J4297">
        <v>1</v>
      </c>
      <c r="K4297" s="191"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2.5499999999999998</v>
      </c>
      <c r="L4297" s="192" t="str">
        <f t="shared" si="67"/>
        <v>Beer473</v>
      </c>
      <c r="M4297" s="191">
        <f>VLOOKUP(L4297,'Slope %'!C:D,2,0)</f>
        <v>0.12</v>
      </c>
    </row>
    <row r="4298" spans="1:13" x14ac:dyDescent="0.25">
      <c r="A4298">
        <v>53023</v>
      </c>
      <c r="B4298" s="58" t="s">
        <v>3822</v>
      </c>
      <c r="C4298" s="58" t="s">
        <v>410</v>
      </c>
      <c r="D4298" s="58" t="s">
        <v>717</v>
      </c>
      <c r="E4298" s="58">
        <v>473</v>
      </c>
      <c r="F4298" s="58">
        <v>24</v>
      </c>
      <c r="G4298" s="59">
        <v>6.9</v>
      </c>
      <c r="H4298" s="58" t="s">
        <v>841</v>
      </c>
      <c r="I4298" s="59">
        <v>4.49</v>
      </c>
      <c r="J4298">
        <v>1</v>
      </c>
      <c r="K4298" s="191"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2.5499999999999998</v>
      </c>
      <c r="L4298" s="192" t="str">
        <f t="shared" si="67"/>
        <v>Beer473</v>
      </c>
      <c r="M4298" s="191">
        <f>VLOOKUP(L4298,'Slope %'!C:D,2,0)</f>
        <v>0.12</v>
      </c>
    </row>
    <row r="4299" spans="1:13" x14ac:dyDescent="0.25">
      <c r="A4299">
        <v>53054</v>
      </c>
      <c r="B4299" s="58" t="s">
        <v>3823</v>
      </c>
      <c r="C4299" s="58" t="s">
        <v>414</v>
      </c>
      <c r="D4299" s="58" t="s">
        <v>3087</v>
      </c>
      <c r="E4299" s="58">
        <v>360</v>
      </c>
      <c r="F4299" s="58">
        <v>20</v>
      </c>
      <c r="G4299" s="59">
        <v>13.5</v>
      </c>
      <c r="H4299" s="58" t="s">
        <v>600</v>
      </c>
      <c r="I4299" s="59">
        <v>11.29</v>
      </c>
      <c r="J4299">
        <v>1</v>
      </c>
      <c r="K4299" s="191"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4.3099999999999996</v>
      </c>
      <c r="L4299" s="192" t="str">
        <f t="shared" si="67"/>
        <v>Spirits360</v>
      </c>
      <c r="M4299" s="191">
        <f>VLOOKUP(L4299,'Slope %'!C:D,2,0)</f>
        <v>0.1</v>
      </c>
    </row>
    <row r="4300" spans="1:13" x14ac:dyDescent="0.25">
      <c r="A4300">
        <v>53055</v>
      </c>
      <c r="B4300" s="58" t="s">
        <v>3824</v>
      </c>
      <c r="C4300" s="58" t="s">
        <v>410</v>
      </c>
      <c r="D4300" s="58" t="s">
        <v>717</v>
      </c>
      <c r="E4300" s="58">
        <v>473</v>
      </c>
      <c r="F4300" s="58">
        <v>24</v>
      </c>
      <c r="G4300" s="59">
        <v>8</v>
      </c>
      <c r="H4300" s="58" t="s">
        <v>684</v>
      </c>
      <c r="I4300" s="59">
        <v>3.19</v>
      </c>
      <c r="J4300">
        <v>1</v>
      </c>
      <c r="K4300" s="191"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2.95</v>
      </c>
      <c r="L4300" s="192" t="str">
        <f t="shared" si="67"/>
        <v>Beer473</v>
      </c>
      <c r="M4300" s="191">
        <f>VLOOKUP(L4300,'Slope %'!C:D,2,0)</f>
        <v>0.12</v>
      </c>
    </row>
    <row r="4301" spans="1:13" x14ac:dyDescent="0.25">
      <c r="A4301">
        <v>53070</v>
      </c>
      <c r="B4301" s="58" t="s">
        <v>3825</v>
      </c>
      <c r="C4301" s="58" t="s">
        <v>673</v>
      </c>
      <c r="D4301" s="58" t="s">
        <v>750</v>
      </c>
      <c r="E4301" s="58">
        <v>1600</v>
      </c>
      <c r="F4301" s="58">
        <v>6</v>
      </c>
      <c r="G4301" s="59">
        <v>7</v>
      </c>
      <c r="H4301" s="58" t="s">
        <v>3809</v>
      </c>
      <c r="I4301" s="59">
        <v>12.99</v>
      </c>
      <c r="J4301">
        <v>4</v>
      </c>
      <c r="K4301" s="191"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8.74</v>
      </c>
      <c r="L4301" s="192" t="str">
        <f t="shared" si="67"/>
        <v>Ready to Drink1600</v>
      </c>
      <c r="M4301" s="191">
        <f>VLOOKUP(L4301,'Slope %'!C:D,2,0)</f>
        <v>0.1</v>
      </c>
    </row>
    <row r="4302" spans="1:13" x14ac:dyDescent="0.25">
      <c r="A4302">
        <v>53070</v>
      </c>
      <c r="B4302" s="58" t="s">
        <v>3825</v>
      </c>
      <c r="C4302" s="58" t="s">
        <v>673</v>
      </c>
      <c r="D4302" s="58" t="s">
        <v>750</v>
      </c>
      <c r="E4302" s="58">
        <v>1600</v>
      </c>
      <c r="F4302" s="58">
        <v>6</v>
      </c>
      <c r="G4302" s="59">
        <v>7</v>
      </c>
      <c r="H4302" s="58" t="s">
        <v>3809</v>
      </c>
      <c r="I4302" s="59">
        <v>12.99</v>
      </c>
      <c r="J4302">
        <v>4</v>
      </c>
      <c r="K4302" s="191"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8.74</v>
      </c>
      <c r="L4302" s="192" t="str">
        <f t="shared" si="67"/>
        <v>Ready to Drink1600</v>
      </c>
      <c r="M4302" s="191">
        <f>VLOOKUP(L4302,'Slope %'!C:D,2,0)</f>
        <v>0.1</v>
      </c>
    </row>
    <row r="4303" spans="1:13" x14ac:dyDescent="0.25">
      <c r="A4303">
        <v>53071</v>
      </c>
      <c r="B4303" s="58" t="s">
        <v>3826</v>
      </c>
      <c r="C4303" s="58" t="s">
        <v>673</v>
      </c>
      <c r="D4303" s="58" t="s">
        <v>750</v>
      </c>
      <c r="E4303" s="58">
        <v>1600</v>
      </c>
      <c r="F4303" s="58">
        <v>6</v>
      </c>
      <c r="G4303" s="59">
        <v>7</v>
      </c>
      <c r="H4303" s="58" t="s">
        <v>3809</v>
      </c>
      <c r="I4303" s="59">
        <v>12.99</v>
      </c>
      <c r="J4303">
        <v>4</v>
      </c>
      <c r="K4303" s="191"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8.74</v>
      </c>
      <c r="L4303" s="192" t="str">
        <f t="shared" si="67"/>
        <v>Ready to Drink1600</v>
      </c>
      <c r="M4303" s="191">
        <f>VLOOKUP(L4303,'Slope %'!C:D,2,0)</f>
        <v>0.1</v>
      </c>
    </row>
    <row r="4304" spans="1:13" x14ac:dyDescent="0.25">
      <c r="A4304">
        <v>53071</v>
      </c>
      <c r="B4304" s="58" t="s">
        <v>3826</v>
      </c>
      <c r="C4304" s="58" t="s">
        <v>673</v>
      </c>
      <c r="D4304" s="58" t="s">
        <v>750</v>
      </c>
      <c r="E4304" s="58">
        <v>1600</v>
      </c>
      <c r="F4304" s="58">
        <v>6</v>
      </c>
      <c r="G4304" s="59">
        <v>7</v>
      </c>
      <c r="H4304" s="58" t="s">
        <v>3809</v>
      </c>
      <c r="I4304" s="59">
        <v>12.99</v>
      </c>
      <c r="J4304">
        <v>4</v>
      </c>
      <c r="K4304" s="191"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8.74</v>
      </c>
      <c r="L4304" s="192" t="str">
        <f t="shared" si="67"/>
        <v>Ready to Drink1600</v>
      </c>
      <c r="M4304" s="191">
        <f>VLOOKUP(L4304,'Slope %'!C:D,2,0)</f>
        <v>0.1</v>
      </c>
    </row>
    <row r="4305" spans="1:13" x14ac:dyDescent="0.25">
      <c r="A4305">
        <v>53075</v>
      </c>
      <c r="B4305" s="58" t="s">
        <v>3827</v>
      </c>
      <c r="C4305" s="58" t="s">
        <v>423</v>
      </c>
      <c r="D4305" s="58" t="s">
        <v>436</v>
      </c>
      <c r="E4305" s="58">
        <v>750</v>
      </c>
      <c r="F4305" s="58">
        <v>12</v>
      </c>
      <c r="G4305" s="59">
        <v>9</v>
      </c>
      <c r="H4305" s="58" t="s">
        <v>600</v>
      </c>
      <c r="I4305" s="59">
        <v>17.989999999999998</v>
      </c>
      <c r="J4305">
        <v>1</v>
      </c>
      <c r="K4305" s="191"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5.27</v>
      </c>
      <c r="L4305" s="192" t="str">
        <f t="shared" si="67"/>
        <v>Wine750</v>
      </c>
      <c r="M4305" s="191">
        <f>VLOOKUP(L4305,'Slope %'!C:D,2,0)</f>
        <v>0.1</v>
      </c>
    </row>
    <row r="4306" spans="1:13" x14ac:dyDescent="0.25">
      <c r="A4306">
        <v>53082</v>
      </c>
      <c r="B4306" s="58" t="s">
        <v>518</v>
      </c>
      <c r="C4306" s="58" t="s">
        <v>414</v>
      </c>
      <c r="D4306" s="58" t="s">
        <v>418</v>
      </c>
      <c r="E4306" s="58">
        <v>1750</v>
      </c>
      <c r="F4306" s="58">
        <v>6</v>
      </c>
      <c r="G4306" s="59">
        <v>40</v>
      </c>
      <c r="H4306" s="58" t="s">
        <v>416</v>
      </c>
      <c r="I4306" s="59">
        <v>54.79</v>
      </c>
      <c r="J4306">
        <v>1</v>
      </c>
      <c r="K4306" s="191"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54.65</v>
      </c>
      <c r="L4306" s="192" t="str">
        <f t="shared" si="67"/>
        <v>Spirits1750</v>
      </c>
      <c r="M4306" s="191">
        <f>VLOOKUP(L4306,'Slope %'!C:D,2,0)</f>
        <v>0.03</v>
      </c>
    </row>
    <row r="4307" spans="1:13" x14ac:dyDescent="0.25">
      <c r="A4307">
        <v>53088</v>
      </c>
      <c r="B4307" s="58" t="s">
        <v>3828</v>
      </c>
      <c r="C4307" s="58" t="s">
        <v>423</v>
      </c>
      <c r="D4307" s="58" t="s">
        <v>510</v>
      </c>
      <c r="E4307" s="58">
        <v>750</v>
      </c>
      <c r="F4307" s="58">
        <v>6</v>
      </c>
      <c r="G4307" s="59">
        <v>19</v>
      </c>
      <c r="H4307" s="58" t="s">
        <v>586</v>
      </c>
      <c r="I4307" s="59">
        <v>47.99</v>
      </c>
      <c r="J4307">
        <v>1</v>
      </c>
      <c r="K4307" s="191"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11.12</v>
      </c>
      <c r="L4307" s="192" t="str">
        <f t="shared" si="67"/>
        <v>Wine750</v>
      </c>
      <c r="M4307" s="191">
        <f>VLOOKUP(L4307,'Slope %'!C:D,2,0)</f>
        <v>0.1</v>
      </c>
    </row>
    <row r="4308" spans="1:13" x14ac:dyDescent="0.25">
      <c r="A4308">
        <v>53091</v>
      </c>
      <c r="B4308" s="58" t="s">
        <v>3829</v>
      </c>
      <c r="C4308" s="58" t="s">
        <v>423</v>
      </c>
      <c r="D4308" s="58" t="s">
        <v>510</v>
      </c>
      <c r="E4308" s="58">
        <v>750</v>
      </c>
      <c r="F4308" s="58">
        <v>6</v>
      </c>
      <c r="G4308" s="59">
        <v>20</v>
      </c>
      <c r="H4308" s="58" t="s">
        <v>561</v>
      </c>
      <c r="I4308" s="59">
        <v>46.99</v>
      </c>
      <c r="J4308">
        <v>1</v>
      </c>
      <c r="K4308" s="191"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11.71</v>
      </c>
      <c r="L4308" s="192" t="str">
        <f t="shared" si="67"/>
        <v>Wine750</v>
      </c>
      <c r="M4308" s="191">
        <f>VLOOKUP(L4308,'Slope %'!C:D,2,0)</f>
        <v>0.1</v>
      </c>
    </row>
    <row r="4309" spans="1:13" x14ac:dyDescent="0.25">
      <c r="A4309">
        <v>53092</v>
      </c>
      <c r="B4309" s="58" t="s">
        <v>3830</v>
      </c>
      <c r="C4309" s="58" t="s">
        <v>410</v>
      </c>
      <c r="D4309" s="58" t="s">
        <v>717</v>
      </c>
      <c r="E4309" s="58">
        <v>473</v>
      </c>
      <c r="F4309" s="58">
        <v>24</v>
      </c>
      <c r="G4309" s="59">
        <v>6.5</v>
      </c>
      <c r="H4309" s="58" t="s">
        <v>2280</v>
      </c>
      <c r="I4309" s="59">
        <v>4.99</v>
      </c>
      <c r="J4309">
        <v>1</v>
      </c>
      <c r="K4309" s="191"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2.4</v>
      </c>
      <c r="L4309" s="192" t="str">
        <f t="shared" si="67"/>
        <v>Beer473</v>
      </c>
      <c r="M4309" s="191">
        <f>VLOOKUP(L4309,'Slope %'!C:D,2,0)</f>
        <v>0.12</v>
      </c>
    </row>
    <row r="4310" spans="1:13" x14ac:dyDescent="0.25">
      <c r="A4310">
        <v>53092</v>
      </c>
      <c r="B4310" s="58" t="s">
        <v>3830</v>
      </c>
      <c r="C4310" s="58" t="s">
        <v>410</v>
      </c>
      <c r="D4310" s="58" t="s">
        <v>717</v>
      </c>
      <c r="E4310" s="58">
        <v>473</v>
      </c>
      <c r="F4310" s="58">
        <v>24</v>
      </c>
      <c r="G4310" s="59">
        <v>6.5</v>
      </c>
      <c r="H4310" s="58" t="s">
        <v>2280</v>
      </c>
      <c r="I4310" s="59">
        <v>4.99</v>
      </c>
      <c r="J4310">
        <v>1</v>
      </c>
      <c r="K4310" s="191"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2.4</v>
      </c>
      <c r="L4310" s="192" t="str">
        <f t="shared" si="67"/>
        <v>Beer473</v>
      </c>
      <c r="M4310" s="191">
        <f>VLOOKUP(L4310,'Slope %'!C:D,2,0)</f>
        <v>0.12</v>
      </c>
    </row>
    <row r="4311" spans="1:13" x14ac:dyDescent="0.25">
      <c r="A4311">
        <v>53093</v>
      </c>
      <c r="B4311" s="58" t="s">
        <v>3831</v>
      </c>
      <c r="C4311" s="58" t="s">
        <v>673</v>
      </c>
      <c r="D4311" s="58" t="s">
        <v>750</v>
      </c>
      <c r="E4311" s="58">
        <v>1600</v>
      </c>
      <c r="F4311" s="58">
        <v>6</v>
      </c>
      <c r="G4311" s="59">
        <v>7</v>
      </c>
      <c r="H4311" s="58" t="s">
        <v>3809</v>
      </c>
      <c r="I4311" s="59">
        <v>12.99</v>
      </c>
      <c r="J4311">
        <v>4</v>
      </c>
      <c r="K4311" s="191"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8.74</v>
      </c>
      <c r="L4311" s="192" t="str">
        <f t="shared" si="67"/>
        <v>Ready to Drink1600</v>
      </c>
      <c r="M4311" s="191">
        <f>VLOOKUP(L4311,'Slope %'!C:D,2,0)</f>
        <v>0.1</v>
      </c>
    </row>
    <row r="4312" spans="1:13" x14ac:dyDescent="0.25">
      <c r="A4312">
        <v>53093</v>
      </c>
      <c r="B4312" s="58" t="s">
        <v>3831</v>
      </c>
      <c r="C4312" s="58" t="s">
        <v>673</v>
      </c>
      <c r="D4312" s="58" t="s">
        <v>750</v>
      </c>
      <c r="E4312" s="58">
        <v>1600</v>
      </c>
      <c r="F4312" s="58">
        <v>6</v>
      </c>
      <c r="G4312" s="59">
        <v>7</v>
      </c>
      <c r="H4312" s="58" t="s">
        <v>3809</v>
      </c>
      <c r="I4312" s="59">
        <v>12.99</v>
      </c>
      <c r="J4312">
        <v>4</v>
      </c>
      <c r="K4312" s="191"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8.74</v>
      </c>
      <c r="L4312" s="192" t="str">
        <f t="shared" si="67"/>
        <v>Ready to Drink1600</v>
      </c>
      <c r="M4312" s="191">
        <f>VLOOKUP(L4312,'Slope %'!C:D,2,0)</f>
        <v>0.1</v>
      </c>
    </row>
    <row r="4313" spans="1:13" x14ac:dyDescent="0.25">
      <c r="A4313">
        <v>53095</v>
      </c>
      <c r="B4313" s="58" t="s">
        <v>3832</v>
      </c>
      <c r="C4313" s="58" t="s">
        <v>673</v>
      </c>
      <c r="D4313" s="58" t="s">
        <v>750</v>
      </c>
      <c r="E4313" s="58">
        <v>1600</v>
      </c>
      <c r="F4313" s="58">
        <v>8</v>
      </c>
      <c r="G4313" s="59">
        <v>7</v>
      </c>
      <c r="H4313" s="58" t="s">
        <v>3809</v>
      </c>
      <c r="I4313" s="59">
        <v>12.99</v>
      </c>
      <c r="J4313">
        <v>4</v>
      </c>
      <c r="K4313" s="191"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8.74</v>
      </c>
      <c r="L4313" s="192" t="str">
        <f t="shared" si="67"/>
        <v>Ready to Drink1600</v>
      </c>
      <c r="M4313" s="191">
        <f>VLOOKUP(L4313,'Slope %'!C:D,2,0)</f>
        <v>0.1</v>
      </c>
    </row>
    <row r="4314" spans="1:13" x14ac:dyDescent="0.25">
      <c r="A4314">
        <v>53095</v>
      </c>
      <c r="B4314" s="58" t="s">
        <v>3832</v>
      </c>
      <c r="C4314" s="58" t="s">
        <v>673</v>
      </c>
      <c r="D4314" s="58" t="s">
        <v>750</v>
      </c>
      <c r="E4314" s="58">
        <v>1600</v>
      </c>
      <c r="F4314" s="58">
        <v>8</v>
      </c>
      <c r="G4314" s="59">
        <v>7</v>
      </c>
      <c r="H4314" s="58" t="s">
        <v>3809</v>
      </c>
      <c r="I4314" s="59">
        <v>12.99</v>
      </c>
      <c r="J4314">
        <v>4</v>
      </c>
      <c r="K4314" s="191"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8.74</v>
      </c>
      <c r="L4314" s="192" t="str">
        <f t="shared" si="67"/>
        <v>Ready to Drink1600</v>
      </c>
      <c r="M4314" s="191">
        <f>VLOOKUP(L4314,'Slope %'!C:D,2,0)</f>
        <v>0.1</v>
      </c>
    </row>
    <row r="4315" spans="1:13" x14ac:dyDescent="0.25">
      <c r="A4315">
        <v>53097</v>
      </c>
      <c r="B4315" s="58" t="s">
        <v>3833</v>
      </c>
      <c r="C4315" s="58" t="s">
        <v>673</v>
      </c>
      <c r="D4315" s="58" t="s">
        <v>750</v>
      </c>
      <c r="E4315" s="58">
        <v>1600</v>
      </c>
      <c r="F4315" s="58">
        <v>8</v>
      </c>
      <c r="G4315" s="59">
        <v>7</v>
      </c>
      <c r="H4315" s="58" t="s">
        <v>3809</v>
      </c>
      <c r="I4315" s="59">
        <v>12.99</v>
      </c>
      <c r="J4315">
        <v>4</v>
      </c>
      <c r="K4315" s="191"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8.74</v>
      </c>
      <c r="L4315" s="192" t="str">
        <f t="shared" si="67"/>
        <v>Ready to Drink1600</v>
      </c>
      <c r="M4315" s="191">
        <f>VLOOKUP(L4315,'Slope %'!C:D,2,0)</f>
        <v>0.1</v>
      </c>
    </row>
    <row r="4316" spans="1:13" x14ac:dyDescent="0.25">
      <c r="A4316">
        <v>53097</v>
      </c>
      <c r="B4316" s="58" t="s">
        <v>3833</v>
      </c>
      <c r="C4316" s="58" t="s">
        <v>673</v>
      </c>
      <c r="D4316" s="58" t="s">
        <v>750</v>
      </c>
      <c r="E4316" s="58">
        <v>1600</v>
      </c>
      <c r="F4316" s="58">
        <v>8</v>
      </c>
      <c r="G4316" s="59">
        <v>7</v>
      </c>
      <c r="H4316" s="58" t="s">
        <v>3809</v>
      </c>
      <c r="I4316" s="59">
        <v>12.99</v>
      </c>
      <c r="J4316">
        <v>4</v>
      </c>
      <c r="K4316" s="191"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8.74</v>
      </c>
      <c r="L4316" s="192" t="str">
        <f t="shared" si="67"/>
        <v>Ready to Drink1600</v>
      </c>
      <c r="M4316" s="191">
        <f>VLOOKUP(L4316,'Slope %'!C:D,2,0)</f>
        <v>0.1</v>
      </c>
    </row>
    <row r="4317" spans="1:13" x14ac:dyDescent="0.25">
      <c r="A4317">
        <v>53098</v>
      </c>
      <c r="B4317" s="58" t="s">
        <v>3834</v>
      </c>
      <c r="C4317" s="58" t="s">
        <v>673</v>
      </c>
      <c r="D4317" s="58" t="s">
        <v>750</v>
      </c>
      <c r="E4317" s="58">
        <v>1600</v>
      </c>
      <c r="F4317" s="58">
        <v>6</v>
      </c>
      <c r="G4317" s="59">
        <v>7</v>
      </c>
      <c r="H4317" s="58" t="s">
        <v>3809</v>
      </c>
      <c r="I4317" s="59">
        <v>12.99</v>
      </c>
      <c r="J4317">
        <v>4</v>
      </c>
      <c r="K4317" s="191"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8.74</v>
      </c>
      <c r="L4317" s="192" t="str">
        <f t="shared" si="67"/>
        <v>Ready to Drink1600</v>
      </c>
      <c r="M4317" s="191">
        <f>VLOOKUP(L4317,'Slope %'!C:D,2,0)</f>
        <v>0.1</v>
      </c>
    </row>
    <row r="4318" spans="1:13" x14ac:dyDescent="0.25">
      <c r="A4318">
        <v>53098</v>
      </c>
      <c r="B4318" s="58" t="s">
        <v>3834</v>
      </c>
      <c r="C4318" s="58" t="s">
        <v>673</v>
      </c>
      <c r="D4318" s="58" t="s">
        <v>750</v>
      </c>
      <c r="E4318" s="58">
        <v>1600</v>
      </c>
      <c r="F4318" s="58">
        <v>6</v>
      </c>
      <c r="G4318" s="59">
        <v>7</v>
      </c>
      <c r="H4318" s="58" t="s">
        <v>3809</v>
      </c>
      <c r="I4318" s="59">
        <v>12.99</v>
      </c>
      <c r="J4318">
        <v>4</v>
      </c>
      <c r="K4318" s="191"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8.74</v>
      </c>
      <c r="L4318" s="192" t="str">
        <f t="shared" si="67"/>
        <v>Ready to Drink1600</v>
      </c>
      <c r="M4318" s="191">
        <f>VLOOKUP(L4318,'Slope %'!C:D,2,0)</f>
        <v>0.1</v>
      </c>
    </row>
    <row r="4319" spans="1:13" x14ac:dyDescent="0.25">
      <c r="A4319">
        <v>53104</v>
      </c>
      <c r="B4319" s="58" t="s">
        <v>3835</v>
      </c>
      <c r="C4319" s="58" t="s">
        <v>423</v>
      </c>
      <c r="D4319" s="58" t="s">
        <v>602</v>
      </c>
      <c r="E4319" s="58">
        <v>750</v>
      </c>
      <c r="F4319" s="58">
        <v>12</v>
      </c>
      <c r="G4319" s="59">
        <v>14.5</v>
      </c>
      <c r="H4319" s="58" t="s">
        <v>496</v>
      </c>
      <c r="I4319" s="59">
        <v>21.99</v>
      </c>
      <c r="J4319">
        <v>1</v>
      </c>
      <c r="K4319" s="191"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8.49</v>
      </c>
      <c r="L4319" s="192" t="str">
        <f t="shared" si="67"/>
        <v>Wine750</v>
      </c>
      <c r="M4319" s="191">
        <f>VLOOKUP(L4319,'Slope %'!C:D,2,0)</f>
        <v>0.1</v>
      </c>
    </row>
    <row r="4320" spans="1:13" x14ac:dyDescent="0.25">
      <c r="A4320">
        <v>53116</v>
      </c>
      <c r="B4320" s="58" t="s">
        <v>3836</v>
      </c>
      <c r="C4320" s="58" t="s">
        <v>673</v>
      </c>
      <c r="D4320" s="58" t="s">
        <v>674</v>
      </c>
      <c r="E4320" s="58">
        <v>473</v>
      </c>
      <c r="F4320" s="58">
        <v>24</v>
      </c>
      <c r="G4320" s="59">
        <v>7</v>
      </c>
      <c r="H4320" s="58" t="s">
        <v>3809</v>
      </c>
      <c r="I4320" s="59">
        <v>3.99</v>
      </c>
      <c r="J4320">
        <v>1</v>
      </c>
      <c r="K4320" s="191"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2.74</v>
      </c>
      <c r="L4320" s="192" t="str">
        <f t="shared" si="67"/>
        <v>Ready to Drink473</v>
      </c>
      <c r="M4320" s="191">
        <f>VLOOKUP(L4320,'Slope %'!C:D,2,0)</f>
        <v>0.12</v>
      </c>
    </row>
    <row r="4321" spans="1:13" x14ac:dyDescent="0.25">
      <c r="A4321">
        <v>53116</v>
      </c>
      <c r="B4321" s="58" t="s">
        <v>3836</v>
      </c>
      <c r="C4321" s="58" t="s">
        <v>673</v>
      </c>
      <c r="D4321" s="58" t="s">
        <v>674</v>
      </c>
      <c r="E4321" s="58">
        <v>473</v>
      </c>
      <c r="F4321" s="58">
        <v>24</v>
      </c>
      <c r="G4321" s="59">
        <v>7</v>
      </c>
      <c r="H4321" s="58" t="s">
        <v>3809</v>
      </c>
      <c r="I4321" s="59">
        <v>3.99</v>
      </c>
      <c r="J4321">
        <v>1</v>
      </c>
      <c r="K4321" s="191"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2.74</v>
      </c>
      <c r="L4321" s="192" t="str">
        <f t="shared" si="67"/>
        <v>Ready to Drink473</v>
      </c>
      <c r="M4321" s="191">
        <f>VLOOKUP(L4321,'Slope %'!C:D,2,0)</f>
        <v>0.12</v>
      </c>
    </row>
    <row r="4322" spans="1:13" x14ac:dyDescent="0.25">
      <c r="A4322">
        <v>53117</v>
      </c>
      <c r="B4322" s="58" t="s">
        <v>3837</v>
      </c>
      <c r="C4322" s="58" t="s">
        <v>673</v>
      </c>
      <c r="D4322" s="58" t="s">
        <v>750</v>
      </c>
      <c r="E4322" s="58">
        <v>473</v>
      </c>
      <c r="F4322" s="58">
        <v>24</v>
      </c>
      <c r="G4322" s="59">
        <v>7</v>
      </c>
      <c r="H4322" s="58" t="s">
        <v>3809</v>
      </c>
      <c r="I4322" s="59">
        <v>3.99</v>
      </c>
      <c r="J4322">
        <v>1</v>
      </c>
      <c r="K4322" s="191"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2.74</v>
      </c>
      <c r="L4322" s="192" t="str">
        <f t="shared" si="67"/>
        <v>Ready to Drink473</v>
      </c>
      <c r="M4322" s="191">
        <f>VLOOKUP(L4322,'Slope %'!C:D,2,0)</f>
        <v>0.12</v>
      </c>
    </row>
    <row r="4323" spans="1:13" x14ac:dyDescent="0.25">
      <c r="A4323">
        <v>53117</v>
      </c>
      <c r="B4323" s="58" t="s">
        <v>3837</v>
      </c>
      <c r="C4323" s="58" t="s">
        <v>673</v>
      </c>
      <c r="D4323" s="58" t="s">
        <v>750</v>
      </c>
      <c r="E4323" s="58">
        <v>473</v>
      </c>
      <c r="F4323" s="58">
        <v>24</v>
      </c>
      <c r="G4323" s="59">
        <v>7</v>
      </c>
      <c r="H4323" s="58" t="s">
        <v>3809</v>
      </c>
      <c r="I4323" s="59">
        <v>3.99</v>
      </c>
      <c r="J4323">
        <v>1</v>
      </c>
      <c r="K4323" s="191"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2.74</v>
      </c>
      <c r="L4323" s="192" t="str">
        <f t="shared" si="67"/>
        <v>Ready to Drink473</v>
      </c>
      <c r="M4323" s="191">
        <f>VLOOKUP(L4323,'Slope %'!C:D,2,0)</f>
        <v>0.12</v>
      </c>
    </row>
    <row r="4324" spans="1:13" x14ac:dyDescent="0.25">
      <c r="A4324">
        <v>53119</v>
      </c>
      <c r="B4324" s="58" t="s">
        <v>3838</v>
      </c>
      <c r="C4324" s="58" t="s">
        <v>673</v>
      </c>
      <c r="D4324" s="58" t="s">
        <v>674</v>
      </c>
      <c r="E4324" s="58">
        <v>473</v>
      </c>
      <c r="F4324" s="58">
        <v>24</v>
      </c>
      <c r="G4324" s="59">
        <v>7</v>
      </c>
      <c r="H4324" s="58" t="s">
        <v>3809</v>
      </c>
      <c r="I4324" s="59">
        <v>3.99</v>
      </c>
      <c r="J4324">
        <v>1</v>
      </c>
      <c r="K4324" s="191"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2.74</v>
      </c>
      <c r="L4324" s="192" t="str">
        <f t="shared" si="67"/>
        <v>Ready to Drink473</v>
      </c>
      <c r="M4324" s="191">
        <f>VLOOKUP(L4324,'Slope %'!C:D,2,0)</f>
        <v>0.12</v>
      </c>
    </row>
    <row r="4325" spans="1:13" x14ac:dyDescent="0.25">
      <c r="A4325">
        <v>53119</v>
      </c>
      <c r="B4325" s="58" t="s">
        <v>3838</v>
      </c>
      <c r="C4325" s="58" t="s">
        <v>673</v>
      </c>
      <c r="D4325" s="58" t="s">
        <v>674</v>
      </c>
      <c r="E4325" s="58">
        <v>473</v>
      </c>
      <c r="F4325" s="58">
        <v>24</v>
      </c>
      <c r="G4325" s="59">
        <v>7</v>
      </c>
      <c r="H4325" s="58" t="s">
        <v>3809</v>
      </c>
      <c r="I4325" s="59">
        <v>3.99</v>
      </c>
      <c r="J4325">
        <v>1</v>
      </c>
      <c r="K4325" s="191"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2.74</v>
      </c>
      <c r="L4325" s="192" t="str">
        <f t="shared" si="67"/>
        <v>Ready to Drink473</v>
      </c>
      <c r="M4325" s="191">
        <f>VLOOKUP(L4325,'Slope %'!C:D,2,0)</f>
        <v>0.12</v>
      </c>
    </row>
    <row r="4326" spans="1:13" x14ac:dyDescent="0.25">
      <c r="A4326">
        <v>53121</v>
      </c>
      <c r="B4326" s="58" t="s">
        <v>3839</v>
      </c>
      <c r="C4326" s="58" t="s">
        <v>673</v>
      </c>
      <c r="D4326" s="58" t="s">
        <v>674</v>
      </c>
      <c r="E4326" s="58">
        <v>473</v>
      </c>
      <c r="F4326" s="58">
        <v>24</v>
      </c>
      <c r="G4326" s="59">
        <v>7</v>
      </c>
      <c r="H4326" s="58" t="s">
        <v>3809</v>
      </c>
      <c r="I4326" s="59">
        <v>3.99</v>
      </c>
      <c r="J4326">
        <v>1</v>
      </c>
      <c r="K4326" s="191"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2.74</v>
      </c>
      <c r="L4326" s="192" t="str">
        <f t="shared" si="67"/>
        <v>Ready to Drink473</v>
      </c>
      <c r="M4326" s="191">
        <f>VLOOKUP(L4326,'Slope %'!C:D,2,0)</f>
        <v>0.12</v>
      </c>
    </row>
    <row r="4327" spans="1:13" x14ac:dyDescent="0.25">
      <c r="A4327">
        <v>53121</v>
      </c>
      <c r="B4327" s="58" t="s">
        <v>3839</v>
      </c>
      <c r="C4327" s="58" t="s">
        <v>673</v>
      </c>
      <c r="D4327" s="58" t="s">
        <v>674</v>
      </c>
      <c r="E4327" s="58">
        <v>473</v>
      </c>
      <c r="F4327" s="58">
        <v>24</v>
      </c>
      <c r="G4327" s="59">
        <v>7</v>
      </c>
      <c r="H4327" s="58" t="s">
        <v>3809</v>
      </c>
      <c r="I4327" s="59">
        <v>3.99</v>
      </c>
      <c r="J4327">
        <v>1</v>
      </c>
      <c r="K4327" s="191"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2.74</v>
      </c>
      <c r="L4327" s="192" t="str">
        <f t="shared" si="67"/>
        <v>Ready to Drink473</v>
      </c>
      <c r="M4327" s="191">
        <f>VLOOKUP(L4327,'Slope %'!C:D,2,0)</f>
        <v>0.12</v>
      </c>
    </row>
    <row r="4328" spans="1:13" x14ac:dyDescent="0.25">
      <c r="A4328">
        <v>53127</v>
      </c>
      <c r="B4328" s="58" t="s">
        <v>3840</v>
      </c>
      <c r="C4328" s="58" t="s">
        <v>410</v>
      </c>
      <c r="D4328" s="58" t="s">
        <v>717</v>
      </c>
      <c r="E4328" s="58">
        <v>473</v>
      </c>
      <c r="F4328" s="58">
        <v>24</v>
      </c>
      <c r="G4328" s="59">
        <v>6.5</v>
      </c>
      <c r="H4328" s="58" t="s">
        <v>1959</v>
      </c>
      <c r="I4328" s="59">
        <v>4.8899999999999997</v>
      </c>
      <c r="J4328">
        <v>1</v>
      </c>
      <c r="K4328" s="191"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2.4</v>
      </c>
      <c r="L4328" s="192" t="str">
        <f t="shared" si="67"/>
        <v>Beer473</v>
      </c>
      <c r="M4328" s="191">
        <f>VLOOKUP(L4328,'Slope %'!C:D,2,0)</f>
        <v>0.12</v>
      </c>
    </row>
    <row r="4329" spans="1:13" x14ac:dyDescent="0.25">
      <c r="A4329">
        <v>53127</v>
      </c>
      <c r="B4329" s="58" t="s">
        <v>3840</v>
      </c>
      <c r="C4329" s="58" t="s">
        <v>410</v>
      </c>
      <c r="D4329" s="58" t="s">
        <v>717</v>
      </c>
      <c r="E4329" s="58">
        <v>473</v>
      </c>
      <c r="F4329" s="58">
        <v>24</v>
      </c>
      <c r="G4329" s="59">
        <v>6.5</v>
      </c>
      <c r="H4329" s="58" t="s">
        <v>1959</v>
      </c>
      <c r="I4329" s="59">
        <v>4.8899999999999997</v>
      </c>
      <c r="J4329">
        <v>1</v>
      </c>
      <c r="K4329" s="191"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2.4</v>
      </c>
      <c r="L4329" s="192" t="str">
        <f t="shared" si="67"/>
        <v>Beer473</v>
      </c>
      <c r="M4329" s="191">
        <f>VLOOKUP(L4329,'Slope %'!C:D,2,0)</f>
        <v>0.12</v>
      </c>
    </row>
    <row r="4330" spans="1:13" x14ac:dyDescent="0.25">
      <c r="A4330">
        <v>53139</v>
      </c>
      <c r="B4330" s="58" t="s">
        <v>3841</v>
      </c>
      <c r="C4330" s="58" t="s">
        <v>410</v>
      </c>
      <c r="D4330" s="58" t="s">
        <v>717</v>
      </c>
      <c r="E4330" s="58">
        <v>473</v>
      </c>
      <c r="F4330" s="58">
        <v>24</v>
      </c>
      <c r="G4330" s="59">
        <v>10</v>
      </c>
      <c r="H4330" s="58" t="s">
        <v>684</v>
      </c>
      <c r="I4330" s="59">
        <v>3.99</v>
      </c>
      <c r="J4330">
        <v>1</v>
      </c>
      <c r="K4330" s="191"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3.69</v>
      </c>
      <c r="L4330" s="192" t="str">
        <f t="shared" si="67"/>
        <v>Beer473</v>
      </c>
      <c r="M4330" s="191">
        <f>VLOOKUP(L4330,'Slope %'!C:D,2,0)</f>
        <v>0.12</v>
      </c>
    </row>
    <row r="4331" spans="1:13" x14ac:dyDescent="0.25">
      <c r="A4331">
        <v>53140</v>
      </c>
      <c r="B4331" s="58" t="s">
        <v>3842</v>
      </c>
      <c r="C4331" s="58" t="s">
        <v>414</v>
      </c>
      <c r="D4331" s="58" t="s">
        <v>503</v>
      </c>
      <c r="E4331" s="58">
        <v>750</v>
      </c>
      <c r="F4331" s="58">
        <v>12</v>
      </c>
      <c r="G4331" s="59">
        <v>40</v>
      </c>
      <c r="H4331" s="58" t="s">
        <v>445</v>
      </c>
      <c r="I4331" s="59">
        <v>37.79</v>
      </c>
      <c r="J4331">
        <v>1</v>
      </c>
      <c r="K4331" s="191"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23.42</v>
      </c>
      <c r="L4331" s="192" t="str">
        <f t="shared" si="67"/>
        <v>Spirits750</v>
      </c>
      <c r="M4331" s="191">
        <f>VLOOKUP(L4331,'Slope %'!C:D,2,0)</f>
        <v>7.0000000000000007E-2</v>
      </c>
    </row>
    <row r="4332" spans="1:13" x14ac:dyDescent="0.25">
      <c r="A4332">
        <v>53144</v>
      </c>
      <c r="B4332" s="58" t="s">
        <v>3843</v>
      </c>
      <c r="C4332" s="58" t="s">
        <v>423</v>
      </c>
      <c r="D4332" s="58" t="s">
        <v>473</v>
      </c>
      <c r="E4332" s="58">
        <v>750</v>
      </c>
      <c r="F4332" s="58">
        <v>12</v>
      </c>
      <c r="G4332" s="59">
        <v>13.5</v>
      </c>
      <c r="H4332" s="58" t="s">
        <v>496</v>
      </c>
      <c r="I4332" s="59">
        <v>21.99</v>
      </c>
      <c r="J4332">
        <v>1</v>
      </c>
      <c r="K4332" s="191"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7.9</v>
      </c>
      <c r="L4332" s="192" t="str">
        <f t="shared" si="67"/>
        <v>Wine750</v>
      </c>
      <c r="M4332" s="191">
        <f>VLOOKUP(L4332,'Slope %'!C:D,2,0)</f>
        <v>0.1</v>
      </c>
    </row>
    <row r="4333" spans="1:13" x14ac:dyDescent="0.25">
      <c r="A4333">
        <v>53146</v>
      </c>
      <c r="B4333" s="58" t="s">
        <v>3844</v>
      </c>
      <c r="C4333" s="58" t="s">
        <v>423</v>
      </c>
      <c r="D4333" s="58" t="s">
        <v>476</v>
      </c>
      <c r="E4333" s="58">
        <v>750</v>
      </c>
      <c r="F4333" s="58">
        <v>12</v>
      </c>
      <c r="G4333" s="59">
        <v>13.7</v>
      </c>
      <c r="H4333" s="58" t="s">
        <v>1701</v>
      </c>
      <c r="I4333" s="59">
        <v>24.99</v>
      </c>
      <c r="J4333">
        <v>1</v>
      </c>
      <c r="K4333" s="191"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8.02</v>
      </c>
      <c r="L4333" s="192" t="str">
        <f t="shared" si="67"/>
        <v>Wine750</v>
      </c>
      <c r="M4333" s="191">
        <f>VLOOKUP(L4333,'Slope %'!C:D,2,0)</f>
        <v>0.1</v>
      </c>
    </row>
    <row r="4334" spans="1:13" x14ac:dyDescent="0.25">
      <c r="A4334">
        <v>53147</v>
      </c>
      <c r="B4334" s="58" t="s">
        <v>3845</v>
      </c>
      <c r="C4334" s="58" t="s">
        <v>423</v>
      </c>
      <c r="D4334" s="58" t="s">
        <v>473</v>
      </c>
      <c r="E4334" s="58">
        <v>750</v>
      </c>
      <c r="F4334" s="58">
        <v>12</v>
      </c>
      <c r="G4334" s="59">
        <v>13.5</v>
      </c>
      <c r="H4334" s="58" t="s">
        <v>1701</v>
      </c>
      <c r="I4334" s="59">
        <v>24.99</v>
      </c>
      <c r="J4334">
        <v>1</v>
      </c>
      <c r="K4334" s="191"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7.9</v>
      </c>
      <c r="L4334" s="192" t="str">
        <f t="shared" si="67"/>
        <v>Wine750</v>
      </c>
      <c r="M4334" s="191">
        <f>VLOOKUP(L4334,'Slope %'!C:D,2,0)</f>
        <v>0.1</v>
      </c>
    </row>
    <row r="4335" spans="1:13" x14ac:dyDescent="0.25">
      <c r="A4335">
        <v>53149</v>
      </c>
      <c r="B4335" s="58" t="s">
        <v>3846</v>
      </c>
      <c r="C4335" s="58" t="s">
        <v>423</v>
      </c>
      <c r="D4335" s="58" t="s">
        <v>467</v>
      </c>
      <c r="E4335" s="58">
        <v>750</v>
      </c>
      <c r="F4335" s="58">
        <v>12</v>
      </c>
      <c r="G4335" s="59">
        <v>12.5</v>
      </c>
      <c r="H4335" s="58" t="s">
        <v>541</v>
      </c>
      <c r="I4335" s="59">
        <v>19.989999999999998</v>
      </c>
      <c r="J4335">
        <v>1</v>
      </c>
      <c r="K4335" s="191"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7.32</v>
      </c>
      <c r="L4335" s="192" t="str">
        <f t="shared" si="67"/>
        <v>Wine750</v>
      </c>
      <c r="M4335" s="191">
        <f>VLOOKUP(L4335,'Slope %'!C:D,2,0)</f>
        <v>0.1</v>
      </c>
    </row>
    <row r="4336" spans="1:13" x14ac:dyDescent="0.25">
      <c r="A4336">
        <v>53156</v>
      </c>
      <c r="B4336" s="58" t="s">
        <v>3847</v>
      </c>
      <c r="C4336" s="58" t="s">
        <v>410</v>
      </c>
      <c r="D4336" s="58" t="s">
        <v>411</v>
      </c>
      <c r="E4336" s="58">
        <v>473</v>
      </c>
      <c r="F4336" s="58">
        <v>24</v>
      </c>
      <c r="G4336" s="59">
        <v>4.5</v>
      </c>
      <c r="H4336" s="58" t="s">
        <v>1855</v>
      </c>
      <c r="I4336" s="59">
        <v>2.99</v>
      </c>
      <c r="J4336">
        <v>1</v>
      </c>
      <c r="K4336" s="191"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1.66</v>
      </c>
      <c r="L4336" s="192" t="str">
        <f t="shared" si="67"/>
        <v>Beer473</v>
      </c>
      <c r="M4336" s="191">
        <f>VLOOKUP(L4336,'Slope %'!C:D,2,0)</f>
        <v>0.12</v>
      </c>
    </row>
    <row r="4337" spans="1:13" x14ac:dyDescent="0.25">
      <c r="A4337">
        <v>53156</v>
      </c>
      <c r="B4337" s="58" t="s">
        <v>3847</v>
      </c>
      <c r="C4337" s="58" t="s">
        <v>410</v>
      </c>
      <c r="D4337" s="58" t="s">
        <v>411</v>
      </c>
      <c r="E4337" s="58">
        <v>473</v>
      </c>
      <c r="F4337" s="58">
        <v>24</v>
      </c>
      <c r="G4337" s="59">
        <v>4.5</v>
      </c>
      <c r="H4337" s="58" t="s">
        <v>1855</v>
      </c>
      <c r="I4337" s="59">
        <v>2.99</v>
      </c>
      <c r="J4337">
        <v>1</v>
      </c>
      <c r="K4337" s="191"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1.66</v>
      </c>
      <c r="L4337" s="192" t="str">
        <f t="shared" si="67"/>
        <v>Beer473</v>
      </c>
      <c r="M4337" s="191">
        <f>VLOOKUP(L4337,'Slope %'!C:D,2,0)</f>
        <v>0.12</v>
      </c>
    </row>
    <row r="4338" spans="1:13" x14ac:dyDescent="0.25">
      <c r="A4338">
        <v>53161</v>
      </c>
      <c r="B4338" s="58" t="s">
        <v>3848</v>
      </c>
      <c r="C4338" s="58" t="s">
        <v>410</v>
      </c>
      <c r="D4338" s="58" t="s">
        <v>906</v>
      </c>
      <c r="E4338" s="58">
        <v>2130</v>
      </c>
      <c r="F4338" s="58">
        <v>4</v>
      </c>
      <c r="G4338" s="59">
        <v>4.7</v>
      </c>
      <c r="H4338" s="58" t="s">
        <v>1076</v>
      </c>
      <c r="I4338" s="59">
        <v>16.989999999999998</v>
      </c>
      <c r="J4338">
        <v>6</v>
      </c>
      <c r="K4338" s="191"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7.82</v>
      </c>
      <c r="L4338" s="192" t="str">
        <f t="shared" si="67"/>
        <v>Beer2130</v>
      </c>
      <c r="M4338" s="191">
        <f>VLOOKUP(L4338,'Slope %'!C:D,2,0)</f>
        <v>0.1</v>
      </c>
    </row>
    <row r="4339" spans="1:13" x14ac:dyDescent="0.25">
      <c r="A4339">
        <v>53161</v>
      </c>
      <c r="B4339" s="58" t="s">
        <v>3848</v>
      </c>
      <c r="C4339" s="58" t="s">
        <v>410</v>
      </c>
      <c r="D4339" s="58" t="s">
        <v>906</v>
      </c>
      <c r="E4339" s="58">
        <v>2130</v>
      </c>
      <c r="F4339" s="58">
        <v>4</v>
      </c>
      <c r="G4339" s="59">
        <v>4.7</v>
      </c>
      <c r="H4339" s="58" t="s">
        <v>1076</v>
      </c>
      <c r="I4339" s="59">
        <v>16.989999999999998</v>
      </c>
      <c r="J4339">
        <v>6</v>
      </c>
      <c r="K4339" s="191"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7.82</v>
      </c>
      <c r="L4339" s="192" t="str">
        <f t="shared" si="67"/>
        <v>Beer2130</v>
      </c>
      <c r="M4339" s="191">
        <f>VLOOKUP(L4339,'Slope %'!C:D,2,0)</f>
        <v>0.1</v>
      </c>
    </row>
    <row r="4340" spans="1:13" x14ac:dyDescent="0.25">
      <c r="A4340">
        <v>53163</v>
      </c>
      <c r="B4340" s="58" t="s">
        <v>3849</v>
      </c>
      <c r="C4340" s="58" t="s">
        <v>423</v>
      </c>
      <c r="D4340" s="58" t="s">
        <v>436</v>
      </c>
      <c r="E4340" s="58">
        <v>750</v>
      </c>
      <c r="F4340" s="58">
        <v>12</v>
      </c>
      <c r="G4340" s="59">
        <v>11</v>
      </c>
      <c r="H4340" s="58" t="s">
        <v>586</v>
      </c>
      <c r="I4340" s="59">
        <v>16.989999999999998</v>
      </c>
      <c r="J4340">
        <v>1</v>
      </c>
      <c r="K4340" s="191"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6.44</v>
      </c>
      <c r="L4340" s="192" t="str">
        <f t="shared" si="67"/>
        <v>Wine750</v>
      </c>
      <c r="M4340" s="191">
        <f>VLOOKUP(L4340,'Slope %'!C:D,2,0)</f>
        <v>0.1</v>
      </c>
    </row>
    <row r="4341" spans="1:13" x14ac:dyDescent="0.25">
      <c r="A4341">
        <v>53164</v>
      </c>
      <c r="B4341" s="58" t="s">
        <v>3850</v>
      </c>
      <c r="C4341" s="58" t="s">
        <v>410</v>
      </c>
      <c r="D4341" s="58" t="s">
        <v>906</v>
      </c>
      <c r="E4341" s="58">
        <v>2130</v>
      </c>
      <c r="F4341" s="58">
        <v>4</v>
      </c>
      <c r="G4341" s="59">
        <v>4.7</v>
      </c>
      <c r="H4341" s="58" t="s">
        <v>1076</v>
      </c>
      <c r="I4341" s="59">
        <v>16.989999999999998</v>
      </c>
      <c r="J4341">
        <v>6</v>
      </c>
      <c r="K4341" s="191"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7.82</v>
      </c>
      <c r="L4341" s="192" t="str">
        <f t="shared" si="67"/>
        <v>Beer2130</v>
      </c>
      <c r="M4341" s="191">
        <f>VLOOKUP(L4341,'Slope %'!C:D,2,0)</f>
        <v>0.1</v>
      </c>
    </row>
    <row r="4342" spans="1:13" x14ac:dyDescent="0.25">
      <c r="A4342">
        <v>53164</v>
      </c>
      <c r="B4342" s="58" t="s">
        <v>3850</v>
      </c>
      <c r="C4342" s="58" t="s">
        <v>410</v>
      </c>
      <c r="D4342" s="58" t="s">
        <v>906</v>
      </c>
      <c r="E4342" s="58">
        <v>2130</v>
      </c>
      <c r="F4342" s="58">
        <v>4</v>
      </c>
      <c r="G4342" s="59">
        <v>4.7</v>
      </c>
      <c r="H4342" s="58" t="s">
        <v>1076</v>
      </c>
      <c r="I4342" s="59">
        <v>16.989999999999998</v>
      </c>
      <c r="J4342">
        <v>6</v>
      </c>
      <c r="K4342" s="191"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7.82</v>
      </c>
      <c r="L4342" s="192" t="str">
        <f t="shared" si="67"/>
        <v>Beer2130</v>
      </c>
      <c r="M4342" s="191">
        <f>VLOOKUP(L4342,'Slope %'!C:D,2,0)</f>
        <v>0.1</v>
      </c>
    </row>
    <row r="4343" spans="1:13" x14ac:dyDescent="0.25">
      <c r="A4343">
        <v>53165</v>
      </c>
      <c r="B4343" s="58" t="s">
        <v>3851</v>
      </c>
      <c r="C4343" s="58" t="s">
        <v>423</v>
      </c>
      <c r="D4343" s="58" t="s">
        <v>436</v>
      </c>
      <c r="E4343" s="58">
        <v>750</v>
      </c>
      <c r="F4343" s="58">
        <v>12</v>
      </c>
      <c r="G4343" s="59">
        <v>14.3</v>
      </c>
      <c r="H4343" s="58" t="s">
        <v>471</v>
      </c>
      <c r="I4343" s="59">
        <v>29.99</v>
      </c>
      <c r="J4343">
        <v>1</v>
      </c>
      <c r="K4343" s="191"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8.3699999999999992</v>
      </c>
      <c r="L4343" s="192" t="str">
        <f t="shared" si="67"/>
        <v>Wine750</v>
      </c>
      <c r="M4343" s="191">
        <f>VLOOKUP(L4343,'Slope %'!C:D,2,0)</f>
        <v>0.1</v>
      </c>
    </row>
    <row r="4344" spans="1:13" x14ac:dyDescent="0.25">
      <c r="A4344">
        <v>53168</v>
      </c>
      <c r="B4344" s="58" t="s">
        <v>3852</v>
      </c>
      <c r="C4344" s="58" t="s">
        <v>410</v>
      </c>
      <c r="D4344" s="58" t="s">
        <v>411</v>
      </c>
      <c r="E4344" s="58">
        <v>355</v>
      </c>
      <c r="F4344" s="58">
        <v>24</v>
      </c>
      <c r="G4344" s="59">
        <v>4.8</v>
      </c>
      <c r="H4344" s="58" t="s">
        <v>1613</v>
      </c>
      <c r="I4344" s="59">
        <v>2.93</v>
      </c>
      <c r="J4344">
        <v>1</v>
      </c>
      <c r="K4344" s="191"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1.33</v>
      </c>
      <c r="L4344" s="192" t="str">
        <f t="shared" si="67"/>
        <v>Beer355</v>
      </c>
      <c r="M4344" s="191">
        <f>VLOOKUP(L4344,'Slope %'!C:D,2,0)</f>
        <v>0.12</v>
      </c>
    </row>
    <row r="4345" spans="1:13" x14ac:dyDescent="0.25">
      <c r="A4345">
        <v>53168</v>
      </c>
      <c r="B4345" s="58" t="s">
        <v>3852</v>
      </c>
      <c r="C4345" s="58" t="s">
        <v>410</v>
      </c>
      <c r="D4345" s="58" t="s">
        <v>411</v>
      </c>
      <c r="E4345" s="58">
        <v>355</v>
      </c>
      <c r="F4345" s="58">
        <v>24</v>
      </c>
      <c r="G4345" s="59">
        <v>4.8</v>
      </c>
      <c r="H4345" s="58" t="s">
        <v>1613</v>
      </c>
      <c r="I4345" s="59">
        <v>2.93</v>
      </c>
      <c r="J4345">
        <v>1</v>
      </c>
      <c r="K4345" s="191"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1.33</v>
      </c>
      <c r="L4345" s="192" t="str">
        <f t="shared" si="67"/>
        <v>Beer355</v>
      </c>
      <c r="M4345" s="191">
        <f>VLOOKUP(L4345,'Slope %'!C:D,2,0)</f>
        <v>0.12</v>
      </c>
    </row>
    <row r="4346" spans="1:13" x14ac:dyDescent="0.25">
      <c r="A4346">
        <v>53170</v>
      </c>
      <c r="B4346" s="58" t="s">
        <v>3853</v>
      </c>
      <c r="C4346" s="58" t="s">
        <v>423</v>
      </c>
      <c r="D4346" s="58" t="s">
        <v>476</v>
      </c>
      <c r="E4346" s="58">
        <v>750</v>
      </c>
      <c r="F4346" s="58">
        <v>6</v>
      </c>
      <c r="G4346" s="59">
        <v>15.7</v>
      </c>
      <c r="H4346" s="58" t="s">
        <v>1040</v>
      </c>
      <c r="I4346" s="59">
        <v>219.99</v>
      </c>
      <c r="J4346">
        <v>1</v>
      </c>
      <c r="K4346" s="191"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9.19</v>
      </c>
      <c r="L4346" s="192" t="str">
        <f t="shared" si="67"/>
        <v>Wine750</v>
      </c>
      <c r="M4346" s="191">
        <f>VLOOKUP(L4346,'Slope %'!C:D,2,0)</f>
        <v>0.1</v>
      </c>
    </row>
    <row r="4347" spans="1:13" x14ac:dyDescent="0.25">
      <c r="A4347">
        <v>53177</v>
      </c>
      <c r="B4347" s="58" t="s">
        <v>3854</v>
      </c>
      <c r="C4347" s="58" t="s">
        <v>410</v>
      </c>
      <c r="D4347" s="58" t="s">
        <v>677</v>
      </c>
      <c r="E4347" s="58">
        <v>355</v>
      </c>
      <c r="F4347" s="58">
        <v>24</v>
      </c>
      <c r="G4347" s="59">
        <v>4.5</v>
      </c>
      <c r="H4347" s="58" t="s">
        <v>1613</v>
      </c>
      <c r="I4347" s="59">
        <v>2.5</v>
      </c>
      <c r="J4347">
        <v>1</v>
      </c>
      <c r="K4347" s="191"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1.25</v>
      </c>
      <c r="L4347" s="192" t="str">
        <f t="shared" si="67"/>
        <v>Beer355</v>
      </c>
      <c r="M4347" s="191">
        <f>VLOOKUP(L4347,'Slope %'!C:D,2,0)</f>
        <v>0.12</v>
      </c>
    </row>
    <row r="4348" spans="1:13" x14ac:dyDescent="0.25">
      <c r="A4348">
        <v>53177</v>
      </c>
      <c r="B4348" s="58" t="s">
        <v>3854</v>
      </c>
      <c r="C4348" s="58" t="s">
        <v>410</v>
      </c>
      <c r="D4348" s="58" t="s">
        <v>677</v>
      </c>
      <c r="E4348" s="58">
        <v>355</v>
      </c>
      <c r="F4348" s="58">
        <v>24</v>
      </c>
      <c r="G4348" s="59">
        <v>4.5</v>
      </c>
      <c r="H4348" s="58" t="s">
        <v>1613</v>
      </c>
      <c r="I4348" s="59">
        <v>2.5</v>
      </c>
      <c r="J4348">
        <v>1</v>
      </c>
      <c r="K4348" s="191"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1.25</v>
      </c>
      <c r="L4348" s="192" t="str">
        <f t="shared" si="67"/>
        <v>Beer355</v>
      </c>
      <c r="M4348" s="191">
        <f>VLOOKUP(L4348,'Slope %'!C:D,2,0)</f>
        <v>0.12</v>
      </c>
    </row>
    <row r="4349" spans="1:13" x14ac:dyDescent="0.25">
      <c r="A4349">
        <v>53204</v>
      </c>
      <c r="B4349" s="58" t="s">
        <v>3855</v>
      </c>
      <c r="C4349" s="58" t="s">
        <v>673</v>
      </c>
      <c r="D4349" s="58" t="s">
        <v>674</v>
      </c>
      <c r="E4349" s="58">
        <v>2840</v>
      </c>
      <c r="F4349" s="58">
        <v>3</v>
      </c>
      <c r="G4349" s="59">
        <v>4.5</v>
      </c>
      <c r="H4349" s="58" t="s">
        <v>1076</v>
      </c>
      <c r="I4349" s="59">
        <v>24.99</v>
      </c>
      <c r="J4349">
        <v>8</v>
      </c>
      <c r="K4349" s="191"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9.98</v>
      </c>
      <c r="L4349" s="192" t="str">
        <f t="shared" si="67"/>
        <v>Ready to Drink2840</v>
      </c>
      <c r="M4349" s="191">
        <f>VLOOKUP(L4349,'Slope %'!C:D,2,0)</f>
        <v>7.0000000000000007E-2</v>
      </c>
    </row>
    <row r="4350" spans="1:13" x14ac:dyDescent="0.25">
      <c r="A4350">
        <v>53204</v>
      </c>
      <c r="B4350" s="58" t="s">
        <v>3855</v>
      </c>
      <c r="C4350" s="58" t="s">
        <v>673</v>
      </c>
      <c r="D4350" s="58" t="s">
        <v>674</v>
      </c>
      <c r="E4350" s="58">
        <v>2840</v>
      </c>
      <c r="F4350" s="58">
        <v>3</v>
      </c>
      <c r="G4350" s="59">
        <v>4.5</v>
      </c>
      <c r="H4350" s="58" t="s">
        <v>1076</v>
      </c>
      <c r="I4350" s="59">
        <v>24.99</v>
      </c>
      <c r="J4350">
        <v>8</v>
      </c>
      <c r="K4350" s="191"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9.98</v>
      </c>
      <c r="L4350" s="192" t="str">
        <f t="shared" si="67"/>
        <v>Ready to Drink2840</v>
      </c>
      <c r="M4350" s="191">
        <f>VLOOKUP(L4350,'Slope %'!C:D,2,0)</f>
        <v>7.0000000000000007E-2</v>
      </c>
    </row>
    <row r="4351" spans="1:13" x14ac:dyDescent="0.25">
      <c r="A4351">
        <v>53206</v>
      </c>
      <c r="B4351" s="58" t="s">
        <v>3856</v>
      </c>
      <c r="C4351" s="58" t="s">
        <v>423</v>
      </c>
      <c r="D4351" s="58" t="s">
        <v>436</v>
      </c>
      <c r="E4351" s="58">
        <v>750</v>
      </c>
      <c r="F4351" s="58">
        <v>12</v>
      </c>
      <c r="G4351" s="59">
        <v>13.5</v>
      </c>
      <c r="H4351" s="58" t="s">
        <v>841</v>
      </c>
      <c r="I4351" s="59">
        <v>18.489999999999998</v>
      </c>
      <c r="J4351">
        <v>1</v>
      </c>
      <c r="K4351" s="191"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7.9</v>
      </c>
      <c r="L4351" s="192" t="str">
        <f t="shared" si="67"/>
        <v>Wine750</v>
      </c>
      <c r="M4351" s="191">
        <f>VLOOKUP(L4351,'Slope %'!C:D,2,0)</f>
        <v>0.1</v>
      </c>
    </row>
    <row r="4352" spans="1:13" x14ac:dyDescent="0.25">
      <c r="A4352">
        <v>53232</v>
      </c>
      <c r="B4352" s="58" t="s">
        <v>3857</v>
      </c>
      <c r="C4352" s="58" t="s">
        <v>423</v>
      </c>
      <c r="D4352" s="58" t="s">
        <v>433</v>
      </c>
      <c r="E4352" s="58">
        <v>750</v>
      </c>
      <c r="F4352" s="58">
        <v>12</v>
      </c>
      <c r="G4352" s="59">
        <v>12</v>
      </c>
      <c r="H4352" s="58" t="s">
        <v>600</v>
      </c>
      <c r="I4352" s="59">
        <v>27.79</v>
      </c>
      <c r="J4352">
        <v>1</v>
      </c>
      <c r="K4352" s="191"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7.03</v>
      </c>
      <c r="L4352" s="192" t="str">
        <f t="shared" si="67"/>
        <v>Wine750</v>
      </c>
      <c r="M4352" s="191">
        <f>VLOOKUP(L4352,'Slope %'!C:D,2,0)</f>
        <v>0.1</v>
      </c>
    </row>
    <row r="4353" spans="1:13" x14ac:dyDescent="0.25">
      <c r="A4353">
        <v>53241</v>
      </c>
      <c r="B4353" s="58" t="s">
        <v>3858</v>
      </c>
      <c r="C4353" s="58" t="s">
        <v>423</v>
      </c>
      <c r="D4353" s="58" t="s">
        <v>598</v>
      </c>
      <c r="E4353" s="58">
        <v>750</v>
      </c>
      <c r="F4353" s="58">
        <v>6</v>
      </c>
      <c r="G4353" s="59">
        <v>14.5</v>
      </c>
      <c r="H4353" s="58" t="s">
        <v>521</v>
      </c>
      <c r="I4353" s="59">
        <v>59.99</v>
      </c>
      <c r="J4353">
        <v>1</v>
      </c>
      <c r="K4353" s="191"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8.49</v>
      </c>
      <c r="L4353" s="192" t="str">
        <f t="shared" si="67"/>
        <v>Wine750</v>
      </c>
      <c r="M4353" s="191">
        <f>VLOOKUP(L4353,'Slope %'!C:D,2,0)</f>
        <v>0.1</v>
      </c>
    </row>
    <row r="4354" spans="1:13" x14ac:dyDescent="0.25">
      <c r="A4354">
        <v>53245</v>
      </c>
      <c r="B4354" s="58" t="s">
        <v>3859</v>
      </c>
      <c r="C4354" s="58" t="s">
        <v>423</v>
      </c>
      <c r="D4354" s="58" t="s">
        <v>935</v>
      </c>
      <c r="E4354" s="58">
        <v>750</v>
      </c>
      <c r="F4354" s="58">
        <v>12</v>
      </c>
      <c r="G4354" s="59">
        <v>11</v>
      </c>
      <c r="H4354" s="58" t="s">
        <v>425</v>
      </c>
      <c r="I4354" s="59">
        <v>9.74</v>
      </c>
      <c r="J4354">
        <v>1</v>
      </c>
      <c r="K4354" s="191"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6.44</v>
      </c>
      <c r="L4354" s="192" t="str">
        <f t="shared" si="67"/>
        <v>Wine750</v>
      </c>
      <c r="M4354" s="191">
        <f>VLOOKUP(L4354,'Slope %'!C:D,2,0)</f>
        <v>0.1</v>
      </c>
    </row>
    <row r="4355" spans="1:13" x14ac:dyDescent="0.25">
      <c r="A4355">
        <v>53246</v>
      </c>
      <c r="B4355" s="58" t="s">
        <v>3860</v>
      </c>
      <c r="C4355" s="58" t="s">
        <v>423</v>
      </c>
      <c r="D4355" s="58" t="s">
        <v>935</v>
      </c>
      <c r="E4355" s="58">
        <v>750</v>
      </c>
      <c r="F4355" s="58">
        <v>12</v>
      </c>
      <c r="G4355" s="59">
        <v>11</v>
      </c>
      <c r="H4355" s="58" t="s">
        <v>425</v>
      </c>
      <c r="I4355" s="59">
        <v>9.74</v>
      </c>
      <c r="J4355">
        <v>1</v>
      </c>
      <c r="K4355" s="191"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6.44</v>
      </c>
      <c r="L4355" s="192" t="str">
        <f t="shared" ref="L4355:L4418" si="68">(_xlfn.CONCAT(C4355,E4355))</f>
        <v>Wine750</v>
      </c>
      <c r="M4355" s="191">
        <f>VLOOKUP(L4355,'Slope %'!C:D,2,0)</f>
        <v>0.1</v>
      </c>
    </row>
    <row r="4356" spans="1:13" x14ac:dyDescent="0.25">
      <c r="A4356">
        <v>53248</v>
      </c>
      <c r="B4356" s="58" t="s">
        <v>3861</v>
      </c>
      <c r="C4356" s="58" t="s">
        <v>410</v>
      </c>
      <c r="D4356" s="58" t="s">
        <v>717</v>
      </c>
      <c r="E4356" s="58">
        <v>4260</v>
      </c>
      <c r="F4356" s="58">
        <v>1</v>
      </c>
      <c r="G4356" s="59">
        <v>6.2</v>
      </c>
      <c r="H4356" s="58" t="s">
        <v>412</v>
      </c>
      <c r="I4356" s="59">
        <v>29.99</v>
      </c>
      <c r="J4356">
        <v>12</v>
      </c>
      <c r="K4356" s="191"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20.62</v>
      </c>
      <c r="L4356" s="192" t="str">
        <f t="shared" si="68"/>
        <v>Beer4260</v>
      </c>
      <c r="M4356" s="191">
        <f>VLOOKUP(L4356,'Slope %'!C:D,2,0)</f>
        <v>7.0000000000000007E-2</v>
      </c>
    </row>
    <row r="4357" spans="1:13" x14ac:dyDescent="0.25">
      <c r="A4357">
        <v>53248</v>
      </c>
      <c r="B4357" s="58" t="s">
        <v>3861</v>
      </c>
      <c r="C4357" s="58" t="s">
        <v>410</v>
      </c>
      <c r="D4357" s="58" t="s">
        <v>717</v>
      </c>
      <c r="E4357" s="58">
        <v>4260</v>
      </c>
      <c r="F4357" s="58">
        <v>1</v>
      </c>
      <c r="G4357" s="59">
        <v>6.2</v>
      </c>
      <c r="H4357" s="58" t="s">
        <v>412</v>
      </c>
      <c r="I4357" s="59">
        <v>29.99</v>
      </c>
      <c r="J4357">
        <v>12</v>
      </c>
      <c r="K4357" s="191"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20.62</v>
      </c>
      <c r="L4357" s="192" t="str">
        <f t="shared" si="68"/>
        <v>Beer4260</v>
      </c>
      <c r="M4357" s="191">
        <f>VLOOKUP(L4357,'Slope %'!C:D,2,0)</f>
        <v>7.0000000000000007E-2</v>
      </c>
    </row>
    <row r="4358" spans="1:13" x14ac:dyDescent="0.25">
      <c r="A4358">
        <v>53265</v>
      </c>
      <c r="B4358" s="58" t="s">
        <v>3862</v>
      </c>
      <c r="C4358" s="58" t="s">
        <v>423</v>
      </c>
      <c r="D4358" s="58" t="s">
        <v>476</v>
      </c>
      <c r="E4358" s="58">
        <v>750</v>
      </c>
      <c r="F4358" s="58">
        <v>12</v>
      </c>
      <c r="G4358" s="59">
        <v>14.5</v>
      </c>
      <c r="H4358" s="58" t="s">
        <v>471</v>
      </c>
      <c r="I4358" s="59">
        <v>39.99</v>
      </c>
      <c r="J4358">
        <v>1</v>
      </c>
      <c r="K4358" s="191"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8.49</v>
      </c>
      <c r="L4358" s="192" t="str">
        <f t="shared" si="68"/>
        <v>Wine750</v>
      </c>
      <c r="M4358" s="191">
        <f>VLOOKUP(L4358,'Slope %'!C:D,2,0)</f>
        <v>0.1</v>
      </c>
    </row>
    <row r="4359" spans="1:13" x14ac:dyDescent="0.25">
      <c r="A4359">
        <v>53281</v>
      </c>
      <c r="B4359" s="58" t="s">
        <v>3863</v>
      </c>
      <c r="C4359" s="58" t="s">
        <v>673</v>
      </c>
      <c r="D4359" s="58" t="s">
        <v>1091</v>
      </c>
      <c r="E4359" s="58">
        <v>3784</v>
      </c>
      <c r="F4359" s="58">
        <v>1</v>
      </c>
      <c r="G4359" s="59">
        <v>5</v>
      </c>
      <c r="H4359" s="58" t="s">
        <v>1680</v>
      </c>
      <c r="I4359" s="59">
        <v>28.99</v>
      </c>
      <c r="J4359">
        <v>8</v>
      </c>
      <c r="K4359" s="191"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14.77</v>
      </c>
      <c r="L4359" s="192" t="str">
        <f t="shared" si="68"/>
        <v>Ready to Drink3784</v>
      </c>
      <c r="M4359" s="191">
        <f>VLOOKUP(L4359,'Slope %'!C:D,2,0)</f>
        <v>7.0000000000000007E-2</v>
      </c>
    </row>
    <row r="4360" spans="1:13" x14ac:dyDescent="0.25">
      <c r="A4360">
        <v>53298</v>
      </c>
      <c r="B4360" s="58" t="s">
        <v>3864</v>
      </c>
      <c r="C4360" s="58" t="s">
        <v>414</v>
      </c>
      <c r="D4360" s="58" t="s">
        <v>1515</v>
      </c>
      <c r="E4360" s="58">
        <v>360</v>
      </c>
      <c r="F4360" s="58">
        <v>20</v>
      </c>
      <c r="G4360" s="59">
        <v>16.5</v>
      </c>
      <c r="H4360" s="58" t="s">
        <v>1516</v>
      </c>
      <c r="I4360" s="59">
        <v>11.01</v>
      </c>
      <c r="J4360">
        <v>1</v>
      </c>
      <c r="K4360" s="191"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5.27</v>
      </c>
      <c r="L4360" s="192" t="str">
        <f t="shared" si="68"/>
        <v>Spirits360</v>
      </c>
      <c r="M4360" s="191">
        <f>VLOOKUP(L4360,'Slope %'!C:D,2,0)</f>
        <v>0.1</v>
      </c>
    </row>
    <row r="4361" spans="1:13" x14ac:dyDescent="0.25">
      <c r="A4361">
        <v>53320</v>
      </c>
      <c r="B4361" s="58" t="s">
        <v>3865</v>
      </c>
      <c r="C4361" s="58" t="s">
        <v>410</v>
      </c>
      <c r="D4361" s="58" t="s">
        <v>411</v>
      </c>
      <c r="E4361" s="58">
        <v>8520</v>
      </c>
      <c r="F4361" s="58">
        <v>1</v>
      </c>
      <c r="G4361" s="59">
        <v>5</v>
      </c>
      <c r="H4361" s="58" t="s">
        <v>2781</v>
      </c>
      <c r="I4361" s="59">
        <v>71.599999999999994</v>
      </c>
      <c r="J4361">
        <v>24</v>
      </c>
      <c r="K4361" s="191"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33.26</v>
      </c>
      <c r="L4361" s="192" t="str">
        <f t="shared" si="68"/>
        <v>Beer8520</v>
      </c>
      <c r="M4361" s="191">
        <f>VLOOKUP(L4361,'Slope %'!C:D,2,0)</f>
        <v>0.05</v>
      </c>
    </row>
    <row r="4362" spans="1:13" x14ac:dyDescent="0.25">
      <c r="A4362">
        <v>53320</v>
      </c>
      <c r="B4362" s="58" t="s">
        <v>3865</v>
      </c>
      <c r="C4362" s="58" t="s">
        <v>410</v>
      </c>
      <c r="D4362" s="58" t="s">
        <v>411</v>
      </c>
      <c r="E4362" s="58">
        <v>8520</v>
      </c>
      <c r="F4362" s="58">
        <v>1</v>
      </c>
      <c r="G4362" s="59">
        <v>5</v>
      </c>
      <c r="H4362" s="58" t="s">
        <v>2781</v>
      </c>
      <c r="I4362" s="59">
        <v>71.599999999999994</v>
      </c>
      <c r="J4362">
        <v>24</v>
      </c>
      <c r="K4362" s="191"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33.26</v>
      </c>
      <c r="L4362" s="192" t="str">
        <f t="shared" si="68"/>
        <v>Beer8520</v>
      </c>
      <c r="M4362" s="191">
        <f>VLOOKUP(L4362,'Slope %'!C:D,2,0)</f>
        <v>0.05</v>
      </c>
    </row>
    <row r="4363" spans="1:13" x14ac:dyDescent="0.25">
      <c r="A4363">
        <v>53327</v>
      </c>
      <c r="B4363" s="58" t="s">
        <v>3866</v>
      </c>
      <c r="C4363" s="58" t="s">
        <v>410</v>
      </c>
      <c r="D4363" s="58" t="s">
        <v>411</v>
      </c>
      <c r="E4363" s="58">
        <v>355</v>
      </c>
      <c r="F4363" s="58">
        <v>24</v>
      </c>
      <c r="G4363" s="59">
        <v>5</v>
      </c>
      <c r="H4363" s="58" t="s">
        <v>2781</v>
      </c>
      <c r="I4363" s="59">
        <v>2.6</v>
      </c>
      <c r="J4363">
        <v>1</v>
      </c>
      <c r="K4363" s="191"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1.39</v>
      </c>
      <c r="L4363" s="192" t="str">
        <f t="shared" si="68"/>
        <v>Beer355</v>
      </c>
      <c r="M4363" s="191">
        <f>VLOOKUP(L4363,'Slope %'!C:D,2,0)</f>
        <v>0.12</v>
      </c>
    </row>
    <row r="4364" spans="1:13" x14ac:dyDescent="0.25">
      <c r="A4364">
        <v>53327</v>
      </c>
      <c r="B4364" s="58" t="s">
        <v>3866</v>
      </c>
      <c r="C4364" s="58" t="s">
        <v>410</v>
      </c>
      <c r="D4364" s="58" t="s">
        <v>411</v>
      </c>
      <c r="E4364" s="58">
        <v>355</v>
      </c>
      <c r="F4364" s="58">
        <v>24</v>
      </c>
      <c r="G4364" s="59">
        <v>5</v>
      </c>
      <c r="H4364" s="58" t="s">
        <v>2781</v>
      </c>
      <c r="I4364" s="59">
        <v>2.6</v>
      </c>
      <c r="J4364">
        <v>1</v>
      </c>
      <c r="K4364" s="191"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1.39</v>
      </c>
      <c r="L4364" s="192" t="str">
        <f t="shared" si="68"/>
        <v>Beer355</v>
      </c>
      <c r="M4364" s="191">
        <f>VLOOKUP(L4364,'Slope %'!C:D,2,0)</f>
        <v>0.12</v>
      </c>
    </row>
    <row r="4365" spans="1:13" x14ac:dyDescent="0.25">
      <c r="A4365">
        <v>53333</v>
      </c>
      <c r="B4365" s="58" t="s">
        <v>3867</v>
      </c>
      <c r="C4365" s="58" t="s">
        <v>414</v>
      </c>
      <c r="D4365" s="58" t="s">
        <v>625</v>
      </c>
      <c r="E4365" s="58">
        <v>750</v>
      </c>
      <c r="F4365" s="58">
        <v>6</v>
      </c>
      <c r="G4365" s="59">
        <v>40</v>
      </c>
      <c r="H4365" s="58" t="s">
        <v>448</v>
      </c>
      <c r="I4365" s="59">
        <v>79.23</v>
      </c>
      <c r="J4365">
        <v>1</v>
      </c>
      <c r="K4365" s="191"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23.42</v>
      </c>
      <c r="L4365" s="192" t="str">
        <f t="shared" si="68"/>
        <v>Spirits750</v>
      </c>
      <c r="M4365" s="191">
        <f>VLOOKUP(L4365,'Slope %'!C:D,2,0)</f>
        <v>7.0000000000000007E-2</v>
      </c>
    </row>
    <row r="4366" spans="1:13" x14ac:dyDescent="0.25">
      <c r="A4366">
        <v>53429</v>
      </c>
      <c r="B4366" s="58" t="s">
        <v>3868</v>
      </c>
      <c r="C4366" s="58" t="s">
        <v>410</v>
      </c>
      <c r="D4366" s="58" t="s">
        <v>411</v>
      </c>
      <c r="E4366" s="58">
        <v>355</v>
      </c>
      <c r="F4366" s="58">
        <v>24</v>
      </c>
      <c r="G4366" s="59">
        <v>5</v>
      </c>
      <c r="H4366" s="58" t="s">
        <v>1959</v>
      </c>
      <c r="I4366" s="59">
        <v>2.93</v>
      </c>
      <c r="J4366">
        <v>1</v>
      </c>
      <c r="K4366" s="191"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1.39</v>
      </c>
      <c r="L4366" s="192" t="str">
        <f t="shared" si="68"/>
        <v>Beer355</v>
      </c>
      <c r="M4366" s="191">
        <f>VLOOKUP(L4366,'Slope %'!C:D,2,0)</f>
        <v>0.12</v>
      </c>
    </row>
    <row r="4367" spans="1:13" x14ac:dyDescent="0.25">
      <c r="A4367">
        <v>53429</v>
      </c>
      <c r="B4367" s="58" t="s">
        <v>3868</v>
      </c>
      <c r="C4367" s="58" t="s">
        <v>410</v>
      </c>
      <c r="D4367" s="58" t="s">
        <v>411</v>
      </c>
      <c r="E4367" s="58">
        <v>355</v>
      </c>
      <c r="F4367" s="58">
        <v>24</v>
      </c>
      <c r="G4367" s="59">
        <v>5</v>
      </c>
      <c r="H4367" s="58" t="s">
        <v>1959</v>
      </c>
      <c r="I4367" s="59">
        <v>2.93</v>
      </c>
      <c r="J4367">
        <v>1</v>
      </c>
      <c r="K4367" s="191"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1.39</v>
      </c>
      <c r="L4367" s="192" t="str">
        <f t="shared" si="68"/>
        <v>Beer355</v>
      </c>
      <c r="M4367" s="191">
        <f>VLOOKUP(L4367,'Slope %'!C:D,2,0)</f>
        <v>0.12</v>
      </c>
    </row>
    <row r="4368" spans="1:13" x14ac:dyDescent="0.25">
      <c r="A4368">
        <v>53439</v>
      </c>
      <c r="B4368" s="58" t="s">
        <v>3869</v>
      </c>
      <c r="C4368" s="58" t="s">
        <v>410</v>
      </c>
      <c r="D4368" s="58" t="s">
        <v>717</v>
      </c>
      <c r="E4368" s="58">
        <v>473</v>
      </c>
      <c r="F4368" s="58">
        <v>24</v>
      </c>
      <c r="G4368" s="59">
        <v>6.3</v>
      </c>
      <c r="H4368" s="58" t="s">
        <v>1855</v>
      </c>
      <c r="I4368" s="59">
        <v>4.66</v>
      </c>
      <c r="J4368">
        <v>1</v>
      </c>
      <c r="K4368" s="191"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2.33</v>
      </c>
      <c r="L4368" s="192" t="str">
        <f t="shared" si="68"/>
        <v>Beer473</v>
      </c>
      <c r="M4368" s="191">
        <f>VLOOKUP(L4368,'Slope %'!C:D,2,0)</f>
        <v>0.12</v>
      </c>
    </row>
    <row r="4369" spans="1:13" x14ac:dyDescent="0.25">
      <c r="A4369">
        <v>53439</v>
      </c>
      <c r="B4369" s="58" t="s">
        <v>3869</v>
      </c>
      <c r="C4369" s="58" t="s">
        <v>410</v>
      </c>
      <c r="D4369" s="58" t="s">
        <v>717</v>
      </c>
      <c r="E4369" s="58">
        <v>473</v>
      </c>
      <c r="F4369" s="58">
        <v>24</v>
      </c>
      <c r="G4369" s="59">
        <v>6.3</v>
      </c>
      <c r="H4369" s="58" t="s">
        <v>1855</v>
      </c>
      <c r="I4369" s="59">
        <v>4.66</v>
      </c>
      <c r="J4369">
        <v>1</v>
      </c>
      <c r="K4369" s="191"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2.33</v>
      </c>
      <c r="L4369" s="192" t="str">
        <f t="shared" si="68"/>
        <v>Beer473</v>
      </c>
      <c r="M4369" s="191">
        <f>VLOOKUP(L4369,'Slope %'!C:D,2,0)</f>
        <v>0.12</v>
      </c>
    </row>
    <row r="4370" spans="1:13" x14ac:dyDescent="0.25">
      <c r="A4370">
        <v>53466</v>
      </c>
      <c r="B4370" s="58" t="s">
        <v>3870</v>
      </c>
      <c r="C4370" s="58" t="s">
        <v>414</v>
      </c>
      <c r="D4370" s="58" t="s">
        <v>810</v>
      </c>
      <c r="E4370" s="58">
        <v>750</v>
      </c>
      <c r="F4370" s="58">
        <v>6</v>
      </c>
      <c r="G4370" s="59">
        <v>63.3</v>
      </c>
      <c r="H4370" s="58" t="s">
        <v>416</v>
      </c>
      <c r="I4370" s="59">
        <v>124.99</v>
      </c>
      <c r="J4370">
        <v>1</v>
      </c>
      <c r="K4370" s="191"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37.06</v>
      </c>
      <c r="L4370" s="192" t="str">
        <f t="shared" si="68"/>
        <v>Spirits750</v>
      </c>
      <c r="M4370" s="191">
        <f>VLOOKUP(L4370,'Slope %'!C:D,2,0)</f>
        <v>7.0000000000000007E-2</v>
      </c>
    </row>
    <row r="4371" spans="1:13" x14ac:dyDescent="0.25">
      <c r="A4371">
        <v>53467</v>
      </c>
      <c r="B4371" s="58" t="s">
        <v>3871</v>
      </c>
      <c r="C4371" s="58" t="s">
        <v>410</v>
      </c>
      <c r="D4371" s="58" t="s">
        <v>906</v>
      </c>
      <c r="E4371" s="58">
        <v>473</v>
      </c>
      <c r="F4371" s="58">
        <v>24</v>
      </c>
      <c r="G4371" s="59">
        <v>4.3</v>
      </c>
      <c r="H4371" s="58" t="s">
        <v>516</v>
      </c>
      <c r="I4371" s="59">
        <v>4.1900000000000004</v>
      </c>
      <c r="J4371">
        <v>1</v>
      </c>
      <c r="K4371" s="191"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1.59</v>
      </c>
      <c r="L4371" s="192" t="str">
        <f t="shared" si="68"/>
        <v>Beer473</v>
      </c>
      <c r="M4371" s="191">
        <f>VLOOKUP(L4371,'Slope %'!C:D,2,0)</f>
        <v>0.12</v>
      </c>
    </row>
    <row r="4372" spans="1:13" x14ac:dyDescent="0.25">
      <c r="A4372">
        <v>53467</v>
      </c>
      <c r="B4372" s="58" t="s">
        <v>3871</v>
      </c>
      <c r="C4372" s="58" t="s">
        <v>410</v>
      </c>
      <c r="D4372" s="58" t="s">
        <v>906</v>
      </c>
      <c r="E4372" s="58">
        <v>473</v>
      </c>
      <c r="F4372" s="58">
        <v>24</v>
      </c>
      <c r="G4372" s="59">
        <v>4.3</v>
      </c>
      <c r="H4372" s="58" t="s">
        <v>516</v>
      </c>
      <c r="I4372" s="59">
        <v>4.1900000000000004</v>
      </c>
      <c r="J4372">
        <v>1</v>
      </c>
      <c r="K4372" s="191"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1.59</v>
      </c>
      <c r="L4372" s="192" t="str">
        <f t="shared" si="68"/>
        <v>Beer473</v>
      </c>
      <c r="M4372" s="191">
        <f>VLOOKUP(L4372,'Slope %'!C:D,2,0)</f>
        <v>0.12</v>
      </c>
    </row>
    <row r="4373" spans="1:13" x14ac:dyDescent="0.25">
      <c r="A4373">
        <v>53476</v>
      </c>
      <c r="B4373" s="58" t="s">
        <v>3872</v>
      </c>
      <c r="C4373" s="58" t="s">
        <v>410</v>
      </c>
      <c r="D4373" s="58" t="s">
        <v>717</v>
      </c>
      <c r="E4373" s="58">
        <v>750</v>
      </c>
      <c r="F4373" s="58">
        <v>16</v>
      </c>
      <c r="G4373" s="59">
        <v>8</v>
      </c>
      <c r="H4373" s="58" t="s">
        <v>1448</v>
      </c>
      <c r="I4373" s="59">
        <v>49.95</v>
      </c>
      <c r="J4373">
        <v>1</v>
      </c>
      <c r="K4373" s="191"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4.68</v>
      </c>
      <c r="L4373" s="192" t="str">
        <f t="shared" si="68"/>
        <v>Beer750</v>
      </c>
      <c r="M4373" s="191">
        <f>VLOOKUP(L4373,'Slope %'!C:D,2,0)</f>
        <v>0.12</v>
      </c>
    </row>
    <row r="4374" spans="1:13" x14ac:dyDescent="0.25">
      <c r="A4374">
        <v>53476</v>
      </c>
      <c r="B4374" s="58" t="s">
        <v>3872</v>
      </c>
      <c r="C4374" s="58" t="s">
        <v>410</v>
      </c>
      <c r="D4374" s="58" t="s">
        <v>717</v>
      </c>
      <c r="E4374" s="58">
        <v>750</v>
      </c>
      <c r="F4374" s="58">
        <v>16</v>
      </c>
      <c r="G4374" s="59">
        <v>8</v>
      </c>
      <c r="H4374" s="58" t="s">
        <v>1448</v>
      </c>
      <c r="I4374" s="59">
        <v>49.95</v>
      </c>
      <c r="J4374">
        <v>1</v>
      </c>
      <c r="K4374" s="191"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4.68</v>
      </c>
      <c r="L4374" s="192" t="str">
        <f t="shared" si="68"/>
        <v>Beer750</v>
      </c>
      <c r="M4374" s="191">
        <f>VLOOKUP(L4374,'Slope %'!C:D,2,0)</f>
        <v>0.12</v>
      </c>
    </row>
    <row r="4375" spans="1:13" x14ac:dyDescent="0.25">
      <c r="A4375">
        <v>53494</v>
      </c>
      <c r="B4375" s="58" t="s">
        <v>3873</v>
      </c>
      <c r="C4375" s="58" t="s">
        <v>410</v>
      </c>
      <c r="D4375" s="58" t="s">
        <v>906</v>
      </c>
      <c r="E4375" s="58">
        <v>473</v>
      </c>
      <c r="F4375" s="58">
        <v>24</v>
      </c>
      <c r="G4375" s="59">
        <v>4.7</v>
      </c>
      <c r="H4375" s="58" t="s">
        <v>1613</v>
      </c>
      <c r="I4375" s="59">
        <v>4.49</v>
      </c>
      <c r="J4375">
        <v>1</v>
      </c>
      <c r="K4375" s="191"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1.74</v>
      </c>
      <c r="L4375" s="192" t="str">
        <f t="shared" si="68"/>
        <v>Beer473</v>
      </c>
      <c r="M4375" s="191">
        <f>VLOOKUP(L4375,'Slope %'!C:D,2,0)</f>
        <v>0.12</v>
      </c>
    </row>
    <row r="4376" spans="1:13" x14ac:dyDescent="0.25">
      <c r="A4376">
        <v>53494</v>
      </c>
      <c r="B4376" s="58" t="s">
        <v>3873</v>
      </c>
      <c r="C4376" s="58" t="s">
        <v>410</v>
      </c>
      <c r="D4376" s="58" t="s">
        <v>906</v>
      </c>
      <c r="E4376" s="58">
        <v>473</v>
      </c>
      <c r="F4376" s="58">
        <v>24</v>
      </c>
      <c r="G4376" s="59">
        <v>4.7</v>
      </c>
      <c r="H4376" s="58" t="s">
        <v>1613</v>
      </c>
      <c r="I4376" s="59">
        <v>4.49</v>
      </c>
      <c r="J4376">
        <v>1</v>
      </c>
      <c r="K4376" s="191"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1.74</v>
      </c>
      <c r="L4376" s="192" t="str">
        <f t="shared" si="68"/>
        <v>Beer473</v>
      </c>
      <c r="M4376" s="191">
        <f>VLOOKUP(L4376,'Slope %'!C:D,2,0)</f>
        <v>0.12</v>
      </c>
    </row>
    <row r="4377" spans="1:13" x14ac:dyDescent="0.25">
      <c r="A4377">
        <v>53496</v>
      </c>
      <c r="B4377" s="58" t="s">
        <v>3874</v>
      </c>
      <c r="C4377" s="58" t="s">
        <v>410</v>
      </c>
      <c r="D4377" s="58" t="s">
        <v>1539</v>
      </c>
      <c r="E4377" s="58">
        <v>1760</v>
      </c>
      <c r="F4377" s="58">
        <v>6</v>
      </c>
      <c r="G4377" s="59">
        <v>0.05</v>
      </c>
      <c r="H4377" s="58" t="s">
        <v>419</v>
      </c>
      <c r="I4377" s="59">
        <v>11.99</v>
      </c>
      <c r="J4377">
        <v>4</v>
      </c>
      <c r="K4377" s="191"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7.0000000000000007E-2</v>
      </c>
      <c r="L4377" s="192" t="str">
        <f t="shared" si="68"/>
        <v>Beer1760</v>
      </c>
      <c r="M4377" s="191">
        <f>VLOOKUP(L4377,'Slope %'!C:D,2,0)</f>
        <v>0.1</v>
      </c>
    </row>
    <row r="4378" spans="1:13" x14ac:dyDescent="0.25">
      <c r="A4378">
        <v>53496</v>
      </c>
      <c r="B4378" s="58" t="s">
        <v>3874</v>
      </c>
      <c r="C4378" s="58" t="s">
        <v>410</v>
      </c>
      <c r="D4378" s="58" t="s">
        <v>1539</v>
      </c>
      <c r="E4378" s="58">
        <v>1760</v>
      </c>
      <c r="F4378" s="58">
        <v>6</v>
      </c>
      <c r="G4378" s="59">
        <v>0.05</v>
      </c>
      <c r="H4378" s="58" t="s">
        <v>419</v>
      </c>
      <c r="I4378" s="59">
        <v>11.99</v>
      </c>
      <c r="J4378">
        <v>4</v>
      </c>
      <c r="K4378" s="191"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7.0000000000000007E-2</v>
      </c>
      <c r="L4378" s="192" t="str">
        <f t="shared" si="68"/>
        <v>Beer1760</v>
      </c>
      <c r="M4378" s="191">
        <f>VLOOKUP(L4378,'Slope %'!C:D,2,0)</f>
        <v>0.1</v>
      </c>
    </row>
    <row r="4379" spans="1:13" x14ac:dyDescent="0.25">
      <c r="A4379">
        <v>53499</v>
      </c>
      <c r="B4379" s="58" t="s">
        <v>3875</v>
      </c>
      <c r="C4379" s="58" t="s">
        <v>410</v>
      </c>
      <c r="D4379" s="58" t="s">
        <v>411</v>
      </c>
      <c r="E4379" s="58">
        <v>473</v>
      </c>
      <c r="F4379" s="58">
        <v>24</v>
      </c>
      <c r="G4379" s="59">
        <v>5</v>
      </c>
      <c r="H4379" s="58" t="s">
        <v>1200</v>
      </c>
      <c r="I4379" s="59">
        <v>3.99</v>
      </c>
      <c r="J4379">
        <v>1</v>
      </c>
      <c r="K4379" s="191"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1.85</v>
      </c>
      <c r="L4379" s="192" t="str">
        <f t="shared" si="68"/>
        <v>Beer473</v>
      </c>
      <c r="M4379" s="191">
        <f>VLOOKUP(L4379,'Slope %'!C:D,2,0)</f>
        <v>0.12</v>
      </c>
    </row>
    <row r="4380" spans="1:13" x14ac:dyDescent="0.25">
      <c r="A4380">
        <v>53499</v>
      </c>
      <c r="B4380" s="58" t="s">
        <v>3875</v>
      </c>
      <c r="C4380" s="58" t="s">
        <v>410</v>
      </c>
      <c r="D4380" s="58" t="s">
        <v>411</v>
      </c>
      <c r="E4380" s="58">
        <v>473</v>
      </c>
      <c r="F4380" s="58">
        <v>24</v>
      </c>
      <c r="G4380" s="59">
        <v>5</v>
      </c>
      <c r="H4380" s="58" t="s">
        <v>1200</v>
      </c>
      <c r="I4380" s="59">
        <v>3.99</v>
      </c>
      <c r="J4380">
        <v>1</v>
      </c>
      <c r="K4380" s="191"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1.85</v>
      </c>
      <c r="L4380" s="192" t="str">
        <f t="shared" si="68"/>
        <v>Beer473</v>
      </c>
      <c r="M4380" s="191">
        <f>VLOOKUP(L4380,'Slope %'!C:D,2,0)</f>
        <v>0.12</v>
      </c>
    </row>
    <row r="4381" spans="1:13" x14ac:dyDescent="0.25">
      <c r="A4381">
        <v>53500</v>
      </c>
      <c r="B4381" s="58" t="s">
        <v>3876</v>
      </c>
      <c r="C4381" s="58" t="s">
        <v>410</v>
      </c>
      <c r="D4381" s="58" t="s">
        <v>677</v>
      </c>
      <c r="E4381" s="58">
        <v>473</v>
      </c>
      <c r="F4381" s="58">
        <v>24</v>
      </c>
      <c r="G4381" s="59">
        <v>5</v>
      </c>
      <c r="H4381" s="58" t="s">
        <v>1200</v>
      </c>
      <c r="I4381" s="59">
        <v>3.99</v>
      </c>
      <c r="J4381">
        <v>1</v>
      </c>
      <c r="K4381" s="191"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1.85</v>
      </c>
      <c r="L4381" s="192" t="str">
        <f t="shared" si="68"/>
        <v>Beer473</v>
      </c>
      <c r="M4381" s="191">
        <f>VLOOKUP(L4381,'Slope %'!C:D,2,0)</f>
        <v>0.12</v>
      </c>
    </row>
    <row r="4382" spans="1:13" x14ac:dyDescent="0.25">
      <c r="A4382">
        <v>53500</v>
      </c>
      <c r="B4382" s="58" t="s">
        <v>3876</v>
      </c>
      <c r="C4382" s="58" t="s">
        <v>410</v>
      </c>
      <c r="D4382" s="58" t="s">
        <v>677</v>
      </c>
      <c r="E4382" s="58">
        <v>473</v>
      </c>
      <c r="F4382" s="58">
        <v>24</v>
      </c>
      <c r="G4382" s="59">
        <v>5</v>
      </c>
      <c r="H4382" s="58" t="s">
        <v>1200</v>
      </c>
      <c r="I4382" s="59">
        <v>3.99</v>
      </c>
      <c r="J4382">
        <v>1</v>
      </c>
      <c r="K4382" s="191"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1.85</v>
      </c>
      <c r="L4382" s="192" t="str">
        <f t="shared" si="68"/>
        <v>Beer473</v>
      </c>
      <c r="M4382" s="191">
        <f>VLOOKUP(L4382,'Slope %'!C:D,2,0)</f>
        <v>0.12</v>
      </c>
    </row>
    <row r="4383" spans="1:13" x14ac:dyDescent="0.25">
      <c r="A4383">
        <v>53502</v>
      </c>
      <c r="B4383" s="58" t="s">
        <v>3877</v>
      </c>
      <c r="C4383" s="58" t="s">
        <v>410</v>
      </c>
      <c r="D4383" s="58" t="s">
        <v>717</v>
      </c>
      <c r="E4383" s="58">
        <v>473</v>
      </c>
      <c r="F4383" s="58">
        <v>24</v>
      </c>
      <c r="G4383" s="59">
        <v>6.2</v>
      </c>
      <c r="H4383" s="58" t="s">
        <v>1200</v>
      </c>
      <c r="I4383" s="59">
        <v>3.99</v>
      </c>
      <c r="J4383">
        <v>1</v>
      </c>
      <c r="K4383" s="191"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2.29</v>
      </c>
      <c r="L4383" s="192" t="str">
        <f t="shared" si="68"/>
        <v>Beer473</v>
      </c>
      <c r="M4383" s="191">
        <f>VLOOKUP(L4383,'Slope %'!C:D,2,0)</f>
        <v>0.12</v>
      </c>
    </row>
    <row r="4384" spans="1:13" x14ac:dyDescent="0.25">
      <c r="A4384">
        <v>53502</v>
      </c>
      <c r="B4384" s="58" t="s">
        <v>3877</v>
      </c>
      <c r="C4384" s="58" t="s">
        <v>410</v>
      </c>
      <c r="D4384" s="58" t="s">
        <v>717</v>
      </c>
      <c r="E4384" s="58">
        <v>473</v>
      </c>
      <c r="F4384" s="58">
        <v>24</v>
      </c>
      <c r="G4384" s="59">
        <v>6.2</v>
      </c>
      <c r="H4384" s="58" t="s">
        <v>1200</v>
      </c>
      <c r="I4384" s="59">
        <v>3.99</v>
      </c>
      <c r="J4384">
        <v>1</v>
      </c>
      <c r="K4384" s="191"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2.29</v>
      </c>
      <c r="L4384" s="192" t="str">
        <f t="shared" si="68"/>
        <v>Beer473</v>
      </c>
      <c r="M4384" s="191">
        <f>VLOOKUP(L4384,'Slope %'!C:D,2,0)</f>
        <v>0.12</v>
      </c>
    </row>
    <row r="4385" spans="1:13" x14ac:dyDescent="0.25">
      <c r="A4385">
        <v>53503</v>
      </c>
      <c r="B4385" s="58" t="s">
        <v>3878</v>
      </c>
      <c r="C4385" s="58" t="s">
        <v>410</v>
      </c>
      <c r="D4385" s="58" t="s">
        <v>677</v>
      </c>
      <c r="E4385" s="58">
        <v>473</v>
      </c>
      <c r="F4385" s="58">
        <v>24</v>
      </c>
      <c r="G4385" s="59">
        <v>5</v>
      </c>
      <c r="H4385" s="58" t="s">
        <v>1200</v>
      </c>
      <c r="I4385" s="59">
        <v>3.99</v>
      </c>
      <c r="J4385">
        <v>1</v>
      </c>
      <c r="K4385" s="191"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1.85</v>
      </c>
      <c r="L4385" s="192" t="str">
        <f t="shared" si="68"/>
        <v>Beer473</v>
      </c>
      <c r="M4385" s="191">
        <f>VLOOKUP(L4385,'Slope %'!C:D,2,0)</f>
        <v>0.12</v>
      </c>
    </row>
    <row r="4386" spans="1:13" x14ac:dyDescent="0.25">
      <c r="A4386">
        <v>53503</v>
      </c>
      <c r="B4386" s="58" t="s">
        <v>3878</v>
      </c>
      <c r="C4386" s="58" t="s">
        <v>410</v>
      </c>
      <c r="D4386" s="58" t="s">
        <v>677</v>
      </c>
      <c r="E4386" s="58">
        <v>473</v>
      </c>
      <c r="F4386" s="58">
        <v>24</v>
      </c>
      <c r="G4386" s="59">
        <v>5</v>
      </c>
      <c r="H4386" s="58" t="s">
        <v>1200</v>
      </c>
      <c r="I4386" s="59">
        <v>3.99</v>
      </c>
      <c r="J4386">
        <v>1</v>
      </c>
      <c r="K4386" s="191"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1.85</v>
      </c>
      <c r="L4386" s="192" t="str">
        <f t="shared" si="68"/>
        <v>Beer473</v>
      </c>
      <c r="M4386" s="191">
        <f>VLOOKUP(L4386,'Slope %'!C:D,2,0)</f>
        <v>0.12</v>
      </c>
    </row>
    <row r="4387" spans="1:13" x14ac:dyDescent="0.25">
      <c r="A4387">
        <v>53504</v>
      </c>
      <c r="B4387" s="58" t="s">
        <v>3879</v>
      </c>
      <c r="C4387" s="58" t="s">
        <v>410</v>
      </c>
      <c r="D4387" s="58" t="s">
        <v>411</v>
      </c>
      <c r="E4387" s="58">
        <v>3000</v>
      </c>
      <c r="F4387" s="58">
        <v>4</v>
      </c>
      <c r="G4387" s="59">
        <v>5</v>
      </c>
      <c r="H4387" s="58" t="s">
        <v>1283</v>
      </c>
      <c r="I4387" s="59">
        <v>22.49</v>
      </c>
      <c r="J4387">
        <v>6</v>
      </c>
      <c r="K4387" s="191"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11.71</v>
      </c>
      <c r="L4387" s="192" t="str">
        <f t="shared" si="68"/>
        <v>Beer3000</v>
      </c>
      <c r="M4387" s="191">
        <f>VLOOKUP(L4387,'Slope %'!C:D,2,0)</f>
        <v>7.0000000000000007E-2</v>
      </c>
    </row>
    <row r="4388" spans="1:13" x14ac:dyDescent="0.25">
      <c r="A4388">
        <v>53504</v>
      </c>
      <c r="B4388" s="58" t="s">
        <v>3879</v>
      </c>
      <c r="C4388" s="58" t="s">
        <v>410</v>
      </c>
      <c r="D4388" s="58" t="s">
        <v>411</v>
      </c>
      <c r="E4388" s="58">
        <v>3000</v>
      </c>
      <c r="F4388" s="58">
        <v>4</v>
      </c>
      <c r="G4388" s="59">
        <v>5</v>
      </c>
      <c r="H4388" s="58" t="s">
        <v>1283</v>
      </c>
      <c r="I4388" s="59">
        <v>22.49</v>
      </c>
      <c r="J4388">
        <v>6</v>
      </c>
      <c r="K4388" s="191"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11.71</v>
      </c>
      <c r="L4388" s="192" t="str">
        <f t="shared" si="68"/>
        <v>Beer3000</v>
      </c>
      <c r="M4388" s="191">
        <f>VLOOKUP(L4388,'Slope %'!C:D,2,0)</f>
        <v>7.0000000000000007E-2</v>
      </c>
    </row>
    <row r="4389" spans="1:13" x14ac:dyDescent="0.25">
      <c r="A4389">
        <v>53505</v>
      </c>
      <c r="B4389" s="58" t="s">
        <v>3880</v>
      </c>
      <c r="C4389" s="58" t="s">
        <v>414</v>
      </c>
      <c r="D4389" s="58" t="s">
        <v>810</v>
      </c>
      <c r="E4389" s="58">
        <v>750</v>
      </c>
      <c r="F4389" s="58">
        <v>6</v>
      </c>
      <c r="G4389" s="59">
        <v>40</v>
      </c>
      <c r="H4389" s="58" t="s">
        <v>416</v>
      </c>
      <c r="I4389" s="59">
        <v>79.989999999999995</v>
      </c>
      <c r="J4389">
        <v>1</v>
      </c>
      <c r="K4389" s="191"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23.42</v>
      </c>
      <c r="L4389" s="192" t="str">
        <f t="shared" si="68"/>
        <v>Spirits750</v>
      </c>
      <c r="M4389" s="191">
        <f>VLOOKUP(L4389,'Slope %'!C:D,2,0)</f>
        <v>7.0000000000000007E-2</v>
      </c>
    </row>
    <row r="4390" spans="1:13" x14ac:dyDescent="0.25">
      <c r="A4390">
        <v>53546</v>
      </c>
      <c r="B4390" s="58" t="s">
        <v>3881</v>
      </c>
      <c r="C4390" s="58" t="s">
        <v>414</v>
      </c>
      <c r="D4390" s="58" t="s">
        <v>418</v>
      </c>
      <c r="E4390" s="58">
        <v>1140</v>
      </c>
      <c r="F4390" s="58">
        <v>12</v>
      </c>
      <c r="G4390" s="59">
        <v>40</v>
      </c>
      <c r="H4390" s="58" t="s">
        <v>428</v>
      </c>
      <c r="I4390" s="59">
        <v>35.99</v>
      </c>
      <c r="J4390">
        <v>1</v>
      </c>
      <c r="K4390" s="191"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35.6</v>
      </c>
      <c r="L4390" s="192" t="str">
        <f t="shared" si="68"/>
        <v>Spirits1140</v>
      </c>
      <c r="M4390" s="191">
        <f>VLOOKUP(L4390,'Slope %'!C:D,2,0)</f>
        <v>0.05</v>
      </c>
    </row>
    <row r="4391" spans="1:13" x14ac:dyDescent="0.25">
      <c r="A4391">
        <v>53579</v>
      </c>
      <c r="B4391" s="58" t="s">
        <v>3882</v>
      </c>
      <c r="C4391" s="58" t="s">
        <v>423</v>
      </c>
      <c r="D4391" s="58" t="s">
        <v>436</v>
      </c>
      <c r="E4391" s="58">
        <v>750</v>
      </c>
      <c r="F4391" s="58">
        <v>12</v>
      </c>
      <c r="G4391" s="59">
        <v>13.5</v>
      </c>
      <c r="H4391" s="58" t="s">
        <v>3883</v>
      </c>
      <c r="I4391" s="59">
        <v>24.73</v>
      </c>
      <c r="J4391">
        <v>1</v>
      </c>
      <c r="K4391" s="191"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7.9</v>
      </c>
      <c r="L4391" s="192" t="str">
        <f t="shared" si="68"/>
        <v>Wine750</v>
      </c>
      <c r="M4391" s="191">
        <f>VLOOKUP(L4391,'Slope %'!C:D,2,0)</f>
        <v>0.1</v>
      </c>
    </row>
    <row r="4392" spans="1:13" x14ac:dyDescent="0.25">
      <c r="A4392">
        <v>53598</v>
      </c>
      <c r="B4392" s="58" t="s">
        <v>3884</v>
      </c>
      <c r="C4392" s="58" t="s">
        <v>410</v>
      </c>
      <c r="D4392" s="58" t="s">
        <v>906</v>
      </c>
      <c r="E4392" s="58">
        <v>473</v>
      </c>
      <c r="F4392" s="58">
        <v>24</v>
      </c>
      <c r="G4392" s="59">
        <v>5.5</v>
      </c>
      <c r="H4392" s="58" t="s">
        <v>1959</v>
      </c>
      <c r="I4392" s="59">
        <v>4.8899999999999997</v>
      </c>
      <c r="J4392">
        <v>1</v>
      </c>
      <c r="K4392" s="191"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2.0299999999999998</v>
      </c>
      <c r="L4392" s="192" t="str">
        <f t="shared" si="68"/>
        <v>Beer473</v>
      </c>
      <c r="M4392" s="191">
        <f>VLOOKUP(L4392,'Slope %'!C:D,2,0)</f>
        <v>0.12</v>
      </c>
    </row>
    <row r="4393" spans="1:13" x14ac:dyDescent="0.25">
      <c r="A4393">
        <v>53598</v>
      </c>
      <c r="B4393" s="58" t="s">
        <v>3884</v>
      </c>
      <c r="C4393" s="58" t="s">
        <v>410</v>
      </c>
      <c r="D4393" s="58" t="s">
        <v>906</v>
      </c>
      <c r="E4393" s="58">
        <v>473</v>
      </c>
      <c r="F4393" s="58">
        <v>24</v>
      </c>
      <c r="G4393" s="59">
        <v>5.5</v>
      </c>
      <c r="H4393" s="58" t="s">
        <v>1959</v>
      </c>
      <c r="I4393" s="59">
        <v>4.8899999999999997</v>
      </c>
      <c r="J4393">
        <v>1</v>
      </c>
      <c r="K4393" s="191"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2.0299999999999998</v>
      </c>
      <c r="L4393" s="192" t="str">
        <f t="shared" si="68"/>
        <v>Beer473</v>
      </c>
      <c r="M4393" s="191">
        <f>VLOOKUP(L4393,'Slope %'!C:D,2,0)</f>
        <v>0.12</v>
      </c>
    </row>
    <row r="4394" spans="1:13" x14ac:dyDescent="0.25">
      <c r="A4394">
        <v>53606</v>
      </c>
      <c r="B4394" s="58" t="s">
        <v>3885</v>
      </c>
      <c r="C4394" s="58" t="s">
        <v>423</v>
      </c>
      <c r="D4394" s="58" t="s">
        <v>473</v>
      </c>
      <c r="E4394" s="58">
        <v>3000</v>
      </c>
      <c r="F4394" s="58">
        <v>4</v>
      </c>
      <c r="G4394" s="59">
        <v>13</v>
      </c>
      <c r="H4394" s="58" t="s">
        <v>421</v>
      </c>
      <c r="I4394" s="59">
        <v>44.99</v>
      </c>
      <c r="J4394">
        <v>1</v>
      </c>
      <c r="K4394" s="191"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30.45</v>
      </c>
      <c r="L4394" s="192" t="str">
        <f t="shared" si="68"/>
        <v>Wine3000</v>
      </c>
      <c r="M4394" s="191">
        <f>VLOOKUP(L4394,'Slope %'!C:D,2,0)</f>
        <v>0.05</v>
      </c>
    </row>
    <row r="4395" spans="1:13" x14ac:dyDescent="0.25">
      <c r="A4395">
        <v>53608</v>
      </c>
      <c r="B4395" s="58" t="s">
        <v>3886</v>
      </c>
      <c r="C4395" s="58" t="s">
        <v>423</v>
      </c>
      <c r="D4395" s="58" t="s">
        <v>538</v>
      </c>
      <c r="E4395" s="58">
        <v>3000</v>
      </c>
      <c r="F4395" s="58">
        <v>4</v>
      </c>
      <c r="G4395" s="59">
        <v>13.5</v>
      </c>
      <c r="H4395" s="58" t="s">
        <v>421</v>
      </c>
      <c r="I4395" s="59">
        <v>44.99</v>
      </c>
      <c r="J4395">
        <v>1</v>
      </c>
      <c r="K4395" s="191"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31.62</v>
      </c>
      <c r="L4395" s="192" t="str">
        <f t="shared" si="68"/>
        <v>Wine3000</v>
      </c>
      <c r="M4395" s="191">
        <f>VLOOKUP(L4395,'Slope %'!C:D,2,0)</f>
        <v>0.05</v>
      </c>
    </row>
    <row r="4396" spans="1:13" x14ac:dyDescent="0.25">
      <c r="A4396">
        <v>53609</v>
      </c>
      <c r="B4396" s="58" t="s">
        <v>3887</v>
      </c>
      <c r="C4396" s="58" t="s">
        <v>439</v>
      </c>
      <c r="D4396" s="58" t="s">
        <v>2167</v>
      </c>
      <c r="E4396" s="58">
        <v>0</v>
      </c>
      <c r="F4396" s="58">
        <v>50</v>
      </c>
      <c r="H4396" s="58" t="s">
        <v>3888</v>
      </c>
      <c r="I4396" s="59">
        <v>2.99</v>
      </c>
      <c r="K4396" s="191"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0</v>
      </c>
      <c r="L4396" s="192" t="str">
        <f t="shared" si="68"/>
        <v>Non Liquor Merchandise0</v>
      </c>
      <c r="M4396" s="191" t="e">
        <f>VLOOKUP(L4396,'Slope %'!C:D,2,0)</f>
        <v>#N/A</v>
      </c>
    </row>
    <row r="4397" spans="1:13" x14ac:dyDescent="0.25">
      <c r="A4397">
        <v>53610</v>
      </c>
      <c r="B4397" s="58" t="s">
        <v>3889</v>
      </c>
      <c r="C4397" s="58" t="s">
        <v>410</v>
      </c>
      <c r="D4397" s="58" t="s">
        <v>411</v>
      </c>
      <c r="E4397" s="58">
        <v>473</v>
      </c>
      <c r="F4397" s="58">
        <v>12</v>
      </c>
      <c r="G4397" s="59">
        <v>5</v>
      </c>
      <c r="H4397" s="58" t="s">
        <v>833</v>
      </c>
      <c r="I4397" s="59">
        <v>2.79</v>
      </c>
      <c r="J4397">
        <v>1</v>
      </c>
      <c r="K4397" s="191"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1.85</v>
      </c>
      <c r="L4397" s="192" t="str">
        <f t="shared" si="68"/>
        <v>Beer473</v>
      </c>
      <c r="M4397" s="191">
        <f>VLOOKUP(L4397,'Slope %'!C:D,2,0)</f>
        <v>0.12</v>
      </c>
    </row>
    <row r="4398" spans="1:13" x14ac:dyDescent="0.25">
      <c r="A4398">
        <v>53610</v>
      </c>
      <c r="B4398" s="58" t="s">
        <v>3889</v>
      </c>
      <c r="C4398" s="58" t="s">
        <v>410</v>
      </c>
      <c r="D4398" s="58" t="s">
        <v>411</v>
      </c>
      <c r="E4398" s="58">
        <v>473</v>
      </c>
      <c r="F4398" s="58">
        <v>12</v>
      </c>
      <c r="G4398" s="59">
        <v>5</v>
      </c>
      <c r="H4398" s="58" t="s">
        <v>833</v>
      </c>
      <c r="I4398" s="59">
        <v>2.79</v>
      </c>
      <c r="J4398">
        <v>1</v>
      </c>
      <c r="K4398" s="191"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1.85</v>
      </c>
      <c r="L4398" s="192" t="str">
        <f t="shared" si="68"/>
        <v>Beer473</v>
      </c>
      <c r="M4398" s="191">
        <f>VLOOKUP(L4398,'Slope %'!C:D,2,0)</f>
        <v>0.12</v>
      </c>
    </row>
    <row r="4399" spans="1:13" x14ac:dyDescent="0.25">
      <c r="A4399">
        <v>53612</v>
      </c>
      <c r="B4399" s="58" t="s">
        <v>3890</v>
      </c>
      <c r="C4399" s="58" t="s">
        <v>439</v>
      </c>
      <c r="D4399" s="58" t="s">
        <v>2167</v>
      </c>
      <c r="E4399" s="58">
        <v>0</v>
      </c>
      <c r="F4399" s="58">
        <v>50</v>
      </c>
      <c r="H4399" s="58" t="s">
        <v>3888</v>
      </c>
      <c r="I4399" s="59">
        <v>2.99</v>
      </c>
      <c r="K4399" s="191"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0</v>
      </c>
      <c r="L4399" s="192" t="str">
        <f t="shared" si="68"/>
        <v>Non Liquor Merchandise0</v>
      </c>
      <c r="M4399" s="191" t="e">
        <f>VLOOKUP(L4399,'Slope %'!C:D,2,0)</f>
        <v>#N/A</v>
      </c>
    </row>
    <row r="4400" spans="1:13" x14ac:dyDescent="0.25">
      <c r="A4400">
        <v>53614</v>
      </c>
      <c r="B4400" s="58" t="s">
        <v>3891</v>
      </c>
      <c r="C4400" s="58" t="s">
        <v>439</v>
      </c>
      <c r="D4400" s="58" t="s">
        <v>2167</v>
      </c>
      <c r="E4400" s="58">
        <v>0</v>
      </c>
      <c r="F4400" s="58">
        <v>50</v>
      </c>
      <c r="H4400" s="58" t="s">
        <v>3888</v>
      </c>
      <c r="I4400" s="59">
        <v>2.99</v>
      </c>
      <c r="K4400" s="191"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0</v>
      </c>
      <c r="L4400" s="192" t="str">
        <f t="shared" si="68"/>
        <v>Non Liquor Merchandise0</v>
      </c>
      <c r="M4400" s="191" t="e">
        <f>VLOOKUP(L4400,'Slope %'!C:D,2,0)</f>
        <v>#N/A</v>
      </c>
    </row>
    <row r="4401" spans="1:13" x14ac:dyDescent="0.25">
      <c r="A4401">
        <v>53615</v>
      </c>
      <c r="B4401" s="58" t="s">
        <v>3892</v>
      </c>
      <c r="C4401" s="58" t="s">
        <v>439</v>
      </c>
      <c r="D4401" s="58" t="s">
        <v>2167</v>
      </c>
      <c r="E4401" s="58">
        <v>0</v>
      </c>
      <c r="F4401" s="58">
        <v>50</v>
      </c>
      <c r="H4401" s="58" t="s">
        <v>3888</v>
      </c>
      <c r="I4401" s="59">
        <v>2.99</v>
      </c>
      <c r="K4401" s="191"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0</v>
      </c>
      <c r="L4401" s="192" t="str">
        <f t="shared" si="68"/>
        <v>Non Liquor Merchandise0</v>
      </c>
      <c r="M4401" s="191" t="e">
        <f>VLOOKUP(L4401,'Slope %'!C:D,2,0)</f>
        <v>#N/A</v>
      </c>
    </row>
    <row r="4402" spans="1:13" x14ac:dyDescent="0.25">
      <c r="A4402">
        <v>53619</v>
      </c>
      <c r="B4402" s="58" t="s">
        <v>3893</v>
      </c>
      <c r="C4402" s="58" t="s">
        <v>410</v>
      </c>
      <c r="D4402" s="58" t="s">
        <v>906</v>
      </c>
      <c r="E4402" s="58">
        <v>4260</v>
      </c>
      <c r="F4402" s="58">
        <v>1</v>
      </c>
      <c r="G4402" s="59">
        <v>5.5</v>
      </c>
      <c r="H4402" s="58" t="s">
        <v>412</v>
      </c>
      <c r="I4402" s="59">
        <v>26.29</v>
      </c>
      <c r="J4402">
        <v>12</v>
      </c>
      <c r="K4402" s="191"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18.29</v>
      </c>
      <c r="L4402" s="192" t="str">
        <f t="shared" si="68"/>
        <v>Beer4260</v>
      </c>
      <c r="M4402" s="191">
        <f>VLOOKUP(L4402,'Slope %'!C:D,2,0)</f>
        <v>7.0000000000000007E-2</v>
      </c>
    </row>
    <row r="4403" spans="1:13" x14ac:dyDescent="0.25">
      <c r="A4403">
        <v>53619</v>
      </c>
      <c r="B4403" s="58" t="s">
        <v>3893</v>
      </c>
      <c r="C4403" s="58" t="s">
        <v>410</v>
      </c>
      <c r="D4403" s="58" t="s">
        <v>906</v>
      </c>
      <c r="E4403" s="58">
        <v>4260</v>
      </c>
      <c r="F4403" s="58">
        <v>1</v>
      </c>
      <c r="G4403" s="59">
        <v>5.5</v>
      </c>
      <c r="H4403" s="58" t="s">
        <v>412</v>
      </c>
      <c r="I4403" s="59">
        <v>26.29</v>
      </c>
      <c r="J4403">
        <v>12</v>
      </c>
      <c r="K4403" s="191"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18.29</v>
      </c>
      <c r="L4403" s="192" t="str">
        <f t="shared" si="68"/>
        <v>Beer4260</v>
      </c>
      <c r="M4403" s="191">
        <f>VLOOKUP(L4403,'Slope %'!C:D,2,0)</f>
        <v>7.0000000000000007E-2</v>
      </c>
    </row>
    <row r="4404" spans="1:13" x14ac:dyDescent="0.25">
      <c r="A4404">
        <v>53623</v>
      </c>
      <c r="B4404" s="58" t="s">
        <v>3894</v>
      </c>
      <c r="C4404" s="58" t="s">
        <v>410</v>
      </c>
      <c r="D4404" s="58" t="s">
        <v>717</v>
      </c>
      <c r="E4404" s="58">
        <v>473</v>
      </c>
      <c r="F4404" s="58">
        <v>24</v>
      </c>
      <c r="G4404" s="59">
        <v>6.5</v>
      </c>
      <c r="H4404" s="58" t="s">
        <v>1810</v>
      </c>
      <c r="I4404" s="59">
        <v>4.3</v>
      </c>
      <c r="J4404">
        <v>1</v>
      </c>
      <c r="K4404" s="191"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2.4</v>
      </c>
      <c r="L4404" s="192" t="str">
        <f t="shared" si="68"/>
        <v>Beer473</v>
      </c>
      <c r="M4404" s="191">
        <f>VLOOKUP(L4404,'Slope %'!C:D,2,0)</f>
        <v>0.12</v>
      </c>
    </row>
    <row r="4405" spans="1:13" x14ac:dyDescent="0.25">
      <c r="A4405">
        <v>53623</v>
      </c>
      <c r="B4405" s="58" t="s">
        <v>3894</v>
      </c>
      <c r="C4405" s="58" t="s">
        <v>410</v>
      </c>
      <c r="D4405" s="58" t="s">
        <v>717</v>
      </c>
      <c r="E4405" s="58">
        <v>473</v>
      </c>
      <c r="F4405" s="58">
        <v>24</v>
      </c>
      <c r="G4405" s="59">
        <v>6.5</v>
      </c>
      <c r="H4405" s="58" t="s">
        <v>1810</v>
      </c>
      <c r="I4405" s="59">
        <v>4.3</v>
      </c>
      <c r="J4405">
        <v>1</v>
      </c>
      <c r="K4405" s="191"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2.4</v>
      </c>
      <c r="L4405" s="192" t="str">
        <f t="shared" si="68"/>
        <v>Beer473</v>
      </c>
      <c r="M4405" s="191">
        <f>VLOOKUP(L4405,'Slope %'!C:D,2,0)</f>
        <v>0.12</v>
      </c>
    </row>
    <row r="4406" spans="1:13" x14ac:dyDescent="0.25">
      <c r="A4406">
        <v>53633</v>
      </c>
      <c r="B4406" s="58" t="s">
        <v>3895</v>
      </c>
      <c r="C4406" s="58" t="s">
        <v>673</v>
      </c>
      <c r="D4406" s="58" t="s">
        <v>1122</v>
      </c>
      <c r="E4406" s="58">
        <v>1420</v>
      </c>
      <c r="F4406" s="58">
        <v>6</v>
      </c>
      <c r="G4406" s="59">
        <v>4.5</v>
      </c>
      <c r="H4406" s="58" t="s">
        <v>600</v>
      </c>
      <c r="I4406" s="59">
        <v>11.99</v>
      </c>
      <c r="J4406">
        <v>4</v>
      </c>
      <c r="K4406" s="191"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4.99</v>
      </c>
      <c r="L4406" s="192" t="str">
        <f t="shared" si="68"/>
        <v>Ready to Drink1420</v>
      </c>
      <c r="M4406" s="191">
        <f>VLOOKUP(L4406,'Slope %'!C:D,2,0)</f>
        <v>0.12</v>
      </c>
    </row>
    <row r="4407" spans="1:13" x14ac:dyDescent="0.25">
      <c r="A4407">
        <v>53633</v>
      </c>
      <c r="B4407" s="58" t="s">
        <v>3895</v>
      </c>
      <c r="C4407" s="58" t="s">
        <v>673</v>
      </c>
      <c r="D4407" s="58" t="s">
        <v>1122</v>
      </c>
      <c r="E4407" s="58">
        <v>1420</v>
      </c>
      <c r="F4407" s="58">
        <v>6</v>
      </c>
      <c r="G4407" s="59">
        <v>4.5</v>
      </c>
      <c r="H4407" s="58" t="s">
        <v>600</v>
      </c>
      <c r="I4407" s="59">
        <v>11.99</v>
      </c>
      <c r="J4407">
        <v>4</v>
      </c>
      <c r="K4407" s="191"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4.99</v>
      </c>
      <c r="L4407" s="192" t="str">
        <f t="shared" si="68"/>
        <v>Ready to Drink1420</v>
      </c>
      <c r="M4407" s="191">
        <f>VLOOKUP(L4407,'Slope %'!C:D,2,0)</f>
        <v>0.12</v>
      </c>
    </row>
    <row r="4408" spans="1:13" x14ac:dyDescent="0.25">
      <c r="A4408">
        <v>53637</v>
      </c>
      <c r="B4408" s="58" t="s">
        <v>3896</v>
      </c>
      <c r="C4408" s="58" t="s">
        <v>673</v>
      </c>
      <c r="D4408" s="58" t="s">
        <v>750</v>
      </c>
      <c r="E4408" s="58">
        <v>458</v>
      </c>
      <c r="F4408" s="58">
        <v>24</v>
      </c>
      <c r="G4408" s="59">
        <v>5.5</v>
      </c>
      <c r="H4408" s="58" t="s">
        <v>751</v>
      </c>
      <c r="I4408" s="59">
        <v>4.3899999999999997</v>
      </c>
      <c r="J4408">
        <v>1</v>
      </c>
      <c r="K4408" s="191"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2.08</v>
      </c>
      <c r="L4408" s="192" t="str">
        <f t="shared" si="68"/>
        <v>Ready to Drink458</v>
      </c>
      <c r="M4408" s="191">
        <f>VLOOKUP(L4408,'Slope %'!C:D,2,0)</f>
        <v>0.12</v>
      </c>
    </row>
    <row r="4409" spans="1:13" x14ac:dyDescent="0.25">
      <c r="A4409">
        <v>53642</v>
      </c>
      <c r="B4409" s="58" t="s">
        <v>3897</v>
      </c>
      <c r="C4409" s="58" t="s">
        <v>414</v>
      </c>
      <c r="D4409" s="58" t="s">
        <v>1956</v>
      </c>
      <c r="E4409" s="58">
        <v>750</v>
      </c>
      <c r="F4409" s="58">
        <v>6</v>
      </c>
      <c r="G4409" s="59">
        <v>40</v>
      </c>
      <c r="H4409" s="58" t="s">
        <v>1076</v>
      </c>
      <c r="I4409" s="59">
        <v>84.99</v>
      </c>
      <c r="J4409">
        <v>1</v>
      </c>
      <c r="K4409" s="191"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23.42</v>
      </c>
      <c r="L4409" s="192" t="str">
        <f t="shared" si="68"/>
        <v>Spirits750</v>
      </c>
      <c r="M4409" s="191">
        <f>VLOOKUP(L4409,'Slope %'!C:D,2,0)</f>
        <v>7.0000000000000007E-2</v>
      </c>
    </row>
    <row r="4410" spans="1:13" x14ac:dyDescent="0.25">
      <c r="A4410">
        <v>53651</v>
      </c>
      <c r="B4410" s="58" t="s">
        <v>3898</v>
      </c>
      <c r="C4410" s="58" t="s">
        <v>673</v>
      </c>
      <c r="D4410" s="58" t="s">
        <v>1122</v>
      </c>
      <c r="E4410" s="58">
        <v>750</v>
      </c>
      <c r="F4410" s="58">
        <v>12</v>
      </c>
      <c r="G4410" s="59">
        <v>6.8</v>
      </c>
      <c r="H4410" s="58" t="s">
        <v>2131</v>
      </c>
      <c r="I4410" s="59">
        <v>19.989999999999998</v>
      </c>
      <c r="J4410">
        <v>1</v>
      </c>
      <c r="K4410" s="191"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3.98</v>
      </c>
      <c r="L4410" s="192" t="str">
        <f t="shared" si="68"/>
        <v>Ready to Drink750</v>
      </c>
      <c r="M4410" s="191">
        <f>VLOOKUP(L4410,'Slope %'!C:D,2,0)</f>
        <v>0.12</v>
      </c>
    </row>
    <row r="4411" spans="1:13" x14ac:dyDescent="0.25">
      <c r="A4411">
        <v>53651</v>
      </c>
      <c r="B4411" s="58" t="s">
        <v>3898</v>
      </c>
      <c r="C4411" s="58" t="s">
        <v>673</v>
      </c>
      <c r="D4411" s="58" t="s">
        <v>1122</v>
      </c>
      <c r="E4411" s="58">
        <v>750</v>
      </c>
      <c r="F4411" s="58">
        <v>12</v>
      </c>
      <c r="G4411" s="59">
        <v>6.8</v>
      </c>
      <c r="H4411" s="58" t="s">
        <v>2131</v>
      </c>
      <c r="I4411" s="59">
        <v>19.989999999999998</v>
      </c>
      <c r="J4411">
        <v>1</v>
      </c>
      <c r="K4411" s="191"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3.98</v>
      </c>
      <c r="L4411" s="192" t="str">
        <f t="shared" si="68"/>
        <v>Ready to Drink750</v>
      </c>
      <c r="M4411" s="191">
        <f>VLOOKUP(L4411,'Slope %'!C:D,2,0)</f>
        <v>0.12</v>
      </c>
    </row>
    <row r="4412" spans="1:13" x14ac:dyDescent="0.25">
      <c r="A4412">
        <v>53652</v>
      </c>
      <c r="B4412" s="58" t="s">
        <v>3899</v>
      </c>
      <c r="C4412" s="58" t="s">
        <v>673</v>
      </c>
      <c r="D4412" s="58" t="s">
        <v>1398</v>
      </c>
      <c r="E4412" s="58">
        <v>19500</v>
      </c>
      <c r="F4412" s="58">
        <v>1</v>
      </c>
      <c r="G4412" s="59">
        <v>5</v>
      </c>
      <c r="H4412" s="58" t="s">
        <v>2131</v>
      </c>
      <c r="I4412" s="59">
        <v>150</v>
      </c>
      <c r="J4412">
        <v>1</v>
      </c>
      <c r="K4412" s="191"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76.12</v>
      </c>
      <c r="L4412" s="192" t="str">
        <f t="shared" si="68"/>
        <v>Ready to Drink19500</v>
      </c>
      <c r="M4412" s="191" t="e">
        <f>VLOOKUP(L4412,'Slope %'!C:D,2,0)</f>
        <v>#N/A</v>
      </c>
    </row>
    <row r="4413" spans="1:13" x14ac:dyDescent="0.25">
      <c r="A4413">
        <v>53652</v>
      </c>
      <c r="B4413" s="58" t="s">
        <v>3899</v>
      </c>
      <c r="C4413" s="58" t="s">
        <v>673</v>
      </c>
      <c r="D4413" s="58" t="s">
        <v>1398</v>
      </c>
      <c r="E4413" s="58">
        <v>19500</v>
      </c>
      <c r="F4413" s="58">
        <v>1</v>
      </c>
      <c r="G4413" s="59">
        <v>5</v>
      </c>
      <c r="H4413" s="58" t="s">
        <v>2131</v>
      </c>
      <c r="I4413" s="59">
        <v>150</v>
      </c>
      <c r="J4413">
        <v>1</v>
      </c>
      <c r="K4413" s="191"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76.12</v>
      </c>
      <c r="L4413" s="192" t="str">
        <f t="shared" si="68"/>
        <v>Ready to Drink19500</v>
      </c>
      <c r="M4413" s="191" t="e">
        <f>VLOOKUP(L4413,'Slope %'!C:D,2,0)</f>
        <v>#N/A</v>
      </c>
    </row>
    <row r="4414" spans="1:13" x14ac:dyDescent="0.25">
      <c r="A4414">
        <v>53657</v>
      </c>
      <c r="B4414" s="58" t="s">
        <v>3900</v>
      </c>
      <c r="C4414" s="58" t="s">
        <v>673</v>
      </c>
      <c r="D4414" s="58" t="s">
        <v>1398</v>
      </c>
      <c r="E4414" s="58">
        <v>19500</v>
      </c>
      <c r="F4414" s="58">
        <v>1</v>
      </c>
      <c r="G4414" s="59">
        <v>5</v>
      </c>
      <c r="H4414" s="58" t="s">
        <v>2131</v>
      </c>
      <c r="I4414" s="59">
        <v>150</v>
      </c>
      <c r="J4414">
        <v>1</v>
      </c>
      <c r="K4414" s="191"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76.12</v>
      </c>
      <c r="L4414" s="192" t="str">
        <f t="shared" si="68"/>
        <v>Ready to Drink19500</v>
      </c>
      <c r="M4414" s="191" t="e">
        <f>VLOOKUP(L4414,'Slope %'!C:D,2,0)</f>
        <v>#N/A</v>
      </c>
    </row>
    <row r="4415" spans="1:13" x14ac:dyDescent="0.25">
      <c r="A4415">
        <v>53657</v>
      </c>
      <c r="B4415" s="58" t="s">
        <v>3900</v>
      </c>
      <c r="C4415" s="58" t="s">
        <v>673</v>
      </c>
      <c r="D4415" s="58" t="s">
        <v>1398</v>
      </c>
      <c r="E4415" s="58">
        <v>19500</v>
      </c>
      <c r="F4415" s="58">
        <v>1</v>
      </c>
      <c r="G4415" s="59">
        <v>5</v>
      </c>
      <c r="H4415" s="58" t="s">
        <v>2131</v>
      </c>
      <c r="I4415" s="59">
        <v>150</v>
      </c>
      <c r="J4415">
        <v>1</v>
      </c>
      <c r="K4415" s="191"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76.12</v>
      </c>
      <c r="L4415" s="192" t="str">
        <f t="shared" si="68"/>
        <v>Ready to Drink19500</v>
      </c>
      <c r="M4415" s="191" t="e">
        <f>VLOOKUP(L4415,'Slope %'!C:D,2,0)</f>
        <v>#N/A</v>
      </c>
    </row>
    <row r="4416" spans="1:13" x14ac:dyDescent="0.25">
      <c r="A4416">
        <v>53668</v>
      </c>
      <c r="B4416" s="58" t="s">
        <v>3901</v>
      </c>
      <c r="C4416" s="58" t="s">
        <v>423</v>
      </c>
      <c r="D4416" s="58" t="s">
        <v>575</v>
      </c>
      <c r="E4416" s="58">
        <v>750</v>
      </c>
      <c r="F4416" s="58">
        <v>12</v>
      </c>
      <c r="G4416" s="59">
        <v>13</v>
      </c>
      <c r="H4416" s="58" t="s">
        <v>421</v>
      </c>
      <c r="I4416" s="59">
        <v>26.99</v>
      </c>
      <c r="J4416">
        <v>1</v>
      </c>
      <c r="K4416" s="191"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7.61</v>
      </c>
      <c r="L4416" s="192" t="str">
        <f t="shared" si="68"/>
        <v>Wine750</v>
      </c>
      <c r="M4416" s="191">
        <f>VLOOKUP(L4416,'Slope %'!C:D,2,0)</f>
        <v>0.1</v>
      </c>
    </row>
    <row r="4417" spans="1:13" x14ac:dyDescent="0.25">
      <c r="A4417">
        <v>53669</v>
      </c>
      <c r="B4417" s="58" t="s">
        <v>3902</v>
      </c>
      <c r="C4417" s="58" t="s">
        <v>423</v>
      </c>
      <c r="D4417" s="58" t="s">
        <v>787</v>
      </c>
      <c r="E4417" s="58">
        <v>3000</v>
      </c>
      <c r="F4417" s="58">
        <v>1</v>
      </c>
      <c r="G4417" s="59">
        <v>12.5</v>
      </c>
      <c r="H4417" s="58" t="s">
        <v>445</v>
      </c>
      <c r="I4417" s="59">
        <v>569.99</v>
      </c>
      <c r="J4417">
        <v>1</v>
      </c>
      <c r="K4417" s="191"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29.28</v>
      </c>
      <c r="L4417" s="192" t="str">
        <f t="shared" si="68"/>
        <v>Wine3000</v>
      </c>
      <c r="M4417" s="191">
        <f>VLOOKUP(L4417,'Slope %'!C:D,2,0)</f>
        <v>0.05</v>
      </c>
    </row>
    <row r="4418" spans="1:13" x14ac:dyDescent="0.25">
      <c r="A4418">
        <v>53670</v>
      </c>
      <c r="B4418" s="58" t="s">
        <v>3903</v>
      </c>
      <c r="C4418" s="58" t="s">
        <v>673</v>
      </c>
      <c r="D4418" s="58" t="s">
        <v>1122</v>
      </c>
      <c r="E4418" s="58">
        <v>750</v>
      </c>
      <c r="F4418" s="58">
        <v>12</v>
      </c>
      <c r="G4418" s="59">
        <v>6.2</v>
      </c>
      <c r="H4418" s="58" t="s">
        <v>3224</v>
      </c>
      <c r="I4418" s="59">
        <v>20.27</v>
      </c>
      <c r="J4418">
        <v>1</v>
      </c>
      <c r="K4418" s="191"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3.63</v>
      </c>
      <c r="L4418" s="192" t="str">
        <f t="shared" si="68"/>
        <v>Ready to Drink750</v>
      </c>
      <c r="M4418" s="191">
        <f>VLOOKUP(L4418,'Slope %'!C:D,2,0)</f>
        <v>0.12</v>
      </c>
    </row>
    <row r="4419" spans="1:13" x14ac:dyDescent="0.25">
      <c r="A4419">
        <v>53670</v>
      </c>
      <c r="B4419" s="58" t="s">
        <v>3903</v>
      </c>
      <c r="C4419" s="58" t="s">
        <v>673</v>
      </c>
      <c r="D4419" s="58" t="s">
        <v>1122</v>
      </c>
      <c r="E4419" s="58">
        <v>750</v>
      </c>
      <c r="F4419" s="58">
        <v>12</v>
      </c>
      <c r="G4419" s="59">
        <v>6.2</v>
      </c>
      <c r="H4419" s="58" t="s">
        <v>3224</v>
      </c>
      <c r="I4419" s="59">
        <v>20.27</v>
      </c>
      <c r="J4419">
        <v>1</v>
      </c>
      <c r="K4419" s="191"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3.63</v>
      </c>
      <c r="L4419" s="192" t="str">
        <f t="shared" ref="L4419:L4482" si="69">(_xlfn.CONCAT(C4419,E4419))</f>
        <v>Ready to Drink750</v>
      </c>
      <c r="M4419" s="191">
        <f>VLOOKUP(L4419,'Slope %'!C:D,2,0)</f>
        <v>0.12</v>
      </c>
    </row>
    <row r="4420" spans="1:13" x14ac:dyDescent="0.25">
      <c r="A4420">
        <v>53674</v>
      </c>
      <c r="B4420" s="58" t="s">
        <v>3904</v>
      </c>
      <c r="C4420" s="58" t="s">
        <v>423</v>
      </c>
      <c r="D4420" s="58" t="s">
        <v>473</v>
      </c>
      <c r="E4420" s="58">
        <v>750</v>
      </c>
      <c r="F4420" s="58">
        <v>12</v>
      </c>
      <c r="G4420" s="59">
        <v>13.5</v>
      </c>
      <c r="H4420" s="58" t="s">
        <v>451</v>
      </c>
      <c r="I4420" s="59">
        <v>16.989999999999998</v>
      </c>
      <c r="J4420">
        <v>1</v>
      </c>
      <c r="K4420" s="191"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7.9</v>
      </c>
      <c r="L4420" s="192" t="str">
        <f t="shared" si="69"/>
        <v>Wine750</v>
      </c>
      <c r="M4420" s="191">
        <f>VLOOKUP(L4420,'Slope %'!C:D,2,0)</f>
        <v>0.1</v>
      </c>
    </row>
    <row r="4421" spans="1:13" x14ac:dyDescent="0.25">
      <c r="A4421">
        <v>53677</v>
      </c>
      <c r="B4421" s="58" t="s">
        <v>3905</v>
      </c>
      <c r="C4421" s="58" t="s">
        <v>423</v>
      </c>
      <c r="D4421" s="58" t="s">
        <v>602</v>
      </c>
      <c r="E4421" s="58">
        <v>750</v>
      </c>
      <c r="F4421" s="58">
        <v>6</v>
      </c>
      <c r="G4421" s="59">
        <v>13</v>
      </c>
      <c r="H4421" s="58" t="s">
        <v>421</v>
      </c>
      <c r="I4421" s="59">
        <v>53.99</v>
      </c>
      <c r="J4421">
        <v>1</v>
      </c>
      <c r="K4421" s="191"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7.61</v>
      </c>
      <c r="L4421" s="192" t="str">
        <f t="shared" si="69"/>
        <v>Wine750</v>
      </c>
      <c r="M4421" s="191">
        <f>VLOOKUP(L4421,'Slope %'!C:D,2,0)</f>
        <v>0.1</v>
      </c>
    </row>
    <row r="4422" spans="1:13" x14ac:dyDescent="0.25">
      <c r="A4422">
        <v>53682</v>
      </c>
      <c r="B4422" s="58" t="s">
        <v>3906</v>
      </c>
      <c r="C4422" s="58" t="s">
        <v>423</v>
      </c>
      <c r="D4422" s="58" t="s">
        <v>602</v>
      </c>
      <c r="E4422" s="58">
        <v>750</v>
      </c>
      <c r="F4422" s="58">
        <v>12</v>
      </c>
      <c r="G4422" s="59">
        <v>13.2</v>
      </c>
      <c r="H4422" s="58" t="s">
        <v>421</v>
      </c>
      <c r="I4422" s="59">
        <v>27.99</v>
      </c>
      <c r="J4422">
        <v>1</v>
      </c>
      <c r="K4422" s="191"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7.73</v>
      </c>
      <c r="L4422" s="192" t="str">
        <f t="shared" si="69"/>
        <v>Wine750</v>
      </c>
      <c r="M4422" s="191">
        <f>VLOOKUP(L4422,'Slope %'!C:D,2,0)</f>
        <v>0.1</v>
      </c>
    </row>
    <row r="4423" spans="1:13" x14ac:dyDescent="0.25">
      <c r="A4423">
        <v>53688</v>
      </c>
      <c r="B4423" s="58" t="s">
        <v>3907</v>
      </c>
      <c r="C4423" s="58" t="s">
        <v>423</v>
      </c>
      <c r="D4423" s="58" t="s">
        <v>465</v>
      </c>
      <c r="E4423" s="58">
        <v>750</v>
      </c>
      <c r="F4423" s="58">
        <v>12</v>
      </c>
      <c r="G4423" s="59">
        <v>13.5</v>
      </c>
      <c r="H4423" s="58" t="s">
        <v>474</v>
      </c>
      <c r="I4423" s="59">
        <v>29.99</v>
      </c>
      <c r="J4423">
        <v>1</v>
      </c>
      <c r="K4423" s="191"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7.9</v>
      </c>
      <c r="L4423" s="192" t="str">
        <f t="shared" si="69"/>
        <v>Wine750</v>
      </c>
      <c r="M4423" s="191">
        <f>VLOOKUP(L4423,'Slope %'!C:D,2,0)</f>
        <v>0.1</v>
      </c>
    </row>
    <row r="4424" spans="1:13" x14ac:dyDescent="0.25">
      <c r="A4424">
        <v>53691</v>
      </c>
      <c r="B4424" s="58" t="s">
        <v>3908</v>
      </c>
      <c r="C4424" s="58" t="s">
        <v>410</v>
      </c>
      <c r="D4424" s="58" t="s">
        <v>411</v>
      </c>
      <c r="E4424" s="58">
        <v>500</v>
      </c>
      <c r="F4424" s="58">
        <v>24</v>
      </c>
      <c r="G4424" s="59">
        <v>4.7</v>
      </c>
      <c r="H4424" s="58" t="s">
        <v>684</v>
      </c>
      <c r="I4424" s="59">
        <v>3.49</v>
      </c>
      <c r="J4424">
        <v>1</v>
      </c>
      <c r="K4424" s="191"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1.83</v>
      </c>
      <c r="L4424" s="192" t="str">
        <f t="shared" si="69"/>
        <v>Beer500</v>
      </c>
      <c r="M4424" s="191">
        <f>VLOOKUP(L4424,'Slope %'!C:D,2,0)</f>
        <v>0.12</v>
      </c>
    </row>
    <row r="4425" spans="1:13" x14ac:dyDescent="0.25">
      <c r="A4425">
        <v>53730</v>
      </c>
      <c r="B4425" s="58" t="s">
        <v>3909</v>
      </c>
      <c r="C4425" s="58" t="s">
        <v>414</v>
      </c>
      <c r="D4425" s="58" t="s">
        <v>3087</v>
      </c>
      <c r="E4425" s="58">
        <v>375</v>
      </c>
      <c r="F4425" s="58">
        <v>20</v>
      </c>
      <c r="G4425" s="59">
        <v>12</v>
      </c>
      <c r="H4425" s="58" t="s">
        <v>684</v>
      </c>
      <c r="I4425" s="59">
        <v>11.39</v>
      </c>
      <c r="J4425">
        <v>1</v>
      </c>
      <c r="K4425" s="191"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3.99</v>
      </c>
      <c r="L4425" s="192" t="str">
        <f t="shared" si="69"/>
        <v>Spirits375</v>
      </c>
      <c r="M4425" s="191">
        <f>VLOOKUP(L4425,'Slope %'!C:D,2,0)</f>
        <v>0.1</v>
      </c>
    </row>
    <row r="4426" spans="1:13" x14ac:dyDescent="0.25">
      <c r="A4426">
        <v>53751</v>
      </c>
      <c r="B4426" s="58" t="s">
        <v>3910</v>
      </c>
      <c r="C4426" s="58" t="s">
        <v>410</v>
      </c>
      <c r="D4426" s="58" t="s">
        <v>906</v>
      </c>
      <c r="E4426" s="58">
        <v>473</v>
      </c>
      <c r="F4426" s="58">
        <v>24</v>
      </c>
      <c r="G4426" s="59">
        <v>5.6</v>
      </c>
      <c r="H4426" s="58" t="s">
        <v>1855</v>
      </c>
      <c r="I4426" s="59">
        <v>5.56</v>
      </c>
      <c r="J4426">
        <v>1</v>
      </c>
      <c r="K4426" s="191"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2.0699999999999998</v>
      </c>
      <c r="L4426" s="192" t="str">
        <f t="shared" si="69"/>
        <v>Beer473</v>
      </c>
      <c r="M4426" s="191">
        <f>VLOOKUP(L4426,'Slope %'!C:D,2,0)</f>
        <v>0.12</v>
      </c>
    </row>
    <row r="4427" spans="1:13" x14ac:dyDescent="0.25">
      <c r="A4427">
        <v>53751</v>
      </c>
      <c r="B4427" s="58" t="s">
        <v>3910</v>
      </c>
      <c r="C4427" s="58" t="s">
        <v>410</v>
      </c>
      <c r="D4427" s="58" t="s">
        <v>906</v>
      </c>
      <c r="E4427" s="58">
        <v>473</v>
      </c>
      <c r="F4427" s="58">
        <v>24</v>
      </c>
      <c r="G4427" s="59">
        <v>5.6</v>
      </c>
      <c r="H4427" s="58" t="s">
        <v>1855</v>
      </c>
      <c r="I4427" s="59">
        <v>5.56</v>
      </c>
      <c r="J4427">
        <v>1</v>
      </c>
      <c r="K4427" s="191"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2.0699999999999998</v>
      </c>
      <c r="L4427" s="192" t="str">
        <f t="shared" si="69"/>
        <v>Beer473</v>
      </c>
      <c r="M4427" s="191">
        <f>VLOOKUP(L4427,'Slope %'!C:D,2,0)</f>
        <v>0.12</v>
      </c>
    </row>
    <row r="4428" spans="1:13" x14ac:dyDescent="0.25">
      <c r="A4428">
        <v>53778</v>
      </c>
      <c r="B4428" s="58" t="s">
        <v>3911</v>
      </c>
      <c r="C4428" s="58" t="s">
        <v>410</v>
      </c>
      <c r="D4428" s="58" t="s">
        <v>621</v>
      </c>
      <c r="E4428" s="58">
        <v>8520</v>
      </c>
      <c r="F4428" s="58">
        <v>1</v>
      </c>
      <c r="G4428" s="59">
        <v>3.8</v>
      </c>
      <c r="H4428" s="58" t="s">
        <v>412</v>
      </c>
      <c r="I4428" s="59">
        <v>54.99</v>
      </c>
      <c r="J4428">
        <v>24</v>
      </c>
      <c r="K4428" s="191"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25.28</v>
      </c>
      <c r="L4428" s="192" t="str">
        <f t="shared" si="69"/>
        <v>Beer8520</v>
      </c>
      <c r="M4428" s="191">
        <f>VLOOKUP(L4428,'Slope %'!C:D,2,0)</f>
        <v>0.05</v>
      </c>
    </row>
    <row r="4429" spans="1:13" x14ac:dyDescent="0.25">
      <c r="A4429">
        <v>53778</v>
      </c>
      <c r="B4429" s="58" t="s">
        <v>3911</v>
      </c>
      <c r="C4429" s="58" t="s">
        <v>410</v>
      </c>
      <c r="D4429" s="58" t="s">
        <v>621</v>
      </c>
      <c r="E4429" s="58">
        <v>8520</v>
      </c>
      <c r="F4429" s="58">
        <v>1</v>
      </c>
      <c r="G4429" s="59">
        <v>3.8</v>
      </c>
      <c r="H4429" s="58" t="s">
        <v>412</v>
      </c>
      <c r="I4429" s="59">
        <v>54.99</v>
      </c>
      <c r="J4429">
        <v>24</v>
      </c>
      <c r="K4429" s="191"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25.28</v>
      </c>
      <c r="L4429" s="192" t="str">
        <f t="shared" si="69"/>
        <v>Beer8520</v>
      </c>
      <c r="M4429" s="191">
        <f>VLOOKUP(L4429,'Slope %'!C:D,2,0)</f>
        <v>0.05</v>
      </c>
    </row>
    <row r="4430" spans="1:13" x14ac:dyDescent="0.25">
      <c r="A4430">
        <v>53783</v>
      </c>
      <c r="B4430" s="58" t="s">
        <v>3912</v>
      </c>
      <c r="C4430" s="58" t="s">
        <v>410</v>
      </c>
      <c r="D4430" s="58" t="s">
        <v>717</v>
      </c>
      <c r="E4430" s="58">
        <v>473</v>
      </c>
      <c r="F4430" s="58">
        <v>24</v>
      </c>
      <c r="G4430" s="59">
        <v>8</v>
      </c>
      <c r="H4430" s="58" t="s">
        <v>841</v>
      </c>
      <c r="I4430" s="59">
        <v>4.99</v>
      </c>
      <c r="J4430">
        <v>1</v>
      </c>
      <c r="K4430" s="191"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2.95</v>
      </c>
      <c r="L4430" s="192" t="str">
        <f t="shared" si="69"/>
        <v>Beer473</v>
      </c>
      <c r="M4430" s="191">
        <f>VLOOKUP(L4430,'Slope %'!C:D,2,0)</f>
        <v>0.12</v>
      </c>
    </row>
    <row r="4431" spans="1:13" x14ac:dyDescent="0.25">
      <c r="A4431">
        <v>53783</v>
      </c>
      <c r="B4431" s="58" t="s">
        <v>3912</v>
      </c>
      <c r="C4431" s="58" t="s">
        <v>410</v>
      </c>
      <c r="D4431" s="58" t="s">
        <v>717</v>
      </c>
      <c r="E4431" s="58">
        <v>473</v>
      </c>
      <c r="F4431" s="58">
        <v>24</v>
      </c>
      <c r="G4431" s="59">
        <v>8</v>
      </c>
      <c r="H4431" s="58" t="s">
        <v>841</v>
      </c>
      <c r="I4431" s="59">
        <v>4.99</v>
      </c>
      <c r="J4431">
        <v>1</v>
      </c>
      <c r="K4431" s="191"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2.95</v>
      </c>
      <c r="L4431" s="192" t="str">
        <f t="shared" si="69"/>
        <v>Beer473</v>
      </c>
      <c r="M4431" s="191">
        <f>VLOOKUP(L4431,'Slope %'!C:D,2,0)</f>
        <v>0.12</v>
      </c>
    </row>
    <row r="4432" spans="1:13" x14ac:dyDescent="0.25">
      <c r="A4432">
        <v>53785</v>
      </c>
      <c r="B4432" s="58" t="s">
        <v>3913</v>
      </c>
      <c r="C4432" s="58" t="s">
        <v>423</v>
      </c>
      <c r="D4432" s="58" t="s">
        <v>467</v>
      </c>
      <c r="E4432" s="58">
        <v>750</v>
      </c>
      <c r="F4432" s="58">
        <v>12</v>
      </c>
      <c r="G4432" s="59">
        <v>9.5</v>
      </c>
      <c r="H4432" s="58" t="s">
        <v>3914</v>
      </c>
      <c r="I4432" s="59">
        <v>13.09</v>
      </c>
      <c r="J4432">
        <v>1</v>
      </c>
      <c r="K4432" s="191"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5.56</v>
      </c>
      <c r="L4432" s="192" t="str">
        <f t="shared" si="69"/>
        <v>Wine750</v>
      </c>
      <c r="M4432" s="191">
        <f>VLOOKUP(L4432,'Slope %'!C:D,2,0)</f>
        <v>0.1</v>
      </c>
    </row>
    <row r="4433" spans="1:13" x14ac:dyDescent="0.25">
      <c r="A4433">
        <v>53798</v>
      </c>
      <c r="B4433" s="58" t="s">
        <v>3433</v>
      </c>
      <c r="C4433" s="58" t="s">
        <v>423</v>
      </c>
      <c r="D4433" s="58" t="s">
        <v>598</v>
      </c>
      <c r="E4433" s="58">
        <v>750</v>
      </c>
      <c r="F4433" s="58">
        <v>12</v>
      </c>
      <c r="G4433" s="59">
        <v>14.4</v>
      </c>
      <c r="H4433" s="58" t="s">
        <v>1040</v>
      </c>
      <c r="I4433" s="59">
        <v>69.989999999999995</v>
      </c>
      <c r="J4433">
        <v>1</v>
      </c>
      <c r="K4433" s="191"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8.43</v>
      </c>
      <c r="L4433" s="192" t="str">
        <f t="shared" si="69"/>
        <v>Wine750</v>
      </c>
      <c r="M4433" s="191">
        <f>VLOOKUP(L4433,'Slope %'!C:D,2,0)</f>
        <v>0.1</v>
      </c>
    </row>
    <row r="4434" spans="1:13" x14ac:dyDescent="0.25">
      <c r="A4434">
        <v>53834</v>
      </c>
      <c r="B4434" s="58" t="s">
        <v>3915</v>
      </c>
      <c r="C4434" s="58" t="s">
        <v>414</v>
      </c>
      <c r="D4434" s="58" t="s">
        <v>552</v>
      </c>
      <c r="E4434" s="58">
        <v>300</v>
      </c>
      <c r="F4434" s="58">
        <v>10</v>
      </c>
      <c r="G4434" s="59">
        <v>20</v>
      </c>
      <c r="H4434" s="58" t="s">
        <v>416</v>
      </c>
      <c r="I4434" s="59">
        <v>19.989999999999998</v>
      </c>
      <c r="J4434">
        <v>1</v>
      </c>
      <c r="K4434" s="191"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5.32</v>
      </c>
      <c r="L4434" s="192" t="str">
        <f t="shared" si="69"/>
        <v>Spirits300</v>
      </c>
      <c r="M4434" s="191">
        <f>VLOOKUP(L4434,'Slope %'!C:D,2,0)</f>
        <v>0.1</v>
      </c>
    </row>
    <row r="4435" spans="1:13" x14ac:dyDescent="0.25">
      <c r="A4435">
        <v>53835</v>
      </c>
      <c r="B4435" s="58" t="s">
        <v>3916</v>
      </c>
      <c r="C4435" s="58" t="s">
        <v>414</v>
      </c>
      <c r="D4435" s="58" t="s">
        <v>500</v>
      </c>
      <c r="E4435" s="58">
        <v>750</v>
      </c>
      <c r="F4435" s="58">
        <v>6</v>
      </c>
      <c r="G4435" s="59">
        <v>46</v>
      </c>
      <c r="H4435" s="58" t="s">
        <v>428</v>
      </c>
      <c r="I4435" s="59">
        <v>199.99</v>
      </c>
      <c r="J4435">
        <v>1</v>
      </c>
      <c r="K4435" s="191"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26.93</v>
      </c>
      <c r="L4435" s="192" t="str">
        <f t="shared" si="69"/>
        <v>Spirits750</v>
      </c>
      <c r="M4435" s="191">
        <f>VLOOKUP(L4435,'Slope %'!C:D,2,0)</f>
        <v>7.0000000000000007E-2</v>
      </c>
    </row>
    <row r="4436" spans="1:13" x14ac:dyDescent="0.25">
      <c r="A4436">
        <v>53836</v>
      </c>
      <c r="B4436" s="58" t="s">
        <v>3366</v>
      </c>
      <c r="C4436" s="58" t="s">
        <v>414</v>
      </c>
      <c r="D4436" s="58" t="s">
        <v>1021</v>
      </c>
      <c r="E4436" s="58">
        <v>750</v>
      </c>
      <c r="F4436" s="58">
        <v>12</v>
      </c>
      <c r="G4436" s="59">
        <v>35</v>
      </c>
      <c r="H4436" s="58" t="s">
        <v>445</v>
      </c>
      <c r="I4436" s="59">
        <v>45.99</v>
      </c>
      <c r="J4436">
        <v>1</v>
      </c>
      <c r="K4436" s="191"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20.49</v>
      </c>
      <c r="L4436" s="192" t="str">
        <f t="shared" si="69"/>
        <v>Spirits750</v>
      </c>
      <c r="M4436" s="191">
        <f>VLOOKUP(L4436,'Slope %'!C:D,2,0)</f>
        <v>7.0000000000000007E-2</v>
      </c>
    </row>
    <row r="4437" spans="1:13" x14ac:dyDescent="0.25">
      <c r="A4437">
        <v>53839</v>
      </c>
      <c r="B4437" s="58" t="s">
        <v>3917</v>
      </c>
      <c r="C4437" s="58" t="s">
        <v>414</v>
      </c>
      <c r="D4437" s="58" t="s">
        <v>566</v>
      </c>
      <c r="E4437" s="58">
        <v>750</v>
      </c>
      <c r="F4437" s="58">
        <v>12</v>
      </c>
      <c r="G4437" s="59">
        <v>15</v>
      </c>
      <c r="H4437" s="58" t="s">
        <v>534</v>
      </c>
      <c r="I4437" s="59">
        <v>35.49</v>
      </c>
      <c r="J4437">
        <v>1</v>
      </c>
      <c r="K4437" s="191"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8.7799999999999994</v>
      </c>
      <c r="L4437" s="192" t="str">
        <f t="shared" si="69"/>
        <v>Spirits750</v>
      </c>
      <c r="M4437" s="191">
        <f>VLOOKUP(L4437,'Slope %'!C:D,2,0)</f>
        <v>7.0000000000000007E-2</v>
      </c>
    </row>
    <row r="4438" spans="1:13" x14ac:dyDescent="0.25">
      <c r="A4438">
        <v>53851</v>
      </c>
      <c r="B4438" s="58" t="s">
        <v>3918</v>
      </c>
      <c r="C4438" s="58" t="s">
        <v>414</v>
      </c>
      <c r="D4438" s="58" t="s">
        <v>606</v>
      </c>
      <c r="E4438" s="58">
        <v>750</v>
      </c>
      <c r="F4438" s="58">
        <v>12</v>
      </c>
      <c r="G4438" s="59">
        <v>35</v>
      </c>
      <c r="H4438" s="58" t="s">
        <v>428</v>
      </c>
      <c r="I4438" s="59">
        <v>28.99</v>
      </c>
      <c r="J4438">
        <v>1</v>
      </c>
      <c r="K4438" s="191"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20.49</v>
      </c>
      <c r="L4438" s="192" t="str">
        <f t="shared" si="69"/>
        <v>Spirits750</v>
      </c>
      <c r="M4438" s="191">
        <f>VLOOKUP(L4438,'Slope %'!C:D,2,0)</f>
        <v>7.0000000000000007E-2</v>
      </c>
    </row>
    <row r="4439" spans="1:13" x14ac:dyDescent="0.25">
      <c r="A4439">
        <v>53852</v>
      </c>
      <c r="B4439" s="58" t="s">
        <v>3919</v>
      </c>
      <c r="C4439" s="58" t="s">
        <v>423</v>
      </c>
      <c r="D4439" s="58" t="s">
        <v>602</v>
      </c>
      <c r="E4439" s="58">
        <v>750</v>
      </c>
      <c r="F4439" s="58">
        <v>12</v>
      </c>
      <c r="G4439" s="59">
        <v>12.8</v>
      </c>
      <c r="H4439" s="58" t="s">
        <v>553</v>
      </c>
      <c r="I4439" s="59">
        <v>19.989999999999998</v>
      </c>
      <c r="J4439">
        <v>1</v>
      </c>
      <c r="K4439" s="191"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7.49</v>
      </c>
      <c r="L4439" s="192" t="str">
        <f t="shared" si="69"/>
        <v>Wine750</v>
      </c>
      <c r="M4439" s="191">
        <f>VLOOKUP(L4439,'Slope %'!C:D,2,0)</f>
        <v>0.1</v>
      </c>
    </row>
    <row r="4440" spans="1:13" x14ac:dyDescent="0.25">
      <c r="A4440">
        <v>53862</v>
      </c>
      <c r="B4440" s="58" t="s">
        <v>3920</v>
      </c>
      <c r="C4440" s="58" t="s">
        <v>423</v>
      </c>
      <c r="D4440" s="58" t="s">
        <v>440</v>
      </c>
      <c r="E4440" s="58">
        <v>750</v>
      </c>
      <c r="F4440" s="58">
        <v>12</v>
      </c>
      <c r="G4440" s="59">
        <v>12.5</v>
      </c>
      <c r="H4440" s="58" t="s">
        <v>2964</v>
      </c>
      <c r="I4440" s="59">
        <v>23.99</v>
      </c>
      <c r="J4440">
        <v>1</v>
      </c>
      <c r="K4440" s="191"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7.32</v>
      </c>
      <c r="L4440" s="192" t="str">
        <f t="shared" si="69"/>
        <v>Wine750</v>
      </c>
      <c r="M4440" s="191">
        <f>VLOOKUP(L4440,'Slope %'!C:D,2,0)</f>
        <v>0.1</v>
      </c>
    </row>
    <row r="4441" spans="1:13" x14ac:dyDescent="0.25">
      <c r="A4441">
        <v>53876</v>
      </c>
      <c r="B4441" s="58" t="s">
        <v>3921</v>
      </c>
      <c r="C4441" s="58" t="s">
        <v>423</v>
      </c>
      <c r="D4441" s="58" t="s">
        <v>436</v>
      </c>
      <c r="E4441" s="58">
        <v>750</v>
      </c>
      <c r="F4441" s="58">
        <v>12</v>
      </c>
      <c r="G4441" s="59">
        <v>13</v>
      </c>
      <c r="H4441" s="58" t="s">
        <v>586</v>
      </c>
      <c r="I4441" s="59">
        <v>31.99</v>
      </c>
      <c r="J4441">
        <v>1</v>
      </c>
      <c r="K4441" s="191"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7.61</v>
      </c>
      <c r="L4441" s="192" t="str">
        <f t="shared" si="69"/>
        <v>Wine750</v>
      </c>
      <c r="M4441" s="191">
        <f>VLOOKUP(L4441,'Slope %'!C:D,2,0)</f>
        <v>0.1</v>
      </c>
    </row>
    <row r="4442" spans="1:13" x14ac:dyDescent="0.25">
      <c r="A4442">
        <v>53886</v>
      </c>
      <c r="B4442" s="58" t="s">
        <v>3922</v>
      </c>
      <c r="C4442" s="58" t="s">
        <v>414</v>
      </c>
      <c r="D4442" s="58" t="s">
        <v>663</v>
      </c>
      <c r="E4442" s="58">
        <v>750</v>
      </c>
      <c r="F4442" s="58">
        <v>12</v>
      </c>
      <c r="G4442" s="59">
        <v>30</v>
      </c>
      <c r="H4442" s="58" t="s">
        <v>419</v>
      </c>
      <c r="I4442" s="59">
        <v>28.99</v>
      </c>
      <c r="J4442">
        <v>1</v>
      </c>
      <c r="K4442" s="191"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17.57</v>
      </c>
      <c r="L4442" s="192" t="str">
        <f t="shared" si="69"/>
        <v>Spirits750</v>
      </c>
      <c r="M4442" s="191">
        <f>VLOOKUP(L4442,'Slope %'!C:D,2,0)</f>
        <v>7.0000000000000007E-2</v>
      </c>
    </row>
    <row r="4443" spans="1:13" x14ac:dyDescent="0.25">
      <c r="A4443">
        <v>53900</v>
      </c>
      <c r="B4443" s="58" t="s">
        <v>3923</v>
      </c>
      <c r="C4443" s="58" t="s">
        <v>423</v>
      </c>
      <c r="D4443" s="58" t="s">
        <v>528</v>
      </c>
      <c r="E4443" s="58">
        <v>750</v>
      </c>
      <c r="F4443" s="58">
        <v>12</v>
      </c>
      <c r="G4443" s="59">
        <v>14.5</v>
      </c>
      <c r="H4443" s="58" t="s">
        <v>608</v>
      </c>
      <c r="I4443" s="59">
        <v>49.99</v>
      </c>
      <c r="J4443">
        <v>1</v>
      </c>
      <c r="K4443" s="191"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8.49</v>
      </c>
      <c r="L4443" s="192" t="str">
        <f t="shared" si="69"/>
        <v>Wine750</v>
      </c>
      <c r="M4443" s="191">
        <f>VLOOKUP(L4443,'Slope %'!C:D,2,0)</f>
        <v>0.1</v>
      </c>
    </row>
    <row r="4444" spans="1:13" x14ac:dyDescent="0.25">
      <c r="A4444">
        <v>53925</v>
      </c>
      <c r="B4444" s="58" t="s">
        <v>3924</v>
      </c>
      <c r="C4444" s="58" t="s">
        <v>423</v>
      </c>
      <c r="D4444" s="58" t="s">
        <v>436</v>
      </c>
      <c r="E4444" s="58">
        <v>750</v>
      </c>
      <c r="F4444" s="58">
        <v>12</v>
      </c>
      <c r="G4444" s="59">
        <v>13</v>
      </c>
      <c r="H4444" s="58" t="s">
        <v>2964</v>
      </c>
      <c r="I4444" s="59">
        <v>19.989999999999998</v>
      </c>
      <c r="J4444">
        <v>1</v>
      </c>
      <c r="K4444" s="191"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7.61</v>
      </c>
      <c r="L4444" s="192" t="str">
        <f t="shared" si="69"/>
        <v>Wine750</v>
      </c>
      <c r="M4444" s="191">
        <f>VLOOKUP(L4444,'Slope %'!C:D,2,0)</f>
        <v>0.1</v>
      </c>
    </row>
    <row r="4445" spans="1:13" x14ac:dyDescent="0.25">
      <c r="A4445">
        <v>53936</v>
      </c>
      <c r="B4445" s="58" t="s">
        <v>3925</v>
      </c>
      <c r="C4445" s="58" t="s">
        <v>423</v>
      </c>
      <c r="D4445" s="58" t="s">
        <v>436</v>
      </c>
      <c r="E4445" s="58">
        <v>750</v>
      </c>
      <c r="F4445" s="58">
        <v>12</v>
      </c>
      <c r="G4445" s="59">
        <v>13.5</v>
      </c>
      <c r="H4445" s="58" t="s">
        <v>434</v>
      </c>
      <c r="I4445" s="59">
        <v>19.989999999999998</v>
      </c>
      <c r="J4445">
        <v>1</v>
      </c>
      <c r="K4445" s="191"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7.9</v>
      </c>
      <c r="L4445" s="192" t="str">
        <f t="shared" si="69"/>
        <v>Wine750</v>
      </c>
      <c r="M4445" s="191">
        <f>VLOOKUP(L4445,'Slope %'!C:D,2,0)</f>
        <v>0.1</v>
      </c>
    </row>
    <row r="4446" spans="1:13" x14ac:dyDescent="0.25">
      <c r="A4446">
        <v>53939</v>
      </c>
      <c r="B4446" s="58" t="s">
        <v>3926</v>
      </c>
      <c r="C4446" s="58" t="s">
        <v>410</v>
      </c>
      <c r="D4446" s="58" t="s">
        <v>621</v>
      </c>
      <c r="E4446" s="58">
        <v>355</v>
      </c>
      <c r="F4446" s="58">
        <v>24</v>
      </c>
      <c r="G4446" s="59">
        <v>3.5</v>
      </c>
      <c r="H4446" s="58" t="s">
        <v>2781</v>
      </c>
      <c r="I4446" s="59">
        <v>3</v>
      </c>
      <c r="J4446">
        <v>1</v>
      </c>
      <c r="K4446" s="191"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0.97</v>
      </c>
      <c r="L4446" s="192" t="str">
        <f t="shared" si="69"/>
        <v>Beer355</v>
      </c>
      <c r="M4446" s="191">
        <f>VLOOKUP(L4446,'Slope %'!C:D,2,0)</f>
        <v>0.12</v>
      </c>
    </row>
    <row r="4447" spans="1:13" x14ac:dyDescent="0.25">
      <c r="A4447">
        <v>53939</v>
      </c>
      <c r="B4447" s="58" t="s">
        <v>3926</v>
      </c>
      <c r="C4447" s="58" t="s">
        <v>410</v>
      </c>
      <c r="D4447" s="58" t="s">
        <v>621</v>
      </c>
      <c r="E4447" s="58">
        <v>355</v>
      </c>
      <c r="F4447" s="58">
        <v>24</v>
      </c>
      <c r="G4447" s="59">
        <v>3.5</v>
      </c>
      <c r="H4447" s="58" t="s">
        <v>2781</v>
      </c>
      <c r="I4447" s="59">
        <v>3</v>
      </c>
      <c r="J4447">
        <v>1</v>
      </c>
      <c r="K4447" s="191"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0.97</v>
      </c>
      <c r="L4447" s="192" t="str">
        <f t="shared" si="69"/>
        <v>Beer355</v>
      </c>
      <c r="M4447" s="191">
        <f>VLOOKUP(L4447,'Slope %'!C:D,2,0)</f>
        <v>0.12</v>
      </c>
    </row>
    <row r="4448" spans="1:13" x14ac:dyDescent="0.25">
      <c r="A4448">
        <v>53942</v>
      </c>
      <c r="B4448" s="58" t="s">
        <v>3927</v>
      </c>
      <c r="C4448" s="58" t="s">
        <v>414</v>
      </c>
      <c r="D4448" s="58" t="s">
        <v>1084</v>
      </c>
      <c r="E4448" s="58">
        <v>750</v>
      </c>
      <c r="F4448" s="58">
        <v>12</v>
      </c>
      <c r="G4448" s="59">
        <v>35</v>
      </c>
      <c r="H4448" s="58" t="s">
        <v>448</v>
      </c>
      <c r="I4448" s="59">
        <v>30.06</v>
      </c>
      <c r="J4448">
        <v>1</v>
      </c>
      <c r="K4448" s="191"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20.49</v>
      </c>
      <c r="L4448" s="192" t="str">
        <f t="shared" si="69"/>
        <v>Spirits750</v>
      </c>
      <c r="M4448" s="191">
        <f>VLOOKUP(L4448,'Slope %'!C:D,2,0)</f>
        <v>7.0000000000000007E-2</v>
      </c>
    </row>
    <row r="4449" spans="1:13" x14ac:dyDescent="0.25">
      <c r="A4449">
        <v>53943</v>
      </c>
      <c r="B4449" s="58" t="s">
        <v>3928</v>
      </c>
      <c r="C4449" s="58" t="s">
        <v>423</v>
      </c>
      <c r="D4449" s="58" t="s">
        <v>465</v>
      </c>
      <c r="E4449" s="58">
        <v>750</v>
      </c>
      <c r="F4449" s="58">
        <v>12</v>
      </c>
      <c r="G4449" s="59">
        <v>13</v>
      </c>
      <c r="H4449" s="58" t="s">
        <v>483</v>
      </c>
      <c r="I4449" s="59">
        <v>21.99</v>
      </c>
      <c r="J4449">
        <v>1</v>
      </c>
      <c r="K4449" s="191"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7.61</v>
      </c>
      <c r="L4449" s="192" t="str">
        <f t="shared" si="69"/>
        <v>Wine750</v>
      </c>
      <c r="M4449" s="191">
        <f>VLOOKUP(L4449,'Slope %'!C:D,2,0)</f>
        <v>0.1</v>
      </c>
    </row>
    <row r="4450" spans="1:13" x14ac:dyDescent="0.25">
      <c r="A4450">
        <v>53971</v>
      </c>
      <c r="B4450" s="58" t="s">
        <v>3929</v>
      </c>
      <c r="C4450" s="58" t="s">
        <v>423</v>
      </c>
      <c r="D4450" s="58" t="s">
        <v>440</v>
      </c>
      <c r="E4450" s="58">
        <v>750</v>
      </c>
      <c r="F4450" s="58">
        <v>12</v>
      </c>
      <c r="G4450" s="59">
        <v>13</v>
      </c>
      <c r="H4450" s="58" t="s">
        <v>434</v>
      </c>
      <c r="I4450" s="59">
        <v>17.989999999999998</v>
      </c>
      <c r="J4450">
        <v>1</v>
      </c>
      <c r="K4450" s="191"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7.61</v>
      </c>
      <c r="L4450" s="192" t="str">
        <f t="shared" si="69"/>
        <v>Wine750</v>
      </c>
      <c r="M4450" s="191">
        <f>VLOOKUP(L4450,'Slope %'!C:D,2,0)</f>
        <v>0.1</v>
      </c>
    </row>
    <row r="4451" spans="1:13" x14ac:dyDescent="0.25">
      <c r="A4451">
        <v>53978</v>
      </c>
      <c r="B4451" s="58" t="s">
        <v>3930</v>
      </c>
      <c r="C4451" s="58" t="s">
        <v>414</v>
      </c>
      <c r="D4451" s="58" t="s">
        <v>415</v>
      </c>
      <c r="E4451" s="58">
        <v>750</v>
      </c>
      <c r="F4451" s="58">
        <v>6</v>
      </c>
      <c r="G4451" s="59">
        <v>40</v>
      </c>
      <c r="H4451" s="58" t="s">
        <v>600</v>
      </c>
      <c r="I4451" s="59">
        <v>50.99</v>
      </c>
      <c r="J4451">
        <v>1</v>
      </c>
      <c r="K4451" s="191"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23.42</v>
      </c>
      <c r="L4451" s="192" t="str">
        <f t="shared" si="69"/>
        <v>Spirits750</v>
      </c>
      <c r="M4451" s="191">
        <f>VLOOKUP(L4451,'Slope %'!C:D,2,0)</f>
        <v>7.0000000000000007E-2</v>
      </c>
    </row>
    <row r="4452" spans="1:13" x14ac:dyDescent="0.25">
      <c r="A4452">
        <v>53991</v>
      </c>
      <c r="B4452" s="58" t="s">
        <v>3931</v>
      </c>
      <c r="C4452" s="58" t="s">
        <v>423</v>
      </c>
      <c r="D4452" s="58" t="s">
        <v>436</v>
      </c>
      <c r="E4452" s="58">
        <v>750</v>
      </c>
      <c r="F4452" s="58">
        <v>12</v>
      </c>
      <c r="G4452" s="59">
        <v>14</v>
      </c>
      <c r="H4452" s="58" t="s">
        <v>600</v>
      </c>
      <c r="I4452" s="59">
        <v>23.99</v>
      </c>
      <c r="J4452">
        <v>1</v>
      </c>
      <c r="K4452" s="191"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8.1999999999999993</v>
      </c>
      <c r="L4452" s="192" t="str">
        <f t="shared" si="69"/>
        <v>Wine750</v>
      </c>
      <c r="M4452" s="191">
        <f>VLOOKUP(L4452,'Slope %'!C:D,2,0)</f>
        <v>0.1</v>
      </c>
    </row>
    <row r="4453" spans="1:13" x14ac:dyDescent="0.25">
      <c r="A4453">
        <v>54001</v>
      </c>
      <c r="B4453" s="58" t="s">
        <v>3932</v>
      </c>
      <c r="C4453" s="58" t="s">
        <v>423</v>
      </c>
      <c r="D4453" s="58" t="s">
        <v>436</v>
      </c>
      <c r="E4453" s="58">
        <v>1500</v>
      </c>
      <c r="F4453" s="58">
        <v>6</v>
      </c>
      <c r="G4453" s="59">
        <v>12.5</v>
      </c>
      <c r="H4453" s="58" t="s">
        <v>425</v>
      </c>
      <c r="I4453" s="59">
        <v>36.99</v>
      </c>
      <c r="J4453">
        <v>2</v>
      </c>
      <c r="K4453" s="191"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14.64</v>
      </c>
      <c r="L4453" s="192" t="str">
        <f t="shared" si="69"/>
        <v>Wine1500</v>
      </c>
      <c r="M4453" s="191">
        <f>VLOOKUP(L4453,'Slope %'!C:D,2,0)</f>
        <v>7.0000000000000007E-2</v>
      </c>
    </row>
    <row r="4454" spans="1:13" x14ac:dyDescent="0.25">
      <c r="A4454">
        <v>54002</v>
      </c>
      <c r="B4454" s="58" t="s">
        <v>3933</v>
      </c>
      <c r="C4454" s="58" t="s">
        <v>423</v>
      </c>
      <c r="D4454" s="58" t="s">
        <v>528</v>
      </c>
      <c r="E4454" s="58">
        <v>750</v>
      </c>
      <c r="F4454" s="58">
        <v>6</v>
      </c>
      <c r="G4454" s="59">
        <v>13.5</v>
      </c>
      <c r="H4454" s="58" t="s">
        <v>421</v>
      </c>
      <c r="I4454" s="59">
        <v>39.99</v>
      </c>
      <c r="J4454">
        <v>1</v>
      </c>
      <c r="K4454" s="191"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7.9</v>
      </c>
      <c r="L4454" s="192" t="str">
        <f t="shared" si="69"/>
        <v>Wine750</v>
      </c>
      <c r="M4454" s="191">
        <f>VLOOKUP(L4454,'Slope %'!C:D,2,0)</f>
        <v>0.1</v>
      </c>
    </row>
    <row r="4455" spans="1:13" x14ac:dyDescent="0.25">
      <c r="A4455">
        <v>54004</v>
      </c>
      <c r="B4455" s="58" t="s">
        <v>3934</v>
      </c>
      <c r="C4455" s="58" t="s">
        <v>414</v>
      </c>
      <c r="D4455" s="58" t="s">
        <v>488</v>
      </c>
      <c r="E4455" s="58">
        <v>750</v>
      </c>
      <c r="F4455" s="58">
        <v>6</v>
      </c>
      <c r="G4455" s="59">
        <v>40</v>
      </c>
      <c r="H4455" s="58" t="s">
        <v>445</v>
      </c>
      <c r="I4455" s="59">
        <v>37.99</v>
      </c>
      <c r="J4455">
        <v>1</v>
      </c>
      <c r="K4455" s="191"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23.42</v>
      </c>
      <c r="L4455" s="192" t="str">
        <f t="shared" si="69"/>
        <v>Spirits750</v>
      </c>
      <c r="M4455" s="191">
        <f>VLOOKUP(L4455,'Slope %'!C:D,2,0)</f>
        <v>7.0000000000000007E-2</v>
      </c>
    </row>
    <row r="4456" spans="1:13" x14ac:dyDescent="0.25">
      <c r="A4456">
        <v>54019</v>
      </c>
      <c r="B4456" s="58" t="s">
        <v>3935</v>
      </c>
      <c r="C4456" s="58" t="s">
        <v>414</v>
      </c>
      <c r="D4456" s="58" t="s">
        <v>440</v>
      </c>
      <c r="E4456" s="58">
        <v>350</v>
      </c>
      <c r="F4456" s="58">
        <v>16</v>
      </c>
      <c r="G4456" s="59">
        <v>40</v>
      </c>
      <c r="H4456" s="58" t="s">
        <v>539</v>
      </c>
      <c r="I4456" s="59">
        <v>24.99</v>
      </c>
      <c r="J4456">
        <v>7</v>
      </c>
      <c r="K4456" s="191"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12.41</v>
      </c>
      <c r="L4456" s="192" t="str">
        <f t="shared" si="69"/>
        <v>Spirits350</v>
      </c>
      <c r="M4456" s="191">
        <f>VLOOKUP(L4456,'Slope %'!C:D,2,0)</f>
        <v>0.1</v>
      </c>
    </row>
    <row r="4457" spans="1:13" x14ac:dyDescent="0.25">
      <c r="A4457">
        <v>54020</v>
      </c>
      <c r="B4457" s="58" t="s">
        <v>3936</v>
      </c>
      <c r="C4457" s="58" t="s">
        <v>423</v>
      </c>
      <c r="D4457" s="58" t="s">
        <v>467</v>
      </c>
      <c r="E4457" s="58">
        <v>750</v>
      </c>
      <c r="F4457" s="58">
        <v>12</v>
      </c>
      <c r="G4457" s="59">
        <v>13.5</v>
      </c>
      <c r="H4457" s="58" t="s">
        <v>539</v>
      </c>
      <c r="I4457" s="59">
        <v>21.99</v>
      </c>
      <c r="J4457">
        <v>1</v>
      </c>
      <c r="K4457" s="191"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7.9</v>
      </c>
      <c r="L4457" s="192" t="str">
        <f t="shared" si="69"/>
        <v>Wine750</v>
      </c>
      <c r="M4457" s="191">
        <f>VLOOKUP(L4457,'Slope %'!C:D,2,0)</f>
        <v>0.1</v>
      </c>
    </row>
    <row r="4458" spans="1:13" x14ac:dyDescent="0.25">
      <c r="A4458">
        <v>54024</v>
      </c>
      <c r="B4458" s="58" t="s">
        <v>3937</v>
      </c>
      <c r="C4458" s="58" t="s">
        <v>423</v>
      </c>
      <c r="D4458" s="58" t="s">
        <v>510</v>
      </c>
      <c r="E4458" s="58">
        <v>1000</v>
      </c>
      <c r="F4458" s="58">
        <v>8</v>
      </c>
      <c r="G4458" s="59">
        <v>20</v>
      </c>
      <c r="H4458" s="58" t="s">
        <v>586</v>
      </c>
      <c r="I4458" s="59">
        <v>66.989999999999995</v>
      </c>
      <c r="J4458">
        <v>1</v>
      </c>
      <c r="K4458" s="191"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15.61</v>
      </c>
      <c r="L4458" s="192" t="str">
        <f t="shared" si="69"/>
        <v>Wine1000</v>
      </c>
      <c r="M4458" s="191">
        <f>VLOOKUP(L4458,'Slope %'!C:D,2,0)</f>
        <v>7.0000000000000007E-2</v>
      </c>
    </row>
    <row r="4459" spans="1:13" x14ac:dyDescent="0.25">
      <c r="A4459">
        <v>54026</v>
      </c>
      <c r="B4459" s="58" t="s">
        <v>3938</v>
      </c>
      <c r="C4459" s="58" t="s">
        <v>423</v>
      </c>
      <c r="D4459" s="58" t="s">
        <v>851</v>
      </c>
      <c r="E4459" s="58">
        <v>750</v>
      </c>
      <c r="F4459" s="58">
        <v>12</v>
      </c>
      <c r="G4459" s="59">
        <v>5.5</v>
      </c>
      <c r="H4459" s="58" t="s">
        <v>541</v>
      </c>
      <c r="I4459" s="59">
        <v>19.989999999999998</v>
      </c>
      <c r="J4459">
        <v>1</v>
      </c>
      <c r="K4459" s="191"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3.22</v>
      </c>
      <c r="L4459" s="192" t="str">
        <f t="shared" si="69"/>
        <v>Wine750</v>
      </c>
      <c r="M4459" s="191">
        <f>VLOOKUP(L4459,'Slope %'!C:D,2,0)</f>
        <v>0.1</v>
      </c>
    </row>
    <row r="4460" spans="1:13" x14ac:dyDescent="0.25">
      <c r="A4460">
        <v>54036</v>
      </c>
      <c r="B4460" s="58" t="s">
        <v>3939</v>
      </c>
      <c r="C4460" s="58" t="s">
        <v>423</v>
      </c>
      <c r="D4460" s="58" t="s">
        <v>476</v>
      </c>
      <c r="E4460" s="58">
        <v>750</v>
      </c>
      <c r="F4460" s="58">
        <v>12</v>
      </c>
      <c r="G4460" s="59">
        <v>13</v>
      </c>
      <c r="H4460" s="58" t="s">
        <v>521</v>
      </c>
      <c r="I4460" s="59">
        <v>24.99</v>
      </c>
      <c r="J4460">
        <v>1</v>
      </c>
      <c r="K4460" s="191"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7.61</v>
      </c>
      <c r="L4460" s="192" t="str">
        <f t="shared" si="69"/>
        <v>Wine750</v>
      </c>
      <c r="M4460" s="191">
        <f>VLOOKUP(L4460,'Slope %'!C:D,2,0)</f>
        <v>0.1</v>
      </c>
    </row>
    <row r="4461" spans="1:13" x14ac:dyDescent="0.25">
      <c r="A4461">
        <v>54039</v>
      </c>
      <c r="B4461" s="58" t="s">
        <v>3940</v>
      </c>
      <c r="C4461" s="58" t="s">
        <v>414</v>
      </c>
      <c r="D4461" s="58" t="s">
        <v>1084</v>
      </c>
      <c r="E4461" s="58">
        <v>750</v>
      </c>
      <c r="F4461" s="58">
        <v>12</v>
      </c>
      <c r="G4461" s="59">
        <v>35</v>
      </c>
      <c r="H4461" s="58" t="s">
        <v>448</v>
      </c>
      <c r="I4461" s="59">
        <v>30.06</v>
      </c>
      <c r="J4461">
        <v>1</v>
      </c>
      <c r="K4461" s="191"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20.49</v>
      </c>
      <c r="L4461" s="192" t="str">
        <f t="shared" si="69"/>
        <v>Spirits750</v>
      </c>
      <c r="M4461" s="191">
        <f>VLOOKUP(L4461,'Slope %'!C:D,2,0)</f>
        <v>7.0000000000000007E-2</v>
      </c>
    </row>
    <row r="4462" spans="1:13" x14ac:dyDescent="0.25">
      <c r="A4462">
        <v>54047</v>
      </c>
      <c r="B4462" s="58" t="s">
        <v>3941</v>
      </c>
      <c r="C4462" s="58" t="s">
        <v>414</v>
      </c>
      <c r="D4462" s="58" t="s">
        <v>415</v>
      </c>
      <c r="E4462" s="58">
        <v>750</v>
      </c>
      <c r="F4462" s="58">
        <v>6</v>
      </c>
      <c r="G4462" s="59">
        <v>40</v>
      </c>
      <c r="H4462" s="58" t="s">
        <v>421</v>
      </c>
      <c r="I4462" s="59">
        <v>33.99</v>
      </c>
      <c r="J4462">
        <v>1</v>
      </c>
      <c r="K4462" s="191"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23.42</v>
      </c>
      <c r="L4462" s="192" t="str">
        <f t="shared" si="69"/>
        <v>Spirits750</v>
      </c>
      <c r="M4462" s="191">
        <f>VLOOKUP(L4462,'Slope %'!C:D,2,0)</f>
        <v>7.0000000000000007E-2</v>
      </c>
    </row>
    <row r="4463" spans="1:13" x14ac:dyDescent="0.25">
      <c r="A4463">
        <v>54051</v>
      </c>
      <c r="B4463" s="58" t="s">
        <v>3942</v>
      </c>
      <c r="C4463" s="58" t="s">
        <v>423</v>
      </c>
      <c r="D4463" s="58" t="s">
        <v>440</v>
      </c>
      <c r="E4463" s="58">
        <v>750</v>
      </c>
      <c r="F4463" s="58">
        <v>12</v>
      </c>
      <c r="G4463" s="59">
        <v>13.5</v>
      </c>
      <c r="H4463" s="58" t="s">
        <v>421</v>
      </c>
      <c r="I4463" s="59">
        <v>22.99</v>
      </c>
      <c r="J4463">
        <v>1</v>
      </c>
      <c r="K4463" s="191"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7.9</v>
      </c>
      <c r="L4463" s="192" t="str">
        <f t="shared" si="69"/>
        <v>Wine750</v>
      </c>
      <c r="M4463" s="191">
        <f>VLOOKUP(L4463,'Slope %'!C:D,2,0)</f>
        <v>0.1</v>
      </c>
    </row>
    <row r="4464" spans="1:13" x14ac:dyDescent="0.25">
      <c r="A4464">
        <v>54056</v>
      </c>
      <c r="B4464" s="58" t="s">
        <v>3943</v>
      </c>
      <c r="C4464" s="58" t="s">
        <v>423</v>
      </c>
      <c r="D4464" s="58" t="s">
        <v>436</v>
      </c>
      <c r="E4464" s="58">
        <v>750</v>
      </c>
      <c r="F4464" s="58">
        <v>12</v>
      </c>
      <c r="G4464" s="59">
        <v>13.5</v>
      </c>
      <c r="H4464" s="58" t="s">
        <v>2964</v>
      </c>
      <c r="I4464" s="59">
        <v>21.95</v>
      </c>
      <c r="J4464">
        <v>1</v>
      </c>
      <c r="K4464" s="191"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7.9</v>
      </c>
      <c r="L4464" s="192" t="str">
        <f t="shared" si="69"/>
        <v>Wine750</v>
      </c>
      <c r="M4464" s="191">
        <f>VLOOKUP(L4464,'Slope %'!C:D,2,0)</f>
        <v>0.1</v>
      </c>
    </row>
    <row r="4465" spans="1:13" x14ac:dyDescent="0.25">
      <c r="A4465">
        <v>54058</v>
      </c>
      <c r="B4465" s="58" t="s">
        <v>3944</v>
      </c>
      <c r="C4465" s="58" t="s">
        <v>423</v>
      </c>
      <c r="D4465" s="58" t="s">
        <v>639</v>
      </c>
      <c r="E4465" s="58">
        <v>750</v>
      </c>
      <c r="F4465" s="58">
        <v>12</v>
      </c>
      <c r="G4465" s="59">
        <v>13.5</v>
      </c>
      <c r="H4465" s="58" t="s">
        <v>421</v>
      </c>
      <c r="I4465" s="59">
        <v>22.99</v>
      </c>
      <c r="J4465">
        <v>1</v>
      </c>
      <c r="K4465" s="191"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7.9</v>
      </c>
      <c r="L4465" s="192" t="str">
        <f t="shared" si="69"/>
        <v>Wine750</v>
      </c>
      <c r="M4465" s="191">
        <f>VLOOKUP(L4465,'Slope %'!C:D,2,0)</f>
        <v>0.1</v>
      </c>
    </row>
    <row r="4466" spans="1:13" x14ac:dyDescent="0.25">
      <c r="A4466">
        <v>54059</v>
      </c>
      <c r="B4466" s="58" t="s">
        <v>3945</v>
      </c>
      <c r="C4466" s="58" t="s">
        <v>423</v>
      </c>
      <c r="D4466" s="58" t="s">
        <v>440</v>
      </c>
      <c r="E4466" s="58">
        <v>750</v>
      </c>
      <c r="F4466" s="58">
        <v>12</v>
      </c>
      <c r="G4466" s="59">
        <v>12.5</v>
      </c>
      <c r="H4466" s="58" t="s">
        <v>2442</v>
      </c>
      <c r="I4466" s="59">
        <v>25.98</v>
      </c>
      <c r="J4466">
        <v>1</v>
      </c>
      <c r="K4466" s="191"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7.32</v>
      </c>
      <c r="L4466" s="192" t="str">
        <f t="shared" si="69"/>
        <v>Wine750</v>
      </c>
      <c r="M4466" s="191">
        <f>VLOOKUP(L4466,'Slope %'!C:D,2,0)</f>
        <v>0.1</v>
      </c>
    </row>
    <row r="4467" spans="1:13" x14ac:dyDescent="0.25">
      <c r="A4467">
        <v>54063</v>
      </c>
      <c r="B4467" s="58" t="s">
        <v>3946</v>
      </c>
      <c r="C4467" s="58" t="s">
        <v>423</v>
      </c>
      <c r="D4467" s="58" t="s">
        <v>560</v>
      </c>
      <c r="E4467" s="58">
        <v>750</v>
      </c>
      <c r="F4467" s="58">
        <v>12</v>
      </c>
      <c r="G4467" s="59">
        <v>13</v>
      </c>
      <c r="H4467" s="58" t="s">
        <v>448</v>
      </c>
      <c r="I4467" s="59">
        <v>24.95</v>
      </c>
      <c r="J4467">
        <v>1</v>
      </c>
      <c r="K4467" s="191"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7.61</v>
      </c>
      <c r="L4467" s="192" t="str">
        <f t="shared" si="69"/>
        <v>Wine750</v>
      </c>
      <c r="M4467" s="191">
        <f>VLOOKUP(L4467,'Slope %'!C:D,2,0)</f>
        <v>0.1</v>
      </c>
    </row>
    <row r="4468" spans="1:13" x14ac:dyDescent="0.25">
      <c r="A4468">
        <v>54070</v>
      </c>
      <c r="B4468" s="58" t="s">
        <v>3947</v>
      </c>
      <c r="C4468" s="58" t="s">
        <v>423</v>
      </c>
      <c r="D4468" s="58" t="s">
        <v>436</v>
      </c>
      <c r="E4468" s="58">
        <v>750</v>
      </c>
      <c r="F4468" s="58">
        <v>12</v>
      </c>
      <c r="G4468" s="59">
        <v>12</v>
      </c>
      <c r="H4468" s="58" t="s">
        <v>608</v>
      </c>
      <c r="I4468" s="59">
        <v>24.49</v>
      </c>
      <c r="J4468">
        <v>1</v>
      </c>
      <c r="K4468" s="191"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7.03</v>
      </c>
      <c r="L4468" s="192" t="str">
        <f t="shared" si="69"/>
        <v>Wine750</v>
      </c>
      <c r="M4468" s="191">
        <f>VLOOKUP(L4468,'Slope %'!C:D,2,0)</f>
        <v>0.1</v>
      </c>
    </row>
    <row r="4469" spans="1:13" x14ac:dyDescent="0.25">
      <c r="A4469">
        <v>54101</v>
      </c>
      <c r="B4469" s="58" t="s">
        <v>3948</v>
      </c>
      <c r="C4469" s="58" t="s">
        <v>423</v>
      </c>
      <c r="D4469" s="58" t="s">
        <v>440</v>
      </c>
      <c r="E4469" s="58">
        <v>750</v>
      </c>
      <c r="F4469" s="58">
        <v>12</v>
      </c>
      <c r="G4469" s="59">
        <v>12</v>
      </c>
      <c r="H4469" s="58" t="s">
        <v>608</v>
      </c>
      <c r="I4469" s="59">
        <v>23.99</v>
      </c>
      <c r="J4469">
        <v>1</v>
      </c>
      <c r="K4469" s="191"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7.03</v>
      </c>
      <c r="L4469" s="192" t="str">
        <f t="shared" si="69"/>
        <v>Wine750</v>
      </c>
      <c r="M4469" s="191">
        <f>VLOOKUP(L4469,'Slope %'!C:D,2,0)</f>
        <v>0.1</v>
      </c>
    </row>
    <row r="4470" spans="1:13" x14ac:dyDescent="0.25">
      <c r="A4470">
        <v>54106</v>
      </c>
      <c r="B4470" s="58" t="s">
        <v>3949</v>
      </c>
      <c r="C4470" s="58" t="s">
        <v>414</v>
      </c>
      <c r="D4470" s="58" t="s">
        <v>415</v>
      </c>
      <c r="E4470" s="58">
        <v>1750</v>
      </c>
      <c r="F4470" s="58">
        <v>6</v>
      </c>
      <c r="G4470" s="59">
        <v>40</v>
      </c>
      <c r="H4470" s="58" t="s">
        <v>480</v>
      </c>
      <c r="I4470" s="59">
        <v>71.989999999999995</v>
      </c>
      <c r="J4470">
        <v>1</v>
      </c>
      <c r="K4470" s="191"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54.65</v>
      </c>
      <c r="L4470" s="192" t="str">
        <f t="shared" si="69"/>
        <v>Spirits1750</v>
      </c>
      <c r="M4470" s="191">
        <f>VLOOKUP(L4470,'Slope %'!C:D,2,0)</f>
        <v>0.03</v>
      </c>
    </row>
    <row r="4471" spans="1:13" x14ac:dyDescent="0.25">
      <c r="A4471">
        <v>54109</v>
      </c>
      <c r="B4471" s="58" t="s">
        <v>3950</v>
      </c>
      <c r="C4471" s="58" t="s">
        <v>423</v>
      </c>
      <c r="D4471" s="58" t="s">
        <v>436</v>
      </c>
      <c r="E4471" s="58">
        <v>750</v>
      </c>
      <c r="F4471" s="58">
        <v>6</v>
      </c>
      <c r="G4471" s="59">
        <v>14.5</v>
      </c>
      <c r="H4471" s="58" t="s">
        <v>437</v>
      </c>
      <c r="I4471" s="59">
        <v>37.99</v>
      </c>
      <c r="J4471">
        <v>1</v>
      </c>
      <c r="K4471" s="191"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8.49</v>
      </c>
      <c r="L4471" s="192" t="str">
        <f t="shared" si="69"/>
        <v>Wine750</v>
      </c>
      <c r="M4471" s="191">
        <f>VLOOKUP(L4471,'Slope %'!C:D,2,0)</f>
        <v>0.1</v>
      </c>
    </row>
    <row r="4472" spans="1:13" x14ac:dyDescent="0.25">
      <c r="A4472">
        <v>54112</v>
      </c>
      <c r="B4472" s="58" t="s">
        <v>3951</v>
      </c>
      <c r="C4472" s="58" t="s">
        <v>423</v>
      </c>
      <c r="D4472" s="58" t="s">
        <v>436</v>
      </c>
      <c r="E4472" s="58">
        <v>750</v>
      </c>
      <c r="F4472" s="58">
        <v>6</v>
      </c>
      <c r="G4472" s="59">
        <v>14.5</v>
      </c>
      <c r="H4472" s="58" t="s">
        <v>591</v>
      </c>
      <c r="I4472" s="59">
        <v>99.99</v>
      </c>
      <c r="J4472">
        <v>1</v>
      </c>
      <c r="K4472" s="191"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8.49</v>
      </c>
      <c r="L4472" s="192" t="str">
        <f t="shared" si="69"/>
        <v>Wine750</v>
      </c>
      <c r="M4472" s="191">
        <f>VLOOKUP(L4472,'Slope %'!C:D,2,0)</f>
        <v>0.1</v>
      </c>
    </row>
    <row r="4473" spans="1:13" x14ac:dyDescent="0.25">
      <c r="A4473">
        <v>54117</v>
      </c>
      <c r="B4473" s="58" t="s">
        <v>3952</v>
      </c>
      <c r="C4473" s="58" t="s">
        <v>423</v>
      </c>
      <c r="D4473" s="58" t="s">
        <v>436</v>
      </c>
      <c r="E4473" s="58">
        <v>750</v>
      </c>
      <c r="F4473" s="58">
        <v>12</v>
      </c>
      <c r="G4473" s="59">
        <v>12</v>
      </c>
      <c r="H4473" s="58" t="s">
        <v>799</v>
      </c>
      <c r="I4473" s="59">
        <v>17.989999999999998</v>
      </c>
      <c r="J4473">
        <v>1</v>
      </c>
      <c r="K4473" s="191"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7.03</v>
      </c>
      <c r="L4473" s="192" t="str">
        <f t="shared" si="69"/>
        <v>Wine750</v>
      </c>
      <c r="M4473" s="191">
        <f>VLOOKUP(L4473,'Slope %'!C:D,2,0)</f>
        <v>0.1</v>
      </c>
    </row>
    <row r="4474" spans="1:13" x14ac:dyDescent="0.25">
      <c r="A4474">
        <v>54120</v>
      </c>
      <c r="B4474" s="58" t="s">
        <v>3953</v>
      </c>
      <c r="C4474" s="58" t="s">
        <v>423</v>
      </c>
      <c r="D4474" s="58" t="s">
        <v>436</v>
      </c>
      <c r="E4474" s="58">
        <v>750</v>
      </c>
      <c r="F4474" s="58">
        <v>12</v>
      </c>
      <c r="G4474" s="59">
        <v>13.5</v>
      </c>
      <c r="H4474" s="58" t="s">
        <v>799</v>
      </c>
      <c r="I4474" s="59">
        <v>17.989999999999998</v>
      </c>
      <c r="J4474">
        <v>1</v>
      </c>
      <c r="K4474" s="191"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7.9</v>
      </c>
      <c r="L4474" s="192" t="str">
        <f t="shared" si="69"/>
        <v>Wine750</v>
      </c>
      <c r="M4474" s="191">
        <f>VLOOKUP(L4474,'Slope %'!C:D,2,0)</f>
        <v>0.1</v>
      </c>
    </row>
    <row r="4475" spans="1:13" x14ac:dyDescent="0.25">
      <c r="A4475">
        <v>54125</v>
      </c>
      <c r="B4475" s="58" t="s">
        <v>3954</v>
      </c>
      <c r="C4475" s="58" t="s">
        <v>423</v>
      </c>
      <c r="D4475" s="58" t="s">
        <v>436</v>
      </c>
      <c r="E4475" s="58">
        <v>750</v>
      </c>
      <c r="F4475" s="58">
        <v>6</v>
      </c>
      <c r="G4475" s="59">
        <v>14.5</v>
      </c>
      <c r="H4475" s="58" t="s">
        <v>421</v>
      </c>
      <c r="I4475" s="59">
        <v>34.99</v>
      </c>
      <c r="J4475">
        <v>1</v>
      </c>
      <c r="K4475" s="191"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8.49</v>
      </c>
      <c r="L4475" s="192" t="str">
        <f t="shared" si="69"/>
        <v>Wine750</v>
      </c>
      <c r="M4475" s="191">
        <f>VLOOKUP(L4475,'Slope %'!C:D,2,0)</f>
        <v>0.1</v>
      </c>
    </row>
    <row r="4476" spans="1:13" x14ac:dyDescent="0.25">
      <c r="A4476">
        <v>54127</v>
      </c>
      <c r="B4476" s="58" t="s">
        <v>3955</v>
      </c>
      <c r="C4476" s="58" t="s">
        <v>423</v>
      </c>
      <c r="D4476" s="58" t="s">
        <v>436</v>
      </c>
      <c r="E4476" s="58">
        <v>750</v>
      </c>
      <c r="F4476" s="58">
        <v>6</v>
      </c>
      <c r="G4476" s="59">
        <v>14.5</v>
      </c>
      <c r="H4476" s="58" t="s">
        <v>591</v>
      </c>
      <c r="I4476" s="59">
        <v>69.989999999999995</v>
      </c>
      <c r="J4476">
        <v>1</v>
      </c>
      <c r="K4476" s="191"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8.49</v>
      </c>
      <c r="L4476" s="192" t="str">
        <f t="shared" si="69"/>
        <v>Wine750</v>
      </c>
      <c r="M4476" s="191">
        <f>VLOOKUP(L4476,'Slope %'!C:D,2,0)</f>
        <v>0.1</v>
      </c>
    </row>
    <row r="4477" spans="1:13" x14ac:dyDescent="0.25">
      <c r="A4477">
        <v>54129</v>
      </c>
      <c r="B4477" s="58" t="s">
        <v>3956</v>
      </c>
      <c r="C4477" s="58" t="s">
        <v>423</v>
      </c>
      <c r="D4477" s="58" t="s">
        <v>436</v>
      </c>
      <c r="E4477" s="58">
        <v>750</v>
      </c>
      <c r="F4477" s="58">
        <v>6</v>
      </c>
      <c r="G4477" s="59">
        <v>14.5</v>
      </c>
      <c r="H4477" s="58" t="s">
        <v>591</v>
      </c>
      <c r="I4477" s="59">
        <v>99.99</v>
      </c>
      <c r="J4477">
        <v>1</v>
      </c>
      <c r="K4477" s="191"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8.49</v>
      </c>
      <c r="L4477" s="192" t="str">
        <f t="shared" si="69"/>
        <v>Wine750</v>
      </c>
      <c r="M4477" s="191">
        <f>VLOOKUP(L4477,'Slope %'!C:D,2,0)</f>
        <v>0.1</v>
      </c>
    </row>
    <row r="4478" spans="1:13" x14ac:dyDescent="0.25">
      <c r="A4478">
        <v>54130</v>
      </c>
      <c r="B4478" s="58" t="s">
        <v>3957</v>
      </c>
      <c r="C4478" s="58" t="s">
        <v>423</v>
      </c>
      <c r="D4478" s="58" t="s">
        <v>436</v>
      </c>
      <c r="E4478" s="58">
        <v>750</v>
      </c>
      <c r="F4478" s="58">
        <v>12</v>
      </c>
      <c r="G4478" s="59">
        <v>13.5</v>
      </c>
      <c r="H4478" s="58" t="s">
        <v>437</v>
      </c>
      <c r="I4478" s="59">
        <v>17.989999999999998</v>
      </c>
      <c r="J4478">
        <v>1</v>
      </c>
      <c r="K4478" s="191"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7.9</v>
      </c>
      <c r="L4478" s="192" t="str">
        <f t="shared" si="69"/>
        <v>Wine750</v>
      </c>
      <c r="M4478" s="191">
        <f>VLOOKUP(L4478,'Slope %'!C:D,2,0)</f>
        <v>0.1</v>
      </c>
    </row>
    <row r="4479" spans="1:13" x14ac:dyDescent="0.25">
      <c r="A4479">
        <v>54133</v>
      </c>
      <c r="B4479" s="58" t="s">
        <v>3958</v>
      </c>
      <c r="C4479" s="58" t="s">
        <v>423</v>
      </c>
      <c r="D4479" s="58" t="s">
        <v>436</v>
      </c>
      <c r="E4479" s="58">
        <v>750</v>
      </c>
      <c r="F4479" s="58">
        <v>12</v>
      </c>
      <c r="G4479" s="59">
        <v>14.5</v>
      </c>
      <c r="H4479" s="58" t="s">
        <v>437</v>
      </c>
      <c r="I4479" s="59">
        <v>119.99</v>
      </c>
      <c r="J4479">
        <v>1</v>
      </c>
      <c r="K4479" s="191"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8.49</v>
      </c>
      <c r="L4479" s="192" t="str">
        <f t="shared" si="69"/>
        <v>Wine750</v>
      </c>
      <c r="M4479" s="191">
        <f>VLOOKUP(L4479,'Slope %'!C:D,2,0)</f>
        <v>0.1</v>
      </c>
    </row>
    <row r="4480" spans="1:13" x14ac:dyDescent="0.25">
      <c r="A4480">
        <v>54149</v>
      </c>
      <c r="B4480" s="58" t="s">
        <v>3959</v>
      </c>
      <c r="C4480" s="58" t="s">
        <v>410</v>
      </c>
      <c r="D4480" s="58" t="s">
        <v>717</v>
      </c>
      <c r="E4480" s="58">
        <v>473</v>
      </c>
      <c r="F4480" s="58">
        <v>24</v>
      </c>
      <c r="G4480" s="59">
        <v>6.5</v>
      </c>
      <c r="H4480" s="58" t="s">
        <v>1813</v>
      </c>
      <c r="I4480" s="59">
        <v>4.29</v>
      </c>
      <c r="J4480">
        <v>1</v>
      </c>
      <c r="K4480" s="191"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2.4</v>
      </c>
      <c r="L4480" s="192" t="str">
        <f t="shared" si="69"/>
        <v>Beer473</v>
      </c>
      <c r="M4480" s="191">
        <f>VLOOKUP(L4480,'Slope %'!C:D,2,0)</f>
        <v>0.12</v>
      </c>
    </row>
    <row r="4481" spans="1:13" x14ac:dyDescent="0.25">
      <c r="A4481">
        <v>54149</v>
      </c>
      <c r="B4481" s="58" t="s">
        <v>3959</v>
      </c>
      <c r="C4481" s="58" t="s">
        <v>410</v>
      </c>
      <c r="D4481" s="58" t="s">
        <v>717</v>
      </c>
      <c r="E4481" s="58">
        <v>473</v>
      </c>
      <c r="F4481" s="58">
        <v>24</v>
      </c>
      <c r="G4481" s="59">
        <v>6.5</v>
      </c>
      <c r="H4481" s="58" t="s">
        <v>1813</v>
      </c>
      <c r="I4481" s="59">
        <v>4.29</v>
      </c>
      <c r="J4481">
        <v>1</v>
      </c>
      <c r="K4481" s="191"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2.4</v>
      </c>
      <c r="L4481" s="192" t="str">
        <f t="shared" si="69"/>
        <v>Beer473</v>
      </c>
      <c r="M4481" s="191">
        <f>VLOOKUP(L4481,'Slope %'!C:D,2,0)</f>
        <v>0.12</v>
      </c>
    </row>
    <row r="4482" spans="1:13" x14ac:dyDescent="0.25">
      <c r="A4482">
        <v>54172</v>
      </c>
      <c r="B4482" s="58" t="s">
        <v>3960</v>
      </c>
      <c r="C4482" s="58" t="s">
        <v>410</v>
      </c>
      <c r="D4482" s="58" t="s">
        <v>677</v>
      </c>
      <c r="E4482" s="58">
        <v>473</v>
      </c>
      <c r="F4482" s="58">
        <v>24</v>
      </c>
      <c r="G4482" s="59">
        <v>5</v>
      </c>
      <c r="H4482" s="58" t="s">
        <v>2209</v>
      </c>
      <c r="I4482" s="59">
        <v>4.29</v>
      </c>
      <c r="J4482">
        <v>1</v>
      </c>
      <c r="K4482" s="191"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1.85</v>
      </c>
      <c r="L4482" s="192" t="str">
        <f t="shared" si="69"/>
        <v>Beer473</v>
      </c>
      <c r="M4482" s="191">
        <f>VLOOKUP(L4482,'Slope %'!C:D,2,0)</f>
        <v>0.12</v>
      </c>
    </row>
    <row r="4483" spans="1:13" x14ac:dyDescent="0.25">
      <c r="A4483">
        <v>54172</v>
      </c>
      <c r="B4483" s="58" t="s">
        <v>3960</v>
      </c>
      <c r="C4483" s="58" t="s">
        <v>410</v>
      </c>
      <c r="D4483" s="58" t="s">
        <v>677</v>
      </c>
      <c r="E4483" s="58">
        <v>473</v>
      </c>
      <c r="F4483" s="58">
        <v>24</v>
      </c>
      <c r="G4483" s="59">
        <v>5</v>
      </c>
      <c r="H4483" s="58" t="s">
        <v>1903</v>
      </c>
      <c r="I4483" s="59">
        <v>4.29</v>
      </c>
      <c r="J4483">
        <v>1</v>
      </c>
      <c r="K4483" s="191"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1.85</v>
      </c>
      <c r="L4483" s="192" t="str">
        <f t="shared" ref="L4483:L4546" si="70">(_xlfn.CONCAT(C4483,E4483))</f>
        <v>Beer473</v>
      </c>
      <c r="M4483" s="191">
        <f>VLOOKUP(L4483,'Slope %'!C:D,2,0)</f>
        <v>0.12</v>
      </c>
    </row>
    <row r="4484" spans="1:13" x14ac:dyDescent="0.25">
      <c r="A4484">
        <v>54200</v>
      </c>
      <c r="B4484" s="58" t="s">
        <v>3961</v>
      </c>
      <c r="C4484" s="58" t="s">
        <v>414</v>
      </c>
      <c r="D4484" s="58" t="s">
        <v>715</v>
      </c>
      <c r="E4484" s="58">
        <v>100</v>
      </c>
      <c r="F4484" s="58">
        <v>48</v>
      </c>
      <c r="G4484" s="59">
        <v>17</v>
      </c>
      <c r="H4484" s="58" t="s">
        <v>628</v>
      </c>
      <c r="I4484" s="59">
        <v>4.99</v>
      </c>
      <c r="J4484">
        <v>1</v>
      </c>
      <c r="K4484" s="191"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1.81</v>
      </c>
      <c r="L4484" s="192" t="str">
        <f t="shared" si="70"/>
        <v>Spirits100</v>
      </c>
      <c r="M4484" s="191">
        <f>VLOOKUP(L4484,'Slope %'!C:D,2,0)</f>
        <v>0.1</v>
      </c>
    </row>
    <row r="4485" spans="1:13" x14ac:dyDescent="0.25">
      <c r="A4485">
        <v>54213</v>
      </c>
      <c r="B4485" s="58" t="s">
        <v>487</v>
      </c>
      <c r="C4485" s="58" t="s">
        <v>414</v>
      </c>
      <c r="D4485" s="58" t="s">
        <v>488</v>
      </c>
      <c r="E4485" s="58">
        <v>1750</v>
      </c>
      <c r="F4485" s="58">
        <v>6</v>
      </c>
      <c r="G4485" s="59">
        <v>40</v>
      </c>
      <c r="H4485" s="58" t="s">
        <v>416</v>
      </c>
      <c r="I4485" s="59">
        <v>54.79</v>
      </c>
      <c r="J4485">
        <v>1</v>
      </c>
      <c r="K4485" s="191"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54.65</v>
      </c>
      <c r="L4485" s="192" t="str">
        <f t="shared" si="70"/>
        <v>Spirits1750</v>
      </c>
      <c r="M4485" s="191">
        <f>VLOOKUP(L4485,'Slope %'!C:D,2,0)</f>
        <v>0.03</v>
      </c>
    </row>
    <row r="4486" spans="1:13" x14ac:dyDescent="0.25">
      <c r="A4486">
        <v>54218</v>
      </c>
      <c r="B4486" s="58" t="s">
        <v>3962</v>
      </c>
      <c r="C4486" s="58" t="s">
        <v>410</v>
      </c>
      <c r="D4486" s="58" t="s">
        <v>411</v>
      </c>
      <c r="E4486" s="58">
        <v>473</v>
      </c>
      <c r="F4486" s="58">
        <v>24</v>
      </c>
      <c r="G4486" s="59">
        <v>5.0999999999999996</v>
      </c>
      <c r="H4486" s="58" t="s">
        <v>516</v>
      </c>
      <c r="I4486" s="59">
        <v>4.3899999999999997</v>
      </c>
      <c r="J4486">
        <v>1</v>
      </c>
      <c r="K4486" s="191"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1.88</v>
      </c>
      <c r="L4486" s="192" t="str">
        <f t="shared" si="70"/>
        <v>Beer473</v>
      </c>
      <c r="M4486" s="191">
        <f>VLOOKUP(L4486,'Slope %'!C:D,2,0)</f>
        <v>0.12</v>
      </c>
    </row>
    <row r="4487" spans="1:13" x14ac:dyDescent="0.25">
      <c r="A4487">
        <v>54218</v>
      </c>
      <c r="B4487" s="58" t="s">
        <v>3962</v>
      </c>
      <c r="C4487" s="58" t="s">
        <v>410</v>
      </c>
      <c r="D4487" s="58" t="s">
        <v>411</v>
      </c>
      <c r="E4487" s="58">
        <v>473</v>
      </c>
      <c r="F4487" s="58">
        <v>24</v>
      </c>
      <c r="G4487" s="59">
        <v>5.0999999999999996</v>
      </c>
      <c r="H4487" s="58" t="s">
        <v>516</v>
      </c>
      <c r="I4487" s="59">
        <v>4.3899999999999997</v>
      </c>
      <c r="J4487">
        <v>1</v>
      </c>
      <c r="K4487" s="191"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1.88</v>
      </c>
      <c r="L4487" s="192" t="str">
        <f t="shared" si="70"/>
        <v>Beer473</v>
      </c>
      <c r="M4487" s="191">
        <f>VLOOKUP(L4487,'Slope %'!C:D,2,0)</f>
        <v>0.12</v>
      </c>
    </row>
    <row r="4488" spans="1:13" x14ac:dyDescent="0.25">
      <c r="A4488">
        <v>54219</v>
      </c>
      <c r="B4488" s="58" t="s">
        <v>3963</v>
      </c>
      <c r="C4488" s="58" t="s">
        <v>410</v>
      </c>
      <c r="D4488" s="58" t="s">
        <v>411</v>
      </c>
      <c r="E4488" s="58">
        <v>473</v>
      </c>
      <c r="F4488" s="58">
        <v>24</v>
      </c>
      <c r="G4488" s="59">
        <v>5.5</v>
      </c>
      <c r="H4488" s="58" t="s">
        <v>841</v>
      </c>
      <c r="I4488" s="59">
        <v>4.25</v>
      </c>
      <c r="J4488">
        <v>1</v>
      </c>
      <c r="K4488" s="191"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2.0299999999999998</v>
      </c>
      <c r="L4488" s="192" t="str">
        <f t="shared" si="70"/>
        <v>Beer473</v>
      </c>
      <c r="M4488" s="191">
        <f>VLOOKUP(L4488,'Slope %'!C:D,2,0)</f>
        <v>0.12</v>
      </c>
    </row>
    <row r="4489" spans="1:13" x14ac:dyDescent="0.25">
      <c r="A4489">
        <v>54219</v>
      </c>
      <c r="B4489" s="58" t="s">
        <v>3963</v>
      </c>
      <c r="C4489" s="58" t="s">
        <v>410</v>
      </c>
      <c r="D4489" s="58" t="s">
        <v>411</v>
      </c>
      <c r="E4489" s="58">
        <v>473</v>
      </c>
      <c r="F4489" s="58">
        <v>24</v>
      </c>
      <c r="G4489" s="59">
        <v>5.5</v>
      </c>
      <c r="H4489" s="58" t="s">
        <v>841</v>
      </c>
      <c r="I4489" s="59">
        <v>4.25</v>
      </c>
      <c r="J4489">
        <v>1</v>
      </c>
      <c r="K4489" s="191"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2.0299999999999998</v>
      </c>
      <c r="L4489" s="192" t="str">
        <f t="shared" si="70"/>
        <v>Beer473</v>
      </c>
      <c r="M4489" s="191">
        <f>VLOOKUP(L4489,'Slope %'!C:D,2,0)</f>
        <v>0.12</v>
      </c>
    </row>
    <row r="4490" spans="1:13" x14ac:dyDescent="0.25">
      <c r="A4490">
        <v>54247</v>
      </c>
      <c r="B4490" s="58" t="s">
        <v>1072</v>
      </c>
      <c r="C4490" s="58" t="s">
        <v>423</v>
      </c>
      <c r="D4490" s="58" t="s">
        <v>465</v>
      </c>
      <c r="E4490" s="58">
        <v>375</v>
      </c>
      <c r="F4490" s="58">
        <v>12</v>
      </c>
      <c r="G4490" s="59">
        <v>13</v>
      </c>
      <c r="H4490" s="58" t="s">
        <v>451</v>
      </c>
      <c r="I4490" s="59">
        <v>13.99</v>
      </c>
      <c r="J4490">
        <v>1</v>
      </c>
      <c r="K4490" s="191"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4.03</v>
      </c>
      <c r="L4490" s="192" t="str">
        <f t="shared" si="70"/>
        <v>Wine375</v>
      </c>
      <c r="M4490" s="191">
        <f>VLOOKUP(L4490,'Slope %'!C:D,2,0)</f>
        <v>0.12</v>
      </c>
    </row>
    <row r="4491" spans="1:13" x14ac:dyDescent="0.25">
      <c r="A4491">
        <v>54250</v>
      </c>
      <c r="B4491" s="58" t="s">
        <v>3964</v>
      </c>
      <c r="C4491" s="58" t="s">
        <v>423</v>
      </c>
      <c r="D4491" s="58" t="s">
        <v>598</v>
      </c>
      <c r="E4491" s="58">
        <v>750</v>
      </c>
      <c r="F4491" s="58">
        <v>12</v>
      </c>
      <c r="G4491" s="59">
        <v>14</v>
      </c>
      <c r="H4491" s="58" t="s">
        <v>431</v>
      </c>
      <c r="I4491" s="59">
        <v>18.989999999999998</v>
      </c>
      <c r="J4491">
        <v>1</v>
      </c>
      <c r="K4491" s="191"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8.1999999999999993</v>
      </c>
      <c r="L4491" s="192" t="str">
        <f t="shared" si="70"/>
        <v>Wine750</v>
      </c>
      <c r="M4491" s="191">
        <f>VLOOKUP(L4491,'Slope %'!C:D,2,0)</f>
        <v>0.1</v>
      </c>
    </row>
    <row r="4492" spans="1:13" x14ac:dyDescent="0.25">
      <c r="A4492">
        <v>54252</v>
      </c>
      <c r="B4492" s="58" t="s">
        <v>3965</v>
      </c>
      <c r="C4492" s="58" t="s">
        <v>410</v>
      </c>
      <c r="D4492" s="58" t="s">
        <v>411</v>
      </c>
      <c r="E4492" s="58">
        <v>8520</v>
      </c>
      <c r="F4492" s="58">
        <v>1</v>
      </c>
      <c r="G4492" s="59">
        <v>4.5</v>
      </c>
      <c r="H4492" s="58" t="s">
        <v>2781</v>
      </c>
      <c r="I4492" s="59">
        <v>71.760000000000005</v>
      </c>
      <c r="J4492">
        <v>24</v>
      </c>
      <c r="K4492" s="191"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29.93</v>
      </c>
      <c r="L4492" s="192" t="str">
        <f t="shared" si="70"/>
        <v>Beer8520</v>
      </c>
      <c r="M4492" s="191">
        <f>VLOOKUP(L4492,'Slope %'!C:D,2,0)</f>
        <v>0.05</v>
      </c>
    </row>
    <row r="4493" spans="1:13" x14ac:dyDescent="0.25">
      <c r="A4493">
        <v>54252</v>
      </c>
      <c r="B4493" s="58" t="s">
        <v>3965</v>
      </c>
      <c r="C4493" s="58" t="s">
        <v>410</v>
      </c>
      <c r="D4493" s="58" t="s">
        <v>411</v>
      </c>
      <c r="E4493" s="58">
        <v>8520</v>
      </c>
      <c r="F4493" s="58">
        <v>1</v>
      </c>
      <c r="G4493" s="59">
        <v>4.5</v>
      </c>
      <c r="H4493" s="58" t="s">
        <v>2781</v>
      </c>
      <c r="I4493" s="59">
        <v>71.760000000000005</v>
      </c>
      <c r="J4493">
        <v>24</v>
      </c>
      <c r="K4493" s="191"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29.93</v>
      </c>
      <c r="L4493" s="192" t="str">
        <f t="shared" si="70"/>
        <v>Beer8520</v>
      </c>
      <c r="M4493" s="191">
        <f>VLOOKUP(L4493,'Slope %'!C:D,2,0)</f>
        <v>0.05</v>
      </c>
    </row>
    <row r="4494" spans="1:13" x14ac:dyDescent="0.25">
      <c r="A4494">
        <v>54253</v>
      </c>
      <c r="B4494" s="58" t="s">
        <v>3966</v>
      </c>
      <c r="C4494" s="58" t="s">
        <v>410</v>
      </c>
      <c r="D4494" s="58" t="s">
        <v>717</v>
      </c>
      <c r="E4494" s="58">
        <v>8520</v>
      </c>
      <c r="F4494" s="58">
        <v>1</v>
      </c>
      <c r="G4494" s="59">
        <v>5</v>
      </c>
      <c r="H4494" s="58" t="s">
        <v>2781</v>
      </c>
      <c r="I4494" s="59">
        <v>78.959999999999994</v>
      </c>
      <c r="J4494">
        <v>24</v>
      </c>
      <c r="K4494" s="191"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33.26</v>
      </c>
      <c r="L4494" s="192" t="str">
        <f t="shared" si="70"/>
        <v>Beer8520</v>
      </c>
      <c r="M4494" s="191">
        <f>VLOOKUP(L4494,'Slope %'!C:D,2,0)</f>
        <v>0.05</v>
      </c>
    </row>
    <row r="4495" spans="1:13" x14ac:dyDescent="0.25">
      <c r="A4495">
        <v>54253</v>
      </c>
      <c r="B4495" s="58" t="s">
        <v>3966</v>
      </c>
      <c r="C4495" s="58" t="s">
        <v>410</v>
      </c>
      <c r="D4495" s="58" t="s">
        <v>717</v>
      </c>
      <c r="E4495" s="58">
        <v>8520</v>
      </c>
      <c r="F4495" s="58">
        <v>1</v>
      </c>
      <c r="G4495" s="59">
        <v>5</v>
      </c>
      <c r="H4495" s="58" t="s">
        <v>2781</v>
      </c>
      <c r="I4495" s="59">
        <v>78.959999999999994</v>
      </c>
      <c r="J4495">
        <v>24</v>
      </c>
      <c r="K4495" s="191"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33.26</v>
      </c>
      <c r="L4495" s="192" t="str">
        <f t="shared" si="70"/>
        <v>Beer8520</v>
      </c>
      <c r="M4495" s="191">
        <f>VLOOKUP(L4495,'Slope %'!C:D,2,0)</f>
        <v>0.05</v>
      </c>
    </row>
    <row r="4496" spans="1:13" x14ac:dyDescent="0.25">
      <c r="A4496">
        <v>54254</v>
      </c>
      <c r="B4496" s="58" t="s">
        <v>3967</v>
      </c>
      <c r="C4496" s="58" t="s">
        <v>410</v>
      </c>
      <c r="D4496" s="58" t="s">
        <v>906</v>
      </c>
      <c r="E4496" s="58">
        <v>8520</v>
      </c>
      <c r="F4496" s="58">
        <v>1</v>
      </c>
      <c r="G4496" s="59">
        <v>5.8</v>
      </c>
      <c r="H4496" s="58" t="s">
        <v>2781</v>
      </c>
      <c r="I4496" s="59">
        <v>76.56</v>
      </c>
      <c r="J4496">
        <v>24</v>
      </c>
      <c r="K4496" s="191"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38.58</v>
      </c>
      <c r="L4496" s="192" t="str">
        <f t="shared" si="70"/>
        <v>Beer8520</v>
      </c>
      <c r="M4496" s="191">
        <f>VLOOKUP(L4496,'Slope %'!C:D,2,0)</f>
        <v>0.05</v>
      </c>
    </row>
    <row r="4497" spans="1:13" x14ac:dyDescent="0.25">
      <c r="A4497">
        <v>54254</v>
      </c>
      <c r="B4497" s="58" t="s">
        <v>3967</v>
      </c>
      <c r="C4497" s="58" t="s">
        <v>410</v>
      </c>
      <c r="D4497" s="58" t="s">
        <v>906</v>
      </c>
      <c r="E4497" s="58">
        <v>8520</v>
      </c>
      <c r="F4497" s="58">
        <v>1</v>
      </c>
      <c r="G4497" s="59">
        <v>5.8</v>
      </c>
      <c r="H4497" s="58" t="s">
        <v>2781</v>
      </c>
      <c r="I4497" s="59">
        <v>76.56</v>
      </c>
      <c r="J4497">
        <v>24</v>
      </c>
      <c r="K4497" s="191"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38.58</v>
      </c>
      <c r="L4497" s="192" t="str">
        <f t="shared" si="70"/>
        <v>Beer8520</v>
      </c>
      <c r="M4497" s="191">
        <f>VLOOKUP(L4497,'Slope %'!C:D,2,0)</f>
        <v>0.05</v>
      </c>
    </row>
    <row r="4498" spans="1:13" x14ac:dyDescent="0.25">
      <c r="A4498">
        <v>54257</v>
      </c>
      <c r="B4498" s="58" t="s">
        <v>3968</v>
      </c>
      <c r="C4498" s="58" t="s">
        <v>410</v>
      </c>
      <c r="D4498" s="58" t="s">
        <v>411</v>
      </c>
      <c r="E4498" s="58">
        <v>473</v>
      </c>
      <c r="F4498" s="58">
        <v>24</v>
      </c>
      <c r="G4498" s="59">
        <v>4.7</v>
      </c>
      <c r="H4498" s="58" t="s">
        <v>3485</v>
      </c>
      <c r="I4498" s="59">
        <v>3.9</v>
      </c>
      <c r="J4498">
        <v>1</v>
      </c>
      <c r="K4498" s="191"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1.74</v>
      </c>
      <c r="L4498" s="192" t="str">
        <f t="shared" si="70"/>
        <v>Beer473</v>
      </c>
      <c r="M4498" s="191">
        <f>VLOOKUP(L4498,'Slope %'!C:D,2,0)</f>
        <v>0.12</v>
      </c>
    </row>
    <row r="4499" spans="1:13" x14ac:dyDescent="0.25">
      <c r="A4499">
        <v>54257</v>
      </c>
      <c r="B4499" s="58" t="s">
        <v>3968</v>
      </c>
      <c r="C4499" s="58" t="s">
        <v>410</v>
      </c>
      <c r="D4499" s="58" t="s">
        <v>411</v>
      </c>
      <c r="E4499" s="58">
        <v>473</v>
      </c>
      <c r="F4499" s="58">
        <v>24</v>
      </c>
      <c r="G4499" s="59">
        <v>4.7</v>
      </c>
      <c r="H4499" s="58" t="s">
        <v>3485</v>
      </c>
      <c r="I4499" s="59">
        <v>3.9</v>
      </c>
      <c r="J4499">
        <v>1</v>
      </c>
      <c r="K4499" s="191"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1.74</v>
      </c>
      <c r="L4499" s="192" t="str">
        <f t="shared" si="70"/>
        <v>Beer473</v>
      </c>
      <c r="M4499" s="191">
        <f>VLOOKUP(L4499,'Slope %'!C:D,2,0)</f>
        <v>0.12</v>
      </c>
    </row>
    <row r="4500" spans="1:13" x14ac:dyDescent="0.25">
      <c r="A4500">
        <v>54258</v>
      </c>
      <c r="B4500" s="58" t="s">
        <v>3969</v>
      </c>
      <c r="C4500" s="58" t="s">
        <v>410</v>
      </c>
      <c r="D4500" s="58" t="s">
        <v>677</v>
      </c>
      <c r="E4500" s="58">
        <v>473</v>
      </c>
      <c r="F4500" s="58">
        <v>24</v>
      </c>
      <c r="G4500" s="59">
        <v>5.2</v>
      </c>
      <c r="H4500" s="58" t="s">
        <v>3485</v>
      </c>
      <c r="I4500" s="59">
        <v>4.55</v>
      </c>
      <c r="J4500">
        <v>1</v>
      </c>
      <c r="K4500" s="191"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1.92</v>
      </c>
      <c r="L4500" s="192" t="str">
        <f t="shared" si="70"/>
        <v>Beer473</v>
      </c>
      <c r="M4500" s="191">
        <f>VLOOKUP(L4500,'Slope %'!C:D,2,0)</f>
        <v>0.12</v>
      </c>
    </row>
    <row r="4501" spans="1:13" x14ac:dyDescent="0.25">
      <c r="A4501">
        <v>54258</v>
      </c>
      <c r="B4501" s="58" t="s">
        <v>3969</v>
      </c>
      <c r="C4501" s="58" t="s">
        <v>410</v>
      </c>
      <c r="D4501" s="58" t="s">
        <v>677</v>
      </c>
      <c r="E4501" s="58">
        <v>473</v>
      </c>
      <c r="F4501" s="58">
        <v>24</v>
      </c>
      <c r="G4501" s="59">
        <v>5.2</v>
      </c>
      <c r="H4501" s="58" t="s">
        <v>3485</v>
      </c>
      <c r="I4501" s="59">
        <v>4.55</v>
      </c>
      <c r="J4501">
        <v>1</v>
      </c>
      <c r="K4501" s="191"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1.92</v>
      </c>
      <c r="L4501" s="192" t="str">
        <f t="shared" si="70"/>
        <v>Beer473</v>
      </c>
      <c r="M4501" s="191">
        <f>VLOOKUP(L4501,'Slope %'!C:D,2,0)</f>
        <v>0.12</v>
      </c>
    </row>
    <row r="4502" spans="1:13" x14ac:dyDescent="0.25">
      <c r="A4502">
        <v>54260</v>
      </c>
      <c r="B4502" s="58" t="s">
        <v>3970</v>
      </c>
      <c r="C4502" s="58" t="s">
        <v>410</v>
      </c>
      <c r="D4502" s="58" t="s">
        <v>677</v>
      </c>
      <c r="E4502" s="58">
        <v>473</v>
      </c>
      <c r="F4502" s="58">
        <v>24</v>
      </c>
      <c r="G4502" s="59">
        <v>5.2</v>
      </c>
      <c r="H4502" s="58" t="s">
        <v>3485</v>
      </c>
      <c r="I4502" s="59">
        <v>4.55</v>
      </c>
      <c r="J4502">
        <v>1</v>
      </c>
      <c r="K4502" s="191"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1.92</v>
      </c>
      <c r="L4502" s="192" t="str">
        <f t="shared" si="70"/>
        <v>Beer473</v>
      </c>
      <c r="M4502" s="191">
        <f>VLOOKUP(L4502,'Slope %'!C:D,2,0)</f>
        <v>0.12</v>
      </c>
    </row>
    <row r="4503" spans="1:13" x14ac:dyDescent="0.25">
      <c r="A4503">
        <v>54260</v>
      </c>
      <c r="B4503" s="58" t="s">
        <v>3970</v>
      </c>
      <c r="C4503" s="58" t="s">
        <v>410</v>
      </c>
      <c r="D4503" s="58" t="s">
        <v>677</v>
      </c>
      <c r="E4503" s="58">
        <v>473</v>
      </c>
      <c r="F4503" s="58">
        <v>24</v>
      </c>
      <c r="G4503" s="59">
        <v>5.2</v>
      </c>
      <c r="H4503" s="58" t="s">
        <v>3485</v>
      </c>
      <c r="I4503" s="59">
        <v>4.55</v>
      </c>
      <c r="J4503">
        <v>1</v>
      </c>
      <c r="K4503" s="191"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1.92</v>
      </c>
      <c r="L4503" s="192" t="str">
        <f t="shared" si="70"/>
        <v>Beer473</v>
      </c>
      <c r="M4503" s="191">
        <f>VLOOKUP(L4503,'Slope %'!C:D,2,0)</f>
        <v>0.12</v>
      </c>
    </row>
    <row r="4504" spans="1:13" x14ac:dyDescent="0.25">
      <c r="A4504">
        <v>54267</v>
      </c>
      <c r="B4504" s="58" t="s">
        <v>3971</v>
      </c>
      <c r="C4504" s="58" t="s">
        <v>410</v>
      </c>
      <c r="D4504" s="58" t="s">
        <v>411</v>
      </c>
      <c r="E4504" s="58">
        <v>473</v>
      </c>
      <c r="F4504" s="58">
        <v>24</v>
      </c>
      <c r="G4504" s="59">
        <v>5.5</v>
      </c>
      <c r="H4504" s="58" t="s">
        <v>3485</v>
      </c>
      <c r="I4504" s="59">
        <v>4.0999999999999996</v>
      </c>
      <c r="J4504">
        <v>1</v>
      </c>
      <c r="K4504" s="191"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2.0299999999999998</v>
      </c>
      <c r="L4504" s="192" t="str">
        <f t="shared" si="70"/>
        <v>Beer473</v>
      </c>
      <c r="M4504" s="191">
        <f>VLOOKUP(L4504,'Slope %'!C:D,2,0)</f>
        <v>0.12</v>
      </c>
    </row>
    <row r="4505" spans="1:13" x14ac:dyDescent="0.25">
      <c r="A4505">
        <v>54267</v>
      </c>
      <c r="B4505" s="58" t="s">
        <v>3971</v>
      </c>
      <c r="C4505" s="58" t="s">
        <v>410</v>
      </c>
      <c r="D4505" s="58" t="s">
        <v>411</v>
      </c>
      <c r="E4505" s="58">
        <v>473</v>
      </c>
      <c r="F4505" s="58">
        <v>24</v>
      </c>
      <c r="G4505" s="59">
        <v>5.5</v>
      </c>
      <c r="H4505" s="58" t="s">
        <v>3485</v>
      </c>
      <c r="I4505" s="59">
        <v>4.0999999999999996</v>
      </c>
      <c r="J4505">
        <v>1</v>
      </c>
      <c r="K4505" s="191"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2.0299999999999998</v>
      </c>
      <c r="L4505" s="192" t="str">
        <f t="shared" si="70"/>
        <v>Beer473</v>
      </c>
      <c r="M4505" s="191">
        <f>VLOOKUP(L4505,'Slope %'!C:D,2,0)</f>
        <v>0.12</v>
      </c>
    </row>
    <row r="4506" spans="1:13" x14ac:dyDescent="0.25">
      <c r="A4506">
        <v>54268</v>
      </c>
      <c r="B4506" s="58" t="s">
        <v>3972</v>
      </c>
      <c r="C4506" s="58" t="s">
        <v>410</v>
      </c>
      <c r="D4506" s="58" t="s">
        <v>717</v>
      </c>
      <c r="E4506" s="58">
        <v>473</v>
      </c>
      <c r="F4506" s="58">
        <v>24</v>
      </c>
      <c r="G4506" s="59">
        <v>6.8</v>
      </c>
      <c r="H4506" s="58" t="s">
        <v>3485</v>
      </c>
      <c r="I4506" s="59">
        <v>4.55</v>
      </c>
      <c r="J4506">
        <v>1</v>
      </c>
      <c r="K4506" s="191"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2.5099999999999998</v>
      </c>
      <c r="L4506" s="192" t="str">
        <f t="shared" si="70"/>
        <v>Beer473</v>
      </c>
      <c r="M4506" s="191">
        <f>VLOOKUP(L4506,'Slope %'!C:D,2,0)</f>
        <v>0.12</v>
      </c>
    </row>
    <row r="4507" spans="1:13" x14ac:dyDescent="0.25">
      <c r="A4507">
        <v>54268</v>
      </c>
      <c r="B4507" s="58" t="s">
        <v>3972</v>
      </c>
      <c r="C4507" s="58" t="s">
        <v>410</v>
      </c>
      <c r="D4507" s="58" t="s">
        <v>717</v>
      </c>
      <c r="E4507" s="58">
        <v>473</v>
      </c>
      <c r="F4507" s="58">
        <v>24</v>
      </c>
      <c r="G4507" s="59">
        <v>6.8</v>
      </c>
      <c r="H4507" s="58" t="s">
        <v>3485</v>
      </c>
      <c r="I4507" s="59">
        <v>4.55</v>
      </c>
      <c r="J4507">
        <v>1</v>
      </c>
      <c r="K4507" s="191"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2.5099999999999998</v>
      </c>
      <c r="L4507" s="192" t="str">
        <f t="shared" si="70"/>
        <v>Beer473</v>
      </c>
      <c r="M4507" s="191">
        <f>VLOOKUP(L4507,'Slope %'!C:D,2,0)</f>
        <v>0.12</v>
      </c>
    </row>
    <row r="4508" spans="1:13" x14ac:dyDescent="0.25">
      <c r="A4508">
        <v>54269</v>
      </c>
      <c r="B4508" s="58" t="s">
        <v>3973</v>
      </c>
      <c r="C4508" s="58" t="s">
        <v>410</v>
      </c>
      <c r="D4508" s="58" t="s">
        <v>677</v>
      </c>
      <c r="E4508" s="58">
        <v>473</v>
      </c>
      <c r="F4508" s="58">
        <v>24</v>
      </c>
      <c r="G4508" s="59">
        <v>4.5</v>
      </c>
      <c r="H4508" s="58" t="s">
        <v>1959</v>
      </c>
      <c r="I4508" s="59">
        <v>4.25</v>
      </c>
      <c r="J4508">
        <v>1</v>
      </c>
      <c r="K4508" s="191"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1.66</v>
      </c>
      <c r="L4508" s="192" t="str">
        <f t="shared" si="70"/>
        <v>Beer473</v>
      </c>
      <c r="M4508" s="191">
        <f>VLOOKUP(L4508,'Slope %'!C:D,2,0)</f>
        <v>0.12</v>
      </c>
    </row>
    <row r="4509" spans="1:13" x14ac:dyDescent="0.25">
      <c r="A4509">
        <v>54269</v>
      </c>
      <c r="B4509" s="58" t="s">
        <v>3973</v>
      </c>
      <c r="C4509" s="58" t="s">
        <v>410</v>
      </c>
      <c r="D4509" s="58" t="s">
        <v>677</v>
      </c>
      <c r="E4509" s="58">
        <v>473</v>
      </c>
      <c r="F4509" s="58">
        <v>24</v>
      </c>
      <c r="G4509" s="59">
        <v>4.5</v>
      </c>
      <c r="H4509" s="58" t="s">
        <v>1959</v>
      </c>
      <c r="I4509" s="59">
        <v>4.25</v>
      </c>
      <c r="J4509">
        <v>1</v>
      </c>
      <c r="K4509" s="191"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1.66</v>
      </c>
      <c r="L4509" s="192" t="str">
        <f t="shared" si="70"/>
        <v>Beer473</v>
      </c>
      <c r="M4509" s="191">
        <f>VLOOKUP(L4509,'Slope %'!C:D,2,0)</f>
        <v>0.12</v>
      </c>
    </row>
    <row r="4510" spans="1:13" x14ac:dyDescent="0.25">
      <c r="A4510">
        <v>54270</v>
      </c>
      <c r="B4510" s="58" t="s">
        <v>3974</v>
      </c>
      <c r="C4510" s="58" t="s">
        <v>410</v>
      </c>
      <c r="D4510" s="58" t="s">
        <v>411</v>
      </c>
      <c r="E4510" s="58">
        <v>11352</v>
      </c>
      <c r="F4510" s="58">
        <v>1</v>
      </c>
      <c r="G4510" s="59">
        <v>5</v>
      </c>
      <c r="H4510" s="58" t="s">
        <v>1959</v>
      </c>
      <c r="I4510" s="59">
        <v>89.76</v>
      </c>
      <c r="J4510">
        <v>24</v>
      </c>
      <c r="K4510" s="191"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39.909999999999997</v>
      </c>
      <c r="L4510" s="192" t="str">
        <f t="shared" si="70"/>
        <v>Beer11352</v>
      </c>
      <c r="M4510" s="191">
        <f>VLOOKUP(L4510,'Slope %'!C:D,2,0)</f>
        <v>0.05</v>
      </c>
    </row>
    <row r="4511" spans="1:13" x14ac:dyDescent="0.25">
      <c r="A4511">
        <v>54270</v>
      </c>
      <c r="B4511" s="58" t="s">
        <v>3974</v>
      </c>
      <c r="C4511" s="58" t="s">
        <v>410</v>
      </c>
      <c r="D4511" s="58" t="s">
        <v>411</v>
      </c>
      <c r="E4511" s="58">
        <v>11352</v>
      </c>
      <c r="F4511" s="58">
        <v>1</v>
      </c>
      <c r="G4511" s="59">
        <v>5</v>
      </c>
      <c r="H4511" s="58" t="s">
        <v>1959</v>
      </c>
      <c r="I4511" s="59">
        <v>89.76</v>
      </c>
      <c r="J4511">
        <v>24</v>
      </c>
      <c r="K4511" s="191"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39.909999999999997</v>
      </c>
      <c r="L4511" s="192" t="str">
        <f t="shared" si="70"/>
        <v>Beer11352</v>
      </c>
      <c r="M4511" s="191">
        <f>VLOOKUP(L4511,'Slope %'!C:D,2,0)</f>
        <v>0.05</v>
      </c>
    </row>
    <row r="4512" spans="1:13" x14ac:dyDescent="0.25">
      <c r="A4512">
        <v>54278</v>
      </c>
      <c r="B4512" s="58" t="s">
        <v>3975</v>
      </c>
      <c r="C4512" s="58" t="s">
        <v>410</v>
      </c>
      <c r="D4512" s="58" t="s">
        <v>411</v>
      </c>
      <c r="E4512" s="58">
        <v>473</v>
      </c>
      <c r="F4512" s="58">
        <v>24</v>
      </c>
      <c r="G4512" s="59">
        <v>4.5</v>
      </c>
      <c r="H4512" s="58" t="s">
        <v>1959</v>
      </c>
      <c r="I4512" s="59">
        <v>3.75</v>
      </c>
      <c r="J4512">
        <v>1</v>
      </c>
      <c r="K4512" s="191"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1.66</v>
      </c>
      <c r="L4512" s="192" t="str">
        <f t="shared" si="70"/>
        <v>Beer473</v>
      </c>
      <c r="M4512" s="191">
        <f>VLOOKUP(L4512,'Slope %'!C:D,2,0)</f>
        <v>0.12</v>
      </c>
    </row>
    <row r="4513" spans="1:13" x14ac:dyDescent="0.25">
      <c r="A4513">
        <v>54278</v>
      </c>
      <c r="B4513" s="58" t="s">
        <v>3975</v>
      </c>
      <c r="C4513" s="58" t="s">
        <v>410</v>
      </c>
      <c r="D4513" s="58" t="s">
        <v>411</v>
      </c>
      <c r="E4513" s="58">
        <v>473</v>
      </c>
      <c r="F4513" s="58">
        <v>24</v>
      </c>
      <c r="G4513" s="59">
        <v>4.5</v>
      </c>
      <c r="H4513" s="58" t="s">
        <v>1959</v>
      </c>
      <c r="I4513" s="59">
        <v>3.75</v>
      </c>
      <c r="J4513">
        <v>1</v>
      </c>
      <c r="K4513" s="191"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1.66</v>
      </c>
      <c r="L4513" s="192" t="str">
        <f t="shared" si="70"/>
        <v>Beer473</v>
      </c>
      <c r="M4513" s="191">
        <f>VLOOKUP(L4513,'Slope %'!C:D,2,0)</f>
        <v>0.12</v>
      </c>
    </row>
    <row r="4514" spans="1:13" x14ac:dyDescent="0.25">
      <c r="A4514">
        <v>54281</v>
      </c>
      <c r="B4514" s="58" t="s">
        <v>3976</v>
      </c>
      <c r="C4514" s="58" t="s">
        <v>410</v>
      </c>
      <c r="D4514" s="58" t="s">
        <v>411</v>
      </c>
      <c r="E4514" s="58">
        <v>355</v>
      </c>
      <c r="F4514" s="58">
        <v>24</v>
      </c>
      <c r="G4514" s="59">
        <v>5</v>
      </c>
      <c r="H4514" s="58" t="s">
        <v>1959</v>
      </c>
      <c r="I4514" s="59">
        <v>2.93</v>
      </c>
      <c r="J4514">
        <v>1</v>
      </c>
      <c r="K4514" s="191"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1.39</v>
      </c>
      <c r="L4514" s="192" t="str">
        <f t="shared" si="70"/>
        <v>Beer355</v>
      </c>
      <c r="M4514" s="191">
        <f>VLOOKUP(L4514,'Slope %'!C:D,2,0)</f>
        <v>0.12</v>
      </c>
    </row>
    <row r="4515" spans="1:13" x14ac:dyDescent="0.25">
      <c r="A4515">
        <v>54281</v>
      </c>
      <c r="B4515" s="58" t="s">
        <v>3976</v>
      </c>
      <c r="C4515" s="58" t="s">
        <v>410</v>
      </c>
      <c r="D4515" s="58" t="s">
        <v>411</v>
      </c>
      <c r="E4515" s="58">
        <v>355</v>
      </c>
      <c r="F4515" s="58">
        <v>24</v>
      </c>
      <c r="G4515" s="59">
        <v>5</v>
      </c>
      <c r="H4515" s="58" t="s">
        <v>1959</v>
      </c>
      <c r="I4515" s="59">
        <v>2.93</v>
      </c>
      <c r="J4515">
        <v>1</v>
      </c>
      <c r="K4515" s="191"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1.39</v>
      </c>
      <c r="L4515" s="192" t="str">
        <f t="shared" si="70"/>
        <v>Beer355</v>
      </c>
      <c r="M4515" s="191">
        <f>VLOOKUP(L4515,'Slope %'!C:D,2,0)</f>
        <v>0.12</v>
      </c>
    </row>
    <row r="4516" spans="1:13" x14ac:dyDescent="0.25">
      <c r="A4516">
        <v>54282</v>
      </c>
      <c r="B4516" s="58" t="s">
        <v>3977</v>
      </c>
      <c r="C4516" s="58" t="s">
        <v>410</v>
      </c>
      <c r="D4516" s="58" t="s">
        <v>677</v>
      </c>
      <c r="E4516" s="58">
        <v>3784</v>
      </c>
      <c r="F4516" s="58">
        <v>3</v>
      </c>
      <c r="G4516" s="59">
        <v>5</v>
      </c>
      <c r="H4516" s="58" t="s">
        <v>2781</v>
      </c>
      <c r="I4516" s="59">
        <v>31</v>
      </c>
      <c r="J4516">
        <v>8</v>
      </c>
      <c r="K4516" s="191"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14.77</v>
      </c>
      <c r="L4516" s="192" t="str">
        <f t="shared" si="70"/>
        <v>Beer3784</v>
      </c>
      <c r="M4516" s="191">
        <f>VLOOKUP(L4516,'Slope %'!C:D,2,0)</f>
        <v>7.0000000000000007E-2</v>
      </c>
    </row>
    <row r="4517" spans="1:13" x14ac:dyDescent="0.25">
      <c r="A4517">
        <v>54282</v>
      </c>
      <c r="B4517" s="58" t="s">
        <v>3977</v>
      </c>
      <c r="C4517" s="58" t="s">
        <v>410</v>
      </c>
      <c r="D4517" s="58" t="s">
        <v>677</v>
      </c>
      <c r="E4517" s="58">
        <v>3784</v>
      </c>
      <c r="F4517" s="58">
        <v>3</v>
      </c>
      <c r="G4517" s="59">
        <v>5</v>
      </c>
      <c r="H4517" s="58" t="s">
        <v>2781</v>
      </c>
      <c r="I4517" s="59">
        <v>31</v>
      </c>
      <c r="J4517">
        <v>8</v>
      </c>
      <c r="K4517" s="191"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14.77</v>
      </c>
      <c r="L4517" s="192" t="str">
        <f t="shared" si="70"/>
        <v>Beer3784</v>
      </c>
      <c r="M4517" s="191">
        <f>VLOOKUP(L4517,'Slope %'!C:D,2,0)</f>
        <v>7.0000000000000007E-2</v>
      </c>
    </row>
    <row r="4518" spans="1:13" x14ac:dyDescent="0.25">
      <c r="A4518">
        <v>54285</v>
      </c>
      <c r="B4518" s="58" t="s">
        <v>3978</v>
      </c>
      <c r="C4518" s="58" t="s">
        <v>410</v>
      </c>
      <c r="D4518" s="58" t="s">
        <v>411</v>
      </c>
      <c r="E4518" s="58">
        <v>473</v>
      </c>
      <c r="F4518" s="58">
        <v>24</v>
      </c>
      <c r="G4518" s="59">
        <v>5</v>
      </c>
      <c r="H4518" s="58" t="s">
        <v>2280</v>
      </c>
      <c r="I4518" s="59">
        <v>4.6900000000000004</v>
      </c>
      <c r="J4518">
        <v>1</v>
      </c>
      <c r="K4518" s="191"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1.85</v>
      </c>
      <c r="L4518" s="192" t="str">
        <f t="shared" si="70"/>
        <v>Beer473</v>
      </c>
      <c r="M4518" s="191">
        <f>VLOOKUP(L4518,'Slope %'!C:D,2,0)</f>
        <v>0.12</v>
      </c>
    </row>
    <row r="4519" spans="1:13" x14ac:dyDescent="0.25">
      <c r="A4519">
        <v>54285</v>
      </c>
      <c r="B4519" s="58" t="s">
        <v>3978</v>
      </c>
      <c r="C4519" s="58" t="s">
        <v>410</v>
      </c>
      <c r="D4519" s="58" t="s">
        <v>411</v>
      </c>
      <c r="E4519" s="58">
        <v>473</v>
      </c>
      <c r="F4519" s="58">
        <v>24</v>
      </c>
      <c r="G4519" s="59">
        <v>5</v>
      </c>
      <c r="H4519" s="58" t="s">
        <v>2280</v>
      </c>
      <c r="I4519" s="59">
        <v>4.6900000000000004</v>
      </c>
      <c r="J4519">
        <v>1</v>
      </c>
      <c r="K4519" s="191"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1.85</v>
      </c>
      <c r="L4519" s="192" t="str">
        <f t="shared" si="70"/>
        <v>Beer473</v>
      </c>
      <c r="M4519" s="191">
        <f>VLOOKUP(L4519,'Slope %'!C:D,2,0)</f>
        <v>0.12</v>
      </c>
    </row>
    <row r="4520" spans="1:13" x14ac:dyDescent="0.25">
      <c r="A4520">
        <v>54289</v>
      </c>
      <c r="B4520" s="58" t="s">
        <v>3979</v>
      </c>
      <c r="C4520" s="58" t="s">
        <v>410</v>
      </c>
      <c r="D4520" s="58" t="s">
        <v>717</v>
      </c>
      <c r="E4520" s="58">
        <v>473</v>
      </c>
      <c r="F4520" s="58">
        <v>24</v>
      </c>
      <c r="G4520" s="59">
        <v>6.5</v>
      </c>
      <c r="H4520" s="58" t="s">
        <v>1887</v>
      </c>
      <c r="I4520" s="59">
        <v>4.49</v>
      </c>
      <c r="J4520">
        <v>1</v>
      </c>
      <c r="K4520" s="191"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2.4</v>
      </c>
      <c r="L4520" s="192" t="str">
        <f t="shared" si="70"/>
        <v>Beer473</v>
      </c>
      <c r="M4520" s="191">
        <f>VLOOKUP(L4520,'Slope %'!C:D,2,0)</f>
        <v>0.12</v>
      </c>
    </row>
    <row r="4521" spans="1:13" x14ac:dyDescent="0.25">
      <c r="A4521">
        <v>54289</v>
      </c>
      <c r="B4521" s="58" t="s">
        <v>3979</v>
      </c>
      <c r="C4521" s="58" t="s">
        <v>410</v>
      </c>
      <c r="D4521" s="58" t="s">
        <v>717</v>
      </c>
      <c r="E4521" s="58">
        <v>473</v>
      </c>
      <c r="F4521" s="58">
        <v>24</v>
      </c>
      <c r="G4521" s="59">
        <v>6.5</v>
      </c>
      <c r="H4521" s="58" t="s">
        <v>1887</v>
      </c>
      <c r="I4521" s="59">
        <v>4.49</v>
      </c>
      <c r="J4521">
        <v>1</v>
      </c>
      <c r="K4521" s="191"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2.4</v>
      </c>
      <c r="L4521" s="192" t="str">
        <f t="shared" si="70"/>
        <v>Beer473</v>
      </c>
      <c r="M4521" s="191">
        <f>VLOOKUP(L4521,'Slope %'!C:D,2,0)</f>
        <v>0.12</v>
      </c>
    </row>
    <row r="4522" spans="1:13" x14ac:dyDescent="0.25">
      <c r="A4522">
        <v>54294</v>
      </c>
      <c r="B4522" s="58" t="s">
        <v>3980</v>
      </c>
      <c r="C4522" s="58" t="s">
        <v>410</v>
      </c>
      <c r="D4522" s="58" t="s">
        <v>717</v>
      </c>
      <c r="E4522" s="58">
        <v>355</v>
      </c>
      <c r="F4522" s="58">
        <v>24</v>
      </c>
      <c r="G4522" s="59">
        <v>5.8</v>
      </c>
      <c r="H4522" s="58" t="s">
        <v>3612</v>
      </c>
      <c r="I4522" s="59">
        <v>3</v>
      </c>
      <c r="J4522">
        <v>1</v>
      </c>
      <c r="K4522" s="191"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1.61</v>
      </c>
      <c r="L4522" s="192" t="str">
        <f t="shared" si="70"/>
        <v>Beer355</v>
      </c>
      <c r="M4522" s="191">
        <f>VLOOKUP(L4522,'Slope %'!C:D,2,0)</f>
        <v>0.12</v>
      </c>
    </row>
    <row r="4523" spans="1:13" x14ac:dyDescent="0.25">
      <c r="A4523">
        <v>54294</v>
      </c>
      <c r="B4523" s="58" t="s">
        <v>3980</v>
      </c>
      <c r="C4523" s="58" t="s">
        <v>410</v>
      </c>
      <c r="D4523" s="58" t="s">
        <v>717</v>
      </c>
      <c r="E4523" s="58">
        <v>355</v>
      </c>
      <c r="F4523" s="58">
        <v>24</v>
      </c>
      <c r="G4523" s="59">
        <v>5.8</v>
      </c>
      <c r="H4523" s="58" t="s">
        <v>3612</v>
      </c>
      <c r="I4523" s="59">
        <v>3</v>
      </c>
      <c r="J4523">
        <v>1</v>
      </c>
      <c r="K4523" s="191"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1.61</v>
      </c>
      <c r="L4523" s="192" t="str">
        <f t="shared" si="70"/>
        <v>Beer355</v>
      </c>
      <c r="M4523" s="191">
        <f>VLOOKUP(L4523,'Slope %'!C:D,2,0)</f>
        <v>0.12</v>
      </c>
    </row>
    <row r="4524" spans="1:13" x14ac:dyDescent="0.25">
      <c r="A4524">
        <v>54296</v>
      </c>
      <c r="B4524" s="58" t="s">
        <v>3981</v>
      </c>
      <c r="C4524" s="58" t="s">
        <v>410</v>
      </c>
      <c r="D4524" s="58" t="s">
        <v>677</v>
      </c>
      <c r="E4524" s="58">
        <v>355</v>
      </c>
      <c r="F4524" s="58">
        <v>24</v>
      </c>
      <c r="G4524" s="59">
        <v>4.5</v>
      </c>
      <c r="H4524" s="58" t="s">
        <v>3612</v>
      </c>
      <c r="I4524" s="59">
        <v>3.09</v>
      </c>
      <c r="J4524">
        <v>1</v>
      </c>
      <c r="K4524" s="191"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1.25</v>
      </c>
      <c r="L4524" s="192" t="str">
        <f t="shared" si="70"/>
        <v>Beer355</v>
      </c>
      <c r="M4524" s="191">
        <f>VLOOKUP(L4524,'Slope %'!C:D,2,0)</f>
        <v>0.12</v>
      </c>
    </row>
    <row r="4525" spans="1:13" x14ac:dyDescent="0.25">
      <c r="A4525">
        <v>54296</v>
      </c>
      <c r="B4525" s="58" t="s">
        <v>3981</v>
      </c>
      <c r="C4525" s="58" t="s">
        <v>410</v>
      </c>
      <c r="D4525" s="58" t="s">
        <v>677</v>
      </c>
      <c r="E4525" s="58">
        <v>355</v>
      </c>
      <c r="F4525" s="58">
        <v>24</v>
      </c>
      <c r="G4525" s="59">
        <v>4.5</v>
      </c>
      <c r="H4525" s="58" t="s">
        <v>3612</v>
      </c>
      <c r="I4525" s="59">
        <v>3.09</v>
      </c>
      <c r="J4525">
        <v>1</v>
      </c>
      <c r="K4525" s="191"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1.25</v>
      </c>
      <c r="L4525" s="192" t="str">
        <f t="shared" si="70"/>
        <v>Beer355</v>
      </c>
      <c r="M4525" s="191">
        <f>VLOOKUP(L4525,'Slope %'!C:D,2,0)</f>
        <v>0.12</v>
      </c>
    </row>
    <row r="4526" spans="1:13" x14ac:dyDescent="0.25">
      <c r="A4526">
        <v>54304</v>
      </c>
      <c r="B4526" s="58" t="s">
        <v>3982</v>
      </c>
      <c r="C4526" s="58" t="s">
        <v>410</v>
      </c>
      <c r="D4526" s="58" t="s">
        <v>677</v>
      </c>
      <c r="E4526" s="58">
        <v>500</v>
      </c>
      <c r="F4526" s="58">
        <v>12</v>
      </c>
      <c r="G4526" s="59">
        <v>4.5999999999999996</v>
      </c>
      <c r="H4526" s="58" t="s">
        <v>1813</v>
      </c>
      <c r="I4526" s="59">
        <v>5.24</v>
      </c>
      <c r="J4526">
        <v>1</v>
      </c>
      <c r="K4526" s="191"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1.8</v>
      </c>
      <c r="L4526" s="192" t="str">
        <f t="shared" si="70"/>
        <v>Beer500</v>
      </c>
      <c r="M4526" s="191">
        <f>VLOOKUP(L4526,'Slope %'!C:D,2,0)</f>
        <v>0.12</v>
      </c>
    </row>
    <row r="4527" spans="1:13" x14ac:dyDescent="0.25">
      <c r="A4527">
        <v>54304</v>
      </c>
      <c r="B4527" s="58" t="s">
        <v>3982</v>
      </c>
      <c r="C4527" s="58" t="s">
        <v>410</v>
      </c>
      <c r="D4527" s="58" t="s">
        <v>677</v>
      </c>
      <c r="E4527" s="58">
        <v>500</v>
      </c>
      <c r="F4527" s="58">
        <v>12</v>
      </c>
      <c r="G4527" s="59">
        <v>4.5999999999999996</v>
      </c>
      <c r="H4527" s="58" t="s">
        <v>1813</v>
      </c>
      <c r="I4527" s="59">
        <v>5.24</v>
      </c>
      <c r="J4527">
        <v>1</v>
      </c>
      <c r="K4527" s="191"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1.8</v>
      </c>
      <c r="L4527" s="192" t="str">
        <f t="shared" si="70"/>
        <v>Beer500</v>
      </c>
      <c r="M4527" s="191">
        <f>VLOOKUP(L4527,'Slope %'!C:D,2,0)</f>
        <v>0.12</v>
      </c>
    </row>
    <row r="4528" spans="1:13" x14ac:dyDescent="0.25">
      <c r="A4528">
        <v>54318</v>
      </c>
      <c r="B4528" s="58" t="s">
        <v>3983</v>
      </c>
      <c r="C4528" s="58" t="s">
        <v>410</v>
      </c>
      <c r="D4528" s="58" t="s">
        <v>411</v>
      </c>
      <c r="E4528" s="58">
        <v>11352</v>
      </c>
      <c r="F4528" s="58">
        <v>1</v>
      </c>
      <c r="G4528" s="59">
        <v>4.5</v>
      </c>
      <c r="H4528" s="58" t="s">
        <v>1887</v>
      </c>
      <c r="I4528" s="59">
        <v>76.56</v>
      </c>
      <c r="J4528">
        <v>24</v>
      </c>
      <c r="K4528" s="191"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35.92</v>
      </c>
      <c r="L4528" s="192" t="str">
        <f t="shared" si="70"/>
        <v>Beer11352</v>
      </c>
      <c r="M4528" s="191">
        <f>VLOOKUP(L4528,'Slope %'!C:D,2,0)</f>
        <v>0.05</v>
      </c>
    </row>
    <row r="4529" spans="1:13" x14ac:dyDescent="0.25">
      <c r="A4529">
        <v>54318</v>
      </c>
      <c r="B4529" s="58" t="s">
        <v>3983</v>
      </c>
      <c r="C4529" s="58" t="s">
        <v>410</v>
      </c>
      <c r="D4529" s="58" t="s">
        <v>411</v>
      </c>
      <c r="E4529" s="58">
        <v>11352</v>
      </c>
      <c r="F4529" s="58">
        <v>1</v>
      </c>
      <c r="G4529" s="59">
        <v>4.5</v>
      </c>
      <c r="H4529" s="58" t="s">
        <v>1887</v>
      </c>
      <c r="I4529" s="59">
        <v>76.56</v>
      </c>
      <c r="J4529">
        <v>24</v>
      </c>
      <c r="K4529" s="191"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35.92</v>
      </c>
      <c r="L4529" s="192" t="str">
        <f t="shared" si="70"/>
        <v>Beer11352</v>
      </c>
      <c r="M4529" s="191">
        <f>VLOOKUP(L4529,'Slope %'!C:D,2,0)</f>
        <v>0.05</v>
      </c>
    </row>
    <row r="4530" spans="1:13" x14ac:dyDescent="0.25">
      <c r="A4530">
        <v>54319</v>
      </c>
      <c r="B4530" s="58" t="s">
        <v>3984</v>
      </c>
      <c r="C4530" s="58" t="s">
        <v>410</v>
      </c>
      <c r="D4530" s="58" t="s">
        <v>677</v>
      </c>
      <c r="E4530" s="58">
        <v>473</v>
      </c>
      <c r="F4530" s="58">
        <v>24</v>
      </c>
      <c r="G4530" s="59">
        <v>4.8</v>
      </c>
      <c r="H4530" s="58" t="s">
        <v>3485</v>
      </c>
      <c r="I4530" s="59">
        <v>4.0999999999999996</v>
      </c>
      <c r="J4530">
        <v>1</v>
      </c>
      <c r="K4530" s="191"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1.77</v>
      </c>
      <c r="L4530" s="192" t="str">
        <f t="shared" si="70"/>
        <v>Beer473</v>
      </c>
      <c r="M4530" s="191">
        <f>VLOOKUP(L4530,'Slope %'!C:D,2,0)</f>
        <v>0.12</v>
      </c>
    </row>
    <row r="4531" spans="1:13" x14ac:dyDescent="0.25">
      <c r="A4531">
        <v>54319</v>
      </c>
      <c r="B4531" s="58" t="s">
        <v>3984</v>
      </c>
      <c r="C4531" s="58" t="s">
        <v>410</v>
      </c>
      <c r="D4531" s="58" t="s">
        <v>677</v>
      </c>
      <c r="E4531" s="58">
        <v>473</v>
      </c>
      <c r="F4531" s="58">
        <v>24</v>
      </c>
      <c r="G4531" s="59">
        <v>4.8</v>
      </c>
      <c r="H4531" s="58" t="s">
        <v>3485</v>
      </c>
      <c r="I4531" s="59">
        <v>4.0999999999999996</v>
      </c>
      <c r="J4531">
        <v>1</v>
      </c>
      <c r="K4531" s="191"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1.77</v>
      </c>
      <c r="L4531" s="192" t="str">
        <f t="shared" si="70"/>
        <v>Beer473</v>
      </c>
      <c r="M4531" s="191">
        <f>VLOOKUP(L4531,'Slope %'!C:D,2,0)</f>
        <v>0.12</v>
      </c>
    </row>
    <row r="4532" spans="1:13" x14ac:dyDescent="0.25">
      <c r="A4532">
        <v>54321</v>
      </c>
      <c r="B4532" s="58" t="s">
        <v>3985</v>
      </c>
      <c r="C4532" s="58" t="s">
        <v>410</v>
      </c>
      <c r="D4532" s="58" t="s">
        <v>717</v>
      </c>
      <c r="E4532" s="58">
        <v>473</v>
      </c>
      <c r="F4532" s="58">
        <v>24</v>
      </c>
      <c r="G4532" s="59">
        <v>7</v>
      </c>
      <c r="H4532" s="58" t="s">
        <v>3485</v>
      </c>
      <c r="I4532" s="59">
        <v>4.55</v>
      </c>
      <c r="J4532">
        <v>1</v>
      </c>
      <c r="K4532" s="191"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2.58</v>
      </c>
      <c r="L4532" s="192" t="str">
        <f t="shared" si="70"/>
        <v>Beer473</v>
      </c>
      <c r="M4532" s="191">
        <f>VLOOKUP(L4532,'Slope %'!C:D,2,0)</f>
        <v>0.12</v>
      </c>
    </row>
    <row r="4533" spans="1:13" x14ac:dyDescent="0.25">
      <c r="A4533">
        <v>54321</v>
      </c>
      <c r="B4533" s="58" t="s">
        <v>3985</v>
      </c>
      <c r="C4533" s="58" t="s">
        <v>410</v>
      </c>
      <c r="D4533" s="58" t="s">
        <v>717</v>
      </c>
      <c r="E4533" s="58">
        <v>473</v>
      </c>
      <c r="F4533" s="58">
        <v>24</v>
      </c>
      <c r="G4533" s="59">
        <v>7</v>
      </c>
      <c r="H4533" s="58" t="s">
        <v>3485</v>
      </c>
      <c r="I4533" s="59">
        <v>4.55</v>
      </c>
      <c r="J4533">
        <v>1</v>
      </c>
      <c r="K4533" s="191"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2.58</v>
      </c>
      <c r="L4533" s="192" t="str">
        <f t="shared" si="70"/>
        <v>Beer473</v>
      </c>
      <c r="M4533" s="191">
        <f>VLOOKUP(L4533,'Slope %'!C:D,2,0)</f>
        <v>0.12</v>
      </c>
    </row>
    <row r="4534" spans="1:13" x14ac:dyDescent="0.25">
      <c r="A4534">
        <v>54322</v>
      </c>
      <c r="B4534" s="58" t="s">
        <v>3986</v>
      </c>
      <c r="C4534" s="58" t="s">
        <v>423</v>
      </c>
      <c r="D4534" s="58" t="s">
        <v>935</v>
      </c>
      <c r="E4534" s="58">
        <v>750</v>
      </c>
      <c r="F4534" s="58">
        <v>12</v>
      </c>
      <c r="G4534" s="59">
        <v>5</v>
      </c>
      <c r="H4534" s="58" t="s">
        <v>451</v>
      </c>
      <c r="I4534" s="59">
        <v>15.99</v>
      </c>
      <c r="J4534">
        <v>1</v>
      </c>
      <c r="K4534" s="191"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2.93</v>
      </c>
      <c r="L4534" s="192" t="str">
        <f t="shared" si="70"/>
        <v>Wine750</v>
      </c>
      <c r="M4534" s="191">
        <f>VLOOKUP(L4534,'Slope %'!C:D,2,0)</f>
        <v>0.1</v>
      </c>
    </row>
    <row r="4535" spans="1:13" x14ac:dyDescent="0.25">
      <c r="A4535">
        <v>54325</v>
      </c>
      <c r="B4535" s="58" t="s">
        <v>3987</v>
      </c>
      <c r="C4535" s="58" t="s">
        <v>410</v>
      </c>
      <c r="D4535" s="58" t="s">
        <v>717</v>
      </c>
      <c r="E4535" s="58">
        <v>473</v>
      </c>
      <c r="F4535" s="58">
        <v>24</v>
      </c>
      <c r="G4535" s="59">
        <v>10</v>
      </c>
      <c r="H4535" s="58" t="s">
        <v>3485</v>
      </c>
      <c r="I4535" s="59">
        <v>4.55</v>
      </c>
      <c r="J4535">
        <v>1</v>
      </c>
      <c r="K4535" s="191"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3.69</v>
      </c>
      <c r="L4535" s="192" t="str">
        <f t="shared" si="70"/>
        <v>Beer473</v>
      </c>
      <c r="M4535" s="191">
        <f>VLOOKUP(L4535,'Slope %'!C:D,2,0)</f>
        <v>0.12</v>
      </c>
    </row>
    <row r="4536" spans="1:13" x14ac:dyDescent="0.25">
      <c r="A4536">
        <v>54325</v>
      </c>
      <c r="B4536" s="58" t="s">
        <v>3987</v>
      </c>
      <c r="C4536" s="58" t="s">
        <v>410</v>
      </c>
      <c r="D4536" s="58" t="s">
        <v>717</v>
      </c>
      <c r="E4536" s="58">
        <v>473</v>
      </c>
      <c r="F4536" s="58">
        <v>24</v>
      </c>
      <c r="G4536" s="59">
        <v>10</v>
      </c>
      <c r="H4536" s="58" t="s">
        <v>3485</v>
      </c>
      <c r="I4536" s="59">
        <v>4.55</v>
      </c>
      <c r="J4536">
        <v>1</v>
      </c>
      <c r="K4536" s="191"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3.69</v>
      </c>
      <c r="L4536" s="192" t="str">
        <f t="shared" si="70"/>
        <v>Beer473</v>
      </c>
      <c r="M4536" s="191">
        <f>VLOOKUP(L4536,'Slope %'!C:D,2,0)</f>
        <v>0.12</v>
      </c>
    </row>
    <row r="4537" spans="1:13" x14ac:dyDescent="0.25">
      <c r="A4537">
        <v>54328</v>
      </c>
      <c r="B4537" s="58" t="s">
        <v>3988</v>
      </c>
      <c r="C4537" s="58" t="s">
        <v>410</v>
      </c>
      <c r="D4537" s="58" t="s">
        <v>677</v>
      </c>
      <c r="E4537" s="58">
        <v>473</v>
      </c>
      <c r="F4537" s="58">
        <v>24</v>
      </c>
      <c r="G4537" s="59">
        <v>4.8</v>
      </c>
      <c r="H4537" s="58" t="s">
        <v>3485</v>
      </c>
      <c r="I4537" s="59">
        <v>4.25</v>
      </c>
      <c r="J4537">
        <v>1</v>
      </c>
      <c r="K4537" s="191"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1.77</v>
      </c>
      <c r="L4537" s="192" t="str">
        <f t="shared" si="70"/>
        <v>Beer473</v>
      </c>
      <c r="M4537" s="191">
        <f>VLOOKUP(L4537,'Slope %'!C:D,2,0)</f>
        <v>0.12</v>
      </c>
    </row>
    <row r="4538" spans="1:13" x14ac:dyDescent="0.25">
      <c r="A4538">
        <v>54328</v>
      </c>
      <c r="B4538" s="58" t="s">
        <v>3988</v>
      </c>
      <c r="C4538" s="58" t="s">
        <v>410</v>
      </c>
      <c r="D4538" s="58" t="s">
        <v>677</v>
      </c>
      <c r="E4538" s="58">
        <v>473</v>
      </c>
      <c r="F4538" s="58">
        <v>24</v>
      </c>
      <c r="G4538" s="59">
        <v>4.8</v>
      </c>
      <c r="H4538" s="58" t="s">
        <v>3485</v>
      </c>
      <c r="I4538" s="59">
        <v>4.25</v>
      </c>
      <c r="J4538">
        <v>1</v>
      </c>
      <c r="K4538" s="191"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1.77</v>
      </c>
      <c r="L4538" s="192" t="str">
        <f t="shared" si="70"/>
        <v>Beer473</v>
      </c>
      <c r="M4538" s="191">
        <f>VLOOKUP(L4538,'Slope %'!C:D,2,0)</f>
        <v>0.12</v>
      </c>
    </row>
    <row r="4539" spans="1:13" x14ac:dyDescent="0.25">
      <c r="A4539">
        <v>54333</v>
      </c>
      <c r="B4539" s="58" t="s">
        <v>3989</v>
      </c>
      <c r="C4539" s="58" t="s">
        <v>423</v>
      </c>
      <c r="D4539" s="58" t="s">
        <v>935</v>
      </c>
      <c r="E4539" s="58">
        <v>750</v>
      </c>
      <c r="F4539" s="58">
        <v>12</v>
      </c>
      <c r="G4539" s="59">
        <v>5</v>
      </c>
      <c r="H4539" s="58" t="s">
        <v>451</v>
      </c>
      <c r="I4539" s="59">
        <v>15.99</v>
      </c>
      <c r="J4539">
        <v>1</v>
      </c>
      <c r="K4539" s="191"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2.93</v>
      </c>
      <c r="L4539" s="192" t="str">
        <f t="shared" si="70"/>
        <v>Wine750</v>
      </c>
      <c r="M4539" s="191">
        <f>VLOOKUP(L4539,'Slope %'!C:D,2,0)</f>
        <v>0.1</v>
      </c>
    </row>
    <row r="4540" spans="1:13" x14ac:dyDescent="0.25">
      <c r="A4540">
        <v>54353</v>
      </c>
      <c r="B4540" s="58" t="s">
        <v>3990</v>
      </c>
      <c r="C4540" s="58" t="s">
        <v>410</v>
      </c>
      <c r="D4540" s="58" t="s">
        <v>717</v>
      </c>
      <c r="E4540" s="58">
        <v>473</v>
      </c>
      <c r="F4540" s="58">
        <v>24</v>
      </c>
      <c r="G4540" s="59">
        <v>11</v>
      </c>
      <c r="H4540" s="58" t="s">
        <v>1961</v>
      </c>
      <c r="I4540" s="59">
        <v>7.99</v>
      </c>
      <c r="J4540">
        <v>1</v>
      </c>
      <c r="K4540" s="191"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4.0599999999999996</v>
      </c>
      <c r="L4540" s="192" t="str">
        <f t="shared" si="70"/>
        <v>Beer473</v>
      </c>
      <c r="M4540" s="191">
        <f>VLOOKUP(L4540,'Slope %'!C:D,2,0)</f>
        <v>0.12</v>
      </c>
    </row>
    <row r="4541" spans="1:13" x14ac:dyDescent="0.25">
      <c r="A4541">
        <v>54353</v>
      </c>
      <c r="B4541" s="58" t="s">
        <v>3990</v>
      </c>
      <c r="C4541" s="58" t="s">
        <v>410</v>
      </c>
      <c r="D4541" s="58" t="s">
        <v>717</v>
      </c>
      <c r="E4541" s="58">
        <v>473</v>
      </c>
      <c r="F4541" s="58">
        <v>24</v>
      </c>
      <c r="G4541" s="59">
        <v>11</v>
      </c>
      <c r="H4541" s="58" t="s">
        <v>1961</v>
      </c>
      <c r="I4541" s="59">
        <v>7.99</v>
      </c>
      <c r="J4541">
        <v>1</v>
      </c>
      <c r="K4541" s="191"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4.0599999999999996</v>
      </c>
      <c r="L4541" s="192" t="str">
        <f t="shared" si="70"/>
        <v>Beer473</v>
      </c>
      <c r="M4541" s="191">
        <f>VLOOKUP(L4541,'Slope %'!C:D,2,0)</f>
        <v>0.12</v>
      </c>
    </row>
    <row r="4542" spans="1:13" x14ac:dyDescent="0.25">
      <c r="A4542">
        <v>54357</v>
      </c>
      <c r="B4542" s="58" t="s">
        <v>3991</v>
      </c>
      <c r="C4542" s="58" t="s">
        <v>410</v>
      </c>
      <c r="D4542" s="58" t="s">
        <v>717</v>
      </c>
      <c r="E4542" s="58">
        <v>473</v>
      </c>
      <c r="F4542" s="58">
        <v>24</v>
      </c>
      <c r="G4542" s="59">
        <v>6.8</v>
      </c>
      <c r="H4542" s="58" t="s">
        <v>3485</v>
      </c>
      <c r="I4542" s="59">
        <v>4.55</v>
      </c>
      <c r="J4542">
        <v>1</v>
      </c>
      <c r="K4542" s="191"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2.5099999999999998</v>
      </c>
      <c r="L4542" s="192" t="str">
        <f t="shared" si="70"/>
        <v>Beer473</v>
      </c>
      <c r="M4542" s="191">
        <f>VLOOKUP(L4542,'Slope %'!C:D,2,0)</f>
        <v>0.12</v>
      </c>
    </row>
    <row r="4543" spans="1:13" x14ac:dyDescent="0.25">
      <c r="A4543">
        <v>54357</v>
      </c>
      <c r="B4543" s="58" t="s">
        <v>3991</v>
      </c>
      <c r="C4543" s="58" t="s">
        <v>410</v>
      </c>
      <c r="D4543" s="58" t="s">
        <v>717</v>
      </c>
      <c r="E4543" s="58">
        <v>473</v>
      </c>
      <c r="F4543" s="58">
        <v>24</v>
      </c>
      <c r="G4543" s="59">
        <v>6.8</v>
      </c>
      <c r="H4543" s="58" t="s">
        <v>3485</v>
      </c>
      <c r="I4543" s="59">
        <v>4.55</v>
      </c>
      <c r="J4543">
        <v>1</v>
      </c>
      <c r="K4543" s="191"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2.5099999999999998</v>
      </c>
      <c r="L4543" s="192" t="str">
        <f t="shared" si="70"/>
        <v>Beer473</v>
      </c>
      <c r="M4543" s="191">
        <f>VLOOKUP(L4543,'Slope %'!C:D,2,0)</f>
        <v>0.12</v>
      </c>
    </row>
    <row r="4544" spans="1:13" x14ac:dyDescent="0.25">
      <c r="A4544">
        <v>54482</v>
      </c>
      <c r="B4544" s="58" t="s">
        <v>3992</v>
      </c>
      <c r="C4544" s="58" t="s">
        <v>423</v>
      </c>
      <c r="D4544" s="58" t="s">
        <v>436</v>
      </c>
      <c r="E4544" s="58">
        <v>750</v>
      </c>
      <c r="F4544" s="58">
        <v>6</v>
      </c>
      <c r="G4544" s="59">
        <v>12.5</v>
      </c>
      <c r="H4544" s="58" t="s">
        <v>3411</v>
      </c>
      <c r="I4544" s="59">
        <v>24.99</v>
      </c>
      <c r="J4544">
        <v>1</v>
      </c>
      <c r="K4544" s="191"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7.32</v>
      </c>
      <c r="L4544" s="192" t="str">
        <f t="shared" si="70"/>
        <v>Wine750</v>
      </c>
      <c r="M4544" s="191">
        <f>VLOOKUP(L4544,'Slope %'!C:D,2,0)</f>
        <v>0.1</v>
      </c>
    </row>
    <row r="4545" spans="1:13" x14ac:dyDescent="0.25">
      <c r="A4545">
        <v>54491</v>
      </c>
      <c r="B4545" s="58" t="s">
        <v>3993</v>
      </c>
      <c r="C4545" s="58" t="s">
        <v>410</v>
      </c>
      <c r="D4545" s="58" t="s">
        <v>677</v>
      </c>
      <c r="E4545" s="58">
        <v>473</v>
      </c>
      <c r="F4545" s="58">
        <v>24</v>
      </c>
      <c r="G4545" s="59">
        <v>5</v>
      </c>
      <c r="H4545" s="58" t="s">
        <v>1887</v>
      </c>
      <c r="I4545" s="59">
        <v>4.1100000000000003</v>
      </c>
      <c r="J4545">
        <v>1</v>
      </c>
      <c r="K4545" s="191"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1.85</v>
      </c>
      <c r="L4545" s="192" t="str">
        <f t="shared" si="70"/>
        <v>Beer473</v>
      </c>
      <c r="M4545" s="191">
        <f>VLOOKUP(L4545,'Slope %'!C:D,2,0)</f>
        <v>0.12</v>
      </c>
    </row>
    <row r="4546" spans="1:13" x14ac:dyDescent="0.25">
      <c r="A4546">
        <v>54491</v>
      </c>
      <c r="B4546" s="58" t="s">
        <v>3993</v>
      </c>
      <c r="C4546" s="58" t="s">
        <v>410</v>
      </c>
      <c r="D4546" s="58" t="s">
        <v>677</v>
      </c>
      <c r="E4546" s="58">
        <v>473</v>
      </c>
      <c r="F4546" s="58">
        <v>24</v>
      </c>
      <c r="G4546" s="59">
        <v>5</v>
      </c>
      <c r="H4546" s="58" t="s">
        <v>1887</v>
      </c>
      <c r="I4546" s="59">
        <v>4.1100000000000003</v>
      </c>
      <c r="J4546">
        <v>1</v>
      </c>
      <c r="K4546" s="191"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1.85</v>
      </c>
      <c r="L4546" s="192" t="str">
        <f t="shared" si="70"/>
        <v>Beer473</v>
      </c>
      <c r="M4546" s="191">
        <f>VLOOKUP(L4546,'Slope %'!C:D,2,0)</f>
        <v>0.12</v>
      </c>
    </row>
    <row r="4547" spans="1:13" x14ac:dyDescent="0.25">
      <c r="A4547">
        <v>54494</v>
      </c>
      <c r="B4547" s="58" t="s">
        <v>3994</v>
      </c>
      <c r="C4547" s="58" t="s">
        <v>410</v>
      </c>
      <c r="D4547" s="58" t="s">
        <v>906</v>
      </c>
      <c r="E4547" s="58">
        <v>473</v>
      </c>
      <c r="F4547" s="58">
        <v>24</v>
      </c>
      <c r="G4547" s="59">
        <v>4.5</v>
      </c>
      <c r="H4547" s="58" t="s">
        <v>516</v>
      </c>
      <c r="I4547" s="59">
        <v>4.3899999999999997</v>
      </c>
      <c r="J4547">
        <v>1</v>
      </c>
      <c r="K4547" s="191"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1.66</v>
      </c>
      <c r="L4547" s="192" t="str">
        <f t="shared" ref="L4547:L4610" si="71">(_xlfn.CONCAT(C4547,E4547))</f>
        <v>Beer473</v>
      </c>
      <c r="M4547" s="191">
        <f>VLOOKUP(L4547,'Slope %'!C:D,2,0)</f>
        <v>0.12</v>
      </c>
    </row>
    <row r="4548" spans="1:13" x14ac:dyDescent="0.25">
      <c r="A4548">
        <v>54494</v>
      </c>
      <c r="B4548" s="58" t="s">
        <v>3994</v>
      </c>
      <c r="C4548" s="58" t="s">
        <v>410</v>
      </c>
      <c r="D4548" s="58" t="s">
        <v>906</v>
      </c>
      <c r="E4548" s="58">
        <v>473</v>
      </c>
      <c r="F4548" s="58">
        <v>24</v>
      </c>
      <c r="G4548" s="59">
        <v>4.5</v>
      </c>
      <c r="H4548" s="58" t="s">
        <v>516</v>
      </c>
      <c r="I4548" s="59">
        <v>4.3899999999999997</v>
      </c>
      <c r="J4548">
        <v>1</v>
      </c>
      <c r="K4548" s="191"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1.66</v>
      </c>
      <c r="L4548" s="192" t="str">
        <f t="shared" si="71"/>
        <v>Beer473</v>
      </c>
      <c r="M4548" s="191">
        <f>VLOOKUP(L4548,'Slope %'!C:D,2,0)</f>
        <v>0.12</v>
      </c>
    </row>
    <row r="4549" spans="1:13" x14ac:dyDescent="0.25">
      <c r="A4549">
        <v>54585</v>
      </c>
      <c r="B4549" s="58" t="s">
        <v>3995</v>
      </c>
      <c r="C4549" s="58" t="s">
        <v>673</v>
      </c>
      <c r="D4549" s="58" t="s">
        <v>674</v>
      </c>
      <c r="E4549" s="58">
        <v>30000</v>
      </c>
      <c r="F4549" s="58">
        <v>1</v>
      </c>
      <c r="G4549" s="59">
        <v>6.9</v>
      </c>
      <c r="H4549" s="58" t="s">
        <v>1526</v>
      </c>
      <c r="I4549" s="59">
        <v>294.5</v>
      </c>
      <c r="J4549">
        <v>1</v>
      </c>
      <c r="K4549" s="191"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161.6</v>
      </c>
      <c r="L4549" s="192" t="str">
        <f t="shared" si="71"/>
        <v>Ready to Drink30000</v>
      </c>
      <c r="M4549" s="191" t="e">
        <f>VLOOKUP(L4549,'Slope %'!C:D,2,0)</f>
        <v>#N/A</v>
      </c>
    </row>
    <row r="4550" spans="1:13" x14ac:dyDescent="0.25">
      <c r="A4550">
        <v>54585</v>
      </c>
      <c r="B4550" s="58" t="s">
        <v>3995</v>
      </c>
      <c r="C4550" s="58" t="s">
        <v>673</v>
      </c>
      <c r="D4550" s="58" t="s">
        <v>674</v>
      </c>
      <c r="E4550" s="58">
        <v>30000</v>
      </c>
      <c r="F4550" s="58">
        <v>1</v>
      </c>
      <c r="G4550" s="59">
        <v>6.9</v>
      </c>
      <c r="H4550" s="58" t="s">
        <v>1526</v>
      </c>
      <c r="I4550" s="59">
        <v>294.5</v>
      </c>
      <c r="J4550">
        <v>1</v>
      </c>
      <c r="K4550" s="191"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161.6</v>
      </c>
      <c r="L4550" s="192" t="str">
        <f t="shared" si="71"/>
        <v>Ready to Drink30000</v>
      </c>
      <c r="M4550" s="191" t="e">
        <f>VLOOKUP(L4550,'Slope %'!C:D,2,0)</f>
        <v>#N/A</v>
      </c>
    </row>
    <row r="4551" spans="1:13" x14ac:dyDescent="0.25">
      <c r="A4551">
        <v>54593</v>
      </c>
      <c r="B4551" s="58" t="s">
        <v>3996</v>
      </c>
      <c r="C4551" s="58" t="s">
        <v>414</v>
      </c>
      <c r="D4551" s="58" t="s">
        <v>418</v>
      </c>
      <c r="E4551" s="58">
        <v>1750</v>
      </c>
      <c r="F4551" s="58">
        <v>6</v>
      </c>
      <c r="G4551" s="59">
        <v>40</v>
      </c>
      <c r="H4551" s="58" t="s">
        <v>419</v>
      </c>
      <c r="I4551" s="59">
        <v>54.65</v>
      </c>
      <c r="J4551">
        <v>1</v>
      </c>
      <c r="K4551" s="191"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54.65</v>
      </c>
      <c r="L4551" s="192" t="str">
        <f t="shared" si="71"/>
        <v>Spirits1750</v>
      </c>
      <c r="M4551" s="191">
        <f>VLOOKUP(L4551,'Slope %'!C:D,2,0)</f>
        <v>0.03</v>
      </c>
    </row>
    <row r="4552" spans="1:13" x14ac:dyDescent="0.25">
      <c r="A4552">
        <v>54616</v>
      </c>
      <c r="B4552" s="58" t="s">
        <v>3997</v>
      </c>
      <c r="C4552" s="58" t="s">
        <v>410</v>
      </c>
      <c r="D4552" s="58" t="s">
        <v>717</v>
      </c>
      <c r="E4552" s="58">
        <v>473</v>
      </c>
      <c r="F4552" s="58">
        <v>24</v>
      </c>
      <c r="G4552" s="59">
        <v>6.8</v>
      </c>
      <c r="H4552" s="58" t="s">
        <v>3485</v>
      </c>
      <c r="I4552" s="59">
        <v>4.25</v>
      </c>
      <c r="J4552">
        <v>1</v>
      </c>
      <c r="K4552" s="191"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2.5099999999999998</v>
      </c>
      <c r="L4552" s="192" t="str">
        <f t="shared" si="71"/>
        <v>Beer473</v>
      </c>
      <c r="M4552" s="191">
        <f>VLOOKUP(L4552,'Slope %'!C:D,2,0)</f>
        <v>0.12</v>
      </c>
    </row>
    <row r="4553" spans="1:13" x14ac:dyDescent="0.25">
      <c r="A4553">
        <v>54616</v>
      </c>
      <c r="B4553" s="58" t="s">
        <v>3997</v>
      </c>
      <c r="C4553" s="58" t="s">
        <v>410</v>
      </c>
      <c r="D4553" s="58" t="s">
        <v>717</v>
      </c>
      <c r="E4553" s="58">
        <v>473</v>
      </c>
      <c r="F4553" s="58">
        <v>24</v>
      </c>
      <c r="G4553" s="59">
        <v>6.8</v>
      </c>
      <c r="H4553" s="58" t="s">
        <v>3485</v>
      </c>
      <c r="I4553" s="59">
        <v>4.25</v>
      </c>
      <c r="J4553">
        <v>1</v>
      </c>
      <c r="K4553" s="191"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2.5099999999999998</v>
      </c>
      <c r="L4553" s="192" t="str">
        <f t="shared" si="71"/>
        <v>Beer473</v>
      </c>
      <c r="M4553" s="191">
        <f>VLOOKUP(L4553,'Slope %'!C:D,2,0)</f>
        <v>0.12</v>
      </c>
    </row>
    <row r="4554" spans="1:13" x14ac:dyDescent="0.25">
      <c r="A4554">
        <v>54716</v>
      </c>
      <c r="B4554" s="58" t="s">
        <v>3998</v>
      </c>
      <c r="C4554" s="58" t="s">
        <v>423</v>
      </c>
      <c r="D4554" s="58" t="s">
        <v>436</v>
      </c>
      <c r="E4554" s="58">
        <v>750</v>
      </c>
      <c r="F4554" s="58">
        <v>12</v>
      </c>
      <c r="G4554" s="59">
        <v>13</v>
      </c>
      <c r="H4554" s="58" t="s">
        <v>434</v>
      </c>
      <c r="I4554" s="59">
        <v>19.989999999999998</v>
      </c>
      <c r="J4554">
        <v>1</v>
      </c>
      <c r="K4554" s="191"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7.61</v>
      </c>
      <c r="L4554" s="192" t="str">
        <f t="shared" si="71"/>
        <v>Wine750</v>
      </c>
      <c r="M4554" s="191">
        <f>VLOOKUP(L4554,'Slope %'!C:D,2,0)</f>
        <v>0.1</v>
      </c>
    </row>
    <row r="4555" spans="1:13" x14ac:dyDescent="0.25">
      <c r="A4555">
        <v>54717</v>
      </c>
      <c r="B4555" s="58" t="s">
        <v>3999</v>
      </c>
      <c r="C4555" s="58" t="s">
        <v>423</v>
      </c>
      <c r="D4555" s="58" t="s">
        <v>436</v>
      </c>
      <c r="E4555" s="58">
        <v>750</v>
      </c>
      <c r="F4555" s="58">
        <v>12</v>
      </c>
      <c r="G4555" s="59">
        <v>14.5</v>
      </c>
      <c r="H4555" s="58" t="s">
        <v>608</v>
      </c>
      <c r="I4555" s="59">
        <v>52.38</v>
      </c>
      <c r="J4555">
        <v>1</v>
      </c>
      <c r="K4555" s="191"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8.49</v>
      </c>
      <c r="L4555" s="192" t="str">
        <f t="shared" si="71"/>
        <v>Wine750</v>
      </c>
      <c r="M4555" s="191">
        <f>VLOOKUP(L4555,'Slope %'!C:D,2,0)</f>
        <v>0.1</v>
      </c>
    </row>
    <row r="4556" spans="1:13" x14ac:dyDescent="0.25">
      <c r="A4556">
        <v>54718</v>
      </c>
      <c r="B4556" s="58" t="s">
        <v>4000</v>
      </c>
      <c r="C4556" s="58" t="s">
        <v>673</v>
      </c>
      <c r="D4556" s="58" t="s">
        <v>750</v>
      </c>
      <c r="E4556" s="58">
        <v>750</v>
      </c>
      <c r="F4556" s="58">
        <v>12</v>
      </c>
      <c r="G4556" s="59">
        <v>12.5</v>
      </c>
      <c r="H4556" s="58" t="s">
        <v>428</v>
      </c>
      <c r="I4556" s="59">
        <v>15.99</v>
      </c>
      <c r="J4556">
        <v>1</v>
      </c>
      <c r="K4556" s="191"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7.32</v>
      </c>
      <c r="L4556" s="192" t="str">
        <f t="shared" si="71"/>
        <v>Ready to Drink750</v>
      </c>
      <c r="M4556" s="191">
        <f>VLOOKUP(L4556,'Slope %'!C:D,2,0)</f>
        <v>0.12</v>
      </c>
    </row>
    <row r="4557" spans="1:13" x14ac:dyDescent="0.25">
      <c r="A4557">
        <v>54725</v>
      </c>
      <c r="B4557" s="58" t="s">
        <v>4001</v>
      </c>
      <c r="C4557" s="58" t="s">
        <v>423</v>
      </c>
      <c r="D4557" s="58" t="s">
        <v>436</v>
      </c>
      <c r="E4557" s="58">
        <v>750</v>
      </c>
      <c r="F4557" s="58">
        <v>6</v>
      </c>
      <c r="G4557" s="59">
        <v>14</v>
      </c>
      <c r="H4557" s="58" t="s">
        <v>608</v>
      </c>
      <c r="I4557" s="59">
        <v>198.21</v>
      </c>
      <c r="J4557">
        <v>1</v>
      </c>
      <c r="K4557" s="191"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8.1999999999999993</v>
      </c>
      <c r="L4557" s="192" t="str">
        <f t="shared" si="71"/>
        <v>Wine750</v>
      </c>
      <c r="M4557" s="191">
        <f>VLOOKUP(L4557,'Slope %'!C:D,2,0)</f>
        <v>0.1</v>
      </c>
    </row>
    <row r="4558" spans="1:13" x14ac:dyDescent="0.25">
      <c r="A4558">
        <v>54728</v>
      </c>
      <c r="B4558" s="58" t="s">
        <v>4002</v>
      </c>
      <c r="C4558" s="58" t="s">
        <v>423</v>
      </c>
      <c r="D4558" s="58" t="s">
        <v>436</v>
      </c>
      <c r="E4558" s="58">
        <v>750</v>
      </c>
      <c r="F4558" s="58">
        <v>6</v>
      </c>
      <c r="G4558" s="59">
        <v>14.5</v>
      </c>
      <c r="H4558" s="58" t="s">
        <v>608</v>
      </c>
      <c r="I4558" s="59">
        <v>198.21</v>
      </c>
      <c r="J4558">
        <v>1</v>
      </c>
      <c r="K4558" s="191"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8.49</v>
      </c>
      <c r="L4558" s="192" t="str">
        <f t="shared" si="71"/>
        <v>Wine750</v>
      </c>
      <c r="M4558" s="191">
        <f>VLOOKUP(L4558,'Slope %'!C:D,2,0)</f>
        <v>0.1</v>
      </c>
    </row>
    <row r="4559" spans="1:13" x14ac:dyDescent="0.25">
      <c r="A4559">
        <v>54738</v>
      </c>
      <c r="B4559" s="58" t="s">
        <v>4003</v>
      </c>
      <c r="C4559" s="58" t="s">
        <v>423</v>
      </c>
      <c r="D4559" s="58" t="s">
        <v>436</v>
      </c>
      <c r="E4559" s="58">
        <v>750</v>
      </c>
      <c r="F4559" s="58">
        <v>6</v>
      </c>
      <c r="G4559" s="59">
        <v>14</v>
      </c>
      <c r="H4559" s="58" t="s">
        <v>608</v>
      </c>
      <c r="I4559" s="59">
        <v>248</v>
      </c>
      <c r="J4559">
        <v>1</v>
      </c>
      <c r="K4559" s="191"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8.1999999999999993</v>
      </c>
      <c r="L4559" s="192" t="str">
        <f t="shared" si="71"/>
        <v>Wine750</v>
      </c>
      <c r="M4559" s="191">
        <f>VLOOKUP(L4559,'Slope %'!C:D,2,0)</f>
        <v>0.1</v>
      </c>
    </row>
    <row r="4560" spans="1:13" x14ac:dyDescent="0.25">
      <c r="A4560">
        <v>54744</v>
      </c>
      <c r="B4560" s="58" t="s">
        <v>4004</v>
      </c>
      <c r="C4560" s="58" t="s">
        <v>423</v>
      </c>
      <c r="D4560" s="58" t="s">
        <v>436</v>
      </c>
      <c r="E4560" s="58">
        <v>750</v>
      </c>
      <c r="F4560" s="58">
        <v>6</v>
      </c>
      <c r="G4560" s="59">
        <v>14.5</v>
      </c>
      <c r="H4560" s="58" t="s">
        <v>608</v>
      </c>
      <c r="I4560" s="59">
        <v>123.51</v>
      </c>
      <c r="J4560">
        <v>1</v>
      </c>
      <c r="K4560" s="191"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8.49</v>
      </c>
      <c r="L4560" s="192" t="str">
        <f t="shared" si="71"/>
        <v>Wine750</v>
      </c>
      <c r="M4560" s="191">
        <f>VLOOKUP(L4560,'Slope %'!C:D,2,0)</f>
        <v>0.1</v>
      </c>
    </row>
    <row r="4561" spans="1:13" x14ac:dyDescent="0.25">
      <c r="A4561">
        <v>54745</v>
      </c>
      <c r="B4561" s="58" t="s">
        <v>4005</v>
      </c>
      <c r="C4561" s="58" t="s">
        <v>410</v>
      </c>
      <c r="D4561" s="58" t="s">
        <v>411</v>
      </c>
      <c r="E4561" s="58">
        <v>473</v>
      </c>
      <c r="F4561" s="58">
        <v>24</v>
      </c>
      <c r="G4561" s="59">
        <v>5</v>
      </c>
      <c r="H4561" s="58" t="s">
        <v>529</v>
      </c>
      <c r="I4561" s="59">
        <v>4.74</v>
      </c>
      <c r="J4561">
        <v>1</v>
      </c>
      <c r="K4561" s="191"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1.85</v>
      </c>
      <c r="L4561" s="192" t="str">
        <f t="shared" si="71"/>
        <v>Beer473</v>
      </c>
      <c r="M4561" s="191">
        <f>VLOOKUP(L4561,'Slope %'!C:D,2,0)</f>
        <v>0.12</v>
      </c>
    </row>
    <row r="4562" spans="1:13" x14ac:dyDescent="0.25">
      <c r="A4562">
        <v>54747</v>
      </c>
      <c r="B4562" s="58" t="s">
        <v>4006</v>
      </c>
      <c r="C4562" s="58" t="s">
        <v>423</v>
      </c>
      <c r="D4562" s="58" t="s">
        <v>436</v>
      </c>
      <c r="E4562" s="58">
        <v>750</v>
      </c>
      <c r="F4562" s="58">
        <v>12</v>
      </c>
      <c r="G4562" s="59">
        <v>14.5</v>
      </c>
      <c r="H4562" s="58" t="s">
        <v>608</v>
      </c>
      <c r="I4562" s="59">
        <v>157.30000000000001</v>
      </c>
      <c r="J4562">
        <v>1</v>
      </c>
      <c r="K4562" s="191"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8.49</v>
      </c>
      <c r="L4562" s="192" t="str">
        <f t="shared" si="71"/>
        <v>Wine750</v>
      </c>
      <c r="M4562" s="191">
        <f>VLOOKUP(L4562,'Slope %'!C:D,2,0)</f>
        <v>0.1</v>
      </c>
    </row>
    <row r="4563" spans="1:13" x14ac:dyDescent="0.25">
      <c r="A4563">
        <v>54748</v>
      </c>
      <c r="B4563" s="58" t="s">
        <v>4007</v>
      </c>
      <c r="C4563" s="58" t="s">
        <v>423</v>
      </c>
      <c r="D4563" s="58" t="s">
        <v>436</v>
      </c>
      <c r="E4563" s="58">
        <v>750</v>
      </c>
      <c r="F4563" s="58">
        <v>12</v>
      </c>
      <c r="G4563" s="59">
        <v>13.5</v>
      </c>
      <c r="H4563" s="58" t="s">
        <v>608</v>
      </c>
      <c r="I4563" s="59">
        <v>123.47</v>
      </c>
      <c r="J4563">
        <v>1</v>
      </c>
      <c r="K4563" s="191"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7.9</v>
      </c>
      <c r="L4563" s="192" t="str">
        <f t="shared" si="71"/>
        <v>Wine750</v>
      </c>
      <c r="M4563" s="191">
        <f>VLOOKUP(L4563,'Slope %'!C:D,2,0)</f>
        <v>0.1</v>
      </c>
    </row>
    <row r="4564" spans="1:13" x14ac:dyDescent="0.25">
      <c r="A4564">
        <v>54749</v>
      </c>
      <c r="B4564" s="58" t="s">
        <v>4008</v>
      </c>
      <c r="C4564" s="58" t="s">
        <v>423</v>
      </c>
      <c r="D4564" s="58" t="s">
        <v>436</v>
      </c>
      <c r="E4564" s="58">
        <v>750</v>
      </c>
      <c r="F4564" s="58">
        <v>6</v>
      </c>
      <c r="G4564" s="59">
        <v>14.5</v>
      </c>
      <c r="H4564" s="58" t="s">
        <v>608</v>
      </c>
      <c r="I4564" s="59">
        <v>319.14</v>
      </c>
      <c r="J4564">
        <v>1</v>
      </c>
      <c r="K4564" s="191"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8.49</v>
      </c>
      <c r="L4564" s="192" t="str">
        <f t="shared" si="71"/>
        <v>Wine750</v>
      </c>
      <c r="M4564" s="191">
        <f>VLOOKUP(L4564,'Slope %'!C:D,2,0)</f>
        <v>0.1</v>
      </c>
    </row>
    <row r="4565" spans="1:13" x14ac:dyDescent="0.25">
      <c r="A4565">
        <v>54750</v>
      </c>
      <c r="B4565" s="58" t="s">
        <v>4009</v>
      </c>
      <c r="C4565" s="58" t="s">
        <v>423</v>
      </c>
      <c r="D4565" s="58" t="s">
        <v>436</v>
      </c>
      <c r="E4565" s="58">
        <v>750</v>
      </c>
      <c r="F4565" s="58">
        <v>12</v>
      </c>
      <c r="G4565" s="59">
        <v>14.5</v>
      </c>
      <c r="H4565" s="58" t="s">
        <v>608</v>
      </c>
      <c r="I4565" s="59">
        <v>90.32</v>
      </c>
      <c r="J4565">
        <v>1</v>
      </c>
      <c r="K4565" s="191"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8.49</v>
      </c>
      <c r="L4565" s="192" t="str">
        <f t="shared" si="71"/>
        <v>Wine750</v>
      </c>
      <c r="M4565" s="191">
        <f>VLOOKUP(L4565,'Slope %'!C:D,2,0)</f>
        <v>0.1</v>
      </c>
    </row>
    <row r="4566" spans="1:13" x14ac:dyDescent="0.25">
      <c r="A4566">
        <v>54751</v>
      </c>
      <c r="B4566" s="58" t="s">
        <v>4010</v>
      </c>
      <c r="C4566" s="58" t="s">
        <v>423</v>
      </c>
      <c r="D4566" s="58" t="s">
        <v>436</v>
      </c>
      <c r="E4566" s="58">
        <v>750</v>
      </c>
      <c r="F4566" s="58">
        <v>12</v>
      </c>
      <c r="G4566" s="59">
        <v>15</v>
      </c>
      <c r="H4566" s="58" t="s">
        <v>608</v>
      </c>
      <c r="I4566" s="59">
        <v>53.49</v>
      </c>
      <c r="J4566">
        <v>1</v>
      </c>
      <c r="K4566" s="191"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8.7799999999999994</v>
      </c>
      <c r="L4566" s="192" t="str">
        <f t="shared" si="71"/>
        <v>Wine750</v>
      </c>
      <c r="M4566" s="191">
        <f>VLOOKUP(L4566,'Slope %'!C:D,2,0)</f>
        <v>0.1</v>
      </c>
    </row>
    <row r="4567" spans="1:13" x14ac:dyDescent="0.25">
      <c r="A4567">
        <v>54753</v>
      </c>
      <c r="B4567" s="58" t="s">
        <v>4011</v>
      </c>
      <c r="C4567" s="58" t="s">
        <v>423</v>
      </c>
      <c r="D4567" s="58" t="s">
        <v>436</v>
      </c>
      <c r="E4567" s="58">
        <v>750</v>
      </c>
      <c r="F4567" s="58">
        <v>6</v>
      </c>
      <c r="G4567" s="59">
        <v>14</v>
      </c>
      <c r="H4567" s="58" t="s">
        <v>608</v>
      </c>
      <c r="I4567" s="59">
        <v>1535.56</v>
      </c>
      <c r="J4567">
        <v>1</v>
      </c>
      <c r="K4567" s="191"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8.1999999999999993</v>
      </c>
      <c r="L4567" s="192" t="str">
        <f t="shared" si="71"/>
        <v>Wine750</v>
      </c>
      <c r="M4567" s="191">
        <f>VLOOKUP(L4567,'Slope %'!C:D,2,0)</f>
        <v>0.1</v>
      </c>
    </row>
    <row r="4568" spans="1:13" x14ac:dyDescent="0.25">
      <c r="A4568">
        <v>54755</v>
      </c>
      <c r="B4568" s="58" t="s">
        <v>4012</v>
      </c>
      <c r="C4568" s="58" t="s">
        <v>423</v>
      </c>
      <c r="D4568" s="58" t="s">
        <v>436</v>
      </c>
      <c r="E4568" s="58">
        <v>750</v>
      </c>
      <c r="F4568" s="58">
        <v>12</v>
      </c>
      <c r="G4568" s="59">
        <v>14</v>
      </c>
      <c r="H4568" s="58" t="s">
        <v>608</v>
      </c>
      <c r="I4568" s="59">
        <v>116.4</v>
      </c>
      <c r="J4568">
        <v>1</v>
      </c>
      <c r="K4568" s="191"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8.1999999999999993</v>
      </c>
      <c r="L4568" s="192" t="str">
        <f t="shared" si="71"/>
        <v>Wine750</v>
      </c>
      <c r="M4568" s="191">
        <f>VLOOKUP(L4568,'Slope %'!C:D,2,0)</f>
        <v>0.1</v>
      </c>
    </row>
    <row r="4569" spans="1:13" x14ac:dyDescent="0.25">
      <c r="A4569">
        <v>54757</v>
      </c>
      <c r="B4569" s="58" t="s">
        <v>4013</v>
      </c>
      <c r="C4569" s="58" t="s">
        <v>423</v>
      </c>
      <c r="D4569" s="58" t="s">
        <v>436</v>
      </c>
      <c r="E4569" s="58">
        <v>750</v>
      </c>
      <c r="F4569" s="58">
        <v>12</v>
      </c>
      <c r="G4569" s="59">
        <v>14</v>
      </c>
      <c r="H4569" s="58" t="s">
        <v>608</v>
      </c>
      <c r="I4569" s="59">
        <v>39.479999999999997</v>
      </c>
      <c r="J4569">
        <v>1</v>
      </c>
      <c r="K4569" s="191"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8.1999999999999993</v>
      </c>
      <c r="L4569" s="192" t="str">
        <f t="shared" si="71"/>
        <v>Wine750</v>
      </c>
      <c r="M4569" s="191">
        <f>VLOOKUP(L4569,'Slope %'!C:D,2,0)</f>
        <v>0.1</v>
      </c>
    </row>
    <row r="4570" spans="1:13" x14ac:dyDescent="0.25">
      <c r="A4570">
        <v>54759</v>
      </c>
      <c r="B4570" s="58" t="s">
        <v>4014</v>
      </c>
      <c r="C4570" s="58" t="s">
        <v>673</v>
      </c>
      <c r="D4570" s="58" t="s">
        <v>1398</v>
      </c>
      <c r="E4570" s="58">
        <v>355</v>
      </c>
      <c r="F4570" s="58">
        <v>24</v>
      </c>
      <c r="G4570" s="59">
        <v>5</v>
      </c>
      <c r="H4570" s="58" t="s">
        <v>2131</v>
      </c>
      <c r="I4570" s="59">
        <v>3.98</v>
      </c>
      <c r="J4570">
        <v>1</v>
      </c>
      <c r="K4570" s="191"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1.57</v>
      </c>
      <c r="L4570" s="192" t="str">
        <f t="shared" si="71"/>
        <v>Ready to Drink355</v>
      </c>
      <c r="M4570" s="191">
        <f>VLOOKUP(L4570,'Slope %'!C:D,2,0)</f>
        <v>0.12</v>
      </c>
    </row>
    <row r="4571" spans="1:13" x14ac:dyDescent="0.25">
      <c r="A4571">
        <v>54760</v>
      </c>
      <c r="B4571" s="58" t="s">
        <v>4015</v>
      </c>
      <c r="C4571" s="58" t="s">
        <v>423</v>
      </c>
      <c r="D4571" s="58" t="s">
        <v>436</v>
      </c>
      <c r="E4571" s="58">
        <v>750</v>
      </c>
      <c r="F4571" s="58">
        <v>12</v>
      </c>
      <c r="G4571" s="59">
        <v>13.5</v>
      </c>
      <c r="H4571" s="58" t="s">
        <v>608</v>
      </c>
      <c r="I4571" s="59">
        <v>148.37</v>
      </c>
      <c r="J4571">
        <v>1</v>
      </c>
      <c r="K4571" s="191"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7.9</v>
      </c>
      <c r="L4571" s="192" t="str">
        <f t="shared" si="71"/>
        <v>Wine750</v>
      </c>
      <c r="M4571" s="191">
        <f>VLOOKUP(L4571,'Slope %'!C:D,2,0)</f>
        <v>0.1</v>
      </c>
    </row>
    <row r="4572" spans="1:13" x14ac:dyDescent="0.25">
      <c r="A4572">
        <v>54761</v>
      </c>
      <c r="B4572" s="58" t="s">
        <v>4016</v>
      </c>
      <c r="C4572" s="58" t="s">
        <v>423</v>
      </c>
      <c r="D4572" s="58" t="s">
        <v>436</v>
      </c>
      <c r="E4572" s="58">
        <v>750</v>
      </c>
      <c r="F4572" s="58">
        <v>12</v>
      </c>
      <c r="G4572" s="59">
        <v>15</v>
      </c>
      <c r="H4572" s="58" t="s">
        <v>608</v>
      </c>
      <c r="I4572" s="59">
        <v>98.55</v>
      </c>
      <c r="J4572">
        <v>1</v>
      </c>
      <c r="K4572" s="191"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8.7799999999999994</v>
      </c>
      <c r="L4572" s="192" t="str">
        <f t="shared" si="71"/>
        <v>Wine750</v>
      </c>
      <c r="M4572" s="191">
        <f>VLOOKUP(L4572,'Slope %'!C:D,2,0)</f>
        <v>0.1</v>
      </c>
    </row>
    <row r="4573" spans="1:13" x14ac:dyDescent="0.25">
      <c r="A4573">
        <v>54762</v>
      </c>
      <c r="B4573" s="58" t="s">
        <v>4017</v>
      </c>
      <c r="C4573" s="58" t="s">
        <v>423</v>
      </c>
      <c r="D4573" s="58" t="s">
        <v>436</v>
      </c>
      <c r="E4573" s="58">
        <v>750</v>
      </c>
      <c r="F4573" s="58">
        <v>6</v>
      </c>
      <c r="G4573" s="59">
        <v>13</v>
      </c>
      <c r="H4573" s="58" t="s">
        <v>608</v>
      </c>
      <c r="I4573" s="59">
        <v>57.67</v>
      </c>
      <c r="J4573">
        <v>1</v>
      </c>
      <c r="K4573" s="191"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7.61</v>
      </c>
      <c r="L4573" s="192" t="str">
        <f t="shared" si="71"/>
        <v>Wine750</v>
      </c>
      <c r="M4573" s="191">
        <f>VLOOKUP(L4573,'Slope %'!C:D,2,0)</f>
        <v>0.1</v>
      </c>
    </row>
    <row r="4574" spans="1:13" x14ac:dyDescent="0.25">
      <c r="A4574">
        <v>54764</v>
      </c>
      <c r="B4574" s="58" t="s">
        <v>4018</v>
      </c>
      <c r="C4574" s="58" t="s">
        <v>423</v>
      </c>
      <c r="D4574" s="58" t="s">
        <v>436</v>
      </c>
      <c r="E4574" s="58">
        <v>750</v>
      </c>
      <c r="F4574" s="58">
        <v>6</v>
      </c>
      <c r="G4574" s="59">
        <v>14</v>
      </c>
      <c r="H4574" s="58" t="s">
        <v>608</v>
      </c>
      <c r="I4574" s="59">
        <v>206.21</v>
      </c>
      <c r="J4574">
        <v>1</v>
      </c>
      <c r="K4574" s="191"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8.1999999999999993</v>
      </c>
      <c r="L4574" s="192" t="str">
        <f t="shared" si="71"/>
        <v>Wine750</v>
      </c>
      <c r="M4574" s="191">
        <f>VLOOKUP(L4574,'Slope %'!C:D,2,0)</f>
        <v>0.1</v>
      </c>
    </row>
    <row r="4575" spans="1:13" x14ac:dyDescent="0.25">
      <c r="A4575">
        <v>54766</v>
      </c>
      <c r="B4575" s="58" t="s">
        <v>4019</v>
      </c>
      <c r="C4575" s="58" t="s">
        <v>423</v>
      </c>
      <c r="D4575" s="58" t="s">
        <v>436</v>
      </c>
      <c r="E4575" s="58">
        <v>750</v>
      </c>
      <c r="F4575" s="58">
        <v>6</v>
      </c>
      <c r="G4575" s="59">
        <v>12.5</v>
      </c>
      <c r="H4575" s="58" t="s">
        <v>608</v>
      </c>
      <c r="I4575" s="59">
        <v>52.93</v>
      </c>
      <c r="J4575">
        <v>1</v>
      </c>
      <c r="K4575" s="191"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7.32</v>
      </c>
      <c r="L4575" s="192" t="str">
        <f t="shared" si="71"/>
        <v>Wine750</v>
      </c>
      <c r="M4575" s="191">
        <f>VLOOKUP(L4575,'Slope %'!C:D,2,0)</f>
        <v>0.1</v>
      </c>
    </row>
    <row r="4576" spans="1:13" x14ac:dyDescent="0.25">
      <c r="A4576">
        <v>54768</v>
      </c>
      <c r="B4576" s="58" t="s">
        <v>4020</v>
      </c>
      <c r="C4576" s="58" t="s">
        <v>423</v>
      </c>
      <c r="D4576" s="58" t="s">
        <v>436</v>
      </c>
      <c r="E4576" s="58">
        <v>750</v>
      </c>
      <c r="F4576" s="58">
        <v>6</v>
      </c>
      <c r="G4576" s="59">
        <v>13</v>
      </c>
      <c r="H4576" s="58" t="s">
        <v>608</v>
      </c>
      <c r="I4576" s="59">
        <v>47.3</v>
      </c>
      <c r="J4576">
        <v>1</v>
      </c>
      <c r="K4576" s="191"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7.61</v>
      </c>
      <c r="L4576" s="192" t="str">
        <f t="shared" si="71"/>
        <v>Wine750</v>
      </c>
      <c r="M4576" s="191">
        <f>VLOOKUP(L4576,'Slope %'!C:D,2,0)</f>
        <v>0.1</v>
      </c>
    </row>
    <row r="4577" spans="1:13" x14ac:dyDescent="0.25">
      <c r="A4577">
        <v>54777</v>
      </c>
      <c r="B4577" s="58" t="s">
        <v>4021</v>
      </c>
      <c r="C4577" s="58" t="s">
        <v>410</v>
      </c>
      <c r="D4577" s="58" t="s">
        <v>906</v>
      </c>
      <c r="E4577" s="58">
        <v>473</v>
      </c>
      <c r="F4577" s="58">
        <v>24</v>
      </c>
      <c r="G4577" s="59">
        <v>6.5</v>
      </c>
      <c r="H4577" s="58" t="s">
        <v>1887</v>
      </c>
      <c r="I4577" s="59">
        <v>4.8600000000000003</v>
      </c>
      <c r="J4577">
        <v>1</v>
      </c>
      <c r="K4577" s="191"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2.4</v>
      </c>
      <c r="L4577" s="192" t="str">
        <f t="shared" si="71"/>
        <v>Beer473</v>
      </c>
      <c r="M4577" s="191">
        <f>VLOOKUP(L4577,'Slope %'!C:D,2,0)</f>
        <v>0.12</v>
      </c>
    </row>
    <row r="4578" spans="1:13" x14ac:dyDescent="0.25">
      <c r="A4578">
        <v>54777</v>
      </c>
      <c r="B4578" s="58" t="s">
        <v>4021</v>
      </c>
      <c r="C4578" s="58" t="s">
        <v>410</v>
      </c>
      <c r="D4578" s="58" t="s">
        <v>906</v>
      </c>
      <c r="E4578" s="58">
        <v>473</v>
      </c>
      <c r="F4578" s="58">
        <v>24</v>
      </c>
      <c r="G4578" s="59">
        <v>6.5</v>
      </c>
      <c r="H4578" s="58" t="s">
        <v>1887</v>
      </c>
      <c r="I4578" s="59">
        <v>4.8600000000000003</v>
      </c>
      <c r="J4578">
        <v>1</v>
      </c>
      <c r="K4578" s="191"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2.4</v>
      </c>
      <c r="L4578" s="192" t="str">
        <f t="shared" si="71"/>
        <v>Beer473</v>
      </c>
      <c r="M4578" s="191">
        <f>VLOOKUP(L4578,'Slope %'!C:D,2,0)</f>
        <v>0.12</v>
      </c>
    </row>
    <row r="4579" spans="1:13" x14ac:dyDescent="0.25">
      <c r="A4579">
        <v>54778</v>
      </c>
      <c r="B4579" s="58" t="s">
        <v>4022</v>
      </c>
      <c r="C4579" s="58" t="s">
        <v>410</v>
      </c>
      <c r="D4579" s="58" t="s">
        <v>411</v>
      </c>
      <c r="E4579" s="58">
        <v>473</v>
      </c>
      <c r="F4579" s="58">
        <v>24</v>
      </c>
      <c r="G4579" s="59">
        <v>4.5</v>
      </c>
      <c r="H4579" s="58" t="s">
        <v>1887</v>
      </c>
      <c r="I4579" s="59">
        <v>4.46</v>
      </c>
      <c r="J4579">
        <v>1</v>
      </c>
      <c r="K4579" s="191"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1.66</v>
      </c>
      <c r="L4579" s="192" t="str">
        <f t="shared" si="71"/>
        <v>Beer473</v>
      </c>
      <c r="M4579" s="191">
        <f>VLOOKUP(L4579,'Slope %'!C:D,2,0)</f>
        <v>0.12</v>
      </c>
    </row>
    <row r="4580" spans="1:13" x14ac:dyDescent="0.25">
      <c r="A4580">
        <v>54778</v>
      </c>
      <c r="B4580" s="58" t="s">
        <v>4022</v>
      </c>
      <c r="C4580" s="58" t="s">
        <v>410</v>
      </c>
      <c r="D4580" s="58" t="s">
        <v>411</v>
      </c>
      <c r="E4580" s="58">
        <v>473</v>
      </c>
      <c r="F4580" s="58">
        <v>24</v>
      </c>
      <c r="G4580" s="59">
        <v>4.5</v>
      </c>
      <c r="H4580" s="58" t="s">
        <v>1887</v>
      </c>
      <c r="I4580" s="59">
        <v>4.46</v>
      </c>
      <c r="J4580">
        <v>1</v>
      </c>
      <c r="K4580" s="191"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1.66</v>
      </c>
      <c r="L4580" s="192" t="str">
        <f t="shared" si="71"/>
        <v>Beer473</v>
      </c>
      <c r="M4580" s="191">
        <f>VLOOKUP(L4580,'Slope %'!C:D,2,0)</f>
        <v>0.12</v>
      </c>
    </row>
    <row r="4581" spans="1:13" x14ac:dyDescent="0.25">
      <c r="A4581">
        <v>54824</v>
      </c>
      <c r="B4581" s="58" t="s">
        <v>4023</v>
      </c>
      <c r="C4581" s="58" t="s">
        <v>410</v>
      </c>
      <c r="D4581" s="58" t="s">
        <v>717</v>
      </c>
      <c r="E4581" s="58">
        <v>355</v>
      </c>
      <c r="F4581" s="58">
        <v>24</v>
      </c>
      <c r="G4581" s="59">
        <v>10.5</v>
      </c>
      <c r="H4581" s="58" t="s">
        <v>2066</v>
      </c>
      <c r="I4581" s="59">
        <v>5.25</v>
      </c>
      <c r="J4581">
        <v>1</v>
      </c>
      <c r="K4581" s="191"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2.91</v>
      </c>
      <c r="L4581" s="192" t="str">
        <f t="shared" si="71"/>
        <v>Beer355</v>
      </c>
      <c r="M4581" s="191">
        <f>VLOOKUP(L4581,'Slope %'!C:D,2,0)</f>
        <v>0.12</v>
      </c>
    </row>
    <row r="4582" spans="1:13" x14ac:dyDescent="0.25">
      <c r="A4582">
        <v>54824</v>
      </c>
      <c r="B4582" s="58" t="s">
        <v>4023</v>
      </c>
      <c r="C4582" s="58" t="s">
        <v>410</v>
      </c>
      <c r="D4582" s="58" t="s">
        <v>717</v>
      </c>
      <c r="E4582" s="58">
        <v>355</v>
      </c>
      <c r="F4582" s="58">
        <v>24</v>
      </c>
      <c r="G4582" s="59">
        <v>10.5</v>
      </c>
      <c r="H4582" s="58" t="s">
        <v>2066</v>
      </c>
      <c r="I4582" s="59">
        <v>5.25</v>
      </c>
      <c r="J4582">
        <v>1</v>
      </c>
      <c r="K4582" s="191"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2.91</v>
      </c>
      <c r="L4582" s="192" t="str">
        <f t="shared" si="71"/>
        <v>Beer355</v>
      </c>
      <c r="M4582" s="191">
        <f>VLOOKUP(L4582,'Slope %'!C:D,2,0)</f>
        <v>0.12</v>
      </c>
    </row>
    <row r="4583" spans="1:13" x14ac:dyDescent="0.25">
      <c r="A4583">
        <v>54835</v>
      </c>
      <c r="B4583" s="58" t="s">
        <v>4024</v>
      </c>
      <c r="C4583" s="58" t="s">
        <v>410</v>
      </c>
      <c r="D4583" s="58" t="s">
        <v>677</v>
      </c>
      <c r="E4583" s="58">
        <v>473</v>
      </c>
      <c r="F4583" s="58">
        <v>24</v>
      </c>
      <c r="G4583" s="59">
        <v>5</v>
      </c>
      <c r="H4583" s="58" t="s">
        <v>2818</v>
      </c>
      <c r="I4583" s="59">
        <v>4.25</v>
      </c>
      <c r="J4583">
        <v>1</v>
      </c>
      <c r="K4583" s="191"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1.85</v>
      </c>
      <c r="L4583" s="192" t="str">
        <f t="shared" si="71"/>
        <v>Beer473</v>
      </c>
      <c r="M4583" s="191">
        <f>VLOOKUP(L4583,'Slope %'!C:D,2,0)</f>
        <v>0.12</v>
      </c>
    </row>
    <row r="4584" spans="1:13" x14ac:dyDescent="0.25">
      <c r="A4584">
        <v>54835</v>
      </c>
      <c r="B4584" s="58" t="s">
        <v>4024</v>
      </c>
      <c r="C4584" s="58" t="s">
        <v>410</v>
      </c>
      <c r="D4584" s="58" t="s">
        <v>677</v>
      </c>
      <c r="E4584" s="58">
        <v>473</v>
      </c>
      <c r="F4584" s="58">
        <v>24</v>
      </c>
      <c r="G4584" s="59">
        <v>5</v>
      </c>
      <c r="H4584" s="58" t="s">
        <v>1903</v>
      </c>
      <c r="I4584" s="59">
        <v>4.25</v>
      </c>
      <c r="J4584">
        <v>1</v>
      </c>
      <c r="K4584" s="191"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1.85</v>
      </c>
      <c r="L4584" s="192" t="str">
        <f t="shared" si="71"/>
        <v>Beer473</v>
      </c>
      <c r="M4584" s="191">
        <f>VLOOKUP(L4584,'Slope %'!C:D,2,0)</f>
        <v>0.12</v>
      </c>
    </row>
    <row r="4585" spans="1:13" x14ac:dyDescent="0.25">
      <c r="A4585">
        <v>54838</v>
      </c>
      <c r="B4585" s="58" t="s">
        <v>4025</v>
      </c>
      <c r="C4585" s="58" t="s">
        <v>423</v>
      </c>
      <c r="D4585" s="58" t="s">
        <v>787</v>
      </c>
      <c r="E4585" s="58">
        <v>375</v>
      </c>
      <c r="F4585" s="58">
        <v>6</v>
      </c>
      <c r="G4585" s="59">
        <v>12</v>
      </c>
      <c r="H4585" s="58" t="s">
        <v>628</v>
      </c>
      <c r="I4585" s="59">
        <v>39.99</v>
      </c>
      <c r="J4585">
        <v>1</v>
      </c>
      <c r="K4585" s="191"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3.72</v>
      </c>
      <c r="L4585" s="192" t="str">
        <f t="shared" si="71"/>
        <v>Wine375</v>
      </c>
      <c r="M4585" s="191">
        <f>VLOOKUP(L4585,'Slope %'!C:D,2,0)</f>
        <v>0.12</v>
      </c>
    </row>
    <row r="4586" spans="1:13" x14ac:dyDescent="0.25">
      <c r="A4586">
        <v>54841</v>
      </c>
      <c r="B4586" s="58" t="s">
        <v>808</v>
      </c>
      <c r="C4586" s="58" t="s">
        <v>414</v>
      </c>
      <c r="D4586" s="58" t="s">
        <v>555</v>
      </c>
      <c r="E4586" s="58">
        <v>1750</v>
      </c>
      <c r="F4586" s="58">
        <v>6</v>
      </c>
      <c r="G4586" s="59">
        <v>40</v>
      </c>
      <c r="H4586" s="58" t="s">
        <v>445</v>
      </c>
      <c r="I4586" s="59">
        <v>58.49</v>
      </c>
      <c r="J4586">
        <v>1</v>
      </c>
      <c r="K4586" s="191"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54.65</v>
      </c>
      <c r="L4586" s="192" t="str">
        <f t="shared" si="71"/>
        <v>Spirits1750</v>
      </c>
      <c r="M4586" s="191">
        <f>VLOOKUP(L4586,'Slope %'!C:D,2,0)</f>
        <v>0.03</v>
      </c>
    </row>
    <row r="4587" spans="1:13" x14ac:dyDescent="0.25">
      <c r="A4587">
        <v>54927</v>
      </c>
      <c r="B4587" s="58" t="s">
        <v>4026</v>
      </c>
      <c r="C4587" s="58" t="s">
        <v>410</v>
      </c>
      <c r="D4587" s="58" t="s">
        <v>1539</v>
      </c>
      <c r="E4587" s="58">
        <v>1980</v>
      </c>
      <c r="F4587" s="58">
        <v>4</v>
      </c>
      <c r="G4587" s="59">
        <v>1E-3</v>
      </c>
      <c r="H4587" s="58" t="s">
        <v>563</v>
      </c>
      <c r="I4587" s="59">
        <v>10.9</v>
      </c>
      <c r="J4587">
        <v>6</v>
      </c>
      <c r="K4587" s="191"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0</v>
      </c>
      <c r="L4587" s="192" t="str">
        <f t="shared" si="71"/>
        <v>Beer1980</v>
      </c>
      <c r="M4587" s="191">
        <f>VLOOKUP(L4587,'Slope %'!C:D,2,0)</f>
        <v>0.1</v>
      </c>
    </row>
    <row r="4588" spans="1:13" x14ac:dyDescent="0.25">
      <c r="A4588">
        <v>54927</v>
      </c>
      <c r="B4588" s="58" t="s">
        <v>4026</v>
      </c>
      <c r="C4588" s="58" t="s">
        <v>410</v>
      </c>
      <c r="D4588" s="58" t="s">
        <v>1539</v>
      </c>
      <c r="E4588" s="58">
        <v>1980</v>
      </c>
      <c r="F4588" s="58">
        <v>4</v>
      </c>
      <c r="G4588" s="59">
        <v>1E-3</v>
      </c>
      <c r="H4588" s="58" t="s">
        <v>563</v>
      </c>
      <c r="I4588" s="59">
        <v>10.9</v>
      </c>
      <c r="J4588">
        <v>6</v>
      </c>
      <c r="K4588" s="191"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0</v>
      </c>
      <c r="L4588" s="192" t="str">
        <f t="shared" si="71"/>
        <v>Beer1980</v>
      </c>
      <c r="M4588" s="191">
        <f>VLOOKUP(L4588,'Slope %'!C:D,2,0)</f>
        <v>0.1</v>
      </c>
    </row>
    <row r="4589" spans="1:13" x14ac:dyDescent="0.25">
      <c r="A4589">
        <v>54931</v>
      </c>
      <c r="B4589" s="58" t="s">
        <v>4027</v>
      </c>
      <c r="C4589" s="58" t="s">
        <v>410</v>
      </c>
      <c r="D4589" s="58" t="s">
        <v>621</v>
      </c>
      <c r="E4589" s="58">
        <v>500</v>
      </c>
      <c r="F4589" s="58">
        <v>24</v>
      </c>
      <c r="G4589" s="59">
        <v>3.8</v>
      </c>
      <c r="H4589" s="58" t="s">
        <v>563</v>
      </c>
      <c r="I4589" s="59">
        <v>3.49</v>
      </c>
      <c r="J4589">
        <v>1</v>
      </c>
      <c r="K4589" s="191"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1.48</v>
      </c>
      <c r="L4589" s="192" t="str">
        <f t="shared" si="71"/>
        <v>Beer500</v>
      </c>
      <c r="M4589" s="191">
        <f>VLOOKUP(L4589,'Slope %'!C:D,2,0)</f>
        <v>0.12</v>
      </c>
    </row>
    <row r="4590" spans="1:13" x14ac:dyDescent="0.25">
      <c r="A4590">
        <v>54931</v>
      </c>
      <c r="B4590" s="58" t="s">
        <v>4027</v>
      </c>
      <c r="C4590" s="58" t="s">
        <v>410</v>
      </c>
      <c r="D4590" s="58" t="s">
        <v>621</v>
      </c>
      <c r="E4590" s="58">
        <v>500</v>
      </c>
      <c r="F4590" s="58">
        <v>24</v>
      </c>
      <c r="G4590" s="59">
        <v>3.8</v>
      </c>
      <c r="H4590" s="58" t="s">
        <v>563</v>
      </c>
      <c r="I4590" s="59">
        <v>3.49</v>
      </c>
      <c r="J4590">
        <v>1</v>
      </c>
      <c r="K4590" s="191"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1.48</v>
      </c>
      <c r="L4590" s="192" t="str">
        <f t="shared" si="71"/>
        <v>Beer500</v>
      </c>
      <c r="M4590" s="191">
        <f>VLOOKUP(L4590,'Slope %'!C:D,2,0)</f>
        <v>0.12</v>
      </c>
    </row>
    <row r="4591" spans="1:13" x14ac:dyDescent="0.25">
      <c r="A4591">
        <v>55010</v>
      </c>
      <c r="B4591" s="58" t="s">
        <v>4028</v>
      </c>
      <c r="C4591" s="58" t="s">
        <v>410</v>
      </c>
      <c r="D4591" s="58" t="s">
        <v>1539</v>
      </c>
      <c r="E4591" s="58">
        <v>330</v>
      </c>
      <c r="F4591" s="58">
        <v>24</v>
      </c>
      <c r="G4591" s="59">
        <v>1E-3</v>
      </c>
      <c r="H4591" s="58" t="s">
        <v>563</v>
      </c>
      <c r="I4591" s="59">
        <v>2.29</v>
      </c>
      <c r="J4591">
        <v>1</v>
      </c>
      <c r="K4591" s="191"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0</v>
      </c>
      <c r="L4591" s="192" t="str">
        <f t="shared" si="71"/>
        <v>Beer330</v>
      </c>
      <c r="M4591" s="191">
        <f>VLOOKUP(L4591,'Slope %'!C:D,2,0)</f>
        <v>0.12</v>
      </c>
    </row>
    <row r="4592" spans="1:13" x14ac:dyDescent="0.25">
      <c r="A4592">
        <v>55010</v>
      </c>
      <c r="B4592" s="58" t="s">
        <v>4028</v>
      </c>
      <c r="C4592" s="58" t="s">
        <v>410</v>
      </c>
      <c r="D4592" s="58" t="s">
        <v>1539</v>
      </c>
      <c r="E4592" s="58">
        <v>330</v>
      </c>
      <c r="F4592" s="58">
        <v>24</v>
      </c>
      <c r="G4592" s="59">
        <v>1E-3</v>
      </c>
      <c r="H4592" s="58" t="s">
        <v>563</v>
      </c>
      <c r="I4592" s="59">
        <v>2.29</v>
      </c>
      <c r="J4592">
        <v>1</v>
      </c>
      <c r="K4592" s="191"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0</v>
      </c>
      <c r="L4592" s="192" t="str">
        <f t="shared" si="71"/>
        <v>Beer330</v>
      </c>
      <c r="M4592" s="191">
        <f>VLOOKUP(L4592,'Slope %'!C:D,2,0)</f>
        <v>0.12</v>
      </c>
    </row>
    <row r="4593" spans="1:13" x14ac:dyDescent="0.25">
      <c r="A4593">
        <v>55043</v>
      </c>
      <c r="B4593" s="58" t="s">
        <v>4029</v>
      </c>
      <c r="C4593" s="58" t="s">
        <v>410</v>
      </c>
      <c r="D4593" s="58" t="s">
        <v>677</v>
      </c>
      <c r="E4593" s="58">
        <v>500</v>
      </c>
      <c r="F4593" s="58">
        <v>12</v>
      </c>
      <c r="G4593" s="59">
        <v>5.2</v>
      </c>
      <c r="H4593" s="58" t="s">
        <v>1813</v>
      </c>
      <c r="I4593" s="59">
        <v>5.24</v>
      </c>
      <c r="J4593">
        <v>1</v>
      </c>
      <c r="K4593" s="191"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2.0299999999999998</v>
      </c>
      <c r="L4593" s="192" t="str">
        <f t="shared" si="71"/>
        <v>Beer500</v>
      </c>
      <c r="M4593" s="191">
        <f>VLOOKUP(L4593,'Slope %'!C:D,2,0)</f>
        <v>0.12</v>
      </c>
    </row>
    <row r="4594" spans="1:13" x14ac:dyDescent="0.25">
      <c r="A4594">
        <v>55043</v>
      </c>
      <c r="B4594" s="58" t="s">
        <v>4029</v>
      </c>
      <c r="C4594" s="58" t="s">
        <v>410</v>
      </c>
      <c r="D4594" s="58" t="s">
        <v>677</v>
      </c>
      <c r="E4594" s="58">
        <v>500</v>
      </c>
      <c r="F4594" s="58">
        <v>12</v>
      </c>
      <c r="G4594" s="59">
        <v>5.2</v>
      </c>
      <c r="H4594" s="58" t="s">
        <v>1813</v>
      </c>
      <c r="I4594" s="59">
        <v>5.24</v>
      </c>
      <c r="J4594">
        <v>1</v>
      </c>
      <c r="K4594" s="191"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2.0299999999999998</v>
      </c>
      <c r="L4594" s="192" t="str">
        <f t="shared" si="71"/>
        <v>Beer500</v>
      </c>
      <c r="M4594" s="191">
        <f>VLOOKUP(L4594,'Slope %'!C:D,2,0)</f>
        <v>0.12</v>
      </c>
    </row>
    <row r="4595" spans="1:13" x14ac:dyDescent="0.25">
      <c r="A4595">
        <v>55084</v>
      </c>
      <c r="B4595" s="58" t="s">
        <v>4030</v>
      </c>
      <c r="C4595" s="58" t="s">
        <v>673</v>
      </c>
      <c r="D4595" s="58" t="s">
        <v>674</v>
      </c>
      <c r="E4595" s="58">
        <v>30000</v>
      </c>
      <c r="F4595" s="58">
        <v>1</v>
      </c>
      <c r="G4595" s="59">
        <v>4.5</v>
      </c>
      <c r="H4595" s="58" t="s">
        <v>1810</v>
      </c>
      <c r="I4595" s="59">
        <v>169.96</v>
      </c>
      <c r="J4595">
        <v>1</v>
      </c>
      <c r="K4595" s="191"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105.39</v>
      </c>
      <c r="L4595" s="192" t="str">
        <f t="shared" si="71"/>
        <v>Ready to Drink30000</v>
      </c>
      <c r="M4595" s="191" t="e">
        <f>VLOOKUP(L4595,'Slope %'!C:D,2,0)</f>
        <v>#N/A</v>
      </c>
    </row>
    <row r="4596" spans="1:13" x14ac:dyDescent="0.25">
      <c r="A4596">
        <v>55084</v>
      </c>
      <c r="B4596" s="58" t="s">
        <v>4030</v>
      </c>
      <c r="C4596" s="58" t="s">
        <v>673</v>
      </c>
      <c r="D4596" s="58" t="s">
        <v>674</v>
      </c>
      <c r="E4596" s="58">
        <v>30000</v>
      </c>
      <c r="F4596" s="58">
        <v>1</v>
      </c>
      <c r="G4596" s="59">
        <v>4.5</v>
      </c>
      <c r="H4596" s="58" t="s">
        <v>1810</v>
      </c>
      <c r="I4596" s="59">
        <v>169.96</v>
      </c>
      <c r="J4596">
        <v>1</v>
      </c>
      <c r="K4596" s="191"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105.39</v>
      </c>
      <c r="L4596" s="192" t="str">
        <f t="shared" si="71"/>
        <v>Ready to Drink30000</v>
      </c>
      <c r="M4596" s="191" t="e">
        <f>VLOOKUP(L4596,'Slope %'!C:D,2,0)</f>
        <v>#N/A</v>
      </c>
    </row>
    <row r="4597" spans="1:13" x14ac:dyDescent="0.25">
      <c r="A4597">
        <v>55116</v>
      </c>
      <c r="B4597" s="58" t="s">
        <v>4031</v>
      </c>
      <c r="C4597" s="58" t="s">
        <v>414</v>
      </c>
      <c r="D4597" s="58" t="s">
        <v>810</v>
      </c>
      <c r="E4597" s="58">
        <v>750</v>
      </c>
      <c r="F4597" s="58">
        <v>6</v>
      </c>
      <c r="G4597" s="59">
        <v>45.5</v>
      </c>
      <c r="H4597" s="58" t="s">
        <v>419</v>
      </c>
      <c r="I4597" s="59">
        <v>79.95</v>
      </c>
      <c r="J4597">
        <v>1</v>
      </c>
      <c r="K4597" s="191"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26.64</v>
      </c>
      <c r="L4597" s="192" t="str">
        <f t="shared" si="71"/>
        <v>Spirits750</v>
      </c>
      <c r="M4597" s="191">
        <f>VLOOKUP(L4597,'Slope %'!C:D,2,0)</f>
        <v>7.0000000000000007E-2</v>
      </c>
    </row>
    <row r="4598" spans="1:13" x14ac:dyDescent="0.25">
      <c r="A4598">
        <v>55182</v>
      </c>
      <c r="B4598" s="58" t="s">
        <v>4032</v>
      </c>
      <c r="C4598" s="58" t="s">
        <v>410</v>
      </c>
      <c r="D4598" s="58" t="s">
        <v>677</v>
      </c>
      <c r="E4598" s="58">
        <v>473</v>
      </c>
      <c r="F4598" s="58">
        <v>24</v>
      </c>
      <c r="G4598" s="59">
        <v>5.3</v>
      </c>
      <c r="H4598" s="58" t="s">
        <v>3485</v>
      </c>
      <c r="I4598" s="59">
        <v>4.0999999999999996</v>
      </c>
      <c r="J4598">
        <v>1</v>
      </c>
      <c r="K4598" s="191"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1.96</v>
      </c>
      <c r="L4598" s="192" t="str">
        <f t="shared" si="71"/>
        <v>Beer473</v>
      </c>
      <c r="M4598" s="191">
        <f>VLOOKUP(L4598,'Slope %'!C:D,2,0)</f>
        <v>0.12</v>
      </c>
    </row>
    <row r="4599" spans="1:13" x14ac:dyDescent="0.25">
      <c r="A4599">
        <v>55182</v>
      </c>
      <c r="B4599" s="58" t="s">
        <v>4032</v>
      </c>
      <c r="C4599" s="58" t="s">
        <v>410</v>
      </c>
      <c r="D4599" s="58" t="s">
        <v>677</v>
      </c>
      <c r="E4599" s="58">
        <v>473</v>
      </c>
      <c r="F4599" s="58">
        <v>24</v>
      </c>
      <c r="G4599" s="59">
        <v>5.3</v>
      </c>
      <c r="H4599" s="58" t="s">
        <v>3485</v>
      </c>
      <c r="I4599" s="59">
        <v>4.0999999999999996</v>
      </c>
      <c r="J4599">
        <v>1</v>
      </c>
      <c r="K4599" s="191"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1.96</v>
      </c>
      <c r="L4599" s="192" t="str">
        <f t="shared" si="71"/>
        <v>Beer473</v>
      </c>
      <c r="M4599" s="191">
        <f>VLOOKUP(L4599,'Slope %'!C:D,2,0)</f>
        <v>0.12</v>
      </c>
    </row>
    <row r="4600" spans="1:13" x14ac:dyDescent="0.25">
      <c r="A4600">
        <v>55184</v>
      </c>
      <c r="B4600" s="58" t="s">
        <v>4033</v>
      </c>
      <c r="C4600" s="58" t="s">
        <v>410</v>
      </c>
      <c r="D4600" s="58" t="s">
        <v>677</v>
      </c>
      <c r="E4600" s="58">
        <v>473</v>
      </c>
      <c r="F4600" s="58">
        <v>24</v>
      </c>
      <c r="G4600" s="59">
        <v>5.3</v>
      </c>
      <c r="H4600" s="58" t="s">
        <v>3485</v>
      </c>
      <c r="I4600" s="59">
        <v>4.25</v>
      </c>
      <c r="J4600">
        <v>1</v>
      </c>
      <c r="K4600" s="191"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1.96</v>
      </c>
      <c r="L4600" s="192" t="str">
        <f t="shared" si="71"/>
        <v>Beer473</v>
      </c>
      <c r="M4600" s="191">
        <f>VLOOKUP(L4600,'Slope %'!C:D,2,0)</f>
        <v>0.12</v>
      </c>
    </row>
    <row r="4601" spans="1:13" x14ac:dyDescent="0.25">
      <c r="A4601">
        <v>55184</v>
      </c>
      <c r="B4601" s="58" t="s">
        <v>4033</v>
      </c>
      <c r="C4601" s="58" t="s">
        <v>410</v>
      </c>
      <c r="D4601" s="58" t="s">
        <v>677</v>
      </c>
      <c r="E4601" s="58">
        <v>473</v>
      </c>
      <c r="F4601" s="58">
        <v>24</v>
      </c>
      <c r="G4601" s="59">
        <v>5.3</v>
      </c>
      <c r="H4601" s="58" t="s">
        <v>3485</v>
      </c>
      <c r="I4601" s="59">
        <v>4.25</v>
      </c>
      <c r="J4601">
        <v>1</v>
      </c>
      <c r="K4601" s="191"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1.96</v>
      </c>
      <c r="L4601" s="192" t="str">
        <f t="shared" si="71"/>
        <v>Beer473</v>
      </c>
      <c r="M4601" s="191">
        <f>VLOOKUP(L4601,'Slope %'!C:D,2,0)</f>
        <v>0.12</v>
      </c>
    </row>
    <row r="4602" spans="1:13" x14ac:dyDescent="0.25">
      <c r="A4602">
        <v>55206</v>
      </c>
      <c r="B4602" s="58" t="s">
        <v>4034</v>
      </c>
      <c r="C4602" s="58" t="s">
        <v>410</v>
      </c>
      <c r="D4602" s="58" t="s">
        <v>906</v>
      </c>
      <c r="E4602" s="58">
        <v>4260</v>
      </c>
      <c r="F4602" s="58">
        <v>2</v>
      </c>
      <c r="G4602" s="59">
        <v>8.43</v>
      </c>
      <c r="H4602" s="58" t="s">
        <v>1283</v>
      </c>
      <c r="I4602" s="59">
        <v>30.99</v>
      </c>
      <c r="J4602">
        <v>12</v>
      </c>
      <c r="K4602" s="191"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28.04</v>
      </c>
      <c r="L4602" s="192" t="str">
        <f t="shared" si="71"/>
        <v>Beer4260</v>
      </c>
      <c r="M4602" s="191">
        <f>VLOOKUP(L4602,'Slope %'!C:D,2,0)</f>
        <v>7.0000000000000007E-2</v>
      </c>
    </row>
    <row r="4603" spans="1:13" x14ac:dyDescent="0.25">
      <c r="A4603">
        <v>55206</v>
      </c>
      <c r="B4603" s="58" t="s">
        <v>4034</v>
      </c>
      <c r="C4603" s="58" t="s">
        <v>410</v>
      </c>
      <c r="D4603" s="58" t="s">
        <v>906</v>
      </c>
      <c r="E4603" s="58">
        <v>4260</v>
      </c>
      <c r="F4603" s="58">
        <v>2</v>
      </c>
      <c r="G4603" s="59">
        <v>8.43</v>
      </c>
      <c r="H4603" s="58" t="s">
        <v>1283</v>
      </c>
      <c r="I4603" s="59">
        <v>30.99</v>
      </c>
      <c r="J4603">
        <v>12</v>
      </c>
      <c r="K4603" s="191"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28.04</v>
      </c>
      <c r="L4603" s="192" t="str">
        <f t="shared" si="71"/>
        <v>Beer4260</v>
      </c>
      <c r="M4603" s="191">
        <f>VLOOKUP(L4603,'Slope %'!C:D,2,0)</f>
        <v>7.0000000000000007E-2</v>
      </c>
    </row>
    <row r="4604" spans="1:13" x14ac:dyDescent="0.25">
      <c r="A4604">
        <v>55239</v>
      </c>
      <c r="B4604" s="58" t="s">
        <v>4035</v>
      </c>
      <c r="C4604" s="58" t="s">
        <v>414</v>
      </c>
      <c r="D4604" s="58" t="s">
        <v>500</v>
      </c>
      <c r="E4604" s="58">
        <v>700</v>
      </c>
      <c r="F4604" s="58">
        <v>6</v>
      </c>
      <c r="G4604" s="59">
        <v>43</v>
      </c>
      <c r="H4604" s="58" t="s">
        <v>496</v>
      </c>
      <c r="I4604" s="59">
        <v>94.99</v>
      </c>
      <c r="J4604">
        <v>1</v>
      </c>
      <c r="K4604" s="191"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23.5</v>
      </c>
      <c r="L4604" s="192" t="str">
        <f t="shared" si="71"/>
        <v>Spirits700</v>
      </c>
      <c r="M4604" s="191">
        <f>VLOOKUP(L4604,'Slope %'!C:D,2,0)</f>
        <v>7.0000000000000007E-2</v>
      </c>
    </row>
    <row r="4605" spans="1:13" x14ac:dyDescent="0.25">
      <c r="A4605">
        <v>55241</v>
      </c>
      <c r="B4605" s="58" t="s">
        <v>4036</v>
      </c>
      <c r="C4605" s="58" t="s">
        <v>410</v>
      </c>
      <c r="D4605" s="58" t="s">
        <v>717</v>
      </c>
      <c r="E4605" s="58">
        <v>1000</v>
      </c>
      <c r="F4605" s="58">
        <v>16</v>
      </c>
      <c r="G4605" s="59">
        <v>10</v>
      </c>
      <c r="H4605" s="58" t="s">
        <v>1200</v>
      </c>
      <c r="I4605" s="59">
        <v>7.93</v>
      </c>
      <c r="J4605">
        <v>1</v>
      </c>
      <c r="K4605" s="191"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7.81</v>
      </c>
      <c r="L4605" s="192" t="str">
        <f t="shared" si="71"/>
        <v>Beer1000</v>
      </c>
      <c r="M4605" s="191">
        <f>VLOOKUP(L4605,'Slope %'!C:D,2,0)</f>
        <v>0.12</v>
      </c>
    </row>
    <row r="4606" spans="1:13" x14ac:dyDescent="0.25">
      <c r="A4606">
        <v>55241</v>
      </c>
      <c r="B4606" s="58" t="s">
        <v>4036</v>
      </c>
      <c r="C4606" s="58" t="s">
        <v>410</v>
      </c>
      <c r="D4606" s="58" t="s">
        <v>717</v>
      </c>
      <c r="E4606" s="58">
        <v>1000</v>
      </c>
      <c r="F4606" s="58">
        <v>16</v>
      </c>
      <c r="G4606" s="59">
        <v>10</v>
      </c>
      <c r="H4606" s="58" t="s">
        <v>1200</v>
      </c>
      <c r="I4606" s="59">
        <v>7.93</v>
      </c>
      <c r="J4606">
        <v>1</v>
      </c>
      <c r="K4606" s="191"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7.81</v>
      </c>
      <c r="L4606" s="192" t="str">
        <f t="shared" si="71"/>
        <v>Beer1000</v>
      </c>
      <c r="M4606" s="191">
        <f>VLOOKUP(L4606,'Slope %'!C:D,2,0)</f>
        <v>0.12</v>
      </c>
    </row>
    <row r="4607" spans="1:13" x14ac:dyDescent="0.25">
      <c r="A4607">
        <v>55256</v>
      </c>
      <c r="B4607" s="58" t="s">
        <v>4037</v>
      </c>
      <c r="C4607" s="58" t="s">
        <v>414</v>
      </c>
      <c r="D4607" s="58" t="s">
        <v>460</v>
      </c>
      <c r="E4607" s="58">
        <v>750</v>
      </c>
      <c r="F4607" s="58">
        <v>6</v>
      </c>
      <c r="G4607" s="59">
        <v>43</v>
      </c>
      <c r="H4607" s="58" t="s">
        <v>591</v>
      </c>
      <c r="I4607" s="59">
        <v>49.99</v>
      </c>
      <c r="J4607">
        <v>1</v>
      </c>
      <c r="K4607" s="191"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25.18</v>
      </c>
      <c r="L4607" s="192" t="str">
        <f t="shared" si="71"/>
        <v>Spirits750</v>
      </c>
      <c r="M4607" s="191">
        <f>VLOOKUP(L4607,'Slope %'!C:D,2,0)</f>
        <v>7.0000000000000007E-2</v>
      </c>
    </row>
    <row r="4608" spans="1:13" x14ac:dyDescent="0.25">
      <c r="A4608">
        <v>55265</v>
      </c>
      <c r="B4608" s="58" t="s">
        <v>4038</v>
      </c>
      <c r="C4608" s="58" t="s">
        <v>423</v>
      </c>
      <c r="D4608" s="58" t="s">
        <v>476</v>
      </c>
      <c r="E4608" s="58">
        <v>750</v>
      </c>
      <c r="F4608" s="58">
        <v>12</v>
      </c>
      <c r="G4608" s="59">
        <v>14.5</v>
      </c>
      <c r="H4608" s="58" t="s">
        <v>799</v>
      </c>
      <c r="I4608" s="59">
        <v>55.99</v>
      </c>
      <c r="J4608">
        <v>1</v>
      </c>
      <c r="K4608" s="191"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8.49</v>
      </c>
      <c r="L4608" s="192" t="str">
        <f t="shared" si="71"/>
        <v>Wine750</v>
      </c>
      <c r="M4608" s="191">
        <f>VLOOKUP(L4608,'Slope %'!C:D,2,0)</f>
        <v>0.1</v>
      </c>
    </row>
    <row r="4609" spans="1:13" x14ac:dyDescent="0.25">
      <c r="A4609">
        <v>55278</v>
      </c>
      <c r="B4609" s="58" t="s">
        <v>4039</v>
      </c>
      <c r="C4609" s="58" t="s">
        <v>410</v>
      </c>
      <c r="D4609" s="58" t="s">
        <v>717</v>
      </c>
      <c r="E4609" s="58">
        <v>1000</v>
      </c>
      <c r="F4609" s="58">
        <v>16</v>
      </c>
      <c r="G4609" s="59">
        <v>8</v>
      </c>
      <c r="H4609" s="58" t="s">
        <v>1200</v>
      </c>
      <c r="I4609" s="59">
        <v>6.35</v>
      </c>
      <c r="J4609">
        <v>1</v>
      </c>
      <c r="K4609" s="191"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6.25</v>
      </c>
      <c r="L4609" s="192" t="str">
        <f t="shared" si="71"/>
        <v>Beer1000</v>
      </c>
      <c r="M4609" s="191">
        <f>VLOOKUP(L4609,'Slope %'!C:D,2,0)</f>
        <v>0.12</v>
      </c>
    </row>
    <row r="4610" spans="1:13" x14ac:dyDescent="0.25">
      <c r="A4610">
        <v>55278</v>
      </c>
      <c r="B4610" s="58" t="s">
        <v>4039</v>
      </c>
      <c r="C4610" s="58" t="s">
        <v>410</v>
      </c>
      <c r="D4610" s="58" t="s">
        <v>717</v>
      </c>
      <c r="E4610" s="58">
        <v>1000</v>
      </c>
      <c r="F4610" s="58">
        <v>16</v>
      </c>
      <c r="G4610" s="59">
        <v>8</v>
      </c>
      <c r="H4610" s="58" t="s">
        <v>1200</v>
      </c>
      <c r="I4610" s="59">
        <v>6.35</v>
      </c>
      <c r="J4610">
        <v>1</v>
      </c>
      <c r="K4610" s="191"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6.25</v>
      </c>
      <c r="L4610" s="192" t="str">
        <f t="shared" si="71"/>
        <v>Beer1000</v>
      </c>
      <c r="M4610" s="191">
        <f>VLOOKUP(L4610,'Slope %'!C:D,2,0)</f>
        <v>0.12</v>
      </c>
    </row>
    <row r="4611" spans="1:13" x14ac:dyDescent="0.25">
      <c r="A4611">
        <v>55281</v>
      </c>
      <c r="B4611" s="58" t="s">
        <v>4040</v>
      </c>
      <c r="C4611" s="58" t="s">
        <v>414</v>
      </c>
      <c r="D4611" s="58" t="s">
        <v>500</v>
      </c>
      <c r="E4611" s="58">
        <v>750</v>
      </c>
      <c r="F4611" s="58">
        <v>6</v>
      </c>
      <c r="G4611" s="59">
        <v>40</v>
      </c>
      <c r="H4611" s="58" t="s">
        <v>501</v>
      </c>
      <c r="I4611" s="59">
        <v>215.99</v>
      </c>
      <c r="J4611">
        <v>1</v>
      </c>
      <c r="K4611" s="191"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23.42</v>
      </c>
      <c r="L4611" s="192" t="str">
        <f t="shared" ref="L4611:L4674" si="72">(_xlfn.CONCAT(C4611,E4611))</f>
        <v>Spirits750</v>
      </c>
      <c r="M4611" s="191">
        <f>VLOOKUP(L4611,'Slope %'!C:D,2,0)</f>
        <v>7.0000000000000007E-2</v>
      </c>
    </row>
    <row r="4612" spans="1:13" x14ac:dyDescent="0.25">
      <c r="A4612">
        <v>55331</v>
      </c>
      <c r="B4612" s="58" t="s">
        <v>4041</v>
      </c>
      <c r="C4612" s="58" t="s">
        <v>410</v>
      </c>
      <c r="D4612" s="58" t="s">
        <v>411</v>
      </c>
      <c r="E4612" s="58">
        <v>355</v>
      </c>
      <c r="F4612" s="58">
        <v>24</v>
      </c>
      <c r="G4612" s="59">
        <v>4.8</v>
      </c>
      <c r="H4612" s="58" t="s">
        <v>4042</v>
      </c>
      <c r="I4612" s="59">
        <v>4.17</v>
      </c>
      <c r="J4612">
        <v>1</v>
      </c>
      <c r="K4612" s="191"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1.33</v>
      </c>
      <c r="L4612" s="192" t="str">
        <f t="shared" si="72"/>
        <v>Beer355</v>
      </c>
      <c r="M4612" s="191">
        <f>VLOOKUP(L4612,'Slope %'!C:D,2,0)</f>
        <v>0.12</v>
      </c>
    </row>
    <row r="4613" spans="1:13" x14ac:dyDescent="0.25">
      <c r="A4613">
        <v>55331</v>
      </c>
      <c r="B4613" s="58" t="s">
        <v>4041</v>
      </c>
      <c r="C4613" s="58" t="s">
        <v>410</v>
      </c>
      <c r="D4613" s="58" t="s">
        <v>411</v>
      </c>
      <c r="E4613" s="58">
        <v>355</v>
      </c>
      <c r="F4613" s="58">
        <v>24</v>
      </c>
      <c r="G4613" s="59">
        <v>4.8</v>
      </c>
      <c r="H4613" s="58" t="s">
        <v>4042</v>
      </c>
      <c r="I4613" s="59">
        <v>4.17</v>
      </c>
      <c r="J4613">
        <v>1</v>
      </c>
      <c r="K4613" s="191"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1.33</v>
      </c>
      <c r="L4613" s="192" t="str">
        <f t="shared" si="72"/>
        <v>Beer355</v>
      </c>
      <c r="M4613" s="191">
        <f>VLOOKUP(L4613,'Slope %'!C:D,2,0)</f>
        <v>0.12</v>
      </c>
    </row>
    <row r="4614" spans="1:13" x14ac:dyDescent="0.25">
      <c r="A4614">
        <v>55337</v>
      </c>
      <c r="B4614" s="58" t="s">
        <v>4043</v>
      </c>
      <c r="C4614" s="58" t="s">
        <v>410</v>
      </c>
      <c r="D4614" s="58" t="s">
        <v>717</v>
      </c>
      <c r="E4614" s="58">
        <v>473</v>
      </c>
      <c r="F4614" s="58">
        <v>24</v>
      </c>
      <c r="G4614" s="59">
        <v>7.5</v>
      </c>
      <c r="H4614" s="58" t="s">
        <v>1526</v>
      </c>
      <c r="I4614" s="59">
        <v>4.25</v>
      </c>
      <c r="J4614">
        <v>1</v>
      </c>
      <c r="K4614" s="191"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2.77</v>
      </c>
      <c r="L4614" s="192" t="str">
        <f t="shared" si="72"/>
        <v>Beer473</v>
      </c>
      <c r="M4614" s="191">
        <f>VLOOKUP(L4614,'Slope %'!C:D,2,0)</f>
        <v>0.12</v>
      </c>
    </row>
    <row r="4615" spans="1:13" x14ac:dyDescent="0.25">
      <c r="A4615">
        <v>55337</v>
      </c>
      <c r="B4615" s="58" t="s">
        <v>4043</v>
      </c>
      <c r="C4615" s="58" t="s">
        <v>410</v>
      </c>
      <c r="D4615" s="58" t="s">
        <v>717</v>
      </c>
      <c r="E4615" s="58">
        <v>473</v>
      </c>
      <c r="F4615" s="58">
        <v>24</v>
      </c>
      <c r="G4615" s="59">
        <v>7.5</v>
      </c>
      <c r="H4615" s="58" t="s">
        <v>1526</v>
      </c>
      <c r="I4615" s="59">
        <v>4.25</v>
      </c>
      <c r="J4615">
        <v>1</v>
      </c>
      <c r="K4615" s="191"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2.77</v>
      </c>
      <c r="L4615" s="192" t="str">
        <f t="shared" si="72"/>
        <v>Beer473</v>
      </c>
      <c r="M4615" s="191">
        <f>VLOOKUP(L4615,'Slope %'!C:D,2,0)</f>
        <v>0.12</v>
      </c>
    </row>
    <row r="4616" spans="1:13" x14ac:dyDescent="0.25">
      <c r="A4616">
        <v>55377</v>
      </c>
      <c r="B4616" s="58" t="s">
        <v>4044</v>
      </c>
      <c r="C4616" s="58" t="s">
        <v>410</v>
      </c>
      <c r="D4616" s="58" t="s">
        <v>621</v>
      </c>
      <c r="E4616" s="58">
        <v>355</v>
      </c>
      <c r="F4616" s="58">
        <v>24</v>
      </c>
      <c r="G4616" s="59">
        <v>3.8</v>
      </c>
      <c r="H4616" s="58" t="s">
        <v>4042</v>
      </c>
      <c r="I4616" s="59">
        <v>4.17</v>
      </c>
      <c r="J4616">
        <v>1</v>
      </c>
      <c r="K4616" s="191"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1.05</v>
      </c>
      <c r="L4616" s="192" t="str">
        <f t="shared" si="72"/>
        <v>Beer355</v>
      </c>
      <c r="M4616" s="191">
        <f>VLOOKUP(L4616,'Slope %'!C:D,2,0)</f>
        <v>0.12</v>
      </c>
    </row>
    <row r="4617" spans="1:13" x14ac:dyDescent="0.25">
      <c r="A4617">
        <v>55377</v>
      </c>
      <c r="B4617" s="58" t="s">
        <v>4044</v>
      </c>
      <c r="C4617" s="58" t="s">
        <v>410</v>
      </c>
      <c r="D4617" s="58" t="s">
        <v>621</v>
      </c>
      <c r="E4617" s="58">
        <v>355</v>
      </c>
      <c r="F4617" s="58">
        <v>24</v>
      </c>
      <c r="G4617" s="59">
        <v>3.8</v>
      </c>
      <c r="H4617" s="58" t="s">
        <v>4042</v>
      </c>
      <c r="I4617" s="59">
        <v>4.17</v>
      </c>
      <c r="J4617">
        <v>1</v>
      </c>
      <c r="K4617" s="191"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1.05</v>
      </c>
      <c r="L4617" s="192" t="str">
        <f t="shared" si="72"/>
        <v>Beer355</v>
      </c>
      <c r="M4617" s="191">
        <f>VLOOKUP(L4617,'Slope %'!C:D,2,0)</f>
        <v>0.12</v>
      </c>
    </row>
    <row r="4618" spans="1:13" x14ac:dyDescent="0.25">
      <c r="A4618">
        <v>55403</v>
      </c>
      <c r="B4618" s="58" t="s">
        <v>2838</v>
      </c>
      <c r="C4618" s="58" t="s">
        <v>414</v>
      </c>
      <c r="D4618" s="58" t="s">
        <v>1475</v>
      </c>
      <c r="E4618" s="58">
        <v>750</v>
      </c>
      <c r="F4618" s="58">
        <v>12</v>
      </c>
      <c r="G4618" s="59">
        <v>42.8</v>
      </c>
      <c r="H4618" s="58" t="s">
        <v>600</v>
      </c>
      <c r="I4618" s="59">
        <v>29.49</v>
      </c>
      <c r="J4618">
        <v>1</v>
      </c>
      <c r="K4618" s="191"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25.06</v>
      </c>
      <c r="L4618" s="192" t="str">
        <f t="shared" si="72"/>
        <v>Spirits750</v>
      </c>
      <c r="M4618" s="191">
        <f>VLOOKUP(L4618,'Slope %'!C:D,2,0)</f>
        <v>7.0000000000000007E-2</v>
      </c>
    </row>
    <row r="4619" spans="1:13" x14ac:dyDescent="0.25">
      <c r="A4619">
        <v>55408</v>
      </c>
      <c r="B4619" s="58" t="s">
        <v>4045</v>
      </c>
      <c r="C4619" s="58" t="s">
        <v>414</v>
      </c>
      <c r="D4619" s="58" t="s">
        <v>500</v>
      </c>
      <c r="E4619" s="58">
        <v>750</v>
      </c>
      <c r="F4619" s="58">
        <v>6</v>
      </c>
      <c r="G4619" s="59">
        <v>40</v>
      </c>
      <c r="H4619" s="58" t="s">
        <v>586</v>
      </c>
      <c r="I4619" s="59">
        <v>54.99</v>
      </c>
      <c r="J4619">
        <v>1</v>
      </c>
      <c r="K4619" s="191"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23.42</v>
      </c>
      <c r="L4619" s="192" t="str">
        <f t="shared" si="72"/>
        <v>Spirits750</v>
      </c>
      <c r="M4619" s="191">
        <f>VLOOKUP(L4619,'Slope %'!C:D,2,0)</f>
        <v>7.0000000000000007E-2</v>
      </c>
    </row>
    <row r="4620" spans="1:13" x14ac:dyDescent="0.25">
      <c r="A4620">
        <v>55411</v>
      </c>
      <c r="B4620" s="58" t="s">
        <v>4046</v>
      </c>
      <c r="C4620" s="58" t="s">
        <v>423</v>
      </c>
      <c r="D4620" s="58" t="s">
        <v>436</v>
      </c>
      <c r="E4620" s="58">
        <v>750</v>
      </c>
      <c r="F4620" s="58">
        <v>12</v>
      </c>
      <c r="G4620" s="59">
        <v>14</v>
      </c>
      <c r="H4620" s="58" t="s">
        <v>586</v>
      </c>
      <c r="I4620" s="59">
        <v>18.690000000000001</v>
      </c>
      <c r="J4620">
        <v>1</v>
      </c>
      <c r="K4620" s="191"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8.1999999999999993</v>
      </c>
      <c r="L4620" s="192" t="str">
        <f t="shared" si="72"/>
        <v>Wine750</v>
      </c>
      <c r="M4620" s="191">
        <f>VLOOKUP(L4620,'Slope %'!C:D,2,0)</f>
        <v>0.1</v>
      </c>
    </row>
    <row r="4621" spans="1:13" x14ac:dyDescent="0.25">
      <c r="A4621">
        <v>55414</v>
      </c>
      <c r="B4621" s="58" t="s">
        <v>4047</v>
      </c>
      <c r="C4621" s="58" t="s">
        <v>423</v>
      </c>
      <c r="D4621" s="58" t="s">
        <v>476</v>
      </c>
      <c r="E4621" s="58">
        <v>750</v>
      </c>
      <c r="F4621" s="58">
        <v>12</v>
      </c>
      <c r="G4621" s="59">
        <v>14</v>
      </c>
      <c r="H4621" s="58" t="s">
        <v>586</v>
      </c>
      <c r="I4621" s="59">
        <v>19.690000000000001</v>
      </c>
      <c r="J4621">
        <v>1</v>
      </c>
      <c r="K4621" s="191"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8.1999999999999993</v>
      </c>
      <c r="L4621" s="192" t="str">
        <f t="shared" si="72"/>
        <v>Wine750</v>
      </c>
      <c r="M4621" s="191">
        <f>VLOOKUP(L4621,'Slope %'!C:D,2,0)</f>
        <v>0.1</v>
      </c>
    </row>
    <row r="4622" spans="1:13" x14ac:dyDescent="0.25">
      <c r="A4622">
        <v>55430</v>
      </c>
      <c r="B4622" s="58" t="s">
        <v>4048</v>
      </c>
      <c r="C4622" s="58" t="s">
        <v>439</v>
      </c>
      <c r="D4622" s="58" t="s">
        <v>4049</v>
      </c>
      <c r="E4622" s="58">
        <v>0</v>
      </c>
      <c r="F4622" s="58">
        <v>50</v>
      </c>
      <c r="H4622" s="58" t="s">
        <v>3888</v>
      </c>
      <c r="I4622" s="59">
        <v>1.99</v>
      </c>
      <c r="K4622" s="191"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0</v>
      </c>
      <c r="L4622" s="192" t="str">
        <f t="shared" si="72"/>
        <v>Non Liquor Merchandise0</v>
      </c>
      <c r="M4622" s="191" t="e">
        <f>VLOOKUP(L4622,'Slope %'!C:D,2,0)</f>
        <v>#N/A</v>
      </c>
    </row>
    <row r="4623" spans="1:13" x14ac:dyDescent="0.25">
      <c r="A4623">
        <v>55434</v>
      </c>
      <c r="B4623" s="58" t="s">
        <v>4050</v>
      </c>
      <c r="C4623" s="58" t="s">
        <v>423</v>
      </c>
      <c r="D4623" s="58" t="s">
        <v>436</v>
      </c>
      <c r="E4623" s="58">
        <v>750</v>
      </c>
      <c r="F4623" s="58">
        <v>6</v>
      </c>
      <c r="G4623" s="59">
        <v>14.5</v>
      </c>
      <c r="H4623" s="58" t="s">
        <v>437</v>
      </c>
      <c r="I4623" s="59">
        <v>87.99</v>
      </c>
      <c r="J4623">
        <v>1</v>
      </c>
      <c r="K4623" s="191"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8.49</v>
      </c>
      <c r="L4623" s="192" t="str">
        <f t="shared" si="72"/>
        <v>Wine750</v>
      </c>
      <c r="M4623" s="191">
        <f>VLOOKUP(L4623,'Slope %'!C:D,2,0)</f>
        <v>0.1</v>
      </c>
    </row>
    <row r="4624" spans="1:13" x14ac:dyDescent="0.25">
      <c r="A4624">
        <v>55436</v>
      </c>
      <c r="B4624" s="58" t="s">
        <v>4051</v>
      </c>
      <c r="C4624" s="58" t="s">
        <v>439</v>
      </c>
      <c r="D4624" s="58" t="s">
        <v>4049</v>
      </c>
      <c r="E4624" s="58">
        <v>0</v>
      </c>
      <c r="F4624" s="58">
        <v>50</v>
      </c>
      <c r="H4624" s="58" t="s">
        <v>3888</v>
      </c>
      <c r="I4624" s="59">
        <v>1.99</v>
      </c>
      <c r="K4624" s="191"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0</v>
      </c>
      <c r="L4624" s="192" t="str">
        <f t="shared" si="72"/>
        <v>Non Liquor Merchandise0</v>
      </c>
      <c r="M4624" s="191" t="e">
        <f>VLOOKUP(L4624,'Slope %'!C:D,2,0)</f>
        <v>#N/A</v>
      </c>
    </row>
    <row r="4625" spans="1:13" x14ac:dyDescent="0.25">
      <c r="A4625">
        <v>55437</v>
      </c>
      <c r="B4625" s="58" t="s">
        <v>4052</v>
      </c>
      <c r="C4625" s="58" t="s">
        <v>423</v>
      </c>
      <c r="D4625" s="58" t="s">
        <v>476</v>
      </c>
      <c r="E4625" s="58">
        <v>750</v>
      </c>
      <c r="F4625" s="58">
        <v>6</v>
      </c>
      <c r="G4625" s="59">
        <v>14.5</v>
      </c>
      <c r="H4625" s="58" t="s">
        <v>437</v>
      </c>
      <c r="I4625" s="59">
        <v>233.14</v>
      </c>
      <c r="J4625">
        <v>1</v>
      </c>
      <c r="K4625" s="191"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8.49</v>
      </c>
      <c r="L4625" s="192" t="str">
        <f t="shared" si="72"/>
        <v>Wine750</v>
      </c>
      <c r="M4625" s="191">
        <f>VLOOKUP(L4625,'Slope %'!C:D,2,0)</f>
        <v>0.1</v>
      </c>
    </row>
    <row r="4626" spans="1:13" x14ac:dyDescent="0.25">
      <c r="A4626">
        <v>55445</v>
      </c>
      <c r="B4626" s="58" t="s">
        <v>4053</v>
      </c>
      <c r="C4626" s="58" t="s">
        <v>439</v>
      </c>
      <c r="D4626" s="58" t="s">
        <v>4049</v>
      </c>
      <c r="E4626" s="58">
        <v>0</v>
      </c>
      <c r="F4626" s="58">
        <v>50</v>
      </c>
      <c r="H4626" s="58" t="s">
        <v>3888</v>
      </c>
      <c r="I4626" s="59">
        <v>1.99</v>
      </c>
      <c r="K4626" s="191"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0</v>
      </c>
      <c r="L4626" s="192" t="str">
        <f t="shared" si="72"/>
        <v>Non Liquor Merchandise0</v>
      </c>
      <c r="M4626" s="191" t="e">
        <f>VLOOKUP(L4626,'Slope %'!C:D,2,0)</f>
        <v>#N/A</v>
      </c>
    </row>
    <row r="4627" spans="1:13" x14ac:dyDescent="0.25">
      <c r="A4627">
        <v>55446</v>
      </c>
      <c r="B4627" s="58" t="s">
        <v>4054</v>
      </c>
      <c r="C4627" s="58" t="s">
        <v>439</v>
      </c>
      <c r="D4627" s="58" t="s">
        <v>4049</v>
      </c>
      <c r="E4627" s="58">
        <v>0</v>
      </c>
      <c r="F4627" s="58">
        <v>50</v>
      </c>
      <c r="H4627" s="58" t="s">
        <v>3888</v>
      </c>
      <c r="I4627" s="59">
        <v>1.99</v>
      </c>
      <c r="K4627" s="191"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0</v>
      </c>
      <c r="L4627" s="192" t="str">
        <f t="shared" si="72"/>
        <v>Non Liquor Merchandise0</v>
      </c>
      <c r="M4627" s="191" t="e">
        <f>VLOOKUP(L4627,'Slope %'!C:D,2,0)</f>
        <v>#N/A</v>
      </c>
    </row>
    <row r="4628" spans="1:13" x14ac:dyDescent="0.25">
      <c r="A4628">
        <v>55453</v>
      </c>
      <c r="B4628" s="58" t="s">
        <v>4055</v>
      </c>
      <c r="C4628" s="58" t="s">
        <v>410</v>
      </c>
      <c r="D4628" s="58" t="s">
        <v>717</v>
      </c>
      <c r="E4628" s="58">
        <v>473</v>
      </c>
      <c r="F4628" s="58">
        <v>24</v>
      </c>
      <c r="G4628" s="59">
        <v>8</v>
      </c>
      <c r="H4628" s="58" t="s">
        <v>2781</v>
      </c>
      <c r="I4628" s="59">
        <v>4.95</v>
      </c>
      <c r="J4628">
        <v>1</v>
      </c>
      <c r="K4628" s="191"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2.95</v>
      </c>
      <c r="L4628" s="192" t="str">
        <f t="shared" si="72"/>
        <v>Beer473</v>
      </c>
      <c r="M4628" s="191">
        <f>VLOOKUP(L4628,'Slope %'!C:D,2,0)</f>
        <v>0.12</v>
      </c>
    </row>
    <row r="4629" spans="1:13" x14ac:dyDescent="0.25">
      <c r="A4629">
        <v>55453</v>
      </c>
      <c r="B4629" s="58" t="s">
        <v>4055</v>
      </c>
      <c r="C4629" s="58" t="s">
        <v>410</v>
      </c>
      <c r="D4629" s="58" t="s">
        <v>717</v>
      </c>
      <c r="E4629" s="58">
        <v>473</v>
      </c>
      <c r="F4629" s="58">
        <v>24</v>
      </c>
      <c r="G4629" s="59">
        <v>8</v>
      </c>
      <c r="H4629" s="58" t="s">
        <v>2781</v>
      </c>
      <c r="I4629" s="59">
        <v>4.95</v>
      </c>
      <c r="J4629">
        <v>1</v>
      </c>
      <c r="K4629" s="191"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2.95</v>
      </c>
      <c r="L4629" s="192" t="str">
        <f t="shared" si="72"/>
        <v>Beer473</v>
      </c>
      <c r="M4629" s="191">
        <f>VLOOKUP(L4629,'Slope %'!C:D,2,0)</f>
        <v>0.12</v>
      </c>
    </row>
    <row r="4630" spans="1:13" x14ac:dyDescent="0.25">
      <c r="A4630">
        <v>55464</v>
      </c>
      <c r="B4630" s="58" t="s">
        <v>4056</v>
      </c>
      <c r="C4630" s="58" t="s">
        <v>410</v>
      </c>
      <c r="D4630" s="58" t="s">
        <v>411</v>
      </c>
      <c r="E4630" s="58">
        <v>473</v>
      </c>
      <c r="F4630" s="58">
        <v>24</v>
      </c>
      <c r="G4630" s="59">
        <v>5.5</v>
      </c>
      <c r="H4630" s="58" t="s">
        <v>600</v>
      </c>
      <c r="I4630" s="59">
        <v>3.29</v>
      </c>
      <c r="J4630">
        <v>1</v>
      </c>
      <c r="K4630" s="191"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2.0299999999999998</v>
      </c>
      <c r="L4630" s="192" t="str">
        <f t="shared" si="72"/>
        <v>Beer473</v>
      </c>
      <c r="M4630" s="191">
        <f>VLOOKUP(L4630,'Slope %'!C:D,2,0)</f>
        <v>0.12</v>
      </c>
    </row>
    <row r="4631" spans="1:13" x14ac:dyDescent="0.25">
      <c r="A4631">
        <v>55464</v>
      </c>
      <c r="B4631" s="58" t="s">
        <v>4056</v>
      </c>
      <c r="C4631" s="58" t="s">
        <v>410</v>
      </c>
      <c r="D4631" s="58" t="s">
        <v>411</v>
      </c>
      <c r="E4631" s="58">
        <v>473</v>
      </c>
      <c r="F4631" s="58">
        <v>24</v>
      </c>
      <c r="G4631" s="59">
        <v>5.5</v>
      </c>
      <c r="H4631" s="58" t="s">
        <v>600</v>
      </c>
      <c r="I4631" s="59">
        <v>3.29</v>
      </c>
      <c r="J4631">
        <v>1</v>
      </c>
      <c r="K4631" s="191"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2.0299999999999998</v>
      </c>
      <c r="L4631" s="192" t="str">
        <f t="shared" si="72"/>
        <v>Beer473</v>
      </c>
      <c r="M4631" s="191">
        <f>VLOOKUP(L4631,'Slope %'!C:D,2,0)</f>
        <v>0.12</v>
      </c>
    </row>
    <row r="4632" spans="1:13" x14ac:dyDescent="0.25">
      <c r="A4632">
        <v>55484</v>
      </c>
      <c r="B4632" s="58" t="s">
        <v>4057</v>
      </c>
      <c r="C4632" s="58" t="s">
        <v>410</v>
      </c>
      <c r="D4632" s="58" t="s">
        <v>717</v>
      </c>
      <c r="E4632" s="58">
        <v>473</v>
      </c>
      <c r="F4632" s="58">
        <v>24</v>
      </c>
      <c r="G4632" s="59">
        <v>5.7</v>
      </c>
      <c r="H4632" s="58" t="s">
        <v>2066</v>
      </c>
      <c r="I4632" s="59">
        <v>4.3899999999999997</v>
      </c>
      <c r="J4632">
        <v>1</v>
      </c>
      <c r="K4632" s="191"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2.1</v>
      </c>
      <c r="L4632" s="192" t="str">
        <f t="shared" si="72"/>
        <v>Beer473</v>
      </c>
      <c r="M4632" s="191">
        <f>VLOOKUP(L4632,'Slope %'!C:D,2,0)</f>
        <v>0.12</v>
      </c>
    </row>
    <row r="4633" spans="1:13" x14ac:dyDescent="0.25">
      <c r="A4633">
        <v>55484</v>
      </c>
      <c r="B4633" s="58" t="s">
        <v>4057</v>
      </c>
      <c r="C4633" s="58" t="s">
        <v>410</v>
      </c>
      <c r="D4633" s="58" t="s">
        <v>717</v>
      </c>
      <c r="E4633" s="58">
        <v>473</v>
      </c>
      <c r="F4633" s="58">
        <v>24</v>
      </c>
      <c r="G4633" s="59">
        <v>5.7</v>
      </c>
      <c r="H4633" s="58" t="s">
        <v>2066</v>
      </c>
      <c r="I4633" s="59">
        <v>4.3899999999999997</v>
      </c>
      <c r="J4633">
        <v>1</v>
      </c>
      <c r="K4633" s="191"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2.1</v>
      </c>
      <c r="L4633" s="192" t="str">
        <f t="shared" si="72"/>
        <v>Beer473</v>
      </c>
      <c r="M4633" s="191">
        <f>VLOOKUP(L4633,'Slope %'!C:D,2,0)</f>
        <v>0.12</v>
      </c>
    </row>
    <row r="4634" spans="1:13" x14ac:dyDescent="0.25">
      <c r="A4634">
        <v>55519</v>
      </c>
      <c r="B4634" s="58" t="s">
        <v>4058</v>
      </c>
      <c r="C4634" s="58" t="s">
        <v>673</v>
      </c>
      <c r="D4634" s="58" t="s">
        <v>674</v>
      </c>
      <c r="E4634" s="58">
        <v>2000</v>
      </c>
      <c r="F4634" s="58">
        <v>8</v>
      </c>
      <c r="G4634" s="59">
        <v>7</v>
      </c>
      <c r="H4634" s="58" t="s">
        <v>628</v>
      </c>
      <c r="I4634" s="59">
        <v>11.57</v>
      </c>
      <c r="J4634">
        <v>1</v>
      </c>
      <c r="K4634" s="191"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10.93</v>
      </c>
      <c r="L4634" s="192" t="str">
        <f t="shared" si="72"/>
        <v>Ready to Drink2000</v>
      </c>
      <c r="M4634" s="191">
        <f>VLOOKUP(L4634,'Slope %'!C:D,2,0)</f>
        <v>0.1</v>
      </c>
    </row>
    <row r="4635" spans="1:13" x14ac:dyDescent="0.25">
      <c r="A4635">
        <v>55519</v>
      </c>
      <c r="B4635" s="58" t="s">
        <v>4058</v>
      </c>
      <c r="C4635" s="58" t="s">
        <v>673</v>
      </c>
      <c r="D4635" s="58" t="s">
        <v>674</v>
      </c>
      <c r="E4635" s="58">
        <v>2000</v>
      </c>
      <c r="F4635" s="58">
        <v>8</v>
      </c>
      <c r="G4635" s="59">
        <v>7</v>
      </c>
      <c r="H4635" s="58" t="s">
        <v>628</v>
      </c>
      <c r="I4635" s="59">
        <v>11.57</v>
      </c>
      <c r="J4635">
        <v>1</v>
      </c>
      <c r="K4635" s="191"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10.93</v>
      </c>
      <c r="L4635" s="192" t="str">
        <f t="shared" si="72"/>
        <v>Ready to Drink2000</v>
      </c>
      <c r="M4635" s="191">
        <f>VLOOKUP(L4635,'Slope %'!C:D,2,0)</f>
        <v>0.1</v>
      </c>
    </row>
    <row r="4636" spans="1:13" x14ac:dyDescent="0.25">
      <c r="A4636">
        <v>55526</v>
      </c>
      <c r="B4636" s="58" t="s">
        <v>4059</v>
      </c>
      <c r="C4636" s="58" t="s">
        <v>673</v>
      </c>
      <c r="D4636" s="58" t="s">
        <v>674</v>
      </c>
      <c r="E4636" s="58">
        <v>2130</v>
      </c>
      <c r="F4636" s="58">
        <v>4</v>
      </c>
      <c r="G4636" s="59">
        <v>5</v>
      </c>
      <c r="H4636" s="58" t="s">
        <v>759</v>
      </c>
      <c r="I4636" s="59">
        <v>17.989999999999998</v>
      </c>
      <c r="J4636">
        <v>6</v>
      </c>
      <c r="K4636" s="191"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8.31</v>
      </c>
      <c r="L4636" s="192" t="str">
        <f t="shared" si="72"/>
        <v>Ready to Drink2130</v>
      </c>
      <c r="M4636" s="191">
        <f>VLOOKUP(L4636,'Slope %'!C:D,2,0)</f>
        <v>0.1</v>
      </c>
    </row>
    <row r="4637" spans="1:13" x14ac:dyDescent="0.25">
      <c r="A4637">
        <v>55526</v>
      </c>
      <c r="B4637" s="58" t="s">
        <v>4059</v>
      </c>
      <c r="C4637" s="58" t="s">
        <v>673</v>
      </c>
      <c r="D4637" s="58" t="s">
        <v>674</v>
      </c>
      <c r="E4637" s="58">
        <v>2130</v>
      </c>
      <c r="F4637" s="58">
        <v>4</v>
      </c>
      <c r="G4637" s="59">
        <v>5</v>
      </c>
      <c r="H4637" s="58" t="s">
        <v>759</v>
      </c>
      <c r="I4637" s="59">
        <v>17.989999999999998</v>
      </c>
      <c r="J4637">
        <v>6</v>
      </c>
      <c r="K4637" s="191"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8.31</v>
      </c>
      <c r="L4637" s="192" t="str">
        <f t="shared" si="72"/>
        <v>Ready to Drink2130</v>
      </c>
      <c r="M4637" s="191">
        <f>VLOOKUP(L4637,'Slope %'!C:D,2,0)</f>
        <v>0.1</v>
      </c>
    </row>
    <row r="4638" spans="1:13" x14ac:dyDescent="0.25">
      <c r="A4638">
        <v>55529</v>
      </c>
      <c r="B4638" s="58" t="s">
        <v>4060</v>
      </c>
      <c r="C4638" s="58" t="s">
        <v>673</v>
      </c>
      <c r="D4638" s="58" t="s">
        <v>674</v>
      </c>
      <c r="E4638" s="58">
        <v>2130</v>
      </c>
      <c r="F4638" s="58">
        <v>4</v>
      </c>
      <c r="G4638" s="59">
        <v>5</v>
      </c>
      <c r="H4638" s="58" t="s">
        <v>759</v>
      </c>
      <c r="I4638" s="59">
        <v>17.989999999999998</v>
      </c>
      <c r="J4638">
        <v>6</v>
      </c>
      <c r="K4638" s="191"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8.31</v>
      </c>
      <c r="L4638" s="192" t="str">
        <f t="shared" si="72"/>
        <v>Ready to Drink2130</v>
      </c>
      <c r="M4638" s="191">
        <f>VLOOKUP(L4638,'Slope %'!C:D,2,0)</f>
        <v>0.1</v>
      </c>
    </row>
    <row r="4639" spans="1:13" x14ac:dyDescent="0.25">
      <c r="A4639">
        <v>55529</v>
      </c>
      <c r="B4639" s="58" t="s">
        <v>4060</v>
      </c>
      <c r="C4639" s="58" t="s">
        <v>673</v>
      </c>
      <c r="D4639" s="58" t="s">
        <v>674</v>
      </c>
      <c r="E4639" s="58">
        <v>2130</v>
      </c>
      <c r="F4639" s="58">
        <v>4</v>
      </c>
      <c r="G4639" s="59">
        <v>5</v>
      </c>
      <c r="H4639" s="58" t="s">
        <v>759</v>
      </c>
      <c r="I4639" s="59">
        <v>17.989999999999998</v>
      </c>
      <c r="J4639">
        <v>6</v>
      </c>
      <c r="K4639" s="191"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8.31</v>
      </c>
      <c r="L4639" s="192" t="str">
        <f t="shared" si="72"/>
        <v>Ready to Drink2130</v>
      </c>
      <c r="M4639" s="191">
        <f>VLOOKUP(L4639,'Slope %'!C:D,2,0)</f>
        <v>0.1</v>
      </c>
    </row>
    <row r="4640" spans="1:13" x14ac:dyDescent="0.25">
      <c r="A4640">
        <v>55530</v>
      </c>
      <c r="B4640" s="58" t="s">
        <v>4061</v>
      </c>
      <c r="C4640" s="58" t="s">
        <v>414</v>
      </c>
      <c r="D4640" s="58" t="s">
        <v>524</v>
      </c>
      <c r="E4640" s="58">
        <v>750</v>
      </c>
      <c r="F4640" s="58">
        <v>6</v>
      </c>
      <c r="G4640" s="59">
        <v>43</v>
      </c>
      <c r="H4640" s="58" t="s">
        <v>628</v>
      </c>
      <c r="I4640" s="59">
        <v>74.95</v>
      </c>
      <c r="J4640">
        <v>1</v>
      </c>
      <c r="K4640" s="191"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25.18</v>
      </c>
      <c r="L4640" s="192" t="str">
        <f t="shared" si="72"/>
        <v>Spirits750</v>
      </c>
      <c r="M4640" s="191">
        <f>VLOOKUP(L4640,'Slope %'!C:D,2,0)</f>
        <v>7.0000000000000007E-2</v>
      </c>
    </row>
    <row r="4641" spans="1:13" x14ac:dyDescent="0.25">
      <c r="A4641">
        <v>55531</v>
      </c>
      <c r="B4641" s="58" t="s">
        <v>4062</v>
      </c>
      <c r="C4641" s="58" t="s">
        <v>673</v>
      </c>
      <c r="D4641" s="58" t="s">
        <v>1264</v>
      </c>
      <c r="E4641" s="58">
        <v>4260</v>
      </c>
      <c r="F4641" s="58">
        <v>2</v>
      </c>
      <c r="G4641" s="59">
        <v>5</v>
      </c>
      <c r="H4641" s="58" t="s">
        <v>759</v>
      </c>
      <c r="I4641" s="59">
        <v>32.99</v>
      </c>
      <c r="J4641">
        <v>12</v>
      </c>
      <c r="K4641" s="191"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16.63</v>
      </c>
      <c r="L4641" s="192" t="str">
        <f t="shared" si="72"/>
        <v>Ready to Drink4260</v>
      </c>
      <c r="M4641" s="191">
        <f>VLOOKUP(L4641,'Slope %'!C:D,2,0)</f>
        <v>7.0000000000000007E-2</v>
      </c>
    </row>
    <row r="4642" spans="1:13" x14ac:dyDescent="0.25">
      <c r="A4642">
        <v>55531</v>
      </c>
      <c r="B4642" s="58" t="s">
        <v>4062</v>
      </c>
      <c r="C4642" s="58" t="s">
        <v>673</v>
      </c>
      <c r="D4642" s="58" t="s">
        <v>1264</v>
      </c>
      <c r="E4642" s="58">
        <v>4260</v>
      </c>
      <c r="F4642" s="58">
        <v>2</v>
      </c>
      <c r="G4642" s="59">
        <v>5</v>
      </c>
      <c r="H4642" s="58" t="s">
        <v>759</v>
      </c>
      <c r="I4642" s="59">
        <v>32.99</v>
      </c>
      <c r="J4642">
        <v>12</v>
      </c>
      <c r="K4642" s="191"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16.63</v>
      </c>
      <c r="L4642" s="192" t="str">
        <f t="shared" si="72"/>
        <v>Ready to Drink4260</v>
      </c>
      <c r="M4642" s="191">
        <f>VLOOKUP(L4642,'Slope %'!C:D,2,0)</f>
        <v>7.0000000000000007E-2</v>
      </c>
    </row>
    <row r="4643" spans="1:13" x14ac:dyDescent="0.25">
      <c r="A4643">
        <v>55532</v>
      </c>
      <c r="B4643" s="58" t="s">
        <v>4063</v>
      </c>
      <c r="C4643" s="58" t="s">
        <v>673</v>
      </c>
      <c r="D4643" s="58" t="s">
        <v>1398</v>
      </c>
      <c r="E4643" s="58">
        <v>3960</v>
      </c>
      <c r="F4643" s="58">
        <v>2</v>
      </c>
      <c r="G4643" s="59">
        <v>4.5</v>
      </c>
      <c r="H4643" s="58" t="s">
        <v>412</v>
      </c>
      <c r="I4643" s="59">
        <v>36.99</v>
      </c>
      <c r="J4643">
        <v>12</v>
      </c>
      <c r="K4643" s="191"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13.91</v>
      </c>
      <c r="L4643" s="192" t="str">
        <f t="shared" si="72"/>
        <v>Ready to Drink3960</v>
      </c>
      <c r="M4643" s="191">
        <f>VLOOKUP(L4643,'Slope %'!C:D,2,0)</f>
        <v>7.0000000000000007E-2</v>
      </c>
    </row>
    <row r="4644" spans="1:13" x14ac:dyDescent="0.25">
      <c r="A4644">
        <v>55532</v>
      </c>
      <c r="B4644" s="58" t="s">
        <v>4063</v>
      </c>
      <c r="C4644" s="58" t="s">
        <v>673</v>
      </c>
      <c r="D4644" s="58" t="s">
        <v>1398</v>
      </c>
      <c r="E4644" s="58">
        <v>3960</v>
      </c>
      <c r="F4644" s="58">
        <v>2</v>
      </c>
      <c r="G4644" s="59">
        <v>4.5</v>
      </c>
      <c r="H4644" s="58" t="s">
        <v>412</v>
      </c>
      <c r="I4644" s="59">
        <v>36.99</v>
      </c>
      <c r="J4644">
        <v>12</v>
      </c>
      <c r="K4644" s="191"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13.91</v>
      </c>
      <c r="L4644" s="192" t="str">
        <f t="shared" si="72"/>
        <v>Ready to Drink3960</v>
      </c>
      <c r="M4644" s="191">
        <f>VLOOKUP(L4644,'Slope %'!C:D,2,0)</f>
        <v>7.0000000000000007E-2</v>
      </c>
    </row>
    <row r="4645" spans="1:13" x14ac:dyDescent="0.25">
      <c r="A4645">
        <v>55581</v>
      </c>
      <c r="B4645" s="58" t="s">
        <v>4064</v>
      </c>
      <c r="C4645" s="58" t="s">
        <v>414</v>
      </c>
      <c r="D4645" s="58" t="s">
        <v>1515</v>
      </c>
      <c r="E4645" s="58">
        <v>375</v>
      </c>
      <c r="F4645" s="58">
        <v>12</v>
      </c>
      <c r="G4645" s="59">
        <v>24</v>
      </c>
      <c r="H4645" s="58" t="s">
        <v>684</v>
      </c>
      <c r="I4645" s="59">
        <v>27.99</v>
      </c>
      <c r="J4645">
        <v>1</v>
      </c>
      <c r="K4645" s="191"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7.98</v>
      </c>
      <c r="L4645" s="192" t="str">
        <f t="shared" si="72"/>
        <v>Spirits375</v>
      </c>
      <c r="M4645" s="191">
        <f>VLOOKUP(L4645,'Slope %'!C:D,2,0)</f>
        <v>0.1</v>
      </c>
    </row>
    <row r="4646" spans="1:13" x14ac:dyDescent="0.25">
      <c r="A4646">
        <v>55606</v>
      </c>
      <c r="B4646" s="58" t="s">
        <v>4065</v>
      </c>
      <c r="C4646" s="58" t="s">
        <v>423</v>
      </c>
      <c r="D4646" s="58" t="s">
        <v>473</v>
      </c>
      <c r="E4646" s="58">
        <v>750</v>
      </c>
      <c r="F4646" s="58">
        <v>6</v>
      </c>
      <c r="G4646" s="59">
        <v>12.9</v>
      </c>
      <c r="H4646" s="58" t="s">
        <v>586</v>
      </c>
      <c r="I4646" s="59">
        <v>69.989999999999995</v>
      </c>
      <c r="J4646">
        <v>1</v>
      </c>
      <c r="K4646" s="191"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7.55</v>
      </c>
      <c r="L4646" s="192" t="str">
        <f t="shared" si="72"/>
        <v>Wine750</v>
      </c>
      <c r="M4646" s="191">
        <f>VLOOKUP(L4646,'Slope %'!C:D,2,0)</f>
        <v>0.1</v>
      </c>
    </row>
    <row r="4647" spans="1:13" x14ac:dyDescent="0.25">
      <c r="A4647">
        <v>55607</v>
      </c>
      <c r="B4647" s="58" t="s">
        <v>4066</v>
      </c>
      <c r="C4647" s="58" t="s">
        <v>410</v>
      </c>
      <c r="D4647" s="58" t="s">
        <v>906</v>
      </c>
      <c r="E4647" s="58">
        <v>473</v>
      </c>
      <c r="F4647" s="58">
        <v>24</v>
      </c>
      <c r="G4647" s="59">
        <v>5</v>
      </c>
      <c r="H4647" s="58" t="s">
        <v>2066</v>
      </c>
      <c r="I4647" s="59">
        <v>4.75</v>
      </c>
      <c r="J4647">
        <v>1</v>
      </c>
      <c r="K4647" s="191"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1.85</v>
      </c>
      <c r="L4647" s="192" t="str">
        <f t="shared" si="72"/>
        <v>Beer473</v>
      </c>
      <c r="M4647" s="191">
        <f>VLOOKUP(L4647,'Slope %'!C:D,2,0)</f>
        <v>0.12</v>
      </c>
    </row>
    <row r="4648" spans="1:13" x14ac:dyDescent="0.25">
      <c r="A4648">
        <v>55607</v>
      </c>
      <c r="B4648" s="58" t="s">
        <v>4066</v>
      </c>
      <c r="C4648" s="58" t="s">
        <v>410</v>
      </c>
      <c r="D4648" s="58" t="s">
        <v>906</v>
      </c>
      <c r="E4648" s="58">
        <v>473</v>
      </c>
      <c r="F4648" s="58">
        <v>24</v>
      </c>
      <c r="G4648" s="59">
        <v>5</v>
      </c>
      <c r="H4648" s="58" t="s">
        <v>2066</v>
      </c>
      <c r="I4648" s="59">
        <v>4.75</v>
      </c>
      <c r="J4648">
        <v>1</v>
      </c>
      <c r="K4648" s="191"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1.85</v>
      </c>
      <c r="L4648" s="192" t="str">
        <f t="shared" si="72"/>
        <v>Beer473</v>
      </c>
      <c r="M4648" s="191">
        <f>VLOOKUP(L4648,'Slope %'!C:D,2,0)</f>
        <v>0.12</v>
      </c>
    </row>
    <row r="4649" spans="1:13" x14ac:dyDescent="0.25">
      <c r="A4649">
        <v>55610</v>
      </c>
      <c r="B4649" s="58" t="s">
        <v>4067</v>
      </c>
      <c r="C4649" s="58" t="s">
        <v>423</v>
      </c>
      <c r="D4649" s="58" t="s">
        <v>436</v>
      </c>
      <c r="E4649" s="58">
        <v>750</v>
      </c>
      <c r="F4649" s="58">
        <v>6</v>
      </c>
      <c r="G4649" s="59">
        <v>14.5</v>
      </c>
      <c r="H4649" s="58" t="s">
        <v>586</v>
      </c>
      <c r="I4649" s="59">
        <v>189.99</v>
      </c>
      <c r="J4649">
        <v>1</v>
      </c>
      <c r="K4649" s="191"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8.49</v>
      </c>
      <c r="L4649" s="192" t="str">
        <f t="shared" si="72"/>
        <v>Wine750</v>
      </c>
      <c r="M4649" s="191">
        <f>VLOOKUP(L4649,'Slope %'!C:D,2,0)</f>
        <v>0.1</v>
      </c>
    </row>
    <row r="4650" spans="1:13" x14ac:dyDescent="0.25">
      <c r="A4650">
        <v>55699</v>
      </c>
      <c r="B4650" s="58" t="s">
        <v>4068</v>
      </c>
      <c r="C4650" s="58" t="s">
        <v>410</v>
      </c>
      <c r="D4650" s="58" t="s">
        <v>717</v>
      </c>
      <c r="E4650" s="58">
        <v>355</v>
      </c>
      <c r="F4650" s="58">
        <v>24</v>
      </c>
      <c r="G4650" s="59">
        <v>10.5</v>
      </c>
      <c r="H4650" s="58" t="s">
        <v>1855</v>
      </c>
      <c r="I4650" s="59">
        <v>5.0999999999999996</v>
      </c>
      <c r="J4650">
        <v>1</v>
      </c>
      <c r="K4650" s="191"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2.91</v>
      </c>
      <c r="L4650" s="192" t="str">
        <f t="shared" si="72"/>
        <v>Beer355</v>
      </c>
      <c r="M4650" s="191">
        <f>VLOOKUP(L4650,'Slope %'!C:D,2,0)</f>
        <v>0.12</v>
      </c>
    </row>
    <row r="4651" spans="1:13" x14ac:dyDescent="0.25">
      <c r="A4651">
        <v>55699</v>
      </c>
      <c r="B4651" s="58" t="s">
        <v>4068</v>
      </c>
      <c r="C4651" s="58" t="s">
        <v>410</v>
      </c>
      <c r="D4651" s="58" t="s">
        <v>717</v>
      </c>
      <c r="E4651" s="58">
        <v>355</v>
      </c>
      <c r="F4651" s="58">
        <v>24</v>
      </c>
      <c r="G4651" s="59">
        <v>10.5</v>
      </c>
      <c r="H4651" s="58" t="s">
        <v>1855</v>
      </c>
      <c r="I4651" s="59">
        <v>5.0999999999999996</v>
      </c>
      <c r="J4651">
        <v>1</v>
      </c>
      <c r="K4651" s="191"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2.91</v>
      </c>
      <c r="L4651" s="192" t="str">
        <f t="shared" si="72"/>
        <v>Beer355</v>
      </c>
      <c r="M4651" s="191">
        <f>VLOOKUP(L4651,'Slope %'!C:D,2,0)</f>
        <v>0.12</v>
      </c>
    </row>
    <row r="4652" spans="1:13" x14ac:dyDescent="0.25">
      <c r="A4652">
        <v>55707</v>
      </c>
      <c r="B4652" s="58" t="s">
        <v>4069</v>
      </c>
      <c r="C4652" s="58" t="s">
        <v>673</v>
      </c>
      <c r="D4652" s="58" t="s">
        <v>674</v>
      </c>
      <c r="E4652" s="58">
        <v>275</v>
      </c>
      <c r="F4652" s="58">
        <v>24</v>
      </c>
      <c r="G4652" s="59">
        <v>4.0999999999999996</v>
      </c>
      <c r="H4652" s="58" t="s">
        <v>600</v>
      </c>
      <c r="I4652" s="59">
        <v>2.99</v>
      </c>
      <c r="J4652">
        <v>1</v>
      </c>
      <c r="K4652" s="191"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1</v>
      </c>
      <c r="L4652" s="192" t="str">
        <f t="shared" si="72"/>
        <v>Ready to Drink275</v>
      </c>
      <c r="M4652" s="191">
        <f>VLOOKUP(L4652,'Slope %'!C:D,2,0)</f>
        <v>0.12</v>
      </c>
    </row>
    <row r="4653" spans="1:13" x14ac:dyDescent="0.25">
      <c r="A4653">
        <v>55707</v>
      </c>
      <c r="B4653" s="58" t="s">
        <v>4069</v>
      </c>
      <c r="C4653" s="58" t="s">
        <v>673</v>
      </c>
      <c r="D4653" s="58" t="s">
        <v>674</v>
      </c>
      <c r="E4653" s="58">
        <v>275</v>
      </c>
      <c r="F4653" s="58">
        <v>24</v>
      </c>
      <c r="G4653" s="59">
        <v>4.0999999999999996</v>
      </c>
      <c r="H4653" s="58" t="s">
        <v>600</v>
      </c>
      <c r="I4653" s="59">
        <v>2.99</v>
      </c>
      <c r="J4653">
        <v>1</v>
      </c>
      <c r="K4653" s="191"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1</v>
      </c>
      <c r="L4653" s="192" t="str">
        <f t="shared" si="72"/>
        <v>Ready to Drink275</v>
      </c>
      <c r="M4653" s="191">
        <f>VLOOKUP(L4653,'Slope %'!C:D,2,0)</f>
        <v>0.12</v>
      </c>
    </row>
    <row r="4654" spans="1:13" x14ac:dyDescent="0.25">
      <c r="A4654">
        <v>55742</v>
      </c>
      <c r="B4654" s="58" t="s">
        <v>4070</v>
      </c>
      <c r="C4654" s="58" t="s">
        <v>414</v>
      </c>
      <c r="D4654" s="58" t="s">
        <v>1515</v>
      </c>
      <c r="E4654" s="58">
        <v>500</v>
      </c>
      <c r="F4654" s="58">
        <v>6</v>
      </c>
      <c r="G4654" s="59">
        <v>41</v>
      </c>
      <c r="H4654" s="58" t="s">
        <v>600</v>
      </c>
      <c r="I4654" s="59">
        <v>118.99</v>
      </c>
      <c r="J4654">
        <v>1</v>
      </c>
      <c r="K4654" s="191"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16.96</v>
      </c>
      <c r="L4654" s="192" t="str">
        <f t="shared" si="72"/>
        <v>Spirits500</v>
      </c>
      <c r="M4654" s="191">
        <f>VLOOKUP(L4654,'Slope %'!C:D,2,0)</f>
        <v>7.0000000000000007E-2</v>
      </c>
    </row>
    <row r="4655" spans="1:13" x14ac:dyDescent="0.25">
      <c r="A4655">
        <v>55765</v>
      </c>
      <c r="B4655" s="58" t="s">
        <v>4071</v>
      </c>
      <c r="C4655" s="58" t="s">
        <v>423</v>
      </c>
      <c r="D4655" s="58" t="s">
        <v>473</v>
      </c>
      <c r="E4655" s="58">
        <v>750</v>
      </c>
      <c r="F4655" s="58">
        <v>12</v>
      </c>
      <c r="G4655" s="59">
        <v>13</v>
      </c>
      <c r="H4655" s="58" t="s">
        <v>425</v>
      </c>
      <c r="I4655" s="59">
        <v>19.989999999999998</v>
      </c>
      <c r="J4655">
        <v>1</v>
      </c>
      <c r="K4655" s="191"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7.61</v>
      </c>
      <c r="L4655" s="192" t="str">
        <f t="shared" si="72"/>
        <v>Wine750</v>
      </c>
      <c r="M4655" s="191">
        <f>VLOOKUP(L4655,'Slope %'!C:D,2,0)</f>
        <v>0.1</v>
      </c>
    </row>
    <row r="4656" spans="1:13" x14ac:dyDescent="0.25">
      <c r="A4656">
        <v>55767</v>
      </c>
      <c r="B4656" s="58" t="s">
        <v>4072</v>
      </c>
      <c r="C4656" s="58" t="s">
        <v>423</v>
      </c>
      <c r="D4656" s="58" t="s">
        <v>476</v>
      </c>
      <c r="E4656" s="58">
        <v>750</v>
      </c>
      <c r="F4656" s="58">
        <v>12</v>
      </c>
      <c r="G4656" s="59">
        <v>13</v>
      </c>
      <c r="H4656" s="58" t="s">
        <v>425</v>
      </c>
      <c r="I4656" s="59">
        <v>19.989999999999998</v>
      </c>
      <c r="J4656">
        <v>1</v>
      </c>
      <c r="K4656" s="191"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7.61</v>
      </c>
      <c r="L4656" s="192" t="str">
        <f t="shared" si="72"/>
        <v>Wine750</v>
      </c>
      <c r="M4656" s="191">
        <f>VLOOKUP(L4656,'Slope %'!C:D,2,0)</f>
        <v>0.1</v>
      </c>
    </row>
    <row r="4657" spans="1:13" x14ac:dyDescent="0.25">
      <c r="A4657">
        <v>55768</v>
      </c>
      <c r="B4657" s="58" t="s">
        <v>4073</v>
      </c>
      <c r="C4657" s="58" t="s">
        <v>423</v>
      </c>
      <c r="D4657" s="58" t="s">
        <v>575</v>
      </c>
      <c r="E4657" s="58">
        <v>750</v>
      </c>
      <c r="F4657" s="58">
        <v>12</v>
      </c>
      <c r="G4657" s="59">
        <v>12</v>
      </c>
      <c r="H4657" s="58" t="s">
        <v>425</v>
      </c>
      <c r="I4657" s="59">
        <v>14.99</v>
      </c>
      <c r="J4657">
        <v>1</v>
      </c>
      <c r="K4657" s="191"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7.03</v>
      </c>
      <c r="L4657" s="192" t="str">
        <f t="shared" si="72"/>
        <v>Wine750</v>
      </c>
      <c r="M4657" s="191">
        <f>VLOOKUP(L4657,'Slope %'!C:D,2,0)</f>
        <v>0.1</v>
      </c>
    </row>
    <row r="4658" spans="1:13" x14ac:dyDescent="0.25">
      <c r="A4658">
        <v>55769</v>
      </c>
      <c r="B4658" s="58" t="s">
        <v>4074</v>
      </c>
      <c r="C4658" s="58" t="s">
        <v>423</v>
      </c>
      <c r="D4658" s="58" t="s">
        <v>639</v>
      </c>
      <c r="E4658" s="58">
        <v>750</v>
      </c>
      <c r="F4658" s="58">
        <v>12</v>
      </c>
      <c r="G4658" s="59">
        <v>13</v>
      </c>
      <c r="H4658" s="58" t="s">
        <v>425</v>
      </c>
      <c r="I4658" s="59">
        <v>14.99</v>
      </c>
      <c r="J4658">
        <v>1</v>
      </c>
      <c r="K4658" s="191"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7.61</v>
      </c>
      <c r="L4658" s="192" t="str">
        <f t="shared" si="72"/>
        <v>Wine750</v>
      </c>
      <c r="M4658" s="191">
        <f>VLOOKUP(L4658,'Slope %'!C:D,2,0)</f>
        <v>0.1</v>
      </c>
    </row>
    <row r="4659" spans="1:13" x14ac:dyDescent="0.25">
      <c r="A4659">
        <v>55781</v>
      </c>
      <c r="B4659" s="58" t="s">
        <v>4075</v>
      </c>
      <c r="C4659" s="58" t="s">
        <v>414</v>
      </c>
      <c r="D4659" s="58" t="s">
        <v>524</v>
      </c>
      <c r="E4659" s="58">
        <v>750</v>
      </c>
      <c r="F4659" s="58">
        <v>6</v>
      </c>
      <c r="G4659" s="59">
        <v>43</v>
      </c>
      <c r="H4659" s="58" t="s">
        <v>628</v>
      </c>
      <c r="I4659" s="59">
        <v>124.95</v>
      </c>
      <c r="J4659">
        <v>1</v>
      </c>
      <c r="K4659" s="191"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25.18</v>
      </c>
      <c r="L4659" s="192" t="str">
        <f t="shared" si="72"/>
        <v>Spirits750</v>
      </c>
      <c r="M4659" s="191">
        <f>VLOOKUP(L4659,'Slope %'!C:D,2,0)</f>
        <v>7.0000000000000007E-2</v>
      </c>
    </row>
    <row r="4660" spans="1:13" x14ac:dyDescent="0.25">
      <c r="A4660">
        <v>55797</v>
      </c>
      <c r="B4660" s="58" t="s">
        <v>4076</v>
      </c>
      <c r="C4660" s="58" t="s">
        <v>410</v>
      </c>
      <c r="D4660" s="58" t="s">
        <v>677</v>
      </c>
      <c r="E4660" s="58">
        <v>473</v>
      </c>
      <c r="F4660" s="58">
        <v>24</v>
      </c>
      <c r="G4660" s="59">
        <v>5</v>
      </c>
      <c r="H4660" s="58" t="s">
        <v>1959</v>
      </c>
      <c r="I4660" s="59">
        <v>4.25</v>
      </c>
      <c r="J4660">
        <v>1</v>
      </c>
      <c r="K4660" s="191"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1.85</v>
      </c>
      <c r="L4660" s="192" t="str">
        <f t="shared" si="72"/>
        <v>Beer473</v>
      </c>
      <c r="M4660" s="191">
        <f>VLOOKUP(L4660,'Slope %'!C:D,2,0)</f>
        <v>0.12</v>
      </c>
    </row>
    <row r="4661" spans="1:13" x14ac:dyDescent="0.25">
      <c r="A4661">
        <v>55797</v>
      </c>
      <c r="B4661" s="58" t="s">
        <v>4076</v>
      </c>
      <c r="C4661" s="58" t="s">
        <v>410</v>
      </c>
      <c r="D4661" s="58" t="s">
        <v>677</v>
      </c>
      <c r="E4661" s="58">
        <v>473</v>
      </c>
      <c r="F4661" s="58">
        <v>24</v>
      </c>
      <c r="G4661" s="59">
        <v>5</v>
      </c>
      <c r="H4661" s="58" t="s">
        <v>1959</v>
      </c>
      <c r="I4661" s="59">
        <v>4.25</v>
      </c>
      <c r="J4661">
        <v>1</v>
      </c>
      <c r="K4661" s="191"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1.85</v>
      </c>
      <c r="L4661" s="192" t="str">
        <f t="shared" si="72"/>
        <v>Beer473</v>
      </c>
      <c r="M4661" s="191">
        <f>VLOOKUP(L4661,'Slope %'!C:D,2,0)</f>
        <v>0.12</v>
      </c>
    </row>
    <row r="4662" spans="1:13" x14ac:dyDescent="0.25">
      <c r="A4662">
        <v>55807</v>
      </c>
      <c r="B4662" s="58" t="s">
        <v>4077</v>
      </c>
      <c r="C4662" s="58" t="s">
        <v>410</v>
      </c>
      <c r="D4662" s="58" t="s">
        <v>1539</v>
      </c>
      <c r="E4662" s="58">
        <v>2130</v>
      </c>
      <c r="F4662" s="58">
        <v>4</v>
      </c>
      <c r="G4662" s="59">
        <v>0.5</v>
      </c>
      <c r="H4662" s="58" t="s">
        <v>759</v>
      </c>
      <c r="I4662" s="59">
        <v>10.75</v>
      </c>
      <c r="J4662">
        <v>6</v>
      </c>
      <c r="K4662" s="191"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0.83</v>
      </c>
      <c r="L4662" s="192" t="str">
        <f t="shared" si="72"/>
        <v>Beer2130</v>
      </c>
      <c r="M4662" s="191">
        <f>VLOOKUP(L4662,'Slope %'!C:D,2,0)</f>
        <v>0.1</v>
      </c>
    </row>
    <row r="4663" spans="1:13" x14ac:dyDescent="0.25">
      <c r="A4663">
        <v>55807</v>
      </c>
      <c r="B4663" s="58" t="s">
        <v>4077</v>
      </c>
      <c r="C4663" s="58" t="s">
        <v>410</v>
      </c>
      <c r="D4663" s="58" t="s">
        <v>1539</v>
      </c>
      <c r="E4663" s="58">
        <v>2130</v>
      </c>
      <c r="F4663" s="58">
        <v>4</v>
      </c>
      <c r="G4663" s="59">
        <v>0.5</v>
      </c>
      <c r="H4663" s="58" t="s">
        <v>759</v>
      </c>
      <c r="I4663" s="59">
        <v>10.75</v>
      </c>
      <c r="J4663">
        <v>6</v>
      </c>
      <c r="K4663" s="191"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0.83</v>
      </c>
      <c r="L4663" s="192" t="str">
        <f t="shared" si="72"/>
        <v>Beer2130</v>
      </c>
      <c r="M4663" s="191">
        <f>VLOOKUP(L4663,'Slope %'!C:D,2,0)</f>
        <v>0.1</v>
      </c>
    </row>
    <row r="4664" spans="1:13" x14ac:dyDescent="0.25">
      <c r="A4664">
        <v>55828</v>
      </c>
      <c r="B4664" s="58" t="s">
        <v>4078</v>
      </c>
      <c r="C4664" s="58" t="s">
        <v>673</v>
      </c>
      <c r="D4664" s="58" t="s">
        <v>750</v>
      </c>
      <c r="E4664" s="58">
        <v>1420</v>
      </c>
      <c r="F4664" s="58">
        <v>6</v>
      </c>
      <c r="G4664" s="59">
        <v>12.5</v>
      </c>
      <c r="H4664" s="58" t="s">
        <v>1399</v>
      </c>
      <c r="I4664" s="59">
        <v>17.489999999999998</v>
      </c>
      <c r="J4664">
        <v>4</v>
      </c>
      <c r="K4664" s="191"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13.86</v>
      </c>
      <c r="L4664" s="192" t="str">
        <f t="shared" si="72"/>
        <v>Ready to Drink1420</v>
      </c>
      <c r="M4664" s="191">
        <f>VLOOKUP(L4664,'Slope %'!C:D,2,0)</f>
        <v>0.12</v>
      </c>
    </row>
    <row r="4665" spans="1:13" x14ac:dyDescent="0.25">
      <c r="A4665">
        <v>55834</v>
      </c>
      <c r="B4665" s="58" t="s">
        <v>4079</v>
      </c>
      <c r="C4665" s="58" t="s">
        <v>414</v>
      </c>
      <c r="D4665" s="58" t="s">
        <v>440</v>
      </c>
      <c r="E4665" s="58">
        <v>720</v>
      </c>
      <c r="F4665" s="58">
        <v>6</v>
      </c>
      <c r="G4665" s="59">
        <v>10.5</v>
      </c>
      <c r="H4665" s="58" t="s">
        <v>684</v>
      </c>
      <c r="I4665" s="59">
        <v>29.69</v>
      </c>
      <c r="J4665">
        <v>1</v>
      </c>
      <c r="K4665" s="191"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5.9</v>
      </c>
      <c r="L4665" s="192" t="str">
        <f t="shared" si="72"/>
        <v>Spirits720</v>
      </c>
      <c r="M4665" s="191">
        <f>VLOOKUP(L4665,'Slope %'!C:D,2,0)</f>
        <v>7.0000000000000007E-2</v>
      </c>
    </row>
    <row r="4666" spans="1:13" x14ac:dyDescent="0.25">
      <c r="A4666">
        <v>55845</v>
      </c>
      <c r="B4666" s="58" t="s">
        <v>4080</v>
      </c>
      <c r="C4666" s="58" t="s">
        <v>410</v>
      </c>
      <c r="D4666" s="58" t="s">
        <v>717</v>
      </c>
      <c r="E4666" s="58">
        <v>473</v>
      </c>
      <c r="F4666" s="58">
        <v>24</v>
      </c>
      <c r="G4666" s="59">
        <v>5.9</v>
      </c>
      <c r="H4666" s="58" t="s">
        <v>2280</v>
      </c>
      <c r="I4666" s="59">
        <v>4.6900000000000004</v>
      </c>
      <c r="J4666">
        <v>1</v>
      </c>
      <c r="K4666" s="191"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2.1800000000000002</v>
      </c>
      <c r="L4666" s="192" t="str">
        <f t="shared" si="72"/>
        <v>Beer473</v>
      </c>
      <c r="M4666" s="191">
        <f>VLOOKUP(L4666,'Slope %'!C:D,2,0)</f>
        <v>0.12</v>
      </c>
    </row>
    <row r="4667" spans="1:13" x14ac:dyDescent="0.25">
      <c r="A4667">
        <v>55845</v>
      </c>
      <c r="B4667" s="58" t="s">
        <v>4080</v>
      </c>
      <c r="C4667" s="58" t="s">
        <v>410</v>
      </c>
      <c r="D4667" s="58" t="s">
        <v>717</v>
      </c>
      <c r="E4667" s="58">
        <v>473</v>
      </c>
      <c r="F4667" s="58">
        <v>24</v>
      </c>
      <c r="G4667" s="59">
        <v>5.9</v>
      </c>
      <c r="H4667" s="58" t="s">
        <v>2280</v>
      </c>
      <c r="I4667" s="59">
        <v>4.6900000000000004</v>
      </c>
      <c r="J4667">
        <v>1</v>
      </c>
      <c r="K4667" s="191"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2.1800000000000002</v>
      </c>
      <c r="L4667" s="192" t="str">
        <f t="shared" si="72"/>
        <v>Beer473</v>
      </c>
      <c r="M4667" s="191">
        <f>VLOOKUP(L4667,'Slope %'!C:D,2,0)</f>
        <v>0.12</v>
      </c>
    </row>
    <row r="4668" spans="1:13" x14ac:dyDescent="0.25">
      <c r="A4668">
        <v>55846</v>
      </c>
      <c r="B4668" s="58" t="s">
        <v>4081</v>
      </c>
      <c r="C4668" s="58" t="s">
        <v>410</v>
      </c>
      <c r="D4668" s="58" t="s">
        <v>411</v>
      </c>
      <c r="E4668" s="58">
        <v>355</v>
      </c>
      <c r="F4668" s="58">
        <v>24</v>
      </c>
      <c r="G4668" s="59">
        <v>4.2</v>
      </c>
      <c r="H4668" s="58" t="s">
        <v>1813</v>
      </c>
      <c r="I4668" s="59">
        <v>2.74</v>
      </c>
      <c r="J4668">
        <v>1</v>
      </c>
      <c r="K4668" s="191"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1.1599999999999999</v>
      </c>
      <c r="L4668" s="192" t="str">
        <f t="shared" si="72"/>
        <v>Beer355</v>
      </c>
      <c r="M4668" s="191">
        <f>VLOOKUP(L4668,'Slope %'!C:D,2,0)</f>
        <v>0.12</v>
      </c>
    </row>
    <row r="4669" spans="1:13" x14ac:dyDescent="0.25">
      <c r="A4669">
        <v>55846</v>
      </c>
      <c r="B4669" s="58" t="s">
        <v>4081</v>
      </c>
      <c r="C4669" s="58" t="s">
        <v>410</v>
      </c>
      <c r="D4669" s="58" t="s">
        <v>411</v>
      </c>
      <c r="E4669" s="58">
        <v>355</v>
      </c>
      <c r="F4669" s="58">
        <v>24</v>
      </c>
      <c r="G4669" s="59">
        <v>4.2</v>
      </c>
      <c r="H4669" s="58" t="s">
        <v>1813</v>
      </c>
      <c r="I4669" s="59">
        <v>2.74</v>
      </c>
      <c r="J4669">
        <v>1</v>
      </c>
      <c r="K4669" s="191"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1.1599999999999999</v>
      </c>
      <c r="L4669" s="192" t="str">
        <f t="shared" si="72"/>
        <v>Beer355</v>
      </c>
      <c r="M4669" s="191">
        <f>VLOOKUP(L4669,'Slope %'!C:D,2,0)</f>
        <v>0.12</v>
      </c>
    </row>
    <row r="4670" spans="1:13" x14ac:dyDescent="0.25">
      <c r="A4670">
        <v>55853</v>
      </c>
      <c r="B4670" s="58" t="s">
        <v>4082</v>
      </c>
      <c r="C4670" s="58" t="s">
        <v>410</v>
      </c>
      <c r="D4670" s="58" t="s">
        <v>906</v>
      </c>
      <c r="E4670" s="58">
        <v>473</v>
      </c>
      <c r="F4670" s="58">
        <v>24</v>
      </c>
      <c r="G4670" s="59">
        <v>4.5</v>
      </c>
      <c r="H4670" s="58" t="s">
        <v>1613</v>
      </c>
      <c r="I4670" s="59">
        <v>4.49</v>
      </c>
      <c r="J4670">
        <v>1</v>
      </c>
      <c r="K4670" s="191"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1.66</v>
      </c>
      <c r="L4670" s="192" t="str">
        <f t="shared" si="72"/>
        <v>Beer473</v>
      </c>
      <c r="M4670" s="191">
        <f>VLOOKUP(L4670,'Slope %'!C:D,2,0)</f>
        <v>0.12</v>
      </c>
    </row>
    <row r="4671" spans="1:13" x14ac:dyDescent="0.25">
      <c r="A4671">
        <v>55853</v>
      </c>
      <c r="B4671" s="58" t="s">
        <v>4082</v>
      </c>
      <c r="C4671" s="58" t="s">
        <v>410</v>
      </c>
      <c r="D4671" s="58" t="s">
        <v>906</v>
      </c>
      <c r="E4671" s="58">
        <v>473</v>
      </c>
      <c r="F4671" s="58">
        <v>24</v>
      </c>
      <c r="G4671" s="59">
        <v>4.5</v>
      </c>
      <c r="H4671" s="58" t="s">
        <v>1613</v>
      </c>
      <c r="I4671" s="59">
        <v>4.49</v>
      </c>
      <c r="J4671">
        <v>1</v>
      </c>
      <c r="K4671" s="191"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1.66</v>
      </c>
      <c r="L4671" s="192" t="str">
        <f t="shared" si="72"/>
        <v>Beer473</v>
      </c>
      <c r="M4671" s="191">
        <f>VLOOKUP(L4671,'Slope %'!C:D,2,0)</f>
        <v>0.12</v>
      </c>
    </row>
    <row r="4672" spans="1:13" x14ac:dyDescent="0.25">
      <c r="A4672">
        <v>55856</v>
      </c>
      <c r="B4672" s="58" t="s">
        <v>4083</v>
      </c>
      <c r="C4672" s="58" t="s">
        <v>410</v>
      </c>
      <c r="D4672" s="58" t="s">
        <v>411</v>
      </c>
      <c r="E4672" s="58">
        <v>2840</v>
      </c>
      <c r="F4672" s="58">
        <v>3</v>
      </c>
      <c r="G4672" s="59">
        <v>5</v>
      </c>
      <c r="H4672" s="58" t="s">
        <v>1903</v>
      </c>
      <c r="I4672" s="59">
        <v>14.25</v>
      </c>
      <c r="J4672">
        <v>8</v>
      </c>
      <c r="K4672" s="191"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11.09</v>
      </c>
      <c r="L4672" s="192" t="str">
        <f t="shared" si="72"/>
        <v>Beer2840</v>
      </c>
      <c r="M4672" s="191">
        <f>VLOOKUP(L4672,'Slope %'!C:D,2,0)</f>
        <v>7.0000000000000007E-2</v>
      </c>
    </row>
    <row r="4673" spans="1:13" x14ac:dyDescent="0.25">
      <c r="A4673">
        <v>55856</v>
      </c>
      <c r="B4673" s="58" t="s">
        <v>4083</v>
      </c>
      <c r="C4673" s="58" t="s">
        <v>410</v>
      </c>
      <c r="D4673" s="58" t="s">
        <v>411</v>
      </c>
      <c r="E4673" s="58">
        <v>2840</v>
      </c>
      <c r="F4673" s="58">
        <v>3</v>
      </c>
      <c r="G4673" s="59">
        <v>5</v>
      </c>
      <c r="H4673" s="58" t="s">
        <v>1903</v>
      </c>
      <c r="I4673" s="59">
        <v>14.25</v>
      </c>
      <c r="J4673">
        <v>8</v>
      </c>
      <c r="K4673" s="191"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11.09</v>
      </c>
      <c r="L4673" s="192" t="str">
        <f t="shared" si="72"/>
        <v>Beer2840</v>
      </c>
      <c r="M4673" s="191">
        <f>VLOOKUP(L4673,'Slope %'!C:D,2,0)</f>
        <v>7.0000000000000007E-2</v>
      </c>
    </row>
    <row r="4674" spans="1:13" x14ac:dyDescent="0.25">
      <c r="A4674">
        <v>55860</v>
      </c>
      <c r="B4674" s="58" t="s">
        <v>4084</v>
      </c>
      <c r="C4674" s="58" t="s">
        <v>410</v>
      </c>
      <c r="D4674" s="58" t="s">
        <v>411</v>
      </c>
      <c r="E4674" s="58">
        <v>473</v>
      </c>
      <c r="F4674" s="58">
        <v>24</v>
      </c>
      <c r="G4674" s="59">
        <v>4.8</v>
      </c>
      <c r="H4674" s="58" t="s">
        <v>1810</v>
      </c>
      <c r="I4674" s="59">
        <v>4</v>
      </c>
      <c r="J4674">
        <v>1</v>
      </c>
      <c r="K4674" s="191"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1.77</v>
      </c>
      <c r="L4674" s="192" t="str">
        <f t="shared" si="72"/>
        <v>Beer473</v>
      </c>
      <c r="M4674" s="191">
        <f>VLOOKUP(L4674,'Slope %'!C:D,2,0)</f>
        <v>0.12</v>
      </c>
    </row>
    <row r="4675" spans="1:13" x14ac:dyDescent="0.25">
      <c r="A4675">
        <v>55860</v>
      </c>
      <c r="B4675" s="58" t="s">
        <v>4084</v>
      </c>
      <c r="C4675" s="58" t="s">
        <v>410</v>
      </c>
      <c r="D4675" s="58" t="s">
        <v>411</v>
      </c>
      <c r="E4675" s="58">
        <v>473</v>
      </c>
      <c r="F4675" s="58">
        <v>24</v>
      </c>
      <c r="G4675" s="59">
        <v>4.8</v>
      </c>
      <c r="H4675" s="58" t="s">
        <v>1810</v>
      </c>
      <c r="I4675" s="59">
        <v>4</v>
      </c>
      <c r="J4675">
        <v>1</v>
      </c>
      <c r="K4675" s="191"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1.77</v>
      </c>
      <c r="L4675" s="192" t="str">
        <f t="shared" ref="L4675:L4738" si="73">(_xlfn.CONCAT(C4675,E4675))</f>
        <v>Beer473</v>
      </c>
      <c r="M4675" s="191">
        <f>VLOOKUP(L4675,'Slope %'!C:D,2,0)</f>
        <v>0.12</v>
      </c>
    </row>
    <row r="4676" spans="1:13" x14ac:dyDescent="0.25">
      <c r="A4676">
        <v>55861</v>
      </c>
      <c r="B4676" s="58" t="s">
        <v>4085</v>
      </c>
      <c r="C4676" s="58" t="s">
        <v>410</v>
      </c>
      <c r="D4676" s="58" t="s">
        <v>906</v>
      </c>
      <c r="E4676" s="58">
        <v>500</v>
      </c>
      <c r="F4676" s="58">
        <v>12</v>
      </c>
      <c r="G4676" s="59">
        <v>7</v>
      </c>
      <c r="H4676" s="58" t="s">
        <v>2967</v>
      </c>
      <c r="I4676" s="59">
        <v>8.9499999999999993</v>
      </c>
      <c r="J4676">
        <v>1</v>
      </c>
      <c r="K4676" s="191"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2.73</v>
      </c>
      <c r="L4676" s="192" t="str">
        <f t="shared" si="73"/>
        <v>Beer500</v>
      </c>
      <c r="M4676" s="191">
        <f>VLOOKUP(L4676,'Slope %'!C:D,2,0)</f>
        <v>0.12</v>
      </c>
    </row>
    <row r="4677" spans="1:13" x14ac:dyDescent="0.25">
      <c r="A4677">
        <v>55861</v>
      </c>
      <c r="B4677" s="58" t="s">
        <v>4085</v>
      </c>
      <c r="C4677" s="58" t="s">
        <v>410</v>
      </c>
      <c r="D4677" s="58" t="s">
        <v>906</v>
      </c>
      <c r="E4677" s="58">
        <v>500</v>
      </c>
      <c r="F4677" s="58">
        <v>12</v>
      </c>
      <c r="G4677" s="59">
        <v>7</v>
      </c>
      <c r="H4677" s="58" t="s">
        <v>2967</v>
      </c>
      <c r="I4677" s="59">
        <v>8.9499999999999993</v>
      </c>
      <c r="J4677">
        <v>1</v>
      </c>
      <c r="K4677" s="191"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2.73</v>
      </c>
      <c r="L4677" s="192" t="str">
        <f t="shared" si="73"/>
        <v>Beer500</v>
      </c>
      <c r="M4677" s="191">
        <f>VLOOKUP(L4677,'Slope %'!C:D,2,0)</f>
        <v>0.12</v>
      </c>
    </row>
    <row r="4678" spans="1:13" x14ac:dyDescent="0.25">
      <c r="A4678">
        <v>55864</v>
      </c>
      <c r="B4678" s="58" t="s">
        <v>4086</v>
      </c>
      <c r="C4678" s="58" t="s">
        <v>410</v>
      </c>
      <c r="D4678" s="58" t="s">
        <v>906</v>
      </c>
      <c r="E4678" s="58">
        <v>500</v>
      </c>
      <c r="F4678" s="58">
        <v>12</v>
      </c>
      <c r="G4678" s="59">
        <v>7.2</v>
      </c>
      <c r="H4678" s="58" t="s">
        <v>2967</v>
      </c>
      <c r="I4678" s="59">
        <v>8.9499999999999993</v>
      </c>
      <c r="J4678">
        <v>1</v>
      </c>
      <c r="K4678" s="191"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2.81</v>
      </c>
      <c r="L4678" s="192" t="str">
        <f t="shared" si="73"/>
        <v>Beer500</v>
      </c>
      <c r="M4678" s="191">
        <f>VLOOKUP(L4678,'Slope %'!C:D,2,0)</f>
        <v>0.12</v>
      </c>
    </row>
    <row r="4679" spans="1:13" x14ac:dyDescent="0.25">
      <c r="A4679">
        <v>55864</v>
      </c>
      <c r="B4679" s="58" t="s">
        <v>4086</v>
      </c>
      <c r="C4679" s="58" t="s">
        <v>410</v>
      </c>
      <c r="D4679" s="58" t="s">
        <v>906</v>
      </c>
      <c r="E4679" s="58">
        <v>500</v>
      </c>
      <c r="F4679" s="58">
        <v>12</v>
      </c>
      <c r="G4679" s="59">
        <v>7.2</v>
      </c>
      <c r="H4679" s="58" t="s">
        <v>2967</v>
      </c>
      <c r="I4679" s="59">
        <v>8.9499999999999993</v>
      </c>
      <c r="J4679">
        <v>1</v>
      </c>
      <c r="K4679" s="191"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2.81</v>
      </c>
      <c r="L4679" s="192" t="str">
        <f t="shared" si="73"/>
        <v>Beer500</v>
      </c>
      <c r="M4679" s="191">
        <f>VLOOKUP(L4679,'Slope %'!C:D,2,0)</f>
        <v>0.12</v>
      </c>
    </row>
    <row r="4680" spans="1:13" x14ac:dyDescent="0.25">
      <c r="A4680">
        <v>55917</v>
      </c>
      <c r="B4680" s="58" t="s">
        <v>4087</v>
      </c>
      <c r="C4680" s="58" t="s">
        <v>673</v>
      </c>
      <c r="D4680" s="58" t="s">
        <v>1264</v>
      </c>
      <c r="E4680" s="58">
        <v>2130</v>
      </c>
      <c r="F4680" s="58">
        <v>4</v>
      </c>
      <c r="G4680" s="59">
        <v>4.5</v>
      </c>
      <c r="H4680" s="58" t="s">
        <v>412</v>
      </c>
      <c r="I4680" s="59">
        <v>18.489999999999998</v>
      </c>
      <c r="J4680">
        <v>6</v>
      </c>
      <c r="K4680" s="191"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7.48</v>
      </c>
      <c r="L4680" s="192" t="str">
        <f t="shared" si="73"/>
        <v>Ready to Drink2130</v>
      </c>
      <c r="M4680" s="191">
        <f>VLOOKUP(L4680,'Slope %'!C:D,2,0)</f>
        <v>0.1</v>
      </c>
    </row>
    <row r="4681" spans="1:13" x14ac:dyDescent="0.25">
      <c r="A4681">
        <v>55917</v>
      </c>
      <c r="B4681" s="58" t="s">
        <v>4087</v>
      </c>
      <c r="C4681" s="58" t="s">
        <v>673</v>
      </c>
      <c r="D4681" s="58" t="s">
        <v>1264</v>
      </c>
      <c r="E4681" s="58">
        <v>2130</v>
      </c>
      <c r="F4681" s="58">
        <v>4</v>
      </c>
      <c r="G4681" s="59">
        <v>4.5</v>
      </c>
      <c r="H4681" s="58" t="s">
        <v>412</v>
      </c>
      <c r="I4681" s="59">
        <v>18.489999999999998</v>
      </c>
      <c r="J4681">
        <v>6</v>
      </c>
      <c r="K4681" s="191"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7.48</v>
      </c>
      <c r="L4681" s="192" t="str">
        <f t="shared" si="73"/>
        <v>Ready to Drink2130</v>
      </c>
      <c r="M4681" s="191">
        <f>VLOOKUP(L4681,'Slope %'!C:D,2,0)</f>
        <v>0.1</v>
      </c>
    </row>
    <row r="4682" spans="1:13" x14ac:dyDescent="0.25">
      <c r="A4682">
        <v>55918</v>
      </c>
      <c r="B4682" s="58" t="s">
        <v>4088</v>
      </c>
      <c r="C4682" s="58" t="s">
        <v>673</v>
      </c>
      <c r="D4682" s="58" t="s">
        <v>1264</v>
      </c>
      <c r="E4682" s="58">
        <v>2130</v>
      </c>
      <c r="F4682" s="58">
        <v>4</v>
      </c>
      <c r="G4682" s="59">
        <v>7</v>
      </c>
      <c r="H4682" s="58" t="s">
        <v>412</v>
      </c>
      <c r="I4682" s="59">
        <v>19.190000000000001</v>
      </c>
      <c r="J4682">
        <v>6</v>
      </c>
      <c r="K4682" s="191"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11.64</v>
      </c>
      <c r="L4682" s="192" t="str">
        <f t="shared" si="73"/>
        <v>Ready to Drink2130</v>
      </c>
      <c r="M4682" s="191">
        <f>VLOOKUP(L4682,'Slope %'!C:D,2,0)</f>
        <v>0.1</v>
      </c>
    </row>
    <row r="4683" spans="1:13" x14ac:dyDescent="0.25">
      <c r="A4683">
        <v>55918</v>
      </c>
      <c r="B4683" s="58" t="s">
        <v>4088</v>
      </c>
      <c r="C4683" s="58" t="s">
        <v>673</v>
      </c>
      <c r="D4683" s="58" t="s">
        <v>1264</v>
      </c>
      <c r="E4683" s="58">
        <v>2130</v>
      </c>
      <c r="F4683" s="58">
        <v>4</v>
      </c>
      <c r="G4683" s="59">
        <v>7</v>
      </c>
      <c r="H4683" s="58" t="s">
        <v>412</v>
      </c>
      <c r="I4683" s="59">
        <v>19.190000000000001</v>
      </c>
      <c r="J4683">
        <v>6</v>
      </c>
      <c r="K4683" s="191"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11.64</v>
      </c>
      <c r="L4683" s="192" t="str">
        <f t="shared" si="73"/>
        <v>Ready to Drink2130</v>
      </c>
      <c r="M4683" s="191">
        <f>VLOOKUP(L4683,'Slope %'!C:D,2,0)</f>
        <v>0.1</v>
      </c>
    </row>
    <row r="4684" spans="1:13" x14ac:dyDescent="0.25">
      <c r="A4684">
        <v>55919</v>
      </c>
      <c r="B4684" s="58" t="s">
        <v>4089</v>
      </c>
      <c r="C4684" s="58" t="s">
        <v>673</v>
      </c>
      <c r="D4684" s="58" t="s">
        <v>674</v>
      </c>
      <c r="E4684" s="58">
        <v>2130</v>
      </c>
      <c r="F4684" s="58">
        <v>4</v>
      </c>
      <c r="G4684" s="59">
        <v>5</v>
      </c>
      <c r="H4684" s="58" t="s">
        <v>412</v>
      </c>
      <c r="I4684" s="59">
        <v>19.190000000000001</v>
      </c>
      <c r="J4684">
        <v>6</v>
      </c>
      <c r="K4684" s="191"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8.31</v>
      </c>
      <c r="L4684" s="192" t="str">
        <f t="shared" si="73"/>
        <v>Ready to Drink2130</v>
      </c>
      <c r="M4684" s="191">
        <f>VLOOKUP(L4684,'Slope %'!C:D,2,0)</f>
        <v>0.1</v>
      </c>
    </row>
    <row r="4685" spans="1:13" x14ac:dyDescent="0.25">
      <c r="A4685">
        <v>55919</v>
      </c>
      <c r="B4685" s="58" t="s">
        <v>4089</v>
      </c>
      <c r="C4685" s="58" t="s">
        <v>673</v>
      </c>
      <c r="D4685" s="58" t="s">
        <v>674</v>
      </c>
      <c r="E4685" s="58">
        <v>2130</v>
      </c>
      <c r="F4685" s="58">
        <v>4</v>
      </c>
      <c r="G4685" s="59">
        <v>5</v>
      </c>
      <c r="H4685" s="58" t="s">
        <v>412</v>
      </c>
      <c r="I4685" s="59">
        <v>19.190000000000001</v>
      </c>
      <c r="J4685">
        <v>6</v>
      </c>
      <c r="K4685" s="191"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8.31</v>
      </c>
      <c r="L4685" s="192" t="str">
        <f t="shared" si="73"/>
        <v>Ready to Drink2130</v>
      </c>
      <c r="M4685" s="191">
        <f>VLOOKUP(L4685,'Slope %'!C:D,2,0)</f>
        <v>0.1</v>
      </c>
    </row>
    <row r="4686" spans="1:13" x14ac:dyDescent="0.25">
      <c r="A4686">
        <v>55921</v>
      </c>
      <c r="B4686" s="58" t="s">
        <v>4090</v>
      </c>
      <c r="C4686" s="58" t="s">
        <v>673</v>
      </c>
      <c r="D4686" s="58" t="s">
        <v>674</v>
      </c>
      <c r="E4686" s="58">
        <v>355</v>
      </c>
      <c r="F4686" s="58">
        <v>24</v>
      </c>
      <c r="G4686" s="59">
        <v>5</v>
      </c>
      <c r="H4686" s="58" t="s">
        <v>412</v>
      </c>
      <c r="I4686" s="59">
        <v>3.49</v>
      </c>
      <c r="J4686">
        <v>1</v>
      </c>
      <c r="K4686" s="191"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1.57</v>
      </c>
      <c r="L4686" s="192" t="str">
        <f t="shared" si="73"/>
        <v>Ready to Drink355</v>
      </c>
      <c r="M4686" s="191">
        <f>VLOOKUP(L4686,'Slope %'!C:D,2,0)</f>
        <v>0.12</v>
      </c>
    </row>
    <row r="4687" spans="1:13" x14ac:dyDescent="0.25">
      <c r="A4687">
        <v>55921</v>
      </c>
      <c r="B4687" s="58" t="s">
        <v>4090</v>
      </c>
      <c r="C4687" s="58" t="s">
        <v>673</v>
      </c>
      <c r="D4687" s="58" t="s">
        <v>674</v>
      </c>
      <c r="E4687" s="58">
        <v>355</v>
      </c>
      <c r="F4687" s="58">
        <v>24</v>
      </c>
      <c r="G4687" s="59">
        <v>5</v>
      </c>
      <c r="H4687" s="58" t="s">
        <v>412</v>
      </c>
      <c r="I4687" s="59">
        <v>3.49</v>
      </c>
      <c r="J4687">
        <v>1</v>
      </c>
      <c r="K4687" s="191"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1.57</v>
      </c>
      <c r="L4687" s="192" t="str">
        <f t="shared" si="73"/>
        <v>Ready to Drink355</v>
      </c>
      <c r="M4687" s="191">
        <f>VLOOKUP(L4687,'Slope %'!C:D,2,0)</f>
        <v>0.12</v>
      </c>
    </row>
    <row r="4688" spans="1:13" x14ac:dyDescent="0.25">
      <c r="A4688">
        <v>55932</v>
      </c>
      <c r="B4688" s="58" t="s">
        <v>4091</v>
      </c>
      <c r="C4688" s="58" t="s">
        <v>673</v>
      </c>
      <c r="D4688" s="58" t="s">
        <v>1122</v>
      </c>
      <c r="E4688" s="58">
        <v>750</v>
      </c>
      <c r="F4688" s="58">
        <v>12</v>
      </c>
      <c r="G4688" s="59">
        <v>6.5</v>
      </c>
      <c r="H4688" s="58" t="s">
        <v>3275</v>
      </c>
      <c r="I4688" s="59">
        <v>16.989999999999998</v>
      </c>
      <c r="J4688">
        <v>1</v>
      </c>
      <c r="K4688" s="191"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3.81</v>
      </c>
      <c r="L4688" s="192" t="str">
        <f t="shared" si="73"/>
        <v>Ready to Drink750</v>
      </c>
      <c r="M4688" s="191">
        <f>VLOOKUP(L4688,'Slope %'!C:D,2,0)</f>
        <v>0.12</v>
      </c>
    </row>
    <row r="4689" spans="1:13" x14ac:dyDescent="0.25">
      <c r="A4689">
        <v>55932</v>
      </c>
      <c r="B4689" s="58" t="s">
        <v>4091</v>
      </c>
      <c r="C4689" s="58" t="s">
        <v>673</v>
      </c>
      <c r="D4689" s="58" t="s">
        <v>1122</v>
      </c>
      <c r="E4689" s="58">
        <v>750</v>
      </c>
      <c r="F4689" s="58">
        <v>12</v>
      </c>
      <c r="G4689" s="59">
        <v>6.5</v>
      </c>
      <c r="H4689" s="58" t="s">
        <v>2967</v>
      </c>
      <c r="I4689" s="59">
        <v>16.989999999999998</v>
      </c>
      <c r="J4689">
        <v>1</v>
      </c>
      <c r="K4689" s="191"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3.81</v>
      </c>
      <c r="L4689" s="192" t="str">
        <f t="shared" si="73"/>
        <v>Ready to Drink750</v>
      </c>
      <c r="M4689" s="191">
        <f>VLOOKUP(L4689,'Slope %'!C:D,2,0)</f>
        <v>0.12</v>
      </c>
    </row>
    <row r="4690" spans="1:13" x14ac:dyDescent="0.25">
      <c r="A4690">
        <v>55933</v>
      </c>
      <c r="B4690" s="58" t="s">
        <v>4092</v>
      </c>
      <c r="C4690" s="58" t="s">
        <v>673</v>
      </c>
      <c r="D4690" s="58" t="s">
        <v>1398</v>
      </c>
      <c r="E4690" s="58">
        <v>30000</v>
      </c>
      <c r="F4690" s="58">
        <v>1</v>
      </c>
      <c r="G4690" s="59">
        <v>5.5</v>
      </c>
      <c r="H4690" s="58" t="s">
        <v>2131</v>
      </c>
      <c r="I4690" s="59">
        <v>224</v>
      </c>
      <c r="J4690">
        <v>1</v>
      </c>
      <c r="K4690" s="191"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128.82</v>
      </c>
      <c r="L4690" s="192" t="str">
        <f t="shared" si="73"/>
        <v>Ready to Drink30000</v>
      </c>
      <c r="M4690" s="191" t="e">
        <f>VLOOKUP(L4690,'Slope %'!C:D,2,0)</f>
        <v>#N/A</v>
      </c>
    </row>
    <row r="4691" spans="1:13" x14ac:dyDescent="0.25">
      <c r="A4691">
        <v>55933</v>
      </c>
      <c r="B4691" s="58" t="s">
        <v>4092</v>
      </c>
      <c r="C4691" s="58" t="s">
        <v>673</v>
      </c>
      <c r="D4691" s="58" t="s">
        <v>1398</v>
      </c>
      <c r="E4691" s="58">
        <v>30000</v>
      </c>
      <c r="F4691" s="58">
        <v>1</v>
      </c>
      <c r="G4691" s="59">
        <v>5.5</v>
      </c>
      <c r="H4691" s="58" t="s">
        <v>2131</v>
      </c>
      <c r="I4691" s="59">
        <v>224</v>
      </c>
      <c r="J4691">
        <v>1</v>
      </c>
      <c r="K4691" s="191"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128.82</v>
      </c>
      <c r="L4691" s="192" t="str">
        <f t="shared" si="73"/>
        <v>Ready to Drink30000</v>
      </c>
      <c r="M4691" s="191" t="e">
        <f>VLOOKUP(L4691,'Slope %'!C:D,2,0)</f>
        <v>#N/A</v>
      </c>
    </row>
    <row r="4692" spans="1:13" x14ac:dyDescent="0.25">
      <c r="A4692">
        <v>55935</v>
      </c>
      <c r="B4692" s="58" t="s">
        <v>4093</v>
      </c>
      <c r="C4692" s="58" t="s">
        <v>410</v>
      </c>
      <c r="D4692" s="58" t="s">
        <v>677</v>
      </c>
      <c r="E4692" s="58">
        <v>473</v>
      </c>
      <c r="F4692" s="58">
        <v>24</v>
      </c>
      <c r="G4692" s="59">
        <v>4.7</v>
      </c>
      <c r="H4692" s="58" t="s">
        <v>841</v>
      </c>
      <c r="I4692" s="59">
        <v>4.3499999999999996</v>
      </c>
      <c r="J4692">
        <v>1</v>
      </c>
      <c r="K4692" s="191"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1.74</v>
      </c>
      <c r="L4692" s="192" t="str">
        <f t="shared" si="73"/>
        <v>Beer473</v>
      </c>
      <c r="M4692" s="191">
        <f>VLOOKUP(L4692,'Slope %'!C:D,2,0)</f>
        <v>0.12</v>
      </c>
    </row>
    <row r="4693" spans="1:13" x14ac:dyDescent="0.25">
      <c r="A4693">
        <v>55935</v>
      </c>
      <c r="B4693" s="58" t="s">
        <v>4093</v>
      </c>
      <c r="C4693" s="58" t="s">
        <v>410</v>
      </c>
      <c r="D4693" s="58" t="s">
        <v>677</v>
      </c>
      <c r="E4693" s="58">
        <v>473</v>
      </c>
      <c r="F4693" s="58">
        <v>24</v>
      </c>
      <c r="G4693" s="59">
        <v>4.7</v>
      </c>
      <c r="H4693" s="58" t="s">
        <v>841</v>
      </c>
      <c r="I4693" s="59">
        <v>4.3499999999999996</v>
      </c>
      <c r="J4693">
        <v>1</v>
      </c>
      <c r="K4693" s="191"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1.74</v>
      </c>
      <c r="L4693" s="192" t="str">
        <f t="shared" si="73"/>
        <v>Beer473</v>
      </c>
      <c r="M4693" s="191">
        <f>VLOOKUP(L4693,'Slope %'!C:D,2,0)</f>
        <v>0.12</v>
      </c>
    </row>
    <row r="4694" spans="1:13" x14ac:dyDescent="0.25">
      <c r="A4694">
        <v>55938</v>
      </c>
      <c r="B4694" s="58" t="s">
        <v>4094</v>
      </c>
      <c r="C4694" s="58" t="s">
        <v>673</v>
      </c>
      <c r="D4694" s="58" t="s">
        <v>750</v>
      </c>
      <c r="E4694" s="58">
        <v>4260</v>
      </c>
      <c r="F4694" s="58">
        <v>2</v>
      </c>
      <c r="G4694" s="59">
        <v>7</v>
      </c>
      <c r="H4694" s="58" t="s">
        <v>3809</v>
      </c>
      <c r="I4694" s="59">
        <v>29.99</v>
      </c>
      <c r="J4694">
        <v>12</v>
      </c>
      <c r="K4694" s="191"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23.28</v>
      </c>
      <c r="L4694" s="192" t="str">
        <f t="shared" si="73"/>
        <v>Ready to Drink4260</v>
      </c>
      <c r="M4694" s="191">
        <f>VLOOKUP(L4694,'Slope %'!C:D,2,0)</f>
        <v>7.0000000000000007E-2</v>
      </c>
    </row>
    <row r="4695" spans="1:13" x14ac:dyDescent="0.25">
      <c r="A4695">
        <v>55938</v>
      </c>
      <c r="B4695" s="58" t="s">
        <v>4094</v>
      </c>
      <c r="C4695" s="58" t="s">
        <v>673</v>
      </c>
      <c r="D4695" s="58" t="s">
        <v>750</v>
      </c>
      <c r="E4695" s="58">
        <v>4260</v>
      </c>
      <c r="F4695" s="58">
        <v>2</v>
      </c>
      <c r="G4695" s="59">
        <v>7</v>
      </c>
      <c r="H4695" s="58" t="s">
        <v>3809</v>
      </c>
      <c r="I4695" s="59">
        <v>29.99</v>
      </c>
      <c r="J4695">
        <v>12</v>
      </c>
      <c r="K4695" s="191"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23.28</v>
      </c>
      <c r="L4695" s="192" t="str">
        <f t="shared" si="73"/>
        <v>Ready to Drink4260</v>
      </c>
      <c r="M4695" s="191">
        <f>VLOOKUP(L4695,'Slope %'!C:D,2,0)</f>
        <v>7.0000000000000007E-2</v>
      </c>
    </row>
    <row r="4696" spans="1:13" x14ac:dyDescent="0.25">
      <c r="A4696">
        <v>55952</v>
      </c>
      <c r="B4696" s="58" t="s">
        <v>4095</v>
      </c>
      <c r="C4696" s="58" t="s">
        <v>423</v>
      </c>
      <c r="D4696" s="58" t="s">
        <v>465</v>
      </c>
      <c r="E4696" s="58">
        <v>200</v>
      </c>
      <c r="F4696" s="58">
        <v>24</v>
      </c>
      <c r="G4696" s="59">
        <v>12</v>
      </c>
      <c r="H4696" s="58" t="s">
        <v>425</v>
      </c>
      <c r="I4696" s="59">
        <v>3.99</v>
      </c>
      <c r="J4696">
        <v>1</v>
      </c>
      <c r="K4696" s="191"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2.69</v>
      </c>
      <c r="L4696" s="192" t="str">
        <f t="shared" si="73"/>
        <v>Wine200</v>
      </c>
      <c r="M4696" s="191">
        <f>VLOOKUP(L4696,'Slope %'!C:D,2,0)</f>
        <v>0.12</v>
      </c>
    </row>
    <row r="4697" spans="1:13" x14ac:dyDescent="0.25">
      <c r="A4697">
        <v>55960</v>
      </c>
      <c r="B4697" s="58" t="s">
        <v>4096</v>
      </c>
      <c r="C4697" s="58" t="s">
        <v>423</v>
      </c>
      <c r="D4697" s="58" t="s">
        <v>476</v>
      </c>
      <c r="E4697" s="58">
        <v>200</v>
      </c>
      <c r="F4697" s="58">
        <v>24</v>
      </c>
      <c r="G4697" s="59">
        <v>12.5</v>
      </c>
      <c r="H4697" s="58" t="s">
        <v>425</v>
      </c>
      <c r="I4697" s="59">
        <v>3.99</v>
      </c>
      <c r="J4697">
        <v>1</v>
      </c>
      <c r="K4697" s="191"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2.81</v>
      </c>
      <c r="L4697" s="192" t="str">
        <f t="shared" si="73"/>
        <v>Wine200</v>
      </c>
      <c r="M4697" s="191">
        <f>VLOOKUP(L4697,'Slope %'!C:D,2,0)</f>
        <v>0.12</v>
      </c>
    </row>
    <row r="4698" spans="1:13" x14ac:dyDescent="0.25">
      <c r="A4698">
        <v>55976</v>
      </c>
      <c r="B4698" s="58" t="s">
        <v>4097</v>
      </c>
      <c r="C4698" s="58" t="s">
        <v>410</v>
      </c>
      <c r="D4698" s="58" t="s">
        <v>677</v>
      </c>
      <c r="E4698" s="58">
        <v>473</v>
      </c>
      <c r="F4698" s="58">
        <v>24</v>
      </c>
      <c r="G4698" s="59">
        <v>4.5</v>
      </c>
      <c r="H4698" s="58" t="s">
        <v>2181</v>
      </c>
      <c r="I4698" s="59">
        <v>4.25</v>
      </c>
      <c r="J4698">
        <v>1</v>
      </c>
      <c r="K4698" s="191"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1.66</v>
      </c>
      <c r="L4698" s="192" t="str">
        <f t="shared" si="73"/>
        <v>Beer473</v>
      </c>
      <c r="M4698" s="191">
        <f>VLOOKUP(L4698,'Slope %'!C:D,2,0)</f>
        <v>0.12</v>
      </c>
    </row>
    <row r="4699" spans="1:13" x14ac:dyDescent="0.25">
      <c r="A4699">
        <v>55976</v>
      </c>
      <c r="B4699" s="58" t="s">
        <v>4097</v>
      </c>
      <c r="C4699" s="58" t="s">
        <v>410</v>
      </c>
      <c r="D4699" s="58" t="s">
        <v>677</v>
      </c>
      <c r="E4699" s="58">
        <v>473</v>
      </c>
      <c r="F4699" s="58">
        <v>24</v>
      </c>
      <c r="G4699" s="59">
        <v>4.5</v>
      </c>
      <c r="H4699" s="58" t="s">
        <v>2181</v>
      </c>
      <c r="I4699" s="59">
        <v>4.25</v>
      </c>
      <c r="J4699">
        <v>1</v>
      </c>
      <c r="K4699" s="191"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1.66</v>
      </c>
      <c r="L4699" s="192" t="str">
        <f t="shared" si="73"/>
        <v>Beer473</v>
      </c>
      <c r="M4699" s="191">
        <f>VLOOKUP(L4699,'Slope %'!C:D,2,0)</f>
        <v>0.12</v>
      </c>
    </row>
    <row r="4700" spans="1:13" x14ac:dyDescent="0.25">
      <c r="A4700">
        <v>55978</v>
      </c>
      <c r="B4700" s="58" t="s">
        <v>4098</v>
      </c>
      <c r="C4700" s="58" t="s">
        <v>410</v>
      </c>
      <c r="D4700" s="58" t="s">
        <v>677</v>
      </c>
      <c r="E4700" s="58">
        <v>990</v>
      </c>
      <c r="F4700" s="58">
        <v>8</v>
      </c>
      <c r="G4700" s="59">
        <v>9</v>
      </c>
      <c r="H4700" s="58" t="s">
        <v>1176</v>
      </c>
      <c r="I4700" s="59">
        <v>21.99</v>
      </c>
      <c r="J4700">
        <v>3</v>
      </c>
      <c r="K4700" s="191"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6.96</v>
      </c>
      <c r="L4700" s="192" t="str">
        <f t="shared" si="73"/>
        <v>Beer990</v>
      </c>
      <c r="M4700" s="191">
        <f>VLOOKUP(L4700,'Slope %'!C:D,2,0)</f>
        <v>0.12</v>
      </c>
    </row>
    <row r="4701" spans="1:13" x14ac:dyDescent="0.25">
      <c r="A4701">
        <v>55992</v>
      </c>
      <c r="B4701" s="58" t="s">
        <v>4099</v>
      </c>
      <c r="C4701" s="58" t="s">
        <v>673</v>
      </c>
      <c r="D4701" s="58" t="s">
        <v>674</v>
      </c>
      <c r="E4701" s="58">
        <v>473</v>
      </c>
      <c r="F4701" s="58">
        <v>24</v>
      </c>
      <c r="G4701" s="59">
        <v>7</v>
      </c>
      <c r="H4701" s="58" t="s">
        <v>3809</v>
      </c>
      <c r="I4701" s="59">
        <v>3.99</v>
      </c>
      <c r="J4701">
        <v>1</v>
      </c>
      <c r="K4701" s="191"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2.74</v>
      </c>
      <c r="L4701" s="192" t="str">
        <f t="shared" si="73"/>
        <v>Ready to Drink473</v>
      </c>
      <c r="M4701" s="191">
        <f>VLOOKUP(L4701,'Slope %'!C:D,2,0)</f>
        <v>0.12</v>
      </c>
    </row>
    <row r="4702" spans="1:13" x14ac:dyDescent="0.25">
      <c r="A4702">
        <v>55992</v>
      </c>
      <c r="B4702" s="58" t="s">
        <v>4099</v>
      </c>
      <c r="C4702" s="58" t="s">
        <v>673</v>
      </c>
      <c r="D4702" s="58" t="s">
        <v>674</v>
      </c>
      <c r="E4702" s="58">
        <v>473</v>
      </c>
      <c r="F4702" s="58">
        <v>24</v>
      </c>
      <c r="G4702" s="59">
        <v>7</v>
      </c>
      <c r="H4702" s="58" t="s">
        <v>3809</v>
      </c>
      <c r="I4702" s="59">
        <v>3.99</v>
      </c>
      <c r="J4702">
        <v>1</v>
      </c>
      <c r="K4702" s="191"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2.74</v>
      </c>
      <c r="L4702" s="192" t="str">
        <f t="shared" si="73"/>
        <v>Ready to Drink473</v>
      </c>
      <c r="M4702" s="191">
        <f>VLOOKUP(L4702,'Slope %'!C:D,2,0)</f>
        <v>0.12</v>
      </c>
    </row>
    <row r="4703" spans="1:13" x14ac:dyDescent="0.25">
      <c r="A4703">
        <v>55994</v>
      </c>
      <c r="B4703" s="58" t="s">
        <v>4100</v>
      </c>
      <c r="C4703" s="58" t="s">
        <v>423</v>
      </c>
      <c r="D4703" s="58" t="s">
        <v>935</v>
      </c>
      <c r="E4703" s="58">
        <v>750</v>
      </c>
      <c r="F4703" s="58">
        <v>12</v>
      </c>
      <c r="G4703" s="59">
        <v>17</v>
      </c>
      <c r="H4703" s="58" t="s">
        <v>425</v>
      </c>
      <c r="I4703" s="59">
        <v>24.99</v>
      </c>
      <c r="J4703">
        <v>1</v>
      </c>
      <c r="K4703" s="191"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9.9499999999999993</v>
      </c>
      <c r="L4703" s="192" t="str">
        <f t="shared" si="73"/>
        <v>Wine750</v>
      </c>
      <c r="M4703" s="191">
        <f>VLOOKUP(L4703,'Slope %'!C:D,2,0)</f>
        <v>0.1</v>
      </c>
    </row>
    <row r="4704" spans="1:13" x14ac:dyDescent="0.25">
      <c r="A4704">
        <v>55997</v>
      </c>
      <c r="B4704" s="58" t="s">
        <v>4101</v>
      </c>
      <c r="C4704" s="58" t="s">
        <v>423</v>
      </c>
      <c r="D4704" s="58" t="s">
        <v>935</v>
      </c>
      <c r="E4704" s="58">
        <v>750</v>
      </c>
      <c r="F4704" s="58">
        <v>12</v>
      </c>
      <c r="G4704" s="59">
        <v>17</v>
      </c>
      <c r="H4704" s="58" t="s">
        <v>425</v>
      </c>
      <c r="I4704" s="59">
        <v>24.99</v>
      </c>
      <c r="J4704">
        <v>1</v>
      </c>
      <c r="K4704" s="191"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9.9499999999999993</v>
      </c>
      <c r="L4704" s="192" t="str">
        <f t="shared" si="73"/>
        <v>Wine750</v>
      </c>
      <c r="M4704" s="191">
        <f>VLOOKUP(L4704,'Slope %'!C:D,2,0)</f>
        <v>0.1</v>
      </c>
    </row>
    <row r="4705" spans="1:13" x14ac:dyDescent="0.25">
      <c r="A4705">
        <v>56005</v>
      </c>
      <c r="B4705" s="58" t="s">
        <v>4102</v>
      </c>
      <c r="C4705" s="58" t="s">
        <v>414</v>
      </c>
      <c r="D4705" s="58" t="s">
        <v>810</v>
      </c>
      <c r="E4705" s="58">
        <v>750</v>
      </c>
      <c r="F4705" s="58">
        <v>6</v>
      </c>
      <c r="G4705" s="59">
        <v>49.5</v>
      </c>
      <c r="H4705" s="58" t="s">
        <v>448</v>
      </c>
      <c r="I4705" s="59">
        <v>46.99</v>
      </c>
      <c r="J4705">
        <v>1</v>
      </c>
      <c r="K4705" s="191"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28.98</v>
      </c>
      <c r="L4705" s="192" t="str">
        <f t="shared" si="73"/>
        <v>Spirits750</v>
      </c>
      <c r="M4705" s="191">
        <f>VLOOKUP(L4705,'Slope %'!C:D,2,0)</f>
        <v>7.0000000000000007E-2</v>
      </c>
    </row>
    <row r="4706" spans="1:13" x14ac:dyDescent="0.25">
      <c r="A4706">
        <v>56015</v>
      </c>
      <c r="B4706" s="58" t="s">
        <v>866</v>
      </c>
      <c r="C4706" s="58" t="s">
        <v>414</v>
      </c>
      <c r="D4706" s="58" t="s">
        <v>623</v>
      </c>
      <c r="E4706" s="58">
        <v>375</v>
      </c>
      <c r="F4706" s="58">
        <v>24</v>
      </c>
      <c r="G4706" s="59">
        <v>40</v>
      </c>
      <c r="H4706" s="58" t="s">
        <v>428</v>
      </c>
      <c r="I4706" s="59">
        <v>21.99</v>
      </c>
      <c r="J4706">
        <v>1</v>
      </c>
      <c r="K4706" s="191"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13.3</v>
      </c>
      <c r="L4706" s="192" t="str">
        <f t="shared" si="73"/>
        <v>Spirits375</v>
      </c>
      <c r="M4706" s="191">
        <f>VLOOKUP(L4706,'Slope %'!C:D,2,0)</f>
        <v>0.1</v>
      </c>
    </row>
    <row r="4707" spans="1:13" x14ac:dyDescent="0.25">
      <c r="A4707">
        <v>56022</v>
      </c>
      <c r="B4707" s="58" t="s">
        <v>4103</v>
      </c>
      <c r="C4707" s="58" t="s">
        <v>673</v>
      </c>
      <c r="D4707" s="58" t="s">
        <v>750</v>
      </c>
      <c r="E4707" s="58">
        <v>473</v>
      </c>
      <c r="F4707" s="58">
        <v>24</v>
      </c>
      <c r="G4707" s="59">
        <v>7</v>
      </c>
      <c r="H4707" s="58" t="s">
        <v>3809</v>
      </c>
      <c r="I4707" s="59">
        <v>3.99</v>
      </c>
      <c r="J4707">
        <v>1</v>
      </c>
      <c r="K4707" s="191"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2.74</v>
      </c>
      <c r="L4707" s="192" t="str">
        <f t="shared" si="73"/>
        <v>Ready to Drink473</v>
      </c>
      <c r="M4707" s="191">
        <f>VLOOKUP(L4707,'Slope %'!C:D,2,0)</f>
        <v>0.12</v>
      </c>
    </row>
    <row r="4708" spans="1:13" x14ac:dyDescent="0.25">
      <c r="A4708">
        <v>56022</v>
      </c>
      <c r="B4708" s="58" t="s">
        <v>4103</v>
      </c>
      <c r="C4708" s="58" t="s">
        <v>673</v>
      </c>
      <c r="D4708" s="58" t="s">
        <v>750</v>
      </c>
      <c r="E4708" s="58">
        <v>473</v>
      </c>
      <c r="F4708" s="58">
        <v>24</v>
      </c>
      <c r="G4708" s="59">
        <v>7</v>
      </c>
      <c r="H4708" s="58" t="s">
        <v>3809</v>
      </c>
      <c r="I4708" s="59">
        <v>3.99</v>
      </c>
      <c r="J4708">
        <v>1</v>
      </c>
      <c r="K4708" s="191"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2.74</v>
      </c>
      <c r="L4708" s="192" t="str">
        <f t="shared" si="73"/>
        <v>Ready to Drink473</v>
      </c>
      <c r="M4708" s="191">
        <f>VLOOKUP(L4708,'Slope %'!C:D,2,0)</f>
        <v>0.12</v>
      </c>
    </row>
    <row r="4709" spans="1:13" x14ac:dyDescent="0.25">
      <c r="A4709">
        <v>56026</v>
      </c>
      <c r="B4709" s="58" t="s">
        <v>4104</v>
      </c>
      <c r="C4709" s="58" t="s">
        <v>673</v>
      </c>
      <c r="D4709" s="58" t="s">
        <v>750</v>
      </c>
      <c r="E4709" s="58">
        <v>473</v>
      </c>
      <c r="F4709" s="58">
        <v>24</v>
      </c>
      <c r="G4709" s="59">
        <v>7</v>
      </c>
      <c r="H4709" s="58" t="s">
        <v>3809</v>
      </c>
      <c r="I4709" s="59">
        <v>3.99</v>
      </c>
      <c r="J4709">
        <v>1</v>
      </c>
      <c r="K4709" s="191"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2.74</v>
      </c>
      <c r="L4709" s="192" t="str">
        <f t="shared" si="73"/>
        <v>Ready to Drink473</v>
      </c>
      <c r="M4709" s="191">
        <f>VLOOKUP(L4709,'Slope %'!C:D,2,0)</f>
        <v>0.12</v>
      </c>
    </row>
    <row r="4710" spans="1:13" x14ac:dyDescent="0.25">
      <c r="A4710">
        <v>56026</v>
      </c>
      <c r="B4710" s="58" t="s">
        <v>4104</v>
      </c>
      <c r="C4710" s="58" t="s">
        <v>673</v>
      </c>
      <c r="D4710" s="58" t="s">
        <v>750</v>
      </c>
      <c r="E4710" s="58">
        <v>473</v>
      </c>
      <c r="F4710" s="58">
        <v>24</v>
      </c>
      <c r="G4710" s="59">
        <v>7</v>
      </c>
      <c r="H4710" s="58" t="s">
        <v>3809</v>
      </c>
      <c r="I4710" s="59">
        <v>3.99</v>
      </c>
      <c r="J4710">
        <v>1</v>
      </c>
      <c r="K4710" s="191"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2.74</v>
      </c>
      <c r="L4710" s="192" t="str">
        <f t="shared" si="73"/>
        <v>Ready to Drink473</v>
      </c>
      <c r="M4710" s="191">
        <f>VLOOKUP(L4710,'Slope %'!C:D,2,0)</f>
        <v>0.12</v>
      </c>
    </row>
    <row r="4711" spans="1:13" x14ac:dyDescent="0.25">
      <c r="A4711">
        <v>56046</v>
      </c>
      <c r="B4711" s="58" t="s">
        <v>4105</v>
      </c>
      <c r="C4711" s="58" t="s">
        <v>673</v>
      </c>
      <c r="D4711" s="58" t="s">
        <v>750</v>
      </c>
      <c r="E4711" s="58">
        <v>473</v>
      </c>
      <c r="F4711" s="58">
        <v>24</v>
      </c>
      <c r="G4711" s="59">
        <v>7</v>
      </c>
      <c r="H4711" s="58" t="s">
        <v>3809</v>
      </c>
      <c r="I4711" s="59">
        <v>3.99</v>
      </c>
      <c r="J4711">
        <v>1</v>
      </c>
      <c r="K4711" s="191"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2.74</v>
      </c>
      <c r="L4711" s="192" t="str">
        <f t="shared" si="73"/>
        <v>Ready to Drink473</v>
      </c>
      <c r="M4711" s="191">
        <f>VLOOKUP(L4711,'Slope %'!C:D,2,0)</f>
        <v>0.12</v>
      </c>
    </row>
    <row r="4712" spans="1:13" x14ac:dyDescent="0.25">
      <c r="A4712">
        <v>56046</v>
      </c>
      <c r="B4712" s="58" t="s">
        <v>4105</v>
      </c>
      <c r="C4712" s="58" t="s">
        <v>673</v>
      </c>
      <c r="D4712" s="58" t="s">
        <v>750</v>
      </c>
      <c r="E4712" s="58">
        <v>473</v>
      </c>
      <c r="F4712" s="58">
        <v>24</v>
      </c>
      <c r="G4712" s="59">
        <v>7</v>
      </c>
      <c r="H4712" s="58" t="s">
        <v>3809</v>
      </c>
      <c r="I4712" s="59">
        <v>3.99</v>
      </c>
      <c r="J4712">
        <v>1</v>
      </c>
      <c r="K4712" s="191"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2.74</v>
      </c>
      <c r="L4712" s="192" t="str">
        <f t="shared" si="73"/>
        <v>Ready to Drink473</v>
      </c>
      <c r="M4712" s="191">
        <f>VLOOKUP(L4712,'Slope %'!C:D,2,0)</f>
        <v>0.12</v>
      </c>
    </row>
    <row r="4713" spans="1:13" x14ac:dyDescent="0.25">
      <c r="A4713">
        <v>56077</v>
      </c>
      <c r="B4713" s="58" t="s">
        <v>4106</v>
      </c>
      <c r="C4713" s="58" t="s">
        <v>410</v>
      </c>
      <c r="D4713" s="58" t="s">
        <v>717</v>
      </c>
      <c r="E4713" s="58">
        <v>473</v>
      </c>
      <c r="F4713" s="58">
        <v>24</v>
      </c>
      <c r="G4713" s="59">
        <v>5.8</v>
      </c>
      <c r="H4713" s="58" t="s">
        <v>2967</v>
      </c>
      <c r="I4713" s="59">
        <v>4.95</v>
      </c>
      <c r="J4713">
        <v>1</v>
      </c>
      <c r="K4713" s="191"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2.14</v>
      </c>
      <c r="L4713" s="192" t="str">
        <f t="shared" si="73"/>
        <v>Beer473</v>
      </c>
      <c r="M4713" s="191">
        <f>VLOOKUP(L4713,'Slope %'!C:D,2,0)</f>
        <v>0.12</v>
      </c>
    </row>
    <row r="4714" spans="1:13" x14ac:dyDescent="0.25">
      <c r="A4714">
        <v>56077</v>
      </c>
      <c r="B4714" s="58" t="s">
        <v>4106</v>
      </c>
      <c r="C4714" s="58" t="s">
        <v>410</v>
      </c>
      <c r="D4714" s="58" t="s">
        <v>717</v>
      </c>
      <c r="E4714" s="58">
        <v>473</v>
      </c>
      <c r="F4714" s="58">
        <v>24</v>
      </c>
      <c r="G4714" s="59">
        <v>5.8</v>
      </c>
      <c r="H4714" s="58" t="s">
        <v>2967</v>
      </c>
      <c r="I4714" s="59">
        <v>4.95</v>
      </c>
      <c r="J4714">
        <v>1</v>
      </c>
      <c r="K4714" s="191"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2.14</v>
      </c>
      <c r="L4714" s="192" t="str">
        <f t="shared" si="73"/>
        <v>Beer473</v>
      </c>
      <c r="M4714" s="191">
        <f>VLOOKUP(L4714,'Slope %'!C:D,2,0)</f>
        <v>0.12</v>
      </c>
    </row>
    <row r="4715" spans="1:13" x14ac:dyDescent="0.25">
      <c r="A4715">
        <v>56079</v>
      </c>
      <c r="B4715" s="58" t="s">
        <v>4107</v>
      </c>
      <c r="C4715" s="58" t="s">
        <v>410</v>
      </c>
      <c r="D4715" s="58" t="s">
        <v>717</v>
      </c>
      <c r="E4715" s="58">
        <v>355</v>
      </c>
      <c r="F4715" s="58">
        <v>12</v>
      </c>
      <c r="G4715" s="59">
        <v>6.6</v>
      </c>
      <c r="H4715" s="58" t="s">
        <v>2967</v>
      </c>
      <c r="I4715" s="59">
        <v>8.9499999999999993</v>
      </c>
      <c r="J4715">
        <v>1</v>
      </c>
      <c r="K4715" s="191"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1.83</v>
      </c>
      <c r="L4715" s="192" t="str">
        <f t="shared" si="73"/>
        <v>Beer355</v>
      </c>
      <c r="M4715" s="191">
        <f>VLOOKUP(L4715,'Slope %'!C:D,2,0)</f>
        <v>0.12</v>
      </c>
    </row>
    <row r="4716" spans="1:13" x14ac:dyDescent="0.25">
      <c r="A4716">
        <v>56079</v>
      </c>
      <c r="B4716" s="58" t="s">
        <v>4107</v>
      </c>
      <c r="C4716" s="58" t="s">
        <v>410</v>
      </c>
      <c r="D4716" s="58" t="s">
        <v>717</v>
      </c>
      <c r="E4716" s="58">
        <v>355</v>
      </c>
      <c r="F4716" s="58">
        <v>12</v>
      </c>
      <c r="G4716" s="59">
        <v>6.6</v>
      </c>
      <c r="H4716" s="58" t="s">
        <v>2967</v>
      </c>
      <c r="I4716" s="59">
        <v>8.9499999999999993</v>
      </c>
      <c r="J4716">
        <v>1</v>
      </c>
      <c r="K4716" s="191"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1.83</v>
      </c>
      <c r="L4716" s="192" t="str">
        <f t="shared" si="73"/>
        <v>Beer355</v>
      </c>
      <c r="M4716" s="191">
        <f>VLOOKUP(L4716,'Slope %'!C:D,2,0)</f>
        <v>0.12</v>
      </c>
    </row>
    <row r="4717" spans="1:13" x14ac:dyDescent="0.25">
      <c r="A4717">
        <v>56082</v>
      </c>
      <c r="B4717" s="58" t="s">
        <v>4108</v>
      </c>
      <c r="C4717" s="58" t="s">
        <v>410</v>
      </c>
      <c r="D4717" s="58" t="s">
        <v>677</v>
      </c>
      <c r="E4717" s="58">
        <v>473</v>
      </c>
      <c r="F4717" s="58">
        <v>24</v>
      </c>
      <c r="G4717" s="59">
        <v>5</v>
      </c>
      <c r="H4717" s="58" t="s">
        <v>1613</v>
      </c>
      <c r="I4717" s="59">
        <v>4.49</v>
      </c>
      <c r="J4717">
        <v>1</v>
      </c>
      <c r="K4717" s="191"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1.85</v>
      </c>
      <c r="L4717" s="192" t="str">
        <f t="shared" si="73"/>
        <v>Beer473</v>
      </c>
      <c r="M4717" s="191">
        <f>VLOOKUP(L4717,'Slope %'!C:D,2,0)</f>
        <v>0.12</v>
      </c>
    </row>
    <row r="4718" spans="1:13" x14ac:dyDescent="0.25">
      <c r="A4718">
        <v>56082</v>
      </c>
      <c r="B4718" s="58" t="s">
        <v>4108</v>
      </c>
      <c r="C4718" s="58" t="s">
        <v>410</v>
      </c>
      <c r="D4718" s="58" t="s">
        <v>677</v>
      </c>
      <c r="E4718" s="58">
        <v>473</v>
      </c>
      <c r="F4718" s="58">
        <v>24</v>
      </c>
      <c r="G4718" s="59">
        <v>5</v>
      </c>
      <c r="H4718" s="58" t="s">
        <v>1613</v>
      </c>
      <c r="I4718" s="59">
        <v>4.49</v>
      </c>
      <c r="J4718">
        <v>1</v>
      </c>
      <c r="K4718" s="191"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1.85</v>
      </c>
      <c r="L4718" s="192" t="str">
        <f t="shared" si="73"/>
        <v>Beer473</v>
      </c>
      <c r="M4718" s="191">
        <f>VLOOKUP(L4718,'Slope %'!C:D,2,0)</f>
        <v>0.12</v>
      </c>
    </row>
    <row r="4719" spans="1:13" x14ac:dyDescent="0.25">
      <c r="A4719">
        <v>56084</v>
      </c>
      <c r="B4719" s="58" t="s">
        <v>4109</v>
      </c>
      <c r="C4719" s="58" t="s">
        <v>414</v>
      </c>
      <c r="D4719" s="58" t="s">
        <v>634</v>
      </c>
      <c r="E4719" s="58">
        <v>750</v>
      </c>
      <c r="F4719" s="58">
        <v>6</v>
      </c>
      <c r="G4719" s="59">
        <v>40</v>
      </c>
      <c r="H4719" s="58" t="s">
        <v>445</v>
      </c>
      <c r="I4719" s="59">
        <v>92.29</v>
      </c>
      <c r="J4719">
        <v>1</v>
      </c>
      <c r="K4719" s="191"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23.42</v>
      </c>
      <c r="L4719" s="192" t="str">
        <f t="shared" si="73"/>
        <v>Spirits750</v>
      </c>
      <c r="M4719" s="191">
        <f>VLOOKUP(L4719,'Slope %'!C:D,2,0)</f>
        <v>7.0000000000000007E-2</v>
      </c>
    </row>
    <row r="4720" spans="1:13" x14ac:dyDescent="0.25">
      <c r="A4720">
        <v>56085</v>
      </c>
      <c r="B4720" s="58" t="s">
        <v>4110</v>
      </c>
      <c r="C4720" s="58" t="s">
        <v>410</v>
      </c>
      <c r="D4720" s="58" t="s">
        <v>906</v>
      </c>
      <c r="E4720" s="58">
        <v>473</v>
      </c>
      <c r="F4720" s="58">
        <v>24</v>
      </c>
      <c r="G4720" s="59">
        <v>5</v>
      </c>
      <c r="H4720" s="58" t="s">
        <v>1961</v>
      </c>
      <c r="I4720" s="59">
        <v>5.99</v>
      </c>
      <c r="J4720">
        <v>1</v>
      </c>
      <c r="K4720" s="191"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1.85</v>
      </c>
      <c r="L4720" s="192" t="str">
        <f t="shared" si="73"/>
        <v>Beer473</v>
      </c>
      <c r="M4720" s="191">
        <f>VLOOKUP(L4720,'Slope %'!C:D,2,0)</f>
        <v>0.12</v>
      </c>
    </row>
    <row r="4721" spans="1:13" x14ac:dyDescent="0.25">
      <c r="A4721">
        <v>56085</v>
      </c>
      <c r="B4721" s="58" t="s">
        <v>4110</v>
      </c>
      <c r="C4721" s="58" t="s">
        <v>410</v>
      </c>
      <c r="D4721" s="58" t="s">
        <v>906</v>
      </c>
      <c r="E4721" s="58">
        <v>473</v>
      </c>
      <c r="F4721" s="58">
        <v>24</v>
      </c>
      <c r="G4721" s="59">
        <v>5</v>
      </c>
      <c r="H4721" s="58" t="s">
        <v>1961</v>
      </c>
      <c r="I4721" s="59">
        <v>5.99</v>
      </c>
      <c r="J4721">
        <v>1</v>
      </c>
      <c r="K4721" s="191"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1.85</v>
      </c>
      <c r="L4721" s="192" t="str">
        <f t="shared" si="73"/>
        <v>Beer473</v>
      </c>
      <c r="M4721" s="191">
        <f>VLOOKUP(L4721,'Slope %'!C:D,2,0)</f>
        <v>0.12</v>
      </c>
    </row>
    <row r="4722" spans="1:13" x14ac:dyDescent="0.25">
      <c r="A4722">
        <v>56101</v>
      </c>
      <c r="B4722" s="58" t="s">
        <v>4111</v>
      </c>
      <c r="C4722" s="58" t="s">
        <v>414</v>
      </c>
      <c r="D4722" s="58" t="s">
        <v>415</v>
      </c>
      <c r="E4722" s="58">
        <v>750</v>
      </c>
      <c r="F4722" s="58">
        <v>12</v>
      </c>
      <c r="G4722" s="59">
        <v>42.5</v>
      </c>
      <c r="H4722" s="58" t="s">
        <v>586</v>
      </c>
      <c r="I4722" s="59">
        <v>39.99</v>
      </c>
      <c r="J4722">
        <v>1</v>
      </c>
      <c r="K4722" s="191"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24.88</v>
      </c>
      <c r="L4722" s="192" t="str">
        <f t="shared" si="73"/>
        <v>Spirits750</v>
      </c>
      <c r="M4722" s="191">
        <f>VLOOKUP(L4722,'Slope %'!C:D,2,0)</f>
        <v>7.0000000000000007E-2</v>
      </c>
    </row>
    <row r="4723" spans="1:13" x14ac:dyDescent="0.25">
      <c r="A4723">
        <v>56102</v>
      </c>
      <c r="B4723" s="58" t="s">
        <v>4112</v>
      </c>
      <c r="C4723" s="58" t="s">
        <v>410</v>
      </c>
      <c r="D4723" s="58" t="s">
        <v>1539</v>
      </c>
      <c r="E4723" s="58">
        <v>473</v>
      </c>
      <c r="F4723" s="58">
        <v>24</v>
      </c>
      <c r="G4723" s="59">
        <v>0.5</v>
      </c>
      <c r="H4723" s="58" t="s">
        <v>421</v>
      </c>
      <c r="I4723" s="59">
        <v>3.39</v>
      </c>
      <c r="J4723">
        <v>1</v>
      </c>
      <c r="K4723" s="191"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0.18</v>
      </c>
      <c r="L4723" s="192" t="str">
        <f t="shared" si="73"/>
        <v>Beer473</v>
      </c>
      <c r="M4723" s="191">
        <f>VLOOKUP(L4723,'Slope %'!C:D,2,0)</f>
        <v>0.12</v>
      </c>
    </row>
    <row r="4724" spans="1:13" x14ac:dyDescent="0.25">
      <c r="A4724">
        <v>56102</v>
      </c>
      <c r="B4724" s="58" t="s">
        <v>4112</v>
      </c>
      <c r="C4724" s="58" t="s">
        <v>410</v>
      </c>
      <c r="D4724" s="58" t="s">
        <v>1539</v>
      </c>
      <c r="E4724" s="58">
        <v>473</v>
      </c>
      <c r="F4724" s="58">
        <v>24</v>
      </c>
      <c r="G4724" s="59">
        <v>0.5</v>
      </c>
      <c r="H4724" s="58" t="s">
        <v>421</v>
      </c>
      <c r="I4724" s="59">
        <v>3.39</v>
      </c>
      <c r="J4724">
        <v>1</v>
      </c>
      <c r="K4724" s="191"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0.18</v>
      </c>
      <c r="L4724" s="192" t="str">
        <f t="shared" si="73"/>
        <v>Beer473</v>
      </c>
      <c r="M4724" s="191">
        <f>VLOOKUP(L4724,'Slope %'!C:D,2,0)</f>
        <v>0.12</v>
      </c>
    </row>
    <row r="4725" spans="1:13" x14ac:dyDescent="0.25">
      <c r="A4725">
        <v>56103</v>
      </c>
      <c r="B4725" s="58" t="s">
        <v>1847</v>
      </c>
      <c r="C4725" s="58" t="s">
        <v>414</v>
      </c>
      <c r="D4725" s="58" t="s">
        <v>418</v>
      </c>
      <c r="E4725" s="58">
        <v>200</v>
      </c>
      <c r="F4725" s="58">
        <v>24</v>
      </c>
      <c r="G4725" s="59">
        <v>40</v>
      </c>
      <c r="H4725" s="58" t="s">
        <v>448</v>
      </c>
      <c r="I4725" s="59">
        <v>11.99</v>
      </c>
      <c r="J4725">
        <v>1</v>
      </c>
      <c r="K4725" s="191"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8.51</v>
      </c>
      <c r="L4725" s="192" t="str">
        <f t="shared" si="73"/>
        <v>Spirits200</v>
      </c>
      <c r="M4725" s="191">
        <f>VLOOKUP(L4725,'Slope %'!C:D,2,0)</f>
        <v>0.1</v>
      </c>
    </row>
    <row r="4726" spans="1:13" x14ac:dyDescent="0.25">
      <c r="A4726">
        <v>56104</v>
      </c>
      <c r="B4726" s="58" t="s">
        <v>4113</v>
      </c>
      <c r="C4726" s="58" t="s">
        <v>410</v>
      </c>
      <c r="D4726" s="58" t="s">
        <v>1539</v>
      </c>
      <c r="E4726" s="58">
        <v>473</v>
      </c>
      <c r="F4726" s="58">
        <v>24</v>
      </c>
      <c r="G4726" s="59">
        <v>0.5</v>
      </c>
      <c r="H4726" s="58" t="s">
        <v>421</v>
      </c>
      <c r="I4726" s="59">
        <v>3.39</v>
      </c>
      <c r="J4726">
        <v>1</v>
      </c>
      <c r="K4726" s="191"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0.18</v>
      </c>
      <c r="L4726" s="192" t="str">
        <f t="shared" si="73"/>
        <v>Beer473</v>
      </c>
      <c r="M4726" s="191">
        <f>VLOOKUP(L4726,'Slope %'!C:D,2,0)</f>
        <v>0.12</v>
      </c>
    </row>
    <row r="4727" spans="1:13" x14ac:dyDescent="0.25">
      <c r="A4727">
        <v>56104</v>
      </c>
      <c r="B4727" s="58" t="s">
        <v>4113</v>
      </c>
      <c r="C4727" s="58" t="s">
        <v>410</v>
      </c>
      <c r="D4727" s="58" t="s">
        <v>1539</v>
      </c>
      <c r="E4727" s="58">
        <v>473</v>
      </c>
      <c r="F4727" s="58">
        <v>24</v>
      </c>
      <c r="G4727" s="59">
        <v>0.5</v>
      </c>
      <c r="H4727" s="58" t="s">
        <v>421</v>
      </c>
      <c r="I4727" s="59">
        <v>3.39</v>
      </c>
      <c r="J4727">
        <v>1</v>
      </c>
      <c r="K4727" s="191"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0.18</v>
      </c>
      <c r="L4727" s="192" t="str">
        <f t="shared" si="73"/>
        <v>Beer473</v>
      </c>
      <c r="M4727" s="191">
        <f>VLOOKUP(L4727,'Slope %'!C:D,2,0)</f>
        <v>0.12</v>
      </c>
    </row>
    <row r="4728" spans="1:13" x14ac:dyDescent="0.25">
      <c r="A4728">
        <v>56105</v>
      </c>
      <c r="B4728" s="58" t="s">
        <v>4114</v>
      </c>
      <c r="C4728" s="58" t="s">
        <v>410</v>
      </c>
      <c r="D4728" s="58" t="s">
        <v>1539</v>
      </c>
      <c r="E4728" s="58">
        <v>473</v>
      </c>
      <c r="F4728" s="58">
        <v>24</v>
      </c>
      <c r="G4728" s="59">
        <v>0.5</v>
      </c>
      <c r="H4728" s="58" t="s">
        <v>421</v>
      </c>
      <c r="I4728" s="59">
        <v>3.39</v>
      </c>
      <c r="J4728">
        <v>1</v>
      </c>
      <c r="K4728" s="191"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0.18</v>
      </c>
      <c r="L4728" s="192" t="str">
        <f t="shared" si="73"/>
        <v>Beer473</v>
      </c>
      <c r="M4728" s="191">
        <f>VLOOKUP(L4728,'Slope %'!C:D,2,0)</f>
        <v>0.12</v>
      </c>
    </row>
    <row r="4729" spans="1:13" x14ac:dyDescent="0.25">
      <c r="A4729">
        <v>56105</v>
      </c>
      <c r="B4729" s="58" t="s">
        <v>4114</v>
      </c>
      <c r="C4729" s="58" t="s">
        <v>410</v>
      </c>
      <c r="D4729" s="58" t="s">
        <v>1539</v>
      </c>
      <c r="E4729" s="58">
        <v>473</v>
      </c>
      <c r="F4729" s="58">
        <v>24</v>
      </c>
      <c r="G4729" s="59">
        <v>0.5</v>
      </c>
      <c r="H4729" s="58" t="s">
        <v>421</v>
      </c>
      <c r="I4729" s="59">
        <v>3.39</v>
      </c>
      <c r="J4729">
        <v>1</v>
      </c>
      <c r="K4729" s="191"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0.18</v>
      </c>
      <c r="L4729" s="192" t="str">
        <f t="shared" si="73"/>
        <v>Beer473</v>
      </c>
      <c r="M4729" s="191">
        <f>VLOOKUP(L4729,'Slope %'!C:D,2,0)</f>
        <v>0.12</v>
      </c>
    </row>
    <row r="4730" spans="1:13" x14ac:dyDescent="0.25">
      <c r="A4730">
        <v>56106</v>
      </c>
      <c r="B4730" s="58" t="s">
        <v>4115</v>
      </c>
      <c r="C4730" s="58" t="s">
        <v>410</v>
      </c>
      <c r="D4730" s="58" t="s">
        <v>1539</v>
      </c>
      <c r="E4730" s="58">
        <v>473</v>
      </c>
      <c r="F4730" s="58">
        <v>24</v>
      </c>
      <c r="G4730" s="59">
        <v>0.5</v>
      </c>
      <c r="H4730" s="58" t="s">
        <v>421</v>
      </c>
      <c r="I4730" s="59">
        <v>3.39</v>
      </c>
      <c r="J4730">
        <v>1</v>
      </c>
      <c r="K4730" s="191"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0.18</v>
      </c>
      <c r="L4730" s="192" t="str">
        <f t="shared" si="73"/>
        <v>Beer473</v>
      </c>
      <c r="M4730" s="191">
        <f>VLOOKUP(L4730,'Slope %'!C:D,2,0)</f>
        <v>0.12</v>
      </c>
    </row>
    <row r="4731" spans="1:13" x14ac:dyDescent="0.25">
      <c r="A4731">
        <v>56106</v>
      </c>
      <c r="B4731" s="58" t="s">
        <v>4115</v>
      </c>
      <c r="C4731" s="58" t="s">
        <v>410</v>
      </c>
      <c r="D4731" s="58" t="s">
        <v>1539</v>
      </c>
      <c r="E4731" s="58">
        <v>473</v>
      </c>
      <c r="F4731" s="58">
        <v>24</v>
      </c>
      <c r="G4731" s="59">
        <v>0.5</v>
      </c>
      <c r="H4731" s="58" t="s">
        <v>421</v>
      </c>
      <c r="I4731" s="59">
        <v>3.39</v>
      </c>
      <c r="J4731">
        <v>1</v>
      </c>
      <c r="K4731" s="191"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0.18</v>
      </c>
      <c r="L4731" s="192" t="str">
        <f t="shared" si="73"/>
        <v>Beer473</v>
      </c>
      <c r="M4731" s="191">
        <f>VLOOKUP(L4731,'Slope %'!C:D,2,0)</f>
        <v>0.12</v>
      </c>
    </row>
    <row r="4732" spans="1:13" x14ac:dyDescent="0.25">
      <c r="A4732">
        <v>56109</v>
      </c>
      <c r="B4732" s="58" t="s">
        <v>4116</v>
      </c>
      <c r="C4732" s="58" t="s">
        <v>414</v>
      </c>
      <c r="D4732" s="58" t="s">
        <v>715</v>
      </c>
      <c r="E4732" s="58">
        <v>50</v>
      </c>
      <c r="F4732" s="58">
        <v>120</v>
      </c>
      <c r="G4732" s="59">
        <v>49.5</v>
      </c>
      <c r="H4732" s="58" t="s">
        <v>421</v>
      </c>
      <c r="I4732" s="59">
        <v>3.33</v>
      </c>
      <c r="J4732">
        <v>1</v>
      </c>
      <c r="K4732" s="191"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2.63</v>
      </c>
      <c r="L4732" s="192" t="str">
        <f t="shared" si="73"/>
        <v>Spirits50</v>
      </c>
      <c r="M4732" s="191">
        <f>VLOOKUP(L4732,'Slope %'!C:D,2,0)</f>
        <v>0.1</v>
      </c>
    </row>
    <row r="4733" spans="1:13" x14ac:dyDescent="0.25">
      <c r="A4733">
        <v>56158</v>
      </c>
      <c r="B4733" s="58" t="s">
        <v>4117</v>
      </c>
      <c r="C4733" s="58" t="s">
        <v>673</v>
      </c>
      <c r="D4733" s="58" t="s">
        <v>750</v>
      </c>
      <c r="E4733" s="58">
        <v>473</v>
      </c>
      <c r="F4733" s="58">
        <v>24</v>
      </c>
      <c r="G4733" s="59">
        <v>0.5</v>
      </c>
      <c r="H4733" s="58" t="s">
        <v>1200</v>
      </c>
      <c r="I4733" s="59">
        <v>2.99</v>
      </c>
      <c r="J4733">
        <v>1</v>
      </c>
      <c r="K4733" s="191"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0.2</v>
      </c>
      <c r="L4733" s="192" t="str">
        <f t="shared" si="73"/>
        <v>Ready to Drink473</v>
      </c>
      <c r="M4733" s="191">
        <f>VLOOKUP(L4733,'Slope %'!C:D,2,0)</f>
        <v>0.12</v>
      </c>
    </row>
    <row r="4734" spans="1:13" x14ac:dyDescent="0.25">
      <c r="A4734">
        <v>56158</v>
      </c>
      <c r="B4734" s="58" t="s">
        <v>4117</v>
      </c>
      <c r="C4734" s="58" t="s">
        <v>673</v>
      </c>
      <c r="D4734" s="58" t="s">
        <v>750</v>
      </c>
      <c r="E4734" s="58">
        <v>473</v>
      </c>
      <c r="F4734" s="58">
        <v>24</v>
      </c>
      <c r="G4734" s="59">
        <v>0.5</v>
      </c>
      <c r="H4734" s="58" t="s">
        <v>1200</v>
      </c>
      <c r="I4734" s="59">
        <v>2.99</v>
      </c>
      <c r="J4734">
        <v>1</v>
      </c>
      <c r="K4734" s="191"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0.2</v>
      </c>
      <c r="L4734" s="192" t="str">
        <f t="shared" si="73"/>
        <v>Ready to Drink473</v>
      </c>
      <c r="M4734" s="191">
        <f>VLOOKUP(L4734,'Slope %'!C:D,2,0)</f>
        <v>0.12</v>
      </c>
    </row>
    <row r="4735" spans="1:13" x14ac:dyDescent="0.25">
      <c r="A4735">
        <v>56159</v>
      </c>
      <c r="B4735" s="58" t="s">
        <v>4118</v>
      </c>
      <c r="C4735" s="58" t="s">
        <v>673</v>
      </c>
      <c r="D4735" s="58" t="s">
        <v>750</v>
      </c>
      <c r="E4735" s="58">
        <v>473</v>
      </c>
      <c r="F4735" s="58">
        <v>24</v>
      </c>
      <c r="G4735" s="59">
        <v>0.5</v>
      </c>
      <c r="H4735" s="58" t="s">
        <v>1200</v>
      </c>
      <c r="I4735" s="59">
        <v>2.99</v>
      </c>
      <c r="J4735">
        <v>1</v>
      </c>
      <c r="K4735" s="191"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0.2</v>
      </c>
      <c r="L4735" s="192" t="str">
        <f t="shared" si="73"/>
        <v>Ready to Drink473</v>
      </c>
      <c r="M4735" s="191">
        <f>VLOOKUP(L4735,'Slope %'!C:D,2,0)</f>
        <v>0.12</v>
      </c>
    </row>
    <row r="4736" spans="1:13" x14ac:dyDescent="0.25">
      <c r="A4736">
        <v>56159</v>
      </c>
      <c r="B4736" s="58" t="s">
        <v>4118</v>
      </c>
      <c r="C4736" s="58" t="s">
        <v>673</v>
      </c>
      <c r="D4736" s="58" t="s">
        <v>750</v>
      </c>
      <c r="E4736" s="58">
        <v>473</v>
      </c>
      <c r="F4736" s="58">
        <v>24</v>
      </c>
      <c r="G4736" s="59">
        <v>0.5</v>
      </c>
      <c r="H4736" s="58" t="s">
        <v>1200</v>
      </c>
      <c r="I4736" s="59">
        <v>2.99</v>
      </c>
      <c r="J4736">
        <v>1</v>
      </c>
      <c r="K4736" s="191"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0.2</v>
      </c>
      <c r="L4736" s="192" t="str">
        <f t="shared" si="73"/>
        <v>Ready to Drink473</v>
      </c>
      <c r="M4736" s="191">
        <f>VLOOKUP(L4736,'Slope %'!C:D,2,0)</f>
        <v>0.12</v>
      </c>
    </row>
    <row r="4737" spans="1:13" x14ac:dyDescent="0.25">
      <c r="A4737">
        <v>56160</v>
      </c>
      <c r="B4737" s="58" t="s">
        <v>4119</v>
      </c>
      <c r="C4737" s="58" t="s">
        <v>673</v>
      </c>
      <c r="D4737" s="58" t="s">
        <v>750</v>
      </c>
      <c r="E4737" s="58">
        <v>473</v>
      </c>
      <c r="F4737" s="58">
        <v>24</v>
      </c>
      <c r="G4737" s="59">
        <v>0.5</v>
      </c>
      <c r="H4737" s="58" t="s">
        <v>1200</v>
      </c>
      <c r="I4737" s="59">
        <v>2.99</v>
      </c>
      <c r="J4737">
        <v>1</v>
      </c>
      <c r="K4737" s="191"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0.2</v>
      </c>
      <c r="L4737" s="192" t="str">
        <f t="shared" si="73"/>
        <v>Ready to Drink473</v>
      </c>
      <c r="M4737" s="191">
        <f>VLOOKUP(L4737,'Slope %'!C:D,2,0)</f>
        <v>0.12</v>
      </c>
    </row>
    <row r="4738" spans="1:13" x14ac:dyDescent="0.25">
      <c r="A4738">
        <v>56160</v>
      </c>
      <c r="B4738" s="58" t="s">
        <v>4119</v>
      </c>
      <c r="C4738" s="58" t="s">
        <v>673</v>
      </c>
      <c r="D4738" s="58" t="s">
        <v>750</v>
      </c>
      <c r="E4738" s="58">
        <v>473</v>
      </c>
      <c r="F4738" s="58">
        <v>24</v>
      </c>
      <c r="G4738" s="59">
        <v>0.5</v>
      </c>
      <c r="H4738" s="58" t="s">
        <v>1200</v>
      </c>
      <c r="I4738" s="59">
        <v>2.99</v>
      </c>
      <c r="J4738">
        <v>1</v>
      </c>
      <c r="K4738" s="191"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0.2</v>
      </c>
      <c r="L4738" s="192" t="str">
        <f t="shared" si="73"/>
        <v>Ready to Drink473</v>
      </c>
      <c r="M4738" s="191">
        <f>VLOOKUP(L4738,'Slope %'!C:D,2,0)</f>
        <v>0.12</v>
      </c>
    </row>
    <row r="4739" spans="1:13" x14ac:dyDescent="0.25">
      <c r="A4739">
        <v>56165</v>
      </c>
      <c r="B4739" s="58" t="s">
        <v>4120</v>
      </c>
      <c r="C4739" s="58" t="s">
        <v>414</v>
      </c>
      <c r="D4739" s="58" t="s">
        <v>1896</v>
      </c>
      <c r="E4739" s="58">
        <v>750</v>
      </c>
      <c r="F4739" s="58">
        <v>12</v>
      </c>
      <c r="G4739" s="59">
        <v>30</v>
      </c>
      <c r="H4739" s="58" t="s">
        <v>1657</v>
      </c>
      <c r="I4739" s="59">
        <v>35.99</v>
      </c>
      <c r="J4739">
        <v>1</v>
      </c>
      <c r="K4739" s="191"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17.57</v>
      </c>
      <c r="L4739" s="192" t="str">
        <f t="shared" ref="L4739:L4802" si="74">(_xlfn.CONCAT(C4739,E4739))</f>
        <v>Spirits750</v>
      </c>
      <c r="M4739" s="191">
        <f>VLOOKUP(L4739,'Slope %'!C:D,2,0)</f>
        <v>7.0000000000000007E-2</v>
      </c>
    </row>
    <row r="4740" spans="1:13" x14ac:dyDescent="0.25">
      <c r="A4740">
        <v>56168</v>
      </c>
      <c r="B4740" s="58" t="s">
        <v>4121</v>
      </c>
      <c r="C4740" s="58" t="s">
        <v>410</v>
      </c>
      <c r="D4740" s="58" t="s">
        <v>677</v>
      </c>
      <c r="E4740" s="58">
        <v>473</v>
      </c>
      <c r="F4740" s="58">
        <v>24</v>
      </c>
      <c r="G4740" s="59">
        <v>4.3</v>
      </c>
      <c r="H4740" s="58" t="s">
        <v>3485</v>
      </c>
      <c r="I4740" s="59">
        <v>4.55</v>
      </c>
      <c r="J4740">
        <v>1</v>
      </c>
      <c r="K4740" s="191"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1.59</v>
      </c>
      <c r="L4740" s="192" t="str">
        <f t="shared" si="74"/>
        <v>Beer473</v>
      </c>
      <c r="M4740" s="191">
        <f>VLOOKUP(L4740,'Slope %'!C:D,2,0)</f>
        <v>0.12</v>
      </c>
    </row>
    <row r="4741" spans="1:13" x14ac:dyDescent="0.25">
      <c r="A4741">
        <v>56168</v>
      </c>
      <c r="B4741" s="58" t="s">
        <v>4121</v>
      </c>
      <c r="C4741" s="58" t="s">
        <v>410</v>
      </c>
      <c r="D4741" s="58" t="s">
        <v>677</v>
      </c>
      <c r="E4741" s="58">
        <v>473</v>
      </c>
      <c r="F4741" s="58">
        <v>24</v>
      </c>
      <c r="G4741" s="59">
        <v>4.3</v>
      </c>
      <c r="H4741" s="58" t="s">
        <v>3485</v>
      </c>
      <c r="I4741" s="59">
        <v>4.55</v>
      </c>
      <c r="J4741">
        <v>1</v>
      </c>
      <c r="K4741" s="191"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1.59</v>
      </c>
      <c r="L4741" s="192" t="str">
        <f t="shared" si="74"/>
        <v>Beer473</v>
      </c>
      <c r="M4741" s="191">
        <f>VLOOKUP(L4741,'Slope %'!C:D,2,0)</f>
        <v>0.12</v>
      </c>
    </row>
    <row r="4742" spans="1:13" x14ac:dyDescent="0.25">
      <c r="A4742">
        <v>56169</v>
      </c>
      <c r="B4742" s="58" t="s">
        <v>4122</v>
      </c>
      <c r="C4742" s="58" t="s">
        <v>410</v>
      </c>
      <c r="D4742" s="58" t="s">
        <v>717</v>
      </c>
      <c r="E4742" s="58">
        <v>473</v>
      </c>
      <c r="F4742" s="58">
        <v>24</v>
      </c>
      <c r="G4742" s="59">
        <v>7</v>
      </c>
      <c r="H4742" s="58" t="s">
        <v>3485</v>
      </c>
      <c r="I4742" s="59">
        <v>4.25</v>
      </c>
      <c r="J4742">
        <v>1</v>
      </c>
      <c r="K4742" s="191"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2.58</v>
      </c>
      <c r="L4742" s="192" t="str">
        <f t="shared" si="74"/>
        <v>Beer473</v>
      </c>
      <c r="M4742" s="191">
        <f>VLOOKUP(L4742,'Slope %'!C:D,2,0)</f>
        <v>0.12</v>
      </c>
    </row>
    <row r="4743" spans="1:13" x14ac:dyDescent="0.25">
      <c r="A4743">
        <v>56169</v>
      </c>
      <c r="B4743" s="58" t="s">
        <v>4122</v>
      </c>
      <c r="C4743" s="58" t="s">
        <v>410</v>
      </c>
      <c r="D4743" s="58" t="s">
        <v>717</v>
      </c>
      <c r="E4743" s="58">
        <v>473</v>
      </c>
      <c r="F4743" s="58">
        <v>24</v>
      </c>
      <c r="G4743" s="59">
        <v>7</v>
      </c>
      <c r="H4743" s="58" t="s">
        <v>3485</v>
      </c>
      <c r="I4743" s="59">
        <v>4.25</v>
      </c>
      <c r="J4743">
        <v>1</v>
      </c>
      <c r="K4743" s="191"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2.58</v>
      </c>
      <c r="L4743" s="192" t="str">
        <f t="shared" si="74"/>
        <v>Beer473</v>
      </c>
      <c r="M4743" s="191">
        <f>VLOOKUP(L4743,'Slope %'!C:D,2,0)</f>
        <v>0.12</v>
      </c>
    </row>
    <row r="4744" spans="1:13" x14ac:dyDescent="0.25">
      <c r="A4744">
        <v>56170</v>
      </c>
      <c r="B4744" s="58" t="s">
        <v>4123</v>
      </c>
      <c r="C4744" s="58" t="s">
        <v>410</v>
      </c>
      <c r="D4744" s="58" t="s">
        <v>717</v>
      </c>
      <c r="E4744" s="58">
        <v>473</v>
      </c>
      <c r="F4744" s="58">
        <v>24</v>
      </c>
      <c r="G4744" s="59">
        <v>11</v>
      </c>
      <c r="H4744" s="58" t="s">
        <v>3485</v>
      </c>
      <c r="I4744" s="59">
        <v>5.98</v>
      </c>
      <c r="J4744">
        <v>1</v>
      </c>
      <c r="K4744" s="191"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4.0599999999999996</v>
      </c>
      <c r="L4744" s="192" t="str">
        <f t="shared" si="74"/>
        <v>Beer473</v>
      </c>
      <c r="M4744" s="191">
        <f>VLOOKUP(L4744,'Slope %'!C:D,2,0)</f>
        <v>0.12</v>
      </c>
    </row>
    <row r="4745" spans="1:13" x14ac:dyDescent="0.25">
      <c r="A4745">
        <v>56170</v>
      </c>
      <c r="B4745" s="58" t="s">
        <v>4123</v>
      </c>
      <c r="C4745" s="58" t="s">
        <v>410</v>
      </c>
      <c r="D4745" s="58" t="s">
        <v>717</v>
      </c>
      <c r="E4745" s="58">
        <v>473</v>
      </c>
      <c r="F4745" s="58">
        <v>24</v>
      </c>
      <c r="G4745" s="59">
        <v>11</v>
      </c>
      <c r="H4745" s="58" t="s">
        <v>3485</v>
      </c>
      <c r="I4745" s="59">
        <v>5.98</v>
      </c>
      <c r="J4745">
        <v>1</v>
      </c>
      <c r="K4745" s="191"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4.0599999999999996</v>
      </c>
      <c r="L4745" s="192" t="str">
        <f t="shared" si="74"/>
        <v>Beer473</v>
      </c>
      <c r="M4745" s="191">
        <f>VLOOKUP(L4745,'Slope %'!C:D,2,0)</f>
        <v>0.12</v>
      </c>
    </row>
    <row r="4746" spans="1:13" x14ac:dyDescent="0.25">
      <c r="A4746">
        <v>56246</v>
      </c>
      <c r="B4746" s="58" t="s">
        <v>4124</v>
      </c>
      <c r="C4746" s="58" t="s">
        <v>410</v>
      </c>
      <c r="D4746" s="58" t="s">
        <v>717</v>
      </c>
      <c r="E4746" s="58">
        <v>11352</v>
      </c>
      <c r="F4746" s="58">
        <v>1</v>
      </c>
      <c r="G4746" s="59">
        <v>6.5</v>
      </c>
      <c r="H4746" s="58" t="s">
        <v>1887</v>
      </c>
      <c r="I4746" s="59">
        <v>104.64</v>
      </c>
      <c r="J4746">
        <v>24</v>
      </c>
      <c r="K4746" s="191"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51.89</v>
      </c>
      <c r="L4746" s="192" t="str">
        <f t="shared" si="74"/>
        <v>Beer11352</v>
      </c>
      <c r="M4746" s="191">
        <f>VLOOKUP(L4746,'Slope %'!C:D,2,0)</f>
        <v>0.05</v>
      </c>
    </row>
    <row r="4747" spans="1:13" x14ac:dyDescent="0.25">
      <c r="A4747">
        <v>56246</v>
      </c>
      <c r="B4747" s="58" t="s">
        <v>4124</v>
      </c>
      <c r="C4747" s="58" t="s">
        <v>410</v>
      </c>
      <c r="D4747" s="58" t="s">
        <v>717</v>
      </c>
      <c r="E4747" s="58">
        <v>11352</v>
      </c>
      <c r="F4747" s="58">
        <v>1</v>
      </c>
      <c r="G4747" s="59">
        <v>6.5</v>
      </c>
      <c r="H4747" s="58" t="s">
        <v>1887</v>
      </c>
      <c r="I4747" s="59">
        <v>104.64</v>
      </c>
      <c r="J4747">
        <v>24</v>
      </c>
      <c r="K4747" s="191"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51.89</v>
      </c>
      <c r="L4747" s="192" t="str">
        <f t="shared" si="74"/>
        <v>Beer11352</v>
      </c>
      <c r="M4747" s="191">
        <f>VLOOKUP(L4747,'Slope %'!C:D,2,0)</f>
        <v>0.05</v>
      </c>
    </row>
    <row r="4748" spans="1:13" x14ac:dyDescent="0.25">
      <c r="A4748">
        <v>56254</v>
      </c>
      <c r="B4748" s="58" t="s">
        <v>4125</v>
      </c>
      <c r="C4748" s="58" t="s">
        <v>410</v>
      </c>
      <c r="D4748" s="58" t="s">
        <v>411</v>
      </c>
      <c r="E4748" s="58">
        <v>11352</v>
      </c>
      <c r="F4748" s="58">
        <v>1</v>
      </c>
      <c r="G4748" s="59">
        <v>5</v>
      </c>
      <c r="H4748" s="58" t="s">
        <v>1887</v>
      </c>
      <c r="I4748" s="59">
        <v>98.16</v>
      </c>
      <c r="J4748">
        <v>24</v>
      </c>
      <c r="K4748" s="191"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39.909999999999997</v>
      </c>
      <c r="L4748" s="192" t="str">
        <f t="shared" si="74"/>
        <v>Beer11352</v>
      </c>
      <c r="M4748" s="191">
        <f>VLOOKUP(L4748,'Slope %'!C:D,2,0)</f>
        <v>0.05</v>
      </c>
    </row>
    <row r="4749" spans="1:13" x14ac:dyDescent="0.25">
      <c r="A4749">
        <v>56254</v>
      </c>
      <c r="B4749" s="58" t="s">
        <v>4125</v>
      </c>
      <c r="C4749" s="58" t="s">
        <v>410</v>
      </c>
      <c r="D4749" s="58" t="s">
        <v>411</v>
      </c>
      <c r="E4749" s="58">
        <v>11352</v>
      </c>
      <c r="F4749" s="58">
        <v>1</v>
      </c>
      <c r="G4749" s="59">
        <v>5</v>
      </c>
      <c r="H4749" s="58" t="s">
        <v>1887</v>
      </c>
      <c r="I4749" s="59">
        <v>98.16</v>
      </c>
      <c r="J4749">
        <v>24</v>
      </c>
      <c r="K4749" s="191"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39.909999999999997</v>
      </c>
      <c r="L4749" s="192" t="str">
        <f t="shared" si="74"/>
        <v>Beer11352</v>
      </c>
      <c r="M4749" s="191">
        <f>VLOOKUP(L4749,'Slope %'!C:D,2,0)</f>
        <v>0.05</v>
      </c>
    </row>
    <row r="4750" spans="1:13" x14ac:dyDescent="0.25">
      <c r="A4750">
        <v>56271</v>
      </c>
      <c r="B4750" s="58" t="s">
        <v>4126</v>
      </c>
      <c r="C4750" s="58" t="s">
        <v>410</v>
      </c>
      <c r="D4750" s="58" t="s">
        <v>411</v>
      </c>
      <c r="E4750" s="58">
        <v>473</v>
      </c>
      <c r="F4750" s="58">
        <v>24</v>
      </c>
      <c r="G4750" s="59">
        <v>5</v>
      </c>
      <c r="H4750" s="58" t="s">
        <v>448</v>
      </c>
      <c r="I4750" s="59">
        <v>4.29</v>
      </c>
      <c r="J4750">
        <v>1</v>
      </c>
      <c r="K4750" s="191"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1.85</v>
      </c>
      <c r="L4750" s="192" t="str">
        <f t="shared" si="74"/>
        <v>Beer473</v>
      </c>
      <c r="M4750" s="191">
        <f>VLOOKUP(L4750,'Slope %'!C:D,2,0)</f>
        <v>0.12</v>
      </c>
    </row>
    <row r="4751" spans="1:13" x14ac:dyDescent="0.25">
      <c r="A4751">
        <v>56271</v>
      </c>
      <c r="B4751" s="58" t="s">
        <v>4126</v>
      </c>
      <c r="C4751" s="58" t="s">
        <v>410</v>
      </c>
      <c r="D4751" s="58" t="s">
        <v>411</v>
      </c>
      <c r="E4751" s="58">
        <v>473</v>
      </c>
      <c r="F4751" s="58">
        <v>24</v>
      </c>
      <c r="G4751" s="59">
        <v>5</v>
      </c>
      <c r="H4751" s="58" t="s">
        <v>448</v>
      </c>
      <c r="I4751" s="59">
        <v>4.29</v>
      </c>
      <c r="J4751">
        <v>1</v>
      </c>
      <c r="K4751" s="191"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1.85</v>
      </c>
      <c r="L4751" s="192" t="str">
        <f t="shared" si="74"/>
        <v>Beer473</v>
      </c>
      <c r="M4751" s="191">
        <f>VLOOKUP(L4751,'Slope %'!C:D,2,0)</f>
        <v>0.12</v>
      </c>
    </row>
    <row r="4752" spans="1:13" x14ac:dyDescent="0.25">
      <c r="A4752">
        <v>56272</v>
      </c>
      <c r="B4752" s="58" t="s">
        <v>4127</v>
      </c>
      <c r="C4752" s="58" t="s">
        <v>410</v>
      </c>
      <c r="D4752" s="58" t="s">
        <v>411</v>
      </c>
      <c r="E4752" s="58">
        <v>473</v>
      </c>
      <c r="F4752" s="58">
        <v>24</v>
      </c>
      <c r="G4752" s="59">
        <v>5.5</v>
      </c>
      <c r="H4752" s="58" t="s">
        <v>448</v>
      </c>
      <c r="I4752" s="59">
        <v>3.99</v>
      </c>
      <c r="J4752">
        <v>1</v>
      </c>
      <c r="K4752" s="191"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2.0299999999999998</v>
      </c>
      <c r="L4752" s="192" t="str">
        <f t="shared" si="74"/>
        <v>Beer473</v>
      </c>
      <c r="M4752" s="191">
        <f>VLOOKUP(L4752,'Slope %'!C:D,2,0)</f>
        <v>0.12</v>
      </c>
    </row>
    <row r="4753" spans="1:13" x14ac:dyDescent="0.25">
      <c r="A4753">
        <v>56272</v>
      </c>
      <c r="B4753" s="58" t="s">
        <v>4127</v>
      </c>
      <c r="C4753" s="58" t="s">
        <v>410</v>
      </c>
      <c r="D4753" s="58" t="s">
        <v>411</v>
      </c>
      <c r="E4753" s="58">
        <v>473</v>
      </c>
      <c r="F4753" s="58">
        <v>24</v>
      </c>
      <c r="G4753" s="59">
        <v>5.5</v>
      </c>
      <c r="H4753" s="58" t="s">
        <v>448</v>
      </c>
      <c r="I4753" s="59">
        <v>3.99</v>
      </c>
      <c r="J4753">
        <v>1</v>
      </c>
      <c r="K4753" s="191"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2.0299999999999998</v>
      </c>
      <c r="L4753" s="192" t="str">
        <f t="shared" si="74"/>
        <v>Beer473</v>
      </c>
      <c r="M4753" s="191">
        <f>VLOOKUP(L4753,'Slope %'!C:D,2,0)</f>
        <v>0.12</v>
      </c>
    </row>
    <row r="4754" spans="1:13" x14ac:dyDescent="0.25">
      <c r="A4754">
        <v>56274</v>
      </c>
      <c r="B4754" s="58" t="s">
        <v>4128</v>
      </c>
      <c r="C4754" s="58" t="s">
        <v>410</v>
      </c>
      <c r="D4754" s="58" t="s">
        <v>906</v>
      </c>
      <c r="E4754" s="58">
        <v>473</v>
      </c>
      <c r="F4754" s="58">
        <v>24</v>
      </c>
      <c r="G4754" s="59">
        <v>4.2</v>
      </c>
      <c r="H4754" s="58" t="s">
        <v>448</v>
      </c>
      <c r="I4754" s="59">
        <v>3.99</v>
      </c>
      <c r="J4754">
        <v>1</v>
      </c>
      <c r="K4754" s="191"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1.55</v>
      </c>
      <c r="L4754" s="192" t="str">
        <f t="shared" si="74"/>
        <v>Beer473</v>
      </c>
      <c r="M4754" s="191">
        <f>VLOOKUP(L4754,'Slope %'!C:D,2,0)</f>
        <v>0.12</v>
      </c>
    </row>
    <row r="4755" spans="1:13" x14ac:dyDescent="0.25">
      <c r="A4755">
        <v>56274</v>
      </c>
      <c r="B4755" s="58" t="s">
        <v>4128</v>
      </c>
      <c r="C4755" s="58" t="s">
        <v>410</v>
      </c>
      <c r="D4755" s="58" t="s">
        <v>906</v>
      </c>
      <c r="E4755" s="58">
        <v>473</v>
      </c>
      <c r="F4755" s="58">
        <v>24</v>
      </c>
      <c r="G4755" s="59">
        <v>4.2</v>
      </c>
      <c r="H4755" s="58" t="s">
        <v>448</v>
      </c>
      <c r="I4755" s="59">
        <v>3.99</v>
      </c>
      <c r="J4755">
        <v>1</v>
      </c>
      <c r="K4755" s="191"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1.55</v>
      </c>
      <c r="L4755" s="192" t="str">
        <f t="shared" si="74"/>
        <v>Beer473</v>
      </c>
      <c r="M4755" s="191">
        <f>VLOOKUP(L4755,'Slope %'!C:D,2,0)</f>
        <v>0.12</v>
      </c>
    </row>
    <row r="4756" spans="1:13" x14ac:dyDescent="0.25">
      <c r="A4756">
        <v>56278</v>
      </c>
      <c r="B4756" s="58" t="s">
        <v>4129</v>
      </c>
      <c r="C4756" s="58" t="s">
        <v>410</v>
      </c>
      <c r="D4756" s="58" t="s">
        <v>717</v>
      </c>
      <c r="E4756" s="58">
        <v>11352</v>
      </c>
      <c r="F4756" s="58">
        <v>1</v>
      </c>
      <c r="G4756" s="59">
        <v>6.5</v>
      </c>
      <c r="H4756" s="58" t="s">
        <v>1887</v>
      </c>
      <c r="I4756" s="59">
        <v>116.64</v>
      </c>
      <c r="J4756">
        <v>24</v>
      </c>
      <c r="K4756" s="191"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51.89</v>
      </c>
      <c r="L4756" s="192" t="str">
        <f t="shared" si="74"/>
        <v>Beer11352</v>
      </c>
      <c r="M4756" s="191">
        <f>VLOOKUP(L4756,'Slope %'!C:D,2,0)</f>
        <v>0.05</v>
      </c>
    </row>
    <row r="4757" spans="1:13" x14ac:dyDescent="0.25">
      <c r="A4757">
        <v>56278</v>
      </c>
      <c r="B4757" s="58" t="s">
        <v>4129</v>
      </c>
      <c r="C4757" s="58" t="s">
        <v>410</v>
      </c>
      <c r="D4757" s="58" t="s">
        <v>717</v>
      </c>
      <c r="E4757" s="58">
        <v>11352</v>
      </c>
      <c r="F4757" s="58">
        <v>1</v>
      </c>
      <c r="G4757" s="59">
        <v>6.5</v>
      </c>
      <c r="H4757" s="58" t="s">
        <v>1887</v>
      </c>
      <c r="I4757" s="59">
        <v>116.64</v>
      </c>
      <c r="J4757">
        <v>24</v>
      </c>
      <c r="K4757" s="191"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51.89</v>
      </c>
      <c r="L4757" s="192" t="str">
        <f t="shared" si="74"/>
        <v>Beer11352</v>
      </c>
      <c r="M4757" s="191">
        <f>VLOOKUP(L4757,'Slope %'!C:D,2,0)</f>
        <v>0.05</v>
      </c>
    </row>
    <row r="4758" spans="1:13" x14ac:dyDescent="0.25">
      <c r="A4758">
        <v>56290</v>
      </c>
      <c r="B4758" s="58" t="s">
        <v>4130</v>
      </c>
      <c r="C4758" s="58" t="s">
        <v>410</v>
      </c>
      <c r="D4758" s="58" t="s">
        <v>1539</v>
      </c>
      <c r="E4758" s="58">
        <v>2130</v>
      </c>
      <c r="F4758" s="58">
        <v>4</v>
      </c>
      <c r="G4758" s="59">
        <v>0.5</v>
      </c>
      <c r="H4758" s="58" t="s">
        <v>759</v>
      </c>
      <c r="I4758" s="59">
        <v>10.75</v>
      </c>
      <c r="J4758">
        <v>6</v>
      </c>
      <c r="K4758" s="191"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0.83</v>
      </c>
      <c r="L4758" s="192" t="str">
        <f t="shared" si="74"/>
        <v>Beer2130</v>
      </c>
      <c r="M4758" s="191">
        <f>VLOOKUP(L4758,'Slope %'!C:D,2,0)</f>
        <v>0.1</v>
      </c>
    </row>
    <row r="4759" spans="1:13" x14ac:dyDescent="0.25">
      <c r="A4759">
        <v>56290</v>
      </c>
      <c r="B4759" s="58" t="s">
        <v>4130</v>
      </c>
      <c r="C4759" s="58" t="s">
        <v>410</v>
      </c>
      <c r="D4759" s="58" t="s">
        <v>1539</v>
      </c>
      <c r="E4759" s="58">
        <v>2130</v>
      </c>
      <c r="F4759" s="58">
        <v>4</v>
      </c>
      <c r="G4759" s="59">
        <v>0.5</v>
      </c>
      <c r="H4759" s="58" t="s">
        <v>759</v>
      </c>
      <c r="I4759" s="59">
        <v>10.75</v>
      </c>
      <c r="J4759">
        <v>6</v>
      </c>
      <c r="K4759" s="191"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0.83</v>
      </c>
      <c r="L4759" s="192" t="str">
        <f t="shared" si="74"/>
        <v>Beer2130</v>
      </c>
      <c r="M4759" s="191">
        <f>VLOOKUP(L4759,'Slope %'!C:D,2,0)</f>
        <v>0.1</v>
      </c>
    </row>
    <row r="4760" spans="1:13" x14ac:dyDescent="0.25">
      <c r="A4760">
        <v>56296</v>
      </c>
      <c r="B4760" s="58" t="s">
        <v>4131</v>
      </c>
      <c r="C4760" s="58" t="s">
        <v>673</v>
      </c>
      <c r="D4760" s="58" t="s">
        <v>750</v>
      </c>
      <c r="E4760" s="58">
        <v>473</v>
      </c>
      <c r="F4760" s="58">
        <v>24</v>
      </c>
      <c r="G4760" s="59">
        <v>4</v>
      </c>
      <c r="H4760" s="58" t="s">
        <v>1200</v>
      </c>
      <c r="I4760" s="59">
        <v>4.3899999999999997</v>
      </c>
      <c r="J4760">
        <v>1</v>
      </c>
      <c r="K4760" s="191"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1.57</v>
      </c>
      <c r="L4760" s="192" t="str">
        <f t="shared" si="74"/>
        <v>Ready to Drink473</v>
      </c>
      <c r="M4760" s="191">
        <f>VLOOKUP(L4760,'Slope %'!C:D,2,0)</f>
        <v>0.12</v>
      </c>
    </row>
    <row r="4761" spans="1:13" x14ac:dyDescent="0.25">
      <c r="A4761">
        <v>56296</v>
      </c>
      <c r="B4761" s="58" t="s">
        <v>4131</v>
      </c>
      <c r="C4761" s="58" t="s">
        <v>673</v>
      </c>
      <c r="D4761" s="58" t="s">
        <v>750</v>
      </c>
      <c r="E4761" s="58">
        <v>473</v>
      </c>
      <c r="F4761" s="58">
        <v>24</v>
      </c>
      <c r="G4761" s="59">
        <v>4</v>
      </c>
      <c r="H4761" s="58" t="s">
        <v>1200</v>
      </c>
      <c r="I4761" s="59">
        <v>4.3899999999999997</v>
      </c>
      <c r="J4761">
        <v>1</v>
      </c>
      <c r="K4761" s="191"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1.57</v>
      </c>
      <c r="L4761" s="192" t="str">
        <f t="shared" si="74"/>
        <v>Ready to Drink473</v>
      </c>
      <c r="M4761" s="191">
        <f>VLOOKUP(L4761,'Slope %'!C:D,2,0)</f>
        <v>0.12</v>
      </c>
    </row>
    <row r="4762" spans="1:13" x14ac:dyDescent="0.25">
      <c r="A4762">
        <v>56311</v>
      </c>
      <c r="B4762" s="58" t="s">
        <v>4132</v>
      </c>
      <c r="C4762" s="58" t="s">
        <v>423</v>
      </c>
      <c r="D4762" s="58" t="s">
        <v>444</v>
      </c>
      <c r="E4762" s="58">
        <v>750</v>
      </c>
      <c r="F4762" s="58">
        <v>12</v>
      </c>
      <c r="G4762" s="59">
        <v>14</v>
      </c>
      <c r="H4762" s="58" t="s">
        <v>1740</v>
      </c>
      <c r="I4762" s="59">
        <v>24.99</v>
      </c>
      <c r="J4762">
        <v>1</v>
      </c>
      <c r="K4762" s="191"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8.1999999999999993</v>
      </c>
      <c r="L4762" s="192" t="str">
        <f t="shared" si="74"/>
        <v>Wine750</v>
      </c>
      <c r="M4762" s="191">
        <f>VLOOKUP(L4762,'Slope %'!C:D,2,0)</f>
        <v>0.1</v>
      </c>
    </row>
    <row r="4763" spans="1:13" x14ac:dyDescent="0.25">
      <c r="A4763">
        <v>56318</v>
      </c>
      <c r="B4763" s="58" t="s">
        <v>4133</v>
      </c>
      <c r="C4763" s="58" t="s">
        <v>423</v>
      </c>
      <c r="D4763" s="58" t="s">
        <v>436</v>
      </c>
      <c r="E4763" s="58">
        <v>200</v>
      </c>
      <c r="F4763" s="58">
        <v>24</v>
      </c>
      <c r="G4763" s="59">
        <v>11</v>
      </c>
      <c r="H4763" s="58" t="s">
        <v>437</v>
      </c>
      <c r="I4763" s="59">
        <v>6.99</v>
      </c>
      <c r="J4763">
        <v>1</v>
      </c>
      <c r="K4763" s="191"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2.4700000000000002</v>
      </c>
      <c r="L4763" s="192" t="str">
        <f t="shared" si="74"/>
        <v>Wine200</v>
      </c>
      <c r="M4763" s="191">
        <f>VLOOKUP(L4763,'Slope %'!C:D,2,0)</f>
        <v>0.12</v>
      </c>
    </row>
    <row r="4764" spans="1:13" x14ac:dyDescent="0.25">
      <c r="A4764">
        <v>56319</v>
      </c>
      <c r="B4764" s="58" t="s">
        <v>4134</v>
      </c>
      <c r="C4764" s="58" t="s">
        <v>673</v>
      </c>
      <c r="D4764" s="58" t="s">
        <v>674</v>
      </c>
      <c r="E4764" s="58">
        <v>473</v>
      </c>
      <c r="F4764" s="58">
        <v>24</v>
      </c>
      <c r="G4764" s="59">
        <v>7</v>
      </c>
      <c r="H4764" s="58" t="s">
        <v>3809</v>
      </c>
      <c r="I4764" s="59">
        <v>3.99</v>
      </c>
      <c r="J4764">
        <v>1</v>
      </c>
      <c r="K4764" s="191"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2.74</v>
      </c>
      <c r="L4764" s="192" t="str">
        <f t="shared" si="74"/>
        <v>Ready to Drink473</v>
      </c>
      <c r="M4764" s="191">
        <f>VLOOKUP(L4764,'Slope %'!C:D,2,0)</f>
        <v>0.12</v>
      </c>
    </row>
    <row r="4765" spans="1:13" x14ac:dyDescent="0.25">
      <c r="A4765">
        <v>56319</v>
      </c>
      <c r="B4765" s="58" t="s">
        <v>4134</v>
      </c>
      <c r="C4765" s="58" t="s">
        <v>673</v>
      </c>
      <c r="D4765" s="58" t="s">
        <v>674</v>
      </c>
      <c r="E4765" s="58">
        <v>473</v>
      </c>
      <c r="F4765" s="58">
        <v>24</v>
      </c>
      <c r="G4765" s="59">
        <v>7</v>
      </c>
      <c r="H4765" s="58" t="s">
        <v>3809</v>
      </c>
      <c r="I4765" s="59">
        <v>3.99</v>
      </c>
      <c r="J4765">
        <v>1</v>
      </c>
      <c r="K4765" s="191"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2.74</v>
      </c>
      <c r="L4765" s="192" t="str">
        <f t="shared" si="74"/>
        <v>Ready to Drink473</v>
      </c>
      <c r="M4765" s="191">
        <f>VLOOKUP(L4765,'Slope %'!C:D,2,0)</f>
        <v>0.12</v>
      </c>
    </row>
    <row r="4766" spans="1:13" x14ac:dyDescent="0.25">
      <c r="A4766">
        <v>56322</v>
      </c>
      <c r="B4766" s="58" t="s">
        <v>4135</v>
      </c>
      <c r="C4766" s="58" t="s">
        <v>673</v>
      </c>
      <c r="D4766" s="58" t="s">
        <v>1122</v>
      </c>
      <c r="E4766" s="58">
        <v>473</v>
      </c>
      <c r="F4766" s="58">
        <v>24</v>
      </c>
      <c r="G4766" s="59">
        <v>7</v>
      </c>
      <c r="H4766" s="58" t="s">
        <v>448</v>
      </c>
      <c r="I4766" s="59">
        <v>3.49</v>
      </c>
      <c r="J4766">
        <v>1</v>
      </c>
      <c r="K4766" s="191"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2.74</v>
      </c>
      <c r="L4766" s="192" t="str">
        <f t="shared" si="74"/>
        <v>Ready to Drink473</v>
      </c>
      <c r="M4766" s="191">
        <f>VLOOKUP(L4766,'Slope %'!C:D,2,0)</f>
        <v>0.12</v>
      </c>
    </row>
    <row r="4767" spans="1:13" x14ac:dyDescent="0.25">
      <c r="A4767">
        <v>56322</v>
      </c>
      <c r="B4767" s="58" t="s">
        <v>4135</v>
      </c>
      <c r="C4767" s="58" t="s">
        <v>673</v>
      </c>
      <c r="D4767" s="58" t="s">
        <v>1122</v>
      </c>
      <c r="E4767" s="58">
        <v>473</v>
      </c>
      <c r="F4767" s="58">
        <v>24</v>
      </c>
      <c r="G4767" s="59">
        <v>7</v>
      </c>
      <c r="H4767" s="58" t="s">
        <v>448</v>
      </c>
      <c r="I4767" s="59">
        <v>3.49</v>
      </c>
      <c r="J4767">
        <v>1</v>
      </c>
      <c r="K4767" s="191"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2.74</v>
      </c>
      <c r="L4767" s="192" t="str">
        <f t="shared" si="74"/>
        <v>Ready to Drink473</v>
      </c>
      <c r="M4767" s="191">
        <f>VLOOKUP(L4767,'Slope %'!C:D,2,0)</f>
        <v>0.12</v>
      </c>
    </row>
    <row r="4768" spans="1:13" x14ac:dyDescent="0.25">
      <c r="A4768">
        <v>56333</v>
      </c>
      <c r="B4768" s="58" t="s">
        <v>4136</v>
      </c>
      <c r="C4768" s="58" t="s">
        <v>414</v>
      </c>
      <c r="D4768" s="58" t="s">
        <v>1896</v>
      </c>
      <c r="E4768" s="58">
        <v>700</v>
      </c>
      <c r="F4768" s="58">
        <v>6</v>
      </c>
      <c r="G4768" s="59">
        <v>38</v>
      </c>
      <c r="H4768" s="58" t="s">
        <v>434</v>
      </c>
      <c r="I4768" s="59">
        <v>86.99</v>
      </c>
      <c r="J4768">
        <v>1</v>
      </c>
      <c r="K4768" s="191"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20.77</v>
      </c>
      <c r="L4768" s="192" t="str">
        <f t="shared" si="74"/>
        <v>Spirits700</v>
      </c>
      <c r="M4768" s="191">
        <f>VLOOKUP(L4768,'Slope %'!C:D,2,0)</f>
        <v>7.0000000000000007E-2</v>
      </c>
    </row>
    <row r="4769" spans="1:13" x14ac:dyDescent="0.25">
      <c r="A4769">
        <v>56348</v>
      </c>
      <c r="B4769" s="58" t="s">
        <v>4137</v>
      </c>
      <c r="C4769" s="58" t="s">
        <v>423</v>
      </c>
      <c r="D4769" s="58" t="s">
        <v>465</v>
      </c>
      <c r="E4769" s="58">
        <v>750</v>
      </c>
      <c r="F4769" s="58">
        <v>12</v>
      </c>
      <c r="G4769" s="59">
        <v>13</v>
      </c>
      <c r="H4769" s="58" t="s">
        <v>1701</v>
      </c>
      <c r="I4769" s="59">
        <v>20.99</v>
      </c>
      <c r="J4769">
        <v>1</v>
      </c>
      <c r="K4769" s="191"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7.61</v>
      </c>
      <c r="L4769" s="192" t="str">
        <f t="shared" si="74"/>
        <v>Wine750</v>
      </c>
      <c r="M4769" s="191">
        <f>VLOOKUP(L4769,'Slope %'!C:D,2,0)</f>
        <v>0.1</v>
      </c>
    </row>
    <row r="4770" spans="1:13" x14ac:dyDescent="0.25">
      <c r="A4770">
        <v>56356</v>
      </c>
      <c r="B4770" s="58" t="s">
        <v>4138</v>
      </c>
      <c r="C4770" s="58" t="s">
        <v>423</v>
      </c>
      <c r="D4770" s="58" t="s">
        <v>465</v>
      </c>
      <c r="E4770" s="58">
        <v>750</v>
      </c>
      <c r="F4770" s="58">
        <v>12</v>
      </c>
      <c r="G4770" s="59">
        <v>13</v>
      </c>
      <c r="H4770" s="58" t="s">
        <v>448</v>
      </c>
      <c r="I4770" s="59">
        <v>21.82</v>
      </c>
      <c r="J4770">
        <v>1</v>
      </c>
      <c r="K4770" s="191"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7.61</v>
      </c>
      <c r="L4770" s="192" t="str">
        <f t="shared" si="74"/>
        <v>Wine750</v>
      </c>
      <c r="M4770" s="191">
        <f>VLOOKUP(L4770,'Slope %'!C:D,2,0)</f>
        <v>0.1</v>
      </c>
    </row>
    <row r="4771" spans="1:13" x14ac:dyDescent="0.25">
      <c r="A4771">
        <v>56374</v>
      </c>
      <c r="B4771" s="58" t="s">
        <v>4139</v>
      </c>
      <c r="C4771" s="58" t="s">
        <v>673</v>
      </c>
      <c r="D4771" s="58" t="s">
        <v>750</v>
      </c>
      <c r="E4771" s="58">
        <v>1750</v>
      </c>
      <c r="F4771" s="58">
        <v>6</v>
      </c>
      <c r="G4771" s="59">
        <v>9.9499999999999993</v>
      </c>
      <c r="H4771" s="58" t="s">
        <v>448</v>
      </c>
      <c r="I4771" s="59">
        <v>22.89</v>
      </c>
      <c r="J4771">
        <v>1</v>
      </c>
      <c r="K4771" s="191"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13.59</v>
      </c>
      <c r="L4771" s="192" t="str">
        <f t="shared" si="74"/>
        <v>Ready to Drink1750</v>
      </c>
      <c r="M4771" s="191">
        <f>VLOOKUP(L4771,'Slope %'!C:D,2,0)</f>
        <v>0.1</v>
      </c>
    </row>
    <row r="4772" spans="1:13" x14ac:dyDescent="0.25">
      <c r="A4772">
        <v>56375</v>
      </c>
      <c r="B4772" s="58" t="s">
        <v>4140</v>
      </c>
      <c r="C4772" s="58" t="s">
        <v>414</v>
      </c>
      <c r="D4772" s="58" t="s">
        <v>566</v>
      </c>
      <c r="E4772" s="58">
        <v>750</v>
      </c>
      <c r="F4772" s="58">
        <v>6</v>
      </c>
      <c r="G4772" s="59">
        <v>17.5</v>
      </c>
      <c r="H4772" s="58" t="s">
        <v>448</v>
      </c>
      <c r="I4772" s="59">
        <v>32.99</v>
      </c>
      <c r="J4772">
        <v>1</v>
      </c>
      <c r="K4772" s="191"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10.25</v>
      </c>
      <c r="L4772" s="192" t="str">
        <f t="shared" si="74"/>
        <v>Spirits750</v>
      </c>
      <c r="M4772" s="191">
        <f>VLOOKUP(L4772,'Slope %'!C:D,2,0)</f>
        <v>7.0000000000000007E-2</v>
      </c>
    </row>
    <row r="4773" spans="1:13" x14ac:dyDescent="0.25">
      <c r="A4773">
        <v>56396</v>
      </c>
      <c r="B4773" s="58" t="s">
        <v>4141</v>
      </c>
      <c r="C4773" s="58" t="s">
        <v>673</v>
      </c>
      <c r="D4773" s="58" t="s">
        <v>1091</v>
      </c>
      <c r="E4773" s="58">
        <v>4092</v>
      </c>
      <c r="F4773" s="58">
        <v>2</v>
      </c>
      <c r="G4773" s="59">
        <v>5.5</v>
      </c>
      <c r="H4773" s="58" t="s">
        <v>751</v>
      </c>
      <c r="I4773" s="59">
        <v>31.99</v>
      </c>
      <c r="J4773">
        <v>12</v>
      </c>
      <c r="K4773" s="191"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17.57</v>
      </c>
      <c r="L4773" s="192" t="str">
        <f t="shared" si="74"/>
        <v>Ready to Drink4092</v>
      </c>
      <c r="M4773" s="191">
        <f>VLOOKUP(L4773,'Slope %'!C:D,2,0)</f>
        <v>7.0000000000000007E-2</v>
      </c>
    </row>
    <row r="4774" spans="1:13" x14ac:dyDescent="0.25">
      <c r="A4774">
        <v>56423</v>
      </c>
      <c r="B4774" s="58" t="s">
        <v>4142</v>
      </c>
      <c r="C4774" s="58" t="s">
        <v>673</v>
      </c>
      <c r="D4774" s="58" t="s">
        <v>750</v>
      </c>
      <c r="E4774" s="58">
        <v>1420</v>
      </c>
      <c r="F4774" s="58">
        <v>6</v>
      </c>
      <c r="G4774" s="59">
        <v>7</v>
      </c>
      <c r="H4774" s="58" t="s">
        <v>1399</v>
      </c>
      <c r="I4774" s="59">
        <v>15.49</v>
      </c>
      <c r="J4774">
        <v>4</v>
      </c>
      <c r="K4774" s="191"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7.76</v>
      </c>
      <c r="L4774" s="192" t="str">
        <f t="shared" si="74"/>
        <v>Ready to Drink1420</v>
      </c>
      <c r="M4774" s="191">
        <f>VLOOKUP(L4774,'Slope %'!C:D,2,0)</f>
        <v>0.12</v>
      </c>
    </row>
    <row r="4775" spans="1:13" x14ac:dyDescent="0.25">
      <c r="A4775">
        <v>56440</v>
      </c>
      <c r="B4775" s="58" t="s">
        <v>4143</v>
      </c>
      <c r="C4775" s="58" t="s">
        <v>414</v>
      </c>
      <c r="D4775" s="58" t="s">
        <v>492</v>
      </c>
      <c r="E4775" s="58">
        <v>750</v>
      </c>
      <c r="F4775" s="58">
        <v>6</v>
      </c>
      <c r="G4775" s="59">
        <v>40</v>
      </c>
      <c r="H4775" s="58" t="s">
        <v>445</v>
      </c>
      <c r="I4775" s="59">
        <v>234.99</v>
      </c>
      <c r="J4775">
        <v>1</v>
      </c>
      <c r="K4775" s="191"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23.42</v>
      </c>
      <c r="L4775" s="192" t="str">
        <f t="shared" si="74"/>
        <v>Spirits750</v>
      </c>
      <c r="M4775" s="191">
        <f>VLOOKUP(L4775,'Slope %'!C:D,2,0)</f>
        <v>7.0000000000000007E-2</v>
      </c>
    </row>
    <row r="4776" spans="1:13" x14ac:dyDescent="0.25">
      <c r="A4776">
        <v>56443</v>
      </c>
      <c r="B4776" s="58" t="s">
        <v>4144</v>
      </c>
      <c r="C4776" s="58" t="s">
        <v>673</v>
      </c>
      <c r="D4776" s="58" t="s">
        <v>1122</v>
      </c>
      <c r="E4776" s="58">
        <v>30000</v>
      </c>
      <c r="F4776" s="58">
        <v>1</v>
      </c>
      <c r="G4776" s="59">
        <v>5</v>
      </c>
      <c r="H4776" s="58" t="s">
        <v>3224</v>
      </c>
      <c r="I4776" s="59">
        <v>269</v>
      </c>
      <c r="J4776">
        <v>1</v>
      </c>
      <c r="K4776" s="191"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117.11</v>
      </c>
      <c r="L4776" s="192" t="str">
        <f t="shared" si="74"/>
        <v>Ready to Drink30000</v>
      </c>
      <c r="M4776" s="191" t="e">
        <f>VLOOKUP(L4776,'Slope %'!C:D,2,0)</f>
        <v>#N/A</v>
      </c>
    </row>
    <row r="4777" spans="1:13" x14ac:dyDescent="0.25">
      <c r="A4777">
        <v>56443</v>
      </c>
      <c r="B4777" s="58" t="s">
        <v>4144</v>
      </c>
      <c r="C4777" s="58" t="s">
        <v>673</v>
      </c>
      <c r="D4777" s="58" t="s">
        <v>1122</v>
      </c>
      <c r="E4777" s="58">
        <v>30000</v>
      </c>
      <c r="F4777" s="58">
        <v>1</v>
      </c>
      <c r="G4777" s="59">
        <v>5</v>
      </c>
      <c r="H4777" s="58" t="s">
        <v>3224</v>
      </c>
      <c r="I4777" s="59">
        <v>269</v>
      </c>
      <c r="J4777">
        <v>1</v>
      </c>
      <c r="K4777" s="191"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117.11</v>
      </c>
      <c r="L4777" s="192" t="str">
        <f t="shared" si="74"/>
        <v>Ready to Drink30000</v>
      </c>
      <c r="M4777" s="191" t="e">
        <f>VLOOKUP(L4777,'Slope %'!C:D,2,0)</f>
        <v>#N/A</v>
      </c>
    </row>
    <row r="4778" spans="1:13" x14ac:dyDescent="0.25">
      <c r="A4778">
        <v>56445</v>
      </c>
      <c r="B4778" s="58" t="s">
        <v>4145</v>
      </c>
      <c r="C4778" s="58" t="s">
        <v>423</v>
      </c>
      <c r="D4778" s="58" t="s">
        <v>467</v>
      </c>
      <c r="E4778" s="58">
        <v>750</v>
      </c>
      <c r="F4778" s="58">
        <v>6</v>
      </c>
      <c r="G4778" s="59">
        <v>13.5</v>
      </c>
      <c r="H4778" s="58" t="s">
        <v>586</v>
      </c>
      <c r="I4778" s="59">
        <v>38.92</v>
      </c>
      <c r="J4778">
        <v>1</v>
      </c>
      <c r="K4778" s="191"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7.9</v>
      </c>
      <c r="L4778" s="192" t="str">
        <f t="shared" si="74"/>
        <v>Wine750</v>
      </c>
      <c r="M4778" s="191">
        <f>VLOOKUP(L4778,'Slope %'!C:D,2,0)</f>
        <v>0.1</v>
      </c>
    </row>
    <row r="4779" spans="1:13" x14ac:dyDescent="0.25">
      <c r="A4779">
        <v>56446</v>
      </c>
      <c r="B4779" s="58" t="s">
        <v>4146</v>
      </c>
      <c r="C4779" s="58" t="s">
        <v>414</v>
      </c>
      <c r="D4779" s="58" t="s">
        <v>810</v>
      </c>
      <c r="E4779" s="58">
        <v>750</v>
      </c>
      <c r="F4779" s="58">
        <v>6</v>
      </c>
      <c r="G4779" s="59">
        <v>45</v>
      </c>
      <c r="H4779" s="58" t="s">
        <v>445</v>
      </c>
      <c r="I4779" s="59">
        <v>138.99</v>
      </c>
      <c r="J4779">
        <v>1</v>
      </c>
      <c r="K4779" s="191"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26.35</v>
      </c>
      <c r="L4779" s="192" t="str">
        <f t="shared" si="74"/>
        <v>Spirits750</v>
      </c>
      <c r="M4779" s="191">
        <f>VLOOKUP(L4779,'Slope %'!C:D,2,0)</f>
        <v>7.0000000000000007E-2</v>
      </c>
    </row>
    <row r="4780" spans="1:13" x14ac:dyDescent="0.25">
      <c r="A4780">
        <v>56453</v>
      </c>
      <c r="B4780" s="58" t="s">
        <v>4147</v>
      </c>
      <c r="C4780" s="58" t="s">
        <v>673</v>
      </c>
      <c r="D4780" s="58" t="s">
        <v>750</v>
      </c>
      <c r="E4780" s="58">
        <v>1420</v>
      </c>
      <c r="F4780" s="58">
        <v>6</v>
      </c>
      <c r="G4780" s="59">
        <v>5.2</v>
      </c>
      <c r="H4780" s="58" t="s">
        <v>751</v>
      </c>
      <c r="I4780" s="59">
        <v>14.99</v>
      </c>
      <c r="J4780">
        <v>4</v>
      </c>
      <c r="K4780" s="191"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5.76</v>
      </c>
      <c r="L4780" s="192" t="str">
        <f t="shared" si="74"/>
        <v>Ready to Drink1420</v>
      </c>
      <c r="M4780" s="191">
        <f>VLOOKUP(L4780,'Slope %'!C:D,2,0)</f>
        <v>0.12</v>
      </c>
    </row>
    <row r="4781" spans="1:13" x14ac:dyDescent="0.25">
      <c r="A4781">
        <v>56453</v>
      </c>
      <c r="B4781" s="58" t="s">
        <v>4147</v>
      </c>
      <c r="C4781" s="58" t="s">
        <v>673</v>
      </c>
      <c r="D4781" s="58" t="s">
        <v>750</v>
      </c>
      <c r="E4781" s="58">
        <v>1420</v>
      </c>
      <c r="F4781" s="58">
        <v>6</v>
      </c>
      <c r="G4781" s="59">
        <v>5.2</v>
      </c>
      <c r="H4781" s="58" t="s">
        <v>751</v>
      </c>
      <c r="I4781" s="59">
        <v>14.99</v>
      </c>
      <c r="J4781">
        <v>4</v>
      </c>
      <c r="K4781" s="191"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5.76</v>
      </c>
      <c r="L4781" s="192" t="str">
        <f t="shared" si="74"/>
        <v>Ready to Drink1420</v>
      </c>
      <c r="M4781" s="191">
        <f>VLOOKUP(L4781,'Slope %'!C:D,2,0)</f>
        <v>0.12</v>
      </c>
    </row>
    <row r="4782" spans="1:13" x14ac:dyDescent="0.25">
      <c r="A4782">
        <v>56472</v>
      </c>
      <c r="B4782" s="58" t="s">
        <v>4148</v>
      </c>
      <c r="C4782" s="58" t="s">
        <v>410</v>
      </c>
      <c r="D4782" s="58" t="s">
        <v>717</v>
      </c>
      <c r="E4782" s="58">
        <v>473</v>
      </c>
      <c r="F4782" s="58">
        <v>24</v>
      </c>
      <c r="G4782" s="59">
        <v>6</v>
      </c>
      <c r="H4782" s="58" t="s">
        <v>3485</v>
      </c>
      <c r="I4782" s="59">
        <v>4.3499999999999996</v>
      </c>
      <c r="J4782">
        <v>1</v>
      </c>
      <c r="K4782" s="191"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2.2200000000000002</v>
      </c>
      <c r="L4782" s="192" t="str">
        <f t="shared" si="74"/>
        <v>Beer473</v>
      </c>
      <c r="M4782" s="191">
        <f>VLOOKUP(L4782,'Slope %'!C:D,2,0)</f>
        <v>0.12</v>
      </c>
    </row>
    <row r="4783" spans="1:13" x14ac:dyDescent="0.25">
      <c r="A4783">
        <v>56472</v>
      </c>
      <c r="B4783" s="58" t="s">
        <v>4148</v>
      </c>
      <c r="C4783" s="58" t="s">
        <v>410</v>
      </c>
      <c r="D4783" s="58" t="s">
        <v>717</v>
      </c>
      <c r="E4783" s="58">
        <v>473</v>
      </c>
      <c r="F4783" s="58">
        <v>24</v>
      </c>
      <c r="G4783" s="59">
        <v>6</v>
      </c>
      <c r="H4783" s="58" t="s">
        <v>3485</v>
      </c>
      <c r="I4783" s="59">
        <v>4.3499999999999996</v>
      </c>
      <c r="J4783">
        <v>1</v>
      </c>
      <c r="K4783" s="191"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2.2200000000000002</v>
      </c>
      <c r="L4783" s="192" t="str">
        <f t="shared" si="74"/>
        <v>Beer473</v>
      </c>
      <c r="M4783" s="191">
        <f>VLOOKUP(L4783,'Slope %'!C:D,2,0)</f>
        <v>0.12</v>
      </c>
    </row>
    <row r="4784" spans="1:13" x14ac:dyDescent="0.25">
      <c r="A4784">
        <v>56482</v>
      </c>
      <c r="B4784" s="58" t="s">
        <v>4149</v>
      </c>
      <c r="C4784" s="58" t="s">
        <v>410</v>
      </c>
      <c r="D4784" s="58" t="s">
        <v>411</v>
      </c>
      <c r="E4784" s="58">
        <v>500</v>
      </c>
      <c r="F4784" s="58">
        <v>24</v>
      </c>
      <c r="G4784" s="59">
        <v>4.5</v>
      </c>
      <c r="H4784" s="58" t="s">
        <v>600</v>
      </c>
      <c r="I4784" s="59">
        <v>3.59</v>
      </c>
      <c r="J4784">
        <v>1</v>
      </c>
      <c r="K4784" s="191"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1.76</v>
      </c>
      <c r="L4784" s="192" t="str">
        <f t="shared" si="74"/>
        <v>Beer500</v>
      </c>
      <c r="M4784" s="191">
        <f>VLOOKUP(L4784,'Slope %'!C:D,2,0)</f>
        <v>0.12</v>
      </c>
    </row>
    <row r="4785" spans="1:13" x14ac:dyDescent="0.25">
      <c r="A4785">
        <v>56482</v>
      </c>
      <c r="B4785" s="58" t="s">
        <v>4149</v>
      </c>
      <c r="C4785" s="58" t="s">
        <v>410</v>
      </c>
      <c r="D4785" s="58" t="s">
        <v>411</v>
      </c>
      <c r="E4785" s="58">
        <v>500</v>
      </c>
      <c r="F4785" s="58">
        <v>24</v>
      </c>
      <c r="G4785" s="59">
        <v>4.5</v>
      </c>
      <c r="H4785" s="58" t="s">
        <v>600</v>
      </c>
      <c r="I4785" s="59">
        <v>3.59</v>
      </c>
      <c r="J4785">
        <v>1</v>
      </c>
      <c r="K4785" s="191"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1.76</v>
      </c>
      <c r="L4785" s="192" t="str">
        <f t="shared" si="74"/>
        <v>Beer500</v>
      </c>
      <c r="M4785" s="191">
        <f>VLOOKUP(L4785,'Slope %'!C:D,2,0)</f>
        <v>0.12</v>
      </c>
    </row>
    <row r="4786" spans="1:13" x14ac:dyDescent="0.25">
      <c r="A4786">
        <v>56486</v>
      </c>
      <c r="B4786" s="58" t="s">
        <v>4150</v>
      </c>
      <c r="C4786" s="58" t="s">
        <v>410</v>
      </c>
      <c r="D4786" s="58" t="s">
        <v>411</v>
      </c>
      <c r="E4786" s="58">
        <v>330</v>
      </c>
      <c r="F4786" s="58">
        <v>24</v>
      </c>
      <c r="G4786" s="59">
        <v>4.5</v>
      </c>
      <c r="H4786" s="58" t="s">
        <v>600</v>
      </c>
      <c r="I4786" s="59">
        <v>3.09</v>
      </c>
      <c r="J4786">
        <v>1</v>
      </c>
      <c r="K4786" s="191"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1.1599999999999999</v>
      </c>
      <c r="L4786" s="192" t="str">
        <f t="shared" si="74"/>
        <v>Beer330</v>
      </c>
      <c r="M4786" s="191">
        <f>VLOOKUP(L4786,'Slope %'!C:D,2,0)</f>
        <v>0.12</v>
      </c>
    </row>
    <row r="4787" spans="1:13" x14ac:dyDescent="0.25">
      <c r="A4787">
        <v>56486</v>
      </c>
      <c r="B4787" s="58" t="s">
        <v>4150</v>
      </c>
      <c r="C4787" s="58" t="s">
        <v>410</v>
      </c>
      <c r="D4787" s="58" t="s">
        <v>411</v>
      </c>
      <c r="E4787" s="58">
        <v>330</v>
      </c>
      <c r="F4787" s="58">
        <v>24</v>
      </c>
      <c r="G4787" s="59">
        <v>4.5</v>
      </c>
      <c r="H4787" s="58" t="s">
        <v>600</v>
      </c>
      <c r="I4787" s="59">
        <v>3.09</v>
      </c>
      <c r="J4787">
        <v>1</v>
      </c>
      <c r="K4787" s="191"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1.1599999999999999</v>
      </c>
      <c r="L4787" s="192" t="str">
        <f t="shared" si="74"/>
        <v>Beer330</v>
      </c>
      <c r="M4787" s="191">
        <f>VLOOKUP(L4787,'Slope %'!C:D,2,0)</f>
        <v>0.12</v>
      </c>
    </row>
    <row r="4788" spans="1:13" x14ac:dyDescent="0.25">
      <c r="A4788">
        <v>56497</v>
      </c>
      <c r="B4788" s="58" t="s">
        <v>4151</v>
      </c>
      <c r="C4788" s="58" t="s">
        <v>423</v>
      </c>
      <c r="D4788" s="58" t="s">
        <v>575</v>
      </c>
      <c r="E4788" s="58">
        <v>750</v>
      </c>
      <c r="F4788" s="58">
        <v>12</v>
      </c>
      <c r="G4788" s="59">
        <v>13</v>
      </c>
      <c r="H4788" s="58" t="s">
        <v>451</v>
      </c>
      <c r="I4788" s="59">
        <v>18.989999999999998</v>
      </c>
      <c r="J4788">
        <v>1</v>
      </c>
      <c r="K4788" s="191"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7.61</v>
      </c>
      <c r="L4788" s="192" t="str">
        <f t="shared" si="74"/>
        <v>Wine750</v>
      </c>
      <c r="M4788" s="191">
        <f>VLOOKUP(L4788,'Slope %'!C:D,2,0)</f>
        <v>0.1</v>
      </c>
    </row>
    <row r="4789" spans="1:13" x14ac:dyDescent="0.25">
      <c r="A4789">
        <v>56510</v>
      </c>
      <c r="B4789" s="58" t="s">
        <v>4152</v>
      </c>
      <c r="C4789" s="58" t="s">
        <v>673</v>
      </c>
      <c r="D4789" s="58" t="s">
        <v>2505</v>
      </c>
      <c r="E4789" s="58">
        <v>2840</v>
      </c>
      <c r="F4789" s="58">
        <v>3</v>
      </c>
      <c r="G4789" s="59">
        <v>7</v>
      </c>
      <c r="H4789" s="58" t="s">
        <v>2506</v>
      </c>
      <c r="I4789" s="59">
        <v>24.99</v>
      </c>
      <c r="J4789">
        <v>8</v>
      </c>
      <c r="K4789" s="191"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15.52</v>
      </c>
      <c r="L4789" s="192" t="str">
        <f t="shared" si="74"/>
        <v>Ready to Drink2840</v>
      </c>
      <c r="M4789" s="191">
        <f>VLOOKUP(L4789,'Slope %'!C:D,2,0)</f>
        <v>7.0000000000000007E-2</v>
      </c>
    </row>
    <row r="4790" spans="1:13" x14ac:dyDescent="0.25">
      <c r="A4790">
        <v>56510</v>
      </c>
      <c r="B4790" s="58" t="s">
        <v>4152</v>
      </c>
      <c r="C4790" s="58" t="s">
        <v>673</v>
      </c>
      <c r="D4790" s="58" t="s">
        <v>2505</v>
      </c>
      <c r="E4790" s="58">
        <v>2840</v>
      </c>
      <c r="F4790" s="58">
        <v>3</v>
      </c>
      <c r="G4790" s="59">
        <v>7</v>
      </c>
      <c r="H4790" s="58" t="s">
        <v>2506</v>
      </c>
      <c r="I4790" s="59">
        <v>24.99</v>
      </c>
      <c r="J4790">
        <v>8</v>
      </c>
      <c r="K4790" s="191"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15.52</v>
      </c>
      <c r="L4790" s="192" t="str">
        <f t="shared" si="74"/>
        <v>Ready to Drink2840</v>
      </c>
      <c r="M4790" s="191">
        <f>VLOOKUP(L4790,'Slope %'!C:D,2,0)</f>
        <v>7.0000000000000007E-2</v>
      </c>
    </row>
    <row r="4791" spans="1:13" x14ac:dyDescent="0.25">
      <c r="A4791">
        <v>56521</v>
      </c>
      <c r="B4791" s="58" t="s">
        <v>4153</v>
      </c>
      <c r="C4791" s="58" t="s">
        <v>673</v>
      </c>
      <c r="D4791" s="58" t="s">
        <v>674</v>
      </c>
      <c r="E4791" s="58">
        <v>4260</v>
      </c>
      <c r="F4791" s="58">
        <v>1</v>
      </c>
      <c r="G4791" s="59">
        <v>5</v>
      </c>
      <c r="H4791" s="58" t="s">
        <v>412</v>
      </c>
      <c r="I4791" s="59">
        <v>33.29</v>
      </c>
      <c r="J4791">
        <v>12</v>
      </c>
      <c r="K4791" s="191"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16.63</v>
      </c>
      <c r="L4791" s="192" t="str">
        <f t="shared" si="74"/>
        <v>Ready to Drink4260</v>
      </c>
      <c r="M4791" s="191">
        <f>VLOOKUP(L4791,'Slope %'!C:D,2,0)</f>
        <v>7.0000000000000007E-2</v>
      </c>
    </row>
    <row r="4792" spans="1:13" x14ac:dyDescent="0.25">
      <c r="A4792">
        <v>56521</v>
      </c>
      <c r="B4792" s="58" t="s">
        <v>4153</v>
      </c>
      <c r="C4792" s="58" t="s">
        <v>673</v>
      </c>
      <c r="D4792" s="58" t="s">
        <v>674</v>
      </c>
      <c r="E4792" s="58">
        <v>4260</v>
      </c>
      <c r="F4792" s="58">
        <v>1</v>
      </c>
      <c r="G4792" s="59">
        <v>5</v>
      </c>
      <c r="H4792" s="58" t="s">
        <v>412</v>
      </c>
      <c r="I4792" s="59">
        <v>33.29</v>
      </c>
      <c r="J4792">
        <v>12</v>
      </c>
      <c r="K4792" s="191"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16.63</v>
      </c>
      <c r="L4792" s="192" t="str">
        <f t="shared" si="74"/>
        <v>Ready to Drink4260</v>
      </c>
      <c r="M4792" s="191">
        <f>VLOOKUP(L4792,'Slope %'!C:D,2,0)</f>
        <v>7.0000000000000007E-2</v>
      </c>
    </row>
    <row r="4793" spans="1:13" x14ac:dyDescent="0.25">
      <c r="A4793">
        <v>56541</v>
      </c>
      <c r="B4793" s="58" t="s">
        <v>4154</v>
      </c>
      <c r="C4793" s="58" t="s">
        <v>673</v>
      </c>
      <c r="D4793" s="58" t="s">
        <v>1264</v>
      </c>
      <c r="E4793" s="58">
        <v>473</v>
      </c>
      <c r="F4793" s="58">
        <v>24</v>
      </c>
      <c r="G4793" s="59">
        <v>7</v>
      </c>
      <c r="H4793" s="58" t="s">
        <v>412</v>
      </c>
      <c r="I4793" s="59">
        <v>3.99</v>
      </c>
      <c r="J4793">
        <v>1</v>
      </c>
      <c r="K4793" s="191"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2.74</v>
      </c>
      <c r="L4793" s="192" t="str">
        <f t="shared" si="74"/>
        <v>Ready to Drink473</v>
      </c>
      <c r="M4793" s="191">
        <f>VLOOKUP(L4793,'Slope %'!C:D,2,0)</f>
        <v>0.12</v>
      </c>
    </row>
    <row r="4794" spans="1:13" x14ac:dyDescent="0.25">
      <c r="A4794">
        <v>56541</v>
      </c>
      <c r="B4794" s="58" t="s">
        <v>4154</v>
      </c>
      <c r="C4794" s="58" t="s">
        <v>673</v>
      </c>
      <c r="D4794" s="58" t="s">
        <v>1264</v>
      </c>
      <c r="E4794" s="58">
        <v>473</v>
      </c>
      <c r="F4794" s="58">
        <v>24</v>
      </c>
      <c r="G4794" s="59">
        <v>7</v>
      </c>
      <c r="H4794" s="58" t="s">
        <v>412</v>
      </c>
      <c r="I4794" s="59">
        <v>3.99</v>
      </c>
      <c r="J4794">
        <v>1</v>
      </c>
      <c r="K4794" s="191"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2.74</v>
      </c>
      <c r="L4794" s="192" t="str">
        <f t="shared" si="74"/>
        <v>Ready to Drink473</v>
      </c>
      <c r="M4794" s="191">
        <f>VLOOKUP(L4794,'Slope %'!C:D,2,0)</f>
        <v>0.12</v>
      </c>
    </row>
    <row r="4795" spans="1:13" x14ac:dyDescent="0.25">
      <c r="A4795">
        <v>56552</v>
      </c>
      <c r="B4795" s="58" t="s">
        <v>4155</v>
      </c>
      <c r="C4795" s="58" t="s">
        <v>673</v>
      </c>
      <c r="D4795" s="58" t="s">
        <v>750</v>
      </c>
      <c r="E4795" s="58">
        <v>1420</v>
      </c>
      <c r="F4795" s="58">
        <v>6</v>
      </c>
      <c r="G4795" s="59">
        <v>5</v>
      </c>
      <c r="H4795" s="58" t="s">
        <v>421</v>
      </c>
      <c r="I4795" s="59">
        <v>14.99</v>
      </c>
      <c r="J4795">
        <v>4</v>
      </c>
      <c r="K4795" s="191"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5.54</v>
      </c>
      <c r="L4795" s="192" t="str">
        <f t="shared" si="74"/>
        <v>Ready to Drink1420</v>
      </c>
      <c r="M4795" s="191">
        <f>VLOOKUP(L4795,'Slope %'!C:D,2,0)</f>
        <v>0.12</v>
      </c>
    </row>
    <row r="4796" spans="1:13" x14ac:dyDescent="0.25">
      <c r="A4796">
        <v>56582</v>
      </c>
      <c r="B4796" s="58" t="s">
        <v>4156</v>
      </c>
      <c r="C4796" s="58" t="s">
        <v>673</v>
      </c>
      <c r="D4796" s="58" t="s">
        <v>674</v>
      </c>
      <c r="E4796" s="58">
        <v>30000</v>
      </c>
      <c r="F4796" s="58">
        <v>1</v>
      </c>
      <c r="G4796" s="59">
        <v>5.5</v>
      </c>
      <c r="H4796" s="58" t="s">
        <v>4157</v>
      </c>
      <c r="I4796" s="59">
        <v>220</v>
      </c>
      <c r="J4796">
        <v>1</v>
      </c>
      <c r="K4796" s="191"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128.82</v>
      </c>
      <c r="L4796" s="192" t="str">
        <f t="shared" si="74"/>
        <v>Ready to Drink30000</v>
      </c>
      <c r="M4796" s="191" t="e">
        <f>VLOOKUP(L4796,'Slope %'!C:D,2,0)</f>
        <v>#N/A</v>
      </c>
    </row>
    <row r="4797" spans="1:13" x14ac:dyDescent="0.25">
      <c r="A4797">
        <v>56582</v>
      </c>
      <c r="B4797" s="58" t="s">
        <v>4156</v>
      </c>
      <c r="C4797" s="58" t="s">
        <v>673</v>
      </c>
      <c r="D4797" s="58" t="s">
        <v>674</v>
      </c>
      <c r="E4797" s="58">
        <v>30000</v>
      </c>
      <c r="F4797" s="58">
        <v>1</v>
      </c>
      <c r="G4797" s="59">
        <v>5.5</v>
      </c>
      <c r="H4797" s="58" t="s">
        <v>1903</v>
      </c>
      <c r="I4797" s="59">
        <v>220</v>
      </c>
      <c r="J4797">
        <v>1</v>
      </c>
      <c r="K4797" s="191"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128.82</v>
      </c>
      <c r="L4797" s="192" t="str">
        <f t="shared" si="74"/>
        <v>Ready to Drink30000</v>
      </c>
      <c r="M4797" s="191" t="e">
        <f>VLOOKUP(L4797,'Slope %'!C:D,2,0)</f>
        <v>#N/A</v>
      </c>
    </row>
    <row r="4798" spans="1:13" x14ac:dyDescent="0.25">
      <c r="A4798">
        <v>56585</v>
      </c>
      <c r="B4798" s="58" t="s">
        <v>4158</v>
      </c>
      <c r="C4798" s="58" t="s">
        <v>673</v>
      </c>
      <c r="D4798" s="58" t="s">
        <v>674</v>
      </c>
      <c r="E4798" s="58">
        <v>30000</v>
      </c>
      <c r="F4798" s="58">
        <v>1</v>
      </c>
      <c r="G4798" s="59">
        <v>5</v>
      </c>
      <c r="H4798" s="58" t="s">
        <v>4157</v>
      </c>
      <c r="I4798" s="59">
        <v>220</v>
      </c>
      <c r="J4798">
        <v>1</v>
      </c>
      <c r="K4798" s="191"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117.11</v>
      </c>
      <c r="L4798" s="192" t="str">
        <f t="shared" si="74"/>
        <v>Ready to Drink30000</v>
      </c>
      <c r="M4798" s="191" t="e">
        <f>VLOOKUP(L4798,'Slope %'!C:D,2,0)</f>
        <v>#N/A</v>
      </c>
    </row>
    <row r="4799" spans="1:13" x14ac:dyDescent="0.25">
      <c r="A4799">
        <v>56585</v>
      </c>
      <c r="B4799" s="58" t="s">
        <v>4158</v>
      </c>
      <c r="C4799" s="58" t="s">
        <v>673</v>
      </c>
      <c r="D4799" s="58" t="s">
        <v>674</v>
      </c>
      <c r="E4799" s="58">
        <v>30000</v>
      </c>
      <c r="F4799" s="58">
        <v>1</v>
      </c>
      <c r="G4799" s="59">
        <v>5</v>
      </c>
      <c r="H4799" s="58" t="s">
        <v>1903</v>
      </c>
      <c r="I4799" s="59">
        <v>220</v>
      </c>
      <c r="J4799">
        <v>1</v>
      </c>
      <c r="K4799" s="191"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117.11</v>
      </c>
      <c r="L4799" s="192" t="str">
        <f t="shared" si="74"/>
        <v>Ready to Drink30000</v>
      </c>
      <c r="M4799" s="191" t="e">
        <f>VLOOKUP(L4799,'Slope %'!C:D,2,0)</f>
        <v>#N/A</v>
      </c>
    </row>
    <row r="4800" spans="1:13" x14ac:dyDescent="0.25">
      <c r="A4800">
        <v>56587</v>
      </c>
      <c r="B4800" s="58" t="s">
        <v>4159</v>
      </c>
      <c r="C4800" s="58" t="s">
        <v>673</v>
      </c>
      <c r="D4800" s="58" t="s">
        <v>674</v>
      </c>
      <c r="E4800" s="58">
        <v>30000</v>
      </c>
      <c r="F4800" s="58">
        <v>1</v>
      </c>
      <c r="G4800" s="59">
        <v>5</v>
      </c>
      <c r="H4800" s="58" t="s">
        <v>4157</v>
      </c>
      <c r="I4800" s="59">
        <v>220</v>
      </c>
      <c r="J4800">
        <v>1</v>
      </c>
      <c r="K4800" s="191"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117.11</v>
      </c>
      <c r="L4800" s="192" t="str">
        <f t="shared" si="74"/>
        <v>Ready to Drink30000</v>
      </c>
      <c r="M4800" s="191" t="e">
        <f>VLOOKUP(L4800,'Slope %'!C:D,2,0)</f>
        <v>#N/A</v>
      </c>
    </row>
    <row r="4801" spans="1:13" x14ac:dyDescent="0.25">
      <c r="A4801">
        <v>56587</v>
      </c>
      <c r="B4801" s="58" t="s">
        <v>4159</v>
      </c>
      <c r="C4801" s="58" t="s">
        <v>673</v>
      </c>
      <c r="D4801" s="58" t="s">
        <v>674</v>
      </c>
      <c r="E4801" s="58">
        <v>30000</v>
      </c>
      <c r="F4801" s="58">
        <v>1</v>
      </c>
      <c r="G4801" s="59">
        <v>5</v>
      </c>
      <c r="H4801" s="58" t="s">
        <v>1903</v>
      </c>
      <c r="I4801" s="59">
        <v>220</v>
      </c>
      <c r="J4801">
        <v>1</v>
      </c>
      <c r="K4801" s="191"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117.11</v>
      </c>
      <c r="L4801" s="192" t="str">
        <f t="shared" si="74"/>
        <v>Ready to Drink30000</v>
      </c>
      <c r="M4801" s="191" t="e">
        <f>VLOOKUP(L4801,'Slope %'!C:D,2,0)</f>
        <v>#N/A</v>
      </c>
    </row>
    <row r="4802" spans="1:13" x14ac:dyDescent="0.25">
      <c r="A4802">
        <v>56591</v>
      </c>
      <c r="B4802" s="58" t="s">
        <v>4160</v>
      </c>
      <c r="C4802" s="58" t="s">
        <v>423</v>
      </c>
      <c r="D4802" s="58" t="s">
        <v>440</v>
      </c>
      <c r="E4802" s="58">
        <v>720</v>
      </c>
      <c r="F4802" s="58">
        <v>12</v>
      </c>
      <c r="G4802" s="59">
        <v>15</v>
      </c>
      <c r="H4802" s="58" t="s">
        <v>437</v>
      </c>
      <c r="I4802" s="59">
        <v>39.99</v>
      </c>
      <c r="J4802">
        <v>1</v>
      </c>
      <c r="K4802" s="191"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8.43</v>
      </c>
      <c r="L4802" s="192" t="str">
        <f t="shared" si="74"/>
        <v>Wine720</v>
      </c>
      <c r="M4802" s="191">
        <f>VLOOKUP(L4802,'Slope %'!C:D,2,0)</f>
        <v>0.1</v>
      </c>
    </row>
    <row r="4803" spans="1:13" x14ac:dyDescent="0.25">
      <c r="A4803">
        <v>56601</v>
      </c>
      <c r="B4803" s="58" t="s">
        <v>4161</v>
      </c>
      <c r="C4803" s="58" t="s">
        <v>410</v>
      </c>
      <c r="D4803" s="58" t="s">
        <v>1539</v>
      </c>
      <c r="E4803" s="58">
        <v>2130</v>
      </c>
      <c r="F4803" s="58">
        <v>4</v>
      </c>
      <c r="G4803" s="59">
        <v>1E-4</v>
      </c>
      <c r="H4803" s="58" t="s">
        <v>833</v>
      </c>
      <c r="I4803" s="59">
        <v>11.99</v>
      </c>
      <c r="J4803">
        <v>6</v>
      </c>
      <c r="K4803" s="191"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0</v>
      </c>
      <c r="L4803" s="192" t="str">
        <f t="shared" ref="L4803:L4866" si="75">(_xlfn.CONCAT(C4803,E4803))</f>
        <v>Beer2130</v>
      </c>
      <c r="M4803" s="191">
        <f>VLOOKUP(L4803,'Slope %'!C:D,2,0)</f>
        <v>0.1</v>
      </c>
    </row>
    <row r="4804" spans="1:13" x14ac:dyDescent="0.25">
      <c r="A4804">
        <v>56601</v>
      </c>
      <c r="B4804" s="58" t="s">
        <v>4161</v>
      </c>
      <c r="C4804" s="58" t="s">
        <v>410</v>
      </c>
      <c r="D4804" s="58" t="s">
        <v>1539</v>
      </c>
      <c r="E4804" s="58">
        <v>2130</v>
      </c>
      <c r="F4804" s="58">
        <v>4</v>
      </c>
      <c r="G4804" s="59">
        <v>1E-4</v>
      </c>
      <c r="H4804" s="58" t="s">
        <v>833</v>
      </c>
      <c r="I4804" s="59">
        <v>11.99</v>
      </c>
      <c r="J4804">
        <v>6</v>
      </c>
      <c r="K4804" s="191"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0</v>
      </c>
      <c r="L4804" s="192" t="str">
        <f t="shared" si="75"/>
        <v>Beer2130</v>
      </c>
      <c r="M4804" s="191">
        <f>VLOOKUP(L4804,'Slope %'!C:D,2,0)</f>
        <v>0.1</v>
      </c>
    </row>
    <row r="4805" spans="1:13" x14ac:dyDescent="0.25">
      <c r="A4805">
        <v>56612</v>
      </c>
      <c r="B4805" s="58" t="s">
        <v>4162</v>
      </c>
      <c r="C4805" s="58" t="s">
        <v>423</v>
      </c>
      <c r="D4805" s="58" t="s">
        <v>440</v>
      </c>
      <c r="E4805" s="58">
        <v>720</v>
      </c>
      <c r="F4805" s="58">
        <v>12</v>
      </c>
      <c r="G4805" s="59">
        <v>15.5</v>
      </c>
      <c r="H4805" s="58" t="s">
        <v>4163</v>
      </c>
      <c r="I4805" s="59">
        <v>23.09</v>
      </c>
      <c r="J4805">
        <v>1</v>
      </c>
      <c r="K4805" s="191"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8.7100000000000009</v>
      </c>
      <c r="L4805" s="192" t="str">
        <f t="shared" si="75"/>
        <v>Wine720</v>
      </c>
      <c r="M4805" s="191">
        <f>VLOOKUP(L4805,'Slope %'!C:D,2,0)</f>
        <v>0.1</v>
      </c>
    </row>
    <row r="4806" spans="1:13" x14ac:dyDescent="0.25">
      <c r="A4806">
        <v>56613</v>
      </c>
      <c r="B4806" s="58" t="s">
        <v>4164</v>
      </c>
      <c r="C4806" s="58" t="s">
        <v>423</v>
      </c>
      <c r="D4806" s="58" t="s">
        <v>465</v>
      </c>
      <c r="E4806" s="58">
        <v>4000</v>
      </c>
      <c r="F4806" s="58">
        <v>4</v>
      </c>
      <c r="G4806" s="59">
        <v>13</v>
      </c>
      <c r="H4806" s="58" t="s">
        <v>425</v>
      </c>
      <c r="I4806" s="59">
        <v>46.99</v>
      </c>
      <c r="J4806">
        <v>1</v>
      </c>
      <c r="K4806" s="191"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33.81</v>
      </c>
      <c r="L4806" s="192" t="str">
        <f t="shared" si="75"/>
        <v>Wine4000</v>
      </c>
      <c r="M4806" s="191">
        <f>VLOOKUP(L4806,'Slope %'!C:D,2,0)</f>
        <v>0.05</v>
      </c>
    </row>
    <row r="4807" spans="1:13" x14ac:dyDescent="0.25">
      <c r="A4807">
        <v>56614</v>
      </c>
      <c r="B4807" s="58" t="s">
        <v>4165</v>
      </c>
      <c r="C4807" s="58" t="s">
        <v>423</v>
      </c>
      <c r="D4807" s="58" t="s">
        <v>476</v>
      </c>
      <c r="E4807" s="58">
        <v>4000</v>
      </c>
      <c r="F4807" s="58">
        <v>4</v>
      </c>
      <c r="G4807" s="59">
        <v>13</v>
      </c>
      <c r="H4807" s="58" t="s">
        <v>425</v>
      </c>
      <c r="I4807" s="59">
        <v>46.99</v>
      </c>
      <c r="J4807">
        <v>1</v>
      </c>
      <c r="K4807" s="191"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33.81</v>
      </c>
      <c r="L4807" s="192" t="str">
        <f t="shared" si="75"/>
        <v>Wine4000</v>
      </c>
      <c r="M4807" s="191">
        <f>VLOOKUP(L4807,'Slope %'!C:D,2,0)</f>
        <v>0.05</v>
      </c>
    </row>
    <row r="4808" spans="1:13" x14ac:dyDescent="0.25">
      <c r="A4808">
        <v>56622</v>
      </c>
      <c r="B4808" s="58" t="s">
        <v>459</v>
      </c>
      <c r="C4808" s="58" t="s">
        <v>414</v>
      </c>
      <c r="D4808" s="58" t="s">
        <v>460</v>
      </c>
      <c r="E4808" s="58">
        <v>1750</v>
      </c>
      <c r="F4808" s="58">
        <v>6</v>
      </c>
      <c r="G4808" s="59">
        <v>40</v>
      </c>
      <c r="H4808" s="58" t="s">
        <v>445</v>
      </c>
      <c r="I4808" s="59">
        <v>60.79</v>
      </c>
      <c r="J4808">
        <v>1</v>
      </c>
      <c r="K4808" s="191"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54.65</v>
      </c>
      <c r="L4808" s="192" t="str">
        <f t="shared" si="75"/>
        <v>Spirits1750</v>
      </c>
      <c r="M4808" s="191">
        <f>VLOOKUP(L4808,'Slope %'!C:D,2,0)</f>
        <v>0.03</v>
      </c>
    </row>
    <row r="4809" spans="1:13" x14ac:dyDescent="0.25">
      <c r="A4809">
        <v>56631</v>
      </c>
      <c r="B4809" s="58" t="s">
        <v>4166</v>
      </c>
      <c r="C4809" s="58" t="s">
        <v>423</v>
      </c>
      <c r="D4809" s="58" t="s">
        <v>495</v>
      </c>
      <c r="E4809" s="58">
        <v>750</v>
      </c>
      <c r="F4809" s="58">
        <v>6</v>
      </c>
      <c r="G4809" s="59">
        <v>14.5</v>
      </c>
      <c r="H4809" s="58" t="s">
        <v>608</v>
      </c>
      <c r="I4809" s="59">
        <v>19.989999999999998</v>
      </c>
      <c r="J4809">
        <v>1</v>
      </c>
      <c r="K4809" s="191"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8.49</v>
      </c>
      <c r="L4809" s="192" t="str">
        <f t="shared" si="75"/>
        <v>Wine750</v>
      </c>
      <c r="M4809" s="191">
        <f>VLOOKUP(L4809,'Slope %'!C:D,2,0)</f>
        <v>0.1</v>
      </c>
    </row>
    <row r="4810" spans="1:13" x14ac:dyDescent="0.25">
      <c r="A4810">
        <v>56632</v>
      </c>
      <c r="B4810" s="58" t="s">
        <v>4167</v>
      </c>
      <c r="C4810" s="58" t="s">
        <v>423</v>
      </c>
      <c r="D4810" s="58" t="s">
        <v>465</v>
      </c>
      <c r="E4810" s="58">
        <v>750</v>
      </c>
      <c r="F4810" s="58">
        <v>6</v>
      </c>
      <c r="G4810" s="59">
        <v>13</v>
      </c>
      <c r="H4810" s="58" t="s">
        <v>608</v>
      </c>
      <c r="I4810" s="59">
        <v>19.989999999999998</v>
      </c>
      <c r="J4810">
        <v>1</v>
      </c>
      <c r="K4810" s="191"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7.61</v>
      </c>
      <c r="L4810" s="192" t="str">
        <f t="shared" si="75"/>
        <v>Wine750</v>
      </c>
      <c r="M4810" s="191">
        <f>VLOOKUP(L4810,'Slope %'!C:D,2,0)</f>
        <v>0.1</v>
      </c>
    </row>
    <row r="4811" spans="1:13" x14ac:dyDescent="0.25">
      <c r="A4811">
        <v>56633</v>
      </c>
      <c r="B4811" s="58" t="s">
        <v>4168</v>
      </c>
      <c r="C4811" s="58" t="s">
        <v>423</v>
      </c>
      <c r="D4811" s="58" t="s">
        <v>602</v>
      </c>
      <c r="E4811" s="58">
        <v>750</v>
      </c>
      <c r="F4811" s="58">
        <v>12</v>
      </c>
      <c r="G4811" s="59">
        <v>12.5</v>
      </c>
      <c r="H4811" s="58" t="s">
        <v>586</v>
      </c>
      <c r="I4811" s="59">
        <v>20.99</v>
      </c>
      <c r="J4811">
        <v>1</v>
      </c>
      <c r="K4811" s="191"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7.32</v>
      </c>
      <c r="L4811" s="192" t="str">
        <f t="shared" si="75"/>
        <v>Wine750</v>
      </c>
      <c r="M4811" s="191">
        <f>VLOOKUP(L4811,'Slope %'!C:D,2,0)</f>
        <v>0.1</v>
      </c>
    </row>
    <row r="4812" spans="1:13" x14ac:dyDescent="0.25">
      <c r="A4812">
        <v>56634</v>
      </c>
      <c r="B4812" s="58" t="s">
        <v>4169</v>
      </c>
      <c r="C4812" s="58" t="s">
        <v>673</v>
      </c>
      <c r="D4812" s="58" t="s">
        <v>750</v>
      </c>
      <c r="E4812" s="58">
        <v>750</v>
      </c>
      <c r="F4812" s="58">
        <v>12</v>
      </c>
      <c r="G4812" s="59">
        <v>12.5</v>
      </c>
      <c r="H4812" s="58" t="s">
        <v>448</v>
      </c>
      <c r="I4812" s="59">
        <v>24.14</v>
      </c>
      <c r="J4812">
        <v>1</v>
      </c>
      <c r="K4812" s="191"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7.32</v>
      </c>
      <c r="L4812" s="192" t="str">
        <f t="shared" si="75"/>
        <v>Ready to Drink750</v>
      </c>
      <c r="M4812" s="191">
        <f>VLOOKUP(L4812,'Slope %'!C:D,2,0)</f>
        <v>0.12</v>
      </c>
    </row>
    <row r="4813" spans="1:13" x14ac:dyDescent="0.25">
      <c r="A4813">
        <v>56635</v>
      </c>
      <c r="B4813" s="58" t="s">
        <v>4170</v>
      </c>
      <c r="C4813" s="58" t="s">
        <v>673</v>
      </c>
      <c r="D4813" s="58" t="s">
        <v>750</v>
      </c>
      <c r="E4813" s="58">
        <v>750</v>
      </c>
      <c r="F4813" s="58">
        <v>12</v>
      </c>
      <c r="G4813" s="59">
        <v>12.5</v>
      </c>
      <c r="H4813" s="58" t="s">
        <v>448</v>
      </c>
      <c r="I4813" s="59">
        <v>24.14</v>
      </c>
      <c r="J4813">
        <v>1</v>
      </c>
      <c r="K4813" s="191"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7.32</v>
      </c>
      <c r="L4813" s="192" t="str">
        <f t="shared" si="75"/>
        <v>Ready to Drink750</v>
      </c>
      <c r="M4813" s="191">
        <f>VLOOKUP(L4813,'Slope %'!C:D,2,0)</f>
        <v>0.12</v>
      </c>
    </row>
    <row r="4814" spans="1:13" x14ac:dyDescent="0.25">
      <c r="A4814">
        <v>56636</v>
      </c>
      <c r="B4814" s="58" t="s">
        <v>4171</v>
      </c>
      <c r="C4814" s="58" t="s">
        <v>673</v>
      </c>
      <c r="D4814" s="58" t="s">
        <v>1264</v>
      </c>
      <c r="E4814" s="58">
        <v>2840</v>
      </c>
      <c r="F4814" s="58">
        <v>3</v>
      </c>
      <c r="G4814" s="59">
        <v>5</v>
      </c>
      <c r="H4814" s="58" t="s">
        <v>600</v>
      </c>
      <c r="I4814" s="59">
        <v>24.39</v>
      </c>
      <c r="J4814">
        <v>8</v>
      </c>
      <c r="K4814" s="191"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11.09</v>
      </c>
      <c r="L4814" s="192" t="str">
        <f t="shared" si="75"/>
        <v>Ready to Drink2840</v>
      </c>
      <c r="M4814" s="191">
        <f>VLOOKUP(L4814,'Slope %'!C:D,2,0)</f>
        <v>7.0000000000000007E-2</v>
      </c>
    </row>
    <row r="4815" spans="1:13" x14ac:dyDescent="0.25">
      <c r="A4815">
        <v>56636</v>
      </c>
      <c r="B4815" s="58" t="s">
        <v>4171</v>
      </c>
      <c r="C4815" s="58" t="s">
        <v>673</v>
      </c>
      <c r="D4815" s="58" t="s">
        <v>1264</v>
      </c>
      <c r="E4815" s="58">
        <v>2840</v>
      </c>
      <c r="F4815" s="58">
        <v>3</v>
      </c>
      <c r="G4815" s="59">
        <v>5</v>
      </c>
      <c r="H4815" s="58" t="s">
        <v>600</v>
      </c>
      <c r="I4815" s="59">
        <v>24.39</v>
      </c>
      <c r="J4815">
        <v>8</v>
      </c>
      <c r="K4815" s="191"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11.09</v>
      </c>
      <c r="L4815" s="192" t="str">
        <f t="shared" si="75"/>
        <v>Ready to Drink2840</v>
      </c>
      <c r="M4815" s="191">
        <f>VLOOKUP(L4815,'Slope %'!C:D,2,0)</f>
        <v>7.0000000000000007E-2</v>
      </c>
    </row>
    <row r="4816" spans="1:13" x14ac:dyDescent="0.25">
      <c r="A4816">
        <v>56638</v>
      </c>
      <c r="B4816" s="58" t="s">
        <v>4172</v>
      </c>
      <c r="C4816" s="58" t="s">
        <v>673</v>
      </c>
      <c r="D4816" s="58" t="s">
        <v>1122</v>
      </c>
      <c r="E4816" s="58">
        <v>30000</v>
      </c>
      <c r="F4816" s="58">
        <v>1</v>
      </c>
      <c r="G4816" s="59">
        <v>6.5</v>
      </c>
      <c r="H4816" s="58" t="s">
        <v>3275</v>
      </c>
      <c r="I4816" s="59">
        <v>270</v>
      </c>
      <c r="K4816" s="191"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152.24</v>
      </c>
      <c r="L4816" s="192" t="str">
        <f t="shared" si="75"/>
        <v>Ready to Drink30000</v>
      </c>
      <c r="M4816" s="191" t="e">
        <f>VLOOKUP(L4816,'Slope %'!C:D,2,0)</f>
        <v>#N/A</v>
      </c>
    </row>
    <row r="4817" spans="1:13" x14ac:dyDescent="0.25">
      <c r="A4817">
        <v>56638</v>
      </c>
      <c r="B4817" s="58" t="s">
        <v>4172</v>
      </c>
      <c r="C4817" s="58" t="s">
        <v>673</v>
      </c>
      <c r="D4817" s="58" t="s">
        <v>1122</v>
      </c>
      <c r="E4817" s="58">
        <v>30000</v>
      </c>
      <c r="F4817" s="58">
        <v>1</v>
      </c>
      <c r="G4817" s="59">
        <v>6.5</v>
      </c>
      <c r="H4817" s="58" t="s">
        <v>2967</v>
      </c>
      <c r="I4817" s="59">
        <v>270</v>
      </c>
      <c r="K4817" s="191"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152.24</v>
      </c>
      <c r="L4817" s="192" t="str">
        <f t="shared" si="75"/>
        <v>Ready to Drink30000</v>
      </c>
      <c r="M4817" s="191" t="e">
        <f>VLOOKUP(L4817,'Slope %'!C:D,2,0)</f>
        <v>#N/A</v>
      </c>
    </row>
    <row r="4818" spans="1:13" x14ac:dyDescent="0.25">
      <c r="A4818">
        <v>56639</v>
      </c>
      <c r="B4818" s="58" t="s">
        <v>4173</v>
      </c>
      <c r="C4818" s="58" t="s">
        <v>673</v>
      </c>
      <c r="D4818" s="58" t="s">
        <v>1091</v>
      </c>
      <c r="E4818" s="58">
        <v>4260</v>
      </c>
      <c r="F4818" s="58">
        <v>2</v>
      </c>
      <c r="G4818" s="59">
        <v>5</v>
      </c>
      <c r="H4818" s="58" t="s">
        <v>412</v>
      </c>
      <c r="I4818" s="59">
        <v>31.99</v>
      </c>
      <c r="J4818">
        <v>12</v>
      </c>
      <c r="K4818" s="191"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16.63</v>
      </c>
      <c r="L4818" s="192" t="str">
        <f t="shared" si="75"/>
        <v>Ready to Drink4260</v>
      </c>
      <c r="M4818" s="191">
        <f>VLOOKUP(L4818,'Slope %'!C:D,2,0)</f>
        <v>7.0000000000000007E-2</v>
      </c>
    </row>
    <row r="4819" spans="1:13" x14ac:dyDescent="0.25">
      <c r="A4819">
        <v>56639</v>
      </c>
      <c r="B4819" s="58" t="s">
        <v>4173</v>
      </c>
      <c r="C4819" s="58" t="s">
        <v>673</v>
      </c>
      <c r="D4819" s="58" t="s">
        <v>1091</v>
      </c>
      <c r="E4819" s="58">
        <v>4260</v>
      </c>
      <c r="F4819" s="58">
        <v>2</v>
      </c>
      <c r="G4819" s="59">
        <v>5</v>
      </c>
      <c r="H4819" s="58" t="s">
        <v>412</v>
      </c>
      <c r="I4819" s="59">
        <v>31.99</v>
      </c>
      <c r="J4819">
        <v>12</v>
      </c>
      <c r="K4819" s="191"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16.63</v>
      </c>
      <c r="L4819" s="192" t="str">
        <f t="shared" si="75"/>
        <v>Ready to Drink4260</v>
      </c>
      <c r="M4819" s="191">
        <f>VLOOKUP(L4819,'Slope %'!C:D,2,0)</f>
        <v>7.0000000000000007E-2</v>
      </c>
    </row>
    <row r="4820" spans="1:13" x14ac:dyDescent="0.25">
      <c r="A4820">
        <v>56640</v>
      </c>
      <c r="B4820" s="58" t="s">
        <v>4174</v>
      </c>
      <c r="C4820" s="58" t="s">
        <v>673</v>
      </c>
      <c r="D4820" s="58" t="s">
        <v>674</v>
      </c>
      <c r="E4820" s="58">
        <v>4260</v>
      </c>
      <c r="F4820" s="58">
        <v>2</v>
      </c>
      <c r="G4820" s="59">
        <v>5</v>
      </c>
      <c r="H4820" s="58" t="s">
        <v>412</v>
      </c>
      <c r="I4820" s="59">
        <v>33.29</v>
      </c>
      <c r="J4820">
        <v>12</v>
      </c>
      <c r="K4820" s="191"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16.63</v>
      </c>
      <c r="L4820" s="192" t="str">
        <f t="shared" si="75"/>
        <v>Ready to Drink4260</v>
      </c>
      <c r="M4820" s="191">
        <f>VLOOKUP(L4820,'Slope %'!C:D,2,0)</f>
        <v>7.0000000000000007E-2</v>
      </c>
    </row>
    <row r="4821" spans="1:13" x14ac:dyDescent="0.25">
      <c r="A4821">
        <v>56640</v>
      </c>
      <c r="B4821" s="58" t="s">
        <v>4174</v>
      </c>
      <c r="C4821" s="58" t="s">
        <v>673</v>
      </c>
      <c r="D4821" s="58" t="s">
        <v>674</v>
      </c>
      <c r="E4821" s="58">
        <v>4260</v>
      </c>
      <c r="F4821" s="58">
        <v>2</v>
      </c>
      <c r="G4821" s="59">
        <v>5</v>
      </c>
      <c r="H4821" s="58" t="s">
        <v>412</v>
      </c>
      <c r="I4821" s="59">
        <v>33.29</v>
      </c>
      <c r="J4821">
        <v>12</v>
      </c>
      <c r="K4821" s="191"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16.63</v>
      </c>
      <c r="L4821" s="192" t="str">
        <f t="shared" si="75"/>
        <v>Ready to Drink4260</v>
      </c>
      <c r="M4821" s="191">
        <f>VLOOKUP(L4821,'Slope %'!C:D,2,0)</f>
        <v>7.0000000000000007E-2</v>
      </c>
    </row>
    <row r="4822" spans="1:13" x14ac:dyDescent="0.25">
      <c r="A4822">
        <v>56647</v>
      </c>
      <c r="B4822" s="58" t="s">
        <v>4175</v>
      </c>
      <c r="C4822" s="58" t="s">
        <v>673</v>
      </c>
      <c r="D4822" s="58" t="s">
        <v>1264</v>
      </c>
      <c r="E4822" s="58">
        <v>4260</v>
      </c>
      <c r="F4822" s="58">
        <v>2</v>
      </c>
      <c r="G4822" s="59">
        <v>7</v>
      </c>
      <c r="H4822" s="58" t="s">
        <v>412</v>
      </c>
      <c r="I4822" s="59">
        <v>34.99</v>
      </c>
      <c r="J4822">
        <v>12</v>
      </c>
      <c r="K4822" s="191"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23.28</v>
      </c>
      <c r="L4822" s="192" t="str">
        <f t="shared" si="75"/>
        <v>Ready to Drink4260</v>
      </c>
      <c r="M4822" s="191">
        <f>VLOOKUP(L4822,'Slope %'!C:D,2,0)</f>
        <v>7.0000000000000007E-2</v>
      </c>
    </row>
    <row r="4823" spans="1:13" x14ac:dyDescent="0.25">
      <c r="A4823">
        <v>56647</v>
      </c>
      <c r="B4823" s="58" t="s">
        <v>4175</v>
      </c>
      <c r="C4823" s="58" t="s">
        <v>673</v>
      </c>
      <c r="D4823" s="58" t="s">
        <v>1264</v>
      </c>
      <c r="E4823" s="58">
        <v>4260</v>
      </c>
      <c r="F4823" s="58">
        <v>2</v>
      </c>
      <c r="G4823" s="59">
        <v>7</v>
      </c>
      <c r="H4823" s="58" t="s">
        <v>412</v>
      </c>
      <c r="I4823" s="59">
        <v>34.99</v>
      </c>
      <c r="J4823">
        <v>12</v>
      </c>
      <c r="K4823" s="191"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23.28</v>
      </c>
      <c r="L4823" s="192" t="str">
        <f t="shared" si="75"/>
        <v>Ready to Drink4260</v>
      </c>
      <c r="M4823" s="191">
        <f>VLOOKUP(L4823,'Slope %'!C:D,2,0)</f>
        <v>7.0000000000000007E-2</v>
      </c>
    </row>
    <row r="4824" spans="1:13" x14ac:dyDescent="0.25">
      <c r="A4824">
        <v>56664</v>
      </c>
      <c r="B4824" s="58" t="s">
        <v>4176</v>
      </c>
      <c r="C4824" s="58" t="s">
        <v>673</v>
      </c>
      <c r="D4824" s="58" t="s">
        <v>1264</v>
      </c>
      <c r="E4824" s="58">
        <v>4260</v>
      </c>
      <c r="F4824" s="58">
        <v>2</v>
      </c>
      <c r="G4824" s="59">
        <v>4.5</v>
      </c>
      <c r="H4824" s="58" t="s">
        <v>412</v>
      </c>
      <c r="I4824" s="59">
        <v>32.99</v>
      </c>
      <c r="J4824">
        <v>12</v>
      </c>
      <c r="K4824" s="191"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14.97</v>
      </c>
      <c r="L4824" s="192" t="str">
        <f t="shared" si="75"/>
        <v>Ready to Drink4260</v>
      </c>
      <c r="M4824" s="191">
        <f>VLOOKUP(L4824,'Slope %'!C:D,2,0)</f>
        <v>7.0000000000000007E-2</v>
      </c>
    </row>
    <row r="4825" spans="1:13" x14ac:dyDescent="0.25">
      <c r="A4825">
        <v>56664</v>
      </c>
      <c r="B4825" s="58" t="s">
        <v>4176</v>
      </c>
      <c r="C4825" s="58" t="s">
        <v>673</v>
      </c>
      <c r="D4825" s="58" t="s">
        <v>1264</v>
      </c>
      <c r="E4825" s="58">
        <v>4260</v>
      </c>
      <c r="F4825" s="58">
        <v>2</v>
      </c>
      <c r="G4825" s="59">
        <v>4.5</v>
      </c>
      <c r="H4825" s="58" t="s">
        <v>412</v>
      </c>
      <c r="I4825" s="59">
        <v>32.99</v>
      </c>
      <c r="J4825">
        <v>12</v>
      </c>
      <c r="K4825" s="191"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14.97</v>
      </c>
      <c r="L4825" s="192" t="str">
        <f t="shared" si="75"/>
        <v>Ready to Drink4260</v>
      </c>
      <c r="M4825" s="191">
        <f>VLOOKUP(L4825,'Slope %'!C:D,2,0)</f>
        <v>7.0000000000000007E-2</v>
      </c>
    </row>
    <row r="4826" spans="1:13" x14ac:dyDescent="0.25">
      <c r="A4826">
        <v>56665</v>
      </c>
      <c r="B4826" s="58" t="s">
        <v>4177</v>
      </c>
      <c r="C4826" s="58" t="s">
        <v>673</v>
      </c>
      <c r="D4826" s="58" t="s">
        <v>1264</v>
      </c>
      <c r="E4826" s="58">
        <v>473</v>
      </c>
      <c r="F4826" s="58">
        <v>24</v>
      </c>
      <c r="G4826" s="59">
        <v>4.5</v>
      </c>
      <c r="H4826" s="58" t="s">
        <v>412</v>
      </c>
      <c r="I4826" s="59">
        <v>3.79</v>
      </c>
      <c r="J4826">
        <v>1</v>
      </c>
      <c r="K4826" s="191"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1.76</v>
      </c>
      <c r="L4826" s="192" t="str">
        <f t="shared" si="75"/>
        <v>Ready to Drink473</v>
      </c>
      <c r="M4826" s="191">
        <f>VLOOKUP(L4826,'Slope %'!C:D,2,0)</f>
        <v>0.12</v>
      </c>
    </row>
    <row r="4827" spans="1:13" x14ac:dyDescent="0.25">
      <c r="A4827">
        <v>56665</v>
      </c>
      <c r="B4827" s="58" t="s">
        <v>4177</v>
      </c>
      <c r="C4827" s="58" t="s">
        <v>673</v>
      </c>
      <c r="D4827" s="58" t="s">
        <v>1264</v>
      </c>
      <c r="E4827" s="58">
        <v>473</v>
      </c>
      <c r="F4827" s="58">
        <v>24</v>
      </c>
      <c r="G4827" s="59">
        <v>4.5</v>
      </c>
      <c r="H4827" s="58" t="s">
        <v>412</v>
      </c>
      <c r="I4827" s="59">
        <v>3.79</v>
      </c>
      <c r="J4827">
        <v>1</v>
      </c>
      <c r="K4827" s="191"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1.76</v>
      </c>
      <c r="L4827" s="192" t="str">
        <f t="shared" si="75"/>
        <v>Ready to Drink473</v>
      </c>
      <c r="M4827" s="191">
        <f>VLOOKUP(L4827,'Slope %'!C:D,2,0)</f>
        <v>0.12</v>
      </c>
    </row>
    <row r="4828" spans="1:13" x14ac:dyDescent="0.25">
      <c r="A4828">
        <v>56679</v>
      </c>
      <c r="B4828" s="58" t="s">
        <v>4178</v>
      </c>
      <c r="C4828" s="58" t="s">
        <v>410</v>
      </c>
      <c r="D4828" s="58" t="s">
        <v>411</v>
      </c>
      <c r="E4828" s="58">
        <v>473</v>
      </c>
      <c r="F4828" s="58">
        <v>24</v>
      </c>
      <c r="G4828" s="59">
        <v>4.5</v>
      </c>
      <c r="H4828" s="58" t="s">
        <v>2066</v>
      </c>
      <c r="I4828" s="59">
        <v>3.99</v>
      </c>
      <c r="J4828">
        <v>1</v>
      </c>
      <c r="K4828" s="191"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1.66</v>
      </c>
      <c r="L4828" s="192" t="str">
        <f t="shared" si="75"/>
        <v>Beer473</v>
      </c>
      <c r="M4828" s="191">
        <f>VLOOKUP(L4828,'Slope %'!C:D,2,0)</f>
        <v>0.12</v>
      </c>
    </row>
    <row r="4829" spans="1:13" x14ac:dyDescent="0.25">
      <c r="A4829">
        <v>56679</v>
      </c>
      <c r="B4829" s="58" t="s">
        <v>4178</v>
      </c>
      <c r="C4829" s="58" t="s">
        <v>410</v>
      </c>
      <c r="D4829" s="58" t="s">
        <v>411</v>
      </c>
      <c r="E4829" s="58">
        <v>473</v>
      </c>
      <c r="F4829" s="58">
        <v>24</v>
      </c>
      <c r="G4829" s="59">
        <v>4.5</v>
      </c>
      <c r="H4829" s="58" t="s">
        <v>2066</v>
      </c>
      <c r="I4829" s="59">
        <v>3.99</v>
      </c>
      <c r="J4829">
        <v>1</v>
      </c>
      <c r="K4829" s="191"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1.66</v>
      </c>
      <c r="L4829" s="192" t="str">
        <f t="shared" si="75"/>
        <v>Beer473</v>
      </c>
      <c r="M4829" s="191">
        <f>VLOOKUP(L4829,'Slope %'!C:D,2,0)</f>
        <v>0.12</v>
      </c>
    </row>
    <row r="4830" spans="1:13" x14ac:dyDescent="0.25">
      <c r="A4830">
        <v>56684</v>
      </c>
      <c r="B4830" s="58" t="s">
        <v>4179</v>
      </c>
      <c r="C4830" s="58" t="s">
        <v>410</v>
      </c>
      <c r="D4830" s="58" t="s">
        <v>906</v>
      </c>
      <c r="E4830" s="58">
        <v>4260</v>
      </c>
      <c r="F4830" s="58">
        <v>1</v>
      </c>
      <c r="G4830" s="59">
        <v>4.5</v>
      </c>
      <c r="H4830" s="58" t="s">
        <v>412</v>
      </c>
      <c r="I4830" s="59">
        <v>26.99</v>
      </c>
      <c r="J4830">
        <v>12</v>
      </c>
      <c r="K4830" s="191"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14.97</v>
      </c>
      <c r="L4830" s="192" t="str">
        <f t="shared" si="75"/>
        <v>Beer4260</v>
      </c>
      <c r="M4830" s="191">
        <f>VLOOKUP(L4830,'Slope %'!C:D,2,0)</f>
        <v>7.0000000000000007E-2</v>
      </c>
    </row>
    <row r="4831" spans="1:13" x14ac:dyDescent="0.25">
      <c r="A4831">
        <v>56684</v>
      </c>
      <c r="B4831" s="58" t="s">
        <v>4179</v>
      </c>
      <c r="C4831" s="58" t="s">
        <v>410</v>
      </c>
      <c r="D4831" s="58" t="s">
        <v>906</v>
      </c>
      <c r="E4831" s="58">
        <v>4260</v>
      </c>
      <c r="F4831" s="58">
        <v>1</v>
      </c>
      <c r="G4831" s="59">
        <v>4.5</v>
      </c>
      <c r="H4831" s="58" t="s">
        <v>412</v>
      </c>
      <c r="I4831" s="59">
        <v>26.99</v>
      </c>
      <c r="J4831">
        <v>12</v>
      </c>
      <c r="K4831" s="191"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14.97</v>
      </c>
      <c r="L4831" s="192" t="str">
        <f t="shared" si="75"/>
        <v>Beer4260</v>
      </c>
      <c r="M4831" s="191">
        <f>VLOOKUP(L4831,'Slope %'!C:D,2,0)</f>
        <v>7.0000000000000007E-2</v>
      </c>
    </row>
    <row r="4832" spans="1:13" x14ac:dyDescent="0.25">
      <c r="A4832">
        <v>56687</v>
      </c>
      <c r="B4832" s="58" t="s">
        <v>4180</v>
      </c>
      <c r="C4832" s="58" t="s">
        <v>410</v>
      </c>
      <c r="D4832" s="58" t="s">
        <v>717</v>
      </c>
      <c r="E4832" s="58">
        <v>500</v>
      </c>
      <c r="F4832" s="58">
        <v>12</v>
      </c>
      <c r="G4832" s="59">
        <v>9</v>
      </c>
      <c r="H4832" s="58" t="s">
        <v>2181</v>
      </c>
      <c r="I4832" s="59">
        <v>8.99</v>
      </c>
      <c r="J4832">
        <v>1</v>
      </c>
      <c r="K4832" s="191"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3.51</v>
      </c>
      <c r="L4832" s="192" t="str">
        <f t="shared" si="75"/>
        <v>Beer500</v>
      </c>
      <c r="M4832" s="191">
        <f>VLOOKUP(L4832,'Slope %'!C:D,2,0)</f>
        <v>0.12</v>
      </c>
    </row>
    <row r="4833" spans="1:13" x14ac:dyDescent="0.25">
      <c r="A4833">
        <v>56687</v>
      </c>
      <c r="B4833" s="58" t="s">
        <v>4180</v>
      </c>
      <c r="C4833" s="58" t="s">
        <v>410</v>
      </c>
      <c r="D4833" s="58" t="s">
        <v>717</v>
      </c>
      <c r="E4833" s="58">
        <v>500</v>
      </c>
      <c r="F4833" s="58">
        <v>12</v>
      </c>
      <c r="G4833" s="59">
        <v>9</v>
      </c>
      <c r="H4833" s="58" t="s">
        <v>2181</v>
      </c>
      <c r="I4833" s="59">
        <v>8.99</v>
      </c>
      <c r="J4833">
        <v>1</v>
      </c>
      <c r="K4833" s="191"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3.51</v>
      </c>
      <c r="L4833" s="192" t="str">
        <f t="shared" si="75"/>
        <v>Beer500</v>
      </c>
      <c r="M4833" s="191">
        <f>VLOOKUP(L4833,'Slope %'!C:D,2,0)</f>
        <v>0.12</v>
      </c>
    </row>
    <row r="4834" spans="1:13" x14ac:dyDescent="0.25">
      <c r="A4834">
        <v>56688</v>
      </c>
      <c r="B4834" s="58" t="s">
        <v>4181</v>
      </c>
      <c r="C4834" s="58" t="s">
        <v>410</v>
      </c>
      <c r="D4834" s="58" t="s">
        <v>3005</v>
      </c>
      <c r="E4834" s="58">
        <v>473</v>
      </c>
      <c r="F4834" s="58">
        <v>24</v>
      </c>
      <c r="G4834" s="59">
        <v>5</v>
      </c>
      <c r="H4834" s="58" t="s">
        <v>841</v>
      </c>
      <c r="I4834" s="59">
        <v>4.79</v>
      </c>
      <c r="J4834">
        <v>1</v>
      </c>
      <c r="K4834" s="191"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1.85</v>
      </c>
      <c r="L4834" s="192" t="str">
        <f t="shared" si="75"/>
        <v>Beer473</v>
      </c>
      <c r="M4834" s="191">
        <f>VLOOKUP(L4834,'Slope %'!C:D,2,0)</f>
        <v>0.12</v>
      </c>
    </row>
    <row r="4835" spans="1:13" x14ac:dyDescent="0.25">
      <c r="A4835">
        <v>56688</v>
      </c>
      <c r="B4835" s="58" t="s">
        <v>4181</v>
      </c>
      <c r="C4835" s="58" t="s">
        <v>410</v>
      </c>
      <c r="D4835" s="58" t="s">
        <v>3005</v>
      </c>
      <c r="E4835" s="58">
        <v>473</v>
      </c>
      <c r="F4835" s="58">
        <v>24</v>
      </c>
      <c r="G4835" s="59">
        <v>5</v>
      </c>
      <c r="H4835" s="58" t="s">
        <v>841</v>
      </c>
      <c r="I4835" s="59">
        <v>4.79</v>
      </c>
      <c r="J4835">
        <v>1</v>
      </c>
      <c r="K4835" s="191"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1.85</v>
      </c>
      <c r="L4835" s="192" t="str">
        <f t="shared" si="75"/>
        <v>Beer473</v>
      </c>
      <c r="M4835" s="191">
        <f>VLOOKUP(L4835,'Slope %'!C:D,2,0)</f>
        <v>0.12</v>
      </c>
    </row>
    <row r="4836" spans="1:13" x14ac:dyDescent="0.25">
      <c r="A4836">
        <v>56691</v>
      </c>
      <c r="B4836" s="58" t="s">
        <v>4182</v>
      </c>
      <c r="C4836" s="58" t="s">
        <v>673</v>
      </c>
      <c r="D4836" s="58" t="s">
        <v>674</v>
      </c>
      <c r="E4836" s="58">
        <v>1420</v>
      </c>
      <c r="F4836" s="58">
        <v>6</v>
      </c>
      <c r="G4836" s="59">
        <v>5</v>
      </c>
      <c r="H4836" s="58" t="s">
        <v>1701</v>
      </c>
      <c r="I4836" s="59">
        <v>13.99</v>
      </c>
      <c r="J4836">
        <v>4</v>
      </c>
      <c r="K4836" s="191"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5.54</v>
      </c>
      <c r="L4836" s="192" t="str">
        <f t="shared" si="75"/>
        <v>Ready to Drink1420</v>
      </c>
      <c r="M4836" s="191">
        <f>VLOOKUP(L4836,'Slope %'!C:D,2,0)</f>
        <v>0.12</v>
      </c>
    </row>
    <row r="4837" spans="1:13" x14ac:dyDescent="0.25">
      <c r="A4837">
        <v>56704</v>
      </c>
      <c r="B4837" s="58" t="s">
        <v>4183</v>
      </c>
      <c r="C4837" s="58" t="s">
        <v>673</v>
      </c>
      <c r="D4837" s="58" t="s">
        <v>750</v>
      </c>
      <c r="E4837" s="58">
        <v>1750</v>
      </c>
      <c r="F4837" s="58">
        <v>6</v>
      </c>
      <c r="G4837" s="59">
        <v>9.9499999999999993</v>
      </c>
      <c r="H4837" s="58" t="s">
        <v>480</v>
      </c>
      <c r="I4837" s="59">
        <v>23.99</v>
      </c>
      <c r="J4837">
        <v>1</v>
      </c>
      <c r="K4837" s="191"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13.59</v>
      </c>
      <c r="L4837" s="192" t="str">
        <f t="shared" si="75"/>
        <v>Ready to Drink1750</v>
      </c>
      <c r="M4837" s="191">
        <f>VLOOKUP(L4837,'Slope %'!C:D,2,0)</f>
        <v>0.1</v>
      </c>
    </row>
    <row r="4838" spans="1:13" x14ac:dyDescent="0.25">
      <c r="A4838">
        <v>56707</v>
      </c>
      <c r="B4838" s="58" t="s">
        <v>4184</v>
      </c>
      <c r="C4838" s="58" t="s">
        <v>673</v>
      </c>
      <c r="D4838" s="58" t="s">
        <v>750</v>
      </c>
      <c r="E4838" s="58">
        <v>2840</v>
      </c>
      <c r="F4838" s="58">
        <v>3</v>
      </c>
      <c r="G4838" s="59">
        <v>7</v>
      </c>
      <c r="H4838" s="58" t="s">
        <v>2506</v>
      </c>
      <c r="I4838" s="59">
        <v>24.99</v>
      </c>
      <c r="J4838">
        <v>8</v>
      </c>
      <c r="K4838" s="191"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15.52</v>
      </c>
      <c r="L4838" s="192" t="str">
        <f t="shared" si="75"/>
        <v>Ready to Drink2840</v>
      </c>
      <c r="M4838" s="191">
        <f>VLOOKUP(L4838,'Slope %'!C:D,2,0)</f>
        <v>7.0000000000000007E-2</v>
      </c>
    </row>
    <row r="4839" spans="1:13" x14ac:dyDescent="0.25">
      <c r="A4839">
        <v>56709</v>
      </c>
      <c r="B4839" s="58" t="s">
        <v>4185</v>
      </c>
      <c r="C4839" s="58" t="s">
        <v>673</v>
      </c>
      <c r="D4839" s="58" t="s">
        <v>750</v>
      </c>
      <c r="E4839" s="58">
        <v>2840</v>
      </c>
      <c r="F4839" s="58">
        <v>3</v>
      </c>
      <c r="G4839" s="59">
        <v>7</v>
      </c>
      <c r="H4839" s="58" t="s">
        <v>2506</v>
      </c>
      <c r="I4839" s="59">
        <v>24.99</v>
      </c>
      <c r="J4839">
        <v>8</v>
      </c>
      <c r="K4839" s="191"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15.52</v>
      </c>
      <c r="L4839" s="192" t="str">
        <f t="shared" si="75"/>
        <v>Ready to Drink2840</v>
      </c>
      <c r="M4839" s="191">
        <f>VLOOKUP(L4839,'Slope %'!C:D,2,0)</f>
        <v>7.0000000000000007E-2</v>
      </c>
    </row>
    <row r="4840" spans="1:13" x14ac:dyDescent="0.25">
      <c r="A4840">
        <v>56719</v>
      </c>
      <c r="B4840" s="58" t="s">
        <v>4186</v>
      </c>
      <c r="C4840" s="58" t="s">
        <v>673</v>
      </c>
      <c r="D4840" s="58" t="s">
        <v>674</v>
      </c>
      <c r="E4840" s="58">
        <v>473</v>
      </c>
      <c r="F4840" s="58">
        <v>24</v>
      </c>
      <c r="G4840" s="59">
        <v>5</v>
      </c>
      <c r="H4840" s="58" t="s">
        <v>4157</v>
      </c>
      <c r="I4840" s="59">
        <v>5.5</v>
      </c>
      <c r="J4840">
        <v>1</v>
      </c>
      <c r="K4840" s="191"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1.96</v>
      </c>
      <c r="L4840" s="192" t="str">
        <f t="shared" si="75"/>
        <v>Ready to Drink473</v>
      </c>
      <c r="M4840" s="191">
        <f>VLOOKUP(L4840,'Slope %'!C:D,2,0)</f>
        <v>0.12</v>
      </c>
    </row>
    <row r="4841" spans="1:13" x14ac:dyDescent="0.25">
      <c r="A4841">
        <v>56719</v>
      </c>
      <c r="B4841" s="58" t="s">
        <v>4186</v>
      </c>
      <c r="C4841" s="58" t="s">
        <v>673</v>
      </c>
      <c r="D4841" s="58" t="s">
        <v>674</v>
      </c>
      <c r="E4841" s="58">
        <v>473</v>
      </c>
      <c r="F4841" s="58">
        <v>24</v>
      </c>
      <c r="G4841" s="59">
        <v>5</v>
      </c>
      <c r="H4841" s="58" t="s">
        <v>1903</v>
      </c>
      <c r="I4841" s="59">
        <v>5.5</v>
      </c>
      <c r="J4841">
        <v>1</v>
      </c>
      <c r="K4841" s="191"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1.96</v>
      </c>
      <c r="L4841" s="192" t="str">
        <f t="shared" si="75"/>
        <v>Ready to Drink473</v>
      </c>
      <c r="M4841" s="191">
        <f>VLOOKUP(L4841,'Slope %'!C:D,2,0)</f>
        <v>0.12</v>
      </c>
    </row>
    <row r="4842" spans="1:13" x14ac:dyDescent="0.25">
      <c r="A4842">
        <v>56720</v>
      </c>
      <c r="B4842" s="58" t="s">
        <v>4187</v>
      </c>
      <c r="C4842" s="58" t="s">
        <v>673</v>
      </c>
      <c r="D4842" s="58" t="s">
        <v>674</v>
      </c>
      <c r="E4842" s="58">
        <v>473</v>
      </c>
      <c r="F4842" s="58">
        <v>24</v>
      </c>
      <c r="G4842" s="59">
        <v>5.5</v>
      </c>
      <c r="H4842" s="58" t="s">
        <v>4157</v>
      </c>
      <c r="I4842" s="59">
        <v>5.5</v>
      </c>
      <c r="J4842">
        <v>1</v>
      </c>
      <c r="K4842" s="191"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2.15</v>
      </c>
      <c r="L4842" s="192" t="str">
        <f t="shared" si="75"/>
        <v>Ready to Drink473</v>
      </c>
      <c r="M4842" s="191">
        <f>VLOOKUP(L4842,'Slope %'!C:D,2,0)</f>
        <v>0.12</v>
      </c>
    </row>
    <row r="4843" spans="1:13" x14ac:dyDescent="0.25">
      <c r="A4843">
        <v>56720</v>
      </c>
      <c r="B4843" s="58" t="s">
        <v>4187</v>
      </c>
      <c r="C4843" s="58" t="s">
        <v>673</v>
      </c>
      <c r="D4843" s="58" t="s">
        <v>674</v>
      </c>
      <c r="E4843" s="58">
        <v>473</v>
      </c>
      <c r="F4843" s="58">
        <v>24</v>
      </c>
      <c r="G4843" s="59">
        <v>5.5</v>
      </c>
      <c r="H4843" s="58" t="s">
        <v>1903</v>
      </c>
      <c r="I4843" s="59">
        <v>5.5</v>
      </c>
      <c r="J4843">
        <v>1</v>
      </c>
      <c r="K4843" s="191"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2.15</v>
      </c>
      <c r="L4843" s="192" t="str">
        <f t="shared" si="75"/>
        <v>Ready to Drink473</v>
      </c>
      <c r="M4843" s="191">
        <f>VLOOKUP(L4843,'Slope %'!C:D,2,0)</f>
        <v>0.12</v>
      </c>
    </row>
    <row r="4844" spans="1:13" x14ac:dyDescent="0.25">
      <c r="A4844">
        <v>56723</v>
      </c>
      <c r="B4844" s="58" t="s">
        <v>4188</v>
      </c>
      <c r="C4844" s="58" t="s">
        <v>673</v>
      </c>
      <c r="D4844" s="58" t="s">
        <v>674</v>
      </c>
      <c r="E4844" s="58">
        <v>473</v>
      </c>
      <c r="F4844" s="58">
        <v>24</v>
      </c>
      <c r="G4844" s="59">
        <v>5</v>
      </c>
      <c r="H4844" s="58" t="s">
        <v>4157</v>
      </c>
      <c r="I4844" s="59">
        <v>5.5</v>
      </c>
      <c r="J4844">
        <v>1</v>
      </c>
      <c r="K4844" s="191"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1.96</v>
      </c>
      <c r="L4844" s="192" t="str">
        <f t="shared" si="75"/>
        <v>Ready to Drink473</v>
      </c>
      <c r="M4844" s="191">
        <f>VLOOKUP(L4844,'Slope %'!C:D,2,0)</f>
        <v>0.12</v>
      </c>
    </row>
    <row r="4845" spans="1:13" x14ac:dyDescent="0.25">
      <c r="A4845">
        <v>56723</v>
      </c>
      <c r="B4845" s="58" t="s">
        <v>4188</v>
      </c>
      <c r="C4845" s="58" t="s">
        <v>673</v>
      </c>
      <c r="D4845" s="58" t="s">
        <v>674</v>
      </c>
      <c r="E4845" s="58">
        <v>473</v>
      </c>
      <c r="F4845" s="58">
        <v>24</v>
      </c>
      <c r="G4845" s="59">
        <v>5</v>
      </c>
      <c r="H4845" s="58" t="s">
        <v>1903</v>
      </c>
      <c r="I4845" s="59">
        <v>5.5</v>
      </c>
      <c r="J4845">
        <v>1</v>
      </c>
      <c r="K4845" s="191"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1.96</v>
      </c>
      <c r="L4845" s="192" t="str">
        <f t="shared" si="75"/>
        <v>Ready to Drink473</v>
      </c>
      <c r="M4845" s="191">
        <f>VLOOKUP(L4845,'Slope %'!C:D,2,0)</f>
        <v>0.12</v>
      </c>
    </row>
    <row r="4846" spans="1:13" x14ac:dyDescent="0.25">
      <c r="A4846">
        <v>56726</v>
      </c>
      <c r="B4846" s="58" t="s">
        <v>4189</v>
      </c>
      <c r="C4846" s="58" t="s">
        <v>673</v>
      </c>
      <c r="D4846" s="58" t="s">
        <v>674</v>
      </c>
      <c r="E4846" s="58">
        <v>473</v>
      </c>
      <c r="F4846" s="58">
        <v>24</v>
      </c>
      <c r="G4846" s="59">
        <v>5</v>
      </c>
      <c r="H4846" s="58" t="s">
        <v>4157</v>
      </c>
      <c r="I4846" s="59">
        <v>5.5</v>
      </c>
      <c r="J4846">
        <v>1</v>
      </c>
      <c r="K4846" s="191"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1.96</v>
      </c>
      <c r="L4846" s="192" t="str">
        <f t="shared" si="75"/>
        <v>Ready to Drink473</v>
      </c>
      <c r="M4846" s="191">
        <f>VLOOKUP(L4846,'Slope %'!C:D,2,0)</f>
        <v>0.12</v>
      </c>
    </row>
    <row r="4847" spans="1:13" x14ac:dyDescent="0.25">
      <c r="A4847">
        <v>56726</v>
      </c>
      <c r="B4847" s="58" t="s">
        <v>4189</v>
      </c>
      <c r="C4847" s="58" t="s">
        <v>673</v>
      </c>
      <c r="D4847" s="58" t="s">
        <v>674</v>
      </c>
      <c r="E4847" s="58">
        <v>473</v>
      </c>
      <c r="F4847" s="58">
        <v>24</v>
      </c>
      <c r="G4847" s="59">
        <v>5</v>
      </c>
      <c r="H4847" s="58" t="s">
        <v>1903</v>
      </c>
      <c r="I4847" s="59">
        <v>5.5</v>
      </c>
      <c r="J4847">
        <v>1</v>
      </c>
      <c r="K4847" s="191"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1.96</v>
      </c>
      <c r="L4847" s="192" t="str">
        <f t="shared" si="75"/>
        <v>Ready to Drink473</v>
      </c>
      <c r="M4847" s="191">
        <f>VLOOKUP(L4847,'Slope %'!C:D,2,0)</f>
        <v>0.12</v>
      </c>
    </row>
    <row r="4848" spans="1:13" x14ac:dyDescent="0.25">
      <c r="A4848">
        <v>56730</v>
      </c>
      <c r="B4848" s="58" t="s">
        <v>4190</v>
      </c>
      <c r="C4848" s="58" t="s">
        <v>673</v>
      </c>
      <c r="D4848" s="58" t="s">
        <v>674</v>
      </c>
      <c r="E4848" s="58">
        <v>473</v>
      </c>
      <c r="F4848" s="58">
        <v>24</v>
      </c>
      <c r="G4848" s="59">
        <v>5</v>
      </c>
      <c r="H4848" s="58" t="s">
        <v>4157</v>
      </c>
      <c r="I4848" s="59">
        <v>5.75</v>
      </c>
      <c r="J4848">
        <v>1</v>
      </c>
      <c r="K4848" s="191"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1.96</v>
      </c>
      <c r="L4848" s="192" t="str">
        <f t="shared" si="75"/>
        <v>Ready to Drink473</v>
      </c>
      <c r="M4848" s="191">
        <f>VLOOKUP(L4848,'Slope %'!C:D,2,0)</f>
        <v>0.12</v>
      </c>
    </row>
    <row r="4849" spans="1:13" x14ac:dyDescent="0.25">
      <c r="A4849">
        <v>56730</v>
      </c>
      <c r="B4849" s="58" t="s">
        <v>4190</v>
      </c>
      <c r="C4849" s="58" t="s">
        <v>673</v>
      </c>
      <c r="D4849" s="58" t="s">
        <v>674</v>
      </c>
      <c r="E4849" s="58">
        <v>473</v>
      </c>
      <c r="F4849" s="58">
        <v>24</v>
      </c>
      <c r="G4849" s="59">
        <v>5</v>
      </c>
      <c r="H4849" s="58" t="s">
        <v>1903</v>
      </c>
      <c r="I4849" s="59">
        <v>5.75</v>
      </c>
      <c r="J4849">
        <v>1</v>
      </c>
      <c r="K4849" s="191"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1.96</v>
      </c>
      <c r="L4849" s="192" t="str">
        <f t="shared" si="75"/>
        <v>Ready to Drink473</v>
      </c>
      <c r="M4849" s="191">
        <f>VLOOKUP(L4849,'Slope %'!C:D,2,0)</f>
        <v>0.12</v>
      </c>
    </row>
    <row r="4850" spans="1:13" x14ac:dyDescent="0.25">
      <c r="A4850">
        <v>56734</v>
      </c>
      <c r="B4850" s="58" t="s">
        <v>4191</v>
      </c>
      <c r="C4850" s="58" t="s">
        <v>673</v>
      </c>
      <c r="D4850" s="58" t="s">
        <v>674</v>
      </c>
      <c r="E4850" s="58">
        <v>473</v>
      </c>
      <c r="F4850" s="58">
        <v>24</v>
      </c>
      <c r="G4850" s="59">
        <v>7</v>
      </c>
      <c r="H4850" s="58" t="s">
        <v>697</v>
      </c>
      <c r="I4850" s="59">
        <v>3.79</v>
      </c>
      <c r="J4850">
        <v>1</v>
      </c>
      <c r="K4850" s="191"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2.74</v>
      </c>
      <c r="L4850" s="192" t="str">
        <f t="shared" si="75"/>
        <v>Ready to Drink473</v>
      </c>
      <c r="M4850" s="191">
        <f>VLOOKUP(L4850,'Slope %'!C:D,2,0)</f>
        <v>0.12</v>
      </c>
    </row>
    <row r="4851" spans="1:13" x14ac:dyDescent="0.25">
      <c r="A4851">
        <v>56734</v>
      </c>
      <c r="B4851" s="58" t="s">
        <v>4191</v>
      </c>
      <c r="C4851" s="58" t="s">
        <v>673</v>
      </c>
      <c r="D4851" s="58" t="s">
        <v>674</v>
      </c>
      <c r="E4851" s="58">
        <v>473</v>
      </c>
      <c r="F4851" s="58">
        <v>24</v>
      </c>
      <c r="G4851" s="59">
        <v>7</v>
      </c>
      <c r="H4851" s="58" t="s">
        <v>697</v>
      </c>
      <c r="I4851" s="59">
        <v>3.79</v>
      </c>
      <c r="J4851">
        <v>1</v>
      </c>
      <c r="K4851" s="191"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2.74</v>
      </c>
      <c r="L4851" s="192" t="str">
        <f t="shared" si="75"/>
        <v>Ready to Drink473</v>
      </c>
      <c r="M4851" s="191">
        <f>VLOOKUP(L4851,'Slope %'!C:D,2,0)</f>
        <v>0.12</v>
      </c>
    </row>
    <row r="4852" spans="1:13" x14ac:dyDescent="0.25">
      <c r="A4852">
        <v>56735</v>
      </c>
      <c r="B4852" s="58" t="s">
        <v>4192</v>
      </c>
      <c r="C4852" s="58" t="s">
        <v>673</v>
      </c>
      <c r="D4852" s="58" t="s">
        <v>1264</v>
      </c>
      <c r="E4852" s="58">
        <v>8520</v>
      </c>
      <c r="F4852" s="58">
        <v>1</v>
      </c>
      <c r="G4852" s="59">
        <v>4.5</v>
      </c>
      <c r="H4852" s="58" t="s">
        <v>412</v>
      </c>
      <c r="I4852" s="59">
        <v>60.99</v>
      </c>
      <c r="J4852">
        <v>24</v>
      </c>
      <c r="K4852" s="191"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29.93</v>
      </c>
      <c r="L4852" s="192" t="str">
        <f t="shared" si="75"/>
        <v>Ready to Drink8520</v>
      </c>
      <c r="M4852" s="191">
        <f>VLOOKUP(L4852,'Slope %'!C:D,2,0)</f>
        <v>0.05</v>
      </c>
    </row>
    <row r="4853" spans="1:13" x14ac:dyDescent="0.25">
      <c r="A4853">
        <v>56735</v>
      </c>
      <c r="B4853" s="58" t="s">
        <v>4192</v>
      </c>
      <c r="C4853" s="58" t="s">
        <v>673</v>
      </c>
      <c r="D4853" s="58" t="s">
        <v>1264</v>
      </c>
      <c r="E4853" s="58">
        <v>8520</v>
      </c>
      <c r="F4853" s="58">
        <v>1</v>
      </c>
      <c r="G4853" s="59">
        <v>4.5</v>
      </c>
      <c r="H4853" s="58" t="s">
        <v>412</v>
      </c>
      <c r="I4853" s="59">
        <v>60.99</v>
      </c>
      <c r="J4853">
        <v>24</v>
      </c>
      <c r="K4853" s="191"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29.93</v>
      </c>
      <c r="L4853" s="192" t="str">
        <f t="shared" si="75"/>
        <v>Ready to Drink8520</v>
      </c>
      <c r="M4853" s="191">
        <f>VLOOKUP(L4853,'Slope %'!C:D,2,0)</f>
        <v>0.05</v>
      </c>
    </row>
    <row r="4854" spans="1:13" x14ac:dyDescent="0.25">
      <c r="A4854">
        <v>56736</v>
      </c>
      <c r="B4854" s="58" t="s">
        <v>4193</v>
      </c>
      <c r="C4854" s="58" t="s">
        <v>673</v>
      </c>
      <c r="D4854" s="58" t="s">
        <v>750</v>
      </c>
      <c r="E4854" s="58">
        <v>1420</v>
      </c>
      <c r="F4854" s="58">
        <v>6</v>
      </c>
      <c r="G4854" s="59">
        <v>7</v>
      </c>
      <c r="H4854" s="58" t="s">
        <v>2506</v>
      </c>
      <c r="I4854" s="59">
        <v>13.99</v>
      </c>
      <c r="J4854">
        <v>4</v>
      </c>
      <c r="K4854" s="191"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7.76</v>
      </c>
      <c r="L4854" s="192" t="str">
        <f t="shared" si="75"/>
        <v>Ready to Drink1420</v>
      </c>
      <c r="M4854" s="191">
        <f>VLOOKUP(L4854,'Slope %'!C:D,2,0)</f>
        <v>0.12</v>
      </c>
    </row>
    <row r="4855" spans="1:13" x14ac:dyDescent="0.25">
      <c r="A4855">
        <v>56743</v>
      </c>
      <c r="B4855" s="58" t="s">
        <v>4194</v>
      </c>
      <c r="C4855" s="58" t="s">
        <v>673</v>
      </c>
      <c r="D4855" s="58" t="s">
        <v>750</v>
      </c>
      <c r="E4855" s="58">
        <v>473</v>
      </c>
      <c r="F4855" s="58">
        <v>24</v>
      </c>
      <c r="G4855" s="59">
        <v>5</v>
      </c>
      <c r="H4855" s="58" t="s">
        <v>2506</v>
      </c>
      <c r="I4855" s="59">
        <v>4.29</v>
      </c>
      <c r="J4855">
        <v>1</v>
      </c>
      <c r="K4855" s="191"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1.96</v>
      </c>
      <c r="L4855" s="192" t="str">
        <f t="shared" si="75"/>
        <v>Ready to Drink473</v>
      </c>
      <c r="M4855" s="191">
        <f>VLOOKUP(L4855,'Slope %'!C:D,2,0)</f>
        <v>0.12</v>
      </c>
    </row>
    <row r="4856" spans="1:13" x14ac:dyDescent="0.25">
      <c r="A4856">
        <v>56748</v>
      </c>
      <c r="B4856" s="58" t="s">
        <v>4195</v>
      </c>
      <c r="C4856" s="58" t="s">
        <v>439</v>
      </c>
      <c r="D4856" s="58" t="s">
        <v>1598</v>
      </c>
      <c r="E4856" s="58">
        <v>0</v>
      </c>
      <c r="F4856" s="58">
        <v>50</v>
      </c>
      <c r="H4856" s="58" t="s">
        <v>2489</v>
      </c>
      <c r="I4856" s="59">
        <v>1.99</v>
      </c>
      <c r="K4856" s="191"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0</v>
      </c>
      <c r="L4856" s="192" t="str">
        <f t="shared" si="75"/>
        <v>Non Liquor Merchandise0</v>
      </c>
      <c r="M4856" s="191" t="e">
        <f>VLOOKUP(L4856,'Slope %'!C:D,2,0)</f>
        <v>#N/A</v>
      </c>
    </row>
    <row r="4857" spans="1:13" x14ac:dyDescent="0.25">
      <c r="A4857">
        <v>56788</v>
      </c>
      <c r="B4857" s="58" t="s">
        <v>4196</v>
      </c>
      <c r="C4857" s="58" t="s">
        <v>673</v>
      </c>
      <c r="D4857" s="58" t="s">
        <v>1398</v>
      </c>
      <c r="E4857" s="58">
        <v>2000</v>
      </c>
      <c r="F4857" s="58">
        <v>8</v>
      </c>
      <c r="G4857" s="59">
        <v>7</v>
      </c>
      <c r="H4857" s="58" t="s">
        <v>1399</v>
      </c>
      <c r="I4857" s="59">
        <v>13.49</v>
      </c>
      <c r="J4857">
        <v>1</v>
      </c>
      <c r="K4857" s="191"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10.93</v>
      </c>
      <c r="L4857" s="192" t="str">
        <f t="shared" si="75"/>
        <v>Ready to Drink2000</v>
      </c>
      <c r="M4857" s="191">
        <f>VLOOKUP(L4857,'Slope %'!C:D,2,0)</f>
        <v>0.1</v>
      </c>
    </row>
    <row r="4858" spans="1:13" x14ac:dyDescent="0.25">
      <c r="A4858">
        <v>56788</v>
      </c>
      <c r="B4858" s="58" t="s">
        <v>4196</v>
      </c>
      <c r="C4858" s="58" t="s">
        <v>673</v>
      </c>
      <c r="D4858" s="58" t="s">
        <v>1398</v>
      </c>
      <c r="E4858" s="58">
        <v>2000</v>
      </c>
      <c r="F4858" s="58">
        <v>8</v>
      </c>
      <c r="G4858" s="59">
        <v>7</v>
      </c>
      <c r="H4858" s="58" t="s">
        <v>1399</v>
      </c>
      <c r="I4858" s="59">
        <v>13.49</v>
      </c>
      <c r="J4858">
        <v>1</v>
      </c>
      <c r="K4858" s="191"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10.93</v>
      </c>
      <c r="L4858" s="192" t="str">
        <f t="shared" si="75"/>
        <v>Ready to Drink2000</v>
      </c>
      <c r="M4858" s="191">
        <f>VLOOKUP(L4858,'Slope %'!C:D,2,0)</f>
        <v>0.1</v>
      </c>
    </row>
    <row r="4859" spans="1:13" x14ac:dyDescent="0.25">
      <c r="A4859">
        <v>56789</v>
      </c>
      <c r="B4859" s="58" t="s">
        <v>4197</v>
      </c>
      <c r="C4859" s="58" t="s">
        <v>414</v>
      </c>
      <c r="D4859" s="58" t="s">
        <v>663</v>
      </c>
      <c r="E4859" s="58">
        <v>750</v>
      </c>
      <c r="F4859" s="58">
        <v>12</v>
      </c>
      <c r="G4859" s="59">
        <v>30</v>
      </c>
      <c r="H4859" s="58" t="s">
        <v>445</v>
      </c>
      <c r="I4859" s="59">
        <v>25.39</v>
      </c>
      <c r="J4859">
        <v>1</v>
      </c>
      <c r="K4859" s="191"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17.57</v>
      </c>
      <c r="L4859" s="192" t="str">
        <f t="shared" si="75"/>
        <v>Spirits750</v>
      </c>
      <c r="M4859" s="191">
        <f>VLOOKUP(L4859,'Slope %'!C:D,2,0)</f>
        <v>7.0000000000000007E-2</v>
      </c>
    </row>
    <row r="4860" spans="1:13" x14ac:dyDescent="0.25">
      <c r="A4860">
        <v>56793</v>
      </c>
      <c r="B4860" s="58" t="s">
        <v>4198</v>
      </c>
      <c r="C4860" s="58" t="s">
        <v>414</v>
      </c>
      <c r="D4860" s="58" t="s">
        <v>663</v>
      </c>
      <c r="E4860" s="58">
        <v>750</v>
      </c>
      <c r="F4860" s="58">
        <v>12</v>
      </c>
      <c r="G4860" s="59">
        <v>15</v>
      </c>
      <c r="H4860" s="58" t="s">
        <v>445</v>
      </c>
      <c r="I4860" s="59">
        <v>21.83</v>
      </c>
      <c r="J4860">
        <v>1</v>
      </c>
      <c r="K4860" s="191"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8.7799999999999994</v>
      </c>
      <c r="L4860" s="192" t="str">
        <f t="shared" si="75"/>
        <v>Spirits750</v>
      </c>
      <c r="M4860" s="191">
        <f>VLOOKUP(L4860,'Slope %'!C:D,2,0)</f>
        <v>7.0000000000000007E-2</v>
      </c>
    </row>
    <row r="4861" spans="1:13" x14ac:dyDescent="0.25">
      <c r="A4861">
        <v>56799</v>
      </c>
      <c r="B4861" s="58" t="s">
        <v>4199</v>
      </c>
      <c r="C4861" s="58" t="s">
        <v>414</v>
      </c>
      <c r="D4861" s="58" t="s">
        <v>663</v>
      </c>
      <c r="E4861" s="58">
        <v>750</v>
      </c>
      <c r="F4861" s="58">
        <v>12</v>
      </c>
      <c r="G4861" s="59">
        <v>15</v>
      </c>
      <c r="H4861" s="58" t="s">
        <v>445</v>
      </c>
      <c r="I4861" s="59">
        <v>21.83</v>
      </c>
      <c r="J4861">
        <v>1</v>
      </c>
      <c r="K4861" s="191"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8.7799999999999994</v>
      </c>
      <c r="L4861" s="192" t="str">
        <f t="shared" si="75"/>
        <v>Spirits750</v>
      </c>
      <c r="M4861" s="191">
        <f>VLOOKUP(L4861,'Slope %'!C:D,2,0)</f>
        <v>7.0000000000000007E-2</v>
      </c>
    </row>
    <row r="4862" spans="1:13" x14ac:dyDescent="0.25">
      <c r="A4862">
        <v>56806</v>
      </c>
      <c r="B4862" s="58" t="s">
        <v>4200</v>
      </c>
      <c r="C4862" s="58" t="s">
        <v>414</v>
      </c>
      <c r="D4862" s="58" t="s">
        <v>663</v>
      </c>
      <c r="E4862" s="58">
        <v>750</v>
      </c>
      <c r="F4862" s="58">
        <v>12</v>
      </c>
      <c r="G4862" s="59">
        <v>30</v>
      </c>
      <c r="H4862" s="58" t="s">
        <v>586</v>
      </c>
      <c r="I4862" s="59">
        <v>29.99</v>
      </c>
      <c r="J4862">
        <v>1</v>
      </c>
      <c r="K4862" s="191"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17.57</v>
      </c>
      <c r="L4862" s="192" t="str">
        <f t="shared" si="75"/>
        <v>Spirits750</v>
      </c>
      <c r="M4862" s="191">
        <f>VLOOKUP(L4862,'Slope %'!C:D,2,0)</f>
        <v>7.0000000000000007E-2</v>
      </c>
    </row>
    <row r="4863" spans="1:13" x14ac:dyDescent="0.25">
      <c r="A4863">
        <v>56818</v>
      </c>
      <c r="B4863" s="58" t="s">
        <v>4201</v>
      </c>
      <c r="C4863" s="58" t="s">
        <v>673</v>
      </c>
      <c r="D4863" s="58" t="s">
        <v>1398</v>
      </c>
      <c r="E4863" s="58">
        <v>750</v>
      </c>
      <c r="F4863" s="58">
        <v>12</v>
      </c>
      <c r="G4863" s="59">
        <v>5.7</v>
      </c>
      <c r="H4863" s="58" t="s">
        <v>3224</v>
      </c>
      <c r="I4863" s="59">
        <v>18.989999999999998</v>
      </c>
      <c r="J4863">
        <v>1</v>
      </c>
      <c r="K4863" s="191"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3.34</v>
      </c>
      <c r="L4863" s="192" t="str">
        <f t="shared" si="75"/>
        <v>Ready to Drink750</v>
      </c>
      <c r="M4863" s="191">
        <f>VLOOKUP(L4863,'Slope %'!C:D,2,0)</f>
        <v>0.12</v>
      </c>
    </row>
    <row r="4864" spans="1:13" x14ac:dyDescent="0.25">
      <c r="A4864">
        <v>56818</v>
      </c>
      <c r="B4864" s="58" t="s">
        <v>4201</v>
      </c>
      <c r="C4864" s="58" t="s">
        <v>673</v>
      </c>
      <c r="D4864" s="58" t="s">
        <v>1398</v>
      </c>
      <c r="E4864" s="58">
        <v>750</v>
      </c>
      <c r="F4864" s="58">
        <v>12</v>
      </c>
      <c r="G4864" s="59">
        <v>5.7</v>
      </c>
      <c r="H4864" s="58" t="s">
        <v>3224</v>
      </c>
      <c r="I4864" s="59">
        <v>18.989999999999998</v>
      </c>
      <c r="J4864">
        <v>1</v>
      </c>
      <c r="K4864" s="191"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3.34</v>
      </c>
      <c r="L4864" s="192" t="str">
        <f t="shared" si="75"/>
        <v>Ready to Drink750</v>
      </c>
      <c r="M4864" s="191">
        <f>VLOOKUP(L4864,'Slope %'!C:D,2,0)</f>
        <v>0.12</v>
      </c>
    </row>
    <row r="4865" spans="1:13" x14ac:dyDescent="0.25">
      <c r="A4865">
        <v>56828</v>
      </c>
      <c r="B4865" s="58" t="s">
        <v>4202</v>
      </c>
      <c r="C4865" s="58" t="s">
        <v>414</v>
      </c>
      <c r="D4865" s="58" t="s">
        <v>460</v>
      </c>
      <c r="E4865" s="58">
        <v>700</v>
      </c>
      <c r="F4865" s="58">
        <v>12</v>
      </c>
      <c r="G4865" s="59">
        <v>42</v>
      </c>
      <c r="H4865" s="58" t="s">
        <v>437</v>
      </c>
      <c r="I4865" s="59">
        <v>59.99</v>
      </c>
      <c r="J4865">
        <v>1</v>
      </c>
      <c r="K4865" s="191"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22.95</v>
      </c>
      <c r="L4865" s="192" t="str">
        <f t="shared" si="75"/>
        <v>Spirits700</v>
      </c>
      <c r="M4865" s="191">
        <f>VLOOKUP(L4865,'Slope %'!C:D,2,0)</f>
        <v>7.0000000000000007E-2</v>
      </c>
    </row>
    <row r="4866" spans="1:13" x14ac:dyDescent="0.25">
      <c r="A4866">
        <v>56829</v>
      </c>
      <c r="B4866" s="58" t="s">
        <v>4203</v>
      </c>
      <c r="C4866" s="58" t="s">
        <v>414</v>
      </c>
      <c r="D4866" s="58" t="s">
        <v>606</v>
      </c>
      <c r="E4866" s="58">
        <v>375</v>
      </c>
      <c r="F4866" s="58">
        <v>12</v>
      </c>
      <c r="G4866" s="59">
        <v>20</v>
      </c>
      <c r="H4866" s="58" t="s">
        <v>416</v>
      </c>
      <c r="I4866" s="59">
        <v>20.49</v>
      </c>
      <c r="J4866">
        <v>1</v>
      </c>
      <c r="K4866" s="191"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6.65</v>
      </c>
      <c r="L4866" s="192" t="str">
        <f t="shared" si="75"/>
        <v>Spirits375</v>
      </c>
      <c r="M4866" s="191">
        <f>VLOOKUP(L4866,'Slope %'!C:D,2,0)</f>
        <v>0.1</v>
      </c>
    </row>
    <row r="4867" spans="1:13" x14ac:dyDescent="0.25">
      <c r="A4867">
        <v>56831</v>
      </c>
      <c r="B4867" s="58" t="s">
        <v>4204</v>
      </c>
      <c r="C4867" s="58" t="s">
        <v>423</v>
      </c>
      <c r="D4867" s="58" t="s">
        <v>436</v>
      </c>
      <c r="E4867" s="58">
        <v>3000</v>
      </c>
      <c r="F4867" s="58">
        <v>6</v>
      </c>
      <c r="G4867" s="59">
        <v>13.5</v>
      </c>
      <c r="H4867" s="58" t="s">
        <v>451</v>
      </c>
      <c r="I4867" s="59">
        <v>55.99</v>
      </c>
      <c r="J4867">
        <v>1</v>
      </c>
      <c r="K4867" s="191"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31.62</v>
      </c>
      <c r="L4867" s="192" t="str">
        <f t="shared" ref="L4867:L4930" si="76">(_xlfn.CONCAT(C4867,E4867))</f>
        <v>Wine3000</v>
      </c>
      <c r="M4867" s="191">
        <f>VLOOKUP(L4867,'Slope %'!C:D,2,0)</f>
        <v>0.05</v>
      </c>
    </row>
    <row r="4868" spans="1:13" x14ac:dyDescent="0.25">
      <c r="A4868">
        <v>56884</v>
      </c>
      <c r="B4868" s="58" t="s">
        <v>4205</v>
      </c>
      <c r="C4868" s="58" t="s">
        <v>414</v>
      </c>
      <c r="D4868" s="58" t="s">
        <v>892</v>
      </c>
      <c r="E4868" s="58">
        <v>750</v>
      </c>
      <c r="F4868" s="58">
        <v>6</v>
      </c>
      <c r="G4868" s="59">
        <v>46</v>
      </c>
      <c r="H4868" s="58" t="s">
        <v>445</v>
      </c>
      <c r="I4868" s="59">
        <v>86.29</v>
      </c>
      <c r="J4868">
        <v>1</v>
      </c>
      <c r="K4868" s="191"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26.93</v>
      </c>
      <c r="L4868" s="192" t="str">
        <f t="shared" si="76"/>
        <v>Spirits750</v>
      </c>
      <c r="M4868" s="191">
        <f>VLOOKUP(L4868,'Slope %'!C:D,2,0)</f>
        <v>7.0000000000000007E-2</v>
      </c>
    </row>
    <row r="4869" spans="1:13" x14ac:dyDescent="0.25">
      <c r="A4869">
        <v>56909</v>
      </c>
      <c r="B4869" s="58" t="s">
        <v>4206</v>
      </c>
      <c r="C4869" s="58" t="s">
        <v>410</v>
      </c>
      <c r="D4869" s="58" t="s">
        <v>621</v>
      </c>
      <c r="E4869" s="58">
        <v>4260</v>
      </c>
      <c r="F4869" s="58">
        <v>2</v>
      </c>
      <c r="G4869" s="59">
        <v>4</v>
      </c>
      <c r="H4869" s="58" t="s">
        <v>1813</v>
      </c>
      <c r="I4869" s="59">
        <v>24.94</v>
      </c>
      <c r="J4869">
        <v>12</v>
      </c>
      <c r="K4869" s="191"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13.3</v>
      </c>
      <c r="L4869" s="192" t="str">
        <f t="shared" si="76"/>
        <v>Beer4260</v>
      </c>
      <c r="M4869" s="191">
        <f>VLOOKUP(L4869,'Slope %'!C:D,2,0)</f>
        <v>7.0000000000000007E-2</v>
      </c>
    </row>
    <row r="4870" spans="1:13" x14ac:dyDescent="0.25">
      <c r="A4870">
        <v>56909</v>
      </c>
      <c r="B4870" s="58" t="s">
        <v>4206</v>
      </c>
      <c r="C4870" s="58" t="s">
        <v>410</v>
      </c>
      <c r="D4870" s="58" t="s">
        <v>621</v>
      </c>
      <c r="E4870" s="58">
        <v>4260</v>
      </c>
      <c r="F4870" s="58">
        <v>2</v>
      </c>
      <c r="G4870" s="59">
        <v>4</v>
      </c>
      <c r="H4870" s="58" t="s">
        <v>1813</v>
      </c>
      <c r="I4870" s="59">
        <v>24.94</v>
      </c>
      <c r="J4870">
        <v>12</v>
      </c>
      <c r="K4870" s="191"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13.3</v>
      </c>
      <c r="L4870" s="192" t="str">
        <f t="shared" si="76"/>
        <v>Beer4260</v>
      </c>
      <c r="M4870" s="191">
        <f>VLOOKUP(L4870,'Slope %'!C:D,2,0)</f>
        <v>7.0000000000000007E-2</v>
      </c>
    </row>
    <row r="4871" spans="1:13" x14ac:dyDescent="0.25">
      <c r="A4871">
        <v>56910</v>
      </c>
      <c r="B4871" s="58" t="s">
        <v>4207</v>
      </c>
      <c r="C4871" s="58" t="s">
        <v>410</v>
      </c>
      <c r="D4871" s="58" t="s">
        <v>621</v>
      </c>
      <c r="E4871" s="58">
        <v>473</v>
      </c>
      <c r="F4871" s="58">
        <v>24</v>
      </c>
      <c r="G4871" s="59">
        <v>4</v>
      </c>
      <c r="H4871" s="58" t="s">
        <v>1813</v>
      </c>
      <c r="I4871" s="59">
        <v>3.49</v>
      </c>
      <c r="J4871">
        <v>1</v>
      </c>
      <c r="K4871" s="191"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1.48</v>
      </c>
      <c r="L4871" s="192" t="str">
        <f t="shared" si="76"/>
        <v>Beer473</v>
      </c>
      <c r="M4871" s="191">
        <f>VLOOKUP(L4871,'Slope %'!C:D,2,0)</f>
        <v>0.12</v>
      </c>
    </row>
    <row r="4872" spans="1:13" x14ac:dyDescent="0.25">
      <c r="A4872">
        <v>56910</v>
      </c>
      <c r="B4872" s="58" t="s">
        <v>4207</v>
      </c>
      <c r="C4872" s="58" t="s">
        <v>410</v>
      </c>
      <c r="D4872" s="58" t="s">
        <v>621</v>
      </c>
      <c r="E4872" s="58">
        <v>473</v>
      </c>
      <c r="F4872" s="58">
        <v>24</v>
      </c>
      <c r="G4872" s="59">
        <v>4</v>
      </c>
      <c r="H4872" s="58" t="s">
        <v>1813</v>
      </c>
      <c r="I4872" s="59">
        <v>3.49</v>
      </c>
      <c r="J4872">
        <v>1</v>
      </c>
      <c r="K4872" s="191"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1.48</v>
      </c>
      <c r="L4872" s="192" t="str">
        <f t="shared" si="76"/>
        <v>Beer473</v>
      </c>
      <c r="M4872" s="191">
        <f>VLOOKUP(L4872,'Slope %'!C:D,2,0)</f>
        <v>0.12</v>
      </c>
    </row>
    <row r="4873" spans="1:13" x14ac:dyDescent="0.25">
      <c r="A4873">
        <v>56913</v>
      </c>
      <c r="B4873" s="58" t="s">
        <v>4208</v>
      </c>
      <c r="C4873" s="58" t="s">
        <v>410</v>
      </c>
      <c r="D4873" s="58" t="s">
        <v>717</v>
      </c>
      <c r="E4873" s="58">
        <v>5325</v>
      </c>
      <c r="F4873" s="58">
        <v>1</v>
      </c>
      <c r="G4873" s="59">
        <v>6</v>
      </c>
      <c r="H4873" s="58" t="s">
        <v>516</v>
      </c>
      <c r="I4873" s="59">
        <v>30.49</v>
      </c>
      <c r="J4873">
        <v>15</v>
      </c>
      <c r="K4873" s="191"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24.94</v>
      </c>
      <c r="L4873" s="192" t="str">
        <f t="shared" si="76"/>
        <v>Beer5325</v>
      </c>
      <c r="M4873" s="191">
        <f>VLOOKUP(L4873,'Slope %'!C:D,2,0)</f>
        <v>0.05</v>
      </c>
    </row>
    <row r="4874" spans="1:13" x14ac:dyDescent="0.25">
      <c r="A4874">
        <v>56913</v>
      </c>
      <c r="B4874" s="58" t="s">
        <v>4208</v>
      </c>
      <c r="C4874" s="58" t="s">
        <v>410</v>
      </c>
      <c r="D4874" s="58" t="s">
        <v>717</v>
      </c>
      <c r="E4874" s="58">
        <v>5325</v>
      </c>
      <c r="F4874" s="58">
        <v>1</v>
      </c>
      <c r="G4874" s="59">
        <v>6</v>
      </c>
      <c r="H4874" s="58" t="s">
        <v>516</v>
      </c>
      <c r="I4874" s="59">
        <v>30.49</v>
      </c>
      <c r="J4874">
        <v>15</v>
      </c>
      <c r="K4874" s="191"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24.94</v>
      </c>
      <c r="L4874" s="192" t="str">
        <f t="shared" si="76"/>
        <v>Beer5325</v>
      </c>
      <c r="M4874" s="191">
        <f>VLOOKUP(L4874,'Slope %'!C:D,2,0)</f>
        <v>0.05</v>
      </c>
    </row>
    <row r="4875" spans="1:13" x14ac:dyDescent="0.25">
      <c r="A4875">
        <v>56914</v>
      </c>
      <c r="B4875" s="58" t="s">
        <v>4209</v>
      </c>
      <c r="C4875" s="58" t="s">
        <v>414</v>
      </c>
      <c r="D4875" s="58" t="s">
        <v>810</v>
      </c>
      <c r="E4875" s="58">
        <v>750</v>
      </c>
      <c r="F4875" s="58">
        <v>6</v>
      </c>
      <c r="G4875" s="59">
        <v>41.15</v>
      </c>
      <c r="H4875" s="58" t="s">
        <v>445</v>
      </c>
      <c r="I4875" s="59">
        <v>55.99</v>
      </c>
      <c r="J4875">
        <v>1</v>
      </c>
      <c r="K4875" s="191"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24.09</v>
      </c>
      <c r="L4875" s="192" t="str">
        <f t="shared" si="76"/>
        <v>Spirits750</v>
      </c>
      <c r="M4875" s="191">
        <f>VLOOKUP(L4875,'Slope %'!C:D,2,0)</f>
        <v>7.0000000000000007E-2</v>
      </c>
    </row>
    <row r="4876" spans="1:13" x14ac:dyDescent="0.25">
      <c r="A4876">
        <v>56918</v>
      </c>
      <c r="B4876" s="58" t="s">
        <v>4210</v>
      </c>
      <c r="C4876" s="58" t="s">
        <v>423</v>
      </c>
      <c r="D4876" s="58" t="s">
        <v>465</v>
      </c>
      <c r="E4876" s="58">
        <v>750</v>
      </c>
      <c r="F4876" s="58">
        <v>12</v>
      </c>
      <c r="G4876" s="59">
        <v>12.5</v>
      </c>
      <c r="H4876" s="58" t="s">
        <v>4211</v>
      </c>
      <c r="I4876" s="59">
        <v>24.99</v>
      </c>
      <c r="J4876">
        <v>1</v>
      </c>
      <c r="K4876" s="191"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7.32</v>
      </c>
      <c r="L4876" s="192" t="str">
        <f t="shared" si="76"/>
        <v>Wine750</v>
      </c>
      <c r="M4876" s="191">
        <f>VLOOKUP(L4876,'Slope %'!C:D,2,0)</f>
        <v>0.1</v>
      </c>
    </row>
    <row r="4877" spans="1:13" x14ac:dyDescent="0.25">
      <c r="A4877">
        <v>56930</v>
      </c>
      <c r="B4877" s="58" t="s">
        <v>4212</v>
      </c>
      <c r="C4877" s="58" t="s">
        <v>673</v>
      </c>
      <c r="D4877" s="58" t="s">
        <v>750</v>
      </c>
      <c r="E4877" s="58">
        <v>4260</v>
      </c>
      <c r="F4877" s="58">
        <v>2</v>
      </c>
      <c r="G4877" s="59">
        <v>6</v>
      </c>
      <c r="H4877" s="58" t="s">
        <v>419</v>
      </c>
      <c r="I4877" s="59">
        <v>31.49</v>
      </c>
      <c r="J4877">
        <v>12</v>
      </c>
      <c r="K4877" s="191"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19.95</v>
      </c>
      <c r="L4877" s="192" t="str">
        <f t="shared" si="76"/>
        <v>Ready to Drink4260</v>
      </c>
      <c r="M4877" s="191">
        <f>VLOOKUP(L4877,'Slope %'!C:D,2,0)</f>
        <v>7.0000000000000007E-2</v>
      </c>
    </row>
    <row r="4878" spans="1:13" x14ac:dyDescent="0.25">
      <c r="A4878">
        <v>56932</v>
      </c>
      <c r="B4878" s="58" t="s">
        <v>4213</v>
      </c>
      <c r="C4878" s="58" t="s">
        <v>673</v>
      </c>
      <c r="D4878" s="58" t="s">
        <v>2505</v>
      </c>
      <c r="E4878" s="58">
        <v>4260</v>
      </c>
      <c r="F4878" s="58">
        <v>2</v>
      </c>
      <c r="G4878" s="59">
        <v>4.5</v>
      </c>
      <c r="H4878" s="58" t="s">
        <v>419</v>
      </c>
      <c r="I4878" s="59">
        <v>31.49</v>
      </c>
      <c r="J4878">
        <v>12</v>
      </c>
      <c r="K4878" s="191"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14.97</v>
      </c>
      <c r="L4878" s="192" t="str">
        <f t="shared" si="76"/>
        <v>Ready to Drink4260</v>
      </c>
      <c r="M4878" s="191">
        <f>VLOOKUP(L4878,'Slope %'!C:D,2,0)</f>
        <v>7.0000000000000007E-2</v>
      </c>
    </row>
    <row r="4879" spans="1:13" x14ac:dyDescent="0.25">
      <c r="A4879">
        <v>56935</v>
      </c>
      <c r="B4879" s="58" t="s">
        <v>4214</v>
      </c>
      <c r="C4879" s="58" t="s">
        <v>673</v>
      </c>
      <c r="D4879" s="58" t="s">
        <v>1264</v>
      </c>
      <c r="E4879" s="58">
        <v>2840</v>
      </c>
      <c r="F4879" s="58">
        <v>3</v>
      </c>
      <c r="G4879" s="59">
        <v>4.5</v>
      </c>
      <c r="H4879" s="58" t="s">
        <v>451</v>
      </c>
      <c r="I4879" s="59">
        <v>28.99</v>
      </c>
      <c r="J4879">
        <v>8</v>
      </c>
      <c r="K4879" s="191"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9.98</v>
      </c>
      <c r="L4879" s="192" t="str">
        <f t="shared" si="76"/>
        <v>Ready to Drink2840</v>
      </c>
      <c r="M4879" s="191">
        <f>VLOOKUP(L4879,'Slope %'!C:D,2,0)</f>
        <v>7.0000000000000007E-2</v>
      </c>
    </row>
    <row r="4880" spans="1:13" x14ac:dyDescent="0.25">
      <c r="A4880">
        <v>56936</v>
      </c>
      <c r="B4880" s="58" t="s">
        <v>4215</v>
      </c>
      <c r="C4880" s="58" t="s">
        <v>673</v>
      </c>
      <c r="D4880" s="58" t="s">
        <v>1264</v>
      </c>
      <c r="E4880" s="58">
        <v>2840</v>
      </c>
      <c r="F4880" s="58">
        <v>3</v>
      </c>
      <c r="G4880" s="59">
        <v>4.5</v>
      </c>
      <c r="H4880" s="58" t="s">
        <v>451</v>
      </c>
      <c r="I4880" s="59">
        <v>29.99</v>
      </c>
      <c r="J4880">
        <v>8</v>
      </c>
      <c r="K4880" s="191"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9.98</v>
      </c>
      <c r="L4880" s="192" t="str">
        <f t="shared" si="76"/>
        <v>Ready to Drink2840</v>
      </c>
      <c r="M4880" s="191">
        <f>VLOOKUP(L4880,'Slope %'!C:D,2,0)</f>
        <v>7.0000000000000007E-2</v>
      </c>
    </row>
    <row r="4881" spans="1:13" x14ac:dyDescent="0.25">
      <c r="A4881">
        <v>56938</v>
      </c>
      <c r="B4881" s="58" t="s">
        <v>4216</v>
      </c>
      <c r="C4881" s="58" t="s">
        <v>673</v>
      </c>
      <c r="D4881" s="58" t="s">
        <v>2505</v>
      </c>
      <c r="E4881" s="58">
        <v>2130</v>
      </c>
      <c r="F4881" s="58">
        <v>4</v>
      </c>
      <c r="G4881" s="59">
        <v>4.5</v>
      </c>
      <c r="H4881" s="58" t="s">
        <v>419</v>
      </c>
      <c r="I4881" s="59">
        <v>17.989999999999998</v>
      </c>
      <c r="J4881">
        <v>6</v>
      </c>
      <c r="K4881" s="191"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7.48</v>
      </c>
      <c r="L4881" s="192" t="str">
        <f t="shared" si="76"/>
        <v>Ready to Drink2130</v>
      </c>
      <c r="M4881" s="191">
        <f>VLOOKUP(L4881,'Slope %'!C:D,2,0)</f>
        <v>0.1</v>
      </c>
    </row>
    <row r="4882" spans="1:13" x14ac:dyDescent="0.25">
      <c r="A4882">
        <v>56948</v>
      </c>
      <c r="B4882" s="58" t="s">
        <v>4217</v>
      </c>
      <c r="C4882" s="58" t="s">
        <v>673</v>
      </c>
      <c r="D4882" s="58" t="s">
        <v>2505</v>
      </c>
      <c r="E4882" s="58">
        <v>4260</v>
      </c>
      <c r="F4882" s="58">
        <v>2</v>
      </c>
      <c r="G4882" s="59">
        <v>5</v>
      </c>
      <c r="H4882" s="58" t="s">
        <v>2506</v>
      </c>
      <c r="I4882" s="59">
        <v>32.99</v>
      </c>
      <c r="J4882">
        <v>12</v>
      </c>
      <c r="K4882" s="191"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16.63</v>
      </c>
      <c r="L4882" s="192" t="str">
        <f t="shared" si="76"/>
        <v>Ready to Drink4260</v>
      </c>
      <c r="M4882" s="191">
        <f>VLOOKUP(L4882,'Slope %'!C:D,2,0)</f>
        <v>7.0000000000000007E-2</v>
      </c>
    </row>
    <row r="4883" spans="1:13" x14ac:dyDescent="0.25">
      <c r="A4883">
        <v>56948</v>
      </c>
      <c r="B4883" s="58" t="s">
        <v>4217</v>
      </c>
      <c r="C4883" s="58" t="s">
        <v>673</v>
      </c>
      <c r="D4883" s="58" t="s">
        <v>2505</v>
      </c>
      <c r="E4883" s="58">
        <v>4260</v>
      </c>
      <c r="F4883" s="58">
        <v>2</v>
      </c>
      <c r="G4883" s="59">
        <v>5</v>
      </c>
      <c r="H4883" s="58" t="s">
        <v>2506</v>
      </c>
      <c r="I4883" s="59">
        <v>32.99</v>
      </c>
      <c r="J4883">
        <v>12</v>
      </c>
      <c r="K4883" s="191"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16.63</v>
      </c>
      <c r="L4883" s="192" t="str">
        <f t="shared" si="76"/>
        <v>Ready to Drink4260</v>
      </c>
      <c r="M4883" s="191">
        <f>VLOOKUP(L4883,'Slope %'!C:D,2,0)</f>
        <v>7.0000000000000007E-2</v>
      </c>
    </row>
    <row r="4884" spans="1:13" x14ac:dyDescent="0.25">
      <c r="A4884">
        <v>56953</v>
      </c>
      <c r="B4884" s="58" t="s">
        <v>4218</v>
      </c>
      <c r="C4884" s="58" t="s">
        <v>673</v>
      </c>
      <c r="D4884" s="58" t="s">
        <v>1264</v>
      </c>
      <c r="E4884" s="58">
        <v>4260</v>
      </c>
      <c r="F4884" s="58">
        <v>2</v>
      </c>
      <c r="G4884" s="59">
        <v>5</v>
      </c>
      <c r="H4884" s="58" t="s">
        <v>421</v>
      </c>
      <c r="I4884" s="59">
        <v>31.99</v>
      </c>
      <c r="J4884">
        <v>12</v>
      </c>
      <c r="K4884" s="191"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16.63</v>
      </c>
      <c r="L4884" s="192" t="str">
        <f t="shared" si="76"/>
        <v>Ready to Drink4260</v>
      </c>
      <c r="M4884" s="191">
        <f>VLOOKUP(L4884,'Slope %'!C:D,2,0)</f>
        <v>7.0000000000000007E-2</v>
      </c>
    </row>
    <row r="4885" spans="1:13" x14ac:dyDescent="0.25">
      <c r="A4885">
        <v>56968</v>
      </c>
      <c r="B4885" s="58" t="s">
        <v>4219</v>
      </c>
      <c r="C4885" s="58" t="s">
        <v>414</v>
      </c>
      <c r="D4885" s="58" t="s">
        <v>810</v>
      </c>
      <c r="E4885" s="58">
        <v>750</v>
      </c>
      <c r="F4885" s="58">
        <v>6</v>
      </c>
      <c r="G4885" s="59">
        <v>44</v>
      </c>
      <c r="H4885" s="58" t="s">
        <v>511</v>
      </c>
      <c r="I4885" s="59">
        <v>99.99</v>
      </c>
      <c r="J4885">
        <v>1</v>
      </c>
      <c r="K4885" s="191"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25.76</v>
      </c>
      <c r="L4885" s="192" t="str">
        <f t="shared" si="76"/>
        <v>Spirits750</v>
      </c>
      <c r="M4885" s="191">
        <f>VLOOKUP(L4885,'Slope %'!C:D,2,0)</f>
        <v>7.0000000000000007E-2</v>
      </c>
    </row>
    <row r="4886" spans="1:13" x14ac:dyDescent="0.25">
      <c r="A4886">
        <v>56971</v>
      </c>
      <c r="B4886" s="58" t="s">
        <v>4220</v>
      </c>
      <c r="C4886" s="58" t="s">
        <v>673</v>
      </c>
      <c r="D4886" s="58" t="s">
        <v>2505</v>
      </c>
      <c r="E4886" s="58">
        <v>2130</v>
      </c>
      <c r="F4886" s="58">
        <v>4</v>
      </c>
      <c r="G4886" s="59">
        <v>5</v>
      </c>
      <c r="H4886" s="58" t="s">
        <v>2506</v>
      </c>
      <c r="I4886" s="59">
        <v>17.989999999999998</v>
      </c>
      <c r="J4886">
        <v>6</v>
      </c>
      <c r="K4886" s="191"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8.31</v>
      </c>
      <c r="L4886" s="192" t="str">
        <f t="shared" si="76"/>
        <v>Ready to Drink2130</v>
      </c>
      <c r="M4886" s="191">
        <f>VLOOKUP(L4886,'Slope %'!C:D,2,0)</f>
        <v>0.1</v>
      </c>
    </row>
    <row r="4887" spans="1:13" x14ac:dyDescent="0.25">
      <c r="A4887">
        <v>56971</v>
      </c>
      <c r="B4887" s="58" t="s">
        <v>4220</v>
      </c>
      <c r="C4887" s="58" t="s">
        <v>673</v>
      </c>
      <c r="D4887" s="58" t="s">
        <v>2505</v>
      </c>
      <c r="E4887" s="58">
        <v>2130</v>
      </c>
      <c r="F4887" s="58">
        <v>4</v>
      </c>
      <c r="G4887" s="59">
        <v>5</v>
      </c>
      <c r="H4887" s="58" t="s">
        <v>2506</v>
      </c>
      <c r="I4887" s="59">
        <v>17.989999999999998</v>
      </c>
      <c r="J4887">
        <v>6</v>
      </c>
      <c r="K4887" s="191"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8.31</v>
      </c>
      <c r="L4887" s="192" t="str">
        <f t="shared" si="76"/>
        <v>Ready to Drink2130</v>
      </c>
      <c r="M4887" s="191">
        <f>VLOOKUP(L4887,'Slope %'!C:D,2,0)</f>
        <v>0.1</v>
      </c>
    </row>
    <row r="4888" spans="1:13" x14ac:dyDescent="0.25">
      <c r="A4888">
        <v>56986</v>
      </c>
      <c r="B4888" s="58" t="s">
        <v>4221</v>
      </c>
      <c r="C4888" s="58" t="s">
        <v>410</v>
      </c>
      <c r="D4888" s="58" t="s">
        <v>717</v>
      </c>
      <c r="E4888" s="58">
        <v>4260</v>
      </c>
      <c r="F4888" s="58">
        <v>1</v>
      </c>
      <c r="G4888" s="59">
        <v>6.2</v>
      </c>
      <c r="H4888" s="58" t="s">
        <v>412</v>
      </c>
      <c r="I4888" s="59">
        <v>30.49</v>
      </c>
      <c r="J4888">
        <v>12</v>
      </c>
      <c r="K4888" s="191"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20.62</v>
      </c>
      <c r="L4888" s="192" t="str">
        <f t="shared" si="76"/>
        <v>Beer4260</v>
      </c>
      <c r="M4888" s="191">
        <f>VLOOKUP(L4888,'Slope %'!C:D,2,0)</f>
        <v>7.0000000000000007E-2</v>
      </c>
    </row>
    <row r="4889" spans="1:13" x14ac:dyDescent="0.25">
      <c r="A4889">
        <v>56986</v>
      </c>
      <c r="B4889" s="58" t="s">
        <v>4221</v>
      </c>
      <c r="C4889" s="58" t="s">
        <v>410</v>
      </c>
      <c r="D4889" s="58" t="s">
        <v>717</v>
      </c>
      <c r="E4889" s="58">
        <v>4260</v>
      </c>
      <c r="F4889" s="58">
        <v>1</v>
      </c>
      <c r="G4889" s="59">
        <v>6.2</v>
      </c>
      <c r="H4889" s="58" t="s">
        <v>412</v>
      </c>
      <c r="I4889" s="59">
        <v>30.49</v>
      </c>
      <c r="J4889">
        <v>12</v>
      </c>
      <c r="K4889" s="191"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20.62</v>
      </c>
      <c r="L4889" s="192" t="str">
        <f t="shared" si="76"/>
        <v>Beer4260</v>
      </c>
      <c r="M4889" s="191">
        <f>VLOOKUP(L4889,'Slope %'!C:D,2,0)</f>
        <v>7.0000000000000007E-2</v>
      </c>
    </row>
    <row r="4890" spans="1:13" x14ac:dyDescent="0.25">
      <c r="A4890">
        <v>57036</v>
      </c>
      <c r="B4890" s="58" t="s">
        <v>4222</v>
      </c>
      <c r="C4890" s="58" t="s">
        <v>410</v>
      </c>
      <c r="D4890" s="58" t="s">
        <v>717</v>
      </c>
      <c r="E4890" s="58">
        <v>2840</v>
      </c>
      <c r="F4890" s="58">
        <v>3</v>
      </c>
      <c r="G4890" s="59">
        <v>6.2</v>
      </c>
      <c r="H4890" s="58" t="s">
        <v>697</v>
      </c>
      <c r="I4890" s="59">
        <v>14.25</v>
      </c>
      <c r="J4890">
        <v>8</v>
      </c>
      <c r="K4890" s="191"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13.75</v>
      </c>
      <c r="L4890" s="192" t="str">
        <f t="shared" si="76"/>
        <v>Beer2840</v>
      </c>
      <c r="M4890" s="191">
        <f>VLOOKUP(L4890,'Slope %'!C:D,2,0)</f>
        <v>7.0000000000000007E-2</v>
      </c>
    </row>
    <row r="4891" spans="1:13" x14ac:dyDescent="0.25">
      <c r="A4891">
        <v>57036</v>
      </c>
      <c r="B4891" s="58" t="s">
        <v>4222</v>
      </c>
      <c r="C4891" s="58" t="s">
        <v>410</v>
      </c>
      <c r="D4891" s="58" t="s">
        <v>717</v>
      </c>
      <c r="E4891" s="58">
        <v>2840</v>
      </c>
      <c r="F4891" s="58">
        <v>3</v>
      </c>
      <c r="G4891" s="59">
        <v>6.2</v>
      </c>
      <c r="H4891" s="58" t="s">
        <v>697</v>
      </c>
      <c r="I4891" s="59">
        <v>14.25</v>
      </c>
      <c r="J4891">
        <v>8</v>
      </c>
      <c r="K4891" s="191"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13.75</v>
      </c>
      <c r="L4891" s="192" t="str">
        <f t="shared" si="76"/>
        <v>Beer2840</v>
      </c>
      <c r="M4891" s="191">
        <f>VLOOKUP(L4891,'Slope %'!C:D,2,0)</f>
        <v>7.0000000000000007E-2</v>
      </c>
    </row>
    <row r="4892" spans="1:13" x14ac:dyDescent="0.25">
      <c r="A4892">
        <v>57048</v>
      </c>
      <c r="B4892" s="58" t="s">
        <v>4223</v>
      </c>
      <c r="C4892" s="58" t="s">
        <v>673</v>
      </c>
      <c r="D4892" s="58" t="s">
        <v>1091</v>
      </c>
      <c r="E4892" s="58">
        <v>473</v>
      </c>
      <c r="F4892" s="58">
        <v>24</v>
      </c>
      <c r="G4892" s="59">
        <v>5.9</v>
      </c>
      <c r="H4892" s="58" t="s">
        <v>1283</v>
      </c>
      <c r="I4892" s="59">
        <v>3.99</v>
      </c>
      <c r="J4892">
        <v>1</v>
      </c>
      <c r="K4892" s="191"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2.31</v>
      </c>
      <c r="L4892" s="192" t="str">
        <f t="shared" si="76"/>
        <v>Ready to Drink473</v>
      </c>
      <c r="M4892" s="191">
        <f>VLOOKUP(L4892,'Slope %'!C:D,2,0)</f>
        <v>0.12</v>
      </c>
    </row>
    <row r="4893" spans="1:13" x14ac:dyDescent="0.25">
      <c r="A4893">
        <v>57054</v>
      </c>
      <c r="B4893" s="58" t="s">
        <v>4224</v>
      </c>
      <c r="C4893" s="58" t="s">
        <v>673</v>
      </c>
      <c r="D4893" s="58" t="s">
        <v>750</v>
      </c>
      <c r="E4893" s="58">
        <v>473</v>
      </c>
      <c r="F4893" s="58">
        <v>24</v>
      </c>
      <c r="G4893" s="59">
        <v>7</v>
      </c>
      <c r="H4893" s="58" t="s">
        <v>784</v>
      </c>
      <c r="I4893" s="59">
        <v>3.99</v>
      </c>
      <c r="J4893">
        <v>1</v>
      </c>
      <c r="K4893" s="191"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2.74</v>
      </c>
      <c r="L4893" s="192" t="str">
        <f t="shared" si="76"/>
        <v>Ready to Drink473</v>
      </c>
      <c r="M4893" s="191">
        <f>VLOOKUP(L4893,'Slope %'!C:D,2,0)</f>
        <v>0.12</v>
      </c>
    </row>
    <row r="4894" spans="1:13" x14ac:dyDescent="0.25">
      <c r="A4894">
        <v>57056</v>
      </c>
      <c r="B4894" s="58" t="s">
        <v>4225</v>
      </c>
      <c r="C4894" s="58" t="s">
        <v>423</v>
      </c>
      <c r="D4894" s="58" t="s">
        <v>476</v>
      </c>
      <c r="E4894" s="58">
        <v>750</v>
      </c>
      <c r="F4894" s="58">
        <v>12</v>
      </c>
      <c r="G4894" s="59">
        <v>13.8</v>
      </c>
      <c r="H4894" s="58" t="s">
        <v>421</v>
      </c>
      <c r="I4894" s="59">
        <v>26.99</v>
      </c>
      <c r="J4894">
        <v>1</v>
      </c>
      <c r="K4894" s="191"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8.08</v>
      </c>
      <c r="L4894" s="192" t="str">
        <f t="shared" si="76"/>
        <v>Wine750</v>
      </c>
      <c r="M4894" s="191">
        <f>VLOOKUP(L4894,'Slope %'!C:D,2,0)</f>
        <v>0.1</v>
      </c>
    </row>
    <row r="4895" spans="1:13" x14ac:dyDescent="0.25">
      <c r="A4895">
        <v>57071</v>
      </c>
      <c r="B4895" s="58" t="s">
        <v>4226</v>
      </c>
      <c r="C4895" s="58" t="s">
        <v>673</v>
      </c>
      <c r="D4895" s="58" t="s">
        <v>750</v>
      </c>
      <c r="E4895" s="58">
        <v>4260</v>
      </c>
      <c r="F4895" s="58">
        <v>2</v>
      </c>
      <c r="G4895" s="59">
        <v>5</v>
      </c>
      <c r="H4895" s="58" t="s">
        <v>751</v>
      </c>
      <c r="I4895" s="59">
        <v>33.99</v>
      </c>
      <c r="J4895">
        <v>12</v>
      </c>
      <c r="K4895" s="191"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16.63</v>
      </c>
      <c r="L4895" s="192" t="str">
        <f t="shared" si="76"/>
        <v>Ready to Drink4260</v>
      </c>
      <c r="M4895" s="191">
        <f>VLOOKUP(L4895,'Slope %'!C:D,2,0)</f>
        <v>7.0000000000000007E-2</v>
      </c>
    </row>
    <row r="4896" spans="1:13" x14ac:dyDescent="0.25">
      <c r="A4896">
        <v>57076</v>
      </c>
      <c r="B4896" s="58" t="s">
        <v>4227</v>
      </c>
      <c r="C4896" s="58" t="s">
        <v>673</v>
      </c>
      <c r="D4896" s="58" t="s">
        <v>674</v>
      </c>
      <c r="E4896" s="58">
        <v>473</v>
      </c>
      <c r="F4896" s="58">
        <v>24</v>
      </c>
      <c r="G4896" s="59">
        <v>5</v>
      </c>
      <c r="H4896" s="58" t="s">
        <v>2506</v>
      </c>
      <c r="I4896" s="59">
        <v>4.29</v>
      </c>
      <c r="J4896">
        <v>1</v>
      </c>
      <c r="K4896" s="191"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1.96</v>
      </c>
      <c r="L4896" s="192" t="str">
        <f t="shared" si="76"/>
        <v>Ready to Drink473</v>
      </c>
      <c r="M4896" s="191">
        <f>VLOOKUP(L4896,'Slope %'!C:D,2,0)</f>
        <v>0.12</v>
      </c>
    </row>
    <row r="4897" spans="1:13" x14ac:dyDescent="0.25">
      <c r="A4897">
        <v>57110</v>
      </c>
      <c r="B4897" s="58" t="s">
        <v>4228</v>
      </c>
      <c r="C4897" s="58" t="s">
        <v>673</v>
      </c>
      <c r="D4897" s="58" t="s">
        <v>750</v>
      </c>
      <c r="E4897" s="58">
        <v>1000</v>
      </c>
      <c r="F4897" s="58">
        <v>12</v>
      </c>
      <c r="G4897" s="59">
        <v>12.5</v>
      </c>
      <c r="H4897" s="58" t="s">
        <v>445</v>
      </c>
      <c r="I4897" s="59">
        <v>17.989999999999998</v>
      </c>
      <c r="J4897">
        <v>1</v>
      </c>
      <c r="K4897" s="191"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9.76</v>
      </c>
      <c r="L4897" s="192" t="str">
        <f t="shared" si="76"/>
        <v>Ready to Drink1000</v>
      </c>
      <c r="M4897" s="191">
        <f>VLOOKUP(L4897,'Slope %'!C:D,2,0)</f>
        <v>0.12</v>
      </c>
    </row>
    <row r="4898" spans="1:13" x14ac:dyDescent="0.25">
      <c r="A4898">
        <v>57163</v>
      </c>
      <c r="B4898" s="58" t="s">
        <v>4229</v>
      </c>
      <c r="C4898" s="58" t="s">
        <v>673</v>
      </c>
      <c r="D4898" s="58" t="s">
        <v>750</v>
      </c>
      <c r="E4898" s="58">
        <v>355</v>
      </c>
      <c r="F4898" s="58">
        <v>24</v>
      </c>
      <c r="G4898" s="59">
        <v>7</v>
      </c>
      <c r="H4898" s="58" t="s">
        <v>4230</v>
      </c>
      <c r="I4898" s="59">
        <v>5.5</v>
      </c>
      <c r="J4898">
        <v>1</v>
      </c>
      <c r="K4898" s="191"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2.2000000000000002</v>
      </c>
      <c r="L4898" s="192" t="str">
        <f t="shared" si="76"/>
        <v>Ready to Drink355</v>
      </c>
      <c r="M4898" s="191">
        <f>VLOOKUP(L4898,'Slope %'!C:D,2,0)</f>
        <v>0.12</v>
      </c>
    </row>
    <row r="4899" spans="1:13" x14ac:dyDescent="0.25">
      <c r="A4899">
        <v>57163</v>
      </c>
      <c r="B4899" s="58" t="s">
        <v>4229</v>
      </c>
      <c r="C4899" s="58" t="s">
        <v>673</v>
      </c>
      <c r="D4899" s="58" t="s">
        <v>750</v>
      </c>
      <c r="E4899" s="58">
        <v>355</v>
      </c>
      <c r="F4899" s="58">
        <v>24</v>
      </c>
      <c r="G4899" s="59">
        <v>7</v>
      </c>
      <c r="H4899" s="58" t="s">
        <v>4230</v>
      </c>
      <c r="I4899" s="59">
        <v>5.5</v>
      </c>
      <c r="J4899">
        <v>1</v>
      </c>
      <c r="K4899" s="191"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2.2000000000000002</v>
      </c>
      <c r="L4899" s="192" t="str">
        <f t="shared" si="76"/>
        <v>Ready to Drink355</v>
      </c>
      <c r="M4899" s="191">
        <f>VLOOKUP(L4899,'Slope %'!C:D,2,0)</f>
        <v>0.12</v>
      </c>
    </row>
    <row r="4900" spans="1:13" x14ac:dyDescent="0.25">
      <c r="A4900">
        <v>57198</v>
      </c>
      <c r="B4900" s="58" t="s">
        <v>4231</v>
      </c>
      <c r="C4900" s="58" t="s">
        <v>410</v>
      </c>
      <c r="D4900" s="58" t="s">
        <v>411</v>
      </c>
      <c r="E4900" s="58">
        <v>500</v>
      </c>
      <c r="F4900" s="58">
        <v>24</v>
      </c>
      <c r="G4900" s="59">
        <v>5</v>
      </c>
      <c r="H4900" s="58" t="s">
        <v>1410</v>
      </c>
      <c r="I4900" s="59">
        <v>2.99</v>
      </c>
      <c r="J4900">
        <v>1</v>
      </c>
      <c r="K4900" s="191"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1.95</v>
      </c>
      <c r="L4900" s="192" t="str">
        <f t="shared" si="76"/>
        <v>Beer500</v>
      </c>
      <c r="M4900" s="191">
        <f>VLOOKUP(L4900,'Slope %'!C:D,2,0)</f>
        <v>0.12</v>
      </c>
    </row>
    <row r="4901" spans="1:13" x14ac:dyDescent="0.25">
      <c r="A4901">
        <v>57206</v>
      </c>
      <c r="B4901" s="58" t="s">
        <v>4232</v>
      </c>
      <c r="C4901" s="58" t="s">
        <v>410</v>
      </c>
      <c r="D4901" s="58" t="s">
        <v>411</v>
      </c>
      <c r="E4901" s="58">
        <v>500</v>
      </c>
      <c r="F4901" s="58">
        <v>24</v>
      </c>
      <c r="G4901" s="59">
        <v>5</v>
      </c>
      <c r="H4901" s="58" t="s">
        <v>1410</v>
      </c>
      <c r="I4901" s="59">
        <v>2.99</v>
      </c>
      <c r="J4901">
        <v>1</v>
      </c>
      <c r="K4901" s="191"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1.95</v>
      </c>
      <c r="L4901" s="192" t="str">
        <f t="shared" si="76"/>
        <v>Beer500</v>
      </c>
      <c r="M4901" s="191">
        <f>VLOOKUP(L4901,'Slope %'!C:D,2,0)</f>
        <v>0.12</v>
      </c>
    </row>
    <row r="4902" spans="1:13" x14ac:dyDescent="0.25">
      <c r="A4902">
        <v>57240</v>
      </c>
      <c r="B4902" s="58" t="s">
        <v>4233</v>
      </c>
      <c r="C4902" s="58" t="s">
        <v>423</v>
      </c>
      <c r="D4902" s="58" t="s">
        <v>476</v>
      </c>
      <c r="E4902" s="58">
        <v>750</v>
      </c>
      <c r="F4902" s="58">
        <v>12</v>
      </c>
      <c r="G4902" s="59">
        <v>13.5</v>
      </c>
      <c r="H4902" s="58" t="s">
        <v>421</v>
      </c>
      <c r="I4902" s="59">
        <v>14.99</v>
      </c>
      <c r="J4902">
        <v>1</v>
      </c>
      <c r="K4902" s="191"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7.9</v>
      </c>
      <c r="L4902" s="192" t="str">
        <f t="shared" si="76"/>
        <v>Wine750</v>
      </c>
      <c r="M4902" s="191">
        <f>VLOOKUP(L4902,'Slope %'!C:D,2,0)</f>
        <v>0.1</v>
      </c>
    </row>
    <row r="4903" spans="1:13" x14ac:dyDescent="0.25">
      <c r="A4903">
        <v>57241</v>
      </c>
      <c r="B4903" s="58" t="s">
        <v>4234</v>
      </c>
      <c r="C4903" s="58" t="s">
        <v>423</v>
      </c>
      <c r="D4903" s="58" t="s">
        <v>602</v>
      </c>
      <c r="E4903" s="58">
        <v>750</v>
      </c>
      <c r="F4903" s="58">
        <v>12</v>
      </c>
      <c r="G4903" s="59">
        <v>13.5</v>
      </c>
      <c r="H4903" s="58" t="s">
        <v>421</v>
      </c>
      <c r="I4903" s="59">
        <v>21.99</v>
      </c>
      <c r="J4903">
        <v>1</v>
      </c>
      <c r="K4903" s="191"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7.9</v>
      </c>
      <c r="L4903" s="192" t="str">
        <f t="shared" si="76"/>
        <v>Wine750</v>
      </c>
      <c r="M4903" s="191">
        <f>VLOOKUP(L4903,'Slope %'!C:D,2,0)</f>
        <v>0.1</v>
      </c>
    </row>
    <row r="4904" spans="1:13" x14ac:dyDescent="0.25">
      <c r="A4904">
        <v>57294</v>
      </c>
      <c r="B4904" s="58" t="s">
        <v>4235</v>
      </c>
      <c r="C4904" s="58" t="s">
        <v>423</v>
      </c>
      <c r="D4904" s="58" t="s">
        <v>495</v>
      </c>
      <c r="E4904" s="58">
        <v>750</v>
      </c>
      <c r="F4904" s="58">
        <v>12</v>
      </c>
      <c r="G4904" s="59">
        <v>13.5</v>
      </c>
      <c r="H4904" s="58" t="s">
        <v>421</v>
      </c>
      <c r="I4904" s="59">
        <v>16.989999999999998</v>
      </c>
      <c r="J4904">
        <v>1</v>
      </c>
      <c r="K4904" s="191"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7.9</v>
      </c>
      <c r="L4904" s="192" t="str">
        <f t="shared" si="76"/>
        <v>Wine750</v>
      </c>
      <c r="M4904" s="191">
        <f>VLOOKUP(L4904,'Slope %'!C:D,2,0)</f>
        <v>0.1</v>
      </c>
    </row>
    <row r="4905" spans="1:13" x14ac:dyDescent="0.25">
      <c r="A4905">
        <v>57297</v>
      </c>
      <c r="B4905" s="58" t="s">
        <v>4236</v>
      </c>
      <c r="C4905" s="58" t="s">
        <v>410</v>
      </c>
      <c r="D4905" s="58" t="s">
        <v>621</v>
      </c>
      <c r="E4905" s="58">
        <v>473</v>
      </c>
      <c r="F4905" s="58">
        <v>24</v>
      </c>
      <c r="G4905" s="59">
        <v>4</v>
      </c>
      <c r="H4905" s="58" t="s">
        <v>1448</v>
      </c>
      <c r="I4905" s="59">
        <v>3.45</v>
      </c>
      <c r="J4905">
        <v>1</v>
      </c>
      <c r="K4905" s="191"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1.48</v>
      </c>
      <c r="L4905" s="192" t="str">
        <f t="shared" si="76"/>
        <v>Beer473</v>
      </c>
      <c r="M4905" s="191">
        <f>VLOOKUP(L4905,'Slope %'!C:D,2,0)</f>
        <v>0.12</v>
      </c>
    </row>
    <row r="4906" spans="1:13" x14ac:dyDescent="0.25">
      <c r="A4906">
        <v>57297</v>
      </c>
      <c r="B4906" s="58" t="s">
        <v>4236</v>
      </c>
      <c r="C4906" s="58" t="s">
        <v>410</v>
      </c>
      <c r="D4906" s="58" t="s">
        <v>621</v>
      </c>
      <c r="E4906" s="58">
        <v>473</v>
      </c>
      <c r="F4906" s="58">
        <v>24</v>
      </c>
      <c r="G4906" s="59">
        <v>4</v>
      </c>
      <c r="H4906" s="58" t="s">
        <v>1448</v>
      </c>
      <c r="I4906" s="59">
        <v>3.45</v>
      </c>
      <c r="J4906">
        <v>1</v>
      </c>
      <c r="K4906" s="191"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1.48</v>
      </c>
      <c r="L4906" s="192" t="str">
        <f t="shared" si="76"/>
        <v>Beer473</v>
      </c>
      <c r="M4906" s="191">
        <f>VLOOKUP(L4906,'Slope %'!C:D,2,0)</f>
        <v>0.12</v>
      </c>
    </row>
    <row r="4907" spans="1:13" x14ac:dyDescent="0.25">
      <c r="A4907">
        <v>57298</v>
      </c>
      <c r="B4907" s="58" t="s">
        <v>4237</v>
      </c>
      <c r="C4907" s="58" t="s">
        <v>414</v>
      </c>
      <c r="D4907" s="58" t="s">
        <v>810</v>
      </c>
      <c r="E4907" s="58">
        <v>750</v>
      </c>
      <c r="F4907" s="58">
        <v>6</v>
      </c>
      <c r="G4907" s="59">
        <v>46</v>
      </c>
      <c r="H4907" s="58" t="s">
        <v>3813</v>
      </c>
      <c r="I4907" s="59">
        <v>52.99</v>
      </c>
      <c r="J4907">
        <v>1</v>
      </c>
      <c r="K4907" s="191"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26.93</v>
      </c>
      <c r="L4907" s="192" t="str">
        <f t="shared" si="76"/>
        <v>Spirits750</v>
      </c>
      <c r="M4907" s="191">
        <f>VLOOKUP(L4907,'Slope %'!C:D,2,0)</f>
        <v>7.0000000000000007E-2</v>
      </c>
    </row>
    <row r="4908" spans="1:13" x14ac:dyDescent="0.25">
      <c r="A4908">
        <v>57302</v>
      </c>
      <c r="B4908" s="58" t="s">
        <v>4238</v>
      </c>
      <c r="C4908" s="58" t="s">
        <v>410</v>
      </c>
      <c r="D4908" s="58" t="s">
        <v>411</v>
      </c>
      <c r="E4908" s="58">
        <v>710</v>
      </c>
      <c r="F4908" s="58">
        <v>12</v>
      </c>
      <c r="G4908" s="59">
        <v>4.9000000000000004</v>
      </c>
      <c r="H4908" s="58" t="s">
        <v>1283</v>
      </c>
      <c r="I4908" s="59">
        <v>3.89</v>
      </c>
      <c r="J4908">
        <v>1</v>
      </c>
      <c r="K4908" s="191"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2.72</v>
      </c>
      <c r="L4908" s="192" t="str">
        <f t="shared" si="76"/>
        <v>Beer710</v>
      </c>
      <c r="M4908" s="191">
        <f>VLOOKUP(L4908,'Slope %'!C:D,2,0)</f>
        <v>0.12</v>
      </c>
    </row>
    <row r="4909" spans="1:13" x14ac:dyDescent="0.25">
      <c r="A4909">
        <v>57302</v>
      </c>
      <c r="B4909" s="58" t="s">
        <v>4238</v>
      </c>
      <c r="C4909" s="58" t="s">
        <v>410</v>
      </c>
      <c r="D4909" s="58" t="s">
        <v>411</v>
      </c>
      <c r="E4909" s="58">
        <v>710</v>
      </c>
      <c r="F4909" s="58">
        <v>12</v>
      </c>
      <c r="G4909" s="59">
        <v>4.9000000000000004</v>
      </c>
      <c r="H4909" s="58" t="s">
        <v>1283</v>
      </c>
      <c r="I4909" s="59">
        <v>3.89</v>
      </c>
      <c r="J4909">
        <v>1</v>
      </c>
      <c r="K4909" s="191"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2.72</v>
      </c>
      <c r="L4909" s="192" t="str">
        <f t="shared" si="76"/>
        <v>Beer710</v>
      </c>
      <c r="M4909" s="191">
        <f>VLOOKUP(L4909,'Slope %'!C:D,2,0)</f>
        <v>0.12</v>
      </c>
    </row>
    <row r="4910" spans="1:13" x14ac:dyDescent="0.25">
      <c r="A4910">
        <v>57306</v>
      </c>
      <c r="B4910" s="58" t="s">
        <v>4239</v>
      </c>
      <c r="C4910" s="58" t="s">
        <v>423</v>
      </c>
      <c r="D4910" s="58" t="s">
        <v>465</v>
      </c>
      <c r="E4910" s="58">
        <v>750</v>
      </c>
      <c r="F4910" s="58">
        <v>12</v>
      </c>
      <c r="G4910" s="59">
        <v>11.5</v>
      </c>
      <c r="H4910" s="58" t="s">
        <v>507</v>
      </c>
      <c r="I4910" s="59">
        <v>11.19</v>
      </c>
      <c r="J4910">
        <v>1</v>
      </c>
      <c r="K4910" s="191"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6.73</v>
      </c>
      <c r="L4910" s="192" t="str">
        <f t="shared" si="76"/>
        <v>Wine750</v>
      </c>
      <c r="M4910" s="191">
        <f>VLOOKUP(L4910,'Slope %'!C:D,2,0)</f>
        <v>0.1</v>
      </c>
    </row>
    <row r="4911" spans="1:13" x14ac:dyDescent="0.25">
      <c r="A4911">
        <v>57319</v>
      </c>
      <c r="B4911" s="58" t="s">
        <v>4240</v>
      </c>
      <c r="C4911" s="58" t="s">
        <v>410</v>
      </c>
      <c r="D4911" s="58" t="s">
        <v>677</v>
      </c>
      <c r="E4911" s="58">
        <v>473</v>
      </c>
      <c r="F4911" s="58">
        <v>24</v>
      </c>
      <c r="G4911" s="59">
        <v>3.5</v>
      </c>
      <c r="H4911" s="58" t="s">
        <v>2859</v>
      </c>
      <c r="I4911" s="59">
        <v>4.2</v>
      </c>
      <c r="J4911">
        <v>1</v>
      </c>
      <c r="K4911" s="191"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1.29</v>
      </c>
      <c r="L4911" s="192" t="str">
        <f t="shared" si="76"/>
        <v>Beer473</v>
      </c>
      <c r="M4911" s="191">
        <f>VLOOKUP(L4911,'Slope %'!C:D,2,0)</f>
        <v>0.12</v>
      </c>
    </row>
    <row r="4912" spans="1:13" x14ac:dyDescent="0.25">
      <c r="A4912">
        <v>57319</v>
      </c>
      <c r="B4912" s="58" t="s">
        <v>4240</v>
      </c>
      <c r="C4912" s="58" t="s">
        <v>410</v>
      </c>
      <c r="D4912" s="58" t="s">
        <v>677</v>
      </c>
      <c r="E4912" s="58">
        <v>473</v>
      </c>
      <c r="F4912" s="58">
        <v>24</v>
      </c>
      <c r="G4912" s="59">
        <v>3.5</v>
      </c>
      <c r="H4912" s="58" t="s">
        <v>1613</v>
      </c>
      <c r="I4912" s="59">
        <v>4.2</v>
      </c>
      <c r="J4912">
        <v>1</v>
      </c>
      <c r="K4912" s="191"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1.29</v>
      </c>
      <c r="L4912" s="192" t="str">
        <f t="shared" si="76"/>
        <v>Beer473</v>
      </c>
      <c r="M4912" s="191">
        <f>VLOOKUP(L4912,'Slope %'!C:D,2,0)</f>
        <v>0.12</v>
      </c>
    </row>
    <row r="4913" spans="1:13" x14ac:dyDescent="0.25">
      <c r="A4913">
        <v>57331</v>
      </c>
      <c r="B4913" s="58" t="s">
        <v>4241</v>
      </c>
      <c r="C4913" s="58" t="s">
        <v>410</v>
      </c>
      <c r="D4913" s="58" t="s">
        <v>621</v>
      </c>
      <c r="E4913" s="58">
        <v>4260</v>
      </c>
      <c r="F4913" s="58">
        <v>1</v>
      </c>
      <c r="G4913" s="59">
        <v>4</v>
      </c>
      <c r="H4913" s="58" t="s">
        <v>516</v>
      </c>
      <c r="I4913" s="59">
        <v>28.69</v>
      </c>
      <c r="J4913">
        <v>12</v>
      </c>
      <c r="K4913" s="191"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13.3</v>
      </c>
      <c r="L4913" s="192" t="str">
        <f t="shared" si="76"/>
        <v>Beer4260</v>
      </c>
      <c r="M4913" s="191">
        <f>VLOOKUP(L4913,'Slope %'!C:D,2,0)</f>
        <v>7.0000000000000007E-2</v>
      </c>
    </row>
    <row r="4914" spans="1:13" x14ac:dyDescent="0.25">
      <c r="A4914">
        <v>57331</v>
      </c>
      <c r="B4914" s="58" t="s">
        <v>4241</v>
      </c>
      <c r="C4914" s="58" t="s">
        <v>410</v>
      </c>
      <c r="D4914" s="58" t="s">
        <v>621</v>
      </c>
      <c r="E4914" s="58">
        <v>4260</v>
      </c>
      <c r="F4914" s="58">
        <v>1</v>
      </c>
      <c r="G4914" s="59">
        <v>4</v>
      </c>
      <c r="H4914" s="58" t="s">
        <v>516</v>
      </c>
      <c r="I4914" s="59">
        <v>28.69</v>
      </c>
      <c r="J4914">
        <v>12</v>
      </c>
      <c r="K4914" s="191"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13.3</v>
      </c>
      <c r="L4914" s="192" t="str">
        <f t="shared" si="76"/>
        <v>Beer4260</v>
      </c>
      <c r="M4914" s="191">
        <f>VLOOKUP(L4914,'Slope %'!C:D,2,0)</f>
        <v>7.0000000000000007E-2</v>
      </c>
    </row>
    <row r="4915" spans="1:13" x14ac:dyDescent="0.25">
      <c r="A4915">
        <v>57364</v>
      </c>
      <c r="B4915" s="58" t="s">
        <v>4242</v>
      </c>
      <c r="C4915" s="58" t="s">
        <v>410</v>
      </c>
      <c r="D4915" s="58" t="s">
        <v>677</v>
      </c>
      <c r="E4915" s="58">
        <v>473</v>
      </c>
      <c r="F4915" s="58">
        <v>24</v>
      </c>
      <c r="G4915" s="59">
        <v>4.5</v>
      </c>
      <c r="H4915" s="58" t="s">
        <v>2920</v>
      </c>
      <c r="I4915" s="59">
        <v>3.79</v>
      </c>
      <c r="J4915">
        <v>1</v>
      </c>
      <c r="K4915" s="191"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1.66</v>
      </c>
      <c r="L4915" s="192" t="str">
        <f t="shared" si="76"/>
        <v>Beer473</v>
      </c>
      <c r="M4915" s="191">
        <f>VLOOKUP(L4915,'Slope %'!C:D,2,0)</f>
        <v>0.12</v>
      </c>
    </row>
    <row r="4916" spans="1:13" x14ac:dyDescent="0.25">
      <c r="A4916">
        <v>57364</v>
      </c>
      <c r="B4916" s="58" t="s">
        <v>4242</v>
      </c>
      <c r="C4916" s="58" t="s">
        <v>410</v>
      </c>
      <c r="D4916" s="58" t="s">
        <v>677</v>
      </c>
      <c r="E4916" s="58">
        <v>473</v>
      </c>
      <c r="F4916" s="58">
        <v>24</v>
      </c>
      <c r="G4916" s="59">
        <v>4.5</v>
      </c>
      <c r="H4916" s="58" t="s">
        <v>1903</v>
      </c>
      <c r="I4916" s="59">
        <v>3.79</v>
      </c>
      <c r="J4916">
        <v>1</v>
      </c>
      <c r="K4916" s="191"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1.66</v>
      </c>
      <c r="L4916" s="192" t="str">
        <f t="shared" si="76"/>
        <v>Beer473</v>
      </c>
      <c r="M4916" s="191">
        <f>VLOOKUP(L4916,'Slope %'!C:D,2,0)</f>
        <v>0.12</v>
      </c>
    </row>
    <row r="4917" spans="1:13" x14ac:dyDescent="0.25">
      <c r="A4917">
        <v>57377</v>
      </c>
      <c r="B4917" s="58" t="s">
        <v>4243</v>
      </c>
      <c r="C4917" s="58" t="s">
        <v>410</v>
      </c>
      <c r="D4917" s="58" t="s">
        <v>717</v>
      </c>
      <c r="E4917" s="58">
        <v>473</v>
      </c>
      <c r="F4917" s="58">
        <v>24</v>
      </c>
      <c r="G4917" s="59">
        <v>7</v>
      </c>
      <c r="H4917" s="58" t="s">
        <v>2066</v>
      </c>
      <c r="I4917" s="59">
        <v>3.99</v>
      </c>
      <c r="J4917">
        <v>1</v>
      </c>
      <c r="K4917" s="191"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2.58</v>
      </c>
      <c r="L4917" s="192" t="str">
        <f t="shared" si="76"/>
        <v>Beer473</v>
      </c>
      <c r="M4917" s="191">
        <f>VLOOKUP(L4917,'Slope %'!C:D,2,0)</f>
        <v>0.12</v>
      </c>
    </row>
    <row r="4918" spans="1:13" x14ac:dyDescent="0.25">
      <c r="A4918">
        <v>57377</v>
      </c>
      <c r="B4918" s="58" t="s">
        <v>4243</v>
      </c>
      <c r="C4918" s="58" t="s">
        <v>410</v>
      </c>
      <c r="D4918" s="58" t="s">
        <v>717</v>
      </c>
      <c r="E4918" s="58">
        <v>473</v>
      </c>
      <c r="F4918" s="58">
        <v>24</v>
      </c>
      <c r="G4918" s="59">
        <v>7</v>
      </c>
      <c r="H4918" s="58" t="s">
        <v>2066</v>
      </c>
      <c r="I4918" s="59">
        <v>3.99</v>
      </c>
      <c r="J4918">
        <v>1</v>
      </c>
      <c r="K4918" s="191"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2.58</v>
      </c>
      <c r="L4918" s="192" t="str">
        <f t="shared" si="76"/>
        <v>Beer473</v>
      </c>
      <c r="M4918" s="191">
        <f>VLOOKUP(L4918,'Slope %'!C:D,2,0)</f>
        <v>0.12</v>
      </c>
    </row>
    <row r="4919" spans="1:13" x14ac:dyDescent="0.25">
      <c r="A4919">
        <v>57378</v>
      </c>
      <c r="B4919" s="58" t="s">
        <v>4244</v>
      </c>
      <c r="C4919" s="58" t="s">
        <v>410</v>
      </c>
      <c r="D4919" s="58" t="s">
        <v>411</v>
      </c>
      <c r="E4919" s="58">
        <v>500</v>
      </c>
      <c r="F4919" s="58">
        <v>24</v>
      </c>
      <c r="G4919" s="59">
        <v>4.8</v>
      </c>
      <c r="H4919" s="58" t="s">
        <v>529</v>
      </c>
      <c r="I4919" s="59">
        <v>3.34</v>
      </c>
      <c r="J4919">
        <v>1</v>
      </c>
      <c r="K4919" s="191"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1.87</v>
      </c>
      <c r="L4919" s="192" t="str">
        <f t="shared" si="76"/>
        <v>Beer500</v>
      </c>
      <c r="M4919" s="191">
        <f>VLOOKUP(L4919,'Slope %'!C:D,2,0)</f>
        <v>0.12</v>
      </c>
    </row>
    <row r="4920" spans="1:13" x14ac:dyDescent="0.25">
      <c r="A4920">
        <v>57379</v>
      </c>
      <c r="B4920" s="58" t="s">
        <v>4245</v>
      </c>
      <c r="C4920" s="58" t="s">
        <v>410</v>
      </c>
      <c r="D4920" s="58" t="s">
        <v>717</v>
      </c>
      <c r="E4920" s="58">
        <v>473</v>
      </c>
      <c r="F4920" s="58">
        <v>24</v>
      </c>
      <c r="G4920" s="59">
        <v>7</v>
      </c>
      <c r="H4920" s="58" t="s">
        <v>2066</v>
      </c>
      <c r="I4920" s="59">
        <v>4.99</v>
      </c>
      <c r="J4920">
        <v>1</v>
      </c>
      <c r="K4920" s="191"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2.58</v>
      </c>
      <c r="L4920" s="192" t="str">
        <f t="shared" si="76"/>
        <v>Beer473</v>
      </c>
      <c r="M4920" s="191">
        <f>VLOOKUP(L4920,'Slope %'!C:D,2,0)</f>
        <v>0.12</v>
      </c>
    </row>
    <row r="4921" spans="1:13" x14ac:dyDescent="0.25">
      <c r="A4921">
        <v>57379</v>
      </c>
      <c r="B4921" s="58" t="s">
        <v>4245</v>
      </c>
      <c r="C4921" s="58" t="s">
        <v>410</v>
      </c>
      <c r="D4921" s="58" t="s">
        <v>717</v>
      </c>
      <c r="E4921" s="58">
        <v>473</v>
      </c>
      <c r="F4921" s="58">
        <v>24</v>
      </c>
      <c r="G4921" s="59">
        <v>7</v>
      </c>
      <c r="H4921" s="58" t="s">
        <v>2066</v>
      </c>
      <c r="I4921" s="59">
        <v>4.99</v>
      </c>
      <c r="J4921">
        <v>1</v>
      </c>
      <c r="K4921" s="191"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2.58</v>
      </c>
      <c r="L4921" s="192" t="str">
        <f t="shared" si="76"/>
        <v>Beer473</v>
      </c>
      <c r="M4921" s="191">
        <f>VLOOKUP(L4921,'Slope %'!C:D,2,0)</f>
        <v>0.12</v>
      </c>
    </row>
    <row r="4922" spans="1:13" x14ac:dyDescent="0.25">
      <c r="A4922">
        <v>57383</v>
      </c>
      <c r="B4922" s="58" t="s">
        <v>4246</v>
      </c>
      <c r="C4922" s="58" t="s">
        <v>673</v>
      </c>
      <c r="D4922" s="58" t="s">
        <v>1264</v>
      </c>
      <c r="E4922" s="58">
        <v>2000</v>
      </c>
      <c r="F4922" s="58">
        <v>5</v>
      </c>
      <c r="G4922" s="59">
        <v>5</v>
      </c>
      <c r="H4922" s="58" t="s">
        <v>2506</v>
      </c>
      <c r="I4922" s="59">
        <v>15.99</v>
      </c>
      <c r="J4922">
        <v>1</v>
      </c>
      <c r="K4922" s="191"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7.81</v>
      </c>
      <c r="L4922" s="192" t="str">
        <f t="shared" si="76"/>
        <v>Ready to Drink2000</v>
      </c>
      <c r="M4922" s="191">
        <f>VLOOKUP(L4922,'Slope %'!C:D,2,0)</f>
        <v>0.1</v>
      </c>
    </row>
    <row r="4923" spans="1:13" x14ac:dyDescent="0.25">
      <c r="A4923">
        <v>57383</v>
      </c>
      <c r="B4923" s="58" t="s">
        <v>4246</v>
      </c>
      <c r="C4923" s="58" t="s">
        <v>673</v>
      </c>
      <c r="D4923" s="58" t="s">
        <v>1264</v>
      </c>
      <c r="E4923" s="58">
        <v>2000</v>
      </c>
      <c r="F4923" s="58">
        <v>5</v>
      </c>
      <c r="G4923" s="59">
        <v>5</v>
      </c>
      <c r="H4923" s="58" t="s">
        <v>2506</v>
      </c>
      <c r="I4923" s="59">
        <v>15.99</v>
      </c>
      <c r="J4923">
        <v>1</v>
      </c>
      <c r="K4923" s="191"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7.81</v>
      </c>
      <c r="L4923" s="192" t="str">
        <f t="shared" si="76"/>
        <v>Ready to Drink2000</v>
      </c>
      <c r="M4923" s="191">
        <f>VLOOKUP(L4923,'Slope %'!C:D,2,0)</f>
        <v>0.1</v>
      </c>
    </row>
    <row r="4924" spans="1:13" x14ac:dyDescent="0.25">
      <c r="A4924">
        <v>57393</v>
      </c>
      <c r="B4924" s="58" t="s">
        <v>4247</v>
      </c>
      <c r="C4924" s="58" t="s">
        <v>410</v>
      </c>
      <c r="D4924" s="58" t="s">
        <v>677</v>
      </c>
      <c r="E4924" s="58">
        <v>473</v>
      </c>
      <c r="F4924" s="58">
        <v>24</v>
      </c>
      <c r="G4924" s="59">
        <v>5.4</v>
      </c>
      <c r="H4924" s="58" t="s">
        <v>412</v>
      </c>
      <c r="I4924" s="59">
        <v>3.59</v>
      </c>
      <c r="J4924">
        <v>1</v>
      </c>
      <c r="K4924" s="191"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1.99</v>
      </c>
      <c r="L4924" s="192" t="str">
        <f t="shared" si="76"/>
        <v>Beer473</v>
      </c>
      <c r="M4924" s="191">
        <f>VLOOKUP(L4924,'Slope %'!C:D,2,0)</f>
        <v>0.12</v>
      </c>
    </row>
    <row r="4925" spans="1:13" x14ac:dyDescent="0.25">
      <c r="A4925">
        <v>57393</v>
      </c>
      <c r="B4925" s="58" t="s">
        <v>4247</v>
      </c>
      <c r="C4925" s="58" t="s">
        <v>410</v>
      </c>
      <c r="D4925" s="58" t="s">
        <v>677</v>
      </c>
      <c r="E4925" s="58">
        <v>473</v>
      </c>
      <c r="F4925" s="58">
        <v>24</v>
      </c>
      <c r="G4925" s="59">
        <v>5.4</v>
      </c>
      <c r="H4925" s="58" t="s">
        <v>412</v>
      </c>
      <c r="I4925" s="59">
        <v>3.59</v>
      </c>
      <c r="J4925">
        <v>1</v>
      </c>
      <c r="K4925" s="191"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1.99</v>
      </c>
      <c r="L4925" s="192" t="str">
        <f t="shared" si="76"/>
        <v>Beer473</v>
      </c>
      <c r="M4925" s="191">
        <f>VLOOKUP(L4925,'Slope %'!C:D,2,0)</f>
        <v>0.12</v>
      </c>
    </row>
    <row r="4926" spans="1:13" x14ac:dyDescent="0.25">
      <c r="A4926">
        <v>57395</v>
      </c>
      <c r="B4926" s="58" t="s">
        <v>4248</v>
      </c>
      <c r="C4926" s="58" t="s">
        <v>410</v>
      </c>
      <c r="D4926" s="58" t="s">
        <v>677</v>
      </c>
      <c r="E4926" s="58">
        <v>473</v>
      </c>
      <c r="F4926" s="58">
        <v>24</v>
      </c>
      <c r="G4926" s="59">
        <v>4.3</v>
      </c>
      <c r="H4926" s="58" t="s">
        <v>1526</v>
      </c>
      <c r="I4926" s="59">
        <v>4.25</v>
      </c>
      <c r="J4926">
        <v>1</v>
      </c>
      <c r="K4926" s="191"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1.59</v>
      </c>
      <c r="L4926" s="192" t="str">
        <f t="shared" si="76"/>
        <v>Beer473</v>
      </c>
      <c r="M4926" s="191">
        <f>VLOOKUP(L4926,'Slope %'!C:D,2,0)</f>
        <v>0.12</v>
      </c>
    </row>
    <row r="4927" spans="1:13" x14ac:dyDescent="0.25">
      <c r="A4927">
        <v>57395</v>
      </c>
      <c r="B4927" s="58" t="s">
        <v>4248</v>
      </c>
      <c r="C4927" s="58" t="s">
        <v>410</v>
      </c>
      <c r="D4927" s="58" t="s">
        <v>677</v>
      </c>
      <c r="E4927" s="58">
        <v>473</v>
      </c>
      <c r="F4927" s="58">
        <v>24</v>
      </c>
      <c r="G4927" s="59">
        <v>4.3</v>
      </c>
      <c r="H4927" s="58" t="s">
        <v>1526</v>
      </c>
      <c r="I4927" s="59">
        <v>4.25</v>
      </c>
      <c r="J4927">
        <v>1</v>
      </c>
      <c r="K4927" s="191"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1.59</v>
      </c>
      <c r="L4927" s="192" t="str">
        <f t="shared" si="76"/>
        <v>Beer473</v>
      </c>
      <c r="M4927" s="191">
        <f>VLOOKUP(L4927,'Slope %'!C:D,2,0)</f>
        <v>0.12</v>
      </c>
    </row>
    <row r="4928" spans="1:13" x14ac:dyDescent="0.25">
      <c r="A4928">
        <v>57405</v>
      </c>
      <c r="B4928" s="58" t="s">
        <v>4249</v>
      </c>
      <c r="C4928" s="58" t="s">
        <v>410</v>
      </c>
      <c r="D4928" s="58" t="s">
        <v>677</v>
      </c>
      <c r="E4928" s="58">
        <v>473</v>
      </c>
      <c r="F4928" s="58">
        <v>24</v>
      </c>
      <c r="G4928" s="59">
        <v>4.8</v>
      </c>
      <c r="H4928" s="58" t="s">
        <v>1813</v>
      </c>
      <c r="I4928" s="59">
        <v>3.79</v>
      </c>
      <c r="J4928">
        <v>1</v>
      </c>
      <c r="K4928" s="191"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1.77</v>
      </c>
      <c r="L4928" s="192" t="str">
        <f t="shared" si="76"/>
        <v>Beer473</v>
      </c>
      <c r="M4928" s="191">
        <f>VLOOKUP(L4928,'Slope %'!C:D,2,0)</f>
        <v>0.12</v>
      </c>
    </row>
    <row r="4929" spans="1:13" x14ac:dyDescent="0.25">
      <c r="A4929">
        <v>57405</v>
      </c>
      <c r="B4929" s="58" t="s">
        <v>4249</v>
      </c>
      <c r="C4929" s="58" t="s">
        <v>410</v>
      </c>
      <c r="D4929" s="58" t="s">
        <v>677</v>
      </c>
      <c r="E4929" s="58">
        <v>473</v>
      </c>
      <c r="F4929" s="58">
        <v>24</v>
      </c>
      <c r="G4929" s="59">
        <v>4.8</v>
      </c>
      <c r="H4929" s="58" t="s">
        <v>1813</v>
      </c>
      <c r="I4929" s="59">
        <v>3.79</v>
      </c>
      <c r="J4929">
        <v>1</v>
      </c>
      <c r="K4929" s="191"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1.77</v>
      </c>
      <c r="L4929" s="192" t="str">
        <f t="shared" si="76"/>
        <v>Beer473</v>
      </c>
      <c r="M4929" s="191">
        <f>VLOOKUP(L4929,'Slope %'!C:D,2,0)</f>
        <v>0.12</v>
      </c>
    </row>
    <row r="4930" spans="1:13" x14ac:dyDescent="0.25">
      <c r="A4930">
        <v>57427</v>
      </c>
      <c r="B4930" s="58" t="s">
        <v>4250</v>
      </c>
      <c r="C4930" s="58" t="s">
        <v>673</v>
      </c>
      <c r="D4930" s="58" t="s">
        <v>1122</v>
      </c>
      <c r="E4930" s="58">
        <v>473</v>
      </c>
      <c r="F4930" s="58">
        <v>24</v>
      </c>
      <c r="G4930" s="59">
        <v>5</v>
      </c>
      <c r="H4930" s="58" t="s">
        <v>1526</v>
      </c>
      <c r="I4930" s="59">
        <v>4.1500000000000004</v>
      </c>
      <c r="J4930">
        <v>1</v>
      </c>
      <c r="K4930" s="191"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1.96</v>
      </c>
      <c r="L4930" s="192" t="str">
        <f t="shared" si="76"/>
        <v>Ready to Drink473</v>
      </c>
      <c r="M4930" s="191">
        <f>VLOOKUP(L4930,'Slope %'!C:D,2,0)</f>
        <v>0.12</v>
      </c>
    </row>
    <row r="4931" spans="1:13" x14ac:dyDescent="0.25">
      <c r="A4931">
        <v>57436</v>
      </c>
      <c r="B4931" s="58" t="s">
        <v>4251</v>
      </c>
      <c r="C4931" s="58" t="s">
        <v>673</v>
      </c>
      <c r="D4931" s="58" t="s">
        <v>1091</v>
      </c>
      <c r="E4931" s="58">
        <v>473</v>
      </c>
      <c r="F4931" s="58">
        <v>24</v>
      </c>
      <c r="G4931" s="59">
        <v>5</v>
      </c>
      <c r="H4931" s="58" t="s">
        <v>600</v>
      </c>
      <c r="I4931" s="59">
        <v>3.99</v>
      </c>
      <c r="J4931">
        <v>1</v>
      </c>
      <c r="K4931" s="191"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1.96</v>
      </c>
      <c r="L4931" s="192" t="str">
        <f t="shared" ref="L4931:L4994" si="77">(_xlfn.CONCAT(C4931,E4931))</f>
        <v>Ready to Drink473</v>
      </c>
      <c r="M4931" s="191">
        <f>VLOOKUP(L4931,'Slope %'!C:D,2,0)</f>
        <v>0.12</v>
      </c>
    </row>
    <row r="4932" spans="1:13" x14ac:dyDescent="0.25">
      <c r="A4932">
        <v>57436</v>
      </c>
      <c r="B4932" s="58" t="s">
        <v>4251</v>
      </c>
      <c r="C4932" s="58" t="s">
        <v>673</v>
      </c>
      <c r="D4932" s="58" t="s">
        <v>1091</v>
      </c>
      <c r="E4932" s="58">
        <v>473</v>
      </c>
      <c r="F4932" s="58">
        <v>24</v>
      </c>
      <c r="G4932" s="59">
        <v>5</v>
      </c>
      <c r="H4932" s="58" t="s">
        <v>600</v>
      </c>
      <c r="I4932" s="59">
        <v>3.99</v>
      </c>
      <c r="J4932">
        <v>1</v>
      </c>
      <c r="K4932" s="191"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1.96</v>
      </c>
      <c r="L4932" s="192" t="str">
        <f t="shared" si="77"/>
        <v>Ready to Drink473</v>
      </c>
      <c r="M4932" s="191">
        <f>VLOOKUP(L4932,'Slope %'!C:D,2,0)</f>
        <v>0.12</v>
      </c>
    </row>
    <row r="4933" spans="1:13" x14ac:dyDescent="0.25">
      <c r="A4933">
        <v>57437</v>
      </c>
      <c r="B4933" s="58" t="s">
        <v>4252</v>
      </c>
      <c r="C4933" s="58" t="s">
        <v>410</v>
      </c>
      <c r="D4933" s="58" t="s">
        <v>717</v>
      </c>
      <c r="E4933" s="58">
        <v>740</v>
      </c>
      <c r="F4933" s="58">
        <v>12</v>
      </c>
      <c r="G4933" s="59">
        <v>10.1</v>
      </c>
      <c r="H4933" s="58" t="s">
        <v>516</v>
      </c>
      <c r="I4933" s="59">
        <v>5.83</v>
      </c>
      <c r="J4933">
        <v>1</v>
      </c>
      <c r="K4933" s="191"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5.83</v>
      </c>
      <c r="L4933" s="192" t="str">
        <f t="shared" si="77"/>
        <v>Beer740</v>
      </c>
      <c r="M4933" s="191">
        <f>VLOOKUP(L4933,'Slope %'!C:D,2,0)</f>
        <v>0.12</v>
      </c>
    </row>
    <row r="4934" spans="1:13" x14ac:dyDescent="0.25">
      <c r="A4934">
        <v>57437</v>
      </c>
      <c r="B4934" s="58" t="s">
        <v>4252</v>
      </c>
      <c r="C4934" s="58" t="s">
        <v>410</v>
      </c>
      <c r="D4934" s="58" t="s">
        <v>717</v>
      </c>
      <c r="E4934" s="58">
        <v>740</v>
      </c>
      <c r="F4934" s="58">
        <v>12</v>
      </c>
      <c r="G4934" s="59">
        <v>10.1</v>
      </c>
      <c r="H4934" s="58" t="s">
        <v>516</v>
      </c>
      <c r="I4934" s="59">
        <v>5.83</v>
      </c>
      <c r="J4934">
        <v>1</v>
      </c>
      <c r="K4934" s="191"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5.83</v>
      </c>
      <c r="L4934" s="192" t="str">
        <f t="shared" si="77"/>
        <v>Beer740</v>
      </c>
      <c r="M4934" s="191">
        <f>VLOOKUP(L4934,'Slope %'!C:D,2,0)</f>
        <v>0.12</v>
      </c>
    </row>
    <row r="4935" spans="1:13" x14ac:dyDescent="0.25">
      <c r="A4935">
        <v>57438</v>
      </c>
      <c r="B4935" s="58" t="s">
        <v>4253</v>
      </c>
      <c r="C4935" s="58" t="s">
        <v>410</v>
      </c>
      <c r="D4935" s="58" t="s">
        <v>411</v>
      </c>
      <c r="E4935" s="58">
        <v>473</v>
      </c>
      <c r="F4935" s="58">
        <v>24</v>
      </c>
      <c r="G4935" s="59">
        <v>5</v>
      </c>
      <c r="H4935" s="58" t="s">
        <v>1887</v>
      </c>
      <c r="I4935" s="59">
        <v>4.3600000000000003</v>
      </c>
      <c r="J4935">
        <v>1</v>
      </c>
      <c r="K4935" s="191"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1.85</v>
      </c>
      <c r="L4935" s="192" t="str">
        <f t="shared" si="77"/>
        <v>Beer473</v>
      </c>
      <c r="M4935" s="191">
        <f>VLOOKUP(L4935,'Slope %'!C:D,2,0)</f>
        <v>0.12</v>
      </c>
    </row>
    <row r="4936" spans="1:13" x14ac:dyDescent="0.25">
      <c r="A4936">
        <v>57438</v>
      </c>
      <c r="B4936" s="58" t="s">
        <v>4253</v>
      </c>
      <c r="C4936" s="58" t="s">
        <v>410</v>
      </c>
      <c r="D4936" s="58" t="s">
        <v>411</v>
      </c>
      <c r="E4936" s="58">
        <v>473</v>
      </c>
      <c r="F4936" s="58">
        <v>24</v>
      </c>
      <c r="G4936" s="59">
        <v>5</v>
      </c>
      <c r="H4936" s="58" t="s">
        <v>1887</v>
      </c>
      <c r="I4936" s="59">
        <v>4.3600000000000003</v>
      </c>
      <c r="J4936">
        <v>1</v>
      </c>
      <c r="K4936" s="191"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1.85</v>
      </c>
      <c r="L4936" s="192" t="str">
        <f t="shared" si="77"/>
        <v>Beer473</v>
      </c>
      <c r="M4936" s="191">
        <f>VLOOKUP(L4936,'Slope %'!C:D,2,0)</f>
        <v>0.12</v>
      </c>
    </row>
    <row r="4937" spans="1:13" x14ac:dyDescent="0.25">
      <c r="A4937">
        <v>57440</v>
      </c>
      <c r="B4937" s="58" t="s">
        <v>4254</v>
      </c>
      <c r="C4937" s="58" t="s">
        <v>673</v>
      </c>
      <c r="D4937" s="58" t="s">
        <v>1091</v>
      </c>
      <c r="E4937" s="58">
        <v>4260</v>
      </c>
      <c r="F4937" s="58">
        <v>2</v>
      </c>
      <c r="G4937" s="59">
        <v>5</v>
      </c>
      <c r="H4937" s="58" t="s">
        <v>600</v>
      </c>
      <c r="I4937" s="59">
        <v>32.99</v>
      </c>
      <c r="J4937">
        <v>12</v>
      </c>
      <c r="K4937" s="191"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16.63</v>
      </c>
      <c r="L4937" s="192" t="str">
        <f t="shared" si="77"/>
        <v>Ready to Drink4260</v>
      </c>
      <c r="M4937" s="191">
        <f>VLOOKUP(L4937,'Slope %'!C:D,2,0)</f>
        <v>7.0000000000000007E-2</v>
      </c>
    </row>
    <row r="4938" spans="1:13" x14ac:dyDescent="0.25">
      <c r="A4938">
        <v>57440</v>
      </c>
      <c r="B4938" s="58" t="s">
        <v>4254</v>
      </c>
      <c r="C4938" s="58" t="s">
        <v>673</v>
      </c>
      <c r="D4938" s="58" t="s">
        <v>1091</v>
      </c>
      <c r="E4938" s="58">
        <v>4260</v>
      </c>
      <c r="F4938" s="58">
        <v>2</v>
      </c>
      <c r="G4938" s="59">
        <v>5</v>
      </c>
      <c r="H4938" s="58" t="s">
        <v>600</v>
      </c>
      <c r="I4938" s="59">
        <v>32.99</v>
      </c>
      <c r="J4938">
        <v>12</v>
      </c>
      <c r="K4938" s="191"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16.63</v>
      </c>
      <c r="L4938" s="192" t="str">
        <f t="shared" si="77"/>
        <v>Ready to Drink4260</v>
      </c>
      <c r="M4938" s="191">
        <f>VLOOKUP(L4938,'Slope %'!C:D,2,0)</f>
        <v>7.0000000000000007E-2</v>
      </c>
    </row>
    <row r="4939" spans="1:13" x14ac:dyDescent="0.25">
      <c r="A4939">
        <v>57445</v>
      </c>
      <c r="B4939" s="58" t="s">
        <v>4255</v>
      </c>
      <c r="C4939" s="58" t="s">
        <v>410</v>
      </c>
      <c r="D4939" s="58" t="s">
        <v>717</v>
      </c>
      <c r="E4939" s="58">
        <v>473</v>
      </c>
      <c r="F4939" s="58">
        <v>24</v>
      </c>
      <c r="G4939" s="59">
        <v>6.3</v>
      </c>
      <c r="H4939" s="58" t="s">
        <v>1855</v>
      </c>
      <c r="I4939" s="59">
        <v>5</v>
      </c>
      <c r="J4939">
        <v>1</v>
      </c>
      <c r="K4939" s="191"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2.33</v>
      </c>
      <c r="L4939" s="192" t="str">
        <f t="shared" si="77"/>
        <v>Beer473</v>
      </c>
      <c r="M4939" s="191">
        <f>VLOOKUP(L4939,'Slope %'!C:D,2,0)</f>
        <v>0.12</v>
      </c>
    </row>
    <row r="4940" spans="1:13" x14ac:dyDescent="0.25">
      <c r="A4940">
        <v>57445</v>
      </c>
      <c r="B4940" s="58" t="s">
        <v>4255</v>
      </c>
      <c r="C4940" s="58" t="s">
        <v>410</v>
      </c>
      <c r="D4940" s="58" t="s">
        <v>717</v>
      </c>
      <c r="E4940" s="58">
        <v>473</v>
      </c>
      <c r="F4940" s="58">
        <v>24</v>
      </c>
      <c r="G4940" s="59">
        <v>6.3</v>
      </c>
      <c r="H4940" s="58" t="s">
        <v>1855</v>
      </c>
      <c r="I4940" s="59">
        <v>5</v>
      </c>
      <c r="J4940">
        <v>1</v>
      </c>
      <c r="K4940" s="191"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2.33</v>
      </c>
      <c r="L4940" s="192" t="str">
        <f t="shared" si="77"/>
        <v>Beer473</v>
      </c>
      <c r="M4940" s="191">
        <f>VLOOKUP(L4940,'Slope %'!C:D,2,0)</f>
        <v>0.12</v>
      </c>
    </row>
    <row r="4941" spans="1:13" x14ac:dyDescent="0.25">
      <c r="A4941">
        <v>57447</v>
      </c>
      <c r="B4941" s="58" t="s">
        <v>4256</v>
      </c>
      <c r="C4941" s="58" t="s">
        <v>410</v>
      </c>
      <c r="D4941" s="58" t="s">
        <v>677</v>
      </c>
      <c r="E4941" s="58">
        <v>473</v>
      </c>
      <c r="F4941" s="58">
        <v>24</v>
      </c>
      <c r="G4941" s="59">
        <v>5</v>
      </c>
      <c r="H4941" s="58" t="s">
        <v>1961</v>
      </c>
      <c r="I4941" s="59">
        <v>3.79</v>
      </c>
      <c r="J4941">
        <v>1</v>
      </c>
      <c r="K4941" s="191"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1.85</v>
      </c>
      <c r="L4941" s="192" t="str">
        <f t="shared" si="77"/>
        <v>Beer473</v>
      </c>
      <c r="M4941" s="191">
        <f>VLOOKUP(L4941,'Slope %'!C:D,2,0)</f>
        <v>0.12</v>
      </c>
    </row>
    <row r="4942" spans="1:13" x14ac:dyDescent="0.25">
      <c r="A4942">
        <v>57447</v>
      </c>
      <c r="B4942" s="58" t="s">
        <v>4256</v>
      </c>
      <c r="C4942" s="58" t="s">
        <v>410</v>
      </c>
      <c r="D4942" s="58" t="s">
        <v>677</v>
      </c>
      <c r="E4942" s="58">
        <v>473</v>
      </c>
      <c r="F4942" s="58">
        <v>24</v>
      </c>
      <c r="G4942" s="59">
        <v>5</v>
      </c>
      <c r="H4942" s="58" t="s">
        <v>1961</v>
      </c>
      <c r="I4942" s="59">
        <v>3.79</v>
      </c>
      <c r="J4942">
        <v>1</v>
      </c>
      <c r="K4942" s="191"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1.85</v>
      </c>
      <c r="L4942" s="192" t="str">
        <f t="shared" si="77"/>
        <v>Beer473</v>
      </c>
      <c r="M4942" s="191">
        <f>VLOOKUP(L4942,'Slope %'!C:D,2,0)</f>
        <v>0.12</v>
      </c>
    </row>
    <row r="4943" spans="1:13" x14ac:dyDescent="0.25">
      <c r="A4943">
        <v>57468</v>
      </c>
      <c r="B4943" s="58" t="s">
        <v>4257</v>
      </c>
      <c r="C4943" s="58" t="s">
        <v>410</v>
      </c>
      <c r="D4943" s="58" t="s">
        <v>411</v>
      </c>
      <c r="E4943" s="58">
        <v>473</v>
      </c>
      <c r="F4943" s="58">
        <v>24</v>
      </c>
      <c r="G4943" s="59">
        <v>5.2</v>
      </c>
      <c r="H4943" s="58" t="s">
        <v>684</v>
      </c>
      <c r="I4943" s="59">
        <v>2.99</v>
      </c>
      <c r="J4943">
        <v>1</v>
      </c>
      <c r="K4943" s="191"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1.92</v>
      </c>
      <c r="L4943" s="192" t="str">
        <f t="shared" si="77"/>
        <v>Beer473</v>
      </c>
      <c r="M4943" s="191">
        <f>VLOOKUP(L4943,'Slope %'!C:D,2,0)</f>
        <v>0.12</v>
      </c>
    </row>
    <row r="4944" spans="1:13" x14ac:dyDescent="0.25">
      <c r="A4944">
        <v>57470</v>
      </c>
      <c r="B4944" s="58" t="s">
        <v>4258</v>
      </c>
      <c r="C4944" s="58" t="s">
        <v>410</v>
      </c>
      <c r="D4944" s="58" t="s">
        <v>621</v>
      </c>
      <c r="E4944" s="58">
        <v>473</v>
      </c>
      <c r="F4944" s="58">
        <v>24</v>
      </c>
      <c r="G4944" s="59">
        <v>2.5</v>
      </c>
      <c r="H4944" s="58" t="s">
        <v>600</v>
      </c>
      <c r="I4944" s="59">
        <v>4.05</v>
      </c>
      <c r="J4944">
        <v>1</v>
      </c>
      <c r="K4944" s="191"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0.92</v>
      </c>
      <c r="L4944" s="192" t="str">
        <f t="shared" si="77"/>
        <v>Beer473</v>
      </c>
      <c r="M4944" s="191">
        <f>VLOOKUP(L4944,'Slope %'!C:D,2,0)</f>
        <v>0.12</v>
      </c>
    </row>
    <row r="4945" spans="1:13" x14ac:dyDescent="0.25">
      <c r="A4945">
        <v>57470</v>
      </c>
      <c r="B4945" s="58" t="s">
        <v>4258</v>
      </c>
      <c r="C4945" s="58" t="s">
        <v>410</v>
      </c>
      <c r="D4945" s="58" t="s">
        <v>621</v>
      </c>
      <c r="E4945" s="58">
        <v>473</v>
      </c>
      <c r="F4945" s="58">
        <v>24</v>
      </c>
      <c r="G4945" s="59">
        <v>2.5</v>
      </c>
      <c r="H4945" s="58" t="s">
        <v>600</v>
      </c>
      <c r="I4945" s="59">
        <v>4.05</v>
      </c>
      <c r="J4945">
        <v>1</v>
      </c>
      <c r="K4945" s="191"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0.92</v>
      </c>
      <c r="L4945" s="192" t="str">
        <f t="shared" si="77"/>
        <v>Beer473</v>
      </c>
      <c r="M4945" s="191">
        <f>VLOOKUP(L4945,'Slope %'!C:D,2,0)</f>
        <v>0.12</v>
      </c>
    </row>
    <row r="4946" spans="1:13" x14ac:dyDescent="0.25">
      <c r="A4946">
        <v>57499</v>
      </c>
      <c r="B4946" s="58" t="s">
        <v>4259</v>
      </c>
      <c r="C4946" s="58" t="s">
        <v>410</v>
      </c>
      <c r="D4946" s="58" t="s">
        <v>621</v>
      </c>
      <c r="E4946" s="58">
        <v>473</v>
      </c>
      <c r="F4946" s="58">
        <v>24</v>
      </c>
      <c r="G4946" s="59">
        <v>4</v>
      </c>
      <c r="H4946" s="58" t="s">
        <v>600</v>
      </c>
      <c r="I4946" s="59">
        <v>3.99</v>
      </c>
      <c r="J4946">
        <v>1</v>
      </c>
      <c r="K4946" s="191"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1.48</v>
      </c>
      <c r="L4946" s="192" t="str">
        <f t="shared" si="77"/>
        <v>Beer473</v>
      </c>
      <c r="M4946" s="191">
        <f>VLOOKUP(L4946,'Slope %'!C:D,2,0)</f>
        <v>0.12</v>
      </c>
    </row>
    <row r="4947" spans="1:13" x14ac:dyDescent="0.25">
      <c r="A4947">
        <v>57499</v>
      </c>
      <c r="B4947" s="58" t="s">
        <v>4259</v>
      </c>
      <c r="C4947" s="58" t="s">
        <v>410</v>
      </c>
      <c r="D4947" s="58" t="s">
        <v>621</v>
      </c>
      <c r="E4947" s="58">
        <v>473</v>
      </c>
      <c r="F4947" s="58">
        <v>24</v>
      </c>
      <c r="G4947" s="59">
        <v>4</v>
      </c>
      <c r="H4947" s="58" t="s">
        <v>600</v>
      </c>
      <c r="I4947" s="59">
        <v>3.99</v>
      </c>
      <c r="J4947">
        <v>1</v>
      </c>
      <c r="K4947" s="191"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1.48</v>
      </c>
      <c r="L4947" s="192" t="str">
        <f t="shared" si="77"/>
        <v>Beer473</v>
      </c>
      <c r="M4947" s="191">
        <f>VLOOKUP(L4947,'Slope %'!C:D,2,0)</f>
        <v>0.12</v>
      </c>
    </row>
    <row r="4948" spans="1:13" x14ac:dyDescent="0.25">
      <c r="A4948">
        <v>57500</v>
      </c>
      <c r="B4948" s="58" t="s">
        <v>4260</v>
      </c>
      <c r="C4948" s="58" t="s">
        <v>410</v>
      </c>
      <c r="D4948" s="58" t="s">
        <v>677</v>
      </c>
      <c r="E4948" s="58">
        <v>473</v>
      </c>
      <c r="F4948" s="58">
        <v>24</v>
      </c>
      <c r="G4948" s="59">
        <v>5.5</v>
      </c>
      <c r="H4948" s="58" t="s">
        <v>1961</v>
      </c>
      <c r="I4948" s="59">
        <v>4.25</v>
      </c>
      <c r="J4948">
        <v>1</v>
      </c>
      <c r="K4948" s="191"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2.0299999999999998</v>
      </c>
      <c r="L4948" s="192" t="str">
        <f t="shared" si="77"/>
        <v>Beer473</v>
      </c>
      <c r="M4948" s="191">
        <f>VLOOKUP(L4948,'Slope %'!C:D,2,0)</f>
        <v>0.12</v>
      </c>
    </row>
    <row r="4949" spans="1:13" x14ac:dyDescent="0.25">
      <c r="A4949">
        <v>57500</v>
      </c>
      <c r="B4949" s="58" t="s">
        <v>4260</v>
      </c>
      <c r="C4949" s="58" t="s">
        <v>410</v>
      </c>
      <c r="D4949" s="58" t="s">
        <v>677</v>
      </c>
      <c r="E4949" s="58">
        <v>473</v>
      </c>
      <c r="F4949" s="58">
        <v>24</v>
      </c>
      <c r="G4949" s="59">
        <v>5.5</v>
      </c>
      <c r="H4949" s="58" t="s">
        <v>1961</v>
      </c>
      <c r="I4949" s="59">
        <v>4.25</v>
      </c>
      <c r="J4949">
        <v>1</v>
      </c>
      <c r="K4949" s="191"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2.0299999999999998</v>
      </c>
      <c r="L4949" s="192" t="str">
        <f t="shared" si="77"/>
        <v>Beer473</v>
      </c>
      <c r="M4949" s="191">
        <f>VLOOKUP(L4949,'Slope %'!C:D,2,0)</f>
        <v>0.12</v>
      </c>
    </row>
    <row r="4950" spans="1:13" x14ac:dyDescent="0.25">
      <c r="A4950">
        <v>57503</v>
      </c>
      <c r="B4950" s="58" t="s">
        <v>4261</v>
      </c>
      <c r="C4950" s="58" t="s">
        <v>410</v>
      </c>
      <c r="D4950" s="58" t="s">
        <v>677</v>
      </c>
      <c r="E4950" s="58">
        <v>473</v>
      </c>
      <c r="F4950" s="58">
        <v>24</v>
      </c>
      <c r="G4950" s="59">
        <v>5.5</v>
      </c>
      <c r="H4950" s="58" t="s">
        <v>1526</v>
      </c>
      <c r="I4950" s="59">
        <v>4.49</v>
      </c>
      <c r="J4950">
        <v>1</v>
      </c>
      <c r="K4950" s="191"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2.0299999999999998</v>
      </c>
      <c r="L4950" s="192" t="str">
        <f t="shared" si="77"/>
        <v>Beer473</v>
      </c>
      <c r="M4950" s="191">
        <f>VLOOKUP(L4950,'Slope %'!C:D,2,0)</f>
        <v>0.12</v>
      </c>
    </row>
    <row r="4951" spans="1:13" x14ac:dyDescent="0.25">
      <c r="A4951">
        <v>57503</v>
      </c>
      <c r="B4951" s="58" t="s">
        <v>4261</v>
      </c>
      <c r="C4951" s="58" t="s">
        <v>410</v>
      </c>
      <c r="D4951" s="58" t="s">
        <v>677</v>
      </c>
      <c r="E4951" s="58">
        <v>473</v>
      </c>
      <c r="F4951" s="58">
        <v>24</v>
      </c>
      <c r="G4951" s="59">
        <v>5.5</v>
      </c>
      <c r="H4951" s="58" t="s">
        <v>1526</v>
      </c>
      <c r="I4951" s="59">
        <v>4.49</v>
      </c>
      <c r="J4951">
        <v>1</v>
      </c>
      <c r="K4951" s="191"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2.0299999999999998</v>
      </c>
      <c r="L4951" s="192" t="str">
        <f t="shared" si="77"/>
        <v>Beer473</v>
      </c>
      <c r="M4951" s="191">
        <f>VLOOKUP(L4951,'Slope %'!C:D,2,0)</f>
        <v>0.12</v>
      </c>
    </row>
    <row r="4952" spans="1:13" x14ac:dyDescent="0.25">
      <c r="A4952">
        <v>57505</v>
      </c>
      <c r="B4952" s="58" t="s">
        <v>4262</v>
      </c>
      <c r="C4952" s="58" t="s">
        <v>673</v>
      </c>
      <c r="D4952" s="58" t="s">
        <v>750</v>
      </c>
      <c r="E4952" s="58">
        <v>355</v>
      </c>
      <c r="F4952" s="58">
        <v>24</v>
      </c>
      <c r="G4952" s="59">
        <v>7</v>
      </c>
      <c r="H4952" s="58" t="s">
        <v>4230</v>
      </c>
      <c r="I4952" s="59">
        <v>5.5</v>
      </c>
      <c r="J4952">
        <v>1</v>
      </c>
      <c r="K4952" s="191"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2.2000000000000002</v>
      </c>
      <c r="L4952" s="192" t="str">
        <f t="shared" si="77"/>
        <v>Ready to Drink355</v>
      </c>
      <c r="M4952" s="191">
        <f>VLOOKUP(L4952,'Slope %'!C:D,2,0)</f>
        <v>0.12</v>
      </c>
    </row>
    <row r="4953" spans="1:13" x14ac:dyDescent="0.25">
      <c r="A4953">
        <v>57505</v>
      </c>
      <c r="B4953" s="58" t="s">
        <v>4262</v>
      </c>
      <c r="C4953" s="58" t="s">
        <v>673</v>
      </c>
      <c r="D4953" s="58" t="s">
        <v>750</v>
      </c>
      <c r="E4953" s="58">
        <v>355</v>
      </c>
      <c r="F4953" s="58">
        <v>24</v>
      </c>
      <c r="G4953" s="59">
        <v>7</v>
      </c>
      <c r="H4953" s="58" t="s">
        <v>4230</v>
      </c>
      <c r="I4953" s="59">
        <v>5.5</v>
      </c>
      <c r="J4953">
        <v>1</v>
      </c>
      <c r="K4953" s="191"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2.2000000000000002</v>
      </c>
      <c r="L4953" s="192" t="str">
        <f t="shared" si="77"/>
        <v>Ready to Drink355</v>
      </c>
      <c r="M4953" s="191">
        <f>VLOOKUP(L4953,'Slope %'!C:D,2,0)</f>
        <v>0.12</v>
      </c>
    </row>
    <row r="4954" spans="1:13" x14ac:dyDescent="0.25">
      <c r="A4954">
        <v>57506</v>
      </c>
      <c r="B4954" s="58" t="s">
        <v>4263</v>
      </c>
      <c r="C4954" s="58" t="s">
        <v>410</v>
      </c>
      <c r="D4954" s="58" t="s">
        <v>717</v>
      </c>
      <c r="E4954" s="58">
        <v>473</v>
      </c>
      <c r="F4954" s="58">
        <v>24</v>
      </c>
      <c r="G4954" s="59">
        <v>6.2</v>
      </c>
      <c r="H4954" s="58" t="s">
        <v>1526</v>
      </c>
      <c r="I4954" s="59">
        <v>4.49</v>
      </c>
      <c r="J4954">
        <v>1</v>
      </c>
      <c r="K4954" s="191"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2.29</v>
      </c>
      <c r="L4954" s="192" t="str">
        <f t="shared" si="77"/>
        <v>Beer473</v>
      </c>
      <c r="M4954" s="191">
        <f>VLOOKUP(L4954,'Slope %'!C:D,2,0)</f>
        <v>0.12</v>
      </c>
    </row>
    <row r="4955" spans="1:13" x14ac:dyDescent="0.25">
      <c r="A4955">
        <v>57506</v>
      </c>
      <c r="B4955" s="58" t="s">
        <v>4263</v>
      </c>
      <c r="C4955" s="58" t="s">
        <v>410</v>
      </c>
      <c r="D4955" s="58" t="s">
        <v>717</v>
      </c>
      <c r="E4955" s="58">
        <v>473</v>
      </c>
      <c r="F4955" s="58">
        <v>24</v>
      </c>
      <c r="G4955" s="59">
        <v>6.2</v>
      </c>
      <c r="H4955" s="58" t="s">
        <v>1526</v>
      </c>
      <c r="I4955" s="59">
        <v>4.49</v>
      </c>
      <c r="J4955">
        <v>1</v>
      </c>
      <c r="K4955" s="191"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2.29</v>
      </c>
      <c r="L4955" s="192" t="str">
        <f t="shared" si="77"/>
        <v>Beer473</v>
      </c>
      <c r="M4955" s="191">
        <f>VLOOKUP(L4955,'Slope %'!C:D,2,0)</f>
        <v>0.12</v>
      </c>
    </row>
    <row r="4956" spans="1:13" x14ac:dyDescent="0.25">
      <c r="A4956">
        <v>57507</v>
      </c>
      <c r="B4956" s="58" t="s">
        <v>4264</v>
      </c>
      <c r="C4956" s="58" t="s">
        <v>410</v>
      </c>
      <c r="D4956" s="58" t="s">
        <v>906</v>
      </c>
      <c r="E4956" s="58">
        <v>473</v>
      </c>
      <c r="F4956" s="58">
        <v>24</v>
      </c>
      <c r="G4956" s="59">
        <v>4.5</v>
      </c>
      <c r="H4956" s="58" t="s">
        <v>412</v>
      </c>
      <c r="I4956" s="59">
        <v>3.59</v>
      </c>
      <c r="J4956">
        <v>1</v>
      </c>
      <c r="K4956" s="191"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1.66</v>
      </c>
      <c r="L4956" s="192" t="str">
        <f t="shared" si="77"/>
        <v>Beer473</v>
      </c>
      <c r="M4956" s="191">
        <f>VLOOKUP(L4956,'Slope %'!C:D,2,0)</f>
        <v>0.12</v>
      </c>
    </row>
    <row r="4957" spans="1:13" x14ac:dyDescent="0.25">
      <c r="A4957">
        <v>57507</v>
      </c>
      <c r="B4957" s="58" t="s">
        <v>4264</v>
      </c>
      <c r="C4957" s="58" t="s">
        <v>410</v>
      </c>
      <c r="D4957" s="58" t="s">
        <v>906</v>
      </c>
      <c r="E4957" s="58">
        <v>473</v>
      </c>
      <c r="F4957" s="58">
        <v>24</v>
      </c>
      <c r="G4957" s="59">
        <v>4.5</v>
      </c>
      <c r="H4957" s="58" t="s">
        <v>412</v>
      </c>
      <c r="I4957" s="59">
        <v>3.59</v>
      </c>
      <c r="J4957">
        <v>1</v>
      </c>
      <c r="K4957" s="191"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1.66</v>
      </c>
      <c r="L4957" s="192" t="str">
        <f t="shared" si="77"/>
        <v>Beer473</v>
      </c>
      <c r="M4957" s="191">
        <f>VLOOKUP(L4957,'Slope %'!C:D,2,0)</f>
        <v>0.12</v>
      </c>
    </row>
    <row r="4958" spans="1:13" x14ac:dyDescent="0.25">
      <c r="A4958">
        <v>57509</v>
      </c>
      <c r="B4958" s="58" t="s">
        <v>4265</v>
      </c>
      <c r="C4958" s="58" t="s">
        <v>410</v>
      </c>
      <c r="D4958" s="58" t="s">
        <v>677</v>
      </c>
      <c r="E4958" s="58">
        <v>473</v>
      </c>
      <c r="F4958" s="58">
        <v>24</v>
      </c>
      <c r="G4958" s="59">
        <v>4.8</v>
      </c>
      <c r="H4958" s="58" t="s">
        <v>1526</v>
      </c>
      <c r="I4958" s="59">
        <v>4.1500000000000004</v>
      </c>
      <c r="J4958">
        <v>1</v>
      </c>
      <c r="K4958" s="191"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1.77</v>
      </c>
      <c r="L4958" s="192" t="str">
        <f t="shared" si="77"/>
        <v>Beer473</v>
      </c>
      <c r="M4958" s="191">
        <f>VLOOKUP(L4958,'Slope %'!C:D,2,0)</f>
        <v>0.12</v>
      </c>
    </row>
    <row r="4959" spans="1:13" x14ac:dyDescent="0.25">
      <c r="A4959">
        <v>57509</v>
      </c>
      <c r="B4959" s="58" t="s">
        <v>4265</v>
      </c>
      <c r="C4959" s="58" t="s">
        <v>410</v>
      </c>
      <c r="D4959" s="58" t="s">
        <v>677</v>
      </c>
      <c r="E4959" s="58">
        <v>473</v>
      </c>
      <c r="F4959" s="58">
        <v>24</v>
      </c>
      <c r="G4959" s="59">
        <v>4.8</v>
      </c>
      <c r="H4959" s="58" t="s">
        <v>1526</v>
      </c>
      <c r="I4959" s="59">
        <v>4.1500000000000004</v>
      </c>
      <c r="J4959">
        <v>1</v>
      </c>
      <c r="K4959" s="191"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1.77</v>
      </c>
      <c r="L4959" s="192" t="str">
        <f t="shared" si="77"/>
        <v>Beer473</v>
      </c>
      <c r="M4959" s="191">
        <f>VLOOKUP(L4959,'Slope %'!C:D,2,0)</f>
        <v>0.12</v>
      </c>
    </row>
    <row r="4960" spans="1:13" x14ac:dyDescent="0.25">
      <c r="A4960">
        <v>57510</v>
      </c>
      <c r="B4960" s="58" t="s">
        <v>4266</v>
      </c>
      <c r="C4960" s="58" t="s">
        <v>410</v>
      </c>
      <c r="D4960" s="58" t="s">
        <v>906</v>
      </c>
      <c r="E4960" s="58">
        <v>2130</v>
      </c>
      <c r="F4960" s="58">
        <v>4</v>
      </c>
      <c r="G4960" s="59">
        <v>4.5</v>
      </c>
      <c r="H4960" s="58" t="s">
        <v>412</v>
      </c>
      <c r="I4960" s="59">
        <v>13.79</v>
      </c>
      <c r="J4960">
        <v>6</v>
      </c>
      <c r="K4960" s="191"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7.48</v>
      </c>
      <c r="L4960" s="192" t="str">
        <f t="shared" si="77"/>
        <v>Beer2130</v>
      </c>
      <c r="M4960" s="191">
        <f>VLOOKUP(L4960,'Slope %'!C:D,2,0)</f>
        <v>0.1</v>
      </c>
    </row>
    <row r="4961" spans="1:13" x14ac:dyDescent="0.25">
      <c r="A4961">
        <v>57510</v>
      </c>
      <c r="B4961" s="58" t="s">
        <v>4266</v>
      </c>
      <c r="C4961" s="58" t="s">
        <v>410</v>
      </c>
      <c r="D4961" s="58" t="s">
        <v>906</v>
      </c>
      <c r="E4961" s="58">
        <v>2130</v>
      </c>
      <c r="F4961" s="58">
        <v>4</v>
      </c>
      <c r="G4961" s="59">
        <v>4.5</v>
      </c>
      <c r="H4961" s="58" t="s">
        <v>412</v>
      </c>
      <c r="I4961" s="59">
        <v>13.79</v>
      </c>
      <c r="J4961">
        <v>6</v>
      </c>
      <c r="K4961" s="191"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7.48</v>
      </c>
      <c r="L4961" s="192" t="str">
        <f t="shared" si="77"/>
        <v>Beer2130</v>
      </c>
      <c r="M4961" s="191">
        <f>VLOOKUP(L4961,'Slope %'!C:D,2,0)</f>
        <v>0.1</v>
      </c>
    </row>
    <row r="4962" spans="1:13" x14ac:dyDescent="0.25">
      <c r="A4962">
        <v>57511</v>
      </c>
      <c r="B4962" s="58" t="s">
        <v>4267</v>
      </c>
      <c r="C4962" s="58" t="s">
        <v>410</v>
      </c>
      <c r="D4962" s="58" t="s">
        <v>717</v>
      </c>
      <c r="E4962" s="58">
        <v>473</v>
      </c>
      <c r="F4962" s="58">
        <v>24</v>
      </c>
      <c r="G4962" s="59">
        <v>6.7</v>
      </c>
      <c r="H4962" s="58" t="s">
        <v>1526</v>
      </c>
      <c r="I4962" s="59">
        <v>4.6500000000000004</v>
      </c>
      <c r="J4962">
        <v>1</v>
      </c>
      <c r="K4962" s="191"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2.4700000000000002</v>
      </c>
      <c r="L4962" s="192" t="str">
        <f t="shared" si="77"/>
        <v>Beer473</v>
      </c>
      <c r="M4962" s="191">
        <f>VLOOKUP(L4962,'Slope %'!C:D,2,0)</f>
        <v>0.12</v>
      </c>
    </row>
    <row r="4963" spans="1:13" x14ac:dyDescent="0.25">
      <c r="A4963">
        <v>57511</v>
      </c>
      <c r="B4963" s="58" t="s">
        <v>4267</v>
      </c>
      <c r="C4963" s="58" t="s">
        <v>410</v>
      </c>
      <c r="D4963" s="58" t="s">
        <v>717</v>
      </c>
      <c r="E4963" s="58">
        <v>473</v>
      </c>
      <c r="F4963" s="58">
        <v>24</v>
      </c>
      <c r="G4963" s="59">
        <v>6.7</v>
      </c>
      <c r="H4963" s="58" t="s">
        <v>1526</v>
      </c>
      <c r="I4963" s="59">
        <v>4.6500000000000004</v>
      </c>
      <c r="J4963">
        <v>1</v>
      </c>
      <c r="K4963" s="191"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2.4700000000000002</v>
      </c>
      <c r="L4963" s="192" t="str">
        <f t="shared" si="77"/>
        <v>Beer473</v>
      </c>
      <c r="M4963" s="191">
        <f>VLOOKUP(L4963,'Slope %'!C:D,2,0)</f>
        <v>0.12</v>
      </c>
    </row>
    <row r="4964" spans="1:13" x14ac:dyDescent="0.25">
      <c r="A4964">
        <v>57512</v>
      </c>
      <c r="B4964" s="58" t="s">
        <v>4268</v>
      </c>
      <c r="C4964" s="58" t="s">
        <v>410</v>
      </c>
      <c r="D4964" s="58" t="s">
        <v>717</v>
      </c>
      <c r="E4964" s="58">
        <v>473</v>
      </c>
      <c r="F4964" s="58">
        <v>24</v>
      </c>
      <c r="G4964" s="59">
        <v>6.5</v>
      </c>
      <c r="H4964" s="58" t="s">
        <v>1526</v>
      </c>
      <c r="I4964" s="59">
        <v>4.6500000000000004</v>
      </c>
      <c r="J4964">
        <v>1</v>
      </c>
      <c r="K4964" s="191"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2.4</v>
      </c>
      <c r="L4964" s="192" t="str">
        <f t="shared" si="77"/>
        <v>Beer473</v>
      </c>
      <c r="M4964" s="191">
        <f>VLOOKUP(L4964,'Slope %'!C:D,2,0)</f>
        <v>0.12</v>
      </c>
    </row>
    <row r="4965" spans="1:13" x14ac:dyDescent="0.25">
      <c r="A4965">
        <v>57512</v>
      </c>
      <c r="B4965" s="58" t="s">
        <v>4268</v>
      </c>
      <c r="C4965" s="58" t="s">
        <v>410</v>
      </c>
      <c r="D4965" s="58" t="s">
        <v>717</v>
      </c>
      <c r="E4965" s="58">
        <v>473</v>
      </c>
      <c r="F4965" s="58">
        <v>24</v>
      </c>
      <c r="G4965" s="59">
        <v>6.5</v>
      </c>
      <c r="H4965" s="58" t="s">
        <v>1526</v>
      </c>
      <c r="I4965" s="59">
        <v>4.6500000000000004</v>
      </c>
      <c r="J4965">
        <v>1</v>
      </c>
      <c r="K4965" s="191"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2.4</v>
      </c>
      <c r="L4965" s="192" t="str">
        <f t="shared" si="77"/>
        <v>Beer473</v>
      </c>
      <c r="M4965" s="191">
        <f>VLOOKUP(L4965,'Slope %'!C:D,2,0)</f>
        <v>0.12</v>
      </c>
    </row>
    <row r="4966" spans="1:13" x14ac:dyDescent="0.25">
      <c r="A4966">
        <v>57513</v>
      </c>
      <c r="B4966" s="58" t="s">
        <v>4269</v>
      </c>
      <c r="C4966" s="58" t="s">
        <v>410</v>
      </c>
      <c r="D4966" s="58" t="s">
        <v>677</v>
      </c>
      <c r="E4966" s="58">
        <v>473</v>
      </c>
      <c r="F4966" s="58">
        <v>24</v>
      </c>
      <c r="G4966" s="59">
        <v>5</v>
      </c>
      <c r="H4966" s="58" t="s">
        <v>1526</v>
      </c>
      <c r="I4966" s="59">
        <v>4.49</v>
      </c>
      <c r="J4966">
        <v>1</v>
      </c>
      <c r="K4966" s="191"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1.85</v>
      </c>
      <c r="L4966" s="192" t="str">
        <f t="shared" si="77"/>
        <v>Beer473</v>
      </c>
      <c r="M4966" s="191">
        <f>VLOOKUP(L4966,'Slope %'!C:D,2,0)</f>
        <v>0.12</v>
      </c>
    </row>
    <row r="4967" spans="1:13" x14ac:dyDescent="0.25">
      <c r="A4967">
        <v>57513</v>
      </c>
      <c r="B4967" s="58" t="s">
        <v>4269</v>
      </c>
      <c r="C4967" s="58" t="s">
        <v>410</v>
      </c>
      <c r="D4967" s="58" t="s">
        <v>677</v>
      </c>
      <c r="E4967" s="58">
        <v>473</v>
      </c>
      <c r="F4967" s="58">
        <v>24</v>
      </c>
      <c r="G4967" s="59">
        <v>5</v>
      </c>
      <c r="H4967" s="58" t="s">
        <v>1526</v>
      </c>
      <c r="I4967" s="59">
        <v>4.49</v>
      </c>
      <c r="J4967">
        <v>1</v>
      </c>
      <c r="K4967" s="191"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1.85</v>
      </c>
      <c r="L4967" s="192" t="str">
        <f t="shared" si="77"/>
        <v>Beer473</v>
      </c>
      <c r="M4967" s="191">
        <f>VLOOKUP(L4967,'Slope %'!C:D,2,0)</f>
        <v>0.12</v>
      </c>
    </row>
    <row r="4968" spans="1:13" x14ac:dyDescent="0.25">
      <c r="A4968">
        <v>57514</v>
      </c>
      <c r="B4968" s="58" t="s">
        <v>4270</v>
      </c>
      <c r="C4968" s="58" t="s">
        <v>410</v>
      </c>
      <c r="D4968" s="58" t="s">
        <v>411</v>
      </c>
      <c r="E4968" s="58">
        <v>473</v>
      </c>
      <c r="F4968" s="58">
        <v>24</v>
      </c>
      <c r="G4968" s="59">
        <v>4.8</v>
      </c>
      <c r="H4968" s="58" t="s">
        <v>1526</v>
      </c>
      <c r="I4968" s="59">
        <v>3.99</v>
      </c>
      <c r="J4968">
        <v>1</v>
      </c>
      <c r="K4968" s="191"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1.77</v>
      </c>
      <c r="L4968" s="192" t="str">
        <f t="shared" si="77"/>
        <v>Beer473</v>
      </c>
      <c r="M4968" s="191">
        <f>VLOOKUP(L4968,'Slope %'!C:D,2,0)</f>
        <v>0.12</v>
      </c>
    </row>
    <row r="4969" spans="1:13" x14ac:dyDescent="0.25">
      <c r="A4969">
        <v>57514</v>
      </c>
      <c r="B4969" s="58" t="s">
        <v>4270</v>
      </c>
      <c r="C4969" s="58" t="s">
        <v>410</v>
      </c>
      <c r="D4969" s="58" t="s">
        <v>411</v>
      </c>
      <c r="E4969" s="58">
        <v>473</v>
      </c>
      <c r="F4969" s="58">
        <v>24</v>
      </c>
      <c r="G4969" s="59">
        <v>4.8</v>
      </c>
      <c r="H4969" s="58" t="s">
        <v>1526</v>
      </c>
      <c r="I4969" s="59">
        <v>3.99</v>
      </c>
      <c r="J4969">
        <v>1</v>
      </c>
      <c r="K4969" s="191"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1.77</v>
      </c>
      <c r="L4969" s="192" t="str">
        <f t="shared" si="77"/>
        <v>Beer473</v>
      </c>
      <c r="M4969" s="191">
        <f>VLOOKUP(L4969,'Slope %'!C:D,2,0)</f>
        <v>0.12</v>
      </c>
    </row>
    <row r="4970" spans="1:13" x14ac:dyDescent="0.25">
      <c r="A4970">
        <v>57519</v>
      </c>
      <c r="B4970" s="58" t="s">
        <v>4271</v>
      </c>
      <c r="C4970" s="58" t="s">
        <v>414</v>
      </c>
      <c r="D4970" s="58" t="s">
        <v>1084</v>
      </c>
      <c r="E4970" s="58">
        <v>750</v>
      </c>
      <c r="F4970" s="58">
        <v>12</v>
      </c>
      <c r="G4970" s="59">
        <v>35</v>
      </c>
      <c r="H4970" s="58" t="s">
        <v>419</v>
      </c>
      <c r="I4970" s="59">
        <v>33.99</v>
      </c>
      <c r="J4970">
        <v>1</v>
      </c>
      <c r="K4970" s="191"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20.49</v>
      </c>
      <c r="L4970" s="192" t="str">
        <f t="shared" si="77"/>
        <v>Spirits750</v>
      </c>
      <c r="M4970" s="191">
        <f>VLOOKUP(L4970,'Slope %'!C:D,2,0)</f>
        <v>7.0000000000000007E-2</v>
      </c>
    </row>
    <row r="4971" spans="1:13" x14ac:dyDescent="0.25">
      <c r="A4971">
        <v>57520</v>
      </c>
      <c r="B4971" s="58" t="s">
        <v>4272</v>
      </c>
      <c r="C4971" s="58" t="s">
        <v>410</v>
      </c>
      <c r="D4971" s="58" t="s">
        <v>411</v>
      </c>
      <c r="E4971" s="58">
        <v>473</v>
      </c>
      <c r="F4971" s="58">
        <v>24</v>
      </c>
      <c r="G4971" s="59">
        <v>5</v>
      </c>
      <c r="H4971" s="58" t="s">
        <v>1448</v>
      </c>
      <c r="I4971" s="59">
        <v>3.99</v>
      </c>
      <c r="J4971">
        <v>1</v>
      </c>
      <c r="K4971" s="191"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1.85</v>
      </c>
      <c r="L4971" s="192" t="str">
        <f t="shared" si="77"/>
        <v>Beer473</v>
      </c>
      <c r="M4971" s="191">
        <f>VLOOKUP(L4971,'Slope %'!C:D,2,0)</f>
        <v>0.12</v>
      </c>
    </row>
    <row r="4972" spans="1:13" x14ac:dyDescent="0.25">
      <c r="A4972">
        <v>57520</v>
      </c>
      <c r="B4972" s="58" t="s">
        <v>4272</v>
      </c>
      <c r="C4972" s="58" t="s">
        <v>410</v>
      </c>
      <c r="D4972" s="58" t="s">
        <v>411</v>
      </c>
      <c r="E4972" s="58">
        <v>473</v>
      </c>
      <c r="F4972" s="58">
        <v>24</v>
      </c>
      <c r="G4972" s="59">
        <v>5</v>
      </c>
      <c r="H4972" s="58" t="s">
        <v>1448</v>
      </c>
      <c r="I4972" s="59">
        <v>3.99</v>
      </c>
      <c r="J4972">
        <v>1</v>
      </c>
      <c r="K4972" s="191"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1.85</v>
      </c>
      <c r="L4972" s="192" t="str">
        <f t="shared" si="77"/>
        <v>Beer473</v>
      </c>
      <c r="M4972" s="191">
        <f>VLOOKUP(L4972,'Slope %'!C:D,2,0)</f>
        <v>0.12</v>
      </c>
    </row>
    <row r="4973" spans="1:13" x14ac:dyDescent="0.25">
      <c r="A4973">
        <v>57521</v>
      </c>
      <c r="B4973" s="58" t="s">
        <v>4273</v>
      </c>
      <c r="C4973" s="58" t="s">
        <v>410</v>
      </c>
      <c r="D4973" s="58" t="s">
        <v>411</v>
      </c>
      <c r="E4973" s="58">
        <v>473</v>
      </c>
      <c r="F4973" s="58">
        <v>24</v>
      </c>
      <c r="G4973" s="59">
        <v>5</v>
      </c>
      <c r="H4973" s="58" t="s">
        <v>1448</v>
      </c>
      <c r="I4973" s="59">
        <v>3.99</v>
      </c>
      <c r="J4973">
        <v>1</v>
      </c>
      <c r="K4973" s="191"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1.85</v>
      </c>
      <c r="L4973" s="192" t="str">
        <f t="shared" si="77"/>
        <v>Beer473</v>
      </c>
      <c r="M4973" s="191">
        <f>VLOOKUP(L4973,'Slope %'!C:D,2,0)</f>
        <v>0.12</v>
      </c>
    </row>
    <row r="4974" spans="1:13" x14ac:dyDescent="0.25">
      <c r="A4974">
        <v>57521</v>
      </c>
      <c r="B4974" s="58" t="s">
        <v>4273</v>
      </c>
      <c r="C4974" s="58" t="s">
        <v>410</v>
      </c>
      <c r="D4974" s="58" t="s">
        <v>411</v>
      </c>
      <c r="E4974" s="58">
        <v>473</v>
      </c>
      <c r="F4974" s="58">
        <v>24</v>
      </c>
      <c r="G4974" s="59">
        <v>5</v>
      </c>
      <c r="H4974" s="58" t="s">
        <v>1448</v>
      </c>
      <c r="I4974" s="59">
        <v>3.99</v>
      </c>
      <c r="J4974">
        <v>1</v>
      </c>
      <c r="K4974" s="191"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1.85</v>
      </c>
      <c r="L4974" s="192" t="str">
        <f t="shared" si="77"/>
        <v>Beer473</v>
      </c>
      <c r="M4974" s="191">
        <f>VLOOKUP(L4974,'Slope %'!C:D,2,0)</f>
        <v>0.12</v>
      </c>
    </row>
    <row r="4975" spans="1:13" x14ac:dyDescent="0.25">
      <c r="A4975">
        <v>57529</v>
      </c>
      <c r="B4975" s="58" t="s">
        <v>4274</v>
      </c>
      <c r="C4975" s="58" t="s">
        <v>673</v>
      </c>
      <c r="D4975" s="58" t="s">
        <v>750</v>
      </c>
      <c r="E4975" s="58">
        <v>473</v>
      </c>
      <c r="F4975" s="58">
        <v>24</v>
      </c>
      <c r="G4975" s="59">
        <v>7</v>
      </c>
      <c r="H4975" s="58" t="s">
        <v>784</v>
      </c>
      <c r="I4975" s="59">
        <v>3.99</v>
      </c>
      <c r="J4975">
        <v>1</v>
      </c>
      <c r="K4975" s="191"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2.74</v>
      </c>
      <c r="L4975" s="192" t="str">
        <f t="shared" si="77"/>
        <v>Ready to Drink473</v>
      </c>
      <c r="M4975" s="191">
        <f>VLOOKUP(L4975,'Slope %'!C:D,2,0)</f>
        <v>0.12</v>
      </c>
    </row>
    <row r="4976" spans="1:13" x14ac:dyDescent="0.25">
      <c r="A4976">
        <v>57536</v>
      </c>
      <c r="B4976" s="58" t="s">
        <v>4275</v>
      </c>
      <c r="C4976" s="58" t="s">
        <v>410</v>
      </c>
      <c r="D4976" s="58" t="s">
        <v>677</v>
      </c>
      <c r="E4976" s="58">
        <v>4260</v>
      </c>
      <c r="F4976" s="58">
        <v>1</v>
      </c>
      <c r="G4976" s="59">
        <v>5</v>
      </c>
      <c r="H4976" s="58" t="s">
        <v>412</v>
      </c>
      <c r="I4976" s="59">
        <v>26.29</v>
      </c>
      <c r="J4976">
        <v>12</v>
      </c>
      <c r="K4976" s="191"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16.63</v>
      </c>
      <c r="L4976" s="192" t="str">
        <f t="shared" si="77"/>
        <v>Beer4260</v>
      </c>
      <c r="M4976" s="191">
        <f>VLOOKUP(L4976,'Slope %'!C:D,2,0)</f>
        <v>7.0000000000000007E-2</v>
      </c>
    </row>
    <row r="4977" spans="1:13" x14ac:dyDescent="0.25">
      <c r="A4977">
        <v>57536</v>
      </c>
      <c r="B4977" s="58" t="s">
        <v>4275</v>
      </c>
      <c r="C4977" s="58" t="s">
        <v>410</v>
      </c>
      <c r="D4977" s="58" t="s">
        <v>677</v>
      </c>
      <c r="E4977" s="58">
        <v>4260</v>
      </c>
      <c r="F4977" s="58">
        <v>1</v>
      </c>
      <c r="G4977" s="59">
        <v>5</v>
      </c>
      <c r="H4977" s="58" t="s">
        <v>412</v>
      </c>
      <c r="I4977" s="59">
        <v>26.29</v>
      </c>
      <c r="J4977">
        <v>12</v>
      </c>
      <c r="K4977" s="191"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16.63</v>
      </c>
      <c r="L4977" s="192" t="str">
        <f t="shared" si="77"/>
        <v>Beer4260</v>
      </c>
      <c r="M4977" s="191">
        <f>VLOOKUP(L4977,'Slope %'!C:D,2,0)</f>
        <v>7.0000000000000007E-2</v>
      </c>
    </row>
    <row r="4978" spans="1:13" x14ac:dyDescent="0.25">
      <c r="A4978">
        <v>57541</v>
      </c>
      <c r="B4978" s="58" t="s">
        <v>4276</v>
      </c>
      <c r="C4978" s="58" t="s">
        <v>414</v>
      </c>
      <c r="D4978" s="58" t="s">
        <v>1956</v>
      </c>
      <c r="E4978" s="58">
        <v>750</v>
      </c>
      <c r="F4978" s="58">
        <v>6</v>
      </c>
      <c r="G4978" s="59">
        <v>15</v>
      </c>
      <c r="H4978" s="58" t="s">
        <v>445</v>
      </c>
      <c r="I4978" s="59">
        <v>27.29</v>
      </c>
      <c r="J4978">
        <v>1</v>
      </c>
      <c r="K4978" s="191"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8.7799999999999994</v>
      </c>
      <c r="L4978" s="192" t="str">
        <f t="shared" si="77"/>
        <v>Spirits750</v>
      </c>
      <c r="M4978" s="191">
        <f>VLOOKUP(L4978,'Slope %'!C:D,2,0)</f>
        <v>7.0000000000000007E-2</v>
      </c>
    </row>
    <row r="4979" spans="1:13" x14ac:dyDescent="0.25">
      <c r="A4979">
        <v>57565</v>
      </c>
      <c r="B4979" s="58" t="s">
        <v>4277</v>
      </c>
      <c r="C4979" s="58" t="s">
        <v>423</v>
      </c>
      <c r="D4979" s="58" t="s">
        <v>602</v>
      </c>
      <c r="E4979" s="58">
        <v>750</v>
      </c>
      <c r="F4979" s="58">
        <v>12</v>
      </c>
      <c r="G4979" s="59">
        <v>12.5</v>
      </c>
      <c r="H4979" s="58" t="s">
        <v>425</v>
      </c>
      <c r="I4979" s="59">
        <v>20.99</v>
      </c>
      <c r="J4979">
        <v>1</v>
      </c>
      <c r="K4979" s="191"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7.32</v>
      </c>
      <c r="L4979" s="192" t="str">
        <f t="shared" si="77"/>
        <v>Wine750</v>
      </c>
      <c r="M4979" s="191">
        <f>VLOOKUP(L4979,'Slope %'!C:D,2,0)</f>
        <v>0.1</v>
      </c>
    </row>
    <row r="4980" spans="1:13" x14ac:dyDescent="0.25">
      <c r="A4980">
        <v>57570</v>
      </c>
      <c r="B4980" s="58" t="s">
        <v>4278</v>
      </c>
      <c r="C4980" s="58" t="s">
        <v>414</v>
      </c>
      <c r="D4980" s="58" t="s">
        <v>634</v>
      </c>
      <c r="E4980" s="58">
        <v>1140</v>
      </c>
      <c r="F4980" s="58">
        <v>6</v>
      </c>
      <c r="G4980" s="59">
        <v>40</v>
      </c>
      <c r="H4980" s="58" t="s">
        <v>480</v>
      </c>
      <c r="I4980" s="59">
        <v>51.99</v>
      </c>
      <c r="J4980">
        <v>1</v>
      </c>
      <c r="K4980" s="191"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35.6</v>
      </c>
      <c r="L4980" s="192" t="str">
        <f t="shared" si="77"/>
        <v>Spirits1140</v>
      </c>
      <c r="M4980" s="191">
        <f>VLOOKUP(L4980,'Slope %'!C:D,2,0)</f>
        <v>0.05</v>
      </c>
    </row>
    <row r="4981" spans="1:13" x14ac:dyDescent="0.25">
      <c r="A4981">
        <v>57605</v>
      </c>
      <c r="B4981" s="58" t="s">
        <v>4279</v>
      </c>
      <c r="C4981" s="58" t="s">
        <v>423</v>
      </c>
      <c r="D4981" s="58" t="s">
        <v>467</v>
      </c>
      <c r="E4981" s="58">
        <v>750</v>
      </c>
      <c r="F4981" s="58">
        <v>12</v>
      </c>
      <c r="G4981" s="59">
        <v>12</v>
      </c>
      <c r="H4981" s="58" t="s">
        <v>3411</v>
      </c>
      <c r="I4981" s="59">
        <v>20.99</v>
      </c>
      <c r="J4981">
        <v>1</v>
      </c>
      <c r="K4981" s="191"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7.03</v>
      </c>
      <c r="L4981" s="192" t="str">
        <f t="shared" si="77"/>
        <v>Wine750</v>
      </c>
      <c r="M4981" s="191">
        <f>VLOOKUP(L4981,'Slope %'!C:D,2,0)</f>
        <v>0.1</v>
      </c>
    </row>
    <row r="4982" spans="1:13" x14ac:dyDescent="0.25">
      <c r="A4982">
        <v>57608</v>
      </c>
      <c r="B4982" s="58" t="s">
        <v>4280</v>
      </c>
      <c r="C4982" s="58" t="s">
        <v>414</v>
      </c>
      <c r="D4982" s="58" t="s">
        <v>634</v>
      </c>
      <c r="E4982" s="58">
        <v>750</v>
      </c>
      <c r="F4982" s="58">
        <v>6</v>
      </c>
      <c r="G4982" s="59">
        <v>40</v>
      </c>
      <c r="H4982" s="58" t="s">
        <v>445</v>
      </c>
      <c r="I4982" s="59">
        <v>87.29</v>
      </c>
      <c r="J4982">
        <v>1</v>
      </c>
      <c r="K4982" s="191"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23.42</v>
      </c>
      <c r="L4982" s="192" t="str">
        <f t="shared" si="77"/>
        <v>Spirits750</v>
      </c>
      <c r="M4982" s="191">
        <f>VLOOKUP(L4982,'Slope %'!C:D,2,0)</f>
        <v>7.0000000000000007E-2</v>
      </c>
    </row>
    <row r="4983" spans="1:13" x14ac:dyDescent="0.25">
      <c r="A4983">
        <v>57611</v>
      </c>
      <c r="B4983" s="58" t="s">
        <v>4281</v>
      </c>
      <c r="C4983" s="58" t="s">
        <v>410</v>
      </c>
      <c r="D4983" s="58" t="s">
        <v>411</v>
      </c>
      <c r="E4983" s="58">
        <v>4260</v>
      </c>
      <c r="F4983" s="58">
        <v>1</v>
      </c>
      <c r="G4983" s="59">
        <v>4.5999999999999996</v>
      </c>
      <c r="H4983" s="58" t="s">
        <v>412</v>
      </c>
      <c r="I4983" s="59">
        <v>32.99</v>
      </c>
      <c r="J4983">
        <v>12</v>
      </c>
      <c r="K4983" s="191"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15.3</v>
      </c>
      <c r="L4983" s="192" t="str">
        <f t="shared" si="77"/>
        <v>Beer4260</v>
      </c>
      <c r="M4983" s="191">
        <f>VLOOKUP(L4983,'Slope %'!C:D,2,0)</f>
        <v>7.0000000000000007E-2</v>
      </c>
    </row>
    <row r="4984" spans="1:13" x14ac:dyDescent="0.25">
      <c r="A4984">
        <v>57611</v>
      </c>
      <c r="B4984" s="58" t="s">
        <v>4281</v>
      </c>
      <c r="C4984" s="58" t="s">
        <v>410</v>
      </c>
      <c r="D4984" s="58" t="s">
        <v>411</v>
      </c>
      <c r="E4984" s="58">
        <v>4260</v>
      </c>
      <c r="F4984" s="58">
        <v>1</v>
      </c>
      <c r="G4984" s="59">
        <v>4.5999999999999996</v>
      </c>
      <c r="H4984" s="58" t="s">
        <v>412</v>
      </c>
      <c r="I4984" s="59">
        <v>32.99</v>
      </c>
      <c r="J4984">
        <v>12</v>
      </c>
      <c r="K4984" s="191"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15.3</v>
      </c>
      <c r="L4984" s="192" t="str">
        <f t="shared" si="77"/>
        <v>Beer4260</v>
      </c>
      <c r="M4984" s="191">
        <f>VLOOKUP(L4984,'Slope %'!C:D,2,0)</f>
        <v>7.0000000000000007E-2</v>
      </c>
    </row>
    <row r="4985" spans="1:13" x14ac:dyDescent="0.25">
      <c r="A4985">
        <v>57612</v>
      </c>
      <c r="B4985" s="58" t="s">
        <v>4282</v>
      </c>
      <c r="C4985" s="58" t="s">
        <v>410</v>
      </c>
      <c r="D4985" s="58" t="s">
        <v>411</v>
      </c>
      <c r="E4985" s="58">
        <v>473</v>
      </c>
      <c r="F4985" s="58">
        <v>24</v>
      </c>
      <c r="G4985" s="59">
        <v>4.5999999999999996</v>
      </c>
      <c r="H4985" s="58" t="s">
        <v>412</v>
      </c>
      <c r="I4985" s="59">
        <v>4.1900000000000004</v>
      </c>
      <c r="J4985">
        <v>1</v>
      </c>
      <c r="K4985" s="191"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1.7</v>
      </c>
      <c r="L4985" s="192" t="str">
        <f t="shared" si="77"/>
        <v>Beer473</v>
      </c>
      <c r="M4985" s="191">
        <f>VLOOKUP(L4985,'Slope %'!C:D,2,0)</f>
        <v>0.12</v>
      </c>
    </row>
    <row r="4986" spans="1:13" x14ac:dyDescent="0.25">
      <c r="A4986">
        <v>57612</v>
      </c>
      <c r="B4986" s="58" t="s">
        <v>4282</v>
      </c>
      <c r="C4986" s="58" t="s">
        <v>410</v>
      </c>
      <c r="D4986" s="58" t="s">
        <v>411</v>
      </c>
      <c r="E4986" s="58">
        <v>473</v>
      </c>
      <c r="F4986" s="58">
        <v>24</v>
      </c>
      <c r="G4986" s="59">
        <v>4.5999999999999996</v>
      </c>
      <c r="H4986" s="58" t="s">
        <v>412</v>
      </c>
      <c r="I4986" s="59">
        <v>4.1900000000000004</v>
      </c>
      <c r="J4986">
        <v>1</v>
      </c>
      <c r="K4986" s="191"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1.7</v>
      </c>
      <c r="L4986" s="192" t="str">
        <f t="shared" si="77"/>
        <v>Beer473</v>
      </c>
      <c r="M4986" s="191">
        <f>VLOOKUP(L4986,'Slope %'!C:D,2,0)</f>
        <v>0.12</v>
      </c>
    </row>
    <row r="4987" spans="1:13" x14ac:dyDescent="0.25">
      <c r="A4987">
        <v>57613</v>
      </c>
      <c r="B4987" s="58" t="s">
        <v>4283</v>
      </c>
      <c r="C4987" s="58" t="s">
        <v>410</v>
      </c>
      <c r="D4987" s="58" t="s">
        <v>411</v>
      </c>
      <c r="E4987" s="58">
        <v>473</v>
      </c>
      <c r="F4987" s="58">
        <v>24</v>
      </c>
      <c r="G4987" s="59">
        <v>5</v>
      </c>
      <c r="H4987" s="58" t="s">
        <v>4042</v>
      </c>
      <c r="I4987" s="59">
        <v>5.52</v>
      </c>
      <c r="J4987">
        <v>1</v>
      </c>
      <c r="K4987" s="191"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1.85</v>
      </c>
      <c r="L4987" s="192" t="str">
        <f t="shared" si="77"/>
        <v>Beer473</v>
      </c>
      <c r="M4987" s="191">
        <f>VLOOKUP(L4987,'Slope %'!C:D,2,0)</f>
        <v>0.12</v>
      </c>
    </row>
    <row r="4988" spans="1:13" x14ac:dyDescent="0.25">
      <c r="A4988">
        <v>57613</v>
      </c>
      <c r="B4988" s="58" t="s">
        <v>4283</v>
      </c>
      <c r="C4988" s="58" t="s">
        <v>410</v>
      </c>
      <c r="D4988" s="58" t="s">
        <v>411</v>
      </c>
      <c r="E4988" s="58">
        <v>473</v>
      </c>
      <c r="F4988" s="58">
        <v>24</v>
      </c>
      <c r="G4988" s="59">
        <v>5</v>
      </c>
      <c r="H4988" s="58" t="s">
        <v>4042</v>
      </c>
      <c r="I4988" s="59">
        <v>5.52</v>
      </c>
      <c r="J4988">
        <v>1</v>
      </c>
      <c r="K4988" s="191"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1.85</v>
      </c>
      <c r="L4988" s="192" t="str">
        <f t="shared" si="77"/>
        <v>Beer473</v>
      </c>
      <c r="M4988" s="191">
        <f>VLOOKUP(L4988,'Slope %'!C:D,2,0)</f>
        <v>0.12</v>
      </c>
    </row>
    <row r="4989" spans="1:13" x14ac:dyDescent="0.25">
      <c r="A4989">
        <v>57614</v>
      </c>
      <c r="B4989" s="58" t="s">
        <v>4284</v>
      </c>
      <c r="C4989" s="58" t="s">
        <v>423</v>
      </c>
      <c r="D4989" s="58" t="s">
        <v>440</v>
      </c>
      <c r="E4989" s="58">
        <v>750</v>
      </c>
      <c r="F4989" s="58">
        <v>12</v>
      </c>
      <c r="G4989" s="59">
        <v>13</v>
      </c>
      <c r="H4989" s="58" t="s">
        <v>456</v>
      </c>
      <c r="I4989" s="59">
        <v>15.99</v>
      </c>
      <c r="J4989">
        <v>1</v>
      </c>
      <c r="K4989" s="191"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7.61</v>
      </c>
      <c r="L4989" s="192" t="str">
        <f t="shared" si="77"/>
        <v>Wine750</v>
      </c>
      <c r="M4989" s="191">
        <f>VLOOKUP(L4989,'Slope %'!C:D,2,0)</f>
        <v>0.1</v>
      </c>
    </row>
    <row r="4990" spans="1:13" x14ac:dyDescent="0.25">
      <c r="A4990">
        <v>57632</v>
      </c>
      <c r="B4990" s="58" t="s">
        <v>4285</v>
      </c>
      <c r="C4990" s="58" t="s">
        <v>423</v>
      </c>
      <c r="D4990" s="58" t="s">
        <v>436</v>
      </c>
      <c r="E4990" s="58">
        <v>750</v>
      </c>
      <c r="F4990" s="58">
        <v>12</v>
      </c>
      <c r="G4990" s="59">
        <v>9.5</v>
      </c>
      <c r="H4990" s="58" t="s">
        <v>434</v>
      </c>
      <c r="I4990" s="59">
        <v>18.989999999999998</v>
      </c>
      <c r="J4990">
        <v>1</v>
      </c>
      <c r="K4990" s="191"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5.56</v>
      </c>
      <c r="L4990" s="192" t="str">
        <f t="shared" si="77"/>
        <v>Wine750</v>
      </c>
      <c r="M4990" s="191">
        <f>VLOOKUP(L4990,'Slope %'!C:D,2,0)</f>
        <v>0.1</v>
      </c>
    </row>
    <row r="4991" spans="1:13" x14ac:dyDescent="0.25">
      <c r="A4991">
        <v>57633</v>
      </c>
      <c r="B4991" s="58" t="s">
        <v>4286</v>
      </c>
      <c r="C4991" s="58" t="s">
        <v>423</v>
      </c>
      <c r="D4991" s="58" t="s">
        <v>436</v>
      </c>
      <c r="E4991" s="58">
        <v>750</v>
      </c>
      <c r="F4991" s="58">
        <v>12</v>
      </c>
      <c r="G4991" s="59">
        <v>13.5</v>
      </c>
      <c r="H4991" s="58" t="s">
        <v>3819</v>
      </c>
      <c r="I4991" s="59">
        <v>23.99</v>
      </c>
      <c r="J4991">
        <v>1</v>
      </c>
      <c r="K4991" s="191"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7.9</v>
      </c>
      <c r="L4991" s="192" t="str">
        <f t="shared" si="77"/>
        <v>Wine750</v>
      </c>
      <c r="M4991" s="191">
        <f>VLOOKUP(L4991,'Slope %'!C:D,2,0)</f>
        <v>0.1</v>
      </c>
    </row>
    <row r="4992" spans="1:13" x14ac:dyDescent="0.25">
      <c r="A4992">
        <v>57634</v>
      </c>
      <c r="B4992" s="58" t="s">
        <v>4287</v>
      </c>
      <c r="C4992" s="58" t="s">
        <v>423</v>
      </c>
      <c r="D4992" s="58" t="s">
        <v>436</v>
      </c>
      <c r="E4992" s="58">
        <v>750</v>
      </c>
      <c r="F4992" s="58">
        <v>12</v>
      </c>
      <c r="G4992" s="59">
        <v>12.5</v>
      </c>
      <c r="H4992" s="58" t="s">
        <v>421</v>
      </c>
      <c r="I4992" s="59">
        <v>16.989999999999998</v>
      </c>
      <c r="J4992">
        <v>1</v>
      </c>
      <c r="K4992" s="191"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7.32</v>
      </c>
      <c r="L4992" s="192" t="str">
        <f t="shared" si="77"/>
        <v>Wine750</v>
      </c>
      <c r="M4992" s="191">
        <f>VLOOKUP(L4992,'Slope %'!C:D,2,0)</f>
        <v>0.1</v>
      </c>
    </row>
    <row r="4993" spans="1:13" x14ac:dyDescent="0.25">
      <c r="A4993">
        <v>57635</v>
      </c>
      <c r="B4993" s="58" t="s">
        <v>4288</v>
      </c>
      <c r="C4993" s="58" t="s">
        <v>410</v>
      </c>
      <c r="D4993" s="58" t="s">
        <v>677</v>
      </c>
      <c r="E4993" s="58">
        <v>473</v>
      </c>
      <c r="F4993" s="58">
        <v>24</v>
      </c>
      <c r="G4993" s="59">
        <v>4.3</v>
      </c>
      <c r="H4993" s="58" t="s">
        <v>516</v>
      </c>
      <c r="I4993" s="59">
        <v>4.3899999999999997</v>
      </c>
      <c r="J4993">
        <v>1</v>
      </c>
      <c r="K4993" s="191"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1.59</v>
      </c>
      <c r="L4993" s="192" t="str">
        <f t="shared" si="77"/>
        <v>Beer473</v>
      </c>
      <c r="M4993" s="191">
        <f>VLOOKUP(L4993,'Slope %'!C:D,2,0)</f>
        <v>0.12</v>
      </c>
    </row>
    <row r="4994" spans="1:13" x14ac:dyDescent="0.25">
      <c r="A4994">
        <v>57635</v>
      </c>
      <c r="B4994" s="58" t="s">
        <v>4288</v>
      </c>
      <c r="C4994" s="58" t="s">
        <v>410</v>
      </c>
      <c r="D4994" s="58" t="s">
        <v>677</v>
      </c>
      <c r="E4994" s="58">
        <v>473</v>
      </c>
      <c r="F4994" s="58">
        <v>24</v>
      </c>
      <c r="G4994" s="59">
        <v>4.3</v>
      </c>
      <c r="H4994" s="58" t="s">
        <v>516</v>
      </c>
      <c r="I4994" s="59">
        <v>4.3899999999999997</v>
      </c>
      <c r="J4994">
        <v>1</v>
      </c>
      <c r="K4994" s="191"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1.59</v>
      </c>
      <c r="L4994" s="192" t="str">
        <f t="shared" si="77"/>
        <v>Beer473</v>
      </c>
      <c r="M4994" s="191">
        <f>VLOOKUP(L4994,'Slope %'!C:D,2,0)</f>
        <v>0.12</v>
      </c>
    </row>
    <row r="4995" spans="1:13" x14ac:dyDescent="0.25">
      <c r="A4995">
        <v>57636</v>
      </c>
      <c r="B4995" s="58" t="s">
        <v>4289</v>
      </c>
      <c r="C4995" s="58" t="s">
        <v>410</v>
      </c>
      <c r="D4995" s="58" t="s">
        <v>717</v>
      </c>
      <c r="E4995" s="58">
        <v>473</v>
      </c>
      <c r="F4995" s="58">
        <v>24</v>
      </c>
      <c r="G4995" s="59">
        <v>6.5</v>
      </c>
      <c r="H4995" s="58" t="s">
        <v>516</v>
      </c>
      <c r="I4995" s="59">
        <v>4.3899999999999997</v>
      </c>
      <c r="J4995">
        <v>1</v>
      </c>
      <c r="K4995" s="191"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2.4</v>
      </c>
      <c r="L4995" s="192" t="str">
        <f t="shared" ref="L4995:L5058" si="78">(_xlfn.CONCAT(C4995,E4995))</f>
        <v>Beer473</v>
      </c>
      <c r="M4995" s="191">
        <f>VLOOKUP(L4995,'Slope %'!C:D,2,0)</f>
        <v>0.12</v>
      </c>
    </row>
    <row r="4996" spans="1:13" x14ac:dyDescent="0.25">
      <c r="A4996">
        <v>57636</v>
      </c>
      <c r="B4996" s="58" t="s">
        <v>4289</v>
      </c>
      <c r="C4996" s="58" t="s">
        <v>410</v>
      </c>
      <c r="D4996" s="58" t="s">
        <v>717</v>
      </c>
      <c r="E4996" s="58">
        <v>473</v>
      </c>
      <c r="F4996" s="58">
        <v>24</v>
      </c>
      <c r="G4996" s="59">
        <v>6.5</v>
      </c>
      <c r="H4996" s="58" t="s">
        <v>516</v>
      </c>
      <c r="I4996" s="59">
        <v>4.3899999999999997</v>
      </c>
      <c r="J4996">
        <v>1</v>
      </c>
      <c r="K4996" s="191"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2.4</v>
      </c>
      <c r="L4996" s="192" t="str">
        <f t="shared" si="78"/>
        <v>Beer473</v>
      </c>
      <c r="M4996" s="191">
        <f>VLOOKUP(L4996,'Slope %'!C:D,2,0)</f>
        <v>0.12</v>
      </c>
    </row>
    <row r="4997" spans="1:13" x14ac:dyDescent="0.25">
      <c r="A4997">
        <v>57637</v>
      </c>
      <c r="B4997" s="58" t="s">
        <v>4290</v>
      </c>
      <c r="C4997" s="58" t="s">
        <v>414</v>
      </c>
      <c r="D4997" s="58" t="s">
        <v>566</v>
      </c>
      <c r="E4997" s="58">
        <v>750</v>
      </c>
      <c r="F4997" s="58">
        <v>12</v>
      </c>
      <c r="G4997" s="59">
        <v>17</v>
      </c>
      <c r="H4997" s="58" t="s">
        <v>425</v>
      </c>
      <c r="I4997" s="59">
        <v>36.99</v>
      </c>
      <c r="J4997">
        <v>1</v>
      </c>
      <c r="K4997" s="191"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9.9499999999999993</v>
      </c>
      <c r="L4997" s="192" t="str">
        <f t="shared" si="78"/>
        <v>Spirits750</v>
      </c>
      <c r="M4997" s="191">
        <f>VLOOKUP(L4997,'Slope %'!C:D,2,0)</f>
        <v>7.0000000000000007E-2</v>
      </c>
    </row>
    <row r="4998" spans="1:13" x14ac:dyDescent="0.25">
      <c r="A4998">
        <v>57662</v>
      </c>
      <c r="B4998" s="58" t="s">
        <v>4291</v>
      </c>
      <c r="C4998" s="58" t="s">
        <v>414</v>
      </c>
      <c r="D4998" s="58" t="s">
        <v>649</v>
      </c>
      <c r="E4998" s="58">
        <v>750</v>
      </c>
      <c r="F4998" s="58">
        <v>12</v>
      </c>
      <c r="G4998" s="59">
        <v>45</v>
      </c>
      <c r="H4998" s="58" t="s">
        <v>421</v>
      </c>
      <c r="I4998" s="59">
        <v>49.99</v>
      </c>
      <c r="J4998">
        <v>1</v>
      </c>
      <c r="K4998" s="191"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26.35</v>
      </c>
      <c r="L4998" s="192" t="str">
        <f t="shared" si="78"/>
        <v>Spirits750</v>
      </c>
      <c r="M4998" s="191">
        <f>VLOOKUP(L4998,'Slope %'!C:D,2,0)</f>
        <v>7.0000000000000007E-2</v>
      </c>
    </row>
    <row r="4999" spans="1:13" x14ac:dyDescent="0.25">
      <c r="A4999">
        <v>57671</v>
      </c>
      <c r="B4999" s="58" t="s">
        <v>4292</v>
      </c>
      <c r="C4999" s="58" t="s">
        <v>423</v>
      </c>
      <c r="D4999" s="58" t="s">
        <v>436</v>
      </c>
      <c r="E4999" s="58">
        <v>750</v>
      </c>
      <c r="F4999" s="58">
        <v>12</v>
      </c>
      <c r="G4999" s="59">
        <v>12</v>
      </c>
      <c r="H4999" s="58" t="s">
        <v>507</v>
      </c>
      <c r="I4999" s="59">
        <v>20.99</v>
      </c>
      <c r="J4999">
        <v>1</v>
      </c>
      <c r="K4999" s="191"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7.03</v>
      </c>
      <c r="L4999" s="192" t="str">
        <f t="shared" si="78"/>
        <v>Wine750</v>
      </c>
      <c r="M4999" s="191">
        <f>VLOOKUP(L4999,'Slope %'!C:D,2,0)</f>
        <v>0.1</v>
      </c>
    </row>
    <row r="5000" spans="1:13" x14ac:dyDescent="0.25">
      <c r="A5000">
        <v>57674</v>
      </c>
      <c r="B5000" s="58" t="s">
        <v>4293</v>
      </c>
      <c r="C5000" s="58" t="s">
        <v>410</v>
      </c>
      <c r="D5000" s="58" t="s">
        <v>621</v>
      </c>
      <c r="E5000" s="58">
        <v>473</v>
      </c>
      <c r="F5000" s="58">
        <v>24</v>
      </c>
      <c r="G5000" s="59">
        <v>2.5</v>
      </c>
      <c r="H5000" s="58" t="s">
        <v>759</v>
      </c>
      <c r="I5000" s="59">
        <v>3.79</v>
      </c>
      <c r="J5000">
        <v>1</v>
      </c>
      <c r="K5000" s="191"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0.92</v>
      </c>
      <c r="L5000" s="192" t="str">
        <f t="shared" si="78"/>
        <v>Beer473</v>
      </c>
      <c r="M5000" s="191">
        <f>VLOOKUP(L5000,'Slope %'!C:D,2,0)</f>
        <v>0.12</v>
      </c>
    </row>
    <row r="5001" spans="1:13" x14ac:dyDescent="0.25">
      <c r="A5001">
        <v>57674</v>
      </c>
      <c r="B5001" s="58" t="s">
        <v>4293</v>
      </c>
      <c r="C5001" s="58" t="s">
        <v>410</v>
      </c>
      <c r="D5001" s="58" t="s">
        <v>621</v>
      </c>
      <c r="E5001" s="58">
        <v>473</v>
      </c>
      <c r="F5001" s="58">
        <v>24</v>
      </c>
      <c r="G5001" s="59">
        <v>2.5</v>
      </c>
      <c r="H5001" s="58" t="s">
        <v>759</v>
      </c>
      <c r="I5001" s="59">
        <v>3.79</v>
      </c>
      <c r="J5001">
        <v>1</v>
      </c>
      <c r="K5001" s="191"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0.92</v>
      </c>
      <c r="L5001" s="192" t="str">
        <f t="shared" si="78"/>
        <v>Beer473</v>
      </c>
      <c r="M5001" s="191">
        <f>VLOOKUP(L5001,'Slope %'!C:D,2,0)</f>
        <v>0.12</v>
      </c>
    </row>
    <row r="5002" spans="1:13" x14ac:dyDescent="0.25">
      <c r="A5002">
        <v>57676</v>
      </c>
      <c r="B5002" s="58" t="s">
        <v>4294</v>
      </c>
      <c r="C5002" s="58" t="s">
        <v>410</v>
      </c>
      <c r="D5002" s="58" t="s">
        <v>717</v>
      </c>
      <c r="E5002" s="58">
        <v>473</v>
      </c>
      <c r="F5002" s="58">
        <v>24</v>
      </c>
      <c r="G5002" s="59">
        <v>6.5</v>
      </c>
      <c r="H5002" s="58" t="s">
        <v>759</v>
      </c>
      <c r="I5002" s="59">
        <v>4.09</v>
      </c>
      <c r="J5002">
        <v>1</v>
      </c>
      <c r="K5002" s="191"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2.4</v>
      </c>
      <c r="L5002" s="192" t="str">
        <f t="shared" si="78"/>
        <v>Beer473</v>
      </c>
      <c r="M5002" s="191">
        <f>VLOOKUP(L5002,'Slope %'!C:D,2,0)</f>
        <v>0.12</v>
      </c>
    </row>
    <row r="5003" spans="1:13" x14ac:dyDescent="0.25">
      <c r="A5003">
        <v>57676</v>
      </c>
      <c r="B5003" s="58" t="s">
        <v>4294</v>
      </c>
      <c r="C5003" s="58" t="s">
        <v>410</v>
      </c>
      <c r="D5003" s="58" t="s">
        <v>717</v>
      </c>
      <c r="E5003" s="58">
        <v>473</v>
      </c>
      <c r="F5003" s="58">
        <v>24</v>
      </c>
      <c r="G5003" s="59">
        <v>6.5</v>
      </c>
      <c r="H5003" s="58" t="s">
        <v>759</v>
      </c>
      <c r="I5003" s="59">
        <v>4.09</v>
      </c>
      <c r="J5003">
        <v>1</v>
      </c>
      <c r="K5003" s="191"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2.4</v>
      </c>
      <c r="L5003" s="192" t="str">
        <f t="shared" si="78"/>
        <v>Beer473</v>
      </c>
      <c r="M5003" s="191">
        <f>VLOOKUP(L5003,'Slope %'!C:D,2,0)</f>
        <v>0.12</v>
      </c>
    </row>
    <row r="5004" spans="1:13" x14ac:dyDescent="0.25">
      <c r="A5004">
        <v>57689</v>
      </c>
      <c r="B5004" s="58" t="s">
        <v>4295</v>
      </c>
      <c r="C5004" s="58" t="s">
        <v>410</v>
      </c>
      <c r="D5004" s="58" t="s">
        <v>717</v>
      </c>
      <c r="E5004" s="58">
        <v>473</v>
      </c>
      <c r="F5004" s="58">
        <v>24</v>
      </c>
      <c r="G5004" s="59">
        <v>6</v>
      </c>
      <c r="H5004" s="58" t="s">
        <v>2181</v>
      </c>
      <c r="I5004" s="59">
        <v>4.49</v>
      </c>
      <c r="J5004">
        <v>1</v>
      </c>
      <c r="K5004" s="191"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2.2200000000000002</v>
      </c>
      <c r="L5004" s="192" t="str">
        <f t="shared" si="78"/>
        <v>Beer473</v>
      </c>
      <c r="M5004" s="191">
        <f>VLOOKUP(L5004,'Slope %'!C:D,2,0)</f>
        <v>0.12</v>
      </c>
    </row>
    <row r="5005" spans="1:13" x14ac:dyDescent="0.25">
      <c r="A5005">
        <v>57689</v>
      </c>
      <c r="B5005" s="58" t="s">
        <v>4295</v>
      </c>
      <c r="C5005" s="58" t="s">
        <v>410</v>
      </c>
      <c r="D5005" s="58" t="s">
        <v>717</v>
      </c>
      <c r="E5005" s="58">
        <v>473</v>
      </c>
      <c r="F5005" s="58">
        <v>24</v>
      </c>
      <c r="G5005" s="59">
        <v>6</v>
      </c>
      <c r="H5005" s="58" t="s">
        <v>2181</v>
      </c>
      <c r="I5005" s="59">
        <v>4.49</v>
      </c>
      <c r="J5005">
        <v>1</v>
      </c>
      <c r="K5005" s="191"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2.2200000000000002</v>
      </c>
      <c r="L5005" s="192" t="str">
        <f t="shared" si="78"/>
        <v>Beer473</v>
      </c>
      <c r="M5005" s="191">
        <f>VLOOKUP(L5005,'Slope %'!C:D,2,0)</f>
        <v>0.12</v>
      </c>
    </row>
    <row r="5006" spans="1:13" x14ac:dyDescent="0.25">
      <c r="A5006">
        <v>57694</v>
      </c>
      <c r="B5006" s="58" t="s">
        <v>2222</v>
      </c>
      <c r="C5006" s="58" t="s">
        <v>423</v>
      </c>
      <c r="D5006" s="58" t="s">
        <v>476</v>
      </c>
      <c r="E5006" s="58">
        <v>375</v>
      </c>
      <c r="F5006" s="58">
        <v>12</v>
      </c>
      <c r="G5006" s="59">
        <v>13.8</v>
      </c>
      <c r="H5006" s="58" t="s">
        <v>1040</v>
      </c>
      <c r="I5006" s="59">
        <v>14.99</v>
      </c>
      <c r="J5006">
        <v>1</v>
      </c>
      <c r="K5006" s="191"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4.28</v>
      </c>
      <c r="L5006" s="192" t="str">
        <f t="shared" si="78"/>
        <v>Wine375</v>
      </c>
      <c r="M5006" s="191">
        <f>VLOOKUP(L5006,'Slope %'!C:D,2,0)</f>
        <v>0.12</v>
      </c>
    </row>
    <row r="5007" spans="1:13" x14ac:dyDescent="0.25">
      <c r="A5007">
        <v>57699</v>
      </c>
      <c r="B5007" s="58" t="s">
        <v>4296</v>
      </c>
      <c r="C5007" s="58" t="s">
        <v>410</v>
      </c>
      <c r="D5007" s="58" t="s">
        <v>677</v>
      </c>
      <c r="E5007" s="58">
        <v>2130</v>
      </c>
      <c r="F5007" s="58">
        <v>4</v>
      </c>
      <c r="G5007" s="59">
        <v>5</v>
      </c>
      <c r="H5007" s="58" t="s">
        <v>600</v>
      </c>
      <c r="I5007" s="59">
        <v>16.989999999999998</v>
      </c>
      <c r="J5007">
        <v>6</v>
      </c>
      <c r="K5007" s="191"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8.31</v>
      </c>
      <c r="L5007" s="192" t="str">
        <f t="shared" si="78"/>
        <v>Beer2130</v>
      </c>
      <c r="M5007" s="191">
        <f>VLOOKUP(L5007,'Slope %'!C:D,2,0)</f>
        <v>0.1</v>
      </c>
    </row>
    <row r="5008" spans="1:13" x14ac:dyDescent="0.25">
      <c r="A5008">
        <v>57699</v>
      </c>
      <c r="B5008" s="58" t="s">
        <v>4296</v>
      </c>
      <c r="C5008" s="58" t="s">
        <v>410</v>
      </c>
      <c r="D5008" s="58" t="s">
        <v>677</v>
      </c>
      <c r="E5008" s="58">
        <v>2130</v>
      </c>
      <c r="F5008" s="58">
        <v>4</v>
      </c>
      <c r="G5008" s="59">
        <v>5</v>
      </c>
      <c r="H5008" s="58" t="s">
        <v>600</v>
      </c>
      <c r="I5008" s="59">
        <v>16.989999999999998</v>
      </c>
      <c r="J5008">
        <v>6</v>
      </c>
      <c r="K5008" s="191"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8.31</v>
      </c>
      <c r="L5008" s="192" t="str">
        <f t="shared" si="78"/>
        <v>Beer2130</v>
      </c>
      <c r="M5008" s="191">
        <f>VLOOKUP(L5008,'Slope %'!C:D,2,0)</f>
        <v>0.1</v>
      </c>
    </row>
    <row r="5009" spans="1:13" x14ac:dyDescent="0.25">
      <c r="A5009">
        <v>57704</v>
      </c>
      <c r="B5009" s="58" t="s">
        <v>4297</v>
      </c>
      <c r="C5009" s="58" t="s">
        <v>410</v>
      </c>
      <c r="D5009" s="58" t="s">
        <v>906</v>
      </c>
      <c r="E5009" s="58">
        <v>473</v>
      </c>
      <c r="F5009" s="58">
        <v>24</v>
      </c>
      <c r="G5009" s="59">
        <v>4.2</v>
      </c>
      <c r="H5009" s="58" t="s">
        <v>1526</v>
      </c>
      <c r="I5009" s="59">
        <v>3.99</v>
      </c>
      <c r="J5009">
        <v>1</v>
      </c>
      <c r="K5009" s="191"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1.55</v>
      </c>
      <c r="L5009" s="192" t="str">
        <f t="shared" si="78"/>
        <v>Beer473</v>
      </c>
      <c r="M5009" s="191">
        <f>VLOOKUP(L5009,'Slope %'!C:D,2,0)</f>
        <v>0.12</v>
      </c>
    </row>
    <row r="5010" spans="1:13" x14ac:dyDescent="0.25">
      <c r="A5010">
        <v>57704</v>
      </c>
      <c r="B5010" s="58" t="s">
        <v>4297</v>
      </c>
      <c r="C5010" s="58" t="s">
        <v>410</v>
      </c>
      <c r="D5010" s="58" t="s">
        <v>906</v>
      </c>
      <c r="E5010" s="58">
        <v>473</v>
      </c>
      <c r="F5010" s="58">
        <v>24</v>
      </c>
      <c r="G5010" s="59">
        <v>4.2</v>
      </c>
      <c r="H5010" s="58" t="s">
        <v>1526</v>
      </c>
      <c r="I5010" s="59">
        <v>3.99</v>
      </c>
      <c r="J5010">
        <v>1</v>
      </c>
      <c r="K5010" s="191"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1.55</v>
      </c>
      <c r="L5010" s="192" t="str">
        <f t="shared" si="78"/>
        <v>Beer473</v>
      </c>
      <c r="M5010" s="191">
        <f>VLOOKUP(L5010,'Slope %'!C:D,2,0)</f>
        <v>0.12</v>
      </c>
    </row>
    <row r="5011" spans="1:13" x14ac:dyDescent="0.25">
      <c r="A5011">
        <v>57709</v>
      </c>
      <c r="B5011" s="58" t="s">
        <v>4298</v>
      </c>
      <c r="C5011" s="58" t="s">
        <v>410</v>
      </c>
      <c r="D5011" s="58" t="s">
        <v>621</v>
      </c>
      <c r="E5011" s="58">
        <v>355</v>
      </c>
      <c r="F5011" s="58">
        <v>24</v>
      </c>
      <c r="G5011" s="59">
        <v>3.8</v>
      </c>
      <c r="H5011" s="58" t="s">
        <v>412</v>
      </c>
      <c r="I5011" s="59">
        <v>2.33</v>
      </c>
      <c r="J5011">
        <v>1</v>
      </c>
      <c r="K5011" s="191"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1.05</v>
      </c>
      <c r="L5011" s="192" t="str">
        <f t="shared" si="78"/>
        <v>Beer355</v>
      </c>
      <c r="M5011" s="191">
        <f>VLOOKUP(L5011,'Slope %'!C:D,2,0)</f>
        <v>0.12</v>
      </c>
    </row>
    <row r="5012" spans="1:13" x14ac:dyDescent="0.25">
      <c r="A5012">
        <v>57709</v>
      </c>
      <c r="B5012" s="58" t="s">
        <v>4298</v>
      </c>
      <c r="C5012" s="58" t="s">
        <v>410</v>
      </c>
      <c r="D5012" s="58" t="s">
        <v>621</v>
      </c>
      <c r="E5012" s="58">
        <v>355</v>
      </c>
      <c r="F5012" s="58">
        <v>24</v>
      </c>
      <c r="G5012" s="59">
        <v>3.8</v>
      </c>
      <c r="H5012" s="58" t="s">
        <v>412</v>
      </c>
      <c r="I5012" s="59">
        <v>2.33</v>
      </c>
      <c r="J5012">
        <v>1</v>
      </c>
      <c r="K5012" s="191"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1.05</v>
      </c>
      <c r="L5012" s="192" t="str">
        <f t="shared" si="78"/>
        <v>Beer355</v>
      </c>
      <c r="M5012" s="191">
        <f>VLOOKUP(L5012,'Slope %'!C:D,2,0)</f>
        <v>0.12</v>
      </c>
    </row>
    <row r="5013" spans="1:13" x14ac:dyDescent="0.25">
      <c r="A5013">
        <v>57716</v>
      </c>
      <c r="B5013" s="58" t="s">
        <v>4299</v>
      </c>
      <c r="C5013" s="58" t="s">
        <v>423</v>
      </c>
      <c r="D5013" s="58" t="s">
        <v>455</v>
      </c>
      <c r="E5013" s="58">
        <v>200</v>
      </c>
      <c r="F5013" s="58">
        <v>24</v>
      </c>
      <c r="G5013" s="59">
        <v>11</v>
      </c>
      <c r="H5013" s="58" t="s">
        <v>799</v>
      </c>
      <c r="I5013" s="59">
        <v>8.99</v>
      </c>
      <c r="J5013">
        <v>1</v>
      </c>
      <c r="K5013" s="191"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2.4700000000000002</v>
      </c>
      <c r="L5013" s="192" t="str">
        <f t="shared" si="78"/>
        <v>Wine200</v>
      </c>
      <c r="M5013" s="191">
        <f>VLOOKUP(L5013,'Slope %'!C:D,2,0)</f>
        <v>0.12</v>
      </c>
    </row>
    <row r="5014" spans="1:13" x14ac:dyDescent="0.25">
      <c r="A5014">
        <v>57730</v>
      </c>
      <c r="B5014" s="58" t="s">
        <v>4300</v>
      </c>
      <c r="C5014" s="58" t="s">
        <v>423</v>
      </c>
      <c r="D5014" s="58" t="s">
        <v>424</v>
      </c>
      <c r="E5014" s="58">
        <v>750</v>
      </c>
      <c r="F5014" s="58">
        <v>12</v>
      </c>
      <c r="G5014" s="59">
        <v>13</v>
      </c>
      <c r="H5014" s="58" t="s">
        <v>421</v>
      </c>
      <c r="I5014" s="59">
        <v>19.989999999999998</v>
      </c>
      <c r="J5014">
        <v>1</v>
      </c>
      <c r="K5014" s="191"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7.61</v>
      </c>
      <c r="L5014" s="192" t="str">
        <f t="shared" si="78"/>
        <v>Wine750</v>
      </c>
      <c r="M5014" s="191">
        <f>VLOOKUP(L5014,'Slope %'!C:D,2,0)</f>
        <v>0.1</v>
      </c>
    </row>
    <row r="5015" spans="1:13" x14ac:dyDescent="0.25">
      <c r="A5015">
        <v>57737</v>
      </c>
      <c r="B5015" s="58" t="s">
        <v>4301</v>
      </c>
      <c r="C5015" s="58" t="s">
        <v>673</v>
      </c>
      <c r="D5015" s="58" t="s">
        <v>674</v>
      </c>
      <c r="E5015" s="58">
        <v>473</v>
      </c>
      <c r="F5015" s="58">
        <v>24</v>
      </c>
      <c r="G5015" s="59">
        <v>7</v>
      </c>
      <c r="H5015" s="58" t="s">
        <v>3809</v>
      </c>
      <c r="I5015" s="59">
        <v>3.99</v>
      </c>
      <c r="J5015">
        <v>1</v>
      </c>
      <c r="K5015" s="191"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2.74</v>
      </c>
      <c r="L5015" s="192" t="str">
        <f t="shared" si="78"/>
        <v>Ready to Drink473</v>
      </c>
      <c r="M5015" s="191">
        <f>VLOOKUP(L5015,'Slope %'!C:D,2,0)</f>
        <v>0.12</v>
      </c>
    </row>
    <row r="5016" spans="1:13" x14ac:dyDescent="0.25">
      <c r="A5016">
        <v>57737</v>
      </c>
      <c r="B5016" s="58" t="s">
        <v>4301</v>
      </c>
      <c r="C5016" s="58" t="s">
        <v>673</v>
      </c>
      <c r="D5016" s="58" t="s">
        <v>674</v>
      </c>
      <c r="E5016" s="58">
        <v>473</v>
      </c>
      <c r="F5016" s="58">
        <v>24</v>
      </c>
      <c r="G5016" s="59">
        <v>7</v>
      </c>
      <c r="H5016" s="58" t="s">
        <v>3809</v>
      </c>
      <c r="I5016" s="59">
        <v>3.99</v>
      </c>
      <c r="J5016">
        <v>1</v>
      </c>
      <c r="K5016" s="191"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2.74</v>
      </c>
      <c r="L5016" s="192" t="str">
        <f t="shared" si="78"/>
        <v>Ready to Drink473</v>
      </c>
      <c r="M5016" s="191">
        <f>VLOOKUP(L5016,'Slope %'!C:D,2,0)</f>
        <v>0.12</v>
      </c>
    </row>
    <row r="5017" spans="1:13" x14ac:dyDescent="0.25">
      <c r="A5017">
        <v>57739</v>
      </c>
      <c r="B5017" s="58" t="s">
        <v>4302</v>
      </c>
      <c r="C5017" s="58" t="s">
        <v>414</v>
      </c>
      <c r="D5017" s="58" t="s">
        <v>663</v>
      </c>
      <c r="E5017" s="58">
        <v>750</v>
      </c>
      <c r="F5017" s="58">
        <v>12</v>
      </c>
      <c r="G5017" s="59">
        <v>30</v>
      </c>
      <c r="H5017" s="58" t="s">
        <v>419</v>
      </c>
      <c r="I5017" s="59">
        <v>51.99</v>
      </c>
      <c r="J5017">
        <v>1</v>
      </c>
      <c r="K5017" s="191"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17.57</v>
      </c>
      <c r="L5017" s="192" t="str">
        <f t="shared" si="78"/>
        <v>Spirits750</v>
      </c>
      <c r="M5017" s="191">
        <f>VLOOKUP(L5017,'Slope %'!C:D,2,0)</f>
        <v>7.0000000000000007E-2</v>
      </c>
    </row>
    <row r="5018" spans="1:13" x14ac:dyDescent="0.25">
      <c r="A5018">
        <v>57740</v>
      </c>
      <c r="B5018" s="58" t="s">
        <v>4303</v>
      </c>
      <c r="C5018" s="58" t="s">
        <v>673</v>
      </c>
      <c r="D5018" s="58" t="s">
        <v>750</v>
      </c>
      <c r="E5018" s="58">
        <v>1600</v>
      </c>
      <c r="F5018" s="58">
        <v>8</v>
      </c>
      <c r="G5018" s="59">
        <v>7</v>
      </c>
      <c r="H5018" s="58" t="s">
        <v>3809</v>
      </c>
      <c r="I5018" s="59">
        <v>12.99</v>
      </c>
      <c r="J5018">
        <v>4</v>
      </c>
      <c r="K5018" s="191"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8.74</v>
      </c>
      <c r="L5018" s="192" t="str">
        <f t="shared" si="78"/>
        <v>Ready to Drink1600</v>
      </c>
      <c r="M5018" s="191">
        <f>VLOOKUP(L5018,'Slope %'!C:D,2,0)</f>
        <v>0.1</v>
      </c>
    </row>
    <row r="5019" spans="1:13" x14ac:dyDescent="0.25">
      <c r="A5019">
        <v>57740</v>
      </c>
      <c r="B5019" s="58" t="s">
        <v>4303</v>
      </c>
      <c r="C5019" s="58" t="s">
        <v>673</v>
      </c>
      <c r="D5019" s="58" t="s">
        <v>750</v>
      </c>
      <c r="E5019" s="58">
        <v>1600</v>
      </c>
      <c r="F5019" s="58">
        <v>8</v>
      </c>
      <c r="G5019" s="59">
        <v>7</v>
      </c>
      <c r="H5019" s="58" t="s">
        <v>3809</v>
      </c>
      <c r="I5019" s="59">
        <v>12.99</v>
      </c>
      <c r="J5019">
        <v>4</v>
      </c>
      <c r="K5019" s="191"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8.74</v>
      </c>
      <c r="L5019" s="192" t="str">
        <f t="shared" si="78"/>
        <v>Ready to Drink1600</v>
      </c>
      <c r="M5019" s="191">
        <f>VLOOKUP(L5019,'Slope %'!C:D,2,0)</f>
        <v>0.1</v>
      </c>
    </row>
    <row r="5020" spans="1:13" x14ac:dyDescent="0.25">
      <c r="A5020">
        <v>57741</v>
      </c>
      <c r="B5020" s="58" t="s">
        <v>4304</v>
      </c>
      <c r="C5020" s="58" t="s">
        <v>673</v>
      </c>
      <c r="D5020" s="58" t="s">
        <v>750</v>
      </c>
      <c r="E5020" s="58">
        <v>1600</v>
      </c>
      <c r="F5020" s="58">
        <v>8</v>
      </c>
      <c r="G5020" s="59">
        <v>7</v>
      </c>
      <c r="H5020" s="58" t="s">
        <v>3809</v>
      </c>
      <c r="I5020" s="59">
        <v>12.99</v>
      </c>
      <c r="J5020">
        <v>4</v>
      </c>
      <c r="K5020" s="191"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8.74</v>
      </c>
      <c r="L5020" s="192" t="str">
        <f t="shared" si="78"/>
        <v>Ready to Drink1600</v>
      </c>
      <c r="M5020" s="191">
        <f>VLOOKUP(L5020,'Slope %'!C:D,2,0)</f>
        <v>0.1</v>
      </c>
    </row>
    <row r="5021" spans="1:13" x14ac:dyDescent="0.25">
      <c r="A5021">
        <v>57741</v>
      </c>
      <c r="B5021" s="58" t="s">
        <v>4304</v>
      </c>
      <c r="C5021" s="58" t="s">
        <v>673</v>
      </c>
      <c r="D5021" s="58" t="s">
        <v>750</v>
      </c>
      <c r="E5021" s="58">
        <v>1600</v>
      </c>
      <c r="F5021" s="58">
        <v>8</v>
      </c>
      <c r="G5021" s="59">
        <v>7</v>
      </c>
      <c r="H5021" s="58" t="s">
        <v>3809</v>
      </c>
      <c r="I5021" s="59">
        <v>12.99</v>
      </c>
      <c r="J5021">
        <v>4</v>
      </c>
      <c r="K5021" s="191"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8.74</v>
      </c>
      <c r="L5021" s="192" t="str">
        <f t="shared" si="78"/>
        <v>Ready to Drink1600</v>
      </c>
      <c r="M5021" s="191">
        <f>VLOOKUP(L5021,'Slope %'!C:D,2,0)</f>
        <v>0.1</v>
      </c>
    </row>
    <row r="5022" spans="1:13" x14ac:dyDescent="0.25">
      <c r="A5022">
        <v>57744</v>
      </c>
      <c r="B5022" s="58" t="s">
        <v>4305</v>
      </c>
      <c r="C5022" s="58" t="s">
        <v>423</v>
      </c>
      <c r="D5022" s="58" t="s">
        <v>575</v>
      </c>
      <c r="E5022" s="58">
        <v>750</v>
      </c>
      <c r="F5022" s="58">
        <v>12</v>
      </c>
      <c r="G5022" s="59">
        <v>9</v>
      </c>
      <c r="H5022" s="58" t="s">
        <v>591</v>
      </c>
      <c r="I5022" s="59">
        <v>19.989999999999998</v>
      </c>
      <c r="J5022">
        <v>1</v>
      </c>
      <c r="K5022" s="191"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5.27</v>
      </c>
      <c r="L5022" s="192" t="str">
        <f t="shared" si="78"/>
        <v>Wine750</v>
      </c>
      <c r="M5022" s="191">
        <f>VLOOKUP(L5022,'Slope %'!C:D,2,0)</f>
        <v>0.1</v>
      </c>
    </row>
    <row r="5023" spans="1:13" x14ac:dyDescent="0.25">
      <c r="A5023">
        <v>57745</v>
      </c>
      <c r="B5023" s="58" t="s">
        <v>4306</v>
      </c>
      <c r="C5023" s="58" t="s">
        <v>673</v>
      </c>
      <c r="D5023" s="58" t="s">
        <v>674</v>
      </c>
      <c r="E5023" s="58">
        <v>4260</v>
      </c>
      <c r="F5023" s="58">
        <v>2</v>
      </c>
      <c r="G5023" s="59">
        <v>7</v>
      </c>
      <c r="H5023" s="58" t="s">
        <v>3809</v>
      </c>
      <c r="I5023" s="59">
        <v>29.99</v>
      </c>
      <c r="J5023">
        <v>12</v>
      </c>
      <c r="K5023" s="191"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23.28</v>
      </c>
      <c r="L5023" s="192" t="str">
        <f t="shared" si="78"/>
        <v>Ready to Drink4260</v>
      </c>
      <c r="M5023" s="191">
        <f>VLOOKUP(L5023,'Slope %'!C:D,2,0)</f>
        <v>7.0000000000000007E-2</v>
      </c>
    </row>
    <row r="5024" spans="1:13" x14ac:dyDescent="0.25">
      <c r="A5024">
        <v>57745</v>
      </c>
      <c r="B5024" s="58" t="s">
        <v>4306</v>
      </c>
      <c r="C5024" s="58" t="s">
        <v>673</v>
      </c>
      <c r="D5024" s="58" t="s">
        <v>674</v>
      </c>
      <c r="E5024" s="58">
        <v>4260</v>
      </c>
      <c r="F5024" s="58">
        <v>2</v>
      </c>
      <c r="G5024" s="59">
        <v>7</v>
      </c>
      <c r="H5024" s="58" t="s">
        <v>3809</v>
      </c>
      <c r="I5024" s="59">
        <v>29.99</v>
      </c>
      <c r="J5024">
        <v>12</v>
      </c>
      <c r="K5024" s="191"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23.28</v>
      </c>
      <c r="L5024" s="192" t="str">
        <f t="shared" si="78"/>
        <v>Ready to Drink4260</v>
      </c>
      <c r="M5024" s="191">
        <f>VLOOKUP(L5024,'Slope %'!C:D,2,0)</f>
        <v>7.0000000000000007E-2</v>
      </c>
    </row>
    <row r="5025" spans="1:13" x14ac:dyDescent="0.25">
      <c r="A5025">
        <v>57752</v>
      </c>
      <c r="B5025" s="58" t="s">
        <v>4307</v>
      </c>
      <c r="C5025" s="58" t="s">
        <v>423</v>
      </c>
      <c r="D5025" s="58" t="s">
        <v>575</v>
      </c>
      <c r="E5025" s="58">
        <v>750</v>
      </c>
      <c r="F5025" s="58">
        <v>12</v>
      </c>
      <c r="G5025" s="59">
        <v>11.5</v>
      </c>
      <c r="H5025" s="58" t="s">
        <v>425</v>
      </c>
      <c r="I5025" s="59">
        <v>12.99</v>
      </c>
      <c r="J5025">
        <v>1</v>
      </c>
      <c r="K5025" s="191"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6.73</v>
      </c>
      <c r="L5025" s="192" t="str">
        <f t="shared" si="78"/>
        <v>Wine750</v>
      </c>
      <c r="M5025" s="191">
        <f>VLOOKUP(L5025,'Slope %'!C:D,2,0)</f>
        <v>0.1</v>
      </c>
    </row>
    <row r="5026" spans="1:13" x14ac:dyDescent="0.25">
      <c r="A5026">
        <v>57755</v>
      </c>
      <c r="B5026" s="58" t="s">
        <v>4308</v>
      </c>
      <c r="C5026" s="58" t="s">
        <v>414</v>
      </c>
      <c r="D5026" s="58" t="s">
        <v>566</v>
      </c>
      <c r="E5026" s="58">
        <v>750</v>
      </c>
      <c r="F5026" s="58">
        <v>12</v>
      </c>
      <c r="G5026" s="59">
        <v>13.75</v>
      </c>
      <c r="H5026" s="58" t="s">
        <v>451</v>
      </c>
      <c r="I5026" s="59">
        <v>39.99</v>
      </c>
      <c r="J5026">
        <v>1</v>
      </c>
      <c r="K5026" s="191"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8.0500000000000007</v>
      </c>
      <c r="L5026" s="192" t="str">
        <f t="shared" si="78"/>
        <v>Spirits750</v>
      </c>
      <c r="M5026" s="191">
        <f>VLOOKUP(L5026,'Slope %'!C:D,2,0)</f>
        <v>7.0000000000000007E-2</v>
      </c>
    </row>
    <row r="5027" spans="1:13" x14ac:dyDescent="0.25">
      <c r="A5027">
        <v>57765</v>
      </c>
      <c r="B5027" s="58" t="s">
        <v>4309</v>
      </c>
      <c r="C5027" s="58" t="s">
        <v>414</v>
      </c>
      <c r="D5027" s="58" t="s">
        <v>460</v>
      </c>
      <c r="E5027" s="58">
        <v>750</v>
      </c>
      <c r="F5027" s="58">
        <v>6</v>
      </c>
      <c r="G5027" s="59">
        <v>42</v>
      </c>
      <c r="H5027" s="58" t="s">
        <v>419</v>
      </c>
      <c r="I5027" s="59">
        <v>42.99</v>
      </c>
      <c r="J5027">
        <v>1</v>
      </c>
      <c r="K5027" s="191"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24.59</v>
      </c>
      <c r="L5027" s="192" t="str">
        <f t="shared" si="78"/>
        <v>Spirits750</v>
      </c>
      <c r="M5027" s="191">
        <f>VLOOKUP(L5027,'Slope %'!C:D,2,0)</f>
        <v>7.0000000000000007E-2</v>
      </c>
    </row>
    <row r="5028" spans="1:13" x14ac:dyDescent="0.25">
      <c r="A5028">
        <v>57767</v>
      </c>
      <c r="B5028" s="58" t="s">
        <v>4310</v>
      </c>
      <c r="C5028" s="58" t="s">
        <v>414</v>
      </c>
      <c r="D5028" s="58" t="s">
        <v>1896</v>
      </c>
      <c r="E5028" s="58">
        <v>750</v>
      </c>
      <c r="F5028" s="58">
        <v>6</v>
      </c>
      <c r="G5028" s="59">
        <v>43</v>
      </c>
      <c r="H5028" s="58" t="s">
        <v>428</v>
      </c>
      <c r="I5028" s="59">
        <v>31.49</v>
      </c>
      <c r="J5028">
        <v>1</v>
      </c>
      <c r="K5028" s="191"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25.18</v>
      </c>
      <c r="L5028" s="192" t="str">
        <f t="shared" si="78"/>
        <v>Spirits750</v>
      </c>
      <c r="M5028" s="191">
        <f>VLOOKUP(L5028,'Slope %'!C:D,2,0)</f>
        <v>7.0000000000000007E-2</v>
      </c>
    </row>
    <row r="5029" spans="1:13" x14ac:dyDescent="0.25">
      <c r="A5029">
        <v>57769</v>
      </c>
      <c r="B5029" s="58" t="s">
        <v>4311</v>
      </c>
      <c r="C5029" s="58" t="s">
        <v>414</v>
      </c>
      <c r="D5029" s="58" t="s">
        <v>566</v>
      </c>
      <c r="E5029" s="58">
        <v>750</v>
      </c>
      <c r="F5029" s="58">
        <v>12</v>
      </c>
      <c r="G5029" s="59">
        <v>17</v>
      </c>
      <c r="H5029" s="58" t="s">
        <v>448</v>
      </c>
      <c r="I5029" s="59">
        <v>30.97</v>
      </c>
      <c r="J5029">
        <v>1</v>
      </c>
      <c r="K5029" s="191"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9.9499999999999993</v>
      </c>
      <c r="L5029" s="192" t="str">
        <f t="shared" si="78"/>
        <v>Spirits750</v>
      </c>
      <c r="M5029" s="191">
        <f>VLOOKUP(L5029,'Slope %'!C:D,2,0)</f>
        <v>7.0000000000000007E-2</v>
      </c>
    </row>
    <row r="5030" spans="1:13" x14ac:dyDescent="0.25">
      <c r="A5030">
        <v>57771</v>
      </c>
      <c r="B5030" s="58" t="s">
        <v>4312</v>
      </c>
      <c r="C5030" s="58" t="s">
        <v>414</v>
      </c>
      <c r="D5030" s="58" t="s">
        <v>440</v>
      </c>
      <c r="E5030" s="58">
        <v>750</v>
      </c>
      <c r="F5030" s="58">
        <v>6</v>
      </c>
      <c r="G5030" s="59">
        <v>33</v>
      </c>
      <c r="H5030" s="58" t="s">
        <v>1241</v>
      </c>
      <c r="I5030" s="59">
        <v>43.99</v>
      </c>
      <c r="J5030">
        <v>1</v>
      </c>
      <c r="K5030" s="191"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19.32</v>
      </c>
      <c r="L5030" s="192" t="str">
        <f t="shared" si="78"/>
        <v>Spirits750</v>
      </c>
      <c r="M5030" s="191">
        <f>VLOOKUP(L5030,'Slope %'!C:D,2,0)</f>
        <v>7.0000000000000007E-2</v>
      </c>
    </row>
    <row r="5031" spans="1:13" x14ac:dyDescent="0.25">
      <c r="A5031">
        <v>57777</v>
      </c>
      <c r="B5031" s="58" t="s">
        <v>4313</v>
      </c>
      <c r="C5031" s="58" t="s">
        <v>414</v>
      </c>
      <c r="D5031" s="58" t="s">
        <v>1665</v>
      </c>
      <c r="E5031" s="58">
        <v>750</v>
      </c>
      <c r="F5031" s="58">
        <v>12</v>
      </c>
      <c r="G5031" s="59">
        <v>21</v>
      </c>
      <c r="H5031" s="58" t="s">
        <v>445</v>
      </c>
      <c r="I5031" s="59">
        <v>29.29</v>
      </c>
      <c r="J5031">
        <v>1</v>
      </c>
      <c r="K5031" s="191"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12.3</v>
      </c>
      <c r="L5031" s="192" t="str">
        <f t="shared" si="78"/>
        <v>Spirits750</v>
      </c>
      <c r="M5031" s="191">
        <f>VLOOKUP(L5031,'Slope %'!C:D,2,0)</f>
        <v>7.0000000000000007E-2</v>
      </c>
    </row>
    <row r="5032" spans="1:13" x14ac:dyDescent="0.25">
      <c r="A5032">
        <v>57779</v>
      </c>
      <c r="B5032" s="58" t="s">
        <v>4314</v>
      </c>
      <c r="C5032" s="58" t="s">
        <v>414</v>
      </c>
      <c r="D5032" s="58" t="s">
        <v>552</v>
      </c>
      <c r="E5032" s="58">
        <v>750</v>
      </c>
      <c r="F5032" s="58">
        <v>12</v>
      </c>
      <c r="G5032" s="59">
        <v>15</v>
      </c>
      <c r="H5032" s="58" t="s">
        <v>445</v>
      </c>
      <c r="I5032" s="59">
        <v>35.49</v>
      </c>
      <c r="J5032">
        <v>1</v>
      </c>
      <c r="K5032" s="191"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8.7799999999999994</v>
      </c>
      <c r="L5032" s="192" t="str">
        <f t="shared" si="78"/>
        <v>Spirits750</v>
      </c>
      <c r="M5032" s="191">
        <f>VLOOKUP(L5032,'Slope %'!C:D,2,0)</f>
        <v>7.0000000000000007E-2</v>
      </c>
    </row>
    <row r="5033" spans="1:13" x14ac:dyDescent="0.25">
      <c r="A5033">
        <v>57781</v>
      </c>
      <c r="B5033" s="58" t="s">
        <v>4315</v>
      </c>
      <c r="C5033" s="58" t="s">
        <v>673</v>
      </c>
      <c r="D5033" s="58" t="s">
        <v>674</v>
      </c>
      <c r="E5033" s="58">
        <v>1420</v>
      </c>
      <c r="F5033" s="58">
        <v>6</v>
      </c>
      <c r="G5033" s="59">
        <v>7</v>
      </c>
      <c r="H5033" s="58" t="s">
        <v>3809</v>
      </c>
      <c r="I5033" s="59">
        <v>11.99</v>
      </c>
      <c r="J5033">
        <v>4</v>
      </c>
      <c r="K5033" s="191"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7.76</v>
      </c>
      <c r="L5033" s="192" t="str">
        <f t="shared" si="78"/>
        <v>Ready to Drink1420</v>
      </c>
      <c r="M5033" s="191">
        <f>VLOOKUP(L5033,'Slope %'!C:D,2,0)</f>
        <v>0.12</v>
      </c>
    </row>
    <row r="5034" spans="1:13" x14ac:dyDescent="0.25">
      <c r="A5034">
        <v>57781</v>
      </c>
      <c r="B5034" s="58" t="s">
        <v>4315</v>
      </c>
      <c r="C5034" s="58" t="s">
        <v>673</v>
      </c>
      <c r="D5034" s="58" t="s">
        <v>674</v>
      </c>
      <c r="E5034" s="58">
        <v>1420</v>
      </c>
      <c r="F5034" s="58">
        <v>6</v>
      </c>
      <c r="G5034" s="59">
        <v>7</v>
      </c>
      <c r="H5034" s="58" t="s">
        <v>3809</v>
      </c>
      <c r="I5034" s="59">
        <v>11.99</v>
      </c>
      <c r="J5034">
        <v>4</v>
      </c>
      <c r="K5034" s="191"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7.76</v>
      </c>
      <c r="L5034" s="192" t="str">
        <f t="shared" si="78"/>
        <v>Ready to Drink1420</v>
      </c>
      <c r="M5034" s="191">
        <f>VLOOKUP(L5034,'Slope %'!C:D,2,0)</f>
        <v>0.12</v>
      </c>
    </row>
    <row r="5035" spans="1:13" x14ac:dyDescent="0.25">
      <c r="A5035">
        <v>57782</v>
      </c>
      <c r="B5035" s="58" t="s">
        <v>4316</v>
      </c>
      <c r="C5035" s="58" t="s">
        <v>673</v>
      </c>
      <c r="D5035" s="58" t="s">
        <v>674</v>
      </c>
      <c r="E5035" s="58">
        <v>1420</v>
      </c>
      <c r="F5035" s="58">
        <v>6</v>
      </c>
      <c r="G5035" s="59">
        <v>7</v>
      </c>
      <c r="H5035" s="58" t="s">
        <v>3809</v>
      </c>
      <c r="I5035" s="59">
        <v>11.99</v>
      </c>
      <c r="J5035">
        <v>4</v>
      </c>
      <c r="K5035" s="191"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7.76</v>
      </c>
      <c r="L5035" s="192" t="str">
        <f t="shared" si="78"/>
        <v>Ready to Drink1420</v>
      </c>
      <c r="M5035" s="191">
        <f>VLOOKUP(L5035,'Slope %'!C:D,2,0)</f>
        <v>0.12</v>
      </c>
    </row>
    <row r="5036" spans="1:13" x14ac:dyDescent="0.25">
      <c r="A5036">
        <v>57782</v>
      </c>
      <c r="B5036" s="58" t="s">
        <v>4316</v>
      </c>
      <c r="C5036" s="58" t="s">
        <v>673</v>
      </c>
      <c r="D5036" s="58" t="s">
        <v>674</v>
      </c>
      <c r="E5036" s="58">
        <v>1420</v>
      </c>
      <c r="F5036" s="58">
        <v>6</v>
      </c>
      <c r="G5036" s="59">
        <v>7</v>
      </c>
      <c r="H5036" s="58" t="s">
        <v>3809</v>
      </c>
      <c r="I5036" s="59">
        <v>11.99</v>
      </c>
      <c r="J5036">
        <v>4</v>
      </c>
      <c r="K5036" s="191"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7.76</v>
      </c>
      <c r="L5036" s="192" t="str">
        <f t="shared" si="78"/>
        <v>Ready to Drink1420</v>
      </c>
      <c r="M5036" s="191">
        <f>VLOOKUP(L5036,'Slope %'!C:D,2,0)</f>
        <v>0.12</v>
      </c>
    </row>
    <row r="5037" spans="1:13" x14ac:dyDescent="0.25">
      <c r="A5037">
        <v>57784</v>
      </c>
      <c r="B5037" s="58" t="s">
        <v>4317</v>
      </c>
      <c r="C5037" s="58" t="s">
        <v>673</v>
      </c>
      <c r="D5037" s="58" t="s">
        <v>674</v>
      </c>
      <c r="E5037" s="58">
        <v>2840</v>
      </c>
      <c r="F5037" s="58">
        <v>3</v>
      </c>
      <c r="G5037" s="59">
        <v>7</v>
      </c>
      <c r="H5037" s="58" t="s">
        <v>3809</v>
      </c>
      <c r="I5037" s="59">
        <v>23.99</v>
      </c>
      <c r="J5037">
        <v>8</v>
      </c>
      <c r="K5037" s="191"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15.52</v>
      </c>
      <c r="L5037" s="192" t="str">
        <f t="shared" si="78"/>
        <v>Ready to Drink2840</v>
      </c>
      <c r="M5037" s="191">
        <f>VLOOKUP(L5037,'Slope %'!C:D,2,0)</f>
        <v>7.0000000000000007E-2</v>
      </c>
    </row>
    <row r="5038" spans="1:13" x14ac:dyDescent="0.25">
      <c r="A5038">
        <v>57784</v>
      </c>
      <c r="B5038" s="58" t="s">
        <v>4317</v>
      </c>
      <c r="C5038" s="58" t="s">
        <v>673</v>
      </c>
      <c r="D5038" s="58" t="s">
        <v>674</v>
      </c>
      <c r="E5038" s="58">
        <v>2840</v>
      </c>
      <c r="F5038" s="58">
        <v>3</v>
      </c>
      <c r="G5038" s="59">
        <v>7</v>
      </c>
      <c r="H5038" s="58" t="s">
        <v>3809</v>
      </c>
      <c r="I5038" s="59">
        <v>23.99</v>
      </c>
      <c r="J5038">
        <v>8</v>
      </c>
      <c r="K5038" s="191"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15.52</v>
      </c>
      <c r="L5038" s="192" t="str">
        <f t="shared" si="78"/>
        <v>Ready to Drink2840</v>
      </c>
      <c r="M5038" s="191">
        <f>VLOOKUP(L5038,'Slope %'!C:D,2,0)</f>
        <v>7.0000000000000007E-2</v>
      </c>
    </row>
    <row r="5039" spans="1:13" x14ac:dyDescent="0.25">
      <c r="A5039">
        <v>57785</v>
      </c>
      <c r="B5039" s="58" t="s">
        <v>4318</v>
      </c>
      <c r="C5039" s="58" t="s">
        <v>673</v>
      </c>
      <c r="D5039" s="58" t="s">
        <v>1264</v>
      </c>
      <c r="E5039" s="58">
        <v>4260</v>
      </c>
      <c r="F5039" s="58">
        <v>2</v>
      </c>
      <c r="G5039" s="59">
        <v>5</v>
      </c>
      <c r="H5039" s="58" t="s">
        <v>600</v>
      </c>
      <c r="I5039" s="59">
        <v>32.99</v>
      </c>
      <c r="J5039">
        <v>12</v>
      </c>
      <c r="K5039" s="191"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16.63</v>
      </c>
      <c r="L5039" s="192" t="str">
        <f t="shared" si="78"/>
        <v>Ready to Drink4260</v>
      </c>
      <c r="M5039" s="191">
        <f>VLOOKUP(L5039,'Slope %'!C:D,2,0)</f>
        <v>7.0000000000000007E-2</v>
      </c>
    </row>
    <row r="5040" spans="1:13" x14ac:dyDescent="0.25">
      <c r="A5040">
        <v>57785</v>
      </c>
      <c r="B5040" s="58" t="s">
        <v>4318</v>
      </c>
      <c r="C5040" s="58" t="s">
        <v>673</v>
      </c>
      <c r="D5040" s="58" t="s">
        <v>1264</v>
      </c>
      <c r="E5040" s="58">
        <v>4260</v>
      </c>
      <c r="F5040" s="58">
        <v>2</v>
      </c>
      <c r="G5040" s="59">
        <v>5</v>
      </c>
      <c r="H5040" s="58" t="s">
        <v>600</v>
      </c>
      <c r="I5040" s="59">
        <v>32.99</v>
      </c>
      <c r="J5040">
        <v>12</v>
      </c>
      <c r="K5040" s="191"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16.63</v>
      </c>
      <c r="L5040" s="192" t="str">
        <f t="shared" si="78"/>
        <v>Ready to Drink4260</v>
      </c>
      <c r="M5040" s="191">
        <f>VLOOKUP(L5040,'Slope %'!C:D,2,0)</f>
        <v>7.0000000000000007E-2</v>
      </c>
    </row>
    <row r="5041" spans="1:13" x14ac:dyDescent="0.25">
      <c r="A5041">
        <v>57791</v>
      </c>
      <c r="B5041" s="58" t="s">
        <v>1685</v>
      </c>
      <c r="C5041" s="58" t="s">
        <v>414</v>
      </c>
      <c r="D5041" s="58" t="s">
        <v>418</v>
      </c>
      <c r="E5041" s="58">
        <v>750</v>
      </c>
      <c r="F5041" s="58">
        <v>12</v>
      </c>
      <c r="G5041" s="59">
        <v>40</v>
      </c>
      <c r="H5041" s="58" t="s">
        <v>419</v>
      </c>
      <c r="I5041" s="59">
        <v>24.49</v>
      </c>
      <c r="J5041">
        <v>1</v>
      </c>
      <c r="K5041" s="191"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23.42</v>
      </c>
      <c r="L5041" s="192" t="str">
        <f t="shared" si="78"/>
        <v>Spirits750</v>
      </c>
      <c r="M5041" s="191">
        <f>VLOOKUP(L5041,'Slope %'!C:D,2,0)</f>
        <v>7.0000000000000007E-2</v>
      </c>
    </row>
    <row r="5042" spans="1:13" x14ac:dyDescent="0.25">
      <c r="A5042">
        <v>57794</v>
      </c>
      <c r="B5042" s="58" t="s">
        <v>4319</v>
      </c>
      <c r="C5042" s="58" t="s">
        <v>423</v>
      </c>
      <c r="D5042" s="58" t="s">
        <v>473</v>
      </c>
      <c r="E5042" s="58">
        <v>750</v>
      </c>
      <c r="F5042" s="58">
        <v>12</v>
      </c>
      <c r="G5042" s="59">
        <v>13</v>
      </c>
      <c r="H5042" s="58" t="s">
        <v>425</v>
      </c>
      <c r="I5042" s="59">
        <v>15.99</v>
      </c>
      <c r="J5042">
        <v>1</v>
      </c>
      <c r="K5042" s="191"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7.61</v>
      </c>
      <c r="L5042" s="192" t="str">
        <f t="shared" si="78"/>
        <v>Wine750</v>
      </c>
      <c r="M5042" s="191">
        <f>VLOOKUP(L5042,'Slope %'!C:D,2,0)</f>
        <v>0.1</v>
      </c>
    </row>
    <row r="5043" spans="1:13" x14ac:dyDescent="0.25">
      <c r="A5043">
        <v>57796</v>
      </c>
      <c r="B5043" s="58" t="s">
        <v>4320</v>
      </c>
      <c r="C5043" s="58" t="s">
        <v>410</v>
      </c>
      <c r="D5043" s="58" t="s">
        <v>677</v>
      </c>
      <c r="E5043" s="58">
        <v>473</v>
      </c>
      <c r="F5043" s="58">
        <v>24</v>
      </c>
      <c r="G5043" s="59">
        <v>5.5</v>
      </c>
      <c r="H5043" s="58" t="s">
        <v>2066</v>
      </c>
      <c r="I5043" s="59">
        <v>4.6900000000000004</v>
      </c>
      <c r="J5043">
        <v>1</v>
      </c>
      <c r="K5043" s="191"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2.0299999999999998</v>
      </c>
      <c r="L5043" s="192" t="str">
        <f t="shared" si="78"/>
        <v>Beer473</v>
      </c>
      <c r="M5043" s="191">
        <f>VLOOKUP(L5043,'Slope %'!C:D,2,0)</f>
        <v>0.12</v>
      </c>
    </row>
    <row r="5044" spans="1:13" x14ac:dyDescent="0.25">
      <c r="A5044">
        <v>57796</v>
      </c>
      <c r="B5044" s="58" t="s">
        <v>4320</v>
      </c>
      <c r="C5044" s="58" t="s">
        <v>410</v>
      </c>
      <c r="D5044" s="58" t="s">
        <v>677</v>
      </c>
      <c r="E5044" s="58">
        <v>473</v>
      </c>
      <c r="F5044" s="58">
        <v>24</v>
      </c>
      <c r="G5044" s="59">
        <v>5.5</v>
      </c>
      <c r="H5044" s="58" t="s">
        <v>2066</v>
      </c>
      <c r="I5044" s="59">
        <v>4.6900000000000004</v>
      </c>
      <c r="J5044">
        <v>1</v>
      </c>
      <c r="K5044" s="191"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2.0299999999999998</v>
      </c>
      <c r="L5044" s="192" t="str">
        <f t="shared" si="78"/>
        <v>Beer473</v>
      </c>
      <c r="M5044" s="191">
        <f>VLOOKUP(L5044,'Slope %'!C:D,2,0)</f>
        <v>0.12</v>
      </c>
    </row>
    <row r="5045" spans="1:13" x14ac:dyDescent="0.25">
      <c r="A5045">
        <v>57797</v>
      </c>
      <c r="B5045" s="58" t="s">
        <v>4321</v>
      </c>
      <c r="C5045" s="58" t="s">
        <v>410</v>
      </c>
      <c r="D5045" s="58" t="s">
        <v>677</v>
      </c>
      <c r="E5045" s="58">
        <v>473</v>
      </c>
      <c r="F5045" s="58">
        <v>24</v>
      </c>
      <c r="G5045" s="59">
        <v>5</v>
      </c>
      <c r="H5045" s="58" t="s">
        <v>2066</v>
      </c>
      <c r="I5045" s="59">
        <v>4.8499999999999996</v>
      </c>
      <c r="J5045">
        <v>1</v>
      </c>
      <c r="K5045" s="191"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1.85</v>
      </c>
      <c r="L5045" s="192" t="str">
        <f t="shared" si="78"/>
        <v>Beer473</v>
      </c>
      <c r="M5045" s="191">
        <f>VLOOKUP(L5045,'Slope %'!C:D,2,0)</f>
        <v>0.12</v>
      </c>
    </row>
    <row r="5046" spans="1:13" x14ac:dyDescent="0.25">
      <c r="A5046">
        <v>57797</v>
      </c>
      <c r="B5046" s="58" t="s">
        <v>4321</v>
      </c>
      <c r="C5046" s="58" t="s">
        <v>410</v>
      </c>
      <c r="D5046" s="58" t="s">
        <v>677</v>
      </c>
      <c r="E5046" s="58">
        <v>473</v>
      </c>
      <c r="F5046" s="58">
        <v>24</v>
      </c>
      <c r="G5046" s="59">
        <v>5</v>
      </c>
      <c r="H5046" s="58" t="s">
        <v>2066</v>
      </c>
      <c r="I5046" s="59">
        <v>4.8499999999999996</v>
      </c>
      <c r="J5046">
        <v>1</v>
      </c>
      <c r="K5046" s="191"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1.85</v>
      </c>
      <c r="L5046" s="192" t="str">
        <f t="shared" si="78"/>
        <v>Beer473</v>
      </c>
      <c r="M5046" s="191">
        <f>VLOOKUP(L5046,'Slope %'!C:D,2,0)</f>
        <v>0.12</v>
      </c>
    </row>
    <row r="5047" spans="1:13" x14ac:dyDescent="0.25">
      <c r="A5047">
        <v>57798</v>
      </c>
      <c r="B5047" s="58" t="s">
        <v>4322</v>
      </c>
      <c r="C5047" s="58" t="s">
        <v>414</v>
      </c>
      <c r="D5047" s="58" t="s">
        <v>533</v>
      </c>
      <c r="E5047" s="58">
        <v>700</v>
      </c>
      <c r="F5047" s="58">
        <v>6</v>
      </c>
      <c r="G5047" s="59">
        <v>40</v>
      </c>
      <c r="H5047" s="58" t="s">
        <v>448</v>
      </c>
      <c r="I5047" s="59">
        <v>51.99</v>
      </c>
      <c r="J5047">
        <v>1</v>
      </c>
      <c r="K5047" s="191"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21.86</v>
      </c>
      <c r="L5047" s="192" t="str">
        <f t="shared" si="78"/>
        <v>Spirits700</v>
      </c>
      <c r="M5047" s="191">
        <f>VLOOKUP(L5047,'Slope %'!C:D,2,0)</f>
        <v>7.0000000000000007E-2</v>
      </c>
    </row>
    <row r="5048" spans="1:13" x14ac:dyDescent="0.25">
      <c r="A5048">
        <v>57799</v>
      </c>
      <c r="B5048" s="58" t="s">
        <v>4323</v>
      </c>
      <c r="C5048" s="58" t="s">
        <v>410</v>
      </c>
      <c r="D5048" s="58" t="s">
        <v>411</v>
      </c>
      <c r="E5048" s="58">
        <v>473</v>
      </c>
      <c r="F5048" s="58">
        <v>24</v>
      </c>
      <c r="G5048" s="59">
        <v>5</v>
      </c>
      <c r="H5048" s="58" t="s">
        <v>2066</v>
      </c>
      <c r="I5048" s="59">
        <v>4.29</v>
      </c>
      <c r="J5048">
        <v>1</v>
      </c>
      <c r="K5048" s="191"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1.85</v>
      </c>
      <c r="L5048" s="192" t="str">
        <f t="shared" si="78"/>
        <v>Beer473</v>
      </c>
      <c r="M5048" s="191">
        <f>VLOOKUP(L5048,'Slope %'!C:D,2,0)</f>
        <v>0.12</v>
      </c>
    </row>
    <row r="5049" spans="1:13" x14ac:dyDescent="0.25">
      <c r="A5049">
        <v>57799</v>
      </c>
      <c r="B5049" s="58" t="s">
        <v>4323</v>
      </c>
      <c r="C5049" s="58" t="s">
        <v>410</v>
      </c>
      <c r="D5049" s="58" t="s">
        <v>411</v>
      </c>
      <c r="E5049" s="58">
        <v>473</v>
      </c>
      <c r="F5049" s="58">
        <v>24</v>
      </c>
      <c r="G5049" s="59">
        <v>5</v>
      </c>
      <c r="H5049" s="58" t="s">
        <v>2066</v>
      </c>
      <c r="I5049" s="59">
        <v>4.29</v>
      </c>
      <c r="J5049">
        <v>1</v>
      </c>
      <c r="K5049" s="191"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1.85</v>
      </c>
      <c r="L5049" s="192" t="str">
        <f t="shared" si="78"/>
        <v>Beer473</v>
      </c>
      <c r="M5049" s="191">
        <f>VLOOKUP(L5049,'Slope %'!C:D,2,0)</f>
        <v>0.12</v>
      </c>
    </row>
    <row r="5050" spans="1:13" x14ac:dyDescent="0.25">
      <c r="A5050">
        <v>57803</v>
      </c>
      <c r="B5050" s="58" t="s">
        <v>4324</v>
      </c>
      <c r="C5050" s="58" t="s">
        <v>410</v>
      </c>
      <c r="D5050" s="58" t="s">
        <v>677</v>
      </c>
      <c r="E5050" s="58">
        <v>473</v>
      </c>
      <c r="F5050" s="58">
        <v>24</v>
      </c>
      <c r="G5050" s="59">
        <v>5</v>
      </c>
      <c r="H5050" s="58" t="s">
        <v>1526</v>
      </c>
      <c r="I5050" s="59">
        <v>3.89</v>
      </c>
      <c r="J5050">
        <v>1</v>
      </c>
      <c r="K5050" s="191"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1.85</v>
      </c>
      <c r="L5050" s="192" t="str">
        <f t="shared" si="78"/>
        <v>Beer473</v>
      </c>
      <c r="M5050" s="191">
        <f>VLOOKUP(L5050,'Slope %'!C:D,2,0)</f>
        <v>0.12</v>
      </c>
    </row>
    <row r="5051" spans="1:13" x14ac:dyDescent="0.25">
      <c r="A5051">
        <v>57803</v>
      </c>
      <c r="B5051" s="58" t="s">
        <v>4324</v>
      </c>
      <c r="C5051" s="58" t="s">
        <v>410</v>
      </c>
      <c r="D5051" s="58" t="s">
        <v>677</v>
      </c>
      <c r="E5051" s="58">
        <v>473</v>
      </c>
      <c r="F5051" s="58">
        <v>24</v>
      </c>
      <c r="G5051" s="59">
        <v>5</v>
      </c>
      <c r="H5051" s="58" t="s">
        <v>1526</v>
      </c>
      <c r="I5051" s="59">
        <v>3.89</v>
      </c>
      <c r="J5051">
        <v>1</v>
      </c>
      <c r="K5051" s="191"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1.85</v>
      </c>
      <c r="L5051" s="192" t="str">
        <f t="shared" si="78"/>
        <v>Beer473</v>
      </c>
      <c r="M5051" s="191">
        <f>VLOOKUP(L5051,'Slope %'!C:D,2,0)</f>
        <v>0.12</v>
      </c>
    </row>
    <row r="5052" spans="1:13" x14ac:dyDescent="0.25">
      <c r="A5052">
        <v>57804</v>
      </c>
      <c r="B5052" s="58" t="s">
        <v>4325</v>
      </c>
      <c r="C5052" s="58" t="s">
        <v>410</v>
      </c>
      <c r="D5052" s="58" t="s">
        <v>677</v>
      </c>
      <c r="E5052" s="58">
        <v>473</v>
      </c>
      <c r="F5052" s="58">
        <v>24</v>
      </c>
      <c r="G5052" s="59">
        <v>5.5</v>
      </c>
      <c r="H5052" s="58" t="s">
        <v>1526</v>
      </c>
      <c r="I5052" s="59">
        <v>3.99</v>
      </c>
      <c r="J5052">
        <v>1</v>
      </c>
      <c r="K5052" s="191"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2.0299999999999998</v>
      </c>
      <c r="L5052" s="192" t="str">
        <f t="shared" si="78"/>
        <v>Beer473</v>
      </c>
      <c r="M5052" s="191">
        <f>VLOOKUP(L5052,'Slope %'!C:D,2,0)</f>
        <v>0.12</v>
      </c>
    </row>
    <row r="5053" spans="1:13" x14ac:dyDescent="0.25">
      <c r="A5053">
        <v>57804</v>
      </c>
      <c r="B5053" s="58" t="s">
        <v>4325</v>
      </c>
      <c r="C5053" s="58" t="s">
        <v>410</v>
      </c>
      <c r="D5053" s="58" t="s">
        <v>677</v>
      </c>
      <c r="E5053" s="58">
        <v>473</v>
      </c>
      <c r="F5053" s="58">
        <v>24</v>
      </c>
      <c r="G5053" s="59">
        <v>5.5</v>
      </c>
      <c r="H5053" s="58" t="s">
        <v>1526</v>
      </c>
      <c r="I5053" s="59">
        <v>3.99</v>
      </c>
      <c r="J5053">
        <v>1</v>
      </c>
      <c r="K5053" s="191"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2.0299999999999998</v>
      </c>
      <c r="L5053" s="192" t="str">
        <f t="shared" si="78"/>
        <v>Beer473</v>
      </c>
      <c r="M5053" s="191">
        <f>VLOOKUP(L5053,'Slope %'!C:D,2,0)</f>
        <v>0.12</v>
      </c>
    </row>
    <row r="5054" spans="1:13" x14ac:dyDescent="0.25">
      <c r="A5054">
        <v>57805</v>
      </c>
      <c r="B5054" s="58" t="s">
        <v>4326</v>
      </c>
      <c r="C5054" s="58" t="s">
        <v>410</v>
      </c>
      <c r="D5054" s="58" t="s">
        <v>717</v>
      </c>
      <c r="E5054" s="58">
        <v>473</v>
      </c>
      <c r="F5054" s="58">
        <v>24</v>
      </c>
      <c r="G5054" s="59">
        <v>9</v>
      </c>
      <c r="H5054" s="58" t="s">
        <v>1526</v>
      </c>
      <c r="I5054" s="59">
        <v>3.99</v>
      </c>
      <c r="J5054">
        <v>1</v>
      </c>
      <c r="K5054" s="191"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3.32</v>
      </c>
      <c r="L5054" s="192" t="str">
        <f t="shared" si="78"/>
        <v>Beer473</v>
      </c>
      <c r="M5054" s="191">
        <f>VLOOKUP(L5054,'Slope %'!C:D,2,0)</f>
        <v>0.12</v>
      </c>
    </row>
    <row r="5055" spans="1:13" x14ac:dyDescent="0.25">
      <c r="A5055">
        <v>57805</v>
      </c>
      <c r="B5055" s="58" t="s">
        <v>4326</v>
      </c>
      <c r="C5055" s="58" t="s">
        <v>410</v>
      </c>
      <c r="D5055" s="58" t="s">
        <v>717</v>
      </c>
      <c r="E5055" s="58">
        <v>473</v>
      </c>
      <c r="F5055" s="58">
        <v>24</v>
      </c>
      <c r="G5055" s="59">
        <v>9</v>
      </c>
      <c r="H5055" s="58" t="s">
        <v>1526</v>
      </c>
      <c r="I5055" s="59">
        <v>3.99</v>
      </c>
      <c r="J5055">
        <v>1</v>
      </c>
      <c r="K5055" s="191"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3.32</v>
      </c>
      <c r="L5055" s="192" t="str">
        <f t="shared" si="78"/>
        <v>Beer473</v>
      </c>
      <c r="M5055" s="191">
        <f>VLOOKUP(L5055,'Slope %'!C:D,2,0)</f>
        <v>0.12</v>
      </c>
    </row>
    <row r="5056" spans="1:13" x14ac:dyDescent="0.25">
      <c r="A5056">
        <v>57807</v>
      </c>
      <c r="B5056" s="58" t="s">
        <v>4327</v>
      </c>
      <c r="C5056" s="58" t="s">
        <v>410</v>
      </c>
      <c r="D5056" s="58" t="s">
        <v>677</v>
      </c>
      <c r="E5056" s="58">
        <v>3784</v>
      </c>
      <c r="F5056" s="58">
        <v>3</v>
      </c>
      <c r="G5056" s="59">
        <v>5</v>
      </c>
      <c r="H5056" s="58" t="s">
        <v>1526</v>
      </c>
      <c r="I5056" s="59">
        <v>27.99</v>
      </c>
      <c r="J5056">
        <v>8</v>
      </c>
      <c r="K5056" s="191"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14.77</v>
      </c>
      <c r="L5056" s="192" t="str">
        <f t="shared" si="78"/>
        <v>Beer3784</v>
      </c>
      <c r="M5056" s="191">
        <f>VLOOKUP(L5056,'Slope %'!C:D,2,0)</f>
        <v>7.0000000000000007E-2</v>
      </c>
    </row>
    <row r="5057" spans="1:13" x14ac:dyDescent="0.25">
      <c r="A5057">
        <v>57807</v>
      </c>
      <c r="B5057" s="58" t="s">
        <v>4327</v>
      </c>
      <c r="C5057" s="58" t="s">
        <v>410</v>
      </c>
      <c r="D5057" s="58" t="s">
        <v>677</v>
      </c>
      <c r="E5057" s="58">
        <v>3784</v>
      </c>
      <c r="F5057" s="58">
        <v>3</v>
      </c>
      <c r="G5057" s="59">
        <v>5</v>
      </c>
      <c r="H5057" s="58" t="s">
        <v>1526</v>
      </c>
      <c r="I5057" s="59">
        <v>27.99</v>
      </c>
      <c r="J5057">
        <v>8</v>
      </c>
      <c r="K5057" s="191"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14.77</v>
      </c>
      <c r="L5057" s="192" t="str">
        <f t="shared" si="78"/>
        <v>Beer3784</v>
      </c>
      <c r="M5057" s="191">
        <f>VLOOKUP(L5057,'Slope %'!C:D,2,0)</f>
        <v>7.0000000000000007E-2</v>
      </c>
    </row>
    <row r="5058" spans="1:13" x14ac:dyDescent="0.25">
      <c r="A5058">
        <v>57815</v>
      </c>
      <c r="B5058" s="58" t="s">
        <v>4328</v>
      </c>
      <c r="C5058" s="58" t="s">
        <v>414</v>
      </c>
      <c r="D5058" s="58" t="s">
        <v>552</v>
      </c>
      <c r="E5058" s="58">
        <v>1140</v>
      </c>
      <c r="F5058" s="58">
        <v>12</v>
      </c>
      <c r="G5058" s="59">
        <v>36</v>
      </c>
      <c r="H5058" s="58" t="s">
        <v>437</v>
      </c>
      <c r="I5058" s="59">
        <v>32.99</v>
      </c>
      <c r="J5058">
        <v>1</v>
      </c>
      <c r="K5058" s="191"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32.04</v>
      </c>
      <c r="L5058" s="192" t="str">
        <f t="shared" si="78"/>
        <v>Spirits1140</v>
      </c>
      <c r="M5058" s="191">
        <f>VLOOKUP(L5058,'Slope %'!C:D,2,0)</f>
        <v>0.05</v>
      </c>
    </row>
    <row r="5059" spans="1:13" x14ac:dyDescent="0.25">
      <c r="A5059">
        <v>57816</v>
      </c>
      <c r="B5059" s="58" t="s">
        <v>4329</v>
      </c>
      <c r="C5059" s="58" t="s">
        <v>414</v>
      </c>
      <c r="D5059" s="58" t="s">
        <v>1021</v>
      </c>
      <c r="E5059" s="58">
        <v>750</v>
      </c>
      <c r="F5059" s="58">
        <v>6</v>
      </c>
      <c r="G5059" s="59">
        <v>35</v>
      </c>
      <c r="H5059" s="58" t="s">
        <v>448</v>
      </c>
      <c r="I5059" s="59">
        <v>49.99</v>
      </c>
      <c r="J5059">
        <v>1</v>
      </c>
      <c r="K5059" s="191"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20.49</v>
      </c>
      <c r="L5059" s="192" t="str">
        <f t="shared" ref="L5059:L5122" si="79">(_xlfn.CONCAT(C5059,E5059))</f>
        <v>Spirits750</v>
      </c>
      <c r="M5059" s="191">
        <f>VLOOKUP(L5059,'Slope %'!C:D,2,0)</f>
        <v>7.0000000000000007E-2</v>
      </c>
    </row>
    <row r="5060" spans="1:13" x14ac:dyDescent="0.25">
      <c r="A5060">
        <v>57838</v>
      </c>
      <c r="B5060" s="58" t="s">
        <v>4330</v>
      </c>
      <c r="C5060" s="58" t="s">
        <v>414</v>
      </c>
      <c r="D5060" s="58" t="s">
        <v>1475</v>
      </c>
      <c r="E5060" s="58">
        <v>750</v>
      </c>
      <c r="F5060" s="58">
        <v>6</v>
      </c>
      <c r="G5060" s="59">
        <v>43</v>
      </c>
      <c r="H5060" s="58" t="s">
        <v>416</v>
      </c>
      <c r="I5060" s="59">
        <v>63.99</v>
      </c>
      <c r="J5060">
        <v>1</v>
      </c>
      <c r="K5060" s="191"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25.18</v>
      </c>
      <c r="L5060" s="192" t="str">
        <f t="shared" si="79"/>
        <v>Spirits750</v>
      </c>
      <c r="M5060" s="191">
        <f>VLOOKUP(L5060,'Slope %'!C:D,2,0)</f>
        <v>7.0000000000000007E-2</v>
      </c>
    </row>
    <row r="5061" spans="1:13" x14ac:dyDescent="0.25">
      <c r="A5061">
        <v>57840</v>
      </c>
      <c r="B5061" s="58" t="s">
        <v>4331</v>
      </c>
      <c r="C5061" s="58" t="s">
        <v>414</v>
      </c>
      <c r="D5061" s="58" t="s">
        <v>418</v>
      </c>
      <c r="E5061" s="58">
        <v>750</v>
      </c>
      <c r="F5061" s="58">
        <v>12</v>
      </c>
      <c r="G5061" s="59">
        <v>40</v>
      </c>
      <c r="H5061" s="58" t="s">
        <v>600</v>
      </c>
      <c r="I5061" s="59">
        <v>34.99</v>
      </c>
      <c r="J5061">
        <v>1</v>
      </c>
      <c r="K5061" s="191"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23.42</v>
      </c>
      <c r="L5061" s="192" t="str">
        <f t="shared" si="79"/>
        <v>Spirits750</v>
      </c>
      <c r="M5061" s="191">
        <f>VLOOKUP(L5061,'Slope %'!C:D,2,0)</f>
        <v>7.0000000000000007E-2</v>
      </c>
    </row>
    <row r="5062" spans="1:13" x14ac:dyDescent="0.25">
      <c r="A5062">
        <v>57841</v>
      </c>
      <c r="B5062" s="58" t="s">
        <v>4332</v>
      </c>
      <c r="C5062" s="58" t="s">
        <v>410</v>
      </c>
      <c r="D5062" s="58" t="s">
        <v>411</v>
      </c>
      <c r="E5062" s="58">
        <v>330</v>
      </c>
      <c r="F5062" s="58">
        <v>24</v>
      </c>
      <c r="G5062" s="59">
        <v>5.2</v>
      </c>
      <c r="H5062" s="58" t="s">
        <v>684</v>
      </c>
      <c r="I5062" s="59">
        <v>2.99</v>
      </c>
      <c r="J5062">
        <v>1</v>
      </c>
      <c r="K5062" s="191"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1.34</v>
      </c>
      <c r="L5062" s="192" t="str">
        <f t="shared" si="79"/>
        <v>Beer330</v>
      </c>
      <c r="M5062" s="191">
        <f>VLOOKUP(L5062,'Slope %'!C:D,2,0)</f>
        <v>0.12</v>
      </c>
    </row>
    <row r="5063" spans="1:13" x14ac:dyDescent="0.25">
      <c r="A5063">
        <v>57842</v>
      </c>
      <c r="B5063" s="58" t="s">
        <v>4333</v>
      </c>
      <c r="C5063" s="58" t="s">
        <v>423</v>
      </c>
      <c r="D5063" s="58" t="s">
        <v>935</v>
      </c>
      <c r="E5063" s="58">
        <v>750</v>
      </c>
      <c r="F5063" s="58">
        <v>12</v>
      </c>
      <c r="G5063" s="59">
        <v>7.5</v>
      </c>
      <c r="H5063" s="58" t="s">
        <v>451</v>
      </c>
      <c r="I5063" s="59">
        <v>11.99</v>
      </c>
      <c r="J5063">
        <v>1</v>
      </c>
      <c r="K5063" s="191"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4.3899999999999997</v>
      </c>
      <c r="L5063" s="192" t="str">
        <f t="shared" si="79"/>
        <v>Wine750</v>
      </c>
      <c r="M5063" s="191">
        <f>VLOOKUP(L5063,'Slope %'!C:D,2,0)</f>
        <v>0.1</v>
      </c>
    </row>
    <row r="5064" spans="1:13" x14ac:dyDescent="0.25">
      <c r="A5064">
        <v>57850</v>
      </c>
      <c r="B5064" s="58" t="s">
        <v>4334</v>
      </c>
      <c r="C5064" s="58" t="s">
        <v>410</v>
      </c>
      <c r="D5064" s="58" t="s">
        <v>411</v>
      </c>
      <c r="E5064" s="58">
        <v>5115</v>
      </c>
      <c r="F5064" s="58">
        <v>1</v>
      </c>
      <c r="G5064" s="59">
        <v>4.3</v>
      </c>
      <c r="H5064" s="58" t="s">
        <v>516</v>
      </c>
      <c r="I5064" s="59">
        <v>30.19</v>
      </c>
      <c r="J5064">
        <v>15</v>
      </c>
      <c r="K5064" s="191"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17.170000000000002</v>
      </c>
      <c r="L5064" s="192" t="str">
        <f t="shared" si="79"/>
        <v>Beer5115</v>
      </c>
      <c r="M5064" s="191">
        <f>VLOOKUP(L5064,'Slope %'!C:D,2,0)</f>
        <v>0.05</v>
      </c>
    </row>
    <row r="5065" spans="1:13" x14ac:dyDescent="0.25">
      <c r="A5065">
        <v>57850</v>
      </c>
      <c r="B5065" s="58" t="s">
        <v>4334</v>
      </c>
      <c r="C5065" s="58" t="s">
        <v>410</v>
      </c>
      <c r="D5065" s="58" t="s">
        <v>411</v>
      </c>
      <c r="E5065" s="58">
        <v>5115</v>
      </c>
      <c r="F5065" s="58">
        <v>1</v>
      </c>
      <c r="G5065" s="59">
        <v>4.3</v>
      </c>
      <c r="H5065" s="58" t="s">
        <v>516</v>
      </c>
      <c r="I5065" s="59">
        <v>30.19</v>
      </c>
      <c r="J5065">
        <v>15</v>
      </c>
      <c r="K5065" s="191"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17.170000000000002</v>
      </c>
      <c r="L5065" s="192" t="str">
        <f t="shared" si="79"/>
        <v>Beer5115</v>
      </c>
      <c r="M5065" s="191">
        <f>VLOOKUP(L5065,'Slope %'!C:D,2,0)</f>
        <v>0.05</v>
      </c>
    </row>
    <row r="5066" spans="1:13" x14ac:dyDescent="0.25">
      <c r="A5066">
        <v>57893</v>
      </c>
      <c r="B5066" s="58" t="s">
        <v>646</v>
      </c>
      <c r="C5066" s="58" t="s">
        <v>414</v>
      </c>
      <c r="D5066" s="58" t="s">
        <v>503</v>
      </c>
      <c r="E5066" s="58">
        <v>1750</v>
      </c>
      <c r="F5066" s="58">
        <v>6</v>
      </c>
      <c r="G5066" s="59">
        <v>40</v>
      </c>
      <c r="H5066" s="58" t="s">
        <v>445</v>
      </c>
      <c r="I5066" s="59">
        <v>58.49</v>
      </c>
      <c r="J5066">
        <v>1</v>
      </c>
      <c r="K5066" s="191"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54.65</v>
      </c>
      <c r="L5066" s="192" t="str">
        <f t="shared" si="79"/>
        <v>Spirits1750</v>
      </c>
      <c r="M5066" s="191">
        <f>VLOOKUP(L5066,'Slope %'!C:D,2,0)</f>
        <v>0.03</v>
      </c>
    </row>
    <row r="5067" spans="1:13" x14ac:dyDescent="0.25">
      <c r="A5067">
        <v>57894</v>
      </c>
      <c r="B5067" s="58" t="s">
        <v>2193</v>
      </c>
      <c r="C5067" s="58" t="s">
        <v>414</v>
      </c>
      <c r="D5067" s="58" t="s">
        <v>549</v>
      </c>
      <c r="E5067" s="58">
        <v>1750</v>
      </c>
      <c r="F5067" s="58">
        <v>6</v>
      </c>
      <c r="G5067" s="59">
        <v>35</v>
      </c>
      <c r="H5067" s="58" t="s">
        <v>428</v>
      </c>
      <c r="I5067" s="59">
        <v>59.99</v>
      </c>
      <c r="J5067">
        <v>1</v>
      </c>
      <c r="K5067" s="191"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47.82</v>
      </c>
      <c r="L5067" s="192" t="str">
        <f t="shared" si="79"/>
        <v>Spirits1750</v>
      </c>
      <c r="M5067" s="191">
        <f>VLOOKUP(L5067,'Slope %'!C:D,2,0)</f>
        <v>0.03</v>
      </c>
    </row>
    <row r="5068" spans="1:13" x14ac:dyDescent="0.25">
      <c r="A5068">
        <v>57909</v>
      </c>
      <c r="B5068" s="58" t="s">
        <v>4335</v>
      </c>
      <c r="C5068" s="58" t="s">
        <v>414</v>
      </c>
      <c r="D5068" s="58" t="s">
        <v>549</v>
      </c>
      <c r="E5068" s="58">
        <v>700</v>
      </c>
      <c r="F5068" s="58">
        <v>12</v>
      </c>
      <c r="G5068" s="59">
        <v>35</v>
      </c>
      <c r="H5068" s="58" t="s">
        <v>600</v>
      </c>
      <c r="I5068" s="59">
        <v>44.99</v>
      </c>
      <c r="J5068">
        <v>1</v>
      </c>
      <c r="K5068" s="191"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19.13</v>
      </c>
      <c r="L5068" s="192" t="str">
        <f t="shared" si="79"/>
        <v>Spirits700</v>
      </c>
      <c r="M5068" s="191">
        <f>VLOOKUP(L5068,'Slope %'!C:D,2,0)</f>
        <v>7.0000000000000007E-2</v>
      </c>
    </row>
    <row r="5069" spans="1:13" x14ac:dyDescent="0.25">
      <c r="A5069">
        <v>57934</v>
      </c>
      <c r="B5069" s="58" t="s">
        <v>4336</v>
      </c>
      <c r="C5069" s="58" t="s">
        <v>673</v>
      </c>
      <c r="D5069" s="58" t="s">
        <v>750</v>
      </c>
      <c r="E5069" s="58">
        <v>355</v>
      </c>
      <c r="F5069" s="58">
        <v>24</v>
      </c>
      <c r="G5069" s="59">
        <v>7</v>
      </c>
      <c r="H5069" s="58" t="s">
        <v>4230</v>
      </c>
      <c r="I5069" s="59">
        <v>5.5</v>
      </c>
      <c r="J5069">
        <v>1</v>
      </c>
      <c r="K5069" s="191"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2.2000000000000002</v>
      </c>
      <c r="L5069" s="192" t="str">
        <f t="shared" si="79"/>
        <v>Ready to Drink355</v>
      </c>
      <c r="M5069" s="191">
        <f>VLOOKUP(L5069,'Slope %'!C:D,2,0)</f>
        <v>0.12</v>
      </c>
    </row>
    <row r="5070" spans="1:13" x14ac:dyDescent="0.25">
      <c r="A5070">
        <v>57934</v>
      </c>
      <c r="B5070" s="58" t="s">
        <v>4336</v>
      </c>
      <c r="C5070" s="58" t="s">
        <v>673</v>
      </c>
      <c r="D5070" s="58" t="s">
        <v>750</v>
      </c>
      <c r="E5070" s="58">
        <v>355</v>
      </c>
      <c r="F5070" s="58">
        <v>24</v>
      </c>
      <c r="G5070" s="59">
        <v>7</v>
      </c>
      <c r="H5070" s="58" t="s">
        <v>4230</v>
      </c>
      <c r="I5070" s="59">
        <v>5.5</v>
      </c>
      <c r="J5070">
        <v>1</v>
      </c>
      <c r="K5070" s="191"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2.2000000000000002</v>
      </c>
      <c r="L5070" s="192" t="str">
        <f t="shared" si="79"/>
        <v>Ready to Drink355</v>
      </c>
      <c r="M5070" s="191">
        <f>VLOOKUP(L5070,'Slope %'!C:D,2,0)</f>
        <v>0.12</v>
      </c>
    </row>
    <row r="5071" spans="1:13" x14ac:dyDescent="0.25">
      <c r="A5071">
        <v>57938</v>
      </c>
      <c r="B5071" s="58" t="s">
        <v>4337</v>
      </c>
      <c r="C5071" s="58" t="s">
        <v>673</v>
      </c>
      <c r="D5071" s="58" t="s">
        <v>1091</v>
      </c>
      <c r="E5071" s="58">
        <v>473</v>
      </c>
      <c r="F5071" s="58">
        <v>24</v>
      </c>
      <c r="G5071" s="59">
        <v>5</v>
      </c>
      <c r="H5071" s="58" t="s">
        <v>759</v>
      </c>
      <c r="I5071" s="59">
        <v>3.79</v>
      </c>
      <c r="J5071">
        <v>1</v>
      </c>
      <c r="K5071" s="191"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1.96</v>
      </c>
      <c r="L5071" s="192" t="str">
        <f t="shared" si="79"/>
        <v>Ready to Drink473</v>
      </c>
      <c r="M5071" s="191">
        <f>VLOOKUP(L5071,'Slope %'!C:D,2,0)</f>
        <v>0.12</v>
      </c>
    </row>
    <row r="5072" spans="1:13" x14ac:dyDescent="0.25">
      <c r="A5072">
        <v>57938</v>
      </c>
      <c r="B5072" s="58" t="s">
        <v>4337</v>
      </c>
      <c r="C5072" s="58" t="s">
        <v>673</v>
      </c>
      <c r="D5072" s="58" t="s">
        <v>1091</v>
      </c>
      <c r="E5072" s="58">
        <v>473</v>
      </c>
      <c r="F5072" s="58">
        <v>24</v>
      </c>
      <c r="G5072" s="59">
        <v>5</v>
      </c>
      <c r="H5072" s="58" t="s">
        <v>759</v>
      </c>
      <c r="I5072" s="59">
        <v>3.79</v>
      </c>
      <c r="J5072">
        <v>1</v>
      </c>
      <c r="K5072" s="191"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1.96</v>
      </c>
      <c r="L5072" s="192" t="str">
        <f t="shared" si="79"/>
        <v>Ready to Drink473</v>
      </c>
      <c r="M5072" s="191">
        <f>VLOOKUP(L5072,'Slope %'!C:D,2,0)</f>
        <v>0.12</v>
      </c>
    </row>
    <row r="5073" spans="1:13" x14ac:dyDescent="0.25">
      <c r="A5073">
        <v>57939</v>
      </c>
      <c r="B5073" s="58" t="s">
        <v>4338</v>
      </c>
      <c r="C5073" s="58" t="s">
        <v>673</v>
      </c>
      <c r="D5073" s="58" t="s">
        <v>1122</v>
      </c>
      <c r="E5073" s="58">
        <v>473</v>
      </c>
      <c r="F5073" s="58">
        <v>24</v>
      </c>
      <c r="G5073" s="59">
        <v>5</v>
      </c>
      <c r="H5073" s="58" t="s">
        <v>759</v>
      </c>
      <c r="I5073" s="59">
        <v>3.99</v>
      </c>
      <c r="J5073">
        <v>1</v>
      </c>
      <c r="K5073" s="191"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1.96</v>
      </c>
      <c r="L5073" s="192" t="str">
        <f t="shared" si="79"/>
        <v>Ready to Drink473</v>
      </c>
      <c r="M5073" s="191">
        <f>VLOOKUP(L5073,'Slope %'!C:D,2,0)</f>
        <v>0.12</v>
      </c>
    </row>
    <row r="5074" spans="1:13" x14ac:dyDescent="0.25">
      <c r="A5074">
        <v>57939</v>
      </c>
      <c r="B5074" s="58" t="s">
        <v>4338</v>
      </c>
      <c r="C5074" s="58" t="s">
        <v>673</v>
      </c>
      <c r="D5074" s="58" t="s">
        <v>1122</v>
      </c>
      <c r="E5074" s="58">
        <v>473</v>
      </c>
      <c r="F5074" s="58">
        <v>24</v>
      </c>
      <c r="G5074" s="59">
        <v>5</v>
      </c>
      <c r="H5074" s="58" t="s">
        <v>759</v>
      </c>
      <c r="I5074" s="59">
        <v>3.99</v>
      </c>
      <c r="J5074">
        <v>1</v>
      </c>
      <c r="K5074" s="191"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1.96</v>
      </c>
      <c r="L5074" s="192" t="str">
        <f t="shared" si="79"/>
        <v>Ready to Drink473</v>
      </c>
      <c r="M5074" s="191">
        <f>VLOOKUP(L5074,'Slope %'!C:D,2,0)</f>
        <v>0.12</v>
      </c>
    </row>
    <row r="5075" spans="1:13" x14ac:dyDescent="0.25">
      <c r="A5075">
        <v>57941</v>
      </c>
      <c r="B5075" s="58" t="s">
        <v>4339</v>
      </c>
      <c r="C5075" s="58" t="s">
        <v>673</v>
      </c>
      <c r="D5075" s="58" t="s">
        <v>750</v>
      </c>
      <c r="E5075" s="58">
        <v>2840</v>
      </c>
      <c r="F5075" s="58">
        <v>3</v>
      </c>
      <c r="G5075" s="59">
        <v>7</v>
      </c>
      <c r="H5075" s="58" t="s">
        <v>600</v>
      </c>
      <c r="I5075" s="59">
        <v>28.79</v>
      </c>
      <c r="J5075">
        <v>8</v>
      </c>
      <c r="K5075" s="191"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15.52</v>
      </c>
      <c r="L5075" s="192" t="str">
        <f t="shared" si="79"/>
        <v>Ready to Drink2840</v>
      </c>
      <c r="M5075" s="191">
        <f>VLOOKUP(L5075,'Slope %'!C:D,2,0)</f>
        <v>7.0000000000000007E-2</v>
      </c>
    </row>
    <row r="5076" spans="1:13" x14ac:dyDescent="0.25">
      <c r="A5076">
        <v>57941</v>
      </c>
      <c r="B5076" s="58" t="s">
        <v>4339</v>
      </c>
      <c r="C5076" s="58" t="s">
        <v>673</v>
      </c>
      <c r="D5076" s="58" t="s">
        <v>750</v>
      </c>
      <c r="E5076" s="58">
        <v>2840</v>
      </c>
      <c r="F5076" s="58">
        <v>3</v>
      </c>
      <c r="G5076" s="59">
        <v>7</v>
      </c>
      <c r="H5076" s="58" t="s">
        <v>600</v>
      </c>
      <c r="I5076" s="59">
        <v>28.79</v>
      </c>
      <c r="J5076">
        <v>8</v>
      </c>
      <c r="K5076" s="191"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15.52</v>
      </c>
      <c r="L5076" s="192" t="str">
        <f t="shared" si="79"/>
        <v>Ready to Drink2840</v>
      </c>
      <c r="M5076" s="191">
        <f>VLOOKUP(L5076,'Slope %'!C:D,2,0)</f>
        <v>7.0000000000000007E-2</v>
      </c>
    </row>
    <row r="5077" spans="1:13" x14ac:dyDescent="0.25">
      <c r="A5077">
        <v>57944</v>
      </c>
      <c r="B5077" s="58" t="s">
        <v>4340</v>
      </c>
      <c r="C5077" s="58" t="s">
        <v>410</v>
      </c>
      <c r="D5077" s="58" t="s">
        <v>677</v>
      </c>
      <c r="E5077" s="58">
        <v>3784</v>
      </c>
      <c r="F5077" s="58">
        <v>3</v>
      </c>
      <c r="G5077" s="59">
        <v>5</v>
      </c>
      <c r="H5077" s="58" t="s">
        <v>759</v>
      </c>
      <c r="I5077" s="59">
        <v>24.99</v>
      </c>
      <c r="J5077">
        <v>8</v>
      </c>
      <c r="K5077" s="191"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14.77</v>
      </c>
      <c r="L5077" s="192" t="str">
        <f t="shared" si="79"/>
        <v>Beer3784</v>
      </c>
      <c r="M5077" s="191">
        <f>VLOOKUP(L5077,'Slope %'!C:D,2,0)</f>
        <v>7.0000000000000007E-2</v>
      </c>
    </row>
    <row r="5078" spans="1:13" x14ac:dyDescent="0.25">
      <c r="A5078">
        <v>57944</v>
      </c>
      <c r="B5078" s="58" t="s">
        <v>4340</v>
      </c>
      <c r="C5078" s="58" t="s">
        <v>410</v>
      </c>
      <c r="D5078" s="58" t="s">
        <v>677</v>
      </c>
      <c r="E5078" s="58">
        <v>3784</v>
      </c>
      <c r="F5078" s="58">
        <v>3</v>
      </c>
      <c r="G5078" s="59">
        <v>5</v>
      </c>
      <c r="H5078" s="58" t="s">
        <v>759</v>
      </c>
      <c r="I5078" s="59">
        <v>24.99</v>
      </c>
      <c r="J5078">
        <v>8</v>
      </c>
      <c r="K5078" s="191"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14.77</v>
      </c>
      <c r="L5078" s="192" t="str">
        <f t="shared" si="79"/>
        <v>Beer3784</v>
      </c>
      <c r="M5078" s="191">
        <f>VLOOKUP(L5078,'Slope %'!C:D,2,0)</f>
        <v>7.0000000000000007E-2</v>
      </c>
    </row>
    <row r="5079" spans="1:13" x14ac:dyDescent="0.25">
      <c r="A5079">
        <v>57987</v>
      </c>
      <c r="B5079" s="58" t="s">
        <v>4341</v>
      </c>
      <c r="C5079" s="58" t="s">
        <v>410</v>
      </c>
      <c r="D5079" s="58" t="s">
        <v>677</v>
      </c>
      <c r="E5079" s="58">
        <v>473</v>
      </c>
      <c r="F5079" s="58">
        <v>24</v>
      </c>
      <c r="G5079" s="59">
        <v>4.5</v>
      </c>
      <c r="H5079" s="58" t="s">
        <v>2181</v>
      </c>
      <c r="I5079" s="59">
        <v>4.25</v>
      </c>
      <c r="J5079">
        <v>1</v>
      </c>
      <c r="K5079" s="191"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1.66</v>
      </c>
      <c r="L5079" s="192" t="str">
        <f t="shared" si="79"/>
        <v>Beer473</v>
      </c>
      <c r="M5079" s="191">
        <f>VLOOKUP(L5079,'Slope %'!C:D,2,0)</f>
        <v>0.12</v>
      </c>
    </row>
    <row r="5080" spans="1:13" x14ac:dyDescent="0.25">
      <c r="A5080">
        <v>57987</v>
      </c>
      <c r="B5080" s="58" t="s">
        <v>4341</v>
      </c>
      <c r="C5080" s="58" t="s">
        <v>410</v>
      </c>
      <c r="D5080" s="58" t="s">
        <v>677</v>
      </c>
      <c r="E5080" s="58">
        <v>473</v>
      </c>
      <c r="F5080" s="58">
        <v>24</v>
      </c>
      <c r="G5080" s="59">
        <v>4.5</v>
      </c>
      <c r="H5080" s="58" t="s">
        <v>2181</v>
      </c>
      <c r="I5080" s="59">
        <v>4.25</v>
      </c>
      <c r="J5080">
        <v>1</v>
      </c>
      <c r="K5080" s="191"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1.66</v>
      </c>
      <c r="L5080" s="192" t="str">
        <f t="shared" si="79"/>
        <v>Beer473</v>
      </c>
      <c r="M5080" s="191">
        <f>VLOOKUP(L5080,'Slope %'!C:D,2,0)</f>
        <v>0.12</v>
      </c>
    </row>
    <row r="5081" spans="1:13" x14ac:dyDescent="0.25">
      <c r="A5081">
        <v>57999</v>
      </c>
      <c r="B5081" s="58" t="s">
        <v>4342</v>
      </c>
      <c r="C5081" s="58" t="s">
        <v>410</v>
      </c>
      <c r="D5081" s="58" t="s">
        <v>677</v>
      </c>
      <c r="E5081" s="58">
        <v>473</v>
      </c>
      <c r="F5081" s="58">
        <v>24</v>
      </c>
      <c r="G5081" s="59">
        <v>5</v>
      </c>
      <c r="H5081" s="58" t="s">
        <v>2066</v>
      </c>
      <c r="I5081" s="59">
        <v>4.49</v>
      </c>
      <c r="J5081">
        <v>1</v>
      </c>
      <c r="K5081" s="191"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1.85</v>
      </c>
      <c r="L5081" s="192" t="str">
        <f t="shared" si="79"/>
        <v>Beer473</v>
      </c>
      <c r="M5081" s="191">
        <f>VLOOKUP(L5081,'Slope %'!C:D,2,0)</f>
        <v>0.12</v>
      </c>
    </row>
    <row r="5082" spans="1:13" x14ac:dyDescent="0.25">
      <c r="A5082">
        <v>57999</v>
      </c>
      <c r="B5082" s="58" t="s">
        <v>4342</v>
      </c>
      <c r="C5082" s="58" t="s">
        <v>410</v>
      </c>
      <c r="D5082" s="58" t="s">
        <v>677</v>
      </c>
      <c r="E5082" s="58">
        <v>473</v>
      </c>
      <c r="F5082" s="58">
        <v>24</v>
      </c>
      <c r="G5082" s="59">
        <v>5</v>
      </c>
      <c r="H5082" s="58" t="s">
        <v>2066</v>
      </c>
      <c r="I5082" s="59">
        <v>4.49</v>
      </c>
      <c r="J5082">
        <v>1</v>
      </c>
      <c r="K5082" s="191"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1.85</v>
      </c>
      <c r="L5082" s="192" t="str">
        <f t="shared" si="79"/>
        <v>Beer473</v>
      </c>
      <c r="M5082" s="191">
        <f>VLOOKUP(L5082,'Slope %'!C:D,2,0)</f>
        <v>0.12</v>
      </c>
    </row>
    <row r="5083" spans="1:13" x14ac:dyDescent="0.25">
      <c r="A5083">
        <v>58012</v>
      </c>
      <c r="B5083" s="58" t="s">
        <v>4343</v>
      </c>
      <c r="C5083" s="58" t="s">
        <v>673</v>
      </c>
      <c r="D5083" s="58" t="s">
        <v>750</v>
      </c>
      <c r="E5083" s="58">
        <v>355</v>
      </c>
      <c r="F5083" s="58">
        <v>24</v>
      </c>
      <c r="G5083" s="59">
        <v>6</v>
      </c>
      <c r="H5083" s="58" t="s">
        <v>1526</v>
      </c>
      <c r="I5083" s="59">
        <v>2.99</v>
      </c>
      <c r="J5083">
        <v>1</v>
      </c>
      <c r="K5083" s="191"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1.89</v>
      </c>
      <c r="L5083" s="192" t="str">
        <f t="shared" si="79"/>
        <v>Ready to Drink355</v>
      </c>
      <c r="M5083" s="191">
        <f>VLOOKUP(L5083,'Slope %'!C:D,2,0)</f>
        <v>0.12</v>
      </c>
    </row>
    <row r="5084" spans="1:13" x14ac:dyDescent="0.25">
      <c r="A5084">
        <v>58012</v>
      </c>
      <c r="B5084" s="58" t="s">
        <v>4343</v>
      </c>
      <c r="C5084" s="58" t="s">
        <v>673</v>
      </c>
      <c r="D5084" s="58" t="s">
        <v>750</v>
      </c>
      <c r="E5084" s="58">
        <v>355</v>
      </c>
      <c r="F5084" s="58">
        <v>24</v>
      </c>
      <c r="G5084" s="59">
        <v>6</v>
      </c>
      <c r="H5084" s="58" t="s">
        <v>1526</v>
      </c>
      <c r="I5084" s="59">
        <v>2.99</v>
      </c>
      <c r="J5084">
        <v>1</v>
      </c>
      <c r="K5084" s="191"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1.89</v>
      </c>
      <c r="L5084" s="192" t="str">
        <f t="shared" si="79"/>
        <v>Ready to Drink355</v>
      </c>
      <c r="M5084" s="191">
        <f>VLOOKUP(L5084,'Slope %'!C:D,2,0)</f>
        <v>0.12</v>
      </c>
    </row>
    <row r="5085" spans="1:13" x14ac:dyDescent="0.25">
      <c r="A5085">
        <v>58014</v>
      </c>
      <c r="B5085" s="58" t="s">
        <v>4344</v>
      </c>
      <c r="C5085" s="58" t="s">
        <v>410</v>
      </c>
      <c r="D5085" s="58" t="s">
        <v>677</v>
      </c>
      <c r="E5085" s="58">
        <v>5325</v>
      </c>
      <c r="F5085" s="58">
        <v>1</v>
      </c>
      <c r="G5085" s="59">
        <v>5</v>
      </c>
      <c r="H5085" s="58" t="s">
        <v>1526</v>
      </c>
      <c r="I5085" s="59">
        <v>32.950000000000003</v>
      </c>
      <c r="J5085">
        <v>15</v>
      </c>
      <c r="K5085" s="191"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20.79</v>
      </c>
      <c r="L5085" s="192" t="str">
        <f t="shared" si="79"/>
        <v>Beer5325</v>
      </c>
      <c r="M5085" s="191">
        <f>VLOOKUP(L5085,'Slope %'!C:D,2,0)</f>
        <v>0.05</v>
      </c>
    </row>
    <row r="5086" spans="1:13" x14ac:dyDescent="0.25">
      <c r="A5086">
        <v>58024</v>
      </c>
      <c r="B5086" s="58" t="s">
        <v>4345</v>
      </c>
      <c r="C5086" s="58" t="s">
        <v>673</v>
      </c>
      <c r="D5086" s="58" t="s">
        <v>750</v>
      </c>
      <c r="E5086" s="58">
        <v>355</v>
      </c>
      <c r="F5086" s="58">
        <v>24</v>
      </c>
      <c r="G5086" s="59">
        <v>6</v>
      </c>
      <c r="H5086" s="58" t="s">
        <v>1526</v>
      </c>
      <c r="I5086" s="59">
        <v>2.99</v>
      </c>
      <c r="J5086">
        <v>1</v>
      </c>
      <c r="K5086" s="191"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1.89</v>
      </c>
      <c r="L5086" s="192" t="str">
        <f t="shared" si="79"/>
        <v>Ready to Drink355</v>
      </c>
      <c r="M5086" s="191">
        <f>VLOOKUP(L5086,'Slope %'!C:D,2,0)</f>
        <v>0.12</v>
      </c>
    </row>
    <row r="5087" spans="1:13" x14ac:dyDescent="0.25">
      <c r="A5087">
        <v>58024</v>
      </c>
      <c r="B5087" s="58" t="s">
        <v>4345</v>
      </c>
      <c r="C5087" s="58" t="s">
        <v>673</v>
      </c>
      <c r="D5087" s="58" t="s">
        <v>750</v>
      </c>
      <c r="E5087" s="58">
        <v>355</v>
      </c>
      <c r="F5087" s="58">
        <v>24</v>
      </c>
      <c r="G5087" s="59">
        <v>6</v>
      </c>
      <c r="H5087" s="58" t="s">
        <v>1526</v>
      </c>
      <c r="I5087" s="59">
        <v>2.99</v>
      </c>
      <c r="J5087">
        <v>1</v>
      </c>
      <c r="K5087" s="191"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1.89</v>
      </c>
      <c r="L5087" s="192" t="str">
        <f t="shared" si="79"/>
        <v>Ready to Drink355</v>
      </c>
      <c r="M5087" s="191">
        <f>VLOOKUP(L5087,'Slope %'!C:D,2,0)</f>
        <v>0.12</v>
      </c>
    </row>
    <row r="5088" spans="1:13" x14ac:dyDescent="0.25">
      <c r="A5088">
        <v>58028</v>
      </c>
      <c r="B5088" s="58" t="s">
        <v>4346</v>
      </c>
      <c r="C5088" s="58" t="s">
        <v>673</v>
      </c>
      <c r="D5088" s="58" t="s">
        <v>750</v>
      </c>
      <c r="E5088" s="58">
        <v>473</v>
      </c>
      <c r="F5088" s="58">
        <v>24</v>
      </c>
      <c r="G5088" s="59">
        <v>6</v>
      </c>
      <c r="H5088" s="58" t="s">
        <v>1526</v>
      </c>
      <c r="I5088" s="59">
        <v>3.79</v>
      </c>
      <c r="J5088">
        <v>1</v>
      </c>
      <c r="K5088" s="191"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2.35</v>
      </c>
      <c r="L5088" s="192" t="str">
        <f t="shared" si="79"/>
        <v>Ready to Drink473</v>
      </c>
      <c r="M5088" s="191">
        <f>VLOOKUP(L5088,'Slope %'!C:D,2,0)</f>
        <v>0.12</v>
      </c>
    </row>
    <row r="5089" spans="1:13" x14ac:dyDescent="0.25">
      <c r="A5089">
        <v>58028</v>
      </c>
      <c r="B5089" s="58" t="s">
        <v>4346</v>
      </c>
      <c r="C5089" s="58" t="s">
        <v>673</v>
      </c>
      <c r="D5089" s="58" t="s">
        <v>750</v>
      </c>
      <c r="E5089" s="58">
        <v>473</v>
      </c>
      <c r="F5089" s="58">
        <v>24</v>
      </c>
      <c r="G5089" s="59">
        <v>6</v>
      </c>
      <c r="H5089" s="58" t="s">
        <v>1526</v>
      </c>
      <c r="I5089" s="59">
        <v>3.79</v>
      </c>
      <c r="J5089">
        <v>1</v>
      </c>
      <c r="K5089" s="191"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2.35</v>
      </c>
      <c r="L5089" s="192" t="str">
        <f t="shared" si="79"/>
        <v>Ready to Drink473</v>
      </c>
      <c r="M5089" s="191">
        <f>VLOOKUP(L5089,'Slope %'!C:D,2,0)</f>
        <v>0.12</v>
      </c>
    </row>
    <row r="5090" spans="1:13" x14ac:dyDescent="0.25">
      <c r="A5090">
        <v>58030</v>
      </c>
      <c r="B5090" s="58" t="s">
        <v>4347</v>
      </c>
      <c r="C5090" s="58" t="s">
        <v>673</v>
      </c>
      <c r="D5090" s="58" t="s">
        <v>750</v>
      </c>
      <c r="E5090" s="58">
        <v>2838</v>
      </c>
      <c r="F5090" s="58">
        <v>4</v>
      </c>
      <c r="G5090" s="59">
        <v>4</v>
      </c>
      <c r="H5090" s="58" t="s">
        <v>1200</v>
      </c>
      <c r="I5090" s="59">
        <v>24.49</v>
      </c>
      <c r="J5090">
        <v>6</v>
      </c>
      <c r="K5090" s="191"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8.86</v>
      </c>
      <c r="L5090" s="192" t="str">
        <f t="shared" si="79"/>
        <v>Ready to Drink2838</v>
      </c>
      <c r="M5090" s="191">
        <f>VLOOKUP(L5090,'Slope %'!C:D,2,0)</f>
        <v>7.0000000000000007E-2</v>
      </c>
    </row>
    <row r="5091" spans="1:13" x14ac:dyDescent="0.25">
      <c r="A5091">
        <v>58030</v>
      </c>
      <c r="B5091" s="58" t="s">
        <v>4347</v>
      </c>
      <c r="C5091" s="58" t="s">
        <v>673</v>
      </c>
      <c r="D5091" s="58" t="s">
        <v>750</v>
      </c>
      <c r="E5091" s="58">
        <v>2838</v>
      </c>
      <c r="F5091" s="58">
        <v>4</v>
      </c>
      <c r="G5091" s="59">
        <v>4</v>
      </c>
      <c r="H5091" s="58" t="s">
        <v>1200</v>
      </c>
      <c r="I5091" s="59">
        <v>24.49</v>
      </c>
      <c r="J5091">
        <v>6</v>
      </c>
      <c r="K5091" s="191"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8.86</v>
      </c>
      <c r="L5091" s="192" t="str">
        <f t="shared" si="79"/>
        <v>Ready to Drink2838</v>
      </c>
      <c r="M5091" s="191">
        <f>VLOOKUP(L5091,'Slope %'!C:D,2,0)</f>
        <v>7.0000000000000007E-2</v>
      </c>
    </row>
    <row r="5092" spans="1:13" x14ac:dyDescent="0.25">
      <c r="A5092">
        <v>58032</v>
      </c>
      <c r="B5092" s="58" t="s">
        <v>4348</v>
      </c>
      <c r="C5092" s="58" t="s">
        <v>423</v>
      </c>
      <c r="D5092" s="58" t="s">
        <v>465</v>
      </c>
      <c r="E5092" s="58">
        <v>750</v>
      </c>
      <c r="F5092" s="58">
        <v>12</v>
      </c>
      <c r="G5092" s="59">
        <v>12.5</v>
      </c>
      <c r="H5092" s="58" t="s">
        <v>434</v>
      </c>
      <c r="I5092" s="59">
        <v>19.989999999999998</v>
      </c>
      <c r="J5092">
        <v>1</v>
      </c>
      <c r="K5092" s="191"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7.32</v>
      </c>
      <c r="L5092" s="192" t="str">
        <f t="shared" si="79"/>
        <v>Wine750</v>
      </c>
      <c r="M5092" s="191">
        <f>VLOOKUP(L5092,'Slope %'!C:D,2,0)</f>
        <v>0.1</v>
      </c>
    </row>
    <row r="5093" spans="1:13" x14ac:dyDescent="0.25">
      <c r="A5093">
        <v>58037</v>
      </c>
      <c r="B5093" s="58" t="s">
        <v>4349</v>
      </c>
      <c r="C5093" s="58" t="s">
        <v>673</v>
      </c>
      <c r="D5093" s="58" t="s">
        <v>1398</v>
      </c>
      <c r="E5093" s="58">
        <v>30000</v>
      </c>
      <c r="F5093" s="58">
        <v>1</v>
      </c>
      <c r="G5093" s="59">
        <v>5</v>
      </c>
      <c r="H5093" s="58" t="s">
        <v>2131</v>
      </c>
      <c r="I5093" s="59">
        <v>224</v>
      </c>
      <c r="J5093">
        <v>1</v>
      </c>
      <c r="K5093" s="191"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117.11</v>
      </c>
      <c r="L5093" s="192" t="str">
        <f t="shared" si="79"/>
        <v>Ready to Drink30000</v>
      </c>
      <c r="M5093" s="191" t="e">
        <f>VLOOKUP(L5093,'Slope %'!C:D,2,0)</f>
        <v>#N/A</v>
      </c>
    </row>
    <row r="5094" spans="1:13" x14ac:dyDescent="0.25">
      <c r="A5094">
        <v>58037</v>
      </c>
      <c r="B5094" s="58" t="s">
        <v>4349</v>
      </c>
      <c r="C5094" s="58" t="s">
        <v>673</v>
      </c>
      <c r="D5094" s="58" t="s">
        <v>1398</v>
      </c>
      <c r="E5094" s="58">
        <v>30000</v>
      </c>
      <c r="F5094" s="58">
        <v>1</v>
      </c>
      <c r="G5094" s="59">
        <v>5</v>
      </c>
      <c r="H5094" s="58" t="s">
        <v>2131</v>
      </c>
      <c r="I5094" s="59">
        <v>224</v>
      </c>
      <c r="J5094">
        <v>1</v>
      </c>
      <c r="K5094" s="191"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117.11</v>
      </c>
      <c r="L5094" s="192" t="str">
        <f t="shared" si="79"/>
        <v>Ready to Drink30000</v>
      </c>
      <c r="M5094" s="191" t="e">
        <f>VLOOKUP(L5094,'Slope %'!C:D,2,0)</f>
        <v>#N/A</v>
      </c>
    </row>
    <row r="5095" spans="1:13" x14ac:dyDescent="0.25">
      <c r="A5095">
        <v>58073</v>
      </c>
      <c r="B5095" s="58" t="s">
        <v>4350</v>
      </c>
      <c r="C5095" s="58" t="s">
        <v>673</v>
      </c>
      <c r="D5095" s="58" t="s">
        <v>674</v>
      </c>
      <c r="E5095" s="58">
        <v>1000</v>
      </c>
      <c r="F5095" s="58">
        <v>16</v>
      </c>
      <c r="G5095" s="59">
        <v>7</v>
      </c>
      <c r="H5095" s="58" t="s">
        <v>1200</v>
      </c>
      <c r="I5095" s="59">
        <v>8.99</v>
      </c>
      <c r="J5095">
        <v>1</v>
      </c>
      <c r="K5095" s="191"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5.46</v>
      </c>
      <c r="L5095" s="192" t="str">
        <f t="shared" si="79"/>
        <v>Ready to Drink1000</v>
      </c>
      <c r="M5095" s="191">
        <f>VLOOKUP(L5095,'Slope %'!C:D,2,0)</f>
        <v>0.12</v>
      </c>
    </row>
    <row r="5096" spans="1:13" x14ac:dyDescent="0.25">
      <c r="A5096">
        <v>58073</v>
      </c>
      <c r="B5096" s="58" t="s">
        <v>4350</v>
      </c>
      <c r="C5096" s="58" t="s">
        <v>673</v>
      </c>
      <c r="D5096" s="58" t="s">
        <v>674</v>
      </c>
      <c r="E5096" s="58">
        <v>1000</v>
      </c>
      <c r="F5096" s="58">
        <v>16</v>
      </c>
      <c r="G5096" s="59">
        <v>7</v>
      </c>
      <c r="H5096" s="58" t="s">
        <v>1200</v>
      </c>
      <c r="I5096" s="59">
        <v>8.99</v>
      </c>
      <c r="J5096">
        <v>1</v>
      </c>
      <c r="K5096" s="191"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5.46</v>
      </c>
      <c r="L5096" s="192" t="str">
        <f t="shared" si="79"/>
        <v>Ready to Drink1000</v>
      </c>
      <c r="M5096" s="191">
        <f>VLOOKUP(L5096,'Slope %'!C:D,2,0)</f>
        <v>0.12</v>
      </c>
    </row>
    <row r="5097" spans="1:13" x14ac:dyDescent="0.25">
      <c r="A5097">
        <v>58087</v>
      </c>
      <c r="B5097" s="58" t="s">
        <v>4351</v>
      </c>
      <c r="C5097" s="58" t="s">
        <v>673</v>
      </c>
      <c r="D5097" s="58" t="s">
        <v>750</v>
      </c>
      <c r="E5097" s="58">
        <v>2130</v>
      </c>
      <c r="F5097" s="58">
        <v>4</v>
      </c>
      <c r="G5097" s="59">
        <v>5</v>
      </c>
      <c r="H5097" s="58" t="s">
        <v>1526</v>
      </c>
      <c r="I5097" s="59">
        <v>14.99</v>
      </c>
      <c r="J5097">
        <v>6</v>
      </c>
      <c r="K5097" s="191"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8.31</v>
      </c>
      <c r="L5097" s="192" t="str">
        <f t="shared" si="79"/>
        <v>Ready to Drink2130</v>
      </c>
      <c r="M5097" s="191">
        <f>VLOOKUP(L5097,'Slope %'!C:D,2,0)</f>
        <v>0.1</v>
      </c>
    </row>
    <row r="5098" spans="1:13" x14ac:dyDescent="0.25">
      <c r="A5098">
        <v>58087</v>
      </c>
      <c r="B5098" s="58" t="s">
        <v>4351</v>
      </c>
      <c r="C5098" s="58" t="s">
        <v>673</v>
      </c>
      <c r="D5098" s="58" t="s">
        <v>750</v>
      </c>
      <c r="E5098" s="58">
        <v>2130</v>
      </c>
      <c r="F5098" s="58">
        <v>4</v>
      </c>
      <c r="G5098" s="59">
        <v>5</v>
      </c>
      <c r="H5098" s="58" t="s">
        <v>1526</v>
      </c>
      <c r="I5098" s="59">
        <v>14.99</v>
      </c>
      <c r="J5098">
        <v>6</v>
      </c>
      <c r="K5098" s="191"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8.31</v>
      </c>
      <c r="L5098" s="192" t="str">
        <f t="shared" si="79"/>
        <v>Ready to Drink2130</v>
      </c>
      <c r="M5098" s="191">
        <f>VLOOKUP(L5098,'Slope %'!C:D,2,0)</f>
        <v>0.1</v>
      </c>
    </row>
    <row r="5099" spans="1:13" x14ac:dyDescent="0.25">
      <c r="A5099">
        <v>58088</v>
      </c>
      <c r="B5099" s="58" t="s">
        <v>4352</v>
      </c>
      <c r="C5099" s="58" t="s">
        <v>673</v>
      </c>
      <c r="D5099" s="58" t="s">
        <v>750</v>
      </c>
      <c r="E5099" s="58">
        <v>4260</v>
      </c>
      <c r="F5099" s="58">
        <v>2</v>
      </c>
      <c r="G5099" s="59">
        <v>5</v>
      </c>
      <c r="H5099" s="58" t="s">
        <v>1526</v>
      </c>
      <c r="I5099" s="59">
        <v>28.99</v>
      </c>
      <c r="J5099">
        <v>12</v>
      </c>
      <c r="K5099" s="191"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16.63</v>
      </c>
      <c r="L5099" s="192" t="str">
        <f t="shared" si="79"/>
        <v>Ready to Drink4260</v>
      </c>
      <c r="M5099" s="191">
        <f>VLOOKUP(L5099,'Slope %'!C:D,2,0)</f>
        <v>7.0000000000000007E-2</v>
      </c>
    </row>
    <row r="5100" spans="1:13" x14ac:dyDescent="0.25">
      <c r="A5100">
        <v>58088</v>
      </c>
      <c r="B5100" s="58" t="s">
        <v>4352</v>
      </c>
      <c r="C5100" s="58" t="s">
        <v>673</v>
      </c>
      <c r="D5100" s="58" t="s">
        <v>750</v>
      </c>
      <c r="E5100" s="58">
        <v>4260</v>
      </c>
      <c r="F5100" s="58">
        <v>2</v>
      </c>
      <c r="G5100" s="59">
        <v>5</v>
      </c>
      <c r="H5100" s="58" t="s">
        <v>1526</v>
      </c>
      <c r="I5100" s="59">
        <v>28.99</v>
      </c>
      <c r="J5100">
        <v>12</v>
      </c>
      <c r="K5100" s="191"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16.63</v>
      </c>
      <c r="L5100" s="192" t="str">
        <f t="shared" si="79"/>
        <v>Ready to Drink4260</v>
      </c>
      <c r="M5100" s="191">
        <f>VLOOKUP(L5100,'Slope %'!C:D,2,0)</f>
        <v>7.0000000000000007E-2</v>
      </c>
    </row>
    <row r="5101" spans="1:13" x14ac:dyDescent="0.25">
      <c r="A5101">
        <v>58138</v>
      </c>
      <c r="B5101" s="58" t="s">
        <v>4353</v>
      </c>
      <c r="C5101" s="58" t="s">
        <v>423</v>
      </c>
      <c r="D5101" s="58" t="s">
        <v>436</v>
      </c>
      <c r="E5101" s="58">
        <v>750</v>
      </c>
      <c r="F5101" s="58">
        <v>12</v>
      </c>
      <c r="G5101" s="59">
        <v>13.5</v>
      </c>
      <c r="H5101" s="58" t="s">
        <v>541</v>
      </c>
      <c r="I5101" s="59">
        <v>17.989999999999998</v>
      </c>
      <c r="J5101">
        <v>1</v>
      </c>
      <c r="K5101" s="191"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7.9</v>
      </c>
      <c r="L5101" s="192" t="str">
        <f t="shared" si="79"/>
        <v>Wine750</v>
      </c>
      <c r="M5101" s="191">
        <f>VLOOKUP(L5101,'Slope %'!C:D,2,0)</f>
        <v>0.1</v>
      </c>
    </row>
    <row r="5102" spans="1:13" x14ac:dyDescent="0.25">
      <c r="A5102">
        <v>58152</v>
      </c>
      <c r="B5102" s="58" t="s">
        <v>4354</v>
      </c>
      <c r="C5102" s="58" t="s">
        <v>423</v>
      </c>
      <c r="D5102" s="58" t="s">
        <v>476</v>
      </c>
      <c r="E5102" s="58">
        <v>750</v>
      </c>
      <c r="F5102" s="58">
        <v>6</v>
      </c>
      <c r="G5102" s="59">
        <v>13.9</v>
      </c>
      <c r="H5102" s="58" t="s">
        <v>2964</v>
      </c>
      <c r="I5102" s="59">
        <v>31.99</v>
      </c>
      <c r="J5102">
        <v>1</v>
      </c>
      <c r="K5102" s="191"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8.14</v>
      </c>
      <c r="L5102" s="192" t="str">
        <f t="shared" si="79"/>
        <v>Wine750</v>
      </c>
      <c r="M5102" s="191">
        <f>VLOOKUP(L5102,'Slope %'!C:D,2,0)</f>
        <v>0.1</v>
      </c>
    </row>
    <row r="5103" spans="1:13" x14ac:dyDescent="0.25">
      <c r="A5103">
        <v>58170</v>
      </c>
      <c r="B5103" s="58" t="s">
        <v>4355</v>
      </c>
      <c r="C5103" s="58" t="s">
        <v>423</v>
      </c>
      <c r="D5103" s="58" t="s">
        <v>440</v>
      </c>
      <c r="E5103" s="58">
        <v>750</v>
      </c>
      <c r="F5103" s="58">
        <v>12</v>
      </c>
      <c r="G5103" s="59">
        <v>12.5</v>
      </c>
      <c r="H5103" s="58" t="s">
        <v>456</v>
      </c>
      <c r="I5103" s="59">
        <v>24.99</v>
      </c>
      <c r="J5103">
        <v>1</v>
      </c>
      <c r="K5103" s="191"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7.32</v>
      </c>
      <c r="L5103" s="192" t="str">
        <f t="shared" si="79"/>
        <v>Wine750</v>
      </c>
      <c r="M5103" s="191">
        <f>VLOOKUP(L5103,'Slope %'!C:D,2,0)</f>
        <v>0.1</v>
      </c>
    </row>
    <row r="5104" spans="1:13" x14ac:dyDescent="0.25">
      <c r="A5104">
        <v>58183</v>
      </c>
      <c r="B5104" s="58" t="s">
        <v>4356</v>
      </c>
      <c r="C5104" s="58" t="s">
        <v>410</v>
      </c>
      <c r="D5104" s="58" t="s">
        <v>717</v>
      </c>
      <c r="E5104" s="58">
        <v>473</v>
      </c>
      <c r="F5104" s="58">
        <v>24</v>
      </c>
      <c r="G5104" s="59">
        <v>6.5</v>
      </c>
      <c r="H5104" s="58" t="s">
        <v>1959</v>
      </c>
      <c r="I5104" s="59">
        <v>4.75</v>
      </c>
      <c r="J5104">
        <v>1</v>
      </c>
      <c r="K5104" s="191"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2.4</v>
      </c>
      <c r="L5104" s="192" t="str">
        <f t="shared" si="79"/>
        <v>Beer473</v>
      </c>
      <c r="M5104" s="191">
        <f>VLOOKUP(L5104,'Slope %'!C:D,2,0)</f>
        <v>0.12</v>
      </c>
    </row>
    <row r="5105" spans="1:13" x14ac:dyDescent="0.25">
      <c r="A5105">
        <v>58183</v>
      </c>
      <c r="B5105" s="58" t="s">
        <v>4356</v>
      </c>
      <c r="C5105" s="58" t="s">
        <v>410</v>
      </c>
      <c r="D5105" s="58" t="s">
        <v>717</v>
      </c>
      <c r="E5105" s="58">
        <v>473</v>
      </c>
      <c r="F5105" s="58">
        <v>24</v>
      </c>
      <c r="G5105" s="59">
        <v>6.5</v>
      </c>
      <c r="H5105" s="58" t="s">
        <v>1959</v>
      </c>
      <c r="I5105" s="59">
        <v>4.75</v>
      </c>
      <c r="J5105">
        <v>1</v>
      </c>
      <c r="K5105" s="191"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2.4</v>
      </c>
      <c r="L5105" s="192" t="str">
        <f t="shared" si="79"/>
        <v>Beer473</v>
      </c>
      <c r="M5105" s="191">
        <f>VLOOKUP(L5105,'Slope %'!C:D,2,0)</f>
        <v>0.12</v>
      </c>
    </row>
    <row r="5106" spans="1:13" x14ac:dyDescent="0.25">
      <c r="A5106">
        <v>58186</v>
      </c>
      <c r="B5106" s="58" t="s">
        <v>4357</v>
      </c>
      <c r="C5106" s="58" t="s">
        <v>410</v>
      </c>
      <c r="D5106" s="58" t="s">
        <v>677</v>
      </c>
      <c r="E5106" s="58">
        <v>1892</v>
      </c>
      <c r="F5106" s="58">
        <v>6</v>
      </c>
      <c r="G5106" s="59">
        <v>5</v>
      </c>
      <c r="H5106" s="58" t="s">
        <v>1959</v>
      </c>
      <c r="I5106" s="59">
        <v>19.399999999999999</v>
      </c>
      <c r="J5106">
        <v>4</v>
      </c>
      <c r="K5106" s="191"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7.39</v>
      </c>
      <c r="L5106" s="192" t="str">
        <f t="shared" si="79"/>
        <v>Beer1892</v>
      </c>
      <c r="M5106" s="191">
        <f>VLOOKUP(L5106,'Slope %'!C:D,2,0)</f>
        <v>0.1</v>
      </c>
    </row>
    <row r="5107" spans="1:13" x14ac:dyDescent="0.25">
      <c r="A5107">
        <v>58186</v>
      </c>
      <c r="B5107" s="58" t="s">
        <v>4357</v>
      </c>
      <c r="C5107" s="58" t="s">
        <v>410</v>
      </c>
      <c r="D5107" s="58" t="s">
        <v>677</v>
      </c>
      <c r="E5107" s="58">
        <v>1892</v>
      </c>
      <c r="F5107" s="58">
        <v>6</v>
      </c>
      <c r="G5107" s="59">
        <v>5</v>
      </c>
      <c r="H5107" s="58" t="s">
        <v>1959</v>
      </c>
      <c r="I5107" s="59">
        <v>19.399999999999999</v>
      </c>
      <c r="J5107">
        <v>4</v>
      </c>
      <c r="K5107" s="191"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7.39</v>
      </c>
      <c r="L5107" s="192" t="str">
        <f t="shared" si="79"/>
        <v>Beer1892</v>
      </c>
      <c r="M5107" s="191">
        <f>VLOOKUP(L5107,'Slope %'!C:D,2,0)</f>
        <v>0.1</v>
      </c>
    </row>
    <row r="5108" spans="1:13" x14ac:dyDescent="0.25">
      <c r="A5108">
        <v>58188</v>
      </c>
      <c r="B5108" s="58" t="s">
        <v>4358</v>
      </c>
      <c r="C5108" s="58" t="s">
        <v>410</v>
      </c>
      <c r="D5108" s="58" t="s">
        <v>411</v>
      </c>
      <c r="E5108" s="58">
        <v>473</v>
      </c>
      <c r="F5108" s="58">
        <v>24</v>
      </c>
      <c r="G5108" s="59">
        <v>5</v>
      </c>
      <c r="H5108" s="58" t="s">
        <v>841</v>
      </c>
      <c r="I5108" s="59">
        <v>4.49</v>
      </c>
      <c r="J5108">
        <v>1</v>
      </c>
      <c r="K5108" s="191"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1.85</v>
      </c>
      <c r="L5108" s="192" t="str">
        <f t="shared" si="79"/>
        <v>Beer473</v>
      </c>
      <c r="M5108" s="191">
        <f>VLOOKUP(L5108,'Slope %'!C:D,2,0)</f>
        <v>0.12</v>
      </c>
    </row>
    <row r="5109" spans="1:13" x14ac:dyDescent="0.25">
      <c r="A5109">
        <v>58188</v>
      </c>
      <c r="B5109" s="58" t="s">
        <v>4358</v>
      </c>
      <c r="C5109" s="58" t="s">
        <v>410</v>
      </c>
      <c r="D5109" s="58" t="s">
        <v>411</v>
      </c>
      <c r="E5109" s="58">
        <v>473</v>
      </c>
      <c r="F5109" s="58">
        <v>24</v>
      </c>
      <c r="G5109" s="59">
        <v>5</v>
      </c>
      <c r="H5109" s="58" t="s">
        <v>841</v>
      </c>
      <c r="I5109" s="59">
        <v>4.49</v>
      </c>
      <c r="J5109">
        <v>1</v>
      </c>
      <c r="K5109" s="191"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1.85</v>
      </c>
      <c r="L5109" s="192" t="str">
        <f t="shared" si="79"/>
        <v>Beer473</v>
      </c>
      <c r="M5109" s="191">
        <f>VLOOKUP(L5109,'Slope %'!C:D,2,0)</f>
        <v>0.12</v>
      </c>
    </row>
    <row r="5110" spans="1:13" x14ac:dyDescent="0.25">
      <c r="A5110">
        <v>58195</v>
      </c>
      <c r="B5110" s="58" t="s">
        <v>4359</v>
      </c>
      <c r="C5110" s="58" t="s">
        <v>410</v>
      </c>
      <c r="D5110" s="58" t="s">
        <v>717</v>
      </c>
      <c r="E5110" s="58">
        <v>473</v>
      </c>
      <c r="F5110" s="58">
        <v>24</v>
      </c>
      <c r="G5110" s="59">
        <v>9</v>
      </c>
      <c r="H5110" s="58" t="s">
        <v>1526</v>
      </c>
      <c r="I5110" s="59">
        <v>3.99</v>
      </c>
      <c r="J5110">
        <v>1</v>
      </c>
      <c r="K5110" s="191"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3.32</v>
      </c>
      <c r="L5110" s="192" t="str">
        <f t="shared" si="79"/>
        <v>Beer473</v>
      </c>
      <c r="M5110" s="191">
        <f>VLOOKUP(L5110,'Slope %'!C:D,2,0)</f>
        <v>0.12</v>
      </c>
    </row>
    <row r="5111" spans="1:13" x14ac:dyDescent="0.25">
      <c r="A5111">
        <v>58195</v>
      </c>
      <c r="B5111" s="58" t="s">
        <v>4359</v>
      </c>
      <c r="C5111" s="58" t="s">
        <v>410</v>
      </c>
      <c r="D5111" s="58" t="s">
        <v>717</v>
      </c>
      <c r="E5111" s="58">
        <v>473</v>
      </c>
      <c r="F5111" s="58">
        <v>24</v>
      </c>
      <c r="G5111" s="59">
        <v>9</v>
      </c>
      <c r="H5111" s="58" t="s">
        <v>1526</v>
      </c>
      <c r="I5111" s="59">
        <v>3.99</v>
      </c>
      <c r="J5111">
        <v>1</v>
      </c>
      <c r="K5111" s="191"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3.32</v>
      </c>
      <c r="L5111" s="192" t="str">
        <f t="shared" si="79"/>
        <v>Beer473</v>
      </c>
      <c r="M5111" s="191">
        <f>VLOOKUP(L5111,'Slope %'!C:D,2,0)</f>
        <v>0.12</v>
      </c>
    </row>
    <row r="5112" spans="1:13" x14ac:dyDescent="0.25">
      <c r="A5112">
        <v>58200</v>
      </c>
      <c r="B5112" s="58" t="s">
        <v>4360</v>
      </c>
      <c r="C5112" s="58" t="s">
        <v>410</v>
      </c>
      <c r="D5112" s="58" t="s">
        <v>677</v>
      </c>
      <c r="E5112" s="58">
        <v>1420</v>
      </c>
      <c r="F5112" s="58">
        <v>6</v>
      </c>
      <c r="G5112" s="59">
        <v>4.5</v>
      </c>
      <c r="H5112" s="58" t="s">
        <v>600</v>
      </c>
      <c r="I5112" s="59">
        <v>11.89</v>
      </c>
      <c r="J5112">
        <v>4</v>
      </c>
      <c r="K5112" s="191"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4.99</v>
      </c>
      <c r="L5112" s="192" t="str">
        <f t="shared" si="79"/>
        <v>Beer1420</v>
      </c>
      <c r="M5112" s="191">
        <f>VLOOKUP(L5112,'Slope %'!C:D,2,0)</f>
        <v>0.12</v>
      </c>
    </row>
    <row r="5113" spans="1:13" x14ac:dyDescent="0.25">
      <c r="A5113">
        <v>58200</v>
      </c>
      <c r="B5113" s="58" t="s">
        <v>4360</v>
      </c>
      <c r="C5113" s="58" t="s">
        <v>410</v>
      </c>
      <c r="D5113" s="58" t="s">
        <v>677</v>
      </c>
      <c r="E5113" s="58">
        <v>1420</v>
      </c>
      <c r="F5113" s="58">
        <v>6</v>
      </c>
      <c r="G5113" s="59">
        <v>4.5</v>
      </c>
      <c r="H5113" s="58" t="s">
        <v>600</v>
      </c>
      <c r="I5113" s="59">
        <v>11.89</v>
      </c>
      <c r="J5113">
        <v>4</v>
      </c>
      <c r="K5113" s="191"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4.99</v>
      </c>
      <c r="L5113" s="192" t="str">
        <f t="shared" si="79"/>
        <v>Beer1420</v>
      </c>
      <c r="M5113" s="191">
        <f>VLOOKUP(L5113,'Slope %'!C:D,2,0)</f>
        <v>0.12</v>
      </c>
    </row>
    <row r="5114" spans="1:13" x14ac:dyDescent="0.25">
      <c r="A5114">
        <v>58201</v>
      </c>
      <c r="B5114" s="58" t="s">
        <v>4361</v>
      </c>
      <c r="C5114" s="58" t="s">
        <v>410</v>
      </c>
      <c r="D5114" s="58" t="s">
        <v>717</v>
      </c>
      <c r="E5114" s="58">
        <v>3784</v>
      </c>
      <c r="F5114" s="58">
        <v>3</v>
      </c>
      <c r="G5114" s="59">
        <v>6.2</v>
      </c>
      <c r="H5114" s="58" t="s">
        <v>1200</v>
      </c>
      <c r="I5114" s="59">
        <v>22.99</v>
      </c>
      <c r="J5114">
        <v>8</v>
      </c>
      <c r="K5114" s="191"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18.32</v>
      </c>
      <c r="L5114" s="192" t="str">
        <f t="shared" si="79"/>
        <v>Beer3784</v>
      </c>
      <c r="M5114" s="191">
        <f>VLOOKUP(L5114,'Slope %'!C:D,2,0)</f>
        <v>7.0000000000000007E-2</v>
      </c>
    </row>
    <row r="5115" spans="1:13" x14ac:dyDescent="0.25">
      <c r="A5115">
        <v>58201</v>
      </c>
      <c r="B5115" s="58" t="s">
        <v>4361</v>
      </c>
      <c r="C5115" s="58" t="s">
        <v>410</v>
      </c>
      <c r="D5115" s="58" t="s">
        <v>717</v>
      </c>
      <c r="E5115" s="58">
        <v>3784</v>
      </c>
      <c r="F5115" s="58">
        <v>3</v>
      </c>
      <c r="G5115" s="59">
        <v>6.2</v>
      </c>
      <c r="H5115" s="58" t="s">
        <v>1200</v>
      </c>
      <c r="I5115" s="59">
        <v>22.99</v>
      </c>
      <c r="J5115">
        <v>8</v>
      </c>
      <c r="K5115" s="191"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18.32</v>
      </c>
      <c r="L5115" s="192" t="str">
        <f t="shared" si="79"/>
        <v>Beer3784</v>
      </c>
      <c r="M5115" s="191">
        <f>VLOOKUP(L5115,'Slope %'!C:D,2,0)</f>
        <v>7.0000000000000007E-2</v>
      </c>
    </row>
    <row r="5116" spans="1:13" x14ac:dyDescent="0.25">
      <c r="A5116">
        <v>58221</v>
      </c>
      <c r="B5116" s="58" t="s">
        <v>4362</v>
      </c>
      <c r="C5116" s="58" t="s">
        <v>414</v>
      </c>
      <c r="D5116" s="58" t="s">
        <v>549</v>
      </c>
      <c r="E5116" s="58">
        <v>700</v>
      </c>
      <c r="F5116" s="58">
        <v>6</v>
      </c>
      <c r="G5116" s="59">
        <v>40</v>
      </c>
      <c r="H5116" s="58" t="s">
        <v>428</v>
      </c>
      <c r="I5116" s="59">
        <v>38.99</v>
      </c>
      <c r="J5116">
        <v>1</v>
      </c>
      <c r="K5116" s="191"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21.86</v>
      </c>
      <c r="L5116" s="192" t="str">
        <f t="shared" si="79"/>
        <v>Spirits700</v>
      </c>
      <c r="M5116" s="191">
        <f>VLOOKUP(L5116,'Slope %'!C:D,2,0)</f>
        <v>7.0000000000000007E-2</v>
      </c>
    </row>
    <row r="5117" spans="1:13" x14ac:dyDescent="0.25">
      <c r="A5117">
        <v>58222</v>
      </c>
      <c r="B5117" s="58" t="s">
        <v>4363</v>
      </c>
      <c r="C5117" s="58" t="s">
        <v>423</v>
      </c>
      <c r="D5117" s="58" t="s">
        <v>433</v>
      </c>
      <c r="E5117" s="58">
        <v>750</v>
      </c>
      <c r="F5117" s="58">
        <v>12</v>
      </c>
      <c r="G5117" s="59">
        <v>13</v>
      </c>
      <c r="H5117" s="58" t="s">
        <v>521</v>
      </c>
      <c r="I5117" s="59">
        <v>25.99</v>
      </c>
      <c r="J5117">
        <v>1</v>
      </c>
      <c r="K5117" s="191"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7.61</v>
      </c>
      <c r="L5117" s="192" t="str">
        <f t="shared" si="79"/>
        <v>Wine750</v>
      </c>
      <c r="M5117" s="191">
        <f>VLOOKUP(L5117,'Slope %'!C:D,2,0)</f>
        <v>0.1</v>
      </c>
    </row>
    <row r="5118" spans="1:13" x14ac:dyDescent="0.25">
      <c r="A5118">
        <v>58263</v>
      </c>
      <c r="B5118" s="58" t="s">
        <v>4364</v>
      </c>
      <c r="C5118" s="58" t="s">
        <v>410</v>
      </c>
      <c r="D5118" s="58" t="s">
        <v>411</v>
      </c>
      <c r="E5118" s="58">
        <v>473</v>
      </c>
      <c r="F5118" s="58">
        <v>24</v>
      </c>
      <c r="G5118" s="59">
        <v>5</v>
      </c>
      <c r="H5118" s="58" t="s">
        <v>3112</v>
      </c>
      <c r="I5118" s="59">
        <v>3.99</v>
      </c>
      <c r="J5118">
        <v>1</v>
      </c>
      <c r="K5118" s="191"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1.85</v>
      </c>
      <c r="L5118" s="192" t="str">
        <f t="shared" si="79"/>
        <v>Beer473</v>
      </c>
      <c r="M5118" s="191">
        <f>VLOOKUP(L5118,'Slope %'!C:D,2,0)</f>
        <v>0.12</v>
      </c>
    </row>
    <row r="5119" spans="1:13" x14ac:dyDescent="0.25">
      <c r="A5119">
        <v>58263</v>
      </c>
      <c r="B5119" s="58" t="s">
        <v>4364</v>
      </c>
      <c r="C5119" s="58" t="s">
        <v>410</v>
      </c>
      <c r="D5119" s="58" t="s">
        <v>411</v>
      </c>
      <c r="E5119" s="58">
        <v>473</v>
      </c>
      <c r="F5119" s="58">
        <v>24</v>
      </c>
      <c r="G5119" s="59">
        <v>5</v>
      </c>
      <c r="H5119" s="58" t="s">
        <v>3112</v>
      </c>
      <c r="I5119" s="59">
        <v>3.99</v>
      </c>
      <c r="J5119">
        <v>1</v>
      </c>
      <c r="K5119" s="191"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1.85</v>
      </c>
      <c r="L5119" s="192" t="str">
        <f t="shared" si="79"/>
        <v>Beer473</v>
      </c>
      <c r="M5119" s="191">
        <f>VLOOKUP(L5119,'Slope %'!C:D,2,0)</f>
        <v>0.12</v>
      </c>
    </row>
    <row r="5120" spans="1:13" x14ac:dyDescent="0.25">
      <c r="A5120">
        <v>58266</v>
      </c>
      <c r="B5120" s="58" t="s">
        <v>4365</v>
      </c>
      <c r="C5120" s="58" t="s">
        <v>410</v>
      </c>
      <c r="D5120" s="58" t="s">
        <v>411</v>
      </c>
      <c r="E5120" s="58">
        <v>473</v>
      </c>
      <c r="F5120" s="58">
        <v>24</v>
      </c>
      <c r="G5120" s="59">
        <v>5</v>
      </c>
      <c r="H5120" s="58" t="s">
        <v>3112</v>
      </c>
      <c r="I5120" s="59">
        <v>3.99</v>
      </c>
      <c r="J5120">
        <v>1</v>
      </c>
      <c r="K5120" s="191"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1.85</v>
      </c>
      <c r="L5120" s="192" t="str">
        <f t="shared" si="79"/>
        <v>Beer473</v>
      </c>
      <c r="M5120" s="191">
        <f>VLOOKUP(L5120,'Slope %'!C:D,2,0)</f>
        <v>0.12</v>
      </c>
    </row>
    <row r="5121" spans="1:13" x14ac:dyDescent="0.25">
      <c r="A5121">
        <v>58266</v>
      </c>
      <c r="B5121" s="58" t="s">
        <v>4365</v>
      </c>
      <c r="C5121" s="58" t="s">
        <v>410</v>
      </c>
      <c r="D5121" s="58" t="s">
        <v>411</v>
      </c>
      <c r="E5121" s="58">
        <v>473</v>
      </c>
      <c r="F5121" s="58">
        <v>24</v>
      </c>
      <c r="G5121" s="59">
        <v>5</v>
      </c>
      <c r="H5121" s="58" t="s">
        <v>1903</v>
      </c>
      <c r="I5121" s="59">
        <v>3.99</v>
      </c>
      <c r="J5121">
        <v>1</v>
      </c>
      <c r="K5121" s="191"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1.85</v>
      </c>
      <c r="L5121" s="192" t="str">
        <f t="shared" si="79"/>
        <v>Beer473</v>
      </c>
      <c r="M5121" s="191">
        <f>VLOOKUP(L5121,'Slope %'!C:D,2,0)</f>
        <v>0.12</v>
      </c>
    </row>
    <row r="5122" spans="1:13" x14ac:dyDescent="0.25">
      <c r="A5122">
        <v>58293</v>
      </c>
      <c r="B5122" s="58" t="s">
        <v>4366</v>
      </c>
      <c r="C5122" s="58" t="s">
        <v>673</v>
      </c>
      <c r="D5122" s="58" t="s">
        <v>1398</v>
      </c>
      <c r="E5122" s="58">
        <v>1892</v>
      </c>
      <c r="F5122" s="58">
        <v>6</v>
      </c>
      <c r="G5122" s="59">
        <v>4.5</v>
      </c>
      <c r="H5122" s="58" t="s">
        <v>600</v>
      </c>
      <c r="I5122" s="59">
        <v>15.89</v>
      </c>
      <c r="J5122">
        <v>4</v>
      </c>
      <c r="K5122" s="191"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6.65</v>
      </c>
      <c r="L5122" s="192" t="str">
        <f t="shared" si="79"/>
        <v>Ready to Drink1892</v>
      </c>
      <c r="M5122" s="191">
        <f>VLOOKUP(L5122,'Slope %'!C:D,2,0)</f>
        <v>0.1</v>
      </c>
    </row>
    <row r="5123" spans="1:13" x14ac:dyDescent="0.25">
      <c r="A5123">
        <v>58293</v>
      </c>
      <c r="B5123" s="58" t="s">
        <v>4366</v>
      </c>
      <c r="C5123" s="58" t="s">
        <v>673</v>
      </c>
      <c r="D5123" s="58" t="s">
        <v>1398</v>
      </c>
      <c r="E5123" s="58">
        <v>1892</v>
      </c>
      <c r="F5123" s="58">
        <v>6</v>
      </c>
      <c r="G5123" s="59">
        <v>4.5</v>
      </c>
      <c r="H5123" s="58" t="s">
        <v>600</v>
      </c>
      <c r="I5123" s="59">
        <v>15.89</v>
      </c>
      <c r="J5123">
        <v>4</v>
      </c>
      <c r="K5123" s="191"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6.65</v>
      </c>
      <c r="L5123" s="192" t="str">
        <f t="shared" ref="L5123:L5186" si="80">(_xlfn.CONCAT(C5123,E5123))</f>
        <v>Ready to Drink1892</v>
      </c>
      <c r="M5123" s="191">
        <f>VLOOKUP(L5123,'Slope %'!C:D,2,0)</f>
        <v>0.1</v>
      </c>
    </row>
    <row r="5124" spans="1:13" x14ac:dyDescent="0.25">
      <c r="A5124">
        <v>58294</v>
      </c>
      <c r="B5124" s="58" t="s">
        <v>4367</v>
      </c>
      <c r="C5124" s="58" t="s">
        <v>673</v>
      </c>
      <c r="D5124" s="58" t="s">
        <v>1398</v>
      </c>
      <c r="E5124" s="58">
        <v>1892</v>
      </c>
      <c r="F5124" s="58">
        <v>6</v>
      </c>
      <c r="G5124" s="59">
        <v>4.5</v>
      </c>
      <c r="H5124" s="58" t="s">
        <v>600</v>
      </c>
      <c r="I5124" s="59">
        <v>16.29</v>
      </c>
      <c r="J5124">
        <v>4</v>
      </c>
      <c r="K5124" s="191"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6.65</v>
      </c>
      <c r="L5124" s="192" t="str">
        <f t="shared" si="80"/>
        <v>Ready to Drink1892</v>
      </c>
      <c r="M5124" s="191">
        <f>VLOOKUP(L5124,'Slope %'!C:D,2,0)</f>
        <v>0.1</v>
      </c>
    </row>
    <row r="5125" spans="1:13" x14ac:dyDescent="0.25">
      <c r="A5125">
        <v>58294</v>
      </c>
      <c r="B5125" s="58" t="s">
        <v>4367</v>
      </c>
      <c r="C5125" s="58" t="s">
        <v>673</v>
      </c>
      <c r="D5125" s="58" t="s">
        <v>1398</v>
      </c>
      <c r="E5125" s="58">
        <v>1892</v>
      </c>
      <c r="F5125" s="58">
        <v>6</v>
      </c>
      <c r="G5125" s="59">
        <v>4.5</v>
      </c>
      <c r="H5125" s="58" t="s">
        <v>600</v>
      </c>
      <c r="I5125" s="59">
        <v>16.29</v>
      </c>
      <c r="J5125">
        <v>4</v>
      </c>
      <c r="K5125" s="191"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6.65</v>
      </c>
      <c r="L5125" s="192" t="str">
        <f t="shared" si="80"/>
        <v>Ready to Drink1892</v>
      </c>
      <c r="M5125" s="191">
        <f>VLOOKUP(L5125,'Slope %'!C:D,2,0)</f>
        <v>0.1</v>
      </c>
    </row>
    <row r="5126" spans="1:13" x14ac:dyDescent="0.25">
      <c r="A5126">
        <v>58298</v>
      </c>
      <c r="B5126" s="58" t="s">
        <v>4368</v>
      </c>
      <c r="C5126" s="58" t="s">
        <v>673</v>
      </c>
      <c r="D5126" s="58" t="s">
        <v>750</v>
      </c>
      <c r="E5126" s="58">
        <v>4260</v>
      </c>
      <c r="F5126" s="58">
        <v>2</v>
      </c>
      <c r="G5126" s="59">
        <v>5</v>
      </c>
      <c r="H5126" s="58" t="s">
        <v>1526</v>
      </c>
      <c r="I5126" s="59">
        <v>28.99</v>
      </c>
      <c r="J5126">
        <v>12</v>
      </c>
      <c r="K5126" s="191"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16.63</v>
      </c>
      <c r="L5126" s="192" t="str">
        <f t="shared" si="80"/>
        <v>Ready to Drink4260</v>
      </c>
      <c r="M5126" s="191">
        <f>VLOOKUP(L5126,'Slope %'!C:D,2,0)</f>
        <v>7.0000000000000007E-2</v>
      </c>
    </row>
    <row r="5127" spans="1:13" x14ac:dyDescent="0.25">
      <c r="A5127">
        <v>58298</v>
      </c>
      <c r="B5127" s="58" t="s">
        <v>4368</v>
      </c>
      <c r="C5127" s="58" t="s">
        <v>673</v>
      </c>
      <c r="D5127" s="58" t="s">
        <v>750</v>
      </c>
      <c r="E5127" s="58">
        <v>4260</v>
      </c>
      <c r="F5127" s="58">
        <v>2</v>
      </c>
      <c r="G5127" s="59">
        <v>5</v>
      </c>
      <c r="H5127" s="58" t="s">
        <v>1526</v>
      </c>
      <c r="I5127" s="59">
        <v>28.99</v>
      </c>
      <c r="J5127">
        <v>12</v>
      </c>
      <c r="K5127" s="191"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16.63</v>
      </c>
      <c r="L5127" s="192" t="str">
        <f t="shared" si="80"/>
        <v>Ready to Drink4260</v>
      </c>
      <c r="M5127" s="191">
        <f>VLOOKUP(L5127,'Slope %'!C:D,2,0)</f>
        <v>7.0000000000000007E-2</v>
      </c>
    </row>
    <row r="5128" spans="1:13" x14ac:dyDescent="0.25">
      <c r="A5128">
        <v>58301</v>
      </c>
      <c r="B5128" s="58" t="s">
        <v>4369</v>
      </c>
      <c r="C5128" s="58" t="s">
        <v>410</v>
      </c>
      <c r="D5128" s="58" t="s">
        <v>717</v>
      </c>
      <c r="E5128" s="58">
        <v>750</v>
      </c>
      <c r="F5128" s="58">
        <v>12</v>
      </c>
      <c r="G5128" s="59">
        <v>8.6999999999999993</v>
      </c>
      <c r="H5128" s="58" t="s">
        <v>1810</v>
      </c>
      <c r="I5128" s="59">
        <v>16</v>
      </c>
      <c r="J5128">
        <v>1</v>
      </c>
      <c r="K5128" s="191"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5.09</v>
      </c>
      <c r="L5128" s="192" t="str">
        <f t="shared" si="80"/>
        <v>Beer750</v>
      </c>
      <c r="M5128" s="191">
        <f>VLOOKUP(L5128,'Slope %'!C:D,2,0)</f>
        <v>0.12</v>
      </c>
    </row>
    <row r="5129" spans="1:13" x14ac:dyDescent="0.25">
      <c r="A5129">
        <v>58301</v>
      </c>
      <c r="B5129" s="58" t="s">
        <v>4369</v>
      </c>
      <c r="C5129" s="58" t="s">
        <v>410</v>
      </c>
      <c r="D5129" s="58" t="s">
        <v>717</v>
      </c>
      <c r="E5129" s="58">
        <v>750</v>
      </c>
      <c r="F5129" s="58">
        <v>12</v>
      </c>
      <c r="G5129" s="59">
        <v>8.6999999999999993</v>
      </c>
      <c r="H5129" s="58" t="s">
        <v>1810</v>
      </c>
      <c r="I5129" s="59">
        <v>16</v>
      </c>
      <c r="J5129">
        <v>1</v>
      </c>
      <c r="K5129" s="191"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5.09</v>
      </c>
      <c r="L5129" s="192" t="str">
        <f t="shared" si="80"/>
        <v>Beer750</v>
      </c>
      <c r="M5129" s="191">
        <f>VLOOKUP(L5129,'Slope %'!C:D,2,0)</f>
        <v>0.12</v>
      </c>
    </row>
    <row r="5130" spans="1:13" x14ac:dyDescent="0.25">
      <c r="A5130">
        <v>58308</v>
      </c>
      <c r="B5130" s="58" t="s">
        <v>4370</v>
      </c>
      <c r="C5130" s="58" t="s">
        <v>423</v>
      </c>
      <c r="D5130" s="58" t="s">
        <v>803</v>
      </c>
      <c r="E5130" s="58">
        <v>750</v>
      </c>
      <c r="F5130" s="58">
        <v>6</v>
      </c>
      <c r="G5130" s="59">
        <v>13.5</v>
      </c>
      <c r="H5130" s="58" t="s">
        <v>2019</v>
      </c>
      <c r="I5130" s="59">
        <v>20.3</v>
      </c>
      <c r="J5130">
        <v>1</v>
      </c>
      <c r="K5130" s="191"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7.9</v>
      </c>
      <c r="L5130" s="192" t="str">
        <f t="shared" si="80"/>
        <v>Wine750</v>
      </c>
      <c r="M5130" s="191">
        <f>VLOOKUP(L5130,'Slope %'!C:D,2,0)</f>
        <v>0.1</v>
      </c>
    </row>
    <row r="5131" spans="1:13" x14ac:dyDescent="0.25">
      <c r="A5131">
        <v>58351</v>
      </c>
      <c r="B5131" s="58" t="s">
        <v>4371</v>
      </c>
      <c r="C5131" s="58" t="s">
        <v>423</v>
      </c>
      <c r="D5131" s="58" t="s">
        <v>465</v>
      </c>
      <c r="E5131" s="58">
        <v>750</v>
      </c>
      <c r="F5131" s="58">
        <v>12</v>
      </c>
      <c r="G5131" s="59">
        <v>13.1</v>
      </c>
      <c r="H5131" s="58" t="s">
        <v>425</v>
      </c>
      <c r="I5131" s="59">
        <v>19.989999999999998</v>
      </c>
      <c r="J5131">
        <v>1</v>
      </c>
      <c r="K5131" s="191"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7.67</v>
      </c>
      <c r="L5131" s="192" t="str">
        <f t="shared" si="80"/>
        <v>Wine750</v>
      </c>
      <c r="M5131" s="191">
        <f>VLOOKUP(L5131,'Slope %'!C:D,2,0)</f>
        <v>0.1</v>
      </c>
    </row>
    <row r="5132" spans="1:13" x14ac:dyDescent="0.25">
      <c r="A5132">
        <v>58352</v>
      </c>
      <c r="B5132" s="58" t="s">
        <v>4372</v>
      </c>
      <c r="C5132" s="58" t="s">
        <v>423</v>
      </c>
      <c r="D5132" s="58" t="s">
        <v>436</v>
      </c>
      <c r="E5132" s="58">
        <v>750</v>
      </c>
      <c r="F5132" s="58">
        <v>12</v>
      </c>
      <c r="G5132" s="59">
        <v>13</v>
      </c>
      <c r="H5132" s="58" t="s">
        <v>425</v>
      </c>
      <c r="I5132" s="59">
        <v>17.989999999999998</v>
      </c>
      <c r="J5132">
        <v>1</v>
      </c>
      <c r="K5132" s="191"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7.61</v>
      </c>
      <c r="L5132" s="192" t="str">
        <f t="shared" si="80"/>
        <v>Wine750</v>
      </c>
      <c r="M5132" s="191">
        <f>VLOOKUP(L5132,'Slope %'!C:D,2,0)</f>
        <v>0.1</v>
      </c>
    </row>
    <row r="5133" spans="1:13" x14ac:dyDescent="0.25">
      <c r="A5133">
        <v>58355</v>
      </c>
      <c r="B5133" s="58" t="s">
        <v>4373</v>
      </c>
      <c r="C5133" s="58" t="s">
        <v>423</v>
      </c>
      <c r="D5133" s="58" t="s">
        <v>575</v>
      </c>
      <c r="E5133" s="58">
        <v>750</v>
      </c>
      <c r="F5133" s="58">
        <v>12</v>
      </c>
      <c r="G5133" s="59">
        <v>12.8</v>
      </c>
      <c r="H5133" s="58" t="s">
        <v>425</v>
      </c>
      <c r="I5133" s="59">
        <v>19.989999999999998</v>
      </c>
      <c r="J5133">
        <v>1</v>
      </c>
      <c r="K5133" s="191"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7.49</v>
      </c>
      <c r="L5133" s="192" t="str">
        <f t="shared" si="80"/>
        <v>Wine750</v>
      </c>
      <c r="M5133" s="191">
        <f>VLOOKUP(L5133,'Slope %'!C:D,2,0)</f>
        <v>0.1</v>
      </c>
    </row>
    <row r="5134" spans="1:13" x14ac:dyDescent="0.25">
      <c r="A5134">
        <v>58356</v>
      </c>
      <c r="B5134" s="58" t="s">
        <v>2503</v>
      </c>
      <c r="C5134" s="58" t="s">
        <v>423</v>
      </c>
      <c r="D5134" s="58" t="s">
        <v>436</v>
      </c>
      <c r="E5134" s="58">
        <v>750</v>
      </c>
      <c r="F5134" s="58">
        <v>12</v>
      </c>
      <c r="G5134" s="59">
        <v>12</v>
      </c>
      <c r="H5134" s="58" t="s">
        <v>425</v>
      </c>
      <c r="I5134" s="59">
        <v>19.989999999999998</v>
      </c>
      <c r="J5134">
        <v>1</v>
      </c>
      <c r="K5134" s="191"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7.03</v>
      </c>
      <c r="L5134" s="192" t="str">
        <f t="shared" si="80"/>
        <v>Wine750</v>
      </c>
      <c r="M5134" s="191">
        <f>VLOOKUP(L5134,'Slope %'!C:D,2,0)</f>
        <v>0.1</v>
      </c>
    </row>
    <row r="5135" spans="1:13" x14ac:dyDescent="0.25">
      <c r="A5135">
        <v>58387</v>
      </c>
      <c r="B5135" s="58" t="s">
        <v>4374</v>
      </c>
      <c r="C5135" s="58" t="s">
        <v>410</v>
      </c>
      <c r="D5135" s="58" t="s">
        <v>621</v>
      </c>
      <c r="E5135" s="58">
        <v>2840</v>
      </c>
      <c r="F5135" s="58">
        <v>3</v>
      </c>
      <c r="G5135" s="59">
        <v>4</v>
      </c>
      <c r="H5135" s="58" t="s">
        <v>412</v>
      </c>
      <c r="I5135" s="59">
        <v>18.29</v>
      </c>
      <c r="J5135">
        <v>8</v>
      </c>
      <c r="K5135" s="191"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8.8699999999999992</v>
      </c>
      <c r="L5135" s="192" t="str">
        <f t="shared" si="80"/>
        <v>Beer2840</v>
      </c>
      <c r="M5135" s="191">
        <f>VLOOKUP(L5135,'Slope %'!C:D,2,0)</f>
        <v>7.0000000000000007E-2</v>
      </c>
    </row>
    <row r="5136" spans="1:13" x14ac:dyDescent="0.25">
      <c r="A5136">
        <v>58387</v>
      </c>
      <c r="B5136" s="58" t="s">
        <v>4374</v>
      </c>
      <c r="C5136" s="58" t="s">
        <v>410</v>
      </c>
      <c r="D5136" s="58" t="s">
        <v>621</v>
      </c>
      <c r="E5136" s="58">
        <v>2840</v>
      </c>
      <c r="F5136" s="58">
        <v>3</v>
      </c>
      <c r="G5136" s="59">
        <v>4</v>
      </c>
      <c r="H5136" s="58" t="s">
        <v>412</v>
      </c>
      <c r="I5136" s="59">
        <v>18.29</v>
      </c>
      <c r="J5136">
        <v>8</v>
      </c>
      <c r="K5136" s="191"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8.8699999999999992</v>
      </c>
      <c r="L5136" s="192" t="str">
        <f t="shared" si="80"/>
        <v>Beer2840</v>
      </c>
      <c r="M5136" s="191">
        <f>VLOOKUP(L5136,'Slope %'!C:D,2,0)</f>
        <v>7.0000000000000007E-2</v>
      </c>
    </row>
    <row r="5137" spans="1:13" x14ac:dyDescent="0.25">
      <c r="A5137">
        <v>58390</v>
      </c>
      <c r="B5137" s="58" t="s">
        <v>4375</v>
      </c>
      <c r="C5137" s="58" t="s">
        <v>410</v>
      </c>
      <c r="D5137" s="58" t="s">
        <v>411</v>
      </c>
      <c r="E5137" s="58">
        <v>710</v>
      </c>
      <c r="F5137" s="58">
        <v>12</v>
      </c>
      <c r="G5137" s="59">
        <v>5</v>
      </c>
      <c r="H5137" s="58" t="s">
        <v>412</v>
      </c>
      <c r="I5137" s="59">
        <v>4.49</v>
      </c>
      <c r="J5137">
        <v>1</v>
      </c>
      <c r="K5137" s="191"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2.77</v>
      </c>
      <c r="L5137" s="192" t="str">
        <f t="shared" si="80"/>
        <v>Beer710</v>
      </c>
      <c r="M5137" s="191">
        <f>VLOOKUP(L5137,'Slope %'!C:D,2,0)</f>
        <v>0.12</v>
      </c>
    </row>
    <row r="5138" spans="1:13" x14ac:dyDescent="0.25">
      <c r="A5138">
        <v>58390</v>
      </c>
      <c r="B5138" s="58" t="s">
        <v>4375</v>
      </c>
      <c r="C5138" s="58" t="s">
        <v>410</v>
      </c>
      <c r="D5138" s="58" t="s">
        <v>411</v>
      </c>
      <c r="E5138" s="58">
        <v>710</v>
      </c>
      <c r="F5138" s="58">
        <v>12</v>
      </c>
      <c r="G5138" s="59">
        <v>5</v>
      </c>
      <c r="H5138" s="58" t="s">
        <v>412</v>
      </c>
      <c r="I5138" s="59">
        <v>4.49</v>
      </c>
      <c r="J5138">
        <v>1</v>
      </c>
      <c r="K5138" s="191"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2.77</v>
      </c>
      <c r="L5138" s="192" t="str">
        <f t="shared" si="80"/>
        <v>Beer710</v>
      </c>
      <c r="M5138" s="191">
        <f>VLOOKUP(L5138,'Slope %'!C:D,2,0)</f>
        <v>0.12</v>
      </c>
    </row>
    <row r="5139" spans="1:13" x14ac:dyDescent="0.25">
      <c r="A5139">
        <v>58404</v>
      </c>
      <c r="B5139" s="58" t="s">
        <v>420</v>
      </c>
      <c r="C5139" s="58" t="s">
        <v>414</v>
      </c>
      <c r="D5139" s="58" t="s">
        <v>415</v>
      </c>
      <c r="E5139" s="58">
        <v>1750</v>
      </c>
      <c r="F5139" s="58">
        <v>6</v>
      </c>
      <c r="G5139" s="59">
        <v>40</v>
      </c>
      <c r="H5139" s="58" t="s">
        <v>421</v>
      </c>
      <c r="I5139" s="59">
        <v>54.65</v>
      </c>
      <c r="J5139">
        <v>1</v>
      </c>
      <c r="K5139" s="191"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54.65</v>
      </c>
      <c r="L5139" s="192" t="str">
        <f t="shared" si="80"/>
        <v>Spirits1750</v>
      </c>
      <c r="M5139" s="191">
        <f>VLOOKUP(L5139,'Slope %'!C:D,2,0)</f>
        <v>0.03</v>
      </c>
    </row>
    <row r="5140" spans="1:13" x14ac:dyDescent="0.25">
      <c r="A5140">
        <v>58410</v>
      </c>
      <c r="B5140" s="58" t="s">
        <v>4376</v>
      </c>
      <c r="C5140" s="58" t="s">
        <v>423</v>
      </c>
      <c r="D5140" s="58" t="s">
        <v>424</v>
      </c>
      <c r="E5140" s="58">
        <v>750</v>
      </c>
      <c r="F5140" s="58">
        <v>6</v>
      </c>
      <c r="G5140" s="59">
        <v>9.5</v>
      </c>
      <c r="H5140" s="58" t="s">
        <v>2019</v>
      </c>
      <c r="I5140" s="59">
        <v>33.03</v>
      </c>
      <c r="J5140">
        <v>1</v>
      </c>
      <c r="K5140" s="191"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5.56</v>
      </c>
      <c r="L5140" s="192" t="str">
        <f t="shared" si="80"/>
        <v>Wine750</v>
      </c>
      <c r="M5140" s="191">
        <f>VLOOKUP(L5140,'Slope %'!C:D,2,0)</f>
        <v>0.1</v>
      </c>
    </row>
    <row r="5141" spans="1:13" x14ac:dyDescent="0.25">
      <c r="A5141">
        <v>58413</v>
      </c>
      <c r="B5141" s="58" t="s">
        <v>4377</v>
      </c>
      <c r="C5141" s="58" t="s">
        <v>410</v>
      </c>
      <c r="D5141" s="58" t="s">
        <v>717</v>
      </c>
      <c r="E5141" s="58">
        <v>473</v>
      </c>
      <c r="F5141" s="58">
        <v>24</v>
      </c>
      <c r="G5141" s="59">
        <v>6.2</v>
      </c>
      <c r="H5141" s="58" t="s">
        <v>1855</v>
      </c>
      <c r="I5141" s="59">
        <v>5.0999999999999996</v>
      </c>
      <c r="J5141">
        <v>1</v>
      </c>
      <c r="K5141" s="191"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2.29</v>
      </c>
      <c r="L5141" s="192" t="str">
        <f t="shared" si="80"/>
        <v>Beer473</v>
      </c>
      <c r="M5141" s="191">
        <f>VLOOKUP(L5141,'Slope %'!C:D,2,0)</f>
        <v>0.12</v>
      </c>
    </row>
    <row r="5142" spans="1:13" x14ac:dyDescent="0.25">
      <c r="A5142">
        <v>58413</v>
      </c>
      <c r="B5142" s="58" t="s">
        <v>4377</v>
      </c>
      <c r="C5142" s="58" t="s">
        <v>410</v>
      </c>
      <c r="D5142" s="58" t="s">
        <v>717</v>
      </c>
      <c r="E5142" s="58">
        <v>473</v>
      </c>
      <c r="F5142" s="58">
        <v>24</v>
      </c>
      <c r="G5142" s="59">
        <v>6.2</v>
      </c>
      <c r="H5142" s="58" t="s">
        <v>1855</v>
      </c>
      <c r="I5142" s="59">
        <v>5.0999999999999996</v>
      </c>
      <c r="J5142">
        <v>1</v>
      </c>
      <c r="K5142" s="191"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2.29</v>
      </c>
      <c r="L5142" s="192" t="str">
        <f t="shared" si="80"/>
        <v>Beer473</v>
      </c>
      <c r="M5142" s="191">
        <f>VLOOKUP(L5142,'Slope %'!C:D,2,0)</f>
        <v>0.12</v>
      </c>
    </row>
    <row r="5143" spans="1:13" x14ac:dyDescent="0.25">
      <c r="A5143">
        <v>58423</v>
      </c>
      <c r="B5143" s="58" t="s">
        <v>4378</v>
      </c>
      <c r="C5143" s="58" t="s">
        <v>423</v>
      </c>
      <c r="D5143" s="58" t="s">
        <v>424</v>
      </c>
      <c r="E5143" s="58">
        <v>750</v>
      </c>
      <c r="F5143" s="58">
        <v>6</v>
      </c>
      <c r="G5143" s="59">
        <v>9.5</v>
      </c>
      <c r="H5143" s="58" t="s">
        <v>2019</v>
      </c>
      <c r="I5143" s="59">
        <v>33.03</v>
      </c>
      <c r="J5143">
        <v>1</v>
      </c>
      <c r="K5143" s="191"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5.56</v>
      </c>
      <c r="L5143" s="192" t="str">
        <f t="shared" si="80"/>
        <v>Wine750</v>
      </c>
      <c r="M5143" s="191">
        <f>VLOOKUP(L5143,'Slope %'!C:D,2,0)</f>
        <v>0.1</v>
      </c>
    </row>
    <row r="5144" spans="1:13" x14ac:dyDescent="0.25">
      <c r="A5144">
        <v>58424</v>
      </c>
      <c r="B5144" s="58" t="s">
        <v>4379</v>
      </c>
      <c r="C5144" s="58" t="s">
        <v>410</v>
      </c>
      <c r="D5144" s="58" t="s">
        <v>677</v>
      </c>
      <c r="E5144" s="58">
        <v>473</v>
      </c>
      <c r="F5144" s="58">
        <v>24</v>
      </c>
      <c r="G5144" s="59">
        <v>4.7</v>
      </c>
      <c r="H5144" s="58" t="s">
        <v>3485</v>
      </c>
      <c r="I5144" s="59">
        <v>4.25</v>
      </c>
      <c r="J5144">
        <v>1</v>
      </c>
      <c r="K5144" s="191"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1.74</v>
      </c>
      <c r="L5144" s="192" t="str">
        <f t="shared" si="80"/>
        <v>Beer473</v>
      </c>
      <c r="M5144" s="191">
        <f>VLOOKUP(L5144,'Slope %'!C:D,2,0)</f>
        <v>0.12</v>
      </c>
    </row>
    <row r="5145" spans="1:13" x14ac:dyDescent="0.25">
      <c r="A5145">
        <v>58424</v>
      </c>
      <c r="B5145" s="58" t="s">
        <v>4379</v>
      </c>
      <c r="C5145" s="58" t="s">
        <v>410</v>
      </c>
      <c r="D5145" s="58" t="s">
        <v>677</v>
      </c>
      <c r="E5145" s="58">
        <v>473</v>
      </c>
      <c r="F5145" s="58">
        <v>24</v>
      </c>
      <c r="G5145" s="59">
        <v>4.7</v>
      </c>
      <c r="H5145" s="58" t="s">
        <v>3485</v>
      </c>
      <c r="I5145" s="59">
        <v>4.25</v>
      </c>
      <c r="J5145">
        <v>1</v>
      </c>
      <c r="K5145" s="191"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1.74</v>
      </c>
      <c r="L5145" s="192" t="str">
        <f t="shared" si="80"/>
        <v>Beer473</v>
      </c>
      <c r="M5145" s="191">
        <f>VLOOKUP(L5145,'Slope %'!C:D,2,0)</f>
        <v>0.12</v>
      </c>
    </row>
    <row r="5146" spans="1:13" x14ac:dyDescent="0.25">
      <c r="A5146">
        <v>58425</v>
      </c>
      <c r="B5146" s="58" t="s">
        <v>4380</v>
      </c>
      <c r="C5146" s="58" t="s">
        <v>410</v>
      </c>
      <c r="D5146" s="58" t="s">
        <v>677</v>
      </c>
      <c r="E5146" s="58">
        <v>473</v>
      </c>
      <c r="F5146" s="58">
        <v>24</v>
      </c>
      <c r="G5146" s="59">
        <v>5.3</v>
      </c>
      <c r="H5146" s="58" t="s">
        <v>3485</v>
      </c>
      <c r="I5146" s="59">
        <v>4.25</v>
      </c>
      <c r="J5146">
        <v>1</v>
      </c>
      <c r="K5146" s="191"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1.96</v>
      </c>
      <c r="L5146" s="192" t="str">
        <f t="shared" si="80"/>
        <v>Beer473</v>
      </c>
      <c r="M5146" s="191">
        <f>VLOOKUP(L5146,'Slope %'!C:D,2,0)</f>
        <v>0.12</v>
      </c>
    </row>
    <row r="5147" spans="1:13" x14ac:dyDescent="0.25">
      <c r="A5147">
        <v>58425</v>
      </c>
      <c r="B5147" s="58" t="s">
        <v>4380</v>
      </c>
      <c r="C5147" s="58" t="s">
        <v>410</v>
      </c>
      <c r="D5147" s="58" t="s">
        <v>677</v>
      </c>
      <c r="E5147" s="58">
        <v>473</v>
      </c>
      <c r="F5147" s="58">
        <v>24</v>
      </c>
      <c r="G5147" s="59">
        <v>5.3</v>
      </c>
      <c r="H5147" s="58" t="s">
        <v>3485</v>
      </c>
      <c r="I5147" s="59">
        <v>4.25</v>
      </c>
      <c r="J5147">
        <v>1</v>
      </c>
      <c r="K5147" s="191"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1.96</v>
      </c>
      <c r="L5147" s="192" t="str">
        <f t="shared" si="80"/>
        <v>Beer473</v>
      </c>
      <c r="M5147" s="191">
        <f>VLOOKUP(L5147,'Slope %'!C:D,2,0)</f>
        <v>0.12</v>
      </c>
    </row>
    <row r="5148" spans="1:13" x14ac:dyDescent="0.25">
      <c r="A5148">
        <v>58427</v>
      </c>
      <c r="B5148" s="58" t="s">
        <v>4381</v>
      </c>
      <c r="C5148" s="58" t="s">
        <v>410</v>
      </c>
      <c r="D5148" s="58" t="s">
        <v>621</v>
      </c>
      <c r="E5148" s="58">
        <v>473</v>
      </c>
      <c r="F5148" s="58">
        <v>24</v>
      </c>
      <c r="G5148" s="59">
        <v>4</v>
      </c>
      <c r="H5148" s="58" t="s">
        <v>1448</v>
      </c>
      <c r="I5148" s="59">
        <v>3.79</v>
      </c>
      <c r="J5148">
        <v>1</v>
      </c>
      <c r="K5148" s="191"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1.48</v>
      </c>
      <c r="L5148" s="192" t="str">
        <f t="shared" si="80"/>
        <v>Beer473</v>
      </c>
      <c r="M5148" s="191">
        <f>VLOOKUP(L5148,'Slope %'!C:D,2,0)</f>
        <v>0.12</v>
      </c>
    </row>
    <row r="5149" spans="1:13" x14ac:dyDescent="0.25">
      <c r="A5149">
        <v>58427</v>
      </c>
      <c r="B5149" s="58" t="s">
        <v>4381</v>
      </c>
      <c r="C5149" s="58" t="s">
        <v>410</v>
      </c>
      <c r="D5149" s="58" t="s">
        <v>621</v>
      </c>
      <c r="E5149" s="58">
        <v>473</v>
      </c>
      <c r="F5149" s="58">
        <v>24</v>
      </c>
      <c r="G5149" s="59">
        <v>4</v>
      </c>
      <c r="H5149" s="58" t="s">
        <v>1448</v>
      </c>
      <c r="I5149" s="59">
        <v>3.79</v>
      </c>
      <c r="J5149">
        <v>1</v>
      </c>
      <c r="K5149" s="191"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1.48</v>
      </c>
      <c r="L5149" s="192" t="str">
        <f t="shared" si="80"/>
        <v>Beer473</v>
      </c>
      <c r="M5149" s="191">
        <f>VLOOKUP(L5149,'Slope %'!C:D,2,0)</f>
        <v>0.12</v>
      </c>
    </row>
    <row r="5150" spans="1:13" x14ac:dyDescent="0.25">
      <c r="A5150">
        <v>58449</v>
      </c>
      <c r="B5150" s="58" t="s">
        <v>4382</v>
      </c>
      <c r="C5150" s="58" t="s">
        <v>414</v>
      </c>
      <c r="D5150" s="58" t="s">
        <v>418</v>
      </c>
      <c r="E5150" s="58">
        <v>750</v>
      </c>
      <c r="F5150" s="58">
        <v>6</v>
      </c>
      <c r="G5150" s="59">
        <v>40</v>
      </c>
      <c r="H5150" s="58" t="s">
        <v>3813</v>
      </c>
      <c r="I5150" s="59">
        <v>37.99</v>
      </c>
      <c r="J5150">
        <v>1</v>
      </c>
      <c r="K5150" s="191"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23.42</v>
      </c>
      <c r="L5150" s="192" t="str">
        <f t="shared" si="80"/>
        <v>Spirits750</v>
      </c>
      <c r="M5150" s="191">
        <f>VLOOKUP(L5150,'Slope %'!C:D,2,0)</f>
        <v>7.0000000000000007E-2</v>
      </c>
    </row>
    <row r="5151" spans="1:13" x14ac:dyDescent="0.25">
      <c r="A5151">
        <v>58453</v>
      </c>
      <c r="B5151" s="58" t="s">
        <v>4383</v>
      </c>
      <c r="C5151" s="58" t="s">
        <v>410</v>
      </c>
      <c r="D5151" s="58" t="s">
        <v>621</v>
      </c>
      <c r="E5151" s="58">
        <v>473</v>
      </c>
      <c r="F5151" s="58">
        <v>24</v>
      </c>
      <c r="G5151" s="59">
        <v>3.5</v>
      </c>
      <c r="H5151" s="58" t="s">
        <v>1810</v>
      </c>
      <c r="I5151" s="59">
        <v>4</v>
      </c>
      <c r="J5151">
        <v>1</v>
      </c>
      <c r="K5151" s="191"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1.29</v>
      </c>
      <c r="L5151" s="192" t="str">
        <f t="shared" si="80"/>
        <v>Beer473</v>
      </c>
      <c r="M5151" s="191">
        <f>VLOOKUP(L5151,'Slope %'!C:D,2,0)</f>
        <v>0.12</v>
      </c>
    </row>
    <row r="5152" spans="1:13" x14ac:dyDescent="0.25">
      <c r="A5152">
        <v>58453</v>
      </c>
      <c r="B5152" s="58" t="s">
        <v>4383</v>
      </c>
      <c r="C5152" s="58" t="s">
        <v>410</v>
      </c>
      <c r="D5152" s="58" t="s">
        <v>621</v>
      </c>
      <c r="E5152" s="58">
        <v>473</v>
      </c>
      <c r="F5152" s="58">
        <v>24</v>
      </c>
      <c r="G5152" s="59">
        <v>3.5</v>
      </c>
      <c r="H5152" s="58" t="s">
        <v>1810</v>
      </c>
      <c r="I5152" s="59">
        <v>4</v>
      </c>
      <c r="J5152">
        <v>1</v>
      </c>
      <c r="K5152" s="191"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1.29</v>
      </c>
      <c r="L5152" s="192" t="str">
        <f t="shared" si="80"/>
        <v>Beer473</v>
      </c>
      <c r="M5152" s="191">
        <f>VLOOKUP(L5152,'Slope %'!C:D,2,0)</f>
        <v>0.12</v>
      </c>
    </row>
    <row r="5153" spans="1:13" x14ac:dyDescent="0.25">
      <c r="A5153">
        <v>58454</v>
      </c>
      <c r="B5153" s="58" t="s">
        <v>4384</v>
      </c>
      <c r="C5153" s="58" t="s">
        <v>414</v>
      </c>
      <c r="D5153" s="58" t="s">
        <v>1764</v>
      </c>
      <c r="E5153" s="58">
        <v>375</v>
      </c>
      <c r="F5153" s="58">
        <v>12</v>
      </c>
      <c r="G5153" s="59">
        <v>20</v>
      </c>
      <c r="H5153" s="58" t="s">
        <v>416</v>
      </c>
      <c r="I5153" s="59">
        <v>20.49</v>
      </c>
      <c r="J5153">
        <v>1</v>
      </c>
      <c r="K5153" s="191"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6.65</v>
      </c>
      <c r="L5153" s="192" t="str">
        <f t="shared" si="80"/>
        <v>Spirits375</v>
      </c>
      <c r="M5153" s="191">
        <f>VLOOKUP(L5153,'Slope %'!C:D,2,0)</f>
        <v>0.1</v>
      </c>
    </row>
    <row r="5154" spans="1:13" x14ac:dyDescent="0.25">
      <c r="A5154">
        <v>58459</v>
      </c>
      <c r="B5154" s="58" t="s">
        <v>4385</v>
      </c>
      <c r="C5154" s="58" t="s">
        <v>410</v>
      </c>
      <c r="D5154" s="58" t="s">
        <v>411</v>
      </c>
      <c r="E5154" s="58">
        <v>473</v>
      </c>
      <c r="F5154" s="58">
        <v>24</v>
      </c>
      <c r="G5154" s="59">
        <v>5</v>
      </c>
      <c r="H5154" s="58" t="s">
        <v>4042</v>
      </c>
      <c r="I5154" s="59">
        <v>5.55</v>
      </c>
      <c r="J5154">
        <v>1</v>
      </c>
      <c r="K5154" s="191"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1.85</v>
      </c>
      <c r="L5154" s="192" t="str">
        <f t="shared" si="80"/>
        <v>Beer473</v>
      </c>
      <c r="M5154" s="191">
        <f>VLOOKUP(L5154,'Slope %'!C:D,2,0)</f>
        <v>0.12</v>
      </c>
    </row>
    <row r="5155" spans="1:13" x14ac:dyDescent="0.25">
      <c r="A5155">
        <v>58459</v>
      </c>
      <c r="B5155" s="58" t="s">
        <v>4385</v>
      </c>
      <c r="C5155" s="58" t="s">
        <v>410</v>
      </c>
      <c r="D5155" s="58" t="s">
        <v>411</v>
      </c>
      <c r="E5155" s="58">
        <v>473</v>
      </c>
      <c r="F5155" s="58">
        <v>24</v>
      </c>
      <c r="G5155" s="59">
        <v>5</v>
      </c>
      <c r="H5155" s="58" t="s">
        <v>4042</v>
      </c>
      <c r="I5155" s="59">
        <v>5.55</v>
      </c>
      <c r="J5155">
        <v>1</v>
      </c>
      <c r="K5155" s="191"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1.85</v>
      </c>
      <c r="L5155" s="192" t="str">
        <f t="shared" si="80"/>
        <v>Beer473</v>
      </c>
      <c r="M5155" s="191">
        <f>VLOOKUP(L5155,'Slope %'!C:D,2,0)</f>
        <v>0.12</v>
      </c>
    </row>
    <row r="5156" spans="1:13" x14ac:dyDescent="0.25">
      <c r="A5156">
        <v>58486</v>
      </c>
      <c r="B5156" s="58" t="s">
        <v>4386</v>
      </c>
      <c r="C5156" s="58" t="s">
        <v>410</v>
      </c>
      <c r="D5156" s="58" t="s">
        <v>621</v>
      </c>
      <c r="E5156" s="58">
        <v>473</v>
      </c>
      <c r="F5156" s="58">
        <v>24</v>
      </c>
      <c r="G5156" s="59">
        <v>4</v>
      </c>
      <c r="H5156" s="58" t="s">
        <v>3485</v>
      </c>
      <c r="I5156" s="59">
        <v>3.9</v>
      </c>
      <c r="J5156">
        <v>1</v>
      </c>
      <c r="K5156" s="191"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1.48</v>
      </c>
      <c r="L5156" s="192" t="str">
        <f t="shared" si="80"/>
        <v>Beer473</v>
      </c>
      <c r="M5156" s="191">
        <f>VLOOKUP(L5156,'Slope %'!C:D,2,0)</f>
        <v>0.12</v>
      </c>
    </row>
    <row r="5157" spans="1:13" x14ac:dyDescent="0.25">
      <c r="A5157">
        <v>58486</v>
      </c>
      <c r="B5157" s="58" t="s">
        <v>4386</v>
      </c>
      <c r="C5157" s="58" t="s">
        <v>410</v>
      </c>
      <c r="D5157" s="58" t="s">
        <v>621</v>
      </c>
      <c r="E5157" s="58">
        <v>473</v>
      </c>
      <c r="F5157" s="58">
        <v>24</v>
      </c>
      <c r="G5157" s="59">
        <v>4</v>
      </c>
      <c r="H5157" s="58" t="s">
        <v>3485</v>
      </c>
      <c r="I5157" s="59">
        <v>3.9</v>
      </c>
      <c r="J5157">
        <v>1</v>
      </c>
      <c r="K5157" s="191"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1.48</v>
      </c>
      <c r="L5157" s="192" t="str">
        <f t="shared" si="80"/>
        <v>Beer473</v>
      </c>
      <c r="M5157" s="191">
        <f>VLOOKUP(L5157,'Slope %'!C:D,2,0)</f>
        <v>0.12</v>
      </c>
    </row>
    <row r="5158" spans="1:13" x14ac:dyDescent="0.25">
      <c r="A5158">
        <v>58487</v>
      </c>
      <c r="B5158" s="58" t="s">
        <v>4387</v>
      </c>
      <c r="C5158" s="58" t="s">
        <v>410</v>
      </c>
      <c r="D5158" s="58" t="s">
        <v>411</v>
      </c>
      <c r="E5158" s="58">
        <v>473</v>
      </c>
      <c r="F5158" s="58">
        <v>24</v>
      </c>
      <c r="G5158" s="59">
        <v>5</v>
      </c>
      <c r="H5158" s="58" t="s">
        <v>1959</v>
      </c>
      <c r="I5158" s="59">
        <v>4.09</v>
      </c>
      <c r="J5158">
        <v>1</v>
      </c>
      <c r="K5158" s="191"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1.85</v>
      </c>
      <c r="L5158" s="192" t="str">
        <f t="shared" si="80"/>
        <v>Beer473</v>
      </c>
      <c r="M5158" s="191">
        <f>VLOOKUP(L5158,'Slope %'!C:D,2,0)</f>
        <v>0.12</v>
      </c>
    </row>
    <row r="5159" spans="1:13" x14ac:dyDescent="0.25">
      <c r="A5159">
        <v>58487</v>
      </c>
      <c r="B5159" s="58" t="s">
        <v>4387</v>
      </c>
      <c r="C5159" s="58" t="s">
        <v>410</v>
      </c>
      <c r="D5159" s="58" t="s">
        <v>411</v>
      </c>
      <c r="E5159" s="58">
        <v>473</v>
      </c>
      <c r="F5159" s="58">
        <v>24</v>
      </c>
      <c r="G5159" s="59">
        <v>5</v>
      </c>
      <c r="H5159" s="58" t="s">
        <v>1959</v>
      </c>
      <c r="I5159" s="59">
        <v>4.09</v>
      </c>
      <c r="J5159">
        <v>1</v>
      </c>
      <c r="K5159" s="191"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1.85</v>
      </c>
      <c r="L5159" s="192" t="str">
        <f t="shared" si="80"/>
        <v>Beer473</v>
      </c>
      <c r="M5159" s="191">
        <f>VLOOKUP(L5159,'Slope %'!C:D,2,0)</f>
        <v>0.12</v>
      </c>
    </row>
    <row r="5160" spans="1:13" x14ac:dyDescent="0.25">
      <c r="A5160">
        <v>58488</v>
      </c>
      <c r="B5160" s="58" t="s">
        <v>4388</v>
      </c>
      <c r="C5160" s="58" t="s">
        <v>423</v>
      </c>
      <c r="D5160" s="58" t="s">
        <v>436</v>
      </c>
      <c r="E5160" s="58">
        <v>750</v>
      </c>
      <c r="F5160" s="58">
        <v>6</v>
      </c>
      <c r="G5160" s="59">
        <v>14.5</v>
      </c>
      <c r="H5160" s="58" t="s">
        <v>2019</v>
      </c>
      <c r="I5160" s="59">
        <v>19.95</v>
      </c>
      <c r="J5160">
        <v>1</v>
      </c>
      <c r="K5160" s="191"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8.49</v>
      </c>
      <c r="L5160" s="192" t="str">
        <f t="shared" si="80"/>
        <v>Wine750</v>
      </c>
      <c r="M5160" s="191">
        <f>VLOOKUP(L5160,'Slope %'!C:D,2,0)</f>
        <v>0.1</v>
      </c>
    </row>
    <row r="5161" spans="1:13" x14ac:dyDescent="0.25">
      <c r="A5161">
        <v>58507</v>
      </c>
      <c r="B5161" s="58" t="s">
        <v>4389</v>
      </c>
      <c r="C5161" s="58" t="s">
        <v>423</v>
      </c>
      <c r="D5161" s="58" t="s">
        <v>440</v>
      </c>
      <c r="E5161" s="58">
        <v>750</v>
      </c>
      <c r="F5161" s="58">
        <v>12</v>
      </c>
      <c r="G5161" s="59">
        <v>13</v>
      </c>
      <c r="H5161" s="58" t="s">
        <v>799</v>
      </c>
      <c r="I5161" s="59">
        <v>18.989999999999998</v>
      </c>
      <c r="J5161">
        <v>1</v>
      </c>
      <c r="K5161" s="191"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7.61</v>
      </c>
      <c r="L5161" s="192" t="str">
        <f t="shared" si="80"/>
        <v>Wine750</v>
      </c>
      <c r="M5161" s="191">
        <f>VLOOKUP(L5161,'Slope %'!C:D,2,0)</f>
        <v>0.1</v>
      </c>
    </row>
    <row r="5162" spans="1:13" x14ac:dyDescent="0.25">
      <c r="A5162">
        <v>58508</v>
      </c>
      <c r="B5162" s="58" t="s">
        <v>4390</v>
      </c>
      <c r="C5162" s="58" t="s">
        <v>410</v>
      </c>
      <c r="D5162" s="58" t="s">
        <v>717</v>
      </c>
      <c r="E5162" s="58">
        <v>473</v>
      </c>
      <c r="F5162" s="58">
        <v>24</v>
      </c>
      <c r="G5162" s="59">
        <v>6.5</v>
      </c>
      <c r="H5162" s="58" t="s">
        <v>2181</v>
      </c>
      <c r="I5162" s="59">
        <v>4.5</v>
      </c>
      <c r="J5162">
        <v>1</v>
      </c>
      <c r="K5162" s="191"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2.4</v>
      </c>
      <c r="L5162" s="192" t="str">
        <f t="shared" si="80"/>
        <v>Beer473</v>
      </c>
      <c r="M5162" s="191">
        <f>VLOOKUP(L5162,'Slope %'!C:D,2,0)</f>
        <v>0.12</v>
      </c>
    </row>
    <row r="5163" spans="1:13" x14ac:dyDescent="0.25">
      <c r="A5163">
        <v>58508</v>
      </c>
      <c r="B5163" s="58" t="s">
        <v>4390</v>
      </c>
      <c r="C5163" s="58" t="s">
        <v>410</v>
      </c>
      <c r="D5163" s="58" t="s">
        <v>717</v>
      </c>
      <c r="E5163" s="58">
        <v>473</v>
      </c>
      <c r="F5163" s="58">
        <v>24</v>
      </c>
      <c r="G5163" s="59">
        <v>6.5</v>
      </c>
      <c r="H5163" s="58" t="s">
        <v>2181</v>
      </c>
      <c r="I5163" s="59">
        <v>4.5</v>
      </c>
      <c r="J5163">
        <v>1</v>
      </c>
      <c r="K5163" s="191"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2.4</v>
      </c>
      <c r="L5163" s="192" t="str">
        <f t="shared" si="80"/>
        <v>Beer473</v>
      </c>
      <c r="M5163" s="191">
        <f>VLOOKUP(L5163,'Slope %'!C:D,2,0)</f>
        <v>0.12</v>
      </c>
    </row>
    <row r="5164" spans="1:13" x14ac:dyDescent="0.25">
      <c r="A5164">
        <v>58509</v>
      </c>
      <c r="B5164" s="58" t="s">
        <v>4391</v>
      </c>
      <c r="C5164" s="58" t="s">
        <v>423</v>
      </c>
      <c r="D5164" s="58" t="s">
        <v>1051</v>
      </c>
      <c r="E5164" s="58">
        <v>750</v>
      </c>
      <c r="F5164" s="58">
        <v>12</v>
      </c>
      <c r="G5164" s="59">
        <v>13</v>
      </c>
      <c r="H5164" s="58" t="s">
        <v>456</v>
      </c>
      <c r="I5164" s="59">
        <v>13.99</v>
      </c>
      <c r="J5164">
        <v>1</v>
      </c>
      <c r="K5164" s="191"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7.61</v>
      </c>
      <c r="L5164" s="192" t="str">
        <f t="shared" si="80"/>
        <v>Wine750</v>
      </c>
      <c r="M5164" s="191">
        <f>VLOOKUP(L5164,'Slope %'!C:D,2,0)</f>
        <v>0.1</v>
      </c>
    </row>
    <row r="5165" spans="1:13" x14ac:dyDescent="0.25">
      <c r="A5165">
        <v>58510</v>
      </c>
      <c r="B5165" s="58" t="s">
        <v>4392</v>
      </c>
      <c r="C5165" s="58" t="s">
        <v>423</v>
      </c>
      <c r="D5165" s="58" t="s">
        <v>436</v>
      </c>
      <c r="E5165" s="58">
        <v>750</v>
      </c>
      <c r="F5165" s="58">
        <v>12</v>
      </c>
      <c r="G5165" s="59">
        <v>14.5</v>
      </c>
      <c r="H5165" s="58" t="s">
        <v>2964</v>
      </c>
      <c r="I5165" s="59">
        <v>18.989999999999998</v>
      </c>
      <c r="J5165">
        <v>1</v>
      </c>
      <c r="K5165" s="191"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8.49</v>
      </c>
      <c r="L5165" s="192" t="str">
        <f t="shared" si="80"/>
        <v>Wine750</v>
      </c>
      <c r="M5165" s="191">
        <f>VLOOKUP(L5165,'Slope %'!C:D,2,0)</f>
        <v>0.1</v>
      </c>
    </row>
    <row r="5166" spans="1:13" x14ac:dyDescent="0.25">
      <c r="A5166">
        <v>58557</v>
      </c>
      <c r="B5166" s="58" t="s">
        <v>4393</v>
      </c>
      <c r="C5166" s="58" t="s">
        <v>410</v>
      </c>
      <c r="D5166" s="58" t="s">
        <v>411</v>
      </c>
      <c r="E5166" s="58">
        <v>1892</v>
      </c>
      <c r="F5166" s="58">
        <v>6</v>
      </c>
      <c r="G5166" s="59">
        <v>5</v>
      </c>
      <c r="H5166" s="58" t="s">
        <v>600</v>
      </c>
      <c r="I5166" s="59">
        <v>14.79</v>
      </c>
      <c r="J5166">
        <v>4</v>
      </c>
      <c r="K5166" s="191"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7.39</v>
      </c>
      <c r="L5166" s="192" t="str">
        <f t="shared" si="80"/>
        <v>Beer1892</v>
      </c>
      <c r="M5166" s="191">
        <f>VLOOKUP(L5166,'Slope %'!C:D,2,0)</f>
        <v>0.1</v>
      </c>
    </row>
    <row r="5167" spans="1:13" x14ac:dyDescent="0.25">
      <c r="A5167">
        <v>58557</v>
      </c>
      <c r="B5167" s="58" t="s">
        <v>4393</v>
      </c>
      <c r="C5167" s="58" t="s">
        <v>410</v>
      </c>
      <c r="D5167" s="58" t="s">
        <v>411</v>
      </c>
      <c r="E5167" s="58">
        <v>1892</v>
      </c>
      <c r="F5167" s="58">
        <v>6</v>
      </c>
      <c r="G5167" s="59">
        <v>5</v>
      </c>
      <c r="H5167" s="58" t="s">
        <v>600</v>
      </c>
      <c r="I5167" s="59">
        <v>14.79</v>
      </c>
      <c r="J5167">
        <v>4</v>
      </c>
      <c r="K5167" s="191"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7.39</v>
      </c>
      <c r="L5167" s="192" t="str">
        <f t="shared" si="80"/>
        <v>Beer1892</v>
      </c>
      <c r="M5167" s="191">
        <f>VLOOKUP(L5167,'Slope %'!C:D,2,0)</f>
        <v>0.1</v>
      </c>
    </row>
    <row r="5168" spans="1:13" x14ac:dyDescent="0.25">
      <c r="A5168">
        <v>58560</v>
      </c>
      <c r="B5168" s="58" t="s">
        <v>4394</v>
      </c>
      <c r="C5168" s="58" t="s">
        <v>673</v>
      </c>
      <c r="D5168" s="58" t="s">
        <v>1122</v>
      </c>
      <c r="E5168" s="58">
        <v>750</v>
      </c>
      <c r="F5168" s="58">
        <v>12</v>
      </c>
      <c r="G5168" s="59">
        <v>7</v>
      </c>
      <c r="H5168" s="58" t="s">
        <v>3275</v>
      </c>
      <c r="I5168" s="59">
        <v>16.989999999999998</v>
      </c>
      <c r="J5168">
        <v>1</v>
      </c>
      <c r="K5168" s="191"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4.0999999999999996</v>
      </c>
      <c r="L5168" s="192" t="str">
        <f t="shared" si="80"/>
        <v>Ready to Drink750</v>
      </c>
      <c r="M5168" s="191">
        <f>VLOOKUP(L5168,'Slope %'!C:D,2,0)</f>
        <v>0.12</v>
      </c>
    </row>
    <row r="5169" spans="1:13" x14ac:dyDescent="0.25">
      <c r="A5169">
        <v>58560</v>
      </c>
      <c r="B5169" s="58" t="s">
        <v>4394</v>
      </c>
      <c r="C5169" s="58" t="s">
        <v>673</v>
      </c>
      <c r="D5169" s="58" t="s">
        <v>1122</v>
      </c>
      <c r="E5169" s="58">
        <v>750</v>
      </c>
      <c r="F5169" s="58">
        <v>12</v>
      </c>
      <c r="G5169" s="59">
        <v>7</v>
      </c>
      <c r="H5169" s="58" t="s">
        <v>2967</v>
      </c>
      <c r="I5169" s="59">
        <v>16.989999999999998</v>
      </c>
      <c r="J5169">
        <v>1</v>
      </c>
      <c r="K5169" s="191"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4.0999999999999996</v>
      </c>
      <c r="L5169" s="192" t="str">
        <f t="shared" si="80"/>
        <v>Ready to Drink750</v>
      </c>
      <c r="M5169" s="191">
        <f>VLOOKUP(L5169,'Slope %'!C:D,2,0)</f>
        <v>0.12</v>
      </c>
    </row>
    <row r="5170" spans="1:13" x14ac:dyDescent="0.25">
      <c r="A5170">
        <v>58567</v>
      </c>
      <c r="B5170" s="58" t="s">
        <v>2238</v>
      </c>
      <c r="C5170" s="58" t="s">
        <v>414</v>
      </c>
      <c r="D5170" s="58" t="s">
        <v>663</v>
      </c>
      <c r="E5170" s="58">
        <v>50</v>
      </c>
      <c r="F5170" s="58">
        <v>120</v>
      </c>
      <c r="G5170" s="59">
        <v>30</v>
      </c>
      <c r="H5170" s="58" t="s">
        <v>451</v>
      </c>
      <c r="I5170" s="59">
        <v>2.4900000000000002</v>
      </c>
      <c r="J5170">
        <v>1</v>
      </c>
      <c r="K5170" s="191"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1.6</v>
      </c>
      <c r="L5170" s="192" t="str">
        <f t="shared" si="80"/>
        <v>Spirits50</v>
      </c>
      <c r="M5170" s="191">
        <f>VLOOKUP(L5170,'Slope %'!C:D,2,0)</f>
        <v>0.1</v>
      </c>
    </row>
    <row r="5171" spans="1:13" x14ac:dyDescent="0.25">
      <c r="A5171">
        <v>58569</v>
      </c>
      <c r="B5171" s="58" t="s">
        <v>4395</v>
      </c>
      <c r="C5171" s="58" t="s">
        <v>673</v>
      </c>
      <c r="D5171" s="58" t="s">
        <v>1122</v>
      </c>
      <c r="E5171" s="58">
        <v>30000</v>
      </c>
      <c r="F5171" s="58">
        <v>1</v>
      </c>
      <c r="G5171" s="59">
        <v>6.5</v>
      </c>
      <c r="H5171" s="58" t="s">
        <v>3275</v>
      </c>
      <c r="I5171" s="59">
        <v>285</v>
      </c>
      <c r="J5171">
        <v>1</v>
      </c>
      <c r="K5171" s="191"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152.24</v>
      </c>
      <c r="L5171" s="192" t="str">
        <f t="shared" si="80"/>
        <v>Ready to Drink30000</v>
      </c>
      <c r="M5171" s="191" t="e">
        <f>VLOOKUP(L5171,'Slope %'!C:D,2,0)</f>
        <v>#N/A</v>
      </c>
    </row>
    <row r="5172" spans="1:13" x14ac:dyDescent="0.25">
      <c r="A5172">
        <v>58569</v>
      </c>
      <c r="B5172" s="58" t="s">
        <v>4395</v>
      </c>
      <c r="C5172" s="58" t="s">
        <v>673</v>
      </c>
      <c r="D5172" s="58" t="s">
        <v>1122</v>
      </c>
      <c r="E5172" s="58">
        <v>30000</v>
      </c>
      <c r="F5172" s="58">
        <v>1</v>
      </c>
      <c r="G5172" s="59">
        <v>6.5</v>
      </c>
      <c r="H5172" s="58" t="s">
        <v>2967</v>
      </c>
      <c r="I5172" s="59">
        <v>285</v>
      </c>
      <c r="J5172">
        <v>1</v>
      </c>
      <c r="K5172" s="191"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152.24</v>
      </c>
      <c r="L5172" s="192" t="str">
        <f t="shared" si="80"/>
        <v>Ready to Drink30000</v>
      </c>
      <c r="M5172" s="191" t="e">
        <f>VLOOKUP(L5172,'Slope %'!C:D,2,0)</f>
        <v>#N/A</v>
      </c>
    </row>
    <row r="5173" spans="1:13" x14ac:dyDescent="0.25">
      <c r="A5173">
        <v>58570</v>
      </c>
      <c r="B5173" s="58" t="s">
        <v>4396</v>
      </c>
      <c r="C5173" s="58" t="s">
        <v>673</v>
      </c>
      <c r="D5173" s="58" t="s">
        <v>1122</v>
      </c>
      <c r="E5173" s="58">
        <v>30000</v>
      </c>
      <c r="F5173" s="58">
        <v>1</v>
      </c>
      <c r="G5173" s="59">
        <v>7</v>
      </c>
      <c r="H5173" s="58" t="s">
        <v>3275</v>
      </c>
      <c r="I5173" s="59">
        <v>285</v>
      </c>
      <c r="J5173">
        <v>1</v>
      </c>
      <c r="K5173" s="191"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163.95</v>
      </c>
      <c r="L5173" s="192" t="str">
        <f t="shared" si="80"/>
        <v>Ready to Drink30000</v>
      </c>
      <c r="M5173" s="191" t="e">
        <f>VLOOKUP(L5173,'Slope %'!C:D,2,0)</f>
        <v>#N/A</v>
      </c>
    </row>
    <row r="5174" spans="1:13" x14ac:dyDescent="0.25">
      <c r="A5174">
        <v>58570</v>
      </c>
      <c r="B5174" s="58" t="s">
        <v>4396</v>
      </c>
      <c r="C5174" s="58" t="s">
        <v>673</v>
      </c>
      <c r="D5174" s="58" t="s">
        <v>1122</v>
      </c>
      <c r="E5174" s="58">
        <v>30000</v>
      </c>
      <c r="F5174" s="58">
        <v>1</v>
      </c>
      <c r="G5174" s="59">
        <v>7</v>
      </c>
      <c r="H5174" s="58" t="s">
        <v>2967</v>
      </c>
      <c r="I5174" s="59">
        <v>285</v>
      </c>
      <c r="J5174">
        <v>1</v>
      </c>
      <c r="K5174" s="191"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163.95</v>
      </c>
      <c r="L5174" s="192" t="str">
        <f t="shared" si="80"/>
        <v>Ready to Drink30000</v>
      </c>
      <c r="M5174" s="191" t="e">
        <f>VLOOKUP(L5174,'Slope %'!C:D,2,0)</f>
        <v>#N/A</v>
      </c>
    </row>
    <row r="5175" spans="1:13" x14ac:dyDescent="0.25">
      <c r="A5175">
        <v>58574</v>
      </c>
      <c r="B5175" s="58" t="s">
        <v>4397</v>
      </c>
      <c r="C5175" s="58" t="s">
        <v>410</v>
      </c>
      <c r="D5175" s="58" t="s">
        <v>717</v>
      </c>
      <c r="E5175" s="58">
        <v>473</v>
      </c>
      <c r="F5175" s="58">
        <v>24</v>
      </c>
      <c r="G5175" s="59">
        <v>6.3</v>
      </c>
      <c r="H5175" s="58" t="s">
        <v>2859</v>
      </c>
      <c r="I5175" s="59">
        <v>4.5999999999999996</v>
      </c>
      <c r="J5175">
        <v>1</v>
      </c>
      <c r="K5175" s="191"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2.33</v>
      </c>
      <c r="L5175" s="192" t="str">
        <f t="shared" si="80"/>
        <v>Beer473</v>
      </c>
      <c r="M5175" s="191">
        <f>VLOOKUP(L5175,'Slope %'!C:D,2,0)</f>
        <v>0.12</v>
      </c>
    </row>
    <row r="5176" spans="1:13" x14ac:dyDescent="0.25">
      <c r="A5176">
        <v>58574</v>
      </c>
      <c r="B5176" s="58" t="s">
        <v>4397</v>
      </c>
      <c r="C5176" s="58" t="s">
        <v>410</v>
      </c>
      <c r="D5176" s="58" t="s">
        <v>717</v>
      </c>
      <c r="E5176" s="58">
        <v>473</v>
      </c>
      <c r="F5176" s="58">
        <v>24</v>
      </c>
      <c r="G5176" s="59">
        <v>6.3</v>
      </c>
      <c r="H5176" s="58" t="s">
        <v>1903</v>
      </c>
      <c r="I5176" s="59">
        <v>4.5999999999999996</v>
      </c>
      <c r="J5176">
        <v>1</v>
      </c>
      <c r="K5176" s="191"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2.33</v>
      </c>
      <c r="L5176" s="192" t="str">
        <f t="shared" si="80"/>
        <v>Beer473</v>
      </c>
      <c r="M5176" s="191">
        <f>VLOOKUP(L5176,'Slope %'!C:D,2,0)</f>
        <v>0.12</v>
      </c>
    </row>
    <row r="5177" spans="1:13" x14ac:dyDescent="0.25">
      <c r="A5177">
        <v>58575</v>
      </c>
      <c r="B5177" s="58" t="s">
        <v>4398</v>
      </c>
      <c r="C5177" s="58" t="s">
        <v>410</v>
      </c>
      <c r="D5177" s="58" t="s">
        <v>717</v>
      </c>
      <c r="E5177" s="58">
        <v>3784</v>
      </c>
      <c r="F5177" s="58">
        <v>3</v>
      </c>
      <c r="G5177" s="59">
        <v>5.7</v>
      </c>
      <c r="H5177" s="58" t="s">
        <v>1526</v>
      </c>
      <c r="I5177" s="59">
        <v>29.99</v>
      </c>
      <c r="J5177">
        <v>8</v>
      </c>
      <c r="K5177" s="191"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16.84</v>
      </c>
      <c r="L5177" s="192" t="str">
        <f t="shared" si="80"/>
        <v>Beer3784</v>
      </c>
      <c r="M5177" s="191">
        <f>VLOOKUP(L5177,'Slope %'!C:D,2,0)</f>
        <v>7.0000000000000007E-2</v>
      </c>
    </row>
    <row r="5178" spans="1:13" x14ac:dyDescent="0.25">
      <c r="A5178">
        <v>58580</v>
      </c>
      <c r="B5178" s="58" t="s">
        <v>4399</v>
      </c>
      <c r="C5178" s="58" t="s">
        <v>673</v>
      </c>
      <c r="D5178" s="58" t="s">
        <v>674</v>
      </c>
      <c r="E5178" s="58">
        <v>20000</v>
      </c>
      <c r="F5178" s="58">
        <v>1</v>
      </c>
      <c r="G5178" s="59">
        <v>7</v>
      </c>
      <c r="H5178" s="58" t="s">
        <v>697</v>
      </c>
      <c r="I5178" s="59">
        <v>141.63999999999999</v>
      </c>
      <c r="J5178">
        <v>1</v>
      </c>
      <c r="K5178" s="191"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109.3</v>
      </c>
      <c r="L5178" s="192" t="str">
        <f t="shared" si="80"/>
        <v>Ready to Drink20000</v>
      </c>
      <c r="M5178" s="191" t="e">
        <f>VLOOKUP(L5178,'Slope %'!C:D,2,0)</f>
        <v>#N/A</v>
      </c>
    </row>
    <row r="5179" spans="1:13" x14ac:dyDescent="0.25">
      <c r="A5179">
        <v>58580</v>
      </c>
      <c r="B5179" s="58" t="s">
        <v>4399</v>
      </c>
      <c r="C5179" s="58" t="s">
        <v>673</v>
      </c>
      <c r="D5179" s="58" t="s">
        <v>674</v>
      </c>
      <c r="E5179" s="58">
        <v>20000</v>
      </c>
      <c r="F5179" s="58">
        <v>1</v>
      </c>
      <c r="G5179" s="59">
        <v>7</v>
      </c>
      <c r="H5179" s="58" t="s">
        <v>697</v>
      </c>
      <c r="I5179" s="59">
        <v>141.63999999999999</v>
      </c>
      <c r="J5179">
        <v>1</v>
      </c>
      <c r="K5179" s="191"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109.3</v>
      </c>
      <c r="L5179" s="192" t="str">
        <f t="shared" si="80"/>
        <v>Ready to Drink20000</v>
      </c>
      <c r="M5179" s="191" t="e">
        <f>VLOOKUP(L5179,'Slope %'!C:D,2,0)</f>
        <v>#N/A</v>
      </c>
    </row>
    <row r="5180" spans="1:13" x14ac:dyDescent="0.25">
      <c r="A5180">
        <v>58581</v>
      </c>
      <c r="B5180" s="58" t="s">
        <v>4400</v>
      </c>
      <c r="C5180" s="58" t="s">
        <v>410</v>
      </c>
      <c r="D5180" s="58" t="s">
        <v>677</v>
      </c>
      <c r="E5180" s="58">
        <v>3784</v>
      </c>
      <c r="F5180" s="58">
        <v>3</v>
      </c>
      <c r="G5180" s="59">
        <v>5.5</v>
      </c>
      <c r="H5180" s="58" t="s">
        <v>1959</v>
      </c>
      <c r="I5180" s="59">
        <v>28.5</v>
      </c>
      <c r="J5180">
        <v>8</v>
      </c>
      <c r="K5180" s="191"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16.25</v>
      </c>
      <c r="L5180" s="192" t="str">
        <f t="shared" si="80"/>
        <v>Beer3784</v>
      </c>
      <c r="M5180" s="191">
        <f>VLOOKUP(L5180,'Slope %'!C:D,2,0)</f>
        <v>7.0000000000000007E-2</v>
      </c>
    </row>
    <row r="5181" spans="1:13" x14ac:dyDescent="0.25">
      <c r="A5181">
        <v>58581</v>
      </c>
      <c r="B5181" s="58" t="s">
        <v>4400</v>
      </c>
      <c r="C5181" s="58" t="s">
        <v>410</v>
      </c>
      <c r="D5181" s="58" t="s">
        <v>677</v>
      </c>
      <c r="E5181" s="58">
        <v>3784</v>
      </c>
      <c r="F5181" s="58">
        <v>3</v>
      </c>
      <c r="G5181" s="59">
        <v>5.5</v>
      </c>
      <c r="H5181" s="58" t="s">
        <v>1959</v>
      </c>
      <c r="I5181" s="59">
        <v>28.5</v>
      </c>
      <c r="J5181">
        <v>8</v>
      </c>
      <c r="K5181" s="191"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16.25</v>
      </c>
      <c r="L5181" s="192" t="str">
        <f t="shared" si="80"/>
        <v>Beer3784</v>
      </c>
      <c r="M5181" s="191">
        <f>VLOOKUP(L5181,'Slope %'!C:D,2,0)</f>
        <v>7.0000000000000007E-2</v>
      </c>
    </row>
    <row r="5182" spans="1:13" x14ac:dyDescent="0.25">
      <c r="A5182">
        <v>58596</v>
      </c>
      <c r="B5182" s="58" t="s">
        <v>4401</v>
      </c>
      <c r="C5182" s="58" t="s">
        <v>410</v>
      </c>
      <c r="D5182" s="58" t="s">
        <v>411</v>
      </c>
      <c r="E5182" s="58">
        <v>473</v>
      </c>
      <c r="F5182" s="58">
        <v>24</v>
      </c>
      <c r="G5182" s="59">
        <v>4.7</v>
      </c>
      <c r="H5182" s="58" t="s">
        <v>1855</v>
      </c>
      <c r="I5182" s="59">
        <v>4.5</v>
      </c>
      <c r="J5182">
        <v>1</v>
      </c>
      <c r="K5182" s="191"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1.74</v>
      </c>
      <c r="L5182" s="192" t="str">
        <f t="shared" si="80"/>
        <v>Beer473</v>
      </c>
      <c r="M5182" s="191">
        <f>VLOOKUP(L5182,'Slope %'!C:D,2,0)</f>
        <v>0.12</v>
      </c>
    </row>
    <row r="5183" spans="1:13" x14ac:dyDescent="0.25">
      <c r="A5183">
        <v>58596</v>
      </c>
      <c r="B5183" s="58" t="s">
        <v>4401</v>
      </c>
      <c r="C5183" s="58" t="s">
        <v>410</v>
      </c>
      <c r="D5183" s="58" t="s">
        <v>411</v>
      </c>
      <c r="E5183" s="58">
        <v>473</v>
      </c>
      <c r="F5183" s="58">
        <v>24</v>
      </c>
      <c r="G5183" s="59">
        <v>4.7</v>
      </c>
      <c r="H5183" s="58" t="s">
        <v>1855</v>
      </c>
      <c r="I5183" s="59">
        <v>4.5</v>
      </c>
      <c r="J5183">
        <v>1</v>
      </c>
      <c r="K5183" s="191"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1.74</v>
      </c>
      <c r="L5183" s="192" t="str">
        <f t="shared" si="80"/>
        <v>Beer473</v>
      </c>
      <c r="M5183" s="191">
        <f>VLOOKUP(L5183,'Slope %'!C:D,2,0)</f>
        <v>0.12</v>
      </c>
    </row>
    <row r="5184" spans="1:13" x14ac:dyDescent="0.25">
      <c r="A5184">
        <v>58603</v>
      </c>
      <c r="B5184" s="58" t="s">
        <v>4402</v>
      </c>
      <c r="C5184" s="58" t="s">
        <v>423</v>
      </c>
      <c r="D5184" s="58" t="s">
        <v>467</v>
      </c>
      <c r="E5184" s="58">
        <v>750</v>
      </c>
      <c r="F5184" s="58">
        <v>12</v>
      </c>
      <c r="G5184" s="59">
        <v>13</v>
      </c>
      <c r="H5184" s="58" t="s">
        <v>3411</v>
      </c>
      <c r="I5184" s="59">
        <v>20.99</v>
      </c>
      <c r="J5184">
        <v>1</v>
      </c>
      <c r="K5184" s="191"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7.61</v>
      </c>
      <c r="L5184" s="192" t="str">
        <f t="shared" si="80"/>
        <v>Wine750</v>
      </c>
      <c r="M5184" s="191">
        <f>VLOOKUP(L5184,'Slope %'!C:D,2,0)</f>
        <v>0.1</v>
      </c>
    </row>
    <row r="5185" spans="1:13" x14ac:dyDescent="0.25">
      <c r="A5185">
        <v>58604</v>
      </c>
      <c r="B5185" s="58" t="s">
        <v>4403</v>
      </c>
      <c r="C5185" s="58" t="s">
        <v>673</v>
      </c>
      <c r="D5185" s="58" t="s">
        <v>674</v>
      </c>
      <c r="E5185" s="58">
        <v>58600</v>
      </c>
      <c r="F5185" s="58">
        <v>1</v>
      </c>
      <c r="G5185" s="59">
        <v>7</v>
      </c>
      <c r="H5185" s="58" t="s">
        <v>697</v>
      </c>
      <c r="I5185" s="59">
        <v>362.59</v>
      </c>
      <c r="J5185">
        <v>1</v>
      </c>
      <c r="K5185" s="191"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320.24</v>
      </c>
      <c r="L5185" s="192" t="str">
        <f t="shared" si="80"/>
        <v>Ready to Drink58600</v>
      </c>
      <c r="M5185" s="191" t="e">
        <f>VLOOKUP(L5185,'Slope %'!C:D,2,0)</f>
        <v>#N/A</v>
      </c>
    </row>
    <row r="5186" spans="1:13" x14ac:dyDescent="0.25">
      <c r="A5186">
        <v>58604</v>
      </c>
      <c r="B5186" s="58" t="s">
        <v>4403</v>
      </c>
      <c r="C5186" s="58" t="s">
        <v>673</v>
      </c>
      <c r="D5186" s="58" t="s">
        <v>674</v>
      </c>
      <c r="E5186" s="58">
        <v>58600</v>
      </c>
      <c r="F5186" s="58">
        <v>1</v>
      </c>
      <c r="G5186" s="59">
        <v>7</v>
      </c>
      <c r="H5186" s="58" t="s">
        <v>697</v>
      </c>
      <c r="I5186" s="59">
        <v>362.59</v>
      </c>
      <c r="J5186">
        <v>1</v>
      </c>
      <c r="K5186" s="191"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320.24</v>
      </c>
      <c r="L5186" s="192" t="str">
        <f t="shared" si="80"/>
        <v>Ready to Drink58600</v>
      </c>
      <c r="M5186" s="191" t="e">
        <f>VLOOKUP(L5186,'Slope %'!C:D,2,0)</f>
        <v>#N/A</v>
      </c>
    </row>
    <row r="5187" spans="1:13" x14ac:dyDescent="0.25">
      <c r="A5187">
        <v>58605</v>
      </c>
      <c r="B5187" s="58" t="s">
        <v>4404</v>
      </c>
      <c r="C5187" s="58" t="s">
        <v>423</v>
      </c>
      <c r="D5187" s="58" t="s">
        <v>803</v>
      </c>
      <c r="E5187" s="58">
        <v>750</v>
      </c>
      <c r="F5187" s="58">
        <v>12</v>
      </c>
      <c r="G5187" s="59">
        <v>14.5</v>
      </c>
      <c r="H5187" s="58" t="s">
        <v>445</v>
      </c>
      <c r="I5187" s="59">
        <v>21.99</v>
      </c>
      <c r="J5187">
        <v>1</v>
      </c>
      <c r="K5187" s="191"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8.49</v>
      </c>
      <c r="L5187" s="192" t="str">
        <f t="shared" ref="L5187:L5250" si="81">(_xlfn.CONCAT(C5187,E5187))</f>
        <v>Wine750</v>
      </c>
      <c r="M5187" s="191">
        <f>VLOOKUP(L5187,'Slope %'!C:D,2,0)</f>
        <v>0.1</v>
      </c>
    </row>
    <row r="5188" spans="1:13" x14ac:dyDescent="0.25">
      <c r="A5188">
        <v>58606</v>
      </c>
      <c r="B5188" s="58" t="s">
        <v>4405</v>
      </c>
      <c r="C5188" s="58" t="s">
        <v>673</v>
      </c>
      <c r="D5188" s="58" t="s">
        <v>1264</v>
      </c>
      <c r="E5188" s="58">
        <v>58600</v>
      </c>
      <c r="F5188" s="58">
        <v>1</v>
      </c>
      <c r="G5188" s="59">
        <v>5</v>
      </c>
      <c r="H5188" s="58" t="s">
        <v>759</v>
      </c>
      <c r="I5188" s="59">
        <v>233.56</v>
      </c>
      <c r="J5188">
        <v>1</v>
      </c>
      <c r="K5188" s="191"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228.75</v>
      </c>
      <c r="L5188" s="192" t="str">
        <f t="shared" si="81"/>
        <v>Ready to Drink58600</v>
      </c>
      <c r="M5188" s="191" t="e">
        <f>VLOOKUP(L5188,'Slope %'!C:D,2,0)</f>
        <v>#N/A</v>
      </c>
    </row>
    <row r="5189" spans="1:13" x14ac:dyDescent="0.25">
      <c r="A5189">
        <v>58606</v>
      </c>
      <c r="B5189" s="58" t="s">
        <v>4405</v>
      </c>
      <c r="C5189" s="58" t="s">
        <v>673</v>
      </c>
      <c r="D5189" s="58" t="s">
        <v>1264</v>
      </c>
      <c r="E5189" s="58">
        <v>58600</v>
      </c>
      <c r="F5189" s="58">
        <v>1</v>
      </c>
      <c r="G5189" s="59">
        <v>5</v>
      </c>
      <c r="H5189" s="58" t="s">
        <v>759</v>
      </c>
      <c r="I5189" s="59">
        <v>233.56</v>
      </c>
      <c r="J5189">
        <v>1</v>
      </c>
      <c r="K5189" s="191"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228.75</v>
      </c>
      <c r="L5189" s="192" t="str">
        <f t="shared" si="81"/>
        <v>Ready to Drink58600</v>
      </c>
      <c r="M5189" s="191" t="e">
        <f>VLOOKUP(L5189,'Slope %'!C:D,2,0)</f>
        <v>#N/A</v>
      </c>
    </row>
    <row r="5190" spans="1:13" x14ac:dyDescent="0.25">
      <c r="A5190">
        <v>58607</v>
      </c>
      <c r="B5190" s="58" t="s">
        <v>4406</v>
      </c>
      <c r="C5190" s="58" t="s">
        <v>423</v>
      </c>
      <c r="D5190" s="58" t="s">
        <v>436</v>
      </c>
      <c r="E5190" s="58">
        <v>750</v>
      </c>
      <c r="F5190" s="58">
        <v>12</v>
      </c>
      <c r="G5190" s="59">
        <v>14.5</v>
      </c>
      <c r="H5190" s="58" t="s">
        <v>553</v>
      </c>
      <c r="I5190" s="59">
        <v>15.99</v>
      </c>
      <c r="J5190">
        <v>1</v>
      </c>
      <c r="K5190" s="191"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8.49</v>
      </c>
      <c r="L5190" s="192" t="str">
        <f t="shared" si="81"/>
        <v>Wine750</v>
      </c>
      <c r="M5190" s="191">
        <f>VLOOKUP(L5190,'Slope %'!C:D,2,0)</f>
        <v>0.1</v>
      </c>
    </row>
    <row r="5191" spans="1:13" x14ac:dyDescent="0.25">
      <c r="A5191">
        <v>58617</v>
      </c>
      <c r="B5191" s="58" t="s">
        <v>4407</v>
      </c>
      <c r="C5191" s="58" t="s">
        <v>423</v>
      </c>
      <c r="D5191" s="58" t="s">
        <v>436</v>
      </c>
      <c r="E5191" s="58">
        <v>750</v>
      </c>
      <c r="F5191" s="58">
        <v>12</v>
      </c>
      <c r="G5191" s="59">
        <v>14</v>
      </c>
      <c r="H5191" s="58" t="s">
        <v>1241</v>
      </c>
      <c r="I5191" s="59">
        <v>24.99</v>
      </c>
      <c r="J5191">
        <v>1</v>
      </c>
      <c r="K5191" s="191"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8.1999999999999993</v>
      </c>
      <c r="L5191" s="192" t="str">
        <f t="shared" si="81"/>
        <v>Wine750</v>
      </c>
      <c r="M5191" s="191">
        <f>VLOOKUP(L5191,'Slope %'!C:D,2,0)</f>
        <v>0.1</v>
      </c>
    </row>
    <row r="5192" spans="1:13" x14ac:dyDescent="0.25">
      <c r="A5192">
        <v>58637</v>
      </c>
      <c r="B5192" s="58" t="s">
        <v>4408</v>
      </c>
      <c r="C5192" s="58" t="s">
        <v>410</v>
      </c>
      <c r="D5192" s="58" t="s">
        <v>677</v>
      </c>
      <c r="E5192" s="58">
        <v>2840</v>
      </c>
      <c r="F5192" s="58">
        <v>3</v>
      </c>
      <c r="G5192" s="59">
        <v>2.5</v>
      </c>
      <c r="H5192" s="58" t="s">
        <v>1813</v>
      </c>
      <c r="I5192" s="59">
        <v>20.94</v>
      </c>
      <c r="J5192">
        <v>8</v>
      </c>
      <c r="K5192" s="191"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5.54</v>
      </c>
      <c r="L5192" s="192" t="str">
        <f t="shared" si="81"/>
        <v>Beer2840</v>
      </c>
      <c r="M5192" s="191">
        <f>VLOOKUP(L5192,'Slope %'!C:D,2,0)</f>
        <v>7.0000000000000007E-2</v>
      </c>
    </row>
    <row r="5193" spans="1:13" x14ac:dyDescent="0.25">
      <c r="A5193">
        <v>58637</v>
      </c>
      <c r="B5193" s="58" t="s">
        <v>4408</v>
      </c>
      <c r="C5193" s="58" t="s">
        <v>410</v>
      </c>
      <c r="D5193" s="58" t="s">
        <v>677</v>
      </c>
      <c r="E5193" s="58">
        <v>2840</v>
      </c>
      <c r="F5193" s="58">
        <v>3</v>
      </c>
      <c r="G5193" s="59">
        <v>2.5</v>
      </c>
      <c r="H5193" s="58" t="s">
        <v>1813</v>
      </c>
      <c r="I5193" s="59">
        <v>20.94</v>
      </c>
      <c r="J5193">
        <v>8</v>
      </c>
      <c r="K5193" s="191"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5.54</v>
      </c>
      <c r="L5193" s="192" t="str">
        <f t="shared" si="81"/>
        <v>Beer2840</v>
      </c>
      <c r="M5193" s="191">
        <f>VLOOKUP(L5193,'Slope %'!C:D,2,0)</f>
        <v>7.0000000000000007E-2</v>
      </c>
    </row>
    <row r="5194" spans="1:13" x14ac:dyDescent="0.25">
      <c r="A5194">
        <v>58641</v>
      </c>
      <c r="B5194" s="58" t="s">
        <v>4409</v>
      </c>
      <c r="C5194" s="58" t="s">
        <v>673</v>
      </c>
      <c r="D5194" s="58" t="s">
        <v>1091</v>
      </c>
      <c r="E5194" s="58">
        <v>4260</v>
      </c>
      <c r="F5194" s="58">
        <v>2</v>
      </c>
      <c r="G5194" s="59">
        <v>4</v>
      </c>
      <c r="H5194" s="58" t="s">
        <v>1200</v>
      </c>
      <c r="I5194" s="59">
        <v>32.99</v>
      </c>
      <c r="J5194">
        <v>12</v>
      </c>
      <c r="K5194" s="191"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13.3</v>
      </c>
      <c r="L5194" s="192" t="str">
        <f t="shared" si="81"/>
        <v>Ready to Drink4260</v>
      </c>
      <c r="M5194" s="191">
        <f>VLOOKUP(L5194,'Slope %'!C:D,2,0)</f>
        <v>7.0000000000000007E-2</v>
      </c>
    </row>
    <row r="5195" spans="1:13" x14ac:dyDescent="0.25">
      <c r="A5195">
        <v>58641</v>
      </c>
      <c r="B5195" s="58" t="s">
        <v>4409</v>
      </c>
      <c r="C5195" s="58" t="s">
        <v>673</v>
      </c>
      <c r="D5195" s="58" t="s">
        <v>1091</v>
      </c>
      <c r="E5195" s="58">
        <v>4260</v>
      </c>
      <c r="F5195" s="58">
        <v>2</v>
      </c>
      <c r="G5195" s="59">
        <v>4</v>
      </c>
      <c r="H5195" s="58" t="s">
        <v>1200</v>
      </c>
      <c r="I5195" s="59">
        <v>32.99</v>
      </c>
      <c r="J5195">
        <v>12</v>
      </c>
      <c r="K5195" s="191"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13.3</v>
      </c>
      <c r="L5195" s="192" t="str">
        <f t="shared" si="81"/>
        <v>Ready to Drink4260</v>
      </c>
      <c r="M5195" s="191">
        <f>VLOOKUP(L5195,'Slope %'!C:D,2,0)</f>
        <v>7.0000000000000007E-2</v>
      </c>
    </row>
    <row r="5196" spans="1:13" x14ac:dyDescent="0.25">
      <c r="A5196">
        <v>58643</v>
      </c>
      <c r="B5196" s="58" t="s">
        <v>4410</v>
      </c>
      <c r="C5196" s="58" t="s">
        <v>423</v>
      </c>
      <c r="D5196" s="58" t="s">
        <v>436</v>
      </c>
      <c r="E5196" s="58">
        <v>750</v>
      </c>
      <c r="F5196" s="58">
        <v>6</v>
      </c>
      <c r="G5196" s="59">
        <v>11.5</v>
      </c>
      <c r="H5196" s="58" t="s">
        <v>421</v>
      </c>
      <c r="I5196" s="59">
        <v>14.99</v>
      </c>
      <c r="J5196">
        <v>1</v>
      </c>
      <c r="K5196" s="191"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6.73</v>
      </c>
      <c r="L5196" s="192" t="str">
        <f t="shared" si="81"/>
        <v>Wine750</v>
      </c>
      <c r="M5196" s="191">
        <f>VLOOKUP(L5196,'Slope %'!C:D,2,0)</f>
        <v>0.1</v>
      </c>
    </row>
    <row r="5197" spans="1:13" x14ac:dyDescent="0.25">
      <c r="A5197">
        <v>58646</v>
      </c>
      <c r="B5197" s="58" t="s">
        <v>4411</v>
      </c>
      <c r="C5197" s="58" t="s">
        <v>423</v>
      </c>
      <c r="D5197" s="58" t="s">
        <v>436</v>
      </c>
      <c r="E5197" s="58">
        <v>750</v>
      </c>
      <c r="F5197" s="58">
        <v>12</v>
      </c>
      <c r="G5197" s="59">
        <v>14</v>
      </c>
      <c r="H5197" s="58" t="s">
        <v>421</v>
      </c>
      <c r="I5197" s="59">
        <v>19.989999999999998</v>
      </c>
      <c r="J5197">
        <v>1</v>
      </c>
      <c r="K5197" s="191"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8.1999999999999993</v>
      </c>
      <c r="L5197" s="192" t="str">
        <f t="shared" si="81"/>
        <v>Wine750</v>
      </c>
      <c r="M5197" s="191">
        <f>VLOOKUP(L5197,'Slope %'!C:D,2,0)</f>
        <v>0.1</v>
      </c>
    </row>
    <row r="5198" spans="1:13" x14ac:dyDescent="0.25">
      <c r="A5198">
        <v>58648</v>
      </c>
      <c r="B5198" s="58" t="s">
        <v>4412</v>
      </c>
      <c r="C5198" s="58" t="s">
        <v>423</v>
      </c>
      <c r="D5198" s="58" t="s">
        <v>436</v>
      </c>
      <c r="E5198" s="58">
        <v>750</v>
      </c>
      <c r="F5198" s="58">
        <v>12</v>
      </c>
      <c r="G5198" s="59">
        <v>13.5</v>
      </c>
      <c r="H5198" s="58" t="s">
        <v>421</v>
      </c>
      <c r="I5198" s="59">
        <v>27.99</v>
      </c>
      <c r="J5198">
        <v>1</v>
      </c>
      <c r="K5198" s="191"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7.9</v>
      </c>
      <c r="L5198" s="192" t="str">
        <f t="shared" si="81"/>
        <v>Wine750</v>
      </c>
      <c r="M5198" s="191">
        <f>VLOOKUP(L5198,'Slope %'!C:D,2,0)</f>
        <v>0.1</v>
      </c>
    </row>
    <row r="5199" spans="1:13" x14ac:dyDescent="0.25">
      <c r="A5199">
        <v>58663</v>
      </c>
      <c r="B5199" s="58" t="s">
        <v>4413</v>
      </c>
      <c r="C5199" s="58" t="s">
        <v>423</v>
      </c>
      <c r="D5199" s="58" t="s">
        <v>473</v>
      </c>
      <c r="E5199" s="58">
        <v>750</v>
      </c>
      <c r="F5199" s="58">
        <v>12</v>
      </c>
      <c r="G5199" s="59">
        <v>13.5</v>
      </c>
      <c r="H5199" s="58" t="s">
        <v>421</v>
      </c>
      <c r="I5199" s="59">
        <v>17.989999999999998</v>
      </c>
      <c r="J5199">
        <v>1</v>
      </c>
      <c r="K5199" s="191"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7.9</v>
      </c>
      <c r="L5199" s="192" t="str">
        <f t="shared" si="81"/>
        <v>Wine750</v>
      </c>
      <c r="M5199" s="191">
        <f>VLOOKUP(L5199,'Slope %'!C:D,2,0)</f>
        <v>0.1</v>
      </c>
    </row>
    <row r="5200" spans="1:13" x14ac:dyDescent="0.25">
      <c r="A5200">
        <v>58668</v>
      </c>
      <c r="B5200" s="58" t="s">
        <v>4414</v>
      </c>
      <c r="C5200" s="58" t="s">
        <v>414</v>
      </c>
      <c r="D5200" s="58" t="s">
        <v>606</v>
      </c>
      <c r="E5200" s="58">
        <v>50</v>
      </c>
      <c r="F5200" s="58">
        <v>120</v>
      </c>
      <c r="G5200" s="59">
        <v>35</v>
      </c>
      <c r="H5200" s="58" t="s">
        <v>428</v>
      </c>
      <c r="I5200" s="59">
        <v>3.99</v>
      </c>
      <c r="J5200">
        <v>1</v>
      </c>
      <c r="K5200" s="191"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1.86</v>
      </c>
      <c r="L5200" s="192" t="str">
        <f t="shared" si="81"/>
        <v>Spirits50</v>
      </c>
      <c r="M5200" s="191">
        <f>VLOOKUP(L5200,'Slope %'!C:D,2,0)</f>
        <v>0.1</v>
      </c>
    </row>
    <row r="5201" spans="1:13" x14ac:dyDescent="0.25">
      <c r="A5201">
        <v>58694</v>
      </c>
      <c r="B5201" s="58" t="s">
        <v>4415</v>
      </c>
      <c r="C5201" s="58" t="s">
        <v>410</v>
      </c>
      <c r="D5201" s="58" t="s">
        <v>677</v>
      </c>
      <c r="E5201" s="58">
        <v>3784</v>
      </c>
      <c r="F5201" s="58">
        <v>3</v>
      </c>
      <c r="G5201" s="59">
        <v>5.3</v>
      </c>
      <c r="H5201" s="58" t="s">
        <v>3112</v>
      </c>
      <c r="I5201" s="59">
        <v>27.5</v>
      </c>
      <c r="J5201">
        <v>8</v>
      </c>
      <c r="K5201" s="191"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15.66</v>
      </c>
      <c r="L5201" s="192" t="str">
        <f t="shared" si="81"/>
        <v>Beer3784</v>
      </c>
      <c r="M5201" s="191">
        <f>VLOOKUP(L5201,'Slope %'!C:D,2,0)</f>
        <v>7.0000000000000007E-2</v>
      </c>
    </row>
    <row r="5202" spans="1:13" x14ac:dyDescent="0.25">
      <c r="A5202">
        <v>58694</v>
      </c>
      <c r="B5202" s="58" t="s">
        <v>4415</v>
      </c>
      <c r="C5202" s="58" t="s">
        <v>410</v>
      </c>
      <c r="D5202" s="58" t="s">
        <v>677</v>
      </c>
      <c r="E5202" s="58">
        <v>3784</v>
      </c>
      <c r="F5202" s="58">
        <v>3</v>
      </c>
      <c r="G5202" s="59">
        <v>5.3</v>
      </c>
      <c r="H5202" s="58" t="s">
        <v>1903</v>
      </c>
      <c r="I5202" s="59">
        <v>27.5</v>
      </c>
      <c r="J5202">
        <v>8</v>
      </c>
      <c r="K5202" s="191"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15.66</v>
      </c>
      <c r="L5202" s="192" t="str">
        <f t="shared" si="81"/>
        <v>Beer3784</v>
      </c>
      <c r="M5202" s="191">
        <f>VLOOKUP(L5202,'Slope %'!C:D,2,0)</f>
        <v>7.0000000000000007E-2</v>
      </c>
    </row>
    <row r="5203" spans="1:13" x14ac:dyDescent="0.25">
      <c r="A5203">
        <v>58695</v>
      </c>
      <c r="B5203" s="58" t="s">
        <v>4416</v>
      </c>
      <c r="C5203" s="58" t="s">
        <v>410</v>
      </c>
      <c r="D5203" s="58" t="s">
        <v>677</v>
      </c>
      <c r="E5203" s="58">
        <v>2130</v>
      </c>
      <c r="F5203" s="58">
        <v>4</v>
      </c>
      <c r="G5203" s="59">
        <v>5</v>
      </c>
      <c r="H5203" s="58" t="s">
        <v>448</v>
      </c>
      <c r="I5203" s="59">
        <v>16.989999999999998</v>
      </c>
      <c r="J5203">
        <v>6</v>
      </c>
      <c r="K5203" s="191"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8.31</v>
      </c>
      <c r="L5203" s="192" t="str">
        <f t="shared" si="81"/>
        <v>Beer2130</v>
      </c>
      <c r="M5203" s="191">
        <f>VLOOKUP(L5203,'Slope %'!C:D,2,0)</f>
        <v>0.1</v>
      </c>
    </row>
    <row r="5204" spans="1:13" x14ac:dyDescent="0.25">
      <c r="A5204">
        <v>58722</v>
      </c>
      <c r="B5204" s="58" t="s">
        <v>4417</v>
      </c>
      <c r="C5204" s="58" t="s">
        <v>414</v>
      </c>
      <c r="D5204" s="58" t="s">
        <v>503</v>
      </c>
      <c r="E5204" s="58">
        <v>750</v>
      </c>
      <c r="F5204" s="58">
        <v>6</v>
      </c>
      <c r="G5204" s="59">
        <v>43</v>
      </c>
      <c r="H5204" s="58" t="s">
        <v>534</v>
      </c>
      <c r="I5204" s="59">
        <v>47.99</v>
      </c>
      <c r="J5204">
        <v>1</v>
      </c>
      <c r="K5204" s="191"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25.18</v>
      </c>
      <c r="L5204" s="192" t="str">
        <f t="shared" si="81"/>
        <v>Spirits750</v>
      </c>
      <c r="M5204" s="191">
        <f>VLOOKUP(L5204,'Slope %'!C:D,2,0)</f>
        <v>7.0000000000000007E-2</v>
      </c>
    </row>
    <row r="5205" spans="1:13" x14ac:dyDescent="0.25">
      <c r="A5205">
        <v>58723</v>
      </c>
      <c r="B5205" s="58" t="s">
        <v>4418</v>
      </c>
      <c r="C5205" s="58" t="s">
        <v>410</v>
      </c>
      <c r="D5205" s="58" t="s">
        <v>717</v>
      </c>
      <c r="E5205" s="58">
        <v>473</v>
      </c>
      <c r="F5205" s="58">
        <v>24</v>
      </c>
      <c r="G5205" s="59">
        <v>6.4</v>
      </c>
      <c r="H5205" s="58" t="s">
        <v>1526</v>
      </c>
      <c r="I5205" s="59">
        <v>4.25</v>
      </c>
      <c r="J5205">
        <v>1</v>
      </c>
      <c r="K5205" s="191"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2.36</v>
      </c>
      <c r="L5205" s="192" t="str">
        <f t="shared" si="81"/>
        <v>Beer473</v>
      </c>
      <c r="M5205" s="191">
        <f>VLOOKUP(L5205,'Slope %'!C:D,2,0)</f>
        <v>0.12</v>
      </c>
    </row>
    <row r="5206" spans="1:13" x14ac:dyDescent="0.25">
      <c r="A5206">
        <v>58723</v>
      </c>
      <c r="B5206" s="58" t="s">
        <v>4418</v>
      </c>
      <c r="C5206" s="58" t="s">
        <v>410</v>
      </c>
      <c r="D5206" s="58" t="s">
        <v>717</v>
      </c>
      <c r="E5206" s="58">
        <v>473</v>
      </c>
      <c r="F5206" s="58">
        <v>24</v>
      </c>
      <c r="G5206" s="59">
        <v>6.4</v>
      </c>
      <c r="H5206" s="58" t="s">
        <v>1526</v>
      </c>
      <c r="I5206" s="59">
        <v>4.25</v>
      </c>
      <c r="J5206">
        <v>1</v>
      </c>
      <c r="K5206" s="191"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2.36</v>
      </c>
      <c r="L5206" s="192" t="str">
        <f t="shared" si="81"/>
        <v>Beer473</v>
      </c>
      <c r="M5206" s="191">
        <f>VLOOKUP(L5206,'Slope %'!C:D,2,0)</f>
        <v>0.12</v>
      </c>
    </row>
    <row r="5207" spans="1:13" x14ac:dyDescent="0.25">
      <c r="A5207">
        <v>58727</v>
      </c>
      <c r="B5207" s="58" t="s">
        <v>4419</v>
      </c>
      <c r="C5207" s="58" t="s">
        <v>423</v>
      </c>
      <c r="D5207" s="58" t="s">
        <v>455</v>
      </c>
      <c r="E5207" s="58">
        <v>750</v>
      </c>
      <c r="F5207" s="58">
        <v>12</v>
      </c>
      <c r="G5207" s="59">
        <v>11</v>
      </c>
      <c r="H5207" s="58" t="s">
        <v>799</v>
      </c>
      <c r="I5207" s="59">
        <v>23.99</v>
      </c>
      <c r="J5207">
        <v>1</v>
      </c>
      <c r="K5207" s="191"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6.44</v>
      </c>
      <c r="L5207" s="192" t="str">
        <f t="shared" si="81"/>
        <v>Wine750</v>
      </c>
      <c r="M5207" s="191">
        <f>VLOOKUP(L5207,'Slope %'!C:D,2,0)</f>
        <v>0.1</v>
      </c>
    </row>
    <row r="5208" spans="1:13" x14ac:dyDescent="0.25">
      <c r="A5208">
        <v>58730</v>
      </c>
      <c r="B5208" s="58" t="s">
        <v>4420</v>
      </c>
      <c r="C5208" s="58" t="s">
        <v>673</v>
      </c>
      <c r="D5208" s="58" t="s">
        <v>750</v>
      </c>
      <c r="E5208" s="58">
        <v>2130</v>
      </c>
      <c r="F5208" s="58">
        <v>4</v>
      </c>
      <c r="G5208" s="59">
        <v>5</v>
      </c>
      <c r="H5208" s="58" t="s">
        <v>1526</v>
      </c>
      <c r="I5208" s="59">
        <v>14.99</v>
      </c>
      <c r="J5208">
        <v>6</v>
      </c>
      <c r="K5208" s="191"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8.31</v>
      </c>
      <c r="L5208" s="192" t="str">
        <f t="shared" si="81"/>
        <v>Ready to Drink2130</v>
      </c>
      <c r="M5208" s="191">
        <f>VLOOKUP(L5208,'Slope %'!C:D,2,0)</f>
        <v>0.1</v>
      </c>
    </row>
    <row r="5209" spans="1:13" x14ac:dyDescent="0.25">
      <c r="A5209">
        <v>58731</v>
      </c>
      <c r="B5209" s="58" t="s">
        <v>4421</v>
      </c>
      <c r="C5209" s="58" t="s">
        <v>673</v>
      </c>
      <c r="D5209" s="58" t="s">
        <v>674</v>
      </c>
      <c r="E5209" s="58">
        <v>2130</v>
      </c>
      <c r="F5209" s="58">
        <v>4</v>
      </c>
      <c r="G5209" s="59">
        <v>5</v>
      </c>
      <c r="H5209" s="58" t="s">
        <v>1526</v>
      </c>
      <c r="I5209" s="59">
        <v>14.99</v>
      </c>
      <c r="J5209">
        <v>6</v>
      </c>
      <c r="K5209" s="191"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8.31</v>
      </c>
      <c r="L5209" s="192" t="str">
        <f t="shared" si="81"/>
        <v>Ready to Drink2130</v>
      </c>
      <c r="M5209" s="191">
        <f>VLOOKUP(L5209,'Slope %'!C:D,2,0)</f>
        <v>0.1</v>
      </c>
    </row>
    <row r="5210" spans="1:13" x14ac:dyDescent="0.25">
      <c r="A5210">
        <v>58737</v>
      </c>
      <c r="B5210" s="58" t="s">
        <v>4422</v>
      </c>
      <c r="C5210" s="58" t="s">
        <v>423</v>
      </c>
      <c r="D5210" s="58" t="s">
        <v>455</v>
      </c>
      <c r="E5210" s="58">
        <v>750</v>
      </c>
      <c r="F5210" s="58">
        <v>12</v>
      </c>
      <c r="G5210" s="59">
        <v>11</v>
      </c>
      <c r="H5210" s="58" t="s">
        <v>1241</v>
      </c>
      <c r="I5210" s="59">
        <v>19.989999999999998</v>
      </c>
      <c r="J5210">
        <v>1</v>
      </c>
      <c r="K5210" s="191"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6.44</v>
      </c>
      <c r="L5210" s="192" t="str">
        <f t="shared" si="81"/>
        <v>Wine750</v>
      </c>
      <c r="M5210" s="191">
        <f>VLOOKUP(L5210,'Slope %'!C:D,2,0)</f>
        <v>0.1</v>
      </c>
    </row>
    <row r="5211" spans="1:13" x14ac:dyDescent="0.25">
      <c r="A5211">
        <v>58746</v>
      </c>
      <c r="B5211" s="58" t="s">
        <v>4423</v>
      </c>
      <c r="C5211" s="58" t="s">
        <v>410</v>
      </c>
      <c r="D5211" s="58" t="s">
        <v>717</v>
      </c>
      <c r="E5211" s="58">
        <v>473</v>
      </c>
      <c r="F5211" s="58">
        <v>24</v>
      </c>
      <c r="G5211" s="59">
        <v>6</v>
      </c>
      <c r="H5211" s="58" t="s">
        <v>1526</v>
      </c>
      <c r="I5211" s="59">
        <v>4.99</v>
      </c>
      <c r="J5211">
        <v>1</v>
      </c>
      <c r="K5211" s="191"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2.2200000000000002</v>
      </c>
      <c r="L5211" s="192" t="str">
        <f t="shared" si="81"/>
        <v>Beer473</v>
      </c>
      <c r="M5211" s="191">
        <f>VLOOKUP(L5211,'Slope %'!C:D,2,0)</f>
        <v>0.12</v>
      </c>
    </row>
    <row r="5212" spans="1:13" x14ac:dyDescent="0.25">
      <c r="A5212">
        <v>58746</v>
      </c>
      <c r="B5212" s="58" t="s">
        <v>4423</v>
      </c>
      <c r="C5212" s="58" t="s">
        <v>410</v>
      </c>
      <c r="D5212" s="58" t="s">
        <v>717</v>
      </c>
      <c r="E5212" s="58">
        <v>473</v>
      </c>
      <c r="F5212" s="58">
        <v>24</v>
      </c>
      <c r="G5212" s="59">
        <v>6</v>
      </c>
      <c r="H5212" s="58" t="s">
        <v>1526</v>
      </c>
      <c r="I5212" s="59">
        <v>4.99</v>
      </c>
      <c r="J5212">
        <v>1</v>
      </c>
      <c r="K5212" s="191"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2.2200000000000002</v>
      </c>
      <c r="L5212" s="192" t="str">
        <f t="shared" si="81"/>
        <v>Beer473</v>
      </c>
      <c r="M5212" s="191">
        <f>VLOOKUP(L5212,'Slope %'!C:D,2,0)</f>
        <v>0.12</v>
      </c>
    </row>
    <row r="5213" spans="1:13" x14ac:dyDescent="0.25">
      <c r="A5213">
        <v>58752</v>
      </c>
      <c r="B5213" s="58" t="s">
        <v>4424</v>
      </c>
      <c r="C5213" s="58" t="s">
        <v>673</v>
      </c>
      <c r="D5213" s="58" t="s">
        <v>1398</v>
      </c>
      <c r="E5213" s="58">
        <v>30000</v>
      </c>
      <c r="F5213" s="58">
        <v>1</v>
      </c>
      <c r="G5213" s="59">
        <v>6.5</v>
      </c>
      <c r="H5213" s="58" t="s">
        <v>3275</v>
      </c>
      <c r="I5213" s="59">
        <v>285</v>
      </c>
      <c r="J5213">
        <v>1</v>
      </c>
      <c r="K5213" s="191"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152.24</v>
      </c>
      <c r="L5213" s="192" t="str">
        <f t="shared" si="81"/>
        <v>Ready to Drink30000</v>
      </c>
      <c r="M5213" s="191" t="e">
        <f>VLOOKUP(L5213,'Slope %'!C:D,2,0)</f>
        <v>#N/A</v>
      </c>
    </row>
    <row r="5214" spans="1:13" x14ac:dyDescent="0.25">
      <c r="A5214">
        <v>58752</v>
      </c>
      <c r="B5214" s="58" t="s">
        <v>4424</v>
      </c>
      <c r="C5214" s="58" t="s">
        <v>673</v>
      </c>
      <c r="D5214" s="58" t="s">
        <v>1398</v>
      </c>
      <c r="E5214" s="58">
        <v>30000</v>
      </c>
      <c r="F5214" s="58">
        <v>1</v>
      </c>
      <c r="G5214" s="59">
        <v>6.5</v>
      </c>
      <c r="H5214" s="58" t="s">
        <v>2967</v>
      </c>
      <c r="I5214" s="59">
        <v>285</v>
      </c>
      <c r="J5214">
        <v>1</v>
      </c>
      <c r="K5214" s="191"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152.24</v>
      </c>
      <c r="L5214" s="192" t="str">
        <f t="shared" si="81"/>
        <v>Ready to Drink30000</v>
      </c>
      <c r="M5214" s="191" t="e">
        <f>VLOOKUP(L5214,'Slope %'!C:D,2,0)</f>
        <v>#N/A</v>
      </c>
    </row>
    <row r="5215" spans="1:13" x14ac:dyDescent="0.25">
      <c r="A5215">
        <v>58762</v>
      </c>
      <c r="B5215" s="58" t="s">
        <v>4425</v>
      </c>
      <c r="C5215" s="58" t="s">
        <v>410</v>
      </c>
      <c r="D5215" s="58" t="s">
        <v>677</v>
      </c>
      <c r="E5215" s="58">
        <v>473</v>
      </c>
      <c r="F5215" s="58">
        <v>24</v>
      </c>
      <c r="G5215" s="59">
        <v>5</v>
      </c>
      <c r="H5215" s="58" t="s">
        <v>600</v>
      </c>
      <c r="I5215" s="59">
        <v>3.99</v>
      </c>
      <c r="J5215">
        <v>1</v>
      </c>
      <c r="K5215" s="191"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1.85</v>
      </c>
      <c r="L5215" s="192" t="str">
        <f t="shared" si="81"/>
        <v>Beer473</v>
      </c>
      <c r="M5215" s="191">
        <f>VLOOKUP(L5215,'Slope %'!C:D,2,0)</f>
        <v>0.12</v>
      </c>
    </row>
    <row r="5216" spans="1:13" x14ac:dyDescent="0.25">
      <c r="A5216">
        <v>58762</v>
      </c>
      <c r="B5216" s="58" t="s">
        <v>4425</v>
      </c>
      <c r="C5216" s="58" t="s">
        <v>410</v>
      </c>
      <c r="D5216" s="58" t="s">
        <v>677</v>
      </c>
      <c r="E5216" s="58">
        <v>473</v>
      </c>
      <c r="F5216" s="58">
        <v>24</v>
      </c>
      <c r="G5216" s="59">
        <v>5</v>
      </c>
      <c r="H5216" s="58" t="s">
        <v>600</v>
      </c>
      <c r="I5216" s="59">
        <v>3.99</v>
      </c>
      <c r="J5216">
        <v>1</v>
      </c>
      <c r="K5216" s="191"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1.85</v>
      </c>
      <c r="L5216" s="192" t="str">
        <f t="shared" si="81"/>
        <v>Beer473</v>
      </c>
      <c r="M5216" s="191">
        <f>VLOOKUP(L5216,'Slope %'!C:D,2,0)</f>
        <v>0.12</v>
      </c>
    </row>
    <row r="5217" spans="1:13" x14ac:dyDescent="0.25">
      <c r="A5217">
        <v>58766</v>
      </c>
      <c r="B5217" s="58" t="s">
        <v>4426</v>
      </c>
      <c r="C5217" s="58" t="s">
        <v>423</v>
      </c>
      <c r="D5217" s="58" t="s">
        <v>711</v>
      </c>
      <c r="E5217" s="58">
        <v>750</v>
      </c>
      <c r="F5217" s="58">
        <v>12</v>
      </c>
      <c r="G5217" s="59">
        <v>11.5</v>
      </c>
      <c r="H5217" s="58" t="s">
        <v>425</v>
      </c>
      <c r="I5217" s="59">
        <v>18.989999999999998</v>
      </c>
      <c r="J5217">
        <v>1</v>
      </c>
      <c r="K5217" s="191"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6.73</v>
      </c>
      <c r="L5217" s="192" t="str">
        <f t="shared" si="81"/>
        <v>Wine750</v>
      </c>
      <c r="M5217" s="191">
        <f>VLOOKUP(L5217,'Slope %'!C:D,2,0)</f>
        <v>0.1</v>
      </c>
    </row>
    <row r="5218" spans="1:13" x14ac:dyDescent="0.25">
      <c r="A5218">
        <v>58773</v>
      </c>
      <c r="B5218" s="58" t="s">
        <v>4427</v>
      </c>
      <c r="C5218" s="58" t="s">
        <v>423</v>
      </c>
      <c r="D5218" s="58" t="s">
        <v>436</v>
      </c>
      <c r="E5218" s="58">
        <v>750</v>
      </c>
      <c r="F5218" s="58">
        <v>6</v>
      </c>
      <c r="G5218" s="59">
        <v>13.5</v>
      </c>
      <c r="H5218" s="58" t="s">
        <v>553</v>
      </c>
      <c r="I5218" s="59">
        <v>49.95</v>
      </c>
      <c r="J5218">
        <v>1</v>
      </c>
      <c r="K5218" s="191"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7.9</v>
      </c>
      <c r="L5218" s="192" t="str">
        <f t="shared" si="81"/>
        <v>Wine750</v>
      </c>
      <c r="M5218" s="191">
        <f>VLOOKUP(L5218,'Slope %'!C:D,2,0)</f>
        <v>0.1</v>
      </c>
    </row>
    <row r="5219" spans="1:13" x14ac:dyDescent="0.25">
      <c r="A5219">
        <v>58782</v>
      </c>
      <c r="B5219" s="58" t="s">
        <v>4428</v>
      </c>
      <c r="C5219" s="58" t="s">
        <v>414</v>
      </c>
      <c r="D5219" s="58" t="s">
        <v>566</v>
      </c>
      <c r="E5219" s="58">
        <v>750</v>
      </c>
      <c r="F5219" s="58">
        <v>12</v>
      </c>
      <c r="G5219" s="59">
        <v>17</v>
      </c>
      <c r="H5219" s="58" t="s">
        <v>419</v>
      </c>
      <c r="I5219" s="59">
        <v>36.49</v>
      </c>
      <c r="J5219">
        <v>1</v>
      </c>
      <c r="K5219" s="191"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9.9499999999999993</v>
      </c>
      <c r="L5219" s="192" t="str">
        <f t="shared" si="81"/>
        <v>Spirits750</v>
      </c>
      <c r="M5219" s="191">
        <f>VLOOKUP(L5219,'Slope %'!C:D,2,0)</f>
        <v>7.0000000000000007E-2</v>
      </c>
    </row>
    <row r="5220" spans="1:13" x14ac:dyDescent="0.25">
      <c r="A5220">
        <v>58788</v>
      </c>
      <c r="B5220" s="58" t="s">
        <v>4429</v>
      </c>
      <c r="C5220" s="58" t="s">
        <v>410</v>
      </c>
      <c r="D5220" s="58" t="s">
        <v>677</v>
      </c>
      <c r="E5220" s="58">
        <v>473</v>
      </c>
      <c r="F5220" s="58">
        <v>24</v>
      </c>
      <c r="G5220" s="59">
        <v>5.5</v>
      </c>
      <c r="H5220" s="58" t="s">
        <v>841</v>
      </c>
      <c r="I5220" s="59">
        <v>4.49</v>
      </c>
      <c r="J5220">
        <v>1</v>
      </c>
      <c r="K5220" s="191"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2.0299999999999998</v>
      </c>
      <c r="L5220" s="192" t="str">
        <f t="shared" si="81"/>
        <v>Beer473</v>
      </c>
      <c r="M5220" s="191">
        <f>VLOOKUP(L5220,'Slope %'!C:D,2,0)</f>
        <v>0.12</v>
      </c>
    </row>
    <row r="5221" spans="1:13" x14ac:dyDescent="0.25">
      <c r="A5221">
        <v>58788</v>
      </c>
      <c r="B5221" s="58" t="s">
        <v>4429</v>
      </c>
      <c r="C5221" s="58" t="s">
        <v>410</v>
      </c>
      <c r="D5221" s="58" t="s">
        <v>677</v>
      </c>
      <c r="E5221" s="58">
        <v>473</v>
      </c>
      <c r="F5221" s="58">
        <v>24</v>
      </c>
      <c r="G5221" s="59">
        <v>5.5</v>
      </c>
      <c r="H5221" s="58" t="s">
        <v>841</v>
      </c>
      <c r="I5221" s="59">
        <v>4.49</v>
      </c>
      <c r="J5221">
        <v>1</v>
      </c>
      <c r="K5221" s="191"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2.0299999999999998</v>
      </c>
      <c r="L5221" s="192" t="str">
        <f t="shared" si="81"/>
        <v>Beer473</v>
      </c>
      <c r="M5221" s="191">
        <f>VLOOKUP(L5221,'Slope %'!C:D,2,0)</f>
        <v>0.12</v>
      </c>
    </row>
    <row r="5222" spans="1:13" x14ac:dyDescent="0.25">
      <c r="A5222">
        <v>58794</v>
      </c>
      <c r="B5222" s="58" t="s">
        <v>4430</v>
      </c>
      <c r="C5222" s="58" t="s">
        <v>673</v>
      </c>
      <c r="D5222" s="58" t="s">
        <v>1122</v>
      </c>
      <c r="E5222" s="58">
        <v>750</v>
      </c>
      <c r="F5222" s="58">
        <v>12</v>
      </c>
      <c r="G5222" s="59">
        <v>5.9</v>
      </c>
      <c r="H5222" s="58" t="s">
        <v>3224</v>
      </c>
      <c r="I5222" s="59">
        <v>16.989999999999998</v>
      </c>
      <c r="J5222">
        <v>1</v>
      </c>
      <c r="K5222" s="191"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3.45</v>
      </c>
      <c r="L5222" s="192" t="str">
        <f t="shared" si="81"/>
        <v>Ready to Drink750</v>
      </c>
      <c r="M5222" s="191">
        <f>VLOOKUP(L5222,'Slope %'!C:D,2,0)</f>
        <v>0.12</v>
      </c>
    </row>
    <row r="5223" spans="1:13" x14ac:dyDescent="0.25">
      <c r="A5223">
        <v>58794</v>
      </c>
      <c r="B5223" s="58" t="s">
        <v>4430</v>
      </c>
      <c r="C5223" s="58" t="s">
        <v>673</v>
      </c>
      <c r="D5223" s="58" t="s">
        <v>1122</v>
      </c>
      <c r="E5223" s="58">
        <v>750</v>
      </c>
      <c r="F5223" s="58">
        <v>12</v>
      </c>
      <c r="G5223" s="59">
        <v>5.9</v>
      </c>
      <c r="H5223" s="58" t="s">
        <v>3224</v>
      </c>
      <c r="I5223" s="59">
        <v>16.989999999999998</v>
      </c>
      <c r="J5223">
        <v>1</v>
      </c>
      <c r="K5223" s="191"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3.45</v>
      </c>
      <c r="L5223" s="192" t="str">
        <f t="shared" si="81"/>
        <v>Ready to Drink750</v>
      </c>
      <c r="M5223" s="191">
        <f>VLOOKUP(L5223,'Slope %'!C:D,2,0)</f>
        <v>0.12</v>
      </c>
    </row>
    <row r="5224" spans="1:13" x14ac:dyDescent="0.25">
      <c r="A5224">
        <v>58799</v>
      </c>
      <c r="B5224" s="58" t="s">
        <v>4431</v>
      </c>
      <c r="C5224" s="58" t="s">
        <v>673</v>
      </c>
      <c r="D5224" s="58" t="s">
        <v>1122</v>
      </c>
      <c r="E5224" s="58">
        <v>750</v>
      </c>
      <c r="F5224" s="58">
        <v>12</v>
      </c>
      <c r="G5224" s="59">
        <v>5.9</v>
      </c>
      <c r="H5224" s="58" t="s">
        <v>3224</v>
      </c>
      <c r="I5224" s="59">
        <v>16.989999999999998</v>
      </c>
      <c r="J5224">
        <v>1</v>
      </c>
      <c r="K5224" s="191"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3.45</v>
      </c>
      <c r="L5224" s="192" t="str">
        <f t="shared" si="81"/>
        <v>Ready to Drink750</v>
      </c>
      <c r="M5224" s="191">
        <f>VLOOKUP(L5224,'Slope %'!C:D,2,0)</f>
        <v>0.12</v>
      </c>
    </row>
    <row r="5225" spans="1:13" x14ac:dyDescent="0.25">
      <c r="A5225">
        <v>58799</v>
      </c>
      <c r="B5225" s="58" t="s">
        <v>4431</v>
      </c>
      <c r="C5225" s="58" t="s">
        <v>673</v>
      </c>
      <c r="D5225" s="58" t="s">
        <v>1122</v>
      </c>
      <c r="E5225" s="58">
        <v>750</v>
      </c>
      <c r="F5225" s="58">
        <v>12</v>
      </c>
      <c r="G5225" s="59">
        <v>5.9</v>
      </c>
      <c r="H5225" s="58" t="s">
        <v>3224</v>
      </c>
      <c r="I5225" s="59">
        <v>16.989999999999998</v>
      </c>
      <c r="J5225">
        <v>1</v>
      </c>
      <c r="K5225" s="191"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3.45</v>
      </c>
      <c r="L5225" s="192" t="str">
        <f t="shared" si="81"/>
        <v>Ready to Drink750</v>
      </c>
      <c r="M5225" s="191">
        <f>VLOOKUP(L5225,'Slope %'!C:D,2,0)</f>
        <v>0.12</v>
      </c>
    </row>
    <row r="5226" spans="1:13" x14ac:dyDescent="0.25">
      <c r="A5226">
        <v>58805</v>
      </c>
      <c r="B5226" s="58" t="s">
        <v>4432</v>
      </c>
      <c r="C5226" s="58" t="s">
        <v>410</v>
      </c>
      <c r="D5226" s="58" t="s">
        <v>677</v>
      </c>
      <c r="E5226" s="58">
        <v>500</v>
      </c>
      <c r="F5226" s="58">
        <v>24</v>
      </c>
      <c r="G5226" s="59">
        <v>5</v>
      </c>
      <c r="H5226" s="58" t="s">
        <v>684</v>
      </c>
      <c r="I5226" s="59">
        <v>4.49</v>
      </c>
      <c r="J5226">
        <v>1</v>
      </c>
      <c r="K5226" s="191"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1.95</v>
      </c>
      <c r="L5226" s="192" t="str">
        <f t="shared" si="81"/>
        <v>Beer500</v>
      </c>
      <c r="M5226" s="191">
        <f>VLOOKUP(L5226,'Slope %'!C:D,2,0)</f>
        <v>0.12</v>
      </c>
    </row>
    <row r="5227" spans="1:13" x14ac:dyDescent="0.25">
      <c r="A5227">
        <v>58808</v>
      </c>
      <c r="B5227" s="58" t="s">
        <v>4433</v>
      </c>
      <c r="C5227" s="58" t="s">
        <v>414</v>
      </c>
      <c r="D5227" s="58" t="s">
        <v>4434</v>
      </c>
      <c r="E5227" s="58">
        <v>750</v>
      </c>
      <c r="F5227" s="58">
        <v>12</v>
      </c>
      <c r="G5227" s="59">
        <v>45</v>
      </c>
      <c r="H5227" s="58" t="s">
        <v>419</v>
      </c>
      <c r="I5227" s="59">
        <v>89.99</v>
      </c>
      <c r="J5227">
        <v>1</v>
      </c>
      <c r="K5227" s="191"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26.35</v>
      </c>
      <c r="L5227" s="192" t="str">
        <f t="shared" si="81"/>
        <v>Spirits750</v>
      </c>
      <c r="M5227" s="191">
        <f>VLOOKUP(L5227,'Slope %'!C:D,2,0)</f>
        <v>7.0000000000000007E-2</v>
      </c>
    </row>
    <row r="5228" spans="1:13" x14ac:dyDescent="0.25">
      <c r="A5228">
        <v>58813</v>
      </c>
      <c r="B5228" s="58" t="s">
        <v>4435</v>
      </c>
      <c r="C5228" s="58" t="s">
        <v>673</v>
      </c>
      <c r="D5228" s="58" t="s">
        <v>674</v>
      </c>
      <c r="E5228" s="58">
        <v>2130</v>
      </c>
      <c r="F5228" s="58">
        <v>4</v>
      </c>
      <c r="G5228" s="59">
        <v>5</v>
      </c>
      <c r="H5228" s="58" t="s">
        <v>751</v>
      </c>
      <c r="I5228" s="59">
        <v>18.489999999999998</v>
      </c>
      <c r="J5228">
        <v>6</v>
      </c>
      <c r="K5228" s="191"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8.31</v>
      </c>
      <c r="L5228" s="192" t="str">
        <f t="shared" si="81"/>
        <v>Ready to Drink2130</v>
      </c>
      <c r="M5228" s="191">
        <f>VLOOKUP(L5228,'Slope %'!C:D,2,0)</f>
        <v>0.1</v>
      </c>
    </row>
    <row r="5229" spans="1:13" x14ac:dyDescent="0.25">
      <c r="A5229">
        <v>58815</v>
      </c>
      <c r="B5229" s="58" t="s">
        <v>4436</v>
      </c>
      <c r="C5229" s="58" t="s">
        <v>673</v>
      </c>
      <c r="D5229" s="58" t="s">
        <v>674</v>
      </c>
      <c r="E5229" s="58">
        <v>2130</v>
      </c>
      <c r="F5229" s="58">
        <v>4</v>
      </c>
      <c r="G5229" s="59">
        <v>5.5</v>
      </c>
      <c r="H5229" s="58" t="s">
        <v>751</v>
      </c>
      <c r="I5229" s="59">
        <v>18.489999999999998</v>
      </c>
      <c r="J5229">
        <v>6</v>
      </c>
      <c r="K5229" s="191"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9.15</v>
      </c>
      <c r="L5229" s="192" t="str">
        <f t="shared" si="81"/>
        <v>Ready to Drink2130</v>
      </c>
      <c r="M5229" s="191">
        <f>VLOOKUP(L5229,'Slope %'!C:D,2,0)</f>
        <v>0.1</v>
      </c>
    </row>
    <row r="5230" spans="1:13" x14ac:dyDescent="0.25">
      <c r="A5230">
        <v>58816</v>
      </c>
      <c r="B5230" s="58" t="s">
        <v>4437</v>
      </c>
      <c r="C5230" s="58" t="s">
        <v>673</v>
      </c>
      <c r="D5230" s="58" t="s">
        <v>674</v>
      </c>
      <c r="E5230" s="58">
        <v>30000</v>
      </c>
      <c r="F5230" s="58">
        <v>1</v>
      </c>
      <c r="G5230" s="59">
        <v>5</v>
      </c>
      <c r="H5230" s="58" t="s">
        <v>4157</v>
      </c>
      <c r="I5230" s="59">
        <v>220</v>
      </c>
      <c r="J5230">
        <v>1</v>
      </c>
      <c r="K5230" s="191"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117.11</v>
      </c>
      <c r="L5230" s="192" t="str">
        <f t="shared" si="81"/>
        <v>Ready to Drink30000</v>
      </c>
      <c r="M5230" s="191" t="e">
        <f>VLOOKUP(L5230,'Slope %'!C:D,2,0)</f>
        <v>#N/A</v>
      </c>
    </row>
    <row r="5231" spans="1:13" x14ac:dyDescent="0.25">
      <c r="A5231">
        <v>58816</v>
      </c>
      <c r="B5231" s="58" t="s">
        <v>4437</v>
      </c>
      <c r="C5231" s="58" t="s">
        <v>673</v>
      </c>
      <c r="D5231" s="58" t="s">
        <v>674</v>
      </c>
      <c r="E5231" s="58">
        <v>30000</v>
      </c>
      <c r="F5231" s="58">
        <v>1</v>
      </c>
      <c r="G5231" s="59">
        <v>5</v>
      </c>
      <c r="H5231" s="58" t="s">
        <v>1903</v>
      </c>
      <c r="I5231" s="59">
        <v>220</v>
      </c>
      <c r="J5231">
        <v>1</v>
      </c>
      <c r="K5231" s="191"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117.11</v>
      </c>
      <c r="L5231" s="192" t="str">
        <f t="shared" si="81"/>
        <v>Ready to Drink30000</v>
      </c>
      <c r="M5231" s="191" t="e">
        <f>VLOOKUP(L5231,'Slope %'!C:D,2,0)</f>
        <v>#N/A</v>
      </c>
    </row>
    <row r="5232" spans="1:13" x14ac:dyDescent="0.25">
      <c r="A5232">
        <v>58817</v>
      </c>
      <c r="B5232" s="58" t="s">
        <v>4438</v>
      </c>
      <c r="C5232" s="58" t="s">
        <v>423</v>
      </c>
      <c r="D5232" s="58" t="s">
        <v>436</v>
      </c>
      <c r="E5232" s="58">
        <v>750</v>
      </c>
      <c r="F5232" s="58">
        <v>12</v>
      </c>
      <c r="G5232" s="59">
        <v>13</v>
      </c>
      <c r="H5232" s="58" t="s">
        <v>553</v>
      </c>
      <c r="I5232" s="59">
        <v>14.99</v>
      </c>
      <c r="J5232">
        <v>1</v>
      </c>
      <c r="K5232" s="191"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7.61</v>
      </c>
      <c r="L5232" s="192" t="str">
        <f t="shared" si="81"/>
        <v>Wine750</v>
      </c>
      <c r="M5232" s="191">
        <f>VLOOKUP(L5232,'Slope %'!C:D,2,0)</f>
        <v>0.1</v>
      </c>
    </row>
    <row r="5233" spans="1:13" x14ac:dyDescent="0.25">
      <c r="A5233">
        <v>58818</v>
      </c>
      <c r="B5233" s="58" t="s">
        <v>4439</v>
      </c>
      <c r="C5233" s="58" t="s">
        <v>410</v>
      </c>
      <c r="D5233" s="58" t="s">
        <v>677</v>
      </c>
      <c r="E5233" s="58">
        <v>355</v>
      </c>
      <c r="F5233" s="58">
        <v>24</v>
      </c>
      <c r="G5233" s="59">
        <v>5.5</v>
      </c>
      <c r="H5233" s="58" t="s">
        <v>841</v>
      </c>
      <c r="I5233" s="59">
        <v>3.99</v>
      </c>
      <c r="J5233">
        <v>1</v>
      </c>
      <c r="K5233" s="191"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1.52</v>
      </c>
      <c r="L5233" s="192" t="str">
        <f t="shared" si="81"/>
        <v>Beer355</v>
      </c>
      <c r="M5233" s="191">
        <f>VLOOKUP(L5233,'Slope %'!C:D,2,0)</f>
        <v>0.12</v>
      </c>
    </row>
    <row r="5234" spans="1:13" x14ac:dyDescent="0.25">
      <c r="A5234">
        <v>58818</v>
      </c>
      <c r="B5234" s="58" t="s">
        <v>4439</v>
      </c>
      <c r="C5234" s="58" t="s">
        <v>410</v>
      </c>
      <c r="D5234" s="58" t="s">
        <v>677</v>
      </c>
      <c r="E5234" s="58">
        <v>355</v>
      </c>
      <c r="F5234" s="58">
        <v>24</v>
      </c>
      <c r="G5234" s="59">
        <v>5.5</v>
      </c>
      <c r="H5234" s="58" t="s">
        <v>841</v>
      </c>
      <c r="I5234" s="59">
        <v>3.99</v>
      </c>
      <c r="J5234">
        <v>1</v>
      </c>
      <c r="K5234" s="191"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1.52</v>
      </c>
      <c r="L5234" s="192" t="str">
        <f t="shared" si="81"/>
        <v>Beer355</v>
      </c>
      <c r="M5234" s="191">
        <f>VLOOKUP(L5234,'Slope %'!C:D,2,0)</f>
        <v>0.12</v>
      </c>
    </row>
    <row r="5235" spans="1:13" x14ac:dyDescent="0.25">
      <c r="A5235">
        <v>58832</v>
      </c>
      <c r="B5235" s="58" t="s">
        <v>4440</v>
      </c>
      <c r="C5235" s="58" t="s">
        <v>410</v>
      </c>
      <c r="D5235" s="58" t="s">
        <v>411</v>
      </c>
      <c r="E5235" s="58">
        <v>473</v>
      </c>
      <c r="F5235" s="58">
        <v>24</v>
      </c>
      <c r="G5235" s="59">
        <v>4.3</v>
      </c>
      <c r="H5235" s="58" t="s">
        <v>2644</v>
      </c>
      <c r="I5235" s="59">
        <v>2.95</v>
      </c>
      <c r="J5235">
        <v>1</v>
      </c>
      <c r="K5235" s="191"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1.59</v>
      </c>
      <c r="L5235" s="192" t="str">
        <f t="shared" si="81"/>
        <v>Beer473</v>
      </c>
      <c r="M5235" s="191">
        <f>VLOOKUP(L5235,'Slope %'!C:D,2,0)</f>
        <v>0.12</v>
      </c>
    </row>
    <row r="5236" spans="1:13" x14ac:dyDescent="0.25">
      <c r="A5236">
        <v>58832</v>
      </c>
      <c r="B5236" s="58" t="s">
        <v>4440</v>
      </c>
      <c r="C5236" s="58" t="s">
        <v>410</v>
      </c>
      <c r="D5236" s="58" t="s">
        <v>411</v>
      </c>
      <c r="E5236" s="58">
        <v>473</v>
      </c>
      <c r="F5236" s="58">
        <v>24</v>
      </c>
      <c r="G5236" s="59">
        <v>4.3</v>
      </c>
      <c r="H5236" s="58" t="s">
        <v>2644</v>
      </c>
      <c r="I5236" s="59">
        <v>2.95</v>
      </c>
      <c r="J5236">
        <v>1</v>
      </c>
      <c r="K5236" s="191"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1.59</v>
      </c>
      <c r="L5236" s="192" t="str">
        <f t="shared" si="81"/>
        <v>Beer473</v>
      </c>
      <c r="M5236" s="191">
        <f>VLOOKUP(L5236,'Slope %'!C:D,2,0)</f>
        <v>0.12</v>
      </c>
    </row>
    <row r="5237" spans="1:13" x14ac:dyDescent="0.25">
      <c r="A5237">
        <v>58835</v>
      </c>
      <c r="B5237" s="58" t="s">
        <v>4441</v>
      </c>
      <c r="C5237" s="58" t="s">
        <v>410</v>
      </c>
      <c r="D5237" s="58" t="s">
        <v>677</v>
      </c>
      <c r="E5237" s="58">
        <v>473</v>
      </c>
      <c r="F5237" s="58">
        <v>24</v>
      </c>
      <c r="G5237" s="59">
        <v>5</v>
      </c>
      <c r="H5237" s="58" t="s">
        <v>1903</v>
      </c>
      <c r="I5237" s="59">
        <v>4.3</v>
      </c>
      <c r="J5237">
        <v>1</v>
      </c>
      <c r="K5237" s="191"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1.85</v>
      </c>
      <c r="L5237" s="192" t="str">
        <f t="shared" si="81"/>
        <v>Beer473</v>
      </c>
      <c r="M5237" s="191">
        <f>VLOOKUP(L5237,'Slope %'!C:D,2,0)</f>
        <v>0.12</v>
      </c>
    </row>
    <row r="5238" spans="1:13" x14ac:dyDescent="0.25">
      <c r="A5238">
        <v>58835</v>
      </c>
      <c r="B5238" s="58" t="s">
        <v>4441</v>
      </c>
      <c r="C5238" s="58" t="s">
        <v>410</v>
      </c>
      <c r="D5238" s="58" t="s">
        <v>677</v>
      </c>
      <c r="E5238" s="58">
        <v>473</v>
      </c>
      <c r="F5238" s="58">
        <v>24</v>
      </c>
      <c r="G5238" s="59">
        <v>5</v>
      </c>
      <c r="H5238" s="58" t="s">
        <v>1903</v>
      </c>
      <c r="I5238" s="59">
        <v>4.3</v>
      </c>
      <c r="J5238">
        <v>1</v>
      </c>
      <c r="K5238" s="191"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1.85</v>
      </c>
      <c r="L5238" s="192" t="str">
        <f t="shared" si="81"/>
        <v>Beer473</v>
      </c>
      <c r="M5238" s="191">
        <f>VLOOKUP(L5238,'Slope %'!C:D,2,0)</f>
        <v>0.12</v>
      </c>
    </row>
    <row r="5239" spans="1:13" x14ac:dyDescent="0.25">
      <c r="A5239">
        <v>58868</v>
      </c>
      <c r="B5239" s="58" t="s">
        <v>4442</v>
      </c>
      <c r="C5239" s="58" t="s">
        <v>423</v>
      </c>
      <c r="D5239" s="58" t="s">
        <v>465</v>
      </c>
      <c r="E5239" s="58">
        <v>750</v>
      </c>
      <c r="F5239" s="58">
        <v>12</v>
      </c>
      <c r="G5239" s="59">
        <v>12.5</v>
      </c>
      <c r="H5239" s="58" t="s">
        <v>553</v>
      </c>
      <c r="I5239" s="59">
        <v>18.989999999999998</v>
      </c>
      <c r="J5239">
        <v>1</v>
      </c>
      <c r="K5239" s="191"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7.32</v>
      </c>
      <c r="L5239" s="192" t="str">
        <f t="shared" si="81"/>
        <v>Wine750</v>
      </c>
      <c r="M5239" s="191">
        <f>VLOOKUP(L5239,'Slope %'!C:D,2,0)</f>
        <v>0.1</v>
      </c>
    </row>
    <row r="5240" spans="1:13" x14ac:dyDescent="0.25">
      <c r="A5240">
        <v>58876</v>
      </c>
      <c r="B5240" s="58" t="s">
        <v>4443</v>
      </c>
      <c r="C5240" s="58" t="s">
        <v>410</v>
      </c>
      <c r="D5240" s="58" t="s">
        <v>717</v>
      </c>
      <c r="E5240" s="58">
        <v>473</v>
      </c>
      <c r="F5240" s="58">
        <v>24</v>
      </c>
      <c r="G5240" s="59">
        <v>5.9</v>
      </c>
      <c r="H5240" s="58" t="s">
        <v>3612</v>
      </c>
      <c r="I5240" s="59">
        <v>4.3499999999999996</v>
      </c>
      <c r="J5240">
        <v>1</v>
      </c>
      <c r="K5240" s="191"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2.1800000000000002</v>
      </c>
      <c r="L5240" s="192" t="str">
        <f t="shared" si="81"/>
        <v>Beer473</v>
      </c>
      <c r="M5240" s="191">
        <f>VLOOKUP(L5240,'Slope %'!C:D,2,0)</f>
        <v>0.12</v>
      </c>
    </row>
    <row r="5241" spans="1:13" x14ac:dyDescent="0.25">
      <c r="A5241">
        <v>58876</v>
      </c>
      <c r="B5241" s="58" t="s">
        <v>4443</v>
      </c>
      <c r="C5241" s="58" t="s">
        <v>410</v>
      </c>
      <c r="D5241" s="58" t="s">
        <v>717</v>
      </c>
      <c r="E5241" s="58">
        <v>473</v>
      </c>
      <c r="F5241" s="58">
        <v>24</v>
      </c>
      <c r="G5241" s="59">
        <v>5.9</v>
      </c>
      <c r="H5241" s="58" t="s">
        <v>3612</v>
      </c>
      <c r="I5241" s="59">
        <v>4.3499999999999996</v>
      </c>
      <c r="J5241">
        <v>1</v>
      </c>
      <c r="K5241" s="191"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2.1800000000000002</v>
      </c>
      <c r="L5241" s="192" t="str">
        <f t="shared" si="81"/>
        <v>Beer473</v>
      </c>
      <c r="M5241" s="191">
        <f>VLOOKUP(L5241,'Slope %'!C:D,2,0)</f>
        <v>0.12</v>
      </c>
    </row>
    <row r="5242" spans="1:13" x14ac:dyDescent="0.25">
      <c r="A5242">
        <v>58880</v>
      </c>
      <c r="B5242" s="58" t="s">
        <v>4444</v>
      </c>
      <c r="C5242" s="58" t="s">
        <v>410</v>
      </c>
      <c r="D5242" s="58" t="s">
        <v>411</v>
      </c>
      <c r="E5242" s="58">
        <v>473</v>
      </c>
      <c r="F5242" s="58">
        <v>24</v>
      </c>
      <c r="G5242" s="59">
        <v>4.5</v>
      </c>
      <c r="H5242" s="58" t="s">
        <v>3612</v>
      </c>
      <c r="I5242" s="59">
        <v>4.09</v>
      </c>
      <c r="J5242">
        <v>1</v>
      </c>
      <c r="K5242" s="191"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1.66</v>
      </c>
      <c r="L5242" s="192" t="str">
        <f t="shared" si="81"/>
        <v>Beer473</v>
      </c>
      <c r="M5242" s="191">
        <f>VLOOKUP(L5242,'Slope %'!C:D,2,0)</f>
        <v>0.12</v>
      </c>
    </row>
    <row r="5243" spans="1:13" x14ac:dyDescent="0.25">
      <c r="A5243">
        <v>58880</v>
      </c>
      <c r="B5243" s="58" t="s">
        <v>4444</v>
      </c>
      <c r="C5243" s="58" t="s">
        <v>410</v>
      </c>
      <c r="D5243" s="58" t="s">
        <v>411</v>
      </c>
      <c r="E5243" s="58">
        <v>473</v>
      </c>
      <c r="F5243" s="58">
        <v>24</v>
      </c>
      <c r="G5243" s="59">
        <v>4.5</v>
      </c>
      <c r="H5243" s="58" t="s">
        <v>3612</v>
      </c>
      <c r="I5243" s="59">
        <v>4.09</v>
      </c>
      <c r="J5243">
        <v>1</v>
      </c>
      <c r="K5243" s="191"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1.66</v>
      </c>
      <c r="L5243" s="192" t="str">
        <f t="shared" si="81"/>
        <v>Beer473</v>
      </c>
      <c r="M5243" s="191">
        <f>VLOOKUP(L5243,'Slope %'!C:D,2,0)</f>
        <v>0.12</v>
      </c>
    </row>
    <row r="5244" spans="1:13" x14ac:dyDescent="0.25">
      <c r="A5244">
        <v>58884</v>
      </c>
      <c r="B5244" s="58" t="s">
        <v>2790</v>
      </c>
      <c r="C5244" s="58" t="s">
        <v>673</v>
      </c>
      <c r="D5244" s="58" t="s">
        <v>750</v>
      </c>
      <c r="E5244" s="58">
        <v>4260</v>
      </c>
      <c r="F5244" s="58">
        <v>1</v>
      </c>
      <c r="G5244" s="59">
        <v>4</v>
      </c>
      <c r="H5244" s="58" t="s">
        <v>516</v>
      </c>
      <c r="I5244" s="59">
        <v>31.48</v>
      </c>
      <c r="J5244">
        <v>12</v>
      </c>
      <c r="K5244" s="191"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13.3</v>
      </c>
      <c r="L5244" s="192" t="str">
        <f t="shared" si="81"/>
        <v>Ready to Drink4260</v>
      </c>
      <c r="M5244" s="191">
        <f>VLOOKUP(L5244,'Slope %'!C:D,2,0)</f>
        <v>7.0000000000000007E-2</v>
      </c>
    </row>
    <row r="5245" spans="1:13" x14ac:dyDescent="0.25">
      <c r="A5245">
        <v>58884</v>
      </c>
      <c r="B5245" s="58" t="s">
        <v>2790</v>
      </c>
      <c r="C5245" s="58" t="s">
        <v>673</v>
      </c>
      <c r="D5245" s="58" t="s">
        <v>750</v>
      </c>
      <c r="E5245" s="58">
        <v>4260</v>
      </c>
      <c r="F5245" s="58">
        <v>1</v>
      </c>
      <c r="G5245" s="59">
        <v>4</v>
      </c>
      <c r="H5245" s="58" t="s">
        <v>516</v>
      </c>
      <c r="I5245" s="59">
        <v>31.48</v>
      </c>
      <c r="J5245">
        <v>12</v>
      </c>
      <c r="K5245" s="191"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13.3</v>
      </c>
      <c r="L5245" s="192" t="str">
        <f t="shared" si="81"/>
        <v>Ready to Drink4260</v>
      </c>
      <c r="M5245" s="191">
        <f>VLOOKUP(L5245,'Slope %'!C:D,2,0)</f>
        <v>7.0000000000000007E-2</v>
      </c>
    </row>
    <row r="5246" spans="1:13" x14ac:dyDescent="0.25">
      <c r="A5246">
        <v>58885</v>
      </c>
      <c r="B5246" s="58" t="s">
        <v>4445</v>
      </c>
      <c r="C5246" s="58" t="s">
        <v>410</v>
      </c>
      <c r="D5246" s="58" t="s">
        <v>677</v>
      </c>
      <c r="E5246" s="58">
        <v>473</v>
      </c>
      <c r="F5246" s="58">
        <v>24</v>
      </c>
      <c r="G5246" s="59">
        <v>5</v>
      </c>
      <c r="H5246" s="58" t="s">
        <v>3612</v>
      </c>
      <c r="I5246" s="59">
        <v>4.75</v>
      </c>
      <c r="J5246">
        <v>1</v>
      </c>
      <c r="K5246" s="191"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1.85</v>
      </c>
      <c r="L5246" s="192" t="str">
        <f t="shared" si="81"/>
        <v>Beer473</v>
      </c>
      <c r="M5246" s="191">
        <f>VLOOKUP(L5246,'Slope %'!C:D,2,0)</f>
        <v>0.12</v>
      </c>
    </row>
    <row r="5247" spans="1:13" x14ac:dyDescent="0.25">
      <c r="A5247">
        <v>58885</v>
      </c>
      <c r="B5247" s="58" t="s">
        <v>4445</v>
      </c>
      <c r="C5247" s="58" t="s">
        <v>410</v>
      </c>
      <c r="D5247" s="58" t="s">
        <v>677</v>
      </c>
      <c r="E5247" s="58">
        <v>473</v>
      </c>
      <c r="F5247" s="58">
        <v>24</v>
      </c>
      <c r="G5247" s="59">
        <v>5</v>
      </c>
      <c r="H5247" s="58" t="s">
        <v>3612</v>
      </c>
      <c r="I5247" s="59">
        <v>4.75</v>
      </c>
      <c r="J5247">
        <v>1</v>
      </c>
      <c r="K5247" s="191"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1.85</v>
      </c>
      <c r="L5247" s="192" t="str">
        <f t="shared" si="81"/>
        <v>Beer473</v>
      </c>
      <c r="M5247" s="191">
        <f>VLOOKUP(L5247,'Slope %'!C:D,2,0)</f>
        <v>0.12</v>
      </c>
    </row>
    <row r="5248" spans="1:13" x14ac:dyDescent="0.25">
      <c r="A5248">
        <v>58893</v>
      </c>
      <c r="B5248" s="58" t="s">
        <v>4446</v>
      </c>
      <c r="C5248" s="58" t="s">
        <v>673</v>
      </c>
      <c r="D5248" s="58" t="s">
        <v>1122</v>
      </c>
      <c r="E5248" s="58">
        <v>750</v>
      </c>
      <c r="F5248" s="58">
        <v>12</v>
      </c>
      <c r="G5248" s="59">
        <v>5.4</v>
      </c>
      <c r="H5248" s="58" t="s">
        <v>3224</v>
      </c>
      <c r="I5248" s="59">
        <v>17.989999999999998</v>
      </c>
      <c r="J5248">
        <v>1</v>
      </c>
      <c r="K5248" s="191"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3.16</v>
      </c>
      <c r="L5248" s="192" t="str">
        <f t="shared" si="81"/>
        <v>Ready to Drink750</v>
      </c>
      <c r="M5248" s="191">
        <f>VLOOKUP(L5248,'Slope %'!C:D,2,0)</f>
        <v>0.12</v>
      </c>
    </row>
    <row r="5249" spans="1:13" x14ac:dyDescent="0.25">
      <c r="A5249">
        <v>58893</v>
      </c>
      <c r="B5249" s="58" t="s">
        <v>4446</v>
      </c>
      <c r="C5249" s="58" t="s">
        <v>673</v>
      </c>
      <c r="D5249" s="58" t="s">
        <v>1122</v>
      </c>
      <c r="E5249" s="58">
        <v>750</v>
      </c>
      <c r="F5249" s="58">
        <v>12</v>
      </c>
      <c r="G5249" s="59">
        <v>5.4</v>
      </c>
      <c r="H5249" s="58" t="s">
        <v>3224</v>
      </c>
      <c r="I5249" s="59">
        <v>17.989999999999998</v>
      </c>
      <c r="J5249">
        <v>1</v>
      </c>
      <c r="K5249" s="191"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3.16</v>
      </c>
      <c r="L5249" s="192" t="str">
        <f t="shared" si="81"/>
        <v>Ready to Drink750</v>
      </c>
      <c r="M5249" s="191">
        <f>VLOOKUP(L5249,'Slope %'!C:D,2,0)</f>
        <v>0.12</v>
      </c>
    </row>
    <row r="5250" spans="1:13" x14ac:dyDescent="0.25">
      <c r="A5250">
        <v>58897</v>
      </c>
      <c r="B5250" s="58" t="s">
        <v>4447</v>
      </c>
      <c r="C5250" s="58" t="s">
        <v>410</v>
      </c>
      <c r="D5250" s="58" t="s">
        <v>411</v>
      </c>
      <c r="E5250" s="58">
        <v>473</v>
      </c>
      <c r="F5250" s="58">
        <v>12</v>
      </c>
      <c r="G5250" s="59">
        <v>4.3</v>
      </c>
      <c r="H5250" s="58" t="s">
        <v>516</v>
      </c>
      <c r="I5250" s="59">
        <v>2.89</v>
      </c>
      <c r="J5250">
        <v>1</v>
      </c>
      <c r="K5250" s="191"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1.59</v>
      </c>
      <c r="L5250" s="192" t="str">
        <f t="shared" si="81"/>
        <v>Beer473</v>
      </c>
      <c r="M5250" s="191">
        <f>VLOOKUP(L5250,'Slope %'!C:D,2,0)</f>
        <v>0.12</v>
      </c>
    </row>
    <row r="5251" spans="1:13" x14ac:dyDescent="0.25">
      <c r="A5251">
        <v>58897</v>
      </c>
      <c r="B5251" s="58" t="s">
        <v>4447</v>
      </c>
      <c r="C5251" s="58" t="s">
        <v>410</v>
      </c>
      <c r="D5251" s="58" t="s">
        <v>411</v>
      </c>
      <c r="E5251" s="58">
        <v>473</v>
      </c>
      <c r="F5251" s="58">
        <v>12</v>
      </c>
      <c r="G5251" s="59">
        <v>4.3</v>
      </c>
      <c r="H5251" s="58" t="s">
        <v>516</v>
      </c>
      <c r="I5251" s="59">
        <v>2.89</v>
      </c>
      <c r="J5251">
        <v>1</v>
      </c>
      <c r="K5251" s="191"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1.59</v>
      </c>
      <c r="L5251" s="192" t="str">
        <f t="shared" ref="L5251:L5314" si="82">(_xlfn.CONCAT(C5251,E5251))</f>
        <v>Beer473</v>
      </c>
      <c r="M5251" s="191">
        <f>VLOOKUP(L5251,'Slope %'!C:D,2,0)</f>
        <v>0.12</v>
      </c>
    </row>
    <row r="5252" spans="1:13" x14ac:dyDescent="0.25">
      <c r="A5252">
        <v>58899</v>
      </c>
      <c r="B5252" s="58" t="s">
        <v>4448</v>
      </c>
      <c r="C5252" s="58" t="s">
        <v>410</v>
      </c>
      <c r="D5252" s="58" t="s">
        <v>411</v>
      </c>
      <c r="E5252" s="58">
        <v>355</v>
      </c>
      <c r="F5252" s="58">
        <v>24</v>
      </c>
      <c r="G5252" s="59">
        <v>5</v>
      </c>
      <c r="H5252" s="58" t="s">
        <v>2967</v>
      </c>
      <c r="I5252" s="59">
        <v>2.39</v>
      </c>
      <c r="J5252">
        <v>1</v>
      </c>
      <c r="K5252" s="191"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1.39</v>
      </c>
      <c r="L5252" s="192" t="str">
        <f t="shared" si="82"/>
        <v>Beer355</v>
      </c>
      <c r="M5252" s="191">
        <f>VLOOKUP(L5252,'Slope %'!C:D,2,0)</f>
        <v>0.12</v>
      </c>
    </row>
    <row r="5253" spans="1:13" x14ac:dyDescent="0.25">
      <c r="A5253">
        <v>58899</v>
      </c>
      <c r="B5253" s="58" t="s">
        <v>4448</v>
      </c>
      <c r="C5253" s="58" t="s">
        <v>410</v>
      </c>
      <c r="D5253" s="58" t="s">
        <v>411</v>
      </c>
      <c r="E5253" s="58">
        <v>355</v>
      </c>
      <c r="F5253" s="58">
        <v>24</v>
      </c>
      <c r="G5253" s="59">
        <v>5</v>
      </c>
      <c r="H5253" s="58" t="s">
        <v>2967</v>
      </c>
      <c r="I5253" s="59">
        <v>2.39</v>
      </c>
      <c r="J5253">
        <v>1</v>
      </c>
      <c r="K5253" s="191"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1.39</v>
      </c>
      <c r="L5253" s="192" t="str">
        <f t="shared" si="82"/>
        <v>Beer355</v>
      </c>
      <c r="M5253" s="191">
        <f>VLOOKUP(L5253,'Slope %'!C:D,2,0)</f>
        <v>0.12</v>
      </c>
    </row>
    <row r="5254" spans="1:13" x14ac:dyDescent="0.25">
      <c r="A5254">
        <v>58907</v>
      </c>
      <c r="B5254" s="58" t="s">
        <v>4449</v>
      </c>
      <c r="C5254" s="58" t="s">
        <v>410</v>
      </c>
      <c r="D5254" s="58" t="s">
        <v>677</v>
      </c>
      <c r="E5254" s="58">
        <v>473</v>
      </c>
      <c r="F5254" s="58">
        <v>24</v>
      </c>
      <c r="G5254" s="59">
        <v>5.2</v>
      </c>
      <c r="H5254" s="58" t="s">
        <v>2836</v>
      </c>
      <c r="I5254" s="59">
        <v>4.2</v>
      </c>
      <c r="J5254">
        <v>1</v>
      </c>
      <c r="K5254" s="191"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1.92</v>
      </c>
      <c r="L5254" s="192" t="str">
        <f t="shared" si="82"/>
        <v>Beer473</v>
      </c>
      <c r="M5254" s="191">
        <f>VLOOKUP(L5254,'Slope %'!C:D,2,0)</f>
        <v>0.12</v>
      </c>
    </row>
    <row r="5255" spans="1:13" x14ac:dyDescent="0.25">
      <c r="A5255">
        <v>58907</v>
      </c>
      <c r="B5255" s="58" t="s">
        <v>4449</v>
      </c>
      <c r="C5255" s="58" t="s">
        <v>410</v>
      </c>
      <c r="D5255" s="58" t="s">
        <v>677</v>
      </c>
      <c r="E5255" s="58">
        <v>473</v>
      </c>
      <c r="F5255" s="58">
        <v>24</v>
      </c>
      <c r="G5255" s="59">
        <v>5.2</v>
      </c>
      <c r="H5255" s="58" t="s">
        <v>1903</v>
      </c>
      <c r="I5255" s="59">
        <v>4.2</v>
      </c>
      <c r="J5255">
        <v>1</v>
      </c>
      <c r="K5255" s="191"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1.92</v>
      </c>
      <c r="L5255" s="192" t="str">
        <f t="shared" si="82"/>
        <v>Beer473</v>
      </c>
      <c r="M5255" s="191">
        <f>VLOOKUP(L5255,'Slope %'!C:D,2,0)</f>
        <v>0.12</v>
      </c>
    </row>
    <row r="5256" spans="1:13" x14ac:dyDescent="0.25">
      <c r="A5256">
        <v>58910</v>
      </c>
      <c r="B5256" s="58" t="s">
        <v>4450</v>
      </c>
      <c r="C5256" s="58" t="s">
        <v>673</v>
      </c>
      <c r="D5256" s="58" t="s">
        <v>1091</v>
      </c>
      <c r="E5256" s="58">
        <v>30000</v>
      </c>
      <c r="F5256" s="58">
        <v>1</v>
      </c>
      <c r="G5256" s="59">
        <v>4</v>
      </c>
      <c r="H5256" s="58" t="s">
        <v>1200</v>
      </c>
      <c r="I5256" s="59">
        <v>198</v>
      </c>
      <c r="J5256">
        <v>1</v>
      </c>
      <c r="K5256" s="191"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93.68</v>
      </c>
      <c r="L5256" s="192" t="str">
        <f t="shared" si="82"/>
        <v>Ready to Drink30000</v>
      </c>
      <c r="M5256" s="191" t="e">
        <f>VLOOKUP(L5256,'Slope %'!C:D,2,0)</f>
        <v>#N/A</v>
      </c>
    </row>
    <row r="5257" spans="1:13" x14ac:dyDescent="0.25">
      <c r="A5257">
        <v>58910</v>
      </c>
      <c r="B5257" s="58" t="s">
        <v>4450</v>
      </c>
      <c r="C5257" s="58" t="s">
        <v>673</v>
      </c>
      <c r="D5257" s="58" t="s">
        <v>1091</v>
      </c>
      <c r="E5257" s="58">
        <v>30000</v>
      </c>
      <c r="F5257" s="58">
        <v>1</v>
      </c>
      <c r="G5257" s="59">
        <v>4</v>
      </c>
      <c r="H5257" s="58" t="s">
        <v>1200</v>
      </c>
      <c r="I5257" s="59">
        <v>198</v>
      </c>
      <c r="J5257">
        <v>1</v>
      </c>
      <c r="K5257" s="191"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93.68</v>
      </c>
      <c r="L5257" s="192" t="str">
        <f t="shared" si="82"/>
        <v>Ready to Drink30000</v>
      </c>
      <c r="M5257" s="191" t="e">
        <f>VLOOKUP(L5257,'Slope %'!C:D,2,0)</f>
        <v>#N/A</v>
      </c>
    </row>
    <row r="5258" spans="1:13" x14ac:dyDescent="0.25">
      <c r="A5258">
        <v>58912</v>
      </c>
      <c r="B5258" s="58" t="s">
        <v>4451</v>
      </c>
      <c r="C5258" s="58" t="s">
        <v>673</v>
      </c>
      <c r="D5258" s="58" t="s">
        <v>1091</v>
      </c>
      <c r="E5258" s="58">
        <v>30000</v>
      </c>
      <c r="F5258" s="58">
        <v>1</v>
      </c>
      <c r="G5258" s="59">
        <v>4</v>
      </c>
      <c r="H5258" s="58" t="s">
        <v>1200</v>
      </c>
      <c r="I5258" s="59">
        <v>198</v>
      </c>
      <c r="J5258">
        <v>1</v>
      </c>
      <c r="K5258" s="191"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93.68</v>
      </c>
      <c r="L5258" s="192" t="str">
        <f t="shared" si="82"/>
        <v>Ready to Drink30000</v>
      </c>
      <c r="M5258" s="191" t="e">
        <f>VLOOKUP(L5258,'Slope %'!C:D,2,0)</f>
        <v>#N/A</v>
      </c>
    </row>
    <row r="5259" spans="1:13" x14ac:dyDescent="0.25">
      <c r="A5259">
        <v>58912</v>
      </c>
      <c r="B5259" s="58" t="s">
        <v>4451</v>
      </c>
      <c r="C5259" s="58" t="s">
        <v>673</v>
      </c>
      <c r="D5259" s="58" t="s">
        <v>1091</v>
      </c>
      <c r="E5259" s="58">
        <v>30000</v>
      </c>
      <c r="F5259" s="58">
        <v>1</v>
      </c>
      <c r="G5259" s="59">
        <v>4</v>
      </c>
      <c r="H5259" s="58" t="s">
        <v>1200</v>
      </c>
      <c r="I5259" s="59">
        <v>198</v>
      </c>
      <c r="J5259">
        <v>1</v>
      </c>
      <c r="K5259" s="191"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93.68</v>
      </c>
      <c r="L5259" s="192" t="str">
        <f t="shared" si="82"/>
        <v>Ready to Drink30000</v>
      </c>
      <c r="M5259" s="191" t="e">
        <f>VLOOKUP(L5259,'Slope %'!C:D,2,0)</f>
        <v>#N/A</v>
      </c>
    </row>
    <row r="5260" spans="1:13" x14ac:dyDescent="0.25">
      <c r="A5260">
        <v>58914</v>
      </c>
      <c r="B5260" s="58" t="s">
        <v>4452</v>
      </c>
      <c r="C5260" s="58" t="s">
        <v>673</v>
      </c>
      <c r="D5260" s="58" t="s">
        <v>1091</v>
      </c>
      <c r="E5260" s="58">
        <v>30000</v>
      </c>
      <c r="F5260" s="58">
        <v>1</v>
      </c>
      <c r="G5260" s="59">
        <v>4</v>
      </c>
      <c r="H5260" s="58" t="s">
        <v>1200</v>
      </c>
      <c r="I5260" s="59">
        <v>198</v>
      </c>
      <c r="J5260">
        <v>1</v>
      </c>
      <c r="K5260" s="191"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93.68</v>
      </c>
      <c r="L5260" s="192" t="str">
        <f t="shared" si="82"/>
        <v>Ready to Drink30000</v>
      </c>
      <c r="M5260" s="191" t="e">
        <f>VLOOKUP(L5260,'Slope %'!C:D,2,0)</f>
        <v>#N/A</v>
      </c>
    </row>
    <row r="5261" spans="1:13" x14ac:dyDescent="0.25">
      <c r="A5261">
        <v>58914</v>
      </c>
      <c r="B5261" s="58" t="s">
        <v>4452</v>
      </c>
      <c r="C5261" s="58" t="s">
        <v>673</v>
      </c>
      <c r="D5261" s="58" t="s">
        <v>1091</v>
      </c>
      <c r="E5261" s="58">
        <v>30000</v>
      </c>
      <c r="F5261" s="58">
        <v>1</v>
      </c>
      <c r="G5261" s="59">
        <v>4</v>
      </c>
      <c r="H5261" s="58" t="s">
        <v>1200</v>
      </c>
      <c r="I5261" s="59">
        <v>198</v>
      </c>
      <c r="J5261">
        <v>1</v>
      </c>
      <c r="K5261" s="191"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93.68</v>
      </c>
      <c r="L5261" s="192" t="str">
        <f t="shared" si="82"/>
        <v>Ready to Drink30000</v>
      </c>
      <c r="M5261" s="191" t="e">
        <f>VLOOKUP(L5261,'Slope %'!C:D,2,0)</f>
        <v>#N/A</v>
      </c>
    </row>
    <row r="5262" spans="1:13" x14ac:dyDescent="0.25">
      <c r="A5262">
        <v>58916</v>
      </c>
      <c r="B5262" s="58" t="s">
        <v>4453</v>
      </c>
      <c r="C5262" s="58" t="s">
        <v>410</v>
      </c>
      <c r="D5262" s="58" t="s">
        <v>717</v>
      </c>
      <c r="E5262" s="58">
        <v>473</v>
      </c>
      <c r="F5262" s="58">
        <v>24</v>
      </c>
      <c r="G5262" s="59">
        <v>6</v>
      </c>
      <c r="H5262" s="58" t="s">
        <v>1959</v>
      </c>
      <c r="I5262" s="59">
        <v>4.8899999999999997</v>
      </c>
      <c r="J5262">
        <v>1</v>
      </c>
      <c r="K5262" s="191"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2.2200000000000002</v>
      </c>
      <c r="L5262" s="192" t="str">
        <f t="shared" si="82"/>
        <v>Beer473</v>
      </c>
      <c r="M5262" s="191">
        <f>VLOOKUP(L5262,'Slope %'!C:D,2,0)</f>
        <v>0.12</v>
      </c>
    </row>
    <row r="5263" spans="1:13" x14ac:dyDescent="0.25">
      <c r="A5263">
        <v>58916</v>
      </c>
      <c r="B5263" s="58" t="s">
        <v>4453</v>
      </c>
      <c r="C5263" s="58" t="s">
        <v>410</v>
      </c>
      <c r="D5263" s="58" t="s">
        <v>717</v>
      </c>
      <c r="E5263" s="58">
        <v>473</v>
      </c>
      <c r="F5263" s="58">
        <v>24</v>
      </c>
      <c r="G5263" s="59">
        <v>6</v>
      </c>
      <c r="H5263" s="58" t="s">
        <v>1959</v>
      </c>
      <c r="I5263" s="59">
        <v>4.8899999999999997</v>
      </c>
      <c r="J5263">
        <v>1</v>
      </c>
      <c r="K5263" s="191"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2.2200000000000002</v>
      </c>
      <c r="L5263" s="192" t="str">
        <f t="shared" si="82"/>
        <v>Beer473</v>
      </c>
      <c r="M5263" s="191">
        <f>VLOOKUP(L5263,'Slope %'!C:D,2,0)</f>
        <v>0.12</v>
      </c>
    </row>
    <row r="5264" spans="1:13" x14ac:dyDescent="0.25">
      <c r="A5264">
        <v>58918</v>
      </c>
      <c r="B5264" s="58" t="s">
        <v>4454</v>
      </c>
      <c r="C5264" s="58" t="s">
        <v>410</v>
      </c>
      <c r="D5264" s="58" t="s">
        <v>677</v>
      </c>
      <c r="E5264" s="58">
        <v>473</v>
      </c>
      <c r="F5264" s="58">
        <v>24</v>
      </c>
      <c r="G5264" s="59">
        <v>5</v>
      </c>
      <c r="H5264" s="58" t="s">
        <v>1959</v>
      </c>
      <c r="I5264" s="59">
        <v>4.5</v>
      </c>
      <c r="J5264">
        <v>1</v>
      </c>
      <c r="K5264" s="191"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1.85</v>
      </c>
      <c r="L5264" s="192" t="str">
        <f t="shared" si="82"/>
        <v>Beer473</v>
      </c>
      <c r="M5264" s="191">
        <f>VLOOKUP(L5264,'Slope %'!C:D,2,0)</f>
        <v>0.12</v>
      </c>
    </row>
    <row r="5265" spans="1:13" x14ac:dyDescent="0.25">
      <c r="A5265">
        <v>58918</v>
      </c>
      <c r="B5265" s="58" t="s">
        <v>4454</v>
      </c>
      <c r="C5265" s="58" t="s">
        <v>410</v>
      </c>
      <c r="D5265" s="58" t="s">
        <v>677</v>
      </c>
      <c r="E5265" s="58">
        <v>473</v>
      </c>
      <c r="F5265" s="58">
        <v>24</v>
      </c>
      <c r="G5265" s="59">
        <v>5</v>
      </c>
      <c r="H5265" s="58" t="s">
        <v>1959</v>
      </c>
      <c r="I5265" s="59">
        <v>4.5</v>
      </c>
      <c r="J5265">
        <v>1</v>
      </c>
      <c r="K5265" s="191"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1.85</v>
      </c>
      <c r="L5265" s="192" t="str">
        <f t="shared" si="82"/>
        <v>Beer473</v>
      </c>
      <c r="M5265" s="191">
        <f>VLOOKUP(L5265,'Slope %'!C:D,2,0)</f>
        <v>0.12</v>
      </c>
    </row>
    <row r="5266" spans="1:13" x14ac:dyDescent="0.25">
      <c r="A5266">
        <v>58924</v>
      </c>
      <c r="B5266" s="58" t="s">
        <v>4455</v>
      </c>
      <c r="C5266" s="58" t="s">
        <v>423</v>
      </c>
      <c r="D5266" s="58" t="s">
        <v>4456</v>
      </c>
      <c r="E5266" s="58">
        <v>750</v>
      </c>
      <c r="F5266" s="58">
        <v>12</v>
      </c>
      <c r="G5266" s="59">
        <v>13</v>
      </c>
      <c r="H5266" s="58" t="s">
        <v>511</v>
      </c>
      <c r="I5266" s="59">
        <v>27.99</v>
      </c>
      <c r="J5266">
        <v>1</v>
      </c>
      <c r="K5266" s="191"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7.61</v>
      </c>
      <c r="L5266" s="192" t="str">
        <f t="shared" si="82"/>
        <v>Wine750</v>
      </c>
      <c r="M5266" s="191">
        <f>VLOOKUP(L5266,'Slope %'!C:D,2,0)</f>
        <v>0.1</v>
      </c>
    </row>
    <row r="5267" spans="1:13" x14ac:dyDescent="0.25">
      <c r="A5267">
        <v>58930</v>
      </c>
      <c r="B5267" s="58" t="s">
        <v>4457</v>
      </c>
      <c r="C5267" s="58" t="s">
        <v>423</v>
      </c>
      <c r="D5267" s="58" t="s">
        <v>803</v>
      </c>
      <c r="E5267" s="58">
        <v>750</v>
      </c>
      <c r="F5267" s="58">
        <v>12</v>
      </c>
      <c r="G5267" s="59">
        <v>13.5</v>
      </c>
      <c r="H5267" s="58" t="s">
        <v>471</v>
      </c>
      <c r="I5267" s="59">
        <v>17.989999999999998</v>
      </c>
      <c r="J5267">
        <v>1</v>
      </c>
      <c r="K5267" s="191"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7.9</v>
      </c>
      <c r="L5267" s="192" t="str">
        <f t="shared" si="82"/>
        <v>Wine750</v>
      </c>
      <c r="M5267" s="191">
        <f>VLOOKUP(L5267,'Slope %'!C:D,2,0)</f>
        <v>0.1</v>
      </c>
    </row>
    <row r="5268" spans="1:13" x14ac:dyDescent="0.25">
      <c r="A5268">
        <v>58939</v>
      </c>
      <c r="B5268" s="58" t="s">
        <v>4458</v>
      </c>
      <c r="C5268" s="58" t="s">
        <v>423</v>
      </c>
      <c r="D5268" s="58" t="s">
        <v>455</v>
      </c>
      <c r="E5268" s="58">
        <v>750</v>
      </c>
      <c r="F5268" s="58">
        <v>12</v>
      </c>
      <c r="G5268" s="59">
        <v>11</v>
      </c>
      <c r="H5268" s="58" t="s">
        <v>628</v>
      </c>
      <c r="I5268" s="59">
        <v>21.99</v>
      </c>
      <c r="J5268">
        <v>1</v>
      </c>
      <c r="K5268" s="191"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6.44</v>
      </c>
      <c r="L5268" s="192" t="str">
        <f t="shared" si="82"/>
        <v>Wine750</v>
      </c>
      <c r="M5268" s="191">
        <f>VLOOKUP(L5268,'Slope %'!C:D,2,0)</f>
        <v>0.1</v>
      </c>
    </row>
    <row r="5269" spans="1:13" x14ac:dyDescent="0.25">
      <c r="A5269">
        <v>58942</v>
      </c>
      <c r="B5269" s="58" t="s">
        <v>4459</v>
      </c>
      <c r="C5269" s="58" t="s">
        <v>673</v>
      </c>
      <c r="D5269" s="58" t="s">
        <v>1264</v>
      </c>
      <c r="E5269" s="58">
        <v>473</v>
      </c>
      <c r="F5269" s="58">
        <v>24</v>
      </c>
      <c r="G5269" s="59">
        <v>5</v>
      </c>
      <c r="H5269" s="58" t="s">
        <v>553</v>
      </c>
      <c r="I5269" s="59">
        <v>3.99</v>
      </c>
      <c r="J5269">
        <v>1</v>
      </c>
      <c r="K5269" s="191"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1.96</v>
      </c>
      <c r="L5269" s="192" t="str">
        <f t="shared" si="82"/>
        <v>Ready to Drink473</v>
      </c>
      <c r="M5269" s="191">
        <f>VLOOKUP(L5269,'Slope %'!C:D,2,0)</f>
        <v>0.12</v>
      </c>
    </row>
    <row r="5270" spans="1:13" x14ac:dyDescent="0.25">
      <c r="A5270">
        <v>58953</v>
      </c>
      <c r="B5270" s="58" t="s">
        <v>4460</v>
      </c>
      <c r="C5270" s="58" t="s">
        <v>673</v>
      </c>
      <c r="D5270" s="58" t="s">
        <v>1264</v>
      </c>
      <c r="E5270" s="58">
        <v>473</v>
      </c>
      <c r="F5270" s="58">
        <v>24</v>
      </c>
      <c r="G5270" s="59">
        <v>5</v>
      </c>
      <c r="H5270" s="58" t="s">
        <v>553</v>
      </c>
      <c r="I5270" s="59">
        <v>3.99</v>
      </c>
      <c r="J5270">
        <v>1</v>
      </c>
      <c r="K5270" s="191"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1.96</v>
      </c>
      <c r="L5270" s="192" t="str">
        <f t="shared" si="82"/>
        <v>Ready to Drink473</v>
      </c>
      <c r="M5270" s="191">
        <f>VLOOKUP(L5270,'Slope %'!C:D,2,0)</f>
        <v>0.12</v>
      </c>
    </row>
    <row r="5271" spans="1:13" x14ac:dyDescent="0.25">
      <c r="A5271">
        <v>58954</v>
      </c>
      <c r="B5271" s="58" t="s">
        <v>4461</v>
      </c>
      <c r="C5271" s="58" t="s">
        <v>410</v>
      </c>
      <c r="D5271" s="58" t="s">
        <v>677</v>
      </c>
      <c r="E5271" s="58">
        <v>355</v>
      </c>
      <c r="F5271" s="58">
        <v>24</v>
      </c>
      <c r="G5271" s="59">
        <v>4.5</v>
      </c>
      <c r="H5271" s="58" t="s">
        <v>1613</v>
      </c>
      <c r="I5271" s="59">
        <v>2.25</v>
      </c>
      <c r="J5271">
        <v>1</v>
      </c>
      <c r="K5271" s="191"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1.25</v>
      </c>
      <c r="L5271" s="192" t="str">
        <f t="shared" si="82"/>
        <v>Beer355</v>
      </c>
      <c r="M5271" s="191">
        <f>VLOOKUP(L5271,'Slope %'!C:D,2,0)</f>
        <v>0.12</v>
      </c>
    </row>
    <row r="5272" spans="1:13" x14ac:dyDescent="0.25">
      <c r="A5272">
        <v>58954</v>
      </c>
      <c r="B5272" s="58" t="s">
        <v>4461</v>
      </c>
      <c r="C5272" s="58" t="s">
        <v>410</v>
      </c>
      <c r="D5272" s="58" t="s">
        <v>677</v>
      </c>
      <c r="E5272" s="58">
        <v>355</v>
      </c>
      <c r="F5272" s="58">
        <v>24</v>
      </c>
      <c r="G5272" s="59">
        <v>4.5</v>
      </c>
      <c r="H5272" s="58" t="s">
        <v>1613</v>
      </c>
      <c r="I5272" s="59">
        <v>2.25</v>
      </c>
      <c r="J5272">
        <v>1</v>
      </c>
      <c r="K5272" s="191"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1.25</v>
      </c>
      <c r="L5272" s="192" t="str">
        <f t="shared" si="82"/>
        <v>Beer355</v>
      </c>
      <c r="M5272" s="191">
        <f>VLOOKUP(L5272,'Slope %'!C:D,2,0)</f>
        <v>0.12</v>
      </c>
    </row>
    <row r="5273" spans="1:13" x14ac:dyDescent="0.25">
      <c r="A5273">
        <v>58983</v>
      </c>
      <c r="B5273" s="58" t="s">
        <v>4462</v>
      </c>
      <c r="C5273" s="58" t="s">
        <v>673</v>
      </c>
      <c r="D5273" s="58" t="s">
        <v>1264</v>
      </c>
      <c r="E5273" s="58">
        <v>4260</v>
      </c>
      <c r="F5273" s="58">
        <v>2</v>
      </c>
      <c r="G5273" s="59">
        <v>5</v>
      </c>
      <c r="H5273" s="58" t="s">
        <v>553</v>
      </c>
      <c r="I5273" s="59">
        <v>32.99</v>
      </c>
      <c r="J5273">
        <v>12</v>
      </c>
      <c r="K5273" s="191"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16.63</v>
      </c>
      <c r="L5273" s="192" t="str">
        <f t="shared" si="82"/>
        <v>Ready to Drink4260</v>
      </c>
      <c r="M5273" s="191">
        <f>VLOOKUP(L5273,'Slope %'!C:D,2,0)</f>
        <v>7.0000000000000007E-2</v>
      </c>
    </row>
    <row r="5274" spans="1:13" x14ac:dyDescent="0.25">
      <c r="A5274">
        <v>59014</v>
      </c>
      <c r="B5274" s="58" t="s">
        <v>4463</v>
      </c>
      <c r="C5274" s="58" t="s">
        <v>673</v>
      </c>
      <c r="D5274" s="58" t="s">
        <v>674</v>
      </c>
      <c r="E5274" s="58">
        <v>1420</v>
      </c>
      <c r="F5274" s="58">
        <v>6</v>
      </c>
      <c r="G5274" s="59">
        <v>5</v>
      </c>
      <c r="H5274" s="58" t="s">
        <v>684</v>
      </c>
      <c r="I5274" s="59">
        <v>13.99</v>
      </c>
      <c r="J5274">
        <v>4</v>
      </c>
      <c r="K5274" s="191"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5.54</v>
      </c>
      <c r="L5274" s="192" t="str">
        <f t="shared" si="82"/>
        <v>Ready to Drink1420</v>
      </c>
      <c r="M5274" s="191">
        <f>VLOOKUP(L5274,'Slope %'!C:D,2,0)</f>
        <v>0.12</v>
      </c>
    </row>
    <row r="5275" spans="1:13" x14ac:dyDescent="0.25">
      <c r="A5275">
        <v>59016</v>
      </c>
      <c r="B5275" s="58" t="s">
        <v>4464</v>
      </c>
      <c r="C5275" s="58" t="s">
        <v>410</v>
      </c>
      <c r="D5275" s="58" t="s">
        <v>717</v>
      </c>
      <c r="E5275" s="58">
        <v>500</v>
      </c>
      <c r="F5275" s="58">
        <v>24</v>
      </c>
      <c r="G5275" s="59">
        <v>7.9</v>
      </c>
      <c r="H5275" s="58" t="s">
        <v>1410</v>
      </c>
      <c r="I5275" s="59">
        <v>3.39</v>
      </c>
      <c r="J5275">
        <v>1</v>
      </c>
      <c r="K5275" s="191"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3.08</v>
      </c>
      <c r="L5275" s="192" t="str">
        <f t="shared" si="82"/>
        <v>Beer500</v>
      </c>
      <c r="M5275" s="191">
        <f>VLOOKUP(L5275,'Slope %'!C:D,2,0)</f>
        <v>0.12</v>
      </c>
    </row>
    <row r="5276" spans="1:13" x14ac:dyDescent="0.25">
      <c r="A5276">
        <v>59016</v>
      </c>
      <c r="B5276" s="58" t="s">
        <v>4464</v>
      </c>
      <c r="C5276" s="58" t="s">
        <v>410</v>
      </c>
      <c r="D5276" s="58" t="s">
        <v>717</v>
      </c>
      <c r="E5276" s="58">
        <v>500</v>
      </c>
      <c r="F5276" s="58">
        <v>24</v>
      </c>
      <c r="G5276" s="59">
        <v>7.9</v>
      </c>
      <c r="H5276" s="58" t="s">
        <v>1410</v>
      </c>
      <c r="I5276" s="59">
        <v>3.39</v>
      </c>
      <c r="J5276">
        <v>1</v>
      </c>
      <c r="K5276" s="191"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3.08</v>
      </c>
      <c r="L5276" s="192" t="str">
        <f t="shared" si="82"/>
        <v>Beer500</v>
      </c>
      <c r="M5276" s="191">
        <f>VLOOKUP(L5276,'Slope %'!C:D,2,0)</f>
        <v>0.12</v>
      </c>
    </row>
    <row r="5277" spans="1:13" x14ac:dyDescent="0.25">
      <c r="A5277">
        <v>59035</v>
      </c>
      <c r="B5277" s="58" t="s">
        <v>4465</v>
      </c>
      <c r="C5277" s="58" t="s">
        <v>673</v>
      </c>
      <c r="D5277" s="58" t="s">
        <v>674</v>
      </c>
      <c r="E5277" s="58">
        <v>396</v>
      </c>
      <c r="F5277" s="58">
        <v>24</v>
      </c>
      <c r="G5277" s="59">
        <v>7</v>
      </c>
      <c r="H5277" s="58" t="s">
        <v>697</v>
      </c>
      <c r="I5277" s="59">
        <v>3.29</v>
      </c>
      <c r="J5277">
        <v>1</v>
      </c>
      <c r="K5277" s="191"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2.46</v>
      </c>
      <c r="L5277" s="192" t="str">
        <f t="shared" si="82"/>
        <v>Ready to Drink396</v>
      </c>
      <c r="M5277" s="191">
        <f>VLOOKUP(L5277,'Slope %'!C:D,2,0)</f>
        <v>0.12</v>
      </c>
    </row>
    <row r="5278" spans="1:13" x14ac:dyDescent="0.25">
      <c r="A5278">
        <v>59035</v>
      </c>
      <c r="B5278" s="58" t="s">
        <v>4465</v>
      </c>
      <c r="C5278" s="58" t="s">
        <v>673</v>
      </c>
      <c r="D5278" s="58" t="s">
        <v>674</v>
      </c>
      <c r="E5278" s="58">
        <v>396</v>
      </c>
      <c r="F5278" s="58">
        <v>24</v>
      </c>
      <c r="G5278" s="59">
        <v>7</v>
      </c>
      <c r="H5278" s="58" t="s">
        <v>697</v>
      </c>
      <c r="I5278" s="59">
        <v>3.29</v>
      </c>
      <c r="J5278">
        <v>1</v>
      </c>
      <c r="K5278" s="191"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2.46</v>
      </c>
      <c r="L5278" s="192" t="str">
        <f t="shared" si="82"/>
        <v>Ready to Drink396</v>
      </c>
      <c r="M5278" s="191">
        <f>VLOOKUP(L5278,'Slope %'!C:D,2,0)</f>
        <v>0.12</v>
      </c>
    </row>
    <row r="5279" spans="1:13" x14ac:dyDescent="0.25">
      <c r="A5279">
        <v>59050</v>
      </c>
      <c r="B5279" s="58" t="s">
        <v>4466</v>
      </c>
      <c r="C5279" s="58" t="s">
        <v>423</v>
      </c>
      <c r="D5279" s="58" t="s">
        <v>436</v>
      </c>
      <c r="E5279" s="58">
        <v>750</v>
      </c>
      <c r="F5279" s="58">
        <v>12</v>
      </c>
      <c r="G5279" s="59">
        <v>14</v>
      </c>
      <c r="H5279" s="58" t="s">
        <v>511</v>
      </c>
      <c r="I5279" s="59">
        <v>27.99</v>
      </c>
      <c r="J5279">
        <v>1</v>
      </c>
      <c r="K5279" s="191"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8.1999999999999993</v>
      </c>
      <c r="L5279" s="192" t="str">
        <f t="shared" si="82"/>
        <v>Wine750</v>
      </c>
      <c r="M5279" s="191">
        <f>VLOOKUP(L5279,'Slope %'!C:D,2,0)</f>
        <v>0.1</v>
      </c>
    </row>
    <row r="5280" spans="1:13" x14ac:dyDescent="0.25">
      <c r="A5280">
        <v>59066</v>
      </c>
      <c r="B5280" s="58" t="s">
        <v>4467</v>
      </c>
      <c r="C5280" s="58" t="s">
        <v>423</v>
      </c>
      <c r="D5280" s="58" t="s">
        <v>455</v>
      </c>
      <c r="E5280" s="58">
        <v>750</v>
      </c>
      <c r="F5280" s="58">
        <v>12</v>
      </c>
      <c r="G5280" s="59">
        <v>11</v>
      </c>
      <c r="H5280" s="58" t="s">
        <v>600</v>
      </c>
      <c r="I5280" s="59">
        <v>20.99</v>
      </c>
      <c r="J5280">
        <v>1</v>
      </c>
      <c r="K5280" s="191"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6.44</v>
      </c>
      <c r="L5280" s="192" t="str">
        <f t="shared" si="82"/>
        <v>Wine750</v>
      </c>
      <c r="M5280" s="191">
        <f>VLOOKUP(L5280,'Slope %'!C:D,2,0)</f>
        <v>0.1</v>
      </c>
    </row>
    <row r="5281" spans="1:13" x14ac:dyDescent="0.25">
      <c r="A5281">
        <v>59077</v>
      </c>
      <c r="B5281" s="58" t="s">
        <v>4468</v>
      </c>
      <c r="C5281" s="58" t="s">
        <v>410</v>
      </c>
      <c r="D5281" s="58" t="s">
        <v>717</v>
      </c>
      <c r="E5281" s="58">
        <v>500</v>
      </c>
      <c r="F5281" s="58">
        <v>24</v>
      </c>
      <c r="G5281" s="59">
        <v>7.9</v>
      </c>
      <c r="H5281" s="58" t="s">
        <v>1410</v>
      </c>
      <c r="I5281" s="59">
        <v>3.39</v>
      </c>
      <c r="J5281">
        <v>1</v>
      </c>
      <c r="K5281" s="191"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3.08</v>
      </c>
      <c r="L5281" s="192" t="str">
        <f t="shared" si="82"/>
        <v>Beer500</v>
      </c>
      <c r="M5281" s="191">
        <f>VLOOKUP(L5281,'Slope %'!C:D,2,0)</f>
        <v>0.12</v>
      </c>
    </row>
    <row r="5282" spans="1:13" x14ac:dyDescent="0.25">
      <c r="A5282">
        <v>59077</v>
      </c>
      <c r="B5282" s="58" t="s">
        <v>4468</v>
      </c>
      <c r="C5282" s="58" t="s">
        <v>410</v>
      </c>
      <c r="D5282" s="58" t="s">
        <v>717</v>
      </c>
      <c r="E5282" s="58">
        <v>500</v>
      </c>
      <c r="F5282" s="58">
        <v>24</v>
      </c>
      <c r="G5282" s="59">
        <v>7.9</v>
      </c>
      <c r="H5282" s="58" t="s">
        <v>1410</v>
      </c>
      <c r="I5282" s="59">
        <v>3.39</v>
      </c>
      <c r="J5282">
        <v>1</v>
      </c>
      <c r="K5282" s="191"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3.08</v>
      </c>
      <c r="L5282" s="192" t="str">
        <f t="shared" si="82"/>
        <v>Beer500</v>
      </c>
      <c r="M5282" s="191">
        <f>VLOOKUP(L5282,'Slope %'!C:D,2,0)</f>
        <v>0.12</v>
      </c>
    </row>
    <row r="5283" spans="1:13" x14ac:dyDescent="0.25">
      <c r="A5283">
        <v>59078</v>
      </c>
      <c r="B5283" s="58" t="s">
        <v>4469</v>
      </c>
      <c r="C5283" s="58" t="s">
        <v>410</v>
      </c>
      <c r="D5283" s="58" t="s">
        <v>717</v>
      </c>
      <c r="E5283" s="58">
        <v>500</v>
      </c>
      <c r="F5283" s="58">
        <v>12</v>
      </c>
      <c r="G5283" s="59">
        <v>7</v>
      </c>
      <c r="H5283" s="58" t="s">
        <v>1410</v>
      </c>
      <c r="I5283" s="59">
        <v>3.39</v>
      </c>
      <c r="J5283">
        <v>1</v>
      </c>
      <c r="K5283" s="191"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2.73</v>
      </c>
      <c r="L5283" s="192" t="str">
        <f t="shared" si="82"/>
        <v>Beer500</v>
      </c>
      <c r="M5283" s="191">
        <f>VLOOKUP(L5283,'Slope %'!C:D,2,0)</f>
        <v>0.12</v>
      </c>
    </row>
    <row r="5284" spans="1:13" x14ac:dyDescent="0.25">
      <c r="A5284">
        <v>59078</v>
      </c>
      <c r="B5284" s="58" t="s">
        <v>4469</v>
      </c>
      <c r="C5284" s="58" t="s">
        <v>410</v>
      </c>
      <c r="D5284" s="58" t="s">
        <v>717</v>
      </c>
      <c r="E5284" s="58">
        <v>500</v>
      </c>
      <c r="F5284" s="58">
        <v>12</v>
      </c>
      <c r="G5284" s="59">
        <v>7</v>
      </c>
      <c r="H5284" s="58" t="s">
        <v>1410</v>
      </c>
      <c r="I5284" s="59">
        <v>3.39</v>
      </c>
      <c r="J5284">
        <v>1</v>
      </c>
      <c r="K5284" s="191"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2.73</v>
      </c>
      <c r="L5284" s="192" t="str">
        <f t="shared" si="82"/>
        <v>Beer500</v>
      </c>
      <c r="M5284" s="191">
        <f>VLOOKUP(L5284,'Slope %'!C:D,2,0)</f>
        <v>0.12</v>
      </c>
    </row>
    <row r="5285" spans="1:13" x14ac:dyDescent="0.25">
      <c r="A5285">
        <v>59085</v>
      </c>
      <c r="B5285" s="58" t="s">
        <v>4470</v>
      </c>
      <c r="C5285" s="58" t="s">
        <v>410</v>
      </c>
      <c r="D5285" s="58" t="s">
        <v>1539</v>
      </c>
      <c r="E5285" s="58">
        <v>473</v>
      </c>
      <c r="F5285" s="58">
        <v>24</v>
      </c>
      <c r="G5285" s="59">
        <v>0.3</v>
      </c>
      <c r="H5285" s="58" t="s">
        <v>1526</v>
      </c>
      <c r="I5285" s="59">
        <v>4.09</v>
      </c>
      <c r="J5285">
        <v>1</v>
      </c>
      <c r="K5285" s="191"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0.11</v>
      </c>
      <c r="L5285" s="192" t="str">
        <f t="shared" si="82"/>
        <v>Beer473</v>
      </c>
      <c r="M5285" s="191">
        <f>VLOOKUP(L5285,'Slope %'!C:D,2,0)</f>
        <v>0.12</v>
      </c>
    </row>
    <row r="5286" spans="1:13" x14ac:dyDescent="0.25">
      <c r="A5286">
        <v>59085</v>
      </c>
      <c r="B5286" s="58" t="s">
        <v>4470</v>
      </c>
      <c r="C5286" s="58" t="s">
        <v>410</v>
      </c>
      <c r="D5286" s="58" t="s">
        <v>1539</v>
      </c>
      <c r="E5286" s="58">
        <v>473</v>
      </c>
      <c r="F5286" s="58">
        <v>24</v>
      </c>
      <c r="G5286" s="59">
        <v>0.3</v>
      </c>
      <c r="H5286" s="58" t="s">
        <v>1526</v>
      </c>
      <c r="I5286" s="59">
        <v>4.09</v>
      </c>
      <c r="J5286">
        <v>1</v>
      </c>
      <c r="K5286" s="191"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0.11</v>
      </c>
      <c r="L5286" s="192" t="str">
        <f t="shared" si="82"/>
        <v>Beer473</v>
      </c>
      <c r="M5286" s="191">
        <f>VLOOKUP(L5286,'Slope %'!C:D,2,0)</f>
        <v>0.12</v>
      </c>
    </row>
    <row r="5287" spans="1:13" x14ac:dyDescent="0.25">
      <c r="A5287">
        <v>59090</v>
      </c>
      <c r="B5287" s="58" t="s">
        <v>4471</v>
      </c>
      <c r="C5287" s="58" t="s">
        <v>410</v>
      </c>
      <c r="D5287" s="58" t="s">
        <v>1539</v>
      </c>
      <c r="E5287" s="58">
        <v>473</v>
      </c>
      <c r="F5287" s="58">
        <v>24</v>
      </c>
      <c r="G5287" s="59">
        <v>0.4</v>
      </c>
      <c r="H5287" s="58" t="s">
        <v>1526</v>
      </c>
      <c r="I5287" s="59">
        <v>4.09</v>
      </c>
      <c r="J5287">
        <v>1</v>
      </c>
      <c r="K5287" s="191"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0.15</v>
      </c>
      <c r="L5287" s="192" t="str">
        <f t="shared" si="82"/>
        <v>Beer473</v>
      </c>
      <c r="M5287" s="191">
        <f>VLOOKUP(L5287,'Slope %'!C:D,2,0)</f>
        <v>0.12</v>
      </c>
    </row>
    <row r="5288" spans="1:13" x14ac:dyDescent="0.25">
      <c r="A5288">
        <v>59090</v>
      </c>
      <c r="B5288" s="58" t="s">
        <v>4471</v>
      </c>
      <c r="C5288" s="58" t="s">
        <v>410</v>
      </c>
      <c r="D5288" s="58" t="s">
        <v>1539</v>
      </c>
      <c r="E5288" s="58">
        <v>473</v>
      </c>
      <c r="F5288" s="58">
        <v>24</v>
      </c>
      <c r="G5288" s="59">
        <v>0.4</v>
      </c>
      <c r="H5288" s="58" t="s">
        <v>1526</v>
      </c>
      <c r="I5288" s="59">
        <v>4.09</v>
      </c>
      <c r="J5288">
        <v>1</v>
      </c>
      <c r="K5288" s="191"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0.15</v>
      </c>
      <c r="L5288" s="192" t="str">
        <f t="shared" si="82"/>
        <v>Beer473</v>
      </c>
      <c r="M5288" s="191">
        <f>VLOOKUP(L5288,'Slope %'!C:D,2,0)</f>
        <v>0.12</v>
      </c>
    </row>
    <row r="5289" spans="1:13" x14ac:dyDescent="0.25">
      <c r="A5289">
        <v>59110</v>
      </c>
      <c r="B5289" s="58" t="s">
        <v>4472</v>
      </c>
      <c r="C5289" s="58" t="s">
        <v>410</v>
      </c>
      <c r="D5289" s="58" t="s">
        <v>677</v>
      </c>
      <c r="E5289" s="58">
        <v>500</v>
      </c>
      <c r="F5289" s="58">
        <v>24</v>
      </c>
      <c r="G5289" s="59">
        <v>5.3</v>
      </c>
      <c r="H5289" s="58" t="s">
        <v>1410</v>
      </c>
      <c r="I5289" s="59">
        <v>2.77</v>
      </c>
      <c r="J5289">
        <v>1</v>
      </c>
      <c r="K5289" s="191"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2.0699999999999998</v>
      </c>
      <c r="L5289" s="192" t="str">
        <f t="shared" si="82"/>
        <v>Beer500</v>
      </c>
      <c r="M5289" s="191">
        <f>VLOOKUP(L5289,'Slope %'!C:D,2,0)</f>
        <v>0.12</v>
      </c>
    </row>
    <row r="5290" spans="1:13" x14ac:dyDescent="0.25">
      <c r="A5290">
        <v>59137</v>
      </c>
      <c r="B5290" s="58" t="s">
        <v>4473</v>
      </c>
      <c r="C5290" s="58" t="s">
        <v>439</v>
      </c>
      <c r="D5290" s="58" t="s">
        <v>4474</v>
      </c>
      <c r="E5290" s="58">
        <v>455</v>
      </c>
      <c r="F5290" s="58">
        <v>12</v>
      </c>
      <c r="H5290" s="58" t="s">
        <v>4475</v>
      </c>
      <c r="I5290" s="59">
        <v>10.99</v>
      </c>
      <c r="J5290">
        <v>1</v>
      </c>
      <c r="K5290" s="191"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0</v>
      </c>
      <c r="L5290" s="192" t="str">
        <f t="shared" si="82"/>
        <v>Non Liquor Merchandise455</v>
      </c>
      <c r="M5290" s="191" t="e">
        <f>VLOOKUP(L5290,'Slope %'!C:D,2,0)</f>
        <v>#N/A</v>
      </c>
    </row>
    <row r="5291" spans="1:13" x14ac:dyDescent="0.25">
      <c r="A5291">
        <v>59144</v>
      </c>
      <c r="B5291" s="58" t="s">
        <v>4476</v>
      </c>
      <c r="C5291" s="58" t="s">
        <v>439</v>
      </c>
      <c r="D5291" s="58" t="s">
        <v>1537</v>
      </c>
      <c r="E5291" s="58">
        <v>120</v>
      </c>
      <c r="F5291" s="58">
        <v>12</v>
      </c>
      <c r="H5291" s="58" t="s">
        <v>4475</v>
      </c>
      <c r="I5291" s="59">
        <v>18</v>
      </c>
      <c r="J5291">
        <v>1</v>
      </c>
      <c r="K5291" s="191"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0</v>
      </c>
      <c r="L5291" s="192" t="str">
        <f t="shared" si="82"/>
        <v>Non Liquor Merchandise120</v>
      </c>
      <c r="M5291" s="191" t="e">
        <f>VLOOKUP(L5291,'Slope %'!C:D,2,0)</f>
        <v>#N/A</v>
      </c>
    </row>
    <row r="5292" spans="1:13" x14ac:dyDescent="0.25">
      <c r="A5292">
        <v>59149</v>
      </c>
      <c r="B5292" s="58" t="s">
        <v>4477</v>
      </c>
      <c r="C5292" s="58" t="s">
        <v>410</v>
      </c>
      <c r="D5292" s="58" t="s">
        <v>717</v>
      </c>
      <c r="E5292" s="58">
        <v>500</v>
      </c>
      <c r="F5292" s="58">
        <v>24</v>
      </c>
      <c r="G5292" s="59">
        <v>6.5</v>
      </c>
      <c r="H5292" s="58" t="s">
        <v>759</v>
      </c>
      <c r="I5292" s="59">
        <v>4.25</v>
      </c>
      <c r="J5292">
        <v>1</v>
      </c>
      <c r="K5292" s="191"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2.54</v>
      </c>
      <c r="L5292" s="192" t="str">
        <f t="shared" si="82"/>
        <v>Beer500</v>
      </c>
      <c r="M5292" s="191">
        <f>VLOOKUP(L5292,'Slope %'!C:D,2,0)</f>
        <v>0.12</v>
      </c>
    </row>
    <row r="5293" spans="1:13" x14ac:dyDescent="0.25">
      <c r="A5293">
        <v>59149</v>
      </c>
      <c r="B5293" s="58" t="s">
        <v>4477</v>
      </c>
      <c r="C5293" s="58" t="s">
        <v>410</v>
      </c>
      <c r="D5293" s="58" t="s">
        <v>717</v>
      </c>
      <c r="E5293" s="58">
        <v>500</v>
      </c>
      <c r="F5293" s="58">
        <v>24</v>
      </c>
      <c r="G5293" s="59">
        <v>6.5</v>
      </c>
      <c r="H5293" s="58" t="s">
        <v>759</v>
      </c>
      <c r="I5293" s="59">
        <v>4.25</v>
      </c>
      <c r="J5293">
        <v>1</v>
      </c>
      <c r="K5293" s="191"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2.54</v>
      </c>
      <c r="L5293" s="192" t="str">
        <f t="shared" si="82"/>
        <v>Beer500</v>
      </c>
      <c r="M5293" s="191">
        <f>VLOOKUP(L5293,'Slope %'!C:D,2,0)</f>
        <v>0.12</v>
      </c>
    </row>
    <row r="5294" spans="1:13" x14ac:dyDescent="0.25">
      <c r="A5294">
        <v>59160</v>
      </c>
      <c r="B5294" s="58" t="s">
        <v>4478</v>
      </c>
      <c r="C5294" s="58" t="s">
        <v>410</v>
      </c>
      <c r="D5294" s="58" t="s">
        <v>717</v>
      </c>
      <c r="E5294" s="58">
        <v>500</v>
      </c>
      <c r="F5294" s="58">
        <v>24</v>
      </c>
      <c r="G5294" s="59">
        <v>6.4</v>
      </c>
      <c r="H5294" s="58" t="s">
        <v>759</v>
      </c>
      <c r="I5294" s="59">
        <v>4.25</v>
      </c>
      <c r="J5294">
        <v>1</v>
      </c>
      <c r="K5294" s="191"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2.5</v>
      </c>
      <c r="L5294" s="192" t="str">
        <f t="shared" si="82"/>
        <v>Beer500</v>
      </c>
      <c r="M5294" s="191">
        <f>VLOOKUP(L5294,'Slope %'!C:D,2,0)</f>
        <v>0.12</v>
      </c>
    </row>
    <row r="5295" spans="1:13" x14ac:dyDescent="0.25">
      <c r="A5295">
        <v>59184</v>
      </c>
      <c r="B5295" s="58" t="s">
        <v>4479</v>
      </c>
      <c r="C5295" s="58" t="s">
        <v>410</v>
      </c>
      <c r="D5295" s="58" t="s">
        <v>411</v>
      </c>
      <c r="E5295" s="58">
        <v>473</v>
      </c>
      <c r="F5295" s="58">
        <v>24</v>
      </c>
      <c r="G5295" s="59">
        <v>4.5</v>
      </c>
      <c r="H5295" s="58" t="s">
        <v>2066</v>
      </c>
      <c r="I5295" s="59">
        <v>3.99</v>
      </c>
      <c r="J5295">
        <v>1</v>
      </c>
      <c r="K5295" s="191"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1.66</v>
      </c>
      <c r="L5295" s="192" t="str">
        <f t="shared" si="82"/>
        <v>Beer473</v>
      </c>
      <c r="M5295" s="191">
        <f>VLOOKUP(L5295,'Slope %'!C:D,2,0)</f>
        <v>0.12</v>
      </c>
    </row>
    <row r="5296" spans="1:13" x14ac:dyDescent="0.25">
      <c r="A5296">
        <v>59184</v>
      </c>
      <c r="B5296" s="58" t="s">
        <v>4479</v>
      </c>
      <c r="C5296" s="58" t="s">
        <v>410</v>
      </c>
      <c r="D5296" s="58" t="s">
        <v>411</v>
      </c>
      <c r="E5296" s="58">
        <v>473</v>
      </c>
      <c r="F5296" s="58">
        <v>24</v>
      </c>
      <c r="G5296" s="59">
        <v>4.5</v>
      </c>
      <c r="H5296" s="58" t="s">
        <v>2066</v>
      </c>
      <c r="I5296" s="59">
        <v>3.99</v>
      </c>
      <c r="J5296">
        <v>1</v>
      </c>
      <c r="K5296" s="191"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1.66</v>
      </c>
      <c r="L5296" s="192" t="str">
        <f t="shared" si="82"/>
        <v>Beer473</v>
      </c>
      <c r="M5296" s="191">
        <f>VLOOKUP(L5296,'Slope %'!C:D,2,0)</f>
        <v>0.12</v>
      </c>
    </row>
    <row r="5297" spans="1:13" x14ac:dyDescent="0.25">
      <c r="A5297">
        <v>59188</v>
      </c>
      <c r="B5297" s="58" t="s">
        <v>4480</v>
      </c>
      <c r="C5297" s="58" t="s">
        <v>410</v>
      </c>
      <c r="D5297" s="58" t="s">
        <v>411</v>
      </c>
      <c r="E5297" s="58">
        <v>355</v>
      </c>
      <c r="F5297" s="58">
        <v>24</v>
      </c>
      <c r="G5297" s="59">
        <v>4.5</v>
      </c>
      <c r="H5297" s="58" t="s">
        <v>2066</v>
      </c>
      <c r="I5297" s="59">
        <v>2.99</v>
      </c>
      <c r="J5297">
        <v>1</v>
      </c>
      <c r="K5297" s="191"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1.25</v>
      </c>
      <c r="L5297" s="192" t="str">
        <f t="shared" si="82"/>
        <v>Beer355</v>
      </c>
      <c r="M5297" s="191">
        <f>VLOOKUP(L5297,'Slope %'!C:D,2,0)</f>
        <v>0.12</v>
      </c>
    </row>
    <row r="5298" spans="1:13" x14ac:dyDescent="0.25">
      <c r="A5298">
        <v>59188</v>
      </c>
      <c r="B5298" s="58" t="s">
        <v>4480</v>
      </c>
      <c r="C5298" s="58" t="s">
        <v>410</v>
      </c>
      <c r="D5298" s="58" t="s">
        <v>411</v>
      </c>
      <c r="E5298" s="58">
        <v>355</v>
      </c>
      <c r="F5298" s="58">
        <v>24</v>
      </c>
      <c r="G5298" s="59">
        <v>4.5</v>
      </c>
      <c r="H5298" s="58" t="s">
        <v>2066</v>
      </c>
      <c r="I5298" s="59">
        <v>2.99</v>
      </c>
      <c r="J5298">
        <v>1</v>
      </c>
      <c r="K5298" s="191"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1.25</v>
      </c>
      <c r="L5298" s="192" t="str">
        <f t="shared" si="82"/>
        <v>Beer355</v>
      </c>
      <c r="M5298" s="191">
        <f>VLOOKUP(L5298,'Slope %'!C:D,2,0)</f>
        <v>0.12</v>
      </c>
    </row>
    <row r="5299" spans="1:13" x14ac:dyDescent="0.25">
      <c r="A5299">
        <v>59189</v>
      </c>
      <c r="B5299" s="58" t="s">
        <v>4481</v>
      </c>
      <c r="C5299" s="58" t="s">
        <v>410</v>
      </c>
      <c r="D5299" s="58" t="s">
        <v>717</v>
      </c>
      <c r="E5299" s="58">
        <v>355</v>
      </c>
      <c r="F5299" s="58">
        <v>24</v>
      </c>
      <c r="G5299" s="59">
        <v>7</v>
      </c>
      <c r="H5299" s="58" t="s">
        <v>2066</v>
      </c>
      <c r="I5299" s="59">
        <v>3.49</v>
      </c>
      <c r="J5299">
        <v>1</v>
      </c>
      <c r="K5299" s="191"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1.94</v>
      </c>
      <c r="L5299" s="192" t="str">
        <f t="shared" si="82"/>
        <v>Beer355</v>
      </c>
      <c r="M5299" s="191">
        <f>VLOOKUP(L5299,'Slope %'!C:D,2,0)</f>
        <v>0.12</v>
      </c>
    </row>
    <row r="5300" spans="1:13" x14ac:dyDescent="0.25">
      <c r="A5300">
        <v>59189</v>
      </c>
      <c r="B5300" s="58" t="s">
        <v>4481</v>
      </c>
      <c r="C5300" s="58" t="s">
        <v>410</v>
      </c>
      <c r="D5300" s="58" t="s">
        <v>717</v>
      </c>
      <c r="E5300" s="58">
        <v>355</v>
      </c>
      <c r="F5300" s="58">
        <v>24</v>
      </c>
      <c r="G5300" s="59">
        <v>7</v>
      </c>
      <c r="H5300" s="58" t="s">
        <v>2066</v>
      </c>
      <c r="I5300" s="59">
        <v>3.49</v>
      </c>
      <c r="J5300">
        <v>1</v>
      </c>
      <c r="K5300" s="191"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1.94</v>
      </c>
      <c r="L5300" s="192" t="str">
        <f t="shared" si="82"/>
        <v>Beer355</v>
      </c>
      <c r="M5300" s="191">
        <f>VLOOKUP(L5300,'Slope %'!C:D,2,0)</f>
        <v>0.12</v>
      </c>
    </row>
    <row r="5301" spans="1:13" x14ac:dyDescent="0.25">
      <c r="A5301">
        <v>59283</v>
      </c>
      <c r="B5301" s="58" t="s">
        <v>4482</v>
      </c>
      <c r="C5301" s="58" t="s">
        <v>410</v>
      </c>
      <c r="D5301" s="58" t="s">
        <v>411</v>
      </c>
      <c r="E5301" s="58">
        <v>473</v>
      </c>
      <c r="F5301" s="58">
        <v>24</v>
      </c>
      <c r="G5301" s="59">
        <v>4.5</v>
      </c>
      <c r="H5301" s="58" t="s">
        <v>3612</v>
      </c>
      <c r="I5301" s="59">
        <v>3.99</v>
      </c>
      <c r="J5301">
        <v>1</v>
      </c>
      <c r="K5301" s="191"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1.66</v>
      </c>
      <c r="L5301" s="192" t="str">
        <f t="shared" si="82"/>
        <v>Beer473</v>
      </c>
      <c r="M5301" s="191">
        <f>VLOOKUP(L5301,'Slope %'!C:D,2,0)</f>
        <v>0.12</v>
      </c>
    </row>
    <row r="5302" spans="1:13" x14ac:dyDescent="0.25">
      <c r="A5302">
        <v>59283</v>
      </c>
      <c r="B5302" s="58" t="s">
        <v>4482</v>
      </c>
      <c r="C5302" s="58" t="s">
        <v>410</v>
      </c>
      <c r="D5302" s="58" t="s">
        <v>411</v>
      </c>
      <c r="E5302" s="58">
        <v>473</v>
      </c>
      <c r="F5302" s="58">
        <v>24</v>
      </c>
      <c r="G5302" s="59">
        <v>4.5</v>
      </c>
      <c r="H5302" s="58" t="s">
        <v>3612</v>
      </c>
      <c r="I5302" s="59">
        <v>3.99</v>
      </c>
      <c r="J5302">
        <v>1</v>
      </c>
      <c r="K5302" s="191"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1.66</v>
      </c>
      <c r="L5302" s="192" t="str">
        <f t="shared" si="82"/>
        <v>Beer473</v>
      </c>
      <c r="M5302" s="191">
        <f>VLOOKUP(L5302,'Slope %'!C:D,2,0)</f>
        <v>0.12</v>
      </c>
    </row>
    <row r="5303" spans="1:13" x14ac:dyDescent="0.25">
      <c r="A5303">
        <v>59307</v>
      </c>
      <c r="B5303" s="58" t="s">
        <v>4483</v>
      </c>
      <c r="C5303" s="58" t="s">
        <v>423</v>
      </c>
      <c r="D5303" s="58" t="s">
        <v>440</v>
      </c>
      <c r="E5303" s="58">
        <v>750</v>
      </c>
      <c r="F5303" s="58">
        <v>6</v>
      </c>
      <c r="G5303" s="59">
        <v>13</v>
      </c>
      <c r="H5303" s="58" t="s">
        <v>421</v>
      </c>
      <c r="I5303" s="59">
        <v>25.99</v>
      </c>
      <c r="J5303">
        <v>1</v>
      </c>
      <c r="K5303" s="191"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7.61</v>
      </c>
      <c r="L5303" s="192" t="str">
        <f t="shared" si="82"/>
        <v>Wine750</v>
      </c>
      <c r="M5303" s="191">
        <f>VLOOKUP(L5303,'Slope %'!C:D,2,0)</f>
        <v>0.1</v>
      </c>
    </row>
    <row r="5304" spans="1:13" x14ac:dyDescent="0.25">
      <c r="A5304">
        <v>59312</v>
      </c>
      <c r="B5304" s="58" t="s">
        <v>4484</v>
      </c>
      <c r="C5304" s="58" t="s">
        <v>423</v>
      </c>
      <c r="D5304" s="58" t="s">
        <v>436</v>
      </c>
      <c r="E5304" s="58">
        <v>750</v>
      </c>
      <c r="F5304" s="58">
        <v>12</v>
      </c>
      <c r="G5304" s="59">
        <v>14.5</v>
      </c>
      <c r="H5304" s="58" t="s">
        <v>586</v>
      </c>
      <c r="I5304" s="59">
        <v>34.99</v>
      </c>
      <c r="J5304">
        <v>1</v>
      </c>
      <c r="K5304" s="191"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8.49</v>
      </c>
      <c r="L5304" s="192" t="str">
        <f t="shared" si="82"/>
        <v>Wine750</v>
      </c>
      <c r="M5304" s="191">
        <f>VLOOKUP(L5304,'Slope %'!C:D,2,0)</f>
        <v>0.1</v>
      </c>
    </row>
    <row r="5305" spans="1:13" x14ac:dyDescent="0.25">
      <c r="A5305">
        <v>59315</v>
      </c>
      <c r="B5305" s="58" t="s">
        <v>4485</v>
      </c>
      <c r="C5305" s="58" t="s">
        <v>410</v>
      </c>
      <c r="D5305" s="58" t="s">
        <v>411</v>
      </c>
      <c r="E5305" s="58">
        <v>473</v>
      </c>
      <c r="F5305" s="58">
        <v>24</v>
      </c>
      <c r="G5305" s="59">
        <v>4.5</v>
      </c>
      <c r="H5305" s="58" t="s">
        <v>2644</v>
      </c>
      <c r="I5305" s="59">
        <v>3.69</v>
      </c>
      <c r="J5305">
        <v>1</v>
      </c>
      <c r="K5305" s="191"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1.66</v>
      </c>
      <c r="L5305" s="192" t="str">
        <f t="shared" si="82"/>
        <v>Beer473</v>
      </c>
      <c r="M5305" s="191">
        <f>VLOOKUP(L5305,'Slope %'!C:D,2,0)</f>
        <v>0.12</v>
      </c>
    </row>
    <row r="5306" spans="1:13" x14ac:dyDescent="0.25">
      <c r="A5306">
        <v>59315</v>
      </c>
      <c r="B5306" s="58" t="s">
        <v>4485</v>
      </c>
      <c r="C5306" s="58" t="s">
        <v>410</v>
      </c>
      <c r="D5306" s="58" t="s">
        <v>411</v>
      </c>
      <c r="E5306" s="58">
        <v>473</v>
      </c>
      <c r="F5306" s="58">
        <v>24</v>
      </c>
      <c r="G5306" s="59">
        <v>4.5</v>
      </c>
      <c r="H5306" s="58" t="s">
        <v>2644</v>
      </c>
      <c r="I5306" s="59">
        <v>3.69</v>
      </c>
      <c r="J5306">
        <v>1</v>
      </c>
      <c r="K5306" s="191"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1.66</v>
      </c>
      <c r="L5306" s="192" t="str">
        <f t="shared" si="82"/>
        <v>Beer473</v>
      </c>
      <c r="M5306" s="191">
        <f>VLOOKUP(L5306,'Slope %'!C:D,2,0)</f>
        <v>0.12</v>
      </c>
    </row>
    <row r="5307" spans="1:13" x14ac:dyDescent="0.25">
      <c r="A5307">
        <v>59320</v>
      </c>
      <c r="B5307" s="58" t="s">
        <v>4486</v>
      </c>
      <c r="C5307" s="58" t="s">
        <v>423</v>
      </c>
      <c r="D5307" s="58" t="s">
        <v>787</v>
      </c>
      <c r="E5307" s="58">
        <v>750</v>
      </c>
      <c r="F5307" s="58">
        <v>6</v>
      </c>
      <c r="G5307" s="59">
        <v>12</v>
      </c>
      <c r="H5307" s="58" t="s">
        <v>628</v>
      </c>
      <c r="I5307" s="59">
        <v>79.989999999999995</v>
      </c>
      <c r="J5307">
        <v>1</v>
      </c>
      <c r="K5307" s="191"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7.03</v>
      </c>
      <c r="L5307" s="192" t="str">
        <f t="shared" si="82"/>
        <v>Wine750</v>
      </c>
      <c r="M5307" s="191">
        <f>VLOOKUP(L5307,'Slope %'!C:D,2,0)</f>
        <v>0.1</v>
      </c>
    </row>
    <row r="5308" spans="1:13" x14ac:dyDescent="0.25">
      <c r="A5308">
        <v>59324</v>
      </c>
      <c r="B5308" s="58" t="s">
        <v>4487</v>
      </c>
      <c r="C5308" s="58" t="s">
        <v>423</v>
      </c>
      <c r="D5308" s="58" t="s">
        <v>602</v>
      </c>
      <c r="E5308" s="58">
        <v>750</v>
      </c>
      <c r="F5308" s="58">
        <v>12</v>
      </c>
      <c r="G5308" s="59">
        <v>13.5</v>
      </c>
      <c r="H5308" s="58" t="s">
        <v>474</v>
      </c>
      <c r="I5308" s="59">
        <v>19.989999999999998</v>
      </c>
      <c r="J5308">
        <v>1</v>
      </c>
      <c r="K5308" s="191"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7.9</v>
      </c>
      <c r="L5308" s="192" t="str">
        <f t="shared" si="82"/>
        <v>Wine750</v>
      </c>
      <c r="M5308" s="191">
        <f>VLOOKUP(L5308,'Slope %'!C:D,2,0)</f>
        <v>0.1</v>
      </c>
    </row>
    <row r="5309" spans="1:13" x14ac:dyDescent="0.25">
      <c r="A5309">
        <v>59340</v>
      </c>
      <c r="B5309" s="58" t="s">
        <v>4488</v>
      </c>
      <c r="C5309" s="58" t="s">
        <v>410</v>
      </c>
      <c r="D5309" s="58" t="s">
        <v>411</v>
      </c>
      <c r="E5309" s="58">
        <v>473</v>
      </c>
      <c r="F5309" s="58">
        <v>24</v>
      </c>
      <c r="G5309" s="59">
        <v>4.8</v>
      </c>
      <c r="H5309" s="58" t="s">
        <v>1918</v>
      </c>
      <c r="I5309" s="59">
        <v>4.1500000000000004</v>
      </c>
      <c r="J5309">
        <v>1</v>
      </c>
      <c r="K5309" s="191"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1.77</v>
      </c>
      <c r="L5309" s="192" t="str">
        <f t="shared" si="82"/>
        <v>Beer473</v>
      </c>
      <c r="M5309" s="191">
        <f>VLOOKUP(L5309,'Slope %'!C:D,2,0)</f>
        <v>0.12</v>
      </c>
    </row>
    <row r="5310" spans="1:13" x14ac:dyDescent="0.25">
      <c r="A5310">
        <v>59340</v>
      </c>
      <c r="B5310" s="58" t="s">
        <v>4488</v>
      </c>
      <c r="C5310" s="58" t="s">
        <v>410</v>
      </c>
      <c r="D5310" s="58" t="s">
        <v>411</v>
      </c>
      <c r="E5310" s="58">
        <v>473</v>
      </c>
      <c r="F5310" s="58">
        <v>24</v>
      </c>
      <c r="G5310" s="59">
        <v>4.8</v>
      </c>
      <c r="H5310" s="58" t="s">
        <v>1918</v>
      </c>
      <c r="I5310" s="59">
        <v>4.1500000000000004</v>
      </c>
      <c r="J5310">
        <v>1</v>
      </c>
      <c r="K5310" s="191"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1.77</v>
      </c>
      <c r="L5310" s="192" t="str">
        <f t="shared" si="82"/>
        <v>Beer473</v>
      </c>
      <c r="M5310" s="191">
        <f>VLOOKUP(L5310,'Slope %'!C:D,2,0)</f>
        <v>0.12</v>
      </c>
    </row>
    <row r="5311" spans="1:13" x14ac:dyDescent="0.25">
      <c r="A5311">
        <v>59343</v>
      </c>
      <c r="B5311" s="58" t="s">
        <v>4489</v>
      </c>
      <c r="C5311" s="58" t="s">
        <v>423</v>
      </c>
      <c r="D5311" s="58" t="s">
        <v>436</v>
      </c>
      <c r="E5311" s="58">
        <v>750</v>
      </c>
      <c r="F5311" s="58">
        <v>12</v>
      </c>
      <c r="G5311" s="59">
        <v>13.5</v>
      </c>
      <c r="H5311" s="58" t="s">
        <v>521</v>
      </c>
      <c r="I5311" s="59">
        <v>22.99</v>
      </c>
      <c r="J5311">
        <v>1</v>
      </c>
      <c r="K5311" s="191"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7.9</v>
      </c>
      <c r="L5311" s="192" t="str">
        <f t="shared" si="82"/>
        <v>Wine750</v>
      </c>
      <c r="M5311" s="191">
        <f>VLOOKUP(L5311,'Slope %'!C:D,2,0)</f>
        <v>0.1</v>
      </c>
    </row>
    <row r="5312" spans="1:13" x14ac:dyDescent="0.25">
      <c r="A5312">
        <v>59346</v>
      </c>
      <c r="B5312" s="58" t="s">
        <v>4490</v>
      </c>
      <c r="C5312" s="58" t="s">
        <v>423</v>
      </c>
      <c r="D5312" s="58" t="s">
        <v>602</v>
      </c>
      <c r="E5312" s="58">
        <v>750</v>
      </c>
      <c r="F5312" s="58">
        <v>6</v>
      </c>
      <c r="G5312" s="59">
        <v>14.1</v>
      </c>
      <c r="H5312" s="58" t="s">
        <v>1230</v>
      </c>
      <c r="I5312" s="59">
        <v>68.989999999999995</v>
      </c>
      <c r="J5312">
        <v>1</v>
      </c>
      <c r="K5312" s="191"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8.26</v>
      </c>
      <c r="L5312" s="192" t="str">
        <f t="shared" si="82"/>
        <v>Wine750</v>
      </c>
      <c r="M5312" s="191">
        <f>VLOOKUP(L5312,'Slope %'!C:D,2,0)</f>
        <v>0.1</v>
      </c>
    </row>
    <row r="5313" spans="1:13" x14ac:dyDescent="0.25">
      <c r="A5313">
        <v>59356</v>
      </c>
      <c r="B5313" s="58" t="s">
        <v>4491</v>
      </c>
      <c r="C5313" s="58" t="s">
        <v>410</v>
      </c>
      <c r="D5313" s="58" t="s">
        <v>677</v>
      </c>
      <c r="E5313" s="58">
        <v>473</v>
      </c>
      <c r="F5313" s="58">
        <v>24</v>
      </c>
      <c r="G5313" s="59">
        <v>4.5</v>
      </c>
      <c r="H5313" s="58" t="s">
        <v>2181</v>
      </c>
      <c r="I5313" s="59">
        <v>4.49</v>
      </c>
      <c r="J5313">
        <v>1</v>
      </c>
      <c r="K5313" s="191"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1.66</v>
      </c>
      <c r="L5313" s="192" t="str">
        <f t="shared" si="82"/>
        <v>Beer473</v>
      </c>
      <c r="M5313" s="191">
        <f>VLOOKUP(L5313,'Slope %'!C:D,2,0)</f>
        <v>0.12</v>
      </c>
    </row>
    <row r="5314" spans="1:13" x14ac:dyDescent="0.25">
      <c r="A5314">
        <v>59356</v>
      </c>
      <c r="B5314" s="58" t="s">
        <v>4491</v>
      </c>
      <c r="C5314" s="58" t="s">
        <v>410</v>
      </c>
      <c r="D5314" s="58" t="s">
        <v>677</v>
      </c>
      <c r="E5314" s="58">
        <v>473</v>
      </c>
      <c r="F5314" s="58">
        <v>24</v>
      </c>
      <c r="G5314" s="59">
        <v>4.5</v>
      </c>
      <c r="H5314" s="58" t="s">
        <v>2181</v>
      </c>
      <c r="I5314" s="59">
        <v>4.49</v>
      </c>
      <c r="J5314">
        <v>1</v>
      </c>
      <c r="K5314" s="191"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1.66</v>
      </c>
      <c r="L5314" s="192" t="str">
        <f t="shared" si="82"/>
        <v>Beer473</v>
      </c>
      <c r="M5314" s="191">
        <f>VLOOKUP(L5314,'Slope %'!C:D,2,0)</f>
        <v>0.12</v>
      </c>
    </row>
    <row r="5315" spans="1:13" x14ac:dyDescent="0.25">
      <c r="A5315">
        <v>59357</v>
      </c>
      <c r="B5315" s="58" t="s">
        <v>4492</v>
      </c>
      <c r="C5315" s="58" t="s">
        <v>423</v>
      </c>
      <c r="D5315" s="58" t="s">
        <v>476</v>
      </c>
      <c r="E5315" s="58">
        <v>750</v>
      </c>
      <c r="F5315" s="58">
        <v>12</v>
      </c>
      <c r="G5315" s="59">
        <v>14.5</v>
      </c>
      <c r="H5315" s="58" t="s">
        <v>425</v>
      </c>
      <c r="I5315" s="59">
        <v>38.99</v>
      </c>
      <c r="J5315">
        <v>1</v>
      </c>
      <c r="K5315" s="191"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8.49</v>
      </c>
      <c r="L5315" s="192" t="str">
        <f t="shared" ref="L5315:L5378" si="83">(_xlfn.CONCAT(C5315,E5315))</f>
        <v>Wine750</v>
      </c>
      <c r="M5315" s="191">
        <f>VLOOKUP(L5315,'Slope %'!C:D,2,0)</f>
        <v>0.1</v>
      </c>
    </row>
    <row r="5316" spans="1:13" x14ac:dyDescent="0.25">
      <c r="A5316">
        <v>59358</v>
      </c>
      <c r="B5316" s="58" t="s">
        <v>4493</v>
      </c>
      <c r="C5316" s="58" t="s">
        <v>410</v>
      </c>
      <c r="D5316" s="58" t="s">
        <v>717</v>
      </c>
      <c r="E5316" s="58">
        <v>8520</v>
      </c>
      <c r="F5316" s="58">
        <v>1</v>
      </c>
      <c r="G5316" s="59">
        <v>6</v>
      </c>
      <c r="H5316" s="58" t="s">
        <v>2967</v>
      </c>
      <c r="I5316" s="59">
        <v>93.36</v>
      </c>
      <c r="J5316">
        <v>24</v>
      </c>
      <c r="K5316" s="191"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39.909999999999997</v>
      </c>
      <c r="L5316" s="192" t="str">
        <f t="shared" si="83"/>
        <v>Beer8520</v>
      </c>
      <c r="M5316" s="191">
        <f>VLOOKUP(L5316,'Slope %'!C:D,2,0)</f>
        <v>0.05</v>
      </c>
    </row>
    <row r="5317" spans="1:13" x14ac:dyDescent="0.25">
      <c r="A5317">
        <v>59358</v>
      </c>
      <c r="B5317" s="58" t="s">
        <v>4493</v>
      </c>
      <c r="C5317" s="58" t="s">
        <v>410</v>
      </c>
      <c r="D5317" s="58" t="s">
        <v>717</v>
      </c>
      <c r="E5317" s="58">
        <v>8520</v>
      </c>
      <c r="F5317" s="58">
        <v>1</v>
      </c>
      <c r="G5317" s="59">
        <v>6</v>
      </c>
      <c r="H5317" s="58" t="s">
        <v>2967</v>
      </c>
      <c r="I5317" s="59">
        <v>93.36</v>
      </c>
      <c r="J5317">
        <v>24</v>
      </c>
      <c r="K5317" s="191"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39.909999999999997</v>
      </c>
      <c r="L5317" s="192" t="str">
        <f t="shared" si="83"/>
        <v>Beer8520</v>
      </c>
      <c r="M5317" s="191">
        <f>VLOOKUP(L5317,'Slope %'!C:D,2,0)</f>
        <v>0.05</v>
      </c>
    </row>
    <row r="5318" spans="1:13" x14ac:dyDescent="0.25">
      <c r="A5318">
        <v>59359</v>
      </c>
      <c r="B5318" s="58" t="s">
        <v>4494</v>
      </c>
      <c r="C5318" s="58" t="s">
        <v>423</v>
      </c>
      <c r="D5318" s="58" t="s">
        <v>575</v>
      </c>
      <c r="E5318" s="58">
        <v>750</v>
      </c>
      <c r="F5318" s="58">
        <v>12</v>
      </c>
      <c r="G5318" s="59">
        <v>11</v>
      </c>
      <c r="H5318" s="58" t="s">
        <v>425</v>
      </c>
      <c r="I5318" s="59">
        <v>29.99</v>
      </c>
      <c r="J5318">
        <v>1</v>
      </c>
      <c r="K5318" s="191"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6.44</v>
      </c>
      <c r="L5318" s="192" t="str">
        <f t="shared" si="83"/>
        <v>Wine750</v>
      </c>
      <c r="M5318" s="191">
        <f>VLOOKUP(L5318,'Slope %'!C:D,2,0)</f>
        <v>0.1</v>
      </c>
    </row>
    <row r="5319" spans="1:13" x14ac:dyDescent="0.25">
      <c r="A5319">
        <v>59360</v>
      </c>
      <c r="B5319" s="58" t="s">
        <v>4495</v>
      </c>
      <c r="C5319" s="58" t="s">
        <v>410</v>
      </c>
      <c r="D5319" s="58" t="s">
        <v>677</v>
      </c>
      <c r="E5319" s="58">
        <v>473</v>
      </c>
      <c r="F5319" s="58">
        <v>24</v>
      </c>
      <c r="G5319" s="59">
        <v>4.9000000000000004</v>
      </c>
      <c r="H5319" s="58" t="s">
        <v>1526</v>
      </c>
      <c r="I5319" s="59">
        <v>4.25</v>
      </c>
      <c r="J5319">
        <v>1</v>
      </c>
      <c r="K5319" s="191"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1.81</v>
      </c>
      <c r="L5319" s="192" t="str">
        <f t="shared" si="83"/>
        <v>Beer473</v>
      </c>
      <c r="M5319" s="191">
        <f>VLOOKUP(L5319,'Slope %'!C:D,2,0)</f>
        <v>0.12</v>
      </c>
    </row>
    <row r="5320" spans="1:13" x14ac:dyDescent="0.25">
      <c r="A5320">
        <v>59360</v>
      </c>
      <c r="B5320" s="58" t="s">
        <v>4495</v>
      </c>
      <c r="C5320" s="58" t="s">
        <v>410</v>
      </c>
      <c r="D5320" s="58" t="s">
        <v>677</v>
      </c>
      <c r="E5320" s="58">
        <v>473</v>
      </c>
      <c r="F5320" s="58">
        <v>24</v>
      </c>
      <c r="G5320" s="59">
        <v>4.9000000000000004</v>
      </c>
      <c r="H5320" s="58" t="s">
        <v>1526</v>
      </c>
      <c r="I5320" s="59">
        <v>4.25</v>
      </c>
      <c r="J5320">
        <v>1</v>
      </c>
      <c r="K5320" s="191"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1.81</v>
      </c>
      <c r="L5320" s="192" t="str">
        <f t="shared" si="83"/>
        <v>Beer473</v>
      </c>
      <c r="M5320" s="191">
        <f>VLOOKUP(L5320,'Slope %'!C:D,2,0)</f>
        <v>0.12</v>
      </c>
    </row>
    <row r="5321" spans="1:13" x14ac:dyDescent="0.25">
      <c r="A5321">
        <v>59365</v>
      </c>
      <c r="B5321" s="58" t="s">
        <v>4496</v>
      </c>
      <c r="C5321" s="58" t="s">
        <v>423</v>
      </c>
      <c r="D5321" s="58" t="s">
        <v>602</v>
      </c>
      <c r="E5321" s="58">
        <v>750</v>
      </c>
      <c r="F5321" s="58">
        <v>12</v>
      </c>
      <c r="G5321" s="59">
        <v>14.5</v>
      </c>
      <c r="H5321" s="58" t="s">
        <v>425</v>
      </c>
      <c r="I5321" s="59">
        <v>29.99</v>
      </c>
      <c r="J5321">
        <v>1</v>
      </c>
      <c r="K5321" s="191"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8.49</v>
      </c>
      <c r="L5321" s="192" t="str">
        <f t="shared" si="83"/>
        <v>Wine750</v>
      </c>
      <c r="M5321" s="191">
        <f>VLOOKUP(L5321,'Slope %'!C:D,2,0)</f>
        <v>0.1</v>
      </c>
    </row>
    <row r="5322" spans="1:13" x14ac:dyDescent="0.25">
      <c r="A5322">
        <v>59371</v>
      </c>
      <c r="B5322" s="58" t="s">
        <v>4497</v>
      </c>
      <c r="C5322" s="58" t="s">
        <v>423</v>
      </c>
      <c r="D5322" s="58" t="s">
        <v>476</v>
      </c>
      <c r="E5322" s="58">
        <v>750</v>
      </c>
      <c r="F5322" s="58">
        <v>12</v>
      </c>
      <c r="G5322" s="59">
        <v>13.5</v>
      </c>
      <c r="H5322" s="58" t="s">
        <v>421</v>
      </c>
      <c r="I5322" s="59">
        <v>24.99</v>
      </c>
      <c r="J5322">
        <v>1</v>
      </c>
      <c r="K5322" s="191"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7.9</v>
      </c>
      <c r="L5322" s="192" t="str">
        <f t="shared" si="83"/>
        <v>Wine750</v>
      </c>
      <c r="M5322" s="191">
        <f>VLOOKUP(L5322,'Slope %'!C:D,2,0)</f>
        <v>0.1</v>
      </c>
    </row>
    <row r="5323" spans="1:13" x14ac:dyDescent="0.25">
      <c r="A5323">
        <v>59372</v>
      </c>
      <c r="B5323" s="58" t="s">
        <v>4498</v>
      </c>
      <c r="C5323" s="58" t="s">
        <v>410</v>
      </c>
      <c r="D5323" s="58" t="s">
        <v>411</v>
      </c>
      <c r="E5323" s="58">
        <v>473</v>
      </c>
      <c r="F5323" s="58">
        <v>24</v>
      </c>
      <c r="G5323" s="59">
        <v>5.2</v>
      </c>
      <c r="H5323" s="58" t="s">
        <v>1903</v>
      </c>
      <c r="I5323" s="59">
        <v>4.1500000000000004</v>
      </c>
      <c r="J5323">
        <v>1</v>
      </c>
      <c r="K5323" s="191"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1.92</v>
      </c>
      <c r="L5323" s="192" t="str">
        <f t="shared" si="83"/>
        <v>Beer473</v>
      </c>
      <c r="M5323" s="191">
        <f>VLOOKUP(L5323,'Slope %'!C:D,2,0)</f>
        <v>0.12</v>
      </c>
    </row>
    <row r="5324" spans="1:13" x14ac:dyDescent="0.25">
      <c r="A5324">
        <v>59372</v>
      </c>
      <c r="B5324" s="58" t="s">
        <v>4498</v>
      </c>
      <c r="C5324" s="58" t="s">
        <v>410</v>
      </c>
      <c r="D5324" s="58" t="s">
        <v>411</v>
      </c>
      <c r="E5324" s="58">
        <v>473</v>
      </c>
      <c r="F5324" s="58">
        <v>24</v>
      </c>
      <c r="G5324" s="59">
        <v>5.2</v>
      </c>
      <c r="H5324" s="58" t="s">
        <v>1903</v>
      </c>
      <c r="I5324" s="59">
        <v>4.1500000000000004</v>
      </c>
      <c r="J5324">
        <v>1</v>
      </c>
      <c r="K5324" s="191"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1.92</v>
      </c>
      <c r="L5324" s="192" t="str">
        <f t="shared" si="83"/>
        <v>Beer473</v>
      </c>
      <c r="M5324" s="191">
        <f>VLOOKUP(L5324,'Slope %'!C:D,2,0)</f>
        <v>0.12</v>
      </c>
    </row>
    <row r="5325" spans="1:13" x14ac:dyDescent="0.25">
      <c r="A5325">
        <v>59375</v>
      </c>
      <c r="B5325" s="58" t="s">
        <v>4499</v>
      </c>
      <c r="C5325" s="58" t="s">
        <v>423</v>
      </c>
      <c r="D5325" s="58" t="s">
        <v>575</v>
      </c>
      <c r="E5325" s="58">
        <v>750</v>
      </c>
      <c r="F5325" s="58">
        <v>12</v>
      </c>
      <c r="G5325" s="59">
        <v>13.5</v>
      </c>
      <c r="H5325" s="58" t="s">
        <v>421</v>
      </c>
      <c r="I5325" s="59">
        <v>23.99</v>
      </c>
      <c r="J5325">
        <v>1</v>
      </c>
      <c r="K5325" s="191"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7.9</v>
      </c>
      <c r="L5325" s="192" t="str">
        <f t="shared" si="83"/>
        <v>Wine750</v>
      </c>
      <c r="M5325" s="191">
        <f>VLOOKUP(L5325,'Slope %'!C:D,2,0)</f>
        <v>0.1</v>
      </c>
    </row>
    <row r="5326" spans="1:13" x14ac:dyDescent="0.25">
      <c r="A5326">
        <v>59377</v>
      </c>
      <c r="B5326" s="58" t="s">
        <v>4500</v>
      </c>
      <c r="C5326" s="58" t="s">
        <v>410</v>
      </c>
      <c r="D5326" s="58" t="s">
        <v>677</v>
      </c>
      <c r="E5326" s="58">
        <v>4260</v>
      </c>
      <c r="F5326" s="58">
        <v>2</v>
      </c>
      <c r="G5326" s="59">
        <v>5</v>
      </c>
      <c r="H5326" s="58" t="s">
        <v>841</v>
      </c>
      <c r="I5326" s="59">
        <v>34.99</v>
      </c>
      <c r="J5326">
        <v>12</v>
      </c>
      <c r="K5326" s="191"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16.63</v>
      </c>
      <c r="L5326" s="192" t="str">
        <f t="shared" si="83"/>
        <v>Beer4260</v>
      </c>
      <c r="M5326" s="191">
        <f>VLOOKUP(L5326,'Slope %'!C:D,2,0)</f>
        <v>7.0000000000000007E-2</v>
      </c>
    </row>
    <row r="5327" spans="1:13" x14ac:dyDescent="0.25">
      <c r="A5327">
        <v>59377</v>
      </c>
      <c r="B5327" s="58" t="s">
        <v>4500</v>
      </c>
      <c r="C5327" s="58" t="s">
        <v>410</v>
      </c>
      <c r="D5327" s="58" t="s">
        <v>677</v>
      </c>
      <c r="E5327" s="58">
        <v>4260</v>
      </c>
      <c r="F5327" s="58">
        <v>2</v>
      </c>
      <c r="G5327" s="59">
        <v>5</v>
      </c>
      <c r="H5327" s="58" t="s">
        <v>841</v>
      </c>
      <c r="I5327" s="59">
        <v>34.99</v>
      </c>
      <c r="J5327">
        <v>12</v>
      </c>
      <c r="K5327" s="191"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16.63</v>
      </c>
      <c r="L5327" s="192" t="str">
        <f t="shared" si="83"/>
        <v>Beer4260</v>
      </c>
      <c r="M5327" s="191">
        <f>VLOOKUP(L5327,'Slope %'!C:D,2,0)</f>
        <v>7.0000000000000007E-2</v>
      </c>
    </row>
    <row r="5328" spans="1:13" x14ac:dyDescent="0.25">
      <c r="A5328">
        <v>59404</v>
      </c>
      <c r="B5328" s="58" t="s">
        <v>4501</v>
      </c>
      <c r="C5328" s="58" t="s">
        <v>423</v>
      </c>
      <c r="D5328" s="58" t="s">
        <v>602</v>
      </c>
      <c r="E5328" s="58">
        <v>750</v>
      </c>
      <c r="F5328" s="58">
        <v>12</v>
      </c>
      <c r="G5328" s="59">
        <v>8</v>
      </c>
      <c r="H5328" s="58" t="s">
        <v>586</v>
      </c>
      <c r="I5328" s="59">
        <v>27.99</v>
      </c>
      <c r="J5328">
        <v>1</v>
      </c>
      <c r="K5328" s="191"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4.68</v>
      </c>
      <c r="L5328" s="192" t="str">
        <f t="shared" si="83"/>
        <v>Wine750</v>
      </c>
      <c r="M5328" s="191">
        <f>VLOOKUP(L5328,'Slope %'!C:D,2,0)</f>
        <v>0.1</v>
      </c>
    </row>
    <row r="5329" spans="1:13" x14ac:dyDescent="0.25">
      <c r="A5329">
        <v>59417</v>
      </c>
      <c r="B5329" s="58" t="s">
        <v>4502</v>
      </c>
      <c r="C5329" s="58" t="s">
        <v>410</v>
      </c>
      <c r="D5329" s="58" t="s">
        <v>677</v>
      </c>
      <c r="E5329" s="58">
        <v>473</v>
      </c>
      <c r="F5329" s="58">
        <v>24</v>
      </c>
      <c r="G5329" s="59">
        <v>5.3</v>
      </c>
      <c r="H5329" s="58" t="s">
        <v>1855</v>
      </c>
      <c r="I5329" s="59">
        <v>4.75</v>
      </c>
      <c r="J5329">
        <v>1</v>
      </c>
      <c r="K5329" s="191"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1.96</v>
      </c>
      <c r="L5329" s="192" t="str">
        <f t="shared" si="83"/>
        <v>Beer473</v>
      </c>
      <c r="M5329" s="191">
        <f>VLOOKUP(L5329,'Slope %'!C:D,2,0)</f>
        <v>0.12</v>
      </c>
    </row>
    <row r="5330" spans="1:13" x14ac:dyDescent="0.25">
      <c r="A5330">
        <v>59417</v>
      </c>
      <c r="B5330" s="58" t="s">
        <v>4502</v>
      </c>
      <c r="C5330" s="58" t="s">
        <v>410</v>
      </c>
      <c r="D5330" s="58" t="s">
        <v>677</v>
      </c>
      <c r="E5330" s="58">
        <v>473</v>
      </c>
      <c r="F5330" s="58">
        <v>24</v>
      </c>
      <c r="G5330" s="59">
        <v>5.3</v>
      </c>
      <c r="H5330" s="58" t="s">
        <v>1855</v>
      </c>
      <c r="I5330" s="59">
        <v>4.75</v>
      </c>
      <c r="J5330">
        <v>1</v>
      </c>
      <c r="K5330" s="191"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1.96</v>
      </c>
      <c r="L5330" s="192" t="str">
        <f t="shared" si="83"/>
        <v>Beer473</v>
      </c>
      <c r="M5330" s="191">
        <f>VLOOKUP(L5330,'Slope %'!C:D,2,0)</f>
        <v>0.12</v>
      </c>
    </row>
    <row r="5331" spans="1:13" x14ac:dyDescent="0.25">
      <c r="A5331">
        <v>59421</v>
      </c>
      <c r="B5331" s="58" t="s">
        <v>4503</v>
      </c>
      <c r="C5331" s="58" t="s">
        <v>410</v>
      </c>
      <c r="D5331" s="58" t="s">
        <v>677</v>
      </c>
      <c r="E5331" s="58">
        <v>355</v>
      </c>
      <c r="F5331" s="58">
        <v>24</v>
      </c>
      <c r="G5331" s="59">
        <v>4.8</v>
      </c>
      <c r="H5331" s="58" t="s">
        <v>2967</v>
      </c>
      <c r="I5331" s="59">
        <v>3.29</v>
      </c>
      <c r="J5331">
        <v>1</v>
      </c>
      <c r="K5331" s="191"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1.33</v>
      </c>
      <c r="L5331" s="192" t="str">
        <f t="shared" si="83"/>
        <v>Beer355</v>
      </c>
      <c r="M5331" s="191">
        <f>VLOOKUP(L5331,'Slope %'!C:D,2,0)</f>
        <v>0.12</v>
      </c>
    </row>
    <row r="5332" spans="1:13" x14ac:dyDescent="0.25">
      <c r="A5332">
        <v>59421</v>
      </c>
      <c r="B5332" s="58" t="s">
        <v>4503</v>
      </c>
      <c r="C5332" s="58" t="s">
        <v>410</v>
      </c>
      <c r="D5332" s="58" t="s">
        <v>677</v>
      </c>
      <c r="E5332" s="58">
        <v>355</v>
      </c>
      <c r="F5332" s="58">
        <v>24</v>
      </c>
      <c r="G5332" s="59">
        <v>4.8</v>
      </c>
      <c r="H5332" s="58" t="s">
        <v>2967</v>
      </c>
      <c r="I5332" s="59">
        <v>3.29</v>
      </c>
      <c r="J5332">
        <v>1</v>
      </c>
      <c r="K5332" s="191"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1.33</v>
      </c>
      <c r="L5332" s="192" t="str">
        <f t="shared" si="83"/>
        <v>Beer355</v>
      </c>
      <c r="M5332" s="191">
        <f>VLOOKUP(L5332,'Slope %'!C:D,2,0)</f>
        <v>0.12</v>
      </c>
    </row>
    <row r="5333" spans="1:13" x14ac:dyDescent="0.25">
      <c r="A5333">
        <v>59426</v>
      </c>
      <c r="B5333" s="58" t="s">
        <v>4504</v>
      </c>
      <c r="C5333" s="58" t="s">
        <v>410</v>
      </c>
      <c r="D5333" s="58" t="s">
        <v>411</v>
      </c>
      <c r="E5333" s="58">
        <v>2130</v>
      </c>
      <c r="F5333" s="58">
        <v>4</v>
      </c>
      <c r="G5333" s="59">
        <v>4.5</v>
      </c>
      <c r="H5333" s="58" t="s">
        <v>3145</v>
      </c>
      <c r="I5333" s="59">
        <v>15.99</v>
      </c>
      <c r="J5333">
        <v>6</v>
      </c>
      <c r="K5333" s="191"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7.48</v>
      </c>
      <c r="L5333" s="192" t="str">
        <f t="shared" si="83"/>
        <v>Beer2130</v>
      </c>
      <c r="M5333" s="191">
        <f>VLOOKUP(L5333,'Slope %'!C:D,2,0)</f>
        <v>0.1</v>
      </c>
    </row>
    <row r="5334" spans="1:13" x14ac:dyDescent="0.25">
      <c r="A5334">
        <v>59426</v>
      </c>
      <c r="B5334" s="58" t="s">
        <v>4504</v>
      </c>
      <c r="C5334" s="58" t="s">
        <v>410</v>
      </c>
      <c r="D5334" s="58" t="s">
        <v>411</v>
      </c>
      <c r="E5334" s="58">
        <v>2130</v>
      </c>
      <c r="F5334" s="58">
        <v>4</v>
      </c>
      <c r="G5334" s="59">
        <v>4.5</v>
      </c>
      <c r="H5334" s="58" t="s">
        <v>1613</v>
      </c>
      <c r="I5334" s="59">
        <v>15.99</v>
      </c>
      <c r="J5334">
        <v>6</v>
      </c>
      <c r="K5334" s="191"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7.48</v>
      </c>
      <c r="L5334" s="192" t="str">
        <f t="shared" si="83"/>
        <v>Beer2130</v>
      </c>
      <c r="M5334" s="191">
        <f>VLOOKUP(L5334,'Slope %'!C:D,2,0)</f>
        <v>0.1</v>
      </c>
    </row>
    <row r="5335" spans="1:13" x14ac:dyDescent="0.25">
      <c r="A5335">
        <v>59429</v>
      </c>
      <c r="B5335" s="58" t="s">
        <v>4505</v>
      </c>
      <c r="C5335" s="58" t="s">
        <v>410</v>
      </c>
      <c r="D5335" s="58" t="s">
        <v>906</v>
      </c>
      <c r="E5335" s="58">
        <v>473</v>
      </c>
      <c r="F5335" s="58">
        <v>24</v>
      </c>
      <c r="G5335" s="59">
        <v>4.8</v>
      </c>
      <c r="H5335" s="58" t="s">
        <v>1410</v>
      </c>
      <c r="I5335" s="59">
        <v>5.49</v>
      </c>
      <c r="J5335">
        <v>1</v>
      </c>
      <c r="K5335" s="191"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1.77</v>
      </c>
      <c r="L5335" s="192" t="str">
        <f t="shared" si="83"/>
        <v>Beer473</v>
      </c>
      <c r="M5335" s="191">
        <f>VLOOKUP(L5335,'Slope %'!C:D,2,0)</f>
        <v>0.12</v>
      </c>
    </row>
    <row r="5336" spans="1:13" x14ac:dyDescent="0.25">
      <c r="A5336">
        <v>59452</v>
      </c>
      <c r="B5336" s="58" t="s">
        <v>4506</v>
      </c>
      <c r="C5336" s="58" t="s">
        <v>410</v>
      </c>
      <c r="D5336" s="58" t="s">
        <v>677</v>
      </c>
      <c r="E5336" s="58">
        <v>473</v>
      </c>
      <c r="F5336" s="58">
        <v>24</v>
      </c>
      <c r="G5336" s="59">
        <v>5.0999999999999996</v>
      </c>
      <c r="H5336" s="58" t="s">
        <v>1813</v>
      </c>
      <c r="I5336" s="59">
        <v>3.99</v>
      </c>
      <c r="J5336">
        <v>1</v>
      </c>
      <c r="K5336" s="191"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1.88</v>
      </c>
      <c r="L5336" s="192" t="str">
        <f t="shared" si="83"/>
        <v>Beer473</v>
      </c>
      <c r="M5336" s="191">
        <f>VLOOKUP(L5336,'Slope %'!C:D,2,0)</f>
        <v>0.12</v>
      </c>
    </row>
    <row r="5337" spans="1:13" x14ac:dyDescent="0.25">
      <c r="A5337">
        <v>59452</v>
      </c>
      <c r="B5337" s="58" t="s">
        <v>4506</v>
      </c>
      <c r="C5337" s="58" t="s">
        <v>410</v>
      </c>
      <c r="D5337" s="58" t="s">
        <v>677</v>
      </c>
      <c r="E5337" s="58">
        <v>473</v>
      </c>
      <c r="F5337" s="58">
        <v>24</v>
      </c>
      <c r="G5337" s="59">
        <v>5.0999999999999996</v>
      </c>
      <c r="H5337" s="58" t="s">
        <v>1813</v>
      </c>
      <c r="I5337" s="59">
        <v>3.99</v>
      </c>
      <c r="J5337">
        <v>1</v>
      </c>
      <c r="K5337" s="191"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1.88</v>
      </c>
      <c r="L5337" s="192" t="str">
        <f t="shared" si="83"/>
        <v>Beer473</v>
      </c>
      <c r="M5337" s="191">
        <f>VLOOKUP(L5337,'Slope %'!C:D,2,0)</f>
        <v>0.12</v>
      </c>
    </row>
    <row r="5338" spans="1:13" x14ac:dyDescent="0.25">
      <c r="A5338">
        <v>59472</v>
      </c>
      <c r="B5338" s="58" t="s">
        <v>4507</v>
      </c>
      <c r="C5338" s="58" t="s">
        <v>414</v>
      </c>
      <c r="D5338" s="58" t="s">
        <v>1896</v>
      </c>
      <c r="E5338" s="58">
        <v>750</v>
      </c>
      <c r="F5338" s="58">
        <v>12</v>
      </c>
      <c r="G5338" s="59">
        <v>45</v>
      </c>
      <c r="H5338" s="58" t="s">
        <v>2073</v>
      </c>
      <c r="I5338" s="59">
        <v>49.95</v>
      </c>
      <c r="J5338">
        <v>1</v>
      </c>
      <c r="K5338" s="191"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26.35</v>
      </c>
      <c r="L5338" s="192" t="str">
        <f t="shared" si="83"/>
        <v>Spirits750</v>
      </c>
      <c r="M5338" s="191">
        <f>VLOOKUP(L5338,'Slope %'!C:D,2,0)</f>
        <v>7.0000000000000007E-2</v>
      </c>
    </row>
    <row r="5339" spans="1:13" x14ac:dyDescent="0.25">
      <c r="A5339">
        <v>59483</v>
      </c>
      <c r="B5339" s="58" t="s">
        <v>4508</v>
      </c>
      <c r="C5339" s="58" t="s">
        <v>439</v>
      </c>
      <c r="D5339" s="58" t="s">
        <v>4474</v>
      </c>
      <c r="E5339" s="58">
        <v>455</v>
      </c>
      <c r="F5339" s="58">
        <v>12</v>
      </c>
      <c r="H5339" s="58" t="s">
        <v>4475</v>
      </c>
      <c r="I5339" s="59">
        <v>10.99</v>
      </c>
      <c r="J5339">
        <v>1</v>
      </c>
      <c r="K5339" s="191"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0</v>
      </c>
      <c r="L5339" s="192" t="str">
        <f t="shared" si="83"/>
        <v>Non Liquor Merchandise455</v>
      </c>
      <c r="M5339" s="191" t="e">
        <f>VLOOKUP(L5339,'Slope %'!C:D,2,0)</f>
        <v>#N/A</v>
      </c>
    </row>
    <row r="5340" spans="1:13" x14ac:dyDescent="0.25">
      <c r="A5340">
        <v>59547</v>
      </c>
      <c r="B5340" s="58" t="s">
        <v>4509</v>
      </c>
      <c r="C5340" s="58" t="s">
        <v>423</v>
      </c>
      <c r="D5340" s="58" t="s">
        <v>436</v>
      </c>
      <c r="E5340" s="58">
        <v>750</v>
      </c>
      <c r="F5340" s="58">
        <v>12</v>
      </c>
      <c r="G5340" s="59">
        <v>13</v>
      </c>
      <c r="H5340" s="58" t="s">
        <v>3411</v>
      </c>
      <c r="I5340" s="59">
        <v>20.99</v>
      </c>
      <c r="J5340">
        <v>1</v>
      </c>
      <c r="K5340" s="191"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7.61</v>
      </c>
      <c r="L5340" s="192" t="str">
        <f t="shared" si="83"/>
        <v>Wine750</v>
      </c>
      <c r="M5340" s="191">
        <f>VLOOKUP(L5340,'Slope %'!C:D,2,0)</f>
        <v>0.1</v>
      </c>
    </row>
    <row r="5341" spans="1:13" x14ac:dyDescent="0.25">
      <c r="A5341">
        <v>59562</v>
      </c>
      <c r="B5341" s="58" t="s">
        <v>1685</v>
      </c>
      <c r="C5341" s="58" t="s">
        <v>414</v>
      </c>
      <c r="D5341" s="58" t="s">
        <v>418</v>
      </c>
      <c r="E5341" s="58">
        <v>1140</v>
      </c>
      <c r="F5341" s="58">
        <v>12</v>
      </c>
      <c r="G5341" s="59">
        <v>40</v>
      </c>
      <c r="H5341" s="58" t="s">
        <v>419</v>
      </c>
      <c r="I5341" s="59">
        <v>35.6</v>
      </c>
      <c r="J5341">
        <v>1</v>
      </c>
      <c r="K5341" s="191"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35.6</v>
      </c>
      <c r="L5341" s="192" t="str">
        <f t="shared" si="83"/>
        <v>Spirits1140</v>
      </c>
      <c r="M5341" s="191">
        <f>VLOOKUP(L5341,'Slope %'!C:D,2,0)</f>
        <v>0.05</v>
      </c>
    </row>
    <row r="5342" spans="1:13" x14ac:dyDescent="0.25">
      <c r="A5342">
        <v>59572</v>
      </c>
      <c r="B5342" s="58" t="s">
        <v>4510</v>
      </c>
      <c r="C5342" s="58" t="s">
        <v>414</v>
      </c>
      <c r="D5342" s="58" t="s">
        <v>810</v>
      </c>
      <c r="E5342" s="58">
        <v>750</v>
      </c>
      <c r="F5342" s="58">
        <v>6</v>
      </c>
      <c r="G5342" s="59">
        <v>60.9</v>
      </c>
      <c r="H5342" s="58" t="s">
        <v>419</v>
      </c>
      <c r="I5342" s="59">
        <v>89.99</v>
      </c>
      <c r="J5342">
        <v>1</v>
      </c>
      <c r="K5342" s="191"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35.659999999999997</v>
      </c>
      <c r="L5342" s="192" t="str">
        <f t="shared" si="83"/>
        <v>Spirits750</v>
      </c>
      <c r="M5342" s="191">
        <f>VLOOKUP(L5342,'Slope %'!C:D,2,0)</f>
        <v>7.0000000000000007E-2</v>
      </c>
    </row>
    <row r="5343" spans="1:13" x14ac:dyDescent="0.25">
      <c r="A5343">
        <v>59573</v>
      </c>
      <c r="B5343" s="58" t="s">
        <v>4511</v>
      </c>
      <c r="C5343" s="58" t="s">
        <v>414</v>
      </c>
      <c r="D5343" s="58" t="s">
        <v>783</v>
      </c>
      <c r="E5343" s="58">
        <v>700</v>
      </c>
      <c r="F5343" s="58">
        <v>6</v>
      </c>
      <c r="G5343" s="59">
        <v>40</v>
      </c>
      <c r="H5343" s="58" t="s">
        <v>784</v>
      </c>
      <c r="I5343" s="59">
        <v>41.99</v>
      </c>
      <c r="J5343">
        <v>1</v>
      </c>
      <c r="K5343" s="191"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21.86</v>
      </c>
      <c r="L5343" s="192" t="str">
        <f t="shared" si="83"/>
        <v>Spirits700</v>
      </c>
      <c r="M5343" s="191">
        <f>VLOOKUP(L5343,'Slope %'!C:D,2,0)</f>
        <v>7.0000000000000007E-2</v>
      </c>
    </row>
    <row r="5344" spans="1:13" x14ac:dyDescent="0.25">
      <c r="A5344">
        <v>59596</v>
      </c>
      <c r="B5344" s="58" t="s">
        <v>4512</v>
      </c>
      <c r="C5344" s="58" t="s">
        <v>410</v>
      </c>
      <c r="D5344" s="58" t="s">
        <v>677</v>
      </c>
      <c r="E5344" s="58">
        <v>473</v>
      </c>
      <c r="F5344" s="58">
        <v>24</v>
      </c>
      <c r="G5344" s="59">
        <v>5.5</v>
      </c>
      <c r="H5344" s="58" t="s">
        <v>2967</v>
      </c>
      <c r="I5344" s="59">
        <v>5.08</v>
      </c>
      <c r="J5344">
        <v>1</v>
      </c>
      <c r="K5344" s="191"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2.0299999999999998</v>
      </c>
      <c r="L5344" s="192" t="str">
        <f t="shared" si="83"/>
        <v>Beer473</v>
      </c>
      <c r="M5344" s="191">
        <f>VLOOKUP(L5344,'Slope %'!C:D,2,0)</f>
        <v>0.12</v>
      </c>
    </row>
    <row r="5345" spans="1:13" x14ac:dyDescent="0.25">
      <c r="A5345">
        <v>59596</v>
      </c>
      <c r="B5345" s="58" t="s">
        <v>4512</v>
      </c>
      <c r="C5345" s="58" t="s">
        <v>410</v>
      </c>
      <c r="D5345" s="58" t="s">
        <v>677</v>
      </c>
      <c r="E5345" s="58">
        <v>473</v>
      </c>
      <c r="F5345" s="58">
        <v>24</v>
      </c>
      <c r="G5345" s="59">
        <v>5.5</v>
      </c>
      <c r="H5345" s="58" t="s">
        <v>2967</v>
      </c>
      <c r="I5345" s="59">
        <v>5.08</v>
      </c>
      <c r="J5345">
        <v>1</v>
      </c>
      <c r="K5345" s="191"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2.0299999999999998</v>
      </c>
      <c r="L5345" s="192" t="str">
        <f t="shared" si="83"/>
        <v>Beer473</v>
      </c>
      <c r="M5345" s="191">
        <f>VLOOKUP(L5345,'Slope %'!C:D,2,0)</f>
        <v>0.12</v>
      </c>
    </row>
    <row r="5346" spans="1:13" x14ac:dyDescent="0.25">
      <c r="A5346">
        <v>59619</v>
      </c>
      <c r="B5346" s="58" t="s">
        <v>4513</v>
      </c>
      <c r="C5346" s="58" t="s">
        <v>414</v>
      </c>
      <c r="D5346" s="58" t="s">
        <v>545</v>
      </c>
      <c r="E5346" s="58">
        <v>750</v>
      </c>
      <c r="F5346" s="58">
        <v>12</v>
      </c>
      <c r="G5346" s="59">
        <v>40</v>
      </c>
      <c r="H5346" s="58" t="s">
        <v>448</v>
      </c>
      <c r="I5346" s="59">
        <v>142.99</v>
      </c>
      <c r="J5346">
        <v>1</v>
      </c>
      <c r="K5346" s="191"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23.42</v>
      </c>
      <c r="L5346" s="192" t="str">
        <f t="shared" si="83"/>
        <v>Spirits750</v>
      </c>
      <c r="M5346" s="191">
        <f>VLOOKUP(L5346,'Slope %'!C:D,2,0)</f>
        <v>7.0000000000000007E-2</v>
      </c>
    </row>
    <row r="5347" spans="1:13" x14ac:dyDescent="0.25">
      <c r="A5347">
        <v>59630</v>
      </c>
      <c r="B5347" s="58" t="s">
        <v>4514</v>
      </c>
      <c r="C5347" s="58" t="s">
        <v>410</v>
      </c>
      <c r="D5347" s="58" t="s">
        <v>677</v>
      </c>
      <c r="E5347" s="58">
        <v>473</v>
      </c>
      <c r="F5347" s="58">
        <v>24</v>
      </c>
      <c r="G5347" s="59">
        <v>5</v>
      </c>
      <c r="H5347" s="58" t="s">
        <v>1200</v>
      </c>
      <c r="I5347" s="59">
        <v>3.99</v>
      </c>
      <c r="J5347">
        <v>1</v>
      </c>
      <c r="K5347" s="191"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1.85</v>
      </c>
      <c r="L5347" s="192" t="str">
        <f t="shared" si="83"/>
        <v>Beer473</v>
      </c>
      <c r="M5347" s="191">
        <f>VLOOKUP(L5347,'Slope %'!C:D,2,0)</f>
        <v>0.12</v>
      </c>
    </row>
    <row r="5348" spans="1:13" x14ac:dyDescent="0.25">
      <c r="A5348">
        <v>59630</v>
      </c>
      <c r="B5348" s="58" t="s">
        <v>4514</v>
      </c>
      <c r="C5348" s="58" t="s">
        <v>410</v>
      </c>
      <c r="D5348" s="58" t="s">
        <v>677</v>
      </c>
      <c r="E5348" s="58">
        <v>473</v>
      </c>
      <c r="F5348" s="58">
        <v>24</v>
      </c>
      <c r="G5348" s="59">
        <v>5</v>
      </c>
      <c r="H5348" s="58" t="s">
        <v>1200</v>
      </c>
      <c r="I5348" s="59">
        <v>3.99</v>
      </c>
      <c r="J5348">
        <v>1</v>
      </c>
      <c r="K5348" s="191"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1.85</v>
      </c>
      <c r="L5348" s="192" t="str">
        <f t="shared" si="83"/>
        <v>Beer473</v>
      </c>
      <c r="M5348" s="191">
        <f>VLOOKUP(L5348,'Slope %'!C:D,2,0)</f>
        <v>0.12</v>
      </c>
    </row>
    <row r="5349" spans="1:13" x14ac:dyDescent="0.25">
      <c r="A5349">
        <v>59632</v>
      </c>
      <c r="B5349" s="58" t="s">
        <v>4515</v>
      </c>
      <c r="C5349" s="58" t="s">
        <v>423</v>
      </c>
      <c r="D5349" s="58" t="s">
        <v>476</v>
      </c>
      <c r="E5349" s="58">
        <v>750</v>
      </c>
      <c r="F5349" s="58">
        <v>12</v>
      </c>
      <c r="G5349" s="59">
        <v>14.5</v>
      </c>
      <c r="H5349" s="58" t="s">
        <v>471</v>
      </c>
      <c r="I5349" s="59">
        <v>49.99</v>
      </c>
      <c r="J5349">
        <v>1</v>
      </c>
      <c r="K5349" s="191"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8.49</v>
      </c>
      <c r="L5349" s="192" t="str">
        <f t="shared" si="83"/>
        <v>Wine750</v>
      </c>
      <c r="M5349" s="191">
        <f>VLOOKUP(L5349,'Slope %'!C:D,2,0)</f>
        <v>0.1</v>
      </c>
    </row>
    <row r="5350" spans="1:13" x14ac:dyDescent="0.25">
      <c r="A5350">
        <v>59633</v>
      </c>
      <c r="B5350" s="58" t="s">
        <v>4516</v>
      </c>
      <c r="C5350" s="58" t="s">
        <v>673</v>
      </c>
      <c r="D5350" s="58" t="s">
        <v>750</v>
      </c>
      <c r="E5350" s="58">
        <v>2840</v>
      </c>
      <c r="F5350" s="58">
        <v>3</v>
      </c>
      <c r="G5350" s="59">
        <v>5</v>
      </c>
      <c r="H5350" s="58" t="s">
        <v>448</v>
      </c>
      <c r="I5350" s="59">
        <v>26.99</v>
      </c>
      <c r="J5350">
        <v>8</v>
      </c>
      <c r="K5350" s="191"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11.09</v>
      </c>
      <c r="L5350" s="192" t="str">
        <f t="shared" si="83"/>
        <v>Ready to Drink2840</v>
      </c>
      <c r="M5350" s="191">
        <f>VLOOKUP(L5350,'Slope %'!C:D,2,0)</f>
        <v>7.0000000000000007E-2</v>
      </c>
    </row>
    <row r="5351" spans="1:13" x14ac:dyDescent="0.25">
      <c r="A5351">
        <v>59633</v>
      </c>
      <c r="B5351" s="58" t="s">
        <v>4516</v>
      </c>
      <c r="C5351" s="58" t="s">
        <v>673</v>
      </c>
      <c r="D5351" s="58" t="s">
        <v>750</v>
      </c>
      <c r="E5351" s="58">
        <v>2840</v>
      </c>
      <c r="F5351" s="58">
        <v>3</v>
      </c>
      <c r="G5351" s="59">
        <v>5</v>
      </c>
      <c r="H5351" s="58" t="s">
        <v>448</v>
      </c>
      <c r="I5351" s="59">
        <v>26.99</v>
      </c>
      <c r="J5351">
        <v>8</v>
      </c>
      <c r="K5351" s="191"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11.09</v>
      </c>
      <c r="L5351" s="192" t="str">
        <f t="shared" si="83"/>
        <v>Ready to Drink2840</v>
      </c>
      <c r="M5351" s="191">
        <f>VLOOKUP(L5351,'Slope %'!C:D,2,0)</f>
        <v>7.0000000000000007E-2</v>
      </c>
    </row>
    <row r="5352" spans="1:13" x14ac:dyDescent="0.25">
      <c r="A5352">
        <v>59634</v>
      </c>
      <c r="B5352" s="58" t="s">
        <v>4517</v>
      </c>
      <c r="C5352" s="58" t="s">
        <v>410</v>
      </c>
      <c r="D5352" s="58" t="s">
        <v>621</v>
      </c>
      <c r="E5352" s="58">
        <v>5325</v>
      </c>
      <c r="F5352" s="58">
        <v>1</v>
      </c>
      <c r="G5352" s="59">
        <v>4</v>
      </c>
      <c r="H5352" s="58" t="s">
        <v>1526</v>
      </c>
      <c r="I5352" s="59">
        <v>29.99</v>
      </c>
      <c r="J5352">
        <v>15</v>
      </c>
      <c r="K5352" s="191"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16.63</v>
      </c>
      <c r="L5352" s="192" t="str">
        <f t="shared" si="83"/>
        <v>Beer5325</v>
      </c>
      <c r="M5352" s="191">
        <f>VLOOKUP(L5352,'Slope %'!C:D,2,0)</f>
        <v>0.05</v>
      </c>
    </row>
    <row r="5353" spans="1:13" x14ac:dyDescent="0.25">
      <c r="A5353">
        <v>59634</v>
      </c>
      <c r="B5353" s="58" t="s">
        <v>4517</v>
      </c>
      <c r="C5353" s="58" t="s">
        <v>410</v>
      </c>
      <c r="D5353" s="58" t="s">
        <v>621</v>
      </c>
      <c r="E5353" s="58">
        <v>5325</v>
      </c>
      <c r="F5353" s="58">
        <v>1</v>
      </c>
      <c r="G5353" s="59">
        <v>4</v>
      </c>
      <c r="H5353" s="58" t="s">
        <v>1526</v>
      </c>
      <c r="I5353" s="59">
        <v>29.99</v>
      </c>
      <c r="J5353">
        <v>15</v>
      </c>
      <c r="K5353" s="191"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16.63</v>
      </c>
      <c r="L5353" s="192" t="str">
        <f t="shared" si="83"/>
        <v>Beer5325</v>
      </c>
      <c r="M5353" s="191">
        <f>VLOOKUP(L5353,'Slope %'!C:D,2,0)</f>
        <v>0.05</v>
      </c>
    </row>
    <row r="5354" spans="1:13" x14ac:dyDescent="0.25">
      <c r="A5354">
        <v>59640</v>
      </c>
      <c r="B5354" s="58" t="s">
        <v>4518</v>
      </c>
      <c r="C5354" s="58" t="s">
        <v>410</v>
      </c>
      <c r="D5354" s="58" t="s">
        <v>677</v>
      </c>
      <c r="E5354" s="58">
        <v>355</v>
      </c>
      <c r="F5354" s="58">
        <v>24</v>
      </c>
      <c r="G5354" s="59">
        <v>5.2</v>
      </c>
      <c r="H5354" s="58" t="s">
        <v>1613</v>
      </c>
      <c r="I5354" s="59">
        <v>2.81</v>
      </c>
      <c r="J5354">
        <v>1</v>
      </c>
      <c r="K5354" s="191"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1.44</v>
      </c>
      <c r="L5354" s="192" t="str">
        <f t="shared" si="83"/>
        <v>Beer355</v>
      </c>
      <c r="M5354" s="191">
        <f>VLOOKUP(L5354,'Slope %'!C:D,2,0)</f>
        <v>0.12</v>
      </c>
    </row>
    <row r="5355" spans="1:13" x14ac:dyDescent="0.25">
      <c r="A5355">
        <v>59640</v>
      </c>
      <c r="B5355" s="58" t="s">
        <v>4518</v>
      </c>
      <c r="C5355" s="58" t="s">
        <v>410</v>
      </c>
      <c r="D5355" s="58" t="s">
        <v>677</v>
      </c>
      <c r="E5355" s="58">
        <v>355</v>
      </c>
      <c r="F5355" s="58">
        <v>24</v>
      </c>
      <c r="G5355" s="59">
        <v>5.2</v>
      </c>
      <c r="H5355" s="58" t="s">
        <v>1613</v>
      </c>
      <c r="I5355" s="59">
        <v>2.81</v>
      </c>
      <c r="J5355">
        <v>1</v>
      </c>
      <c r="K5355" s="191"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1.44</v>
      </c>
      <c r="L5355" s="192" t="str">
        <f t="shared" si="83"/>
        <v>Beer355</v>
      </c>
      <c r="M5355" s="191">
        <f>VLOOKUP(L5355,'Slope %'!C:D,2,0)</f>
        <v>0.12</v>
      </c>
    </row>
    <row r="5356" spans="1:13" x14ac:dyDescent="0.25">
      <c r="A5356">
        <v>59657</v>
      </c>
      <c r="B5356" s="58" t="s">
        <v>4519</v>
      </c>
      <c r="C5356" s="58" t="s">
        <v>410</v>
      </c>
      <c r="D5356" s="58" t="s">
        <v>677</v>
      </c>
      <c r="E5356" s="58">
        <v>355</v>
      </c>
      <c r="F5356" s="58">
        <v>24</v>
      </c>
      <c r="G5356" s="59">
        <v>4.5</v>
      </c>
      <c r="H5356" s="58" t="s">
        <v>1613</v>
      </c>
      <c r="I5356" s="59">
        <v>1.88</v>
      </c>
      <c r="J5356">
        <v>1</v>
      </c>
      <c r="K5356" s="191"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1.25</v>
      </c>
      <c r="L5356" s="192" t="str">
        <f t="shared" si="83"/>
        <v>Beer355</v>
      </c>
      <c r="M5356" s="191">
        <f>VLOOKUP(L5356,'Slope %'!C:D,2,0)</f>
        <v>0.12</v>
      </c>
    </row>
    <row r="5357" spans="1:13" x14ac:dyDescent="0.25">
      <c r="A5357">
        <v>59657</v>
      </c>
      <c r="B5357" s="58" t="s">
        <v>4519</v>
      </c>
      <c r="C5357" s="58" t="s">
        <v>410</v>
      </c>
      <c r="D5357" s="58" t="s">
        <v>677</v>
      </c>
      <c r="E5357" s="58">
        <v>355</v>
      </c>
      <c r="F5357" s="58">
        <v>24</v>
      </c>
      <c r="G5357" s="59">
        <v>4.5</v>
      </c>
      <c r="H5357" s="58" t="s">
        <v>1613</v>
      </c>
      <c r="I5357" s="59">
        <v>1.88</v>
      </c>
      <c r="J5357">
        <v>1</v>
      </c>
      <c r="K5357" s="191"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1.25</v>
      </c>
      <c r="L5357" s="192" t="str">
        <f t="shared" si="83"/>
        <v>Beer355</v>
      </c>
      <c r="M5357" s="191">
        <f>VLOOKUP(L5357,'Slope %'!C:D,2,0)</f>
        <v>0.12</v>
      </c>
    </row>
    <row r="5358" spans="1:13" x14ac:dyDescent="0.25">
      <c r="A5358">
        <v>59660</v>
      </c>
      <c r="B5358" s="58" t="s">
        <v>4520</v>
      </c>
      <c r="C5358" s="58" t="s">
        <v>410</v>
      </c>
      <c r="D5358" s="58" t="s">
        <v>411</v>
      </c>
      <c r="E5358" s="58">
        <v>355</v>
      </c>
      <c r="F5358" s="58">
        <v>24</v>
      </c>
      <c r="G5358" s="59">
        <v>4.5</v>
      </c>
      <c r="H5358" s="58" t="s">
        <v>1613</v>
      </c>
      <c r="I5358" s="59">
        <v>1.53</v>
      </c>
      <c r="J5358">
        <v>1</v>
      </c>
      <c r="K5358" s="191"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1.25</v>
      </c>
      <c r="L5358" s="192" t="str">
        <f t="shared" si="83"/>
        <v>Beer355</v>
      </c>
      <c r="M5358" s="191">
        <f>VLOOKUP(L5358,'Slope %'!C:D,2,0)</f>
        <v>0.12</v>
      </c>
    </row>
    <row r="5359" spans="1:13" x14ac:dyDescent="0.25">
      <c r="A5359">
        <v>59660</v>
      </c>
      <c r="B5359" s="58" t="s">
        <v>4520</v>
      </c>
      <c r="C5359" s="58" t="s">
        <v>410</v>
      </c>
      <c r="D5359" s="58" t="s">
        <v>411</v>
      </c>
      <c r="E5359" s="58">
        <v>355</v>
      </c>
      <c r="F5359" s="58">
        <v>24</v>
      </c>
      <c r="G5359" s="59">
        <v>4.5</v>
      </c>
      <c r="H5359" s="58" t="s">
        <v>1613</v>
      </c>
      <c r="I5359" s="59">
        <v>1.53</v>
      </c>
      <c r="J5359">
        <v>1</v>
      </c>
      <c r="K5359" s="191"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1.25</v>
      </c>
      <c r="L5359" s="192" t="str">
        <f t="shared" si="83"/>
        <v>Beer355</v>
      </c>
      <c r="M5359" s="191">
        <f>VLOOKUP(L5359,'Slope %'!C:D,2,0)</f>
        <v>0.12</v>
      </c>
    </row>
    <row r="5360" spans="1:13" x14ac:dyDescent="0.25">
      <c r="A5360">
        <v>59695</v>
      </c>
      <c r="B5360" s="58" t="s">
        <v>4521</v>
      </c>
      <c r="C5360" s="58" t="s">
        <v>410</v>
      </c>
      <c r="D5360" s="58" t="s">
        <v>621</v>
      </c>
      <c r="E5360" s="58">
        <v>355</v>
      </c>
      <c r="F5360" s="58">
        <v>24</v>
      </c>
      <c r="G5360" s="59">
        <v>3.5</v>
      </c>
      <c r="H5360" s="58" t="s">
        <v>2181</v>
      </c>
      <c r="I5360" s="59">
        <v>2.75</v>
      </c>
      <c r="J5360">
        <v>1</v>
      </c>
      <c r="K5360" s="191"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0.97</v>
      </c>
      <c r="L5360" s="192" t="str">
        <f t="shared" si="83"/>
        <v>Beer355</v>
      </c>
      <c r="M5360" s="191">
        <f>VLOOKUP(L5360,'Slope %'!C:D,2,0)</f>
        <v>0.12</v>
      </c>
    </row>
    <row r="5361" spans="1:13" x14ac:dyDescent="0.25">
      <c r="A5361">
        <v>59695</v>
      </c>
      <c r="B5361" s="58" t="s">
        <v>4521</v>
      </c>
      <c r="C5361" s="58" t="s">
        <v>410</v>
      </c>
      <c r="D5361" s="58" t="s">
        <v>621</v>
      </c>
      <c r="E5361" s="58">
        <v>355</v>
      </c>
      <c r="F5361" s="58">
        <v>24</v>
      </c>
      <c r="G5361" s="59">
        <v>3.5</v>
      </c>
      <c r="H5361" s="58" t="s">
        <v>2181</v>
      </c>
      <c r="I5361" s="59">
        <v>2.75</v>
      </c>
      <c r="J5361">
        <v>1</v>
      </c>
      <c r="K5361" s="191"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0.97</v>
      </c>
      <c r="L5361" s="192" t="str">
        <f t="shared" si="83"/>
        <v>Beer355</v>
      </c>
      <c r="M5361" s="191">
        <f>VLOOKUP(L5361,'Slope %'!C:D,2,0)</f>
        <v>0.12</v>
      </c>
    </row>
    <row r="5362" spans="1:13" x14ac:dyDescent="0.25">
      <c r="A5362">
        <v>59697</v>
      </c>
      <c r="B5362" s="58" t="s">
        <v>4522</v>
      </c>
      <c r="C5362" s="58" t="s">
        <v>673</v>
      </c>
      <c r="D5362" s="58" t="s">
        <v>1122</v>
      </c>
      <c r="E5362" s="58">
        <v>500</v>
      </c>
      <c r="F5362" s="58">
        <v>12</v>
      </c>
      <c r="G5362" s="59">
        <v>10.199999999999999</v>
      </c>
      <c r="H5362" s="58" t="s">
        <v>3224</v>
      </c>
      <c r="I5362" s="59">
        <v>13.49</v>
      </c>
      <c r="J5362">
        <v>1</v>
      </c>
      <c r="K5362" s="191"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4.22</v>
      </c>
      <c r="L5362" s="192" t="str">
        <f t="shared" si="83"/>
        <v>Ready to Drink500</v>
      </c>
      <c r="M5362" s="191">
        <f>VLOOKUP(L5362,'Slope %'!C:D,2,0)</f>
        <v>0.12</v>
      </c>
    </row>
    <row r="5363" spans="1:13" x14ac:dyDescent="0.25">
      <c r="A5363">
        <v>59697</v>
      </c>
      <c r="B5363" s="58" t="s">
        <v>4522</v>
      </c>
      <c r="C5363" s="58" t="s">
        <v>673</v>
      </c>
      <c r="D5363" s="58" t="s">
        <v>1122</v>
      </c>
      <c r="E5363" s="58">
        <v>500</v>
      </c>
      <c r="F5363" s="58">
        <v>12</v>
      </c>
      <c r="G5363" s="59">
        <v>10.199999999999999</v>
      </c>
      <c r="H5363" s="58" t="s">
        <v>3224</v>
      </c>
      <c r="I5363" s="59">
        <v>13.49</v>
      </c>
      <c r="J5363">
        <v>1</v>
      </c>
      <c r="K5363" s="191"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4.22</v>
      </c>
      <c r="L5363" s="192" t="str">
        <f t="shared" si="83"/>
        <v>Ready to Drink500</v>
      </c>
      <c r="M5363" s="191">
        <f>VLOOKUP(L5363,'Slope %'!C:D,2,0)</f>
        <v>0.12</v>
      </c>
    </row>
    <row r="5364" spans="1:13" x14ac:dyDescent="0.25">
      <c r="A5364">
        <v>59699</v>
      </c>
      <c r="B5364" s="58" t="s">
        <v>4523</v>
      </c>
      <c r="C5364" s="58" t="s">
        <v>410</v>
      </c>
      <c r="D5364" s="58" t="s">
        <v>621</v>
      </c>
      <c r="E5364" s="58">
        <v>1892</v>
      </c>
      <c r="F5364" s="58">
        <v>6</v>
      </c>
      <c r="G5364" s="59">
        <v>4</v>
      </c>
      <c r="H5364" s="58" t="s">
        <v>2818</v>
      </c>
      <c r="I5364" s="59">
        <v>15.79</v>
      </c>
      <c r="J5364">
        <v>4</v>
      </c>
      <c r="K5364" s="191"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5.91</v>
      </c>
      <c r="L5364" s="192" t="str">
        <f t="shared" si="83"/>
        <v>Beer1892</v>
      </c>
      <c r="M5364" s="191">
        <f>VLOOKUP(L5364,'Slope %'!C:D,2,0)</f>
        <v>0.1</v>
      </c>
    </row>
    <row r="5365" spans="1:13" x14ac:dyDescent="0.25">
      <c r="A5365">
        <v>59699</v>
      </c>
      <c r="B5365" s="58" t="s">
        <v>4523</v>
      </c>
      <c r="C5365" s="58" t="s">
        <v>410</v>
      </c>
      <c r="D5365" s="58" t="s">
        <v>621</v>
      </c>
      <c r="E5365" s="58">
        <v>1892</v>
      </c>
      <c r="F5365" s="58">
        <v>6</v>
      </c>
      <c r="G5365" s="59">
        <v>4</v>
      </c>
      <c r="H5365" s="58" t="s">
        <v>1903</v>
      </c>
      <c r="I5365" s="59">
        <v>15.79</v>
      </c>
      <c r="J5365">
        <v>4</v>
      </c>
      <c r="K5365" s="191"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5.91</v>
      </c>
      <c r="L5365" s="192" t="str">
        <f t="shared" si="83"/>
        <v>Beer1892</v>
      </c>
      <c r="M5365" s="191">
        <f>VLOOKUP(L5365,'Slope %'!C:D,2,0)</f>
        <v>0.1</v>
      </c>
    </row>
    <row r="5366" spans="1:13" x14ac:dyDescent="0.25">
      <c r="A5366">
        <v>59737</v>
      </c>
      <c r="B5366" s="58" t="s">
        <v>4524</v>
      </c>
      <c r="C5366" s="58" t="s">
        <v>410</v>
      </c>
      <c r="D5366" s="58" t="s">
        <v>411</v>
      </c>
      <c r="E5366" s="58">
        <v>2130</v>
      </c>
      <c r="F5366" s="58">
        <v>4</v>
      </c>
      <c r="G5366" s="59">
        <v>5</v>
      </c>
      <c r="H5366" s="58" t="s">
        <v>2967</v>
      </c>
      <c r="I5366" s="59">
        <v>13.99</v>
      </c>
      <c r="J5366">
        <v>6</v>
      </c>
      <c r="K5366" s="191"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8.31</v>
      </c>
      <c r="L5366" s="192" t="str">
        <f t="shared" si="83"/>
        <v>Beer2130</v>
      </c>
      <c r="M5366" s="191">
        <f>VLOOKUP(L5366,'Slope %'!C:D,2,0)</f>
        <v>0.1</v>
      </c>
    </row>
    <row r="5367" spans="1:13" x14ac:dyDescent="0.25">
      <c r="A5367">
        <v>59737</v>
      </c>
      <c r="B5367" s="58" t="s">
        <v>4524</v>
      </c>
      <c r="C5367" s="58" t="s">
        <v>410</v>
      </c>
      <c r="D5367" s="58" t="s">
        <v>411</v>
      </c>
      <c r="E5367" s="58">
        <v>2130</v>
      </c>
      <c r="F5367" s="58">
        <v>4</v>
      </c>
      <c r="G5367" s="59">
        <v>5</v>
      </c>
      <c r="H5367" s="58" t="s">
        <v>2967</v>
      </c>
      <c r="I5367" s="59">
        <v>13.99</v>
      </c>
      <c r="J5367">
        <v>6</v>
      </c>
      <c r="K5367" s="191"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8.31</v>
      </c>
      <c r="L5367" s="192" t="str">
        <f t="shared" si="83"/>
        <v>Beer2130</v>
      </c>
      <c r="M5367" s="191">
        <f>VLOOKUP(L5367,'Slope %'!C:D,2,0)</f>
        <v>0.1</v>
      </c>
    </row>
    <row r="5368" spans="1:13" x14ac:dyDescent="0.25">
      <c r="A5368">
        <v>59738</v>
      </c>
      <c r="B5368" s="58" t="s">
        <v>4525</v>
      </c>
      <c r="C5368" s="58" t="s">
        <v>410</v>
      </c>
      <c r="D5368" s="58" t="s">
        <v>717</v>
      </c>
      <c r="E5368" s="58">
        <v>355</v>
      </c>
      <c r="F5368" s="58">
        <v>24</v>
      </c>
      <c r="G5368" s="59">
        <v>6</v>
      </c>
      <c r="H5368" s="58" t="s">
        <v>2967</v>
      </c>
      <c r="I5368" s="59">
        <v>3.89</v>
      </c>
      <c r="J5368">
        <v>1</v>
      </c>
      <c r="K5368" s="191"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1.66</v>
      </c>
      <c r="L5368" s="192" t="str">
        <f t="shared" si="83"/>
        <v>Beer355</v>
      </c>
      <c r="M5368" s="191">
        <f>VLOOKUP(L5368,'Slope %'!C:D,2,0)</f>
        <v>0.12</v>
      </c>
    </row>
    <row r="5369" spans="1:13" x14ac:dyDescent="0.25">
      <c r="A5369">
        <v>59738</v>
      </c>
      <c r="B5369" s="58" t="s">
        <v>4525</v>
      </c>
      <c r="C5369" s="58" t="s">
        <v>410</v>
      </c>
      <c r="D5369" s="58" t="s">
        <v>717</v>
      </c>
      <c r="E5369" s="58">
        <v>355</v>
      </c>
      <c r="F5369" s="58">
        <v>24</v>
      </c>
      <c r="G5369" s="59">
        <v>6</v>
      </c>
      <c r="H5369" s="58" t="s">
        <v>2967</v>
      </c>
      <c r="I5369" s="59">
        <v>3.89</v>
      </c>
      <c r="J5369">
        <v>1</v>
      </c>
      <c r="K5369" s="191"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1.66</v>
      </c>
      <c r="L5369" s="192" t="str">
        <f t="shared" si="83"/>
        <v>Beer355</v>
      </c>
      <c r="M5369" s="191">
        <f>VLOOKUP(L5369,'Slope %'!C:D,2,0)</f>
        <v>0.12</v>
      </c>
    </row>
    <row r="5370" spans="1:13" x14ac:dyDescent="0.25">
      <c r="A5370">
        <v>59741</v>
      </c>
      <c r="B5370" s="58" t="s">
        <v>4526</v>
      </c>
      <c r="C5370" s="58" t="s">
        <v>410</v>
      </c>
      <c r="D5370" s="58" t="s">
        <v>411</v>
      </c>
      <c r="E5370" s="58">
        <v>2838</v>
      </c>
      <c r="F5370" s="58">
        <v>4</v>
      </c>
      <c r="G5370" s="59">
        <v>4.5999999999999996</v>
      </c>
      <c r="H5370" s="58" t="s">
        <v>600</v>
      </c>
      <c r="I5370" s="59">
        <v>20.99</v>
      </c>
      <c r="J5370">
        <v>6</v>
      </c>
      <c r="K5370" s="191"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10.19</v>
      </c>
      <c r="L5370" s="192" t="str">
        <f t="shared" si="83"/>
        <v>Beer2838</v>
      </c>
      <c r="M5370" s="191">
        <f>VLOOKUP(L5370,'Slope %'!C:D,2,0)</f>
        <v>7.0000000000000007E-2</v>
      </c>
    </row>
    <row r="5371" spans="1:13" x14ac:dyDescent="0.25">
      <c r="A5371">
        <v>59741</v>
      </c>
      <c r="B5371" s="58" t="s">
        <v>4526</v>
      </c>
      <c r="C5371" s="58" t="s">
        <v>410</v>
      </c>
      <c r="D5371" s="58" t="s">
        <v>411</v>
      </c>
      <c r="E5371" s="58">
        <v>2838</v>
      </c>
      <c r="F5371" s="58">
        <v>4</v>
      </c>
      <c r="G5371" s="59">
        <v>4.5999999999999996</v>
      </c>
      <c r="H5371" s="58" t="s">
        <v>600</v>
      </c>
      <c r="I5371" s="59">
        <v>20.99</v>
      </c>
      <c r="J5371">
        <v>6</v>
      </c>
      <c r="K5371" s="191"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10.19</v>
      </c>
      <c r="L5371" s="192" t="str">
        <f t="shared" si="83"/>
        <v>Beer2838</v>
      </c>
      <c r="M5371" s="191">
        <f>VLOOKUP(L5371,'Slope %'!C:D,2,0)</f>
        <v>7.0000000000000007E-2</v>
      </c>
    </row>
    <row r="5372" spans="1:13" x14ac:dyDescent="0.25">
      <c r="A5372">
        <v>59756</v>
      </c>
      <c r="B5372" s="58" t="s">
        <v>4527</v>
      </c>
      <c r="C5372" s="58" t="s">
        <v>410</v>
      </c>
      <c r="D5372" s="58" t="s">
        <v>717</v>
      </c>
      <c r="E5372" s="58">
        <v>473</v>
      </c>
      <c r="F5372" s="58">
        <v>24</v>
      </c>
      <c r="G5372" s="59">
        <v>5.9</v>
      </c>
      <c r="H5372" s="58" t="s">
        <v>2280</v>
      </c>
      <c r="I5372" s="59">
        <v>4.99</v>
      </c>
      <c r="J5372">
        <v>1</v>
      </c>
      <c r="K5372" s="191"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2.1800000000000002</v>
      </c>
      <c r="L5372" s="192" t="str">
        <f t="shared" si="83"/>
        <v>Beer473</v>
      </c>
      <c r="M5372" s="191">
        <f>VLOOKUP(L5372,'Slope %'!C:D,2,0)</f>
        <v>0.12</v>
      </c>
    </row>
    <row r="5373" spans="1:13" x14ac:dyDescent="0.25">
      <c r="A5373">
        <v>59756</v>
      </c>
      <c r="B5373" s="58" t="s">
        <v>4527</v>
      </c>
      <c r="C5373" s="58" t="s">
        <v>410</v>
      </c>
      <c r="D5373" s="58" t="s">
        <v>717</v>
      </c>
      <c r="E5373" s="58">
        <v>473</v>
      </c>
      <c r="F5373" s="58">
        <v>24</v>
      </c>
      <c r="G5373" s="59">
        <v>5.9</v>
      </c>
      <c r="H5373" s="58" t="s">
        <v>2280</v>
      </c>
      <c r="I5373" s="59">
        <v>4.99</v>
      </c>
      <c r="J5373">
        <v>1</v>
      </c>
      <c r="K5373" s="191"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2.1800000000000002</v>
      </c>
      <c r="L5373" s="192" t="str">
        <f t="shared" si="83"/>
        <v>Beer473</v>
      </c>
      <c r="M5373" s="191">
        <f>VLOOKUP(L5373,'Slope %'!C:D,2,0)</f>
        <v>0.12</v>
      </c>
    </row>
    <row r="5374" spans="1:13" x14ac:dyDescent="0.25">
      <c r="A5374">
        <v>59758</v>
      </c>
      <c r="B5374" s="58" t="s">
        <v>4528</v>
      </c>
      <c r="C5374" s="58" t="s">
        <v>410</v>
      </c>
      <c r="D5374" s="58" t="s">
        <v>411</v>
      </c>
      <c r="E5374" s="58">
        <v>473</v>
      </c>
      <c r="F5374" s="58">
        <v>24</v>
      </c>
      <c r="G5374" s="59">
        <v>5.25</v>
      </c>
      <c r="H5374" s="58" t="s">
        <v>2181</v>
      </c>
      <c r="I5374" s="59">
        <v>3.65</v>
      </c>
      <c r="J5374">
        <v>1</v>
      </c>
      <c r="K5374" s="191"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1.94</v>
      </c>
      <c r="L5374" s="192" t="str">
        <f t="shared" si="83"/>
        <v>Beer473</v>
      </c>
      <c r="M5374" s="191">
        <f>VLOOKUP(L5374,'Slope %'!C:D,2,0)</f>
        <v>0.12</v>
      </c>
    </row>
    <row r="5375" spans="1:13" x14ac:dyDescent="0.25">
      <c r="A5375">
        <v>59758</v>
      </c>
      <c r="B5375" s="58" t="s">
        <v>4528</v>
      </c>
      <c r="C5375" s="58" t="s">
        <v>410</v>
      </c>
      <c r="D5375" s="58" t="s">
        <v>411</v>
      </c>
      <c r="E5375" s="58">
        <v>473</v>
      </c>
      <c r="F5375" s="58">
        <v>24</v>
      </c>
      <c r="G5375" s="59">
        <v>5.25</v>
      </c>
      <c r="H5375" s="58" t="s">
        <v>2181</v>
      </c>
      <c r="I5375" s="59">
        <v>3.65</v>
      </c>
      <c r="J5375">
        <v>1</v>
      </c>
      <c r="K5375" s="191"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1.94</v>
      </c>
      <c r="L5375" s="192" t="str">
        <f t="shared" si="83"/>
        <v>Beer473</v>
      </c>
      <c r="M5375" s="191">
        <f>VLOOKUP(L5375,'Slope %'!C:D,2,0)</f>
        <v>0.12</v>
      </c>
    </row>
    <row r="5376" spans="1:13" x14ac:dyDescent="0.25">
      <c r="A5376">
        <v>59771</v>
      </c>
      <c r="B5376" s="58" t="s">
        <v>4529</v>
      </c>
      <c r="C5376" s="58" t="s">
        <v>410</v>
      </c>
      <c r="D5376" s="58" t="s">
        <v>717</v>
      </c>
      <c r="E5376" s="58">
        <v>473</v>
      </c>
      <c r="F5376" s="58">
        <v>24</v>
      </c>
      <c r="G5376" s="59">
        <v>5.9</v>
      </c>
      <c r="H5376" s="58" t="s">
        <v>2280</v>
      </c>
      <c r="I5376" s="59">
        <v>4.99</v>
      </c>
      <c r="J5376">
        <v>1</v>
      </c>
      <c r="K5376" s="191"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2.1800000000000002</v>
      </c>
      <c r="L5376" s="192" t="str">
        <f t="shared" si="83"/>
        <v>Beer473</v>
      </c>
      <c r="M5376" s="191">
        <f>VLOOKUP(L5376,'Slope %'!C:D,2,0)</f>
        <v>0.12</v>
      </c>
    </row>
    <row r="5377" spans="1:13" x14ac:dyDescent="0.25">
      <c r="A5377">
        <v>59771</v>
      </c>
      <c r="B5377" s="58" t="s">
        <v>4529</v>
      </c>
      <c r="C5377" s="58" t="s">
        <v>410</v>
      </c>
      <c r="D5377" s="58" t="s">
        <v>717</v>
      </c>
      <c r="E5377" s="58">
        <v>473</v>
      </c>
      <c r="F5377" s="58">
        <v>24</v>
      </c>
      <c r="G5377" s="59">
        <v>5.9</v>
      </c>
      <c r="H5377" s="58" t="s">
        <v>2280</v>
      </c>
      <c r="I5377" s="59">
        <v>4.99</v>
      </c>
      <c r="J5377">
        <v>1</v>
      </c>
      <c r="K5377" s="191"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2.1800000000000002</v>
      </c>
      <c r="L5377" s="192" t="str">
        <f t="shared" si="83"/>
        <v>Beer473</v>
      </c>
      <c r="M5377" s="191">
        <f>VLOOKUP(L5377,'Slope %'!C:D,2,0)</f>
        <v>0.12</v>
      </c>
    </row>
    <row r="5378" spans="1:13" x14ac:dyDescent="0.25">
      <c r="A5378">
        <v>59790</v>
      </c>
      <c r="B5378" s="58" t="s">
        <v>4530</v>
      </c>
      <c r="C5378" s="58" t="s">
        <v>410</v>
      </c>
      <c r="D5378" s="58" t="s">
        <v>677</v>
      </c>
      <c r="E5378" s="58">
        <v>473</v>
      </c>
      <c r="F5378" s="58">
        <v>24</v>
      </c>
      <c r="G5378" s="59">
        <v>5.5</v>
      </c>
      <c r="H5378" s="58" t="s">
        <v>2644</v>
      </c>
      <c r="I5378" s="59">
        <v>4.05</v>
      </c>
      <c r="J5378">
        <v>1</v>
      </c>
      <c r="K5378" s="191"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2.0299999999999998</v>
      </c>
      <c r="L5378" s="192" t="str">
        <f t="shared" si="83"/>
        <v>Beer473</v>
      </c>
      <c r="M5378" s="191">
        <f>VLOOKUP(L5378,'Slope %'!C:D,2,0)</f>
        <v>0.12</v>
      </c>
    </row>
    <row r="5379" spans="1:13" x14ac:dyDescent="0.25">
      <c r="A5379">
        <v>59790</v>
      </c>
      <c r="B5379" s="58" t="s">
        <v>4530</v>
      </c>
      <c r="C5379" s="58" t="s">
        <v>410</v>
      </c>
      <c r="D5379" s="58" t="s">
        <v>677</v>
      </c>
      <c r="E5379" s="58">
        <v>473</v>
      </c>
      <c r="F5379" s="58">
        <v>24</v>
      </c>
      <c r="G5379" s="59">
        <v>5.5</v>
      </c>
      <c r="H5379" s="58" t="s">
        <v>2644</v>
      </c>
      <c r="I5379" s="59">
        <v>4.05</v>
      </c>
      <c r="J5379">
        <v>1</v>
      </c>
      <c r="K5379" s="191"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2.0299999999999998</v>
      </c>
      <c r="L5379" s="192" t="str">
        <f t="shared" ref="L5379:L5442" si="84">(_xlfn.CONCAT(C5379,E5379))</f>
        <v>Beer473</v>
      </c>
      <c r="M5379" s="191">
        <f>VLOOKUP(L5379,'Slope %'!C:D,2,0)</f>
        <v>0.12</v>
      </c>
    </row>
    <row r="5380" spans="1:13" x14ac:dyDescent="0.25">
      <c r="A5380">
        <v>59796</v>
      </c>
      <c r="B5380" s="58" t="s">
        <v>4531</v>
      </c>
      <c r="C5380" s="58" t="s">
        <v>673</v>
      </c>
      <c r="D5380" s="58" t="s">
        <v>674</v>
      </c>
      <c r="E5380" s="58">
        <v>4260</v>
      </c>
      <c r="F5380" s="58">
        <v>2</v>
      </c>
      <c r="G5380" s="59">
        <v>5</v>
      </c>
      <c r="H5380" s="58" t="s">
        <v>412</v>
      </c>
      <c r="I5380" s="59">
        <v>33.29</v>
      </c>
      <c r="J5380">
        <v>12</v>
      </c>
      <c r="K5380" s="191"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16.63</v>
      </c>
      <c r="L5380" s="192" t="str">
        <f t="shared" si="84"/>
        <v>Ready to Drink4260</v>
      </c>
      <c r="M5380" s="191">
        <f>VLOOKUP(L5380,'Slope %'!C:D,2,0)</f>
        <v>7.0000000000000007E-2</v>
      </c>
    </row>
    <row r="5381" spans="1:13" x14ac:dyDescent="0.25">
      <c r="A5381">
        <v>59796</v>
      </c>
      <c r="B5381" s="58" t="s">
        <v>4531</v>
      </c>
      <c r="C5381" s="58" t="s">
        <v>673</v>
      </c>
      <c r="D5381" s="58" t="s">
        <v>674</v>
      </c>
      <c r="E5381" s="58">
        <v>4260</v>
      </c>
      <c r="F5381" s="58">
        <v>2</v>
      </c>
      <c r="G5381" s="59">
        <v>5</v>
      </c>
      <c r="H5381" s="58" t="s">
        <v>412</v>
      </c>
      <c r="I5381" s="59">
        <v>33.29</v>
      </c>
      <c r="J5381">
        <v>12</v>
      </c>
      <c r="K5381" s="191"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16.63</v>
      </c>
      <c r="L5381" s="192" t="str">
        <f t="shared" si="84"/>
        <v>Ready to Drink4260</v>
      </c>
      <c r="M5381" s="191">
        <f>VLOOKUP(L5381,'Slope %'!C:D,2,0)</f>
        <v>7.0000000000000007E-2</v>
      </c>
    </row>
    <row r="5382" spans="1:13" x14ac:dyDescent="0.25">
      <c r="A5382">
        <v>59804</v>
      </c>
      <c r="B5382" s="58" t="s">
        <v>4532</v>
      </c>
      <c r="C5382" s="58" t="s">
        <v>423</v>
      </c>
      <c r="D5382" s="58" t="s">
        <v>476</v>
      </c>
      <c r="E5382" s="58">
        <v>750</v>
      </c>
      <c r="F5382" s="58">
        <v>12</v>
      </c>
      <c r="G5382" s="59">
        <v>15.2</v>
      </c>
      <c r="H5382" s="58" t="s">
        <v>496</v>
      </c>
      <c r="I5382" s="59">
        <v>60.99</v>
      </c>
      <c r="J5382">
        <v>1</v>
      </c>
      <c r="K5382" s="191"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8.9</v>
      </c>
      <c r="L5382" s="192" t="str">
        <f t="shared" si="84"/>
        <v>Wine750</v>
      </c>
      <c r="M5382" s="191">
        <f>VLOOKUP(L5382,'Slope %'!C:D,2,0)</f>
        <v>0.1</v>
      </c>
    </row>
    <row r="5383" spans="1:13" x14ac:dyDescent="0.25">
      <c r="A5383">
        <v>59807</v>
      </c>
      <c r="B5383" s="58" t="s">
        <v>4533</v>
      </c>
      <c r="C5383" s="58" t="s">
        <v>673</v>
      </c>
      <c r="D5383" s="58" t="s">
        <v>1091</v>
      </c>
      <c r="E5383" s="58">
        <v>473</v>
      </c>
      <c r="F5383" s="58">
        <v>24</v>
      </c>
      <c r="G5383" s="59">
        <v>4</v>
      </c>
      <c r="H5383" s="58" t="s">
        <v>1200</v>
      </c>
      <c r="I5383" s="59">
        <v>3.99</v>
      </c>
      <c r="J5383">
        <v>1</v>
      </c>
      <c r="K5383" s="191"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1.57</v>
      </c>
      <c r="L5383" s="192" t="str">
        <f t="shared" si="84"/>
        <v>Ready to Drink473</v>
      </c>
      <c r="M5383" s="191">
        <f>VLOOKUP(L5383,'Slope %'!C:D,2,0)</f>
        <v>0.12</v>
      </c>
    </row>
    <row r="5384" spans="1:13" x14ac:dyDescent="0.25">
      <c r="A5384">
        <v>59807</v>
      </c>
      <c r="B5384" s="58" t="s">
        <v>4533</v>
      </c>
      <c r="C5384" s="58" t="s">
        <v>673</v>
      </c>
      <c r="D5384" s="58" t="s">
        <v>1091</v>
      </c>
      <c r="E5384" s="58">
        <v>473</v>
      </c>
      <c r="F5384" s="58">
        <v>24</v>
      </c>
      <c r="G5384" s="59">
        <v>4</v>
      </c>
      <c r="H5384" s="58" t="s">
        <v>1200</v>
      </c>
      <c r="I5384" s="59">
        <v>3.99</v>
      </c>
      <c r="J5384">
        <v>1</v>
      </c>
      <c r="K5384" s="191"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1.57</v>
      </c>
      <c r="L5384" s="192" t="str">
        <f t="shared" si="84"/>
        <v>Ready to Drink473</v>
      </c>
      <c r="M5384" s="191">
        <f>VLOOKUP(L5384,'Slope %'!C:D,2,0)</f>
        <v>0.12</v>
      </c>
    </row>
    <row r="5385" spans="1:13" x14ac:dyDescent="0.25">
      <c r="A5385">
        <v>59809</v>
      </c>
      <c r="B5385" s="58" t="s">
        <v>4534</v>
      </c>
      <c r="C5385" s="58" t="s">
        <v>673</v>
      </c>
      <c r="D5385" s="58" t="s">
        <v>1091</v>
      </c>
      <c r="E5385" s="58">
        <v>473</v>
      </c>
      <c r="F5385" s="58">
        <v>24</v>
      </c>
      <c r="G5385" s="59">
        <v>4</v>
      </c>
      <c r="H5385" s="58" t="s">
        <v>1200</v>
      </c>
      <c r="I5385" s="59">
        <v>3.99</v>
      </c>
      <c r="J5385">
        <v>1</v>
      </c>
      <c r="K5385" s="191"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1.57</v>
      </c>
      <c r="L5385" s="192" t="str">
        <f t="shared" si="84"/>
        <v>Ready to Drink473</v>
      </c>
      <c r="M5385" s="191">
        <f>VLOOKUP(L5385,'Slope %'!C:D,2,0)</f>
        <v>0.12</v>
      </c>
    </row>
    <row r="5386" spans="1:13" x14ac:dyDescent="0.25">
      <c r="A5386">
        <v>59809</v>
      </c>
      <c r="B5386" s="58" t="s">
        <v>4534</v>
      </c>
      <c r="C5386" s="58" t="s">
        <v>673</v>
      </c>
      <c r="D5386" s="58" t="s">
        <v>1091</v>
      </c>
      <c r="E5386" s="58">
        <v>473</v>
      </c>
      <c r="F5386" s="58">
        <v>24</v>
      </c>
      <c r="G5386" s="59">
        <v>4</v>
      </c>
      <c r="H5386" s="58" t="s">
        <v>1200</v>
      </c>
      <c r="I5386" s="59">
        <v>3.99</v>
      </c>
      <c r="J5386">
        <v>1</v>
      </c>
      <c r="K5386" s="191"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1.57</v>
      </c>
      <c r="L5386" s="192" t="str">
        <f t="shared" si="84"/>
        <v>Ready to Drink473</v>
      </c>
      <c r="M5386" s="191">
        <f>VLOOKUP(L5386,'Slope %'!C:D,2,0)</f>
        <v>0.12</v>
      </c>
    </row>
    <row r="5387" spans="1:13" x14ac:dyDescent="0.25">
      <c r="A5387">
        <v>59825</v>
      </c>
      <c r="B5387" s="58" t="s">
        <v>4535</v>
      </c>
      <c r="C5387" s="58" t="s">
        <v>423</v>
      </c>
      <c r="D5387" s="58" t="s">
        <v>476</v>
      </c>
      <c r="E5387" s="58">
        <v>750</v>
      </c>
      <c r="F5387" s="58">
        <v>12</v>
      </c>
      <c r="G5387" s="59">
        <v>13.4</v>
      </c>
      <c r="H5387" s="58" t="s">
        <v>1680</v>
      </c>
      <c r="I5387" s="59">
        <v>17.850000000000001</v>
      </c>
      <c r="J5387">
        <v>1</v>
      </c>
      <c r="K5387" s="191"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7.85</v>
      </c>
      <c r="L5387" s="192" t="str">
        <f t="shared" si="84"/>
        <v>Wine750</v>
      </c>
      <c r="M5387" s="191">
        <f>VLOOKUP(L5387,'Slope %'!C:D,2,0)</f>
        <v>0.1</v>
      </c>
    </row>
    <row r="5388" spans="1:13" x14ac:dyDescent="0.25">
      <c r="A5388">
        <v>59826</v>
      </c>
      <c r="B5388" s="58" t="s">
        <v>4536</v>
      </c>
      <c r="C5388" s="58" t="s">
        <v>673</v>
      </c>
      <c r="D5388" s="58" t="s">
        <v>1398</v>
      </c>
      <c r="E5388" s="58">
        <v>750</v>
      </c>
      <c r="F5388" s="58">
        <v>12</v>
      </c>
      <c r="G5388" s="59">
        <v>5.5</v>
      </c>
      <c r="H5388" s="58" t="s">
        <v>3224</v>
      </c>
      <c r="I5388" s="59">
        <v>18.989999999999998</v>
      </c>
      <c r="J5388">
        <v>1</v>
      </c>
      <c r="K5388" s="191"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3.22</v>
      </c>
      <c r="L5388" s="192" t="str">
        <f t="shared" si="84"/>
        <v>Ready to Drink750</v>
      </c>
      <c r="M5388" s="191">
        <f>VLOOKUP(L5388,'Slope %'!C:D,2,0)</f>
        <v>0.12</v>
      </c>
    </row>
    <row r="5389" spans="1:13" x14ac:dyDescent="0.25">
      <c r="A5389">
        <v>59826</v>
      </c>
      <c r="B5389" s="58" t="s">
        <v>4536</v>
      </c>
      <c r="C5389" s="58" t="s">
        <v>673</v>
      </c>
      <c r="D5389" s="58" t="s">
        <v>1398</v>
      </c>
      <c r="E5389" s="58">
        <v>750</v>
      </c>
      <c r="F5389" s="58">
        <v>12</v>
      </c>
      <c r="G5389" s="59">
        <v>5.5</v>
      </c>
      <c r="H5389" s="58" t="s">
        <v>3224</v>
      </c>
      <c r="I5389" s="59">
        <v>18.989999999999998</v>
      </c>
      <c r="J5389">
        <v>1</v>
      </c>
      <c r="K5389" s="191"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3.22</v>
      </c>
      <c r="L5389" s="192" t="str">
        <f t="shared" si="84"/>
        <v>Ready to Drink750</v>
      </c>
      <c r="M5389" s="191">
        <f>VLOOKUP(L5389,'Slope %'!C:D,2,0)</f>
        <v>0.12</v>
      </c>
    </row>
    <row r="5390" spans="1:13" x14ac:dyDescent="0.25">
      <c r="A5390">
        <v>59827</v>
      </c>
      <c r="B5390" s="58" t="s">
        <v>4537</v>
      </c>
      <c r="C5390" s="58" t="s">
        <v>673</v>
      </c>
      <c r="D5390" s="58" t="s">
        <v>1398</v>
      </c>
      <c r="E5390" s="58">
        <v>750</v>
      </c>
      <c r="F5390" s="58">
        <v>12</v>
      </c>
      <c r="G5390" s="59">
        <v>5.3</v>
      </c>
      <c r="H5390" s="58" t="s">
        <v>3224</v>
      </c>
      <c r="I5390" s="59">
        <v>18.989999999999998</v>
      </c>
      <c r="J5390">
        <v>1</v>
      </c>
      <c r="K5390" s="191"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3.1</v>
      </c>
      <c r="L5390" s="192" t="str">
        <f t="shared" si="84"/>
        <v>Ready to Drink750</v>
      </c>
      <c r="M5390" s="191">
        <f>VLOOKUP(L5390,'Slope %'!C:D,2,0)</f>
        <v>0.12</v>
      </c>
    </row>
    <row r="5391" spans="1:13" x14ac:dyDescent="0.25">
      <c r="A5391">
        <v>59827</v>
      </c>
      <c r="B5391" s="58" t="s">
        <v>4537</v>
      </c>
      <c r="C5391" s="58" t="s">
        <v>673</v>
      </c>
      <c r="D5391" s="58" t="s">
        <v>1398</v>
      </c>
      <c r="E5391" s="58">
        <v>750</v>
      </c>
      <c r="F5391" s="58">
        <v>12</v>
      </c>
      <c r="G5391" s="59">
        <v>5.3</v>
      </c>
      <c r="H5391" s="58" t="s">
        <v>3224</v>
      </c>
      <c r="I5391" s="59">
        <v>18.989999999999998</v>
      </c>
      <c r="J5391">
        <v>1</v>
      </c>
      <c r="K5391" s="191"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3.1</v>
      </c>
      <c r="L5391" s="192" t="str">
        <f t="shared" si="84"/>
        <v>Ready to Drink750</v>
      </c>
      <c r="M5391" s="191">
        <f>VLOOKUP(L5391,'Slope %'!C:D,2,0)</f>
        <v>0.12</v>
      </c>
    </row>
    <row r="5392" spans="1:13" x14ac:dyDescent="0.25">
      <c r="A5392">
        <v>59828</v>
      </c>
      <c r="B5392" s="58" t="s">
        <v>4538</v>
      </c>
      <c r="C5392" s="58" t="s">
        <v>673</v>
      </c>
      <c r="D5392" s="58" t="s">
        <v>1398</v>
      </c>
      <c r="E5392" s="58">
        <v>750</v>
      </c>
      <c r="F5392" s="58">
        <v>12</v>
      </c>
      <c r="G5392" s="59">
        <v>5.5</v>
      </c>
      <c r="H5392" s="58" t="s">
        <v>3224</v>
      </c>
      <c r="I5392" s="59">
        <v>17.989999999999998</v>
      </c>
      <c r="J5392">
        <v>1</v>
      </c>
      <c r="K5392" s="191"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3.22</v>
      </c>
      <c r="L5392" s="192" t="str">
        <f t="shared" si="84"/>
        <v>Ready to Drink750</v>
      </c>
      <c r="M5392" s="191">
        <f>VLOOKUP(L5392,'Slope %'!C:D,2,0)</f>
        <v>0.12</v>
      </c>
    </row>
    <row r="5393" spans="1:13" x14ac:dyDescent="0.25">
      <c r="A5393">
        <v>59828</v>
      </c>
      <c r="B5393" s="58" t="s">
        <v>4538</v>
      </c>
      <c r="C5393" s="58" t="s">
        <v>673</v>
      </c>
      <c r="D5393" s="58" t="s">
        <v>1398</v>
      </c>
      <c r="E5393" s="58">
        <v>750</v>
      </c>
      <c r="F5393" s="58">
        <v>12</v>
      </c>
      <c r="G5393" s="59">
        <v>5.5</v>
      </c>
      <c r="H5393" s="58" t="s">
        <v>3224</v>
      </c>
      <c r="I5393" s="59">
        <v>17.989999999999998</v>
      </c>
      <c r="J5393">
        <v>1</v>
      </c>
      <c r="K5393" s="191"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3.22</v>
      </c>
      <c r="L5393" s="192" t="str">
        <f t="shared" si="84"/>
        <v>Ready to Drink750</v>
      </c>
      <c r="M5393" s="191">
        <f>VLOOKUP(L5393,'Slope %'!C:D,2,0)</f>
        <v>0.12</v>
      </c>
    </row>
    <row r="5394" spans="1:13" x14ac:dyDescent="0.25">
      <c r="A5394">
        <v>59829</v>
      </c>
      <c r="B5394" s="58" t="s">
        <v>4539</v>
      </c>
      <c r="C5394" s="58" t="s">
        <v>673</v>
      </c>
      <c r="D5394" s="58" t="s">
        <v>2098</v>
      </c>
      <c r="E5394" s="58">
        <v>750</v>
      </c>
      <c r="F5394" s="58">
        <v>12</v>
      </c>
      <c r="G5394" s="59">
        <v>4.5</v>
      </c>
      <c r="H5394" s="58" t="s">
        <v>3224</v>
      </c>
      <c r="I5394" s="59">
        <v>20.99</v>
      </c>
      <c r="J5394">
        <v>1</v>
      </c>
      <c r="K5394" s="191"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2.63</v>
      </c>
      <c r="L5394" s="192" t="str">
        <f t="shared" si="84"/>
        <v>Ready to Drink750</v>
      </c>
      <c r="M5394" s="191">
        <f>VLOOKUP(L5394,'Slope %'!C:D,2,0)</f>
        <v>0.12</v>
      </c>
    </row>
    <row r="5395" spans="1:13" x14ac:dyDescent="0.25">
      <c r="A5395">
        <v>59829</v>
      </c>
      <c r="B5395" s="58" t="s">
        <v>4539</v>
      </c>
      <c r="C5395" s="58" t="s">
        <v>673</v>
      </c>
      <c r="D5395" s="58" t="s">
        <v>2098</v>
      </c>
      <c r="E5395" s="58">
        <v>750</v>
      </c>
      <c r="F5395" s="58">
        <v>12</v>
      </c>
      <c r="G5395" s="59">
        <v>4.5</v>
      </c>
      <c r="H5395" s="58" t="s">
        <v>3224</v>
      </c>
      <c r="I5395" s="59">
        <v>20.99</v>
      </c>
      <c r="J5395">
        <v>1</v>
      </c>
      <c r="K5395" s="191"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2.63</v>
      </c>
      <c r="L5395" s="192" t="str">
        <f t="shared" si="84"/>
        <v>Ready to Drink750</v>
      </c>
      <c r="M5395" s="191">
        <f>VLOOKUP(L5395,'Slope %'!C:D,2,0)</f>
        <v>0.12</v>
      </c>
    </row>
    <row r="5396" spans="1:13" x14ac:dyDescent="0.25">
      <c r="A5396">
        <v>59830</v>
      </c>
      <c r="B5396" s="58" t="s">
        <v>4540</v>
      </c>
      <c r="C5396" s="58" t="s">
        <v>423</v>
      </c>
      <c r="D5396" s="58" t="s">
        <v>476</v>
      </c>
      <c r="E5396" s="58">
        <v>750</v>
      </c>
      <c r="F5396" s="58">
        <v>12</v>
      </c>
      <c r="G5396" s="59">
        <v>14.6</v>
      </c>
      <c r="H5396" s="58" t="s">
        <v>1040</v>
      </c>
      <c r="I5396" s="59">
        <v>79.989999999999995</v>
      </c>
      <c r="J5396">
        <v>1</v>
      </c>
      <c r="K5396" s="191"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8.5500000000000007</v>
      </c>
      <c r="L5396" s="192" t="str">
        <f t="shared" si="84"/>
        <v>Wine750</v>
      </c>
      <c r="M5396" s="191">
        <f>VLOOKUP(L5396,'Slope %'!C:D,2,0)</f>
        <v>0.1</v>
      </c>
    </row>
    <row r="5397" spans="1:13" x14ac:dyDescent="0.25">
      <c r="A5397">
        <v>59841</v>
      </c>
      <c r="B5397" s="58" t="s">
        <v>4541</v>
      </c>
      <c r="C5397" s="58" t="s">
        <v>673</v>
      </c>
      <c r="D5397" s="58" t="s">
        <v>1264</v>
      </c>
      <c r="E5397" s="58">
        <v>473</v>
      </c>
      <c r="F5397" s="58">
        <v>24</v>
      </c>
      <c r="G5397" s="59">
        <v>5</v>
      </c>
      <c r="H5397" s="58" t="s">
        <v>751</v>
      </c>
      <c r="I5397" s="59">
        <v>3.99</v>
      </c>
      <c r="J5397">
        <v>1</v>
      </c>
      <c r="K5397" s="191"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1.96</v>
      </c>
      <c r="L5397" s="192" t="str">
        <f t="shared" si="84"/>
        <v>Ready to Drink473</v>
      </c>
      <c r="M5397" s="191">
        <f>VLOOKUP(L5397,'Slope %'!C:D,2,0)</f>
        <v>0.12</v>
      </c>
    </row>
    <row r="5398" spans="1:13" x14ac:dyDescent="0.25">
      <c r="A5398">
        <v>59841</v>
      </c>
      <c r="B5398" s="58" t="s">
        <v>4541</v>
      </c>
      <c r="C5398" s="58" t="s">
        <v>673</v>
      </c>
      <c r="D5398" s="58" t="s">
        <v>1264</v>
      </c>
      <c r="E5398" s="58">
        <v>473</v>
      </c>
      <c r="F5398" s="58">
        <v>24</v>
      </c>
      <c r="G5398" s="59">
        <v>5</v>
      </c>
      <c r="H5398" s="58" t="s">
        <v>751</v>
      </c>
      <c r="I5398" s="59">
        <v>3.99</v>
      </c>
      <c r="J5398">
        <v>1</v>
      </c>
      <c r="K5398" s="191"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1.96</v>
      </c>
      <c r="L5398" s="192" t="str">
        <f t="shared" si="84"/>
        <v>Ready to Drink473</v>
      </c>
      <c r="M5398" s="191">
        <f>VLOOKUP(L5398,'Slope %'!C:D,2,0)</f>
        <v>0.12</v>
      </c>
    </row>
    <row r="5399" spans="1:13" x14ac:dyDescent="0.25">
      <c r="A5399">
        <v>59842</v>
      </c>
      <c r="B5399" s="58" t="s">
        <v>4542</v>
      </c>
      <c r="C5399" s="58" t="s">
        <v>673</v>
      </c>
      <c r="D5399" s="58" t="s">
        <v>750</v>
      </c>
      <c r="E5399" s="58">
        <v>473</v>
      </c>
      <c r="F5399" s="58">
        <v>24</v>
      </c>
      <c r="G5399" s="59">
        <v>6</v>
      </c>
      <c r="H5399" s="58" t="s">
        <v>751</v>
      </c>
      <c r="I5399" s="59">
        <v>3.99</v>
      </c>
      <c r="J5399">
        <v>1</v>
      </c>
      <c r="K5399" s="191"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2.35</v>
      </c>
      <c r="L5399" s="192" t="str">
        <f t="shared" si="84"/>
        <v>Ready to Drink473</v>
      </c>
      <c r="M5399" s="191">
        <f>VLOOKUP(L5399,'Slope %'!C:D,2,0)</f>
        <v>0.12</v>
      </c>
    </row>
    <row r="5400" spans="1:13" x14ac:dyDescent="0.25">
      <c r="A5400">
        <v>59842</v>
      </c>
      <c r="B5400" s="58" t="s">
        <v>4542</v>
      </c>
      <c r="C5400" s="58" t="s">
        <v>673</v>
      </c>
      <c r="D5400" s="58" t="s">
        <v>750</v>
      </c>
      <c r="E5400" s="58">
        <v>473</v>
      </c>
      <c r="F5400" s="58">
        <v>24</v>
      </c>
      <c r="G5400" s="59">
        <v>6</v>
      </c>
      <c r="H5400" s="58" t="s">
        <v>751</v>
      </c>
      <c r="I5400" s="59">
        <v>3.99</v>
      </c>
      <c r="J5400">
        <v>1</v>
      </c>
      <c r="K5400" s="191"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2.35</v>
      </c>
      <c r="L5400" s="192" t="str">
        <f t="shared" si="84"/>
        <v>Ready to Drink473</v>
      </c>
      <c r="M5400" s="191">
        <f>VLOOKUP(L5400,'Slope %'!C:D,2,0)</f>
        <v>0.12</v>
      </c>
    </row>
    <row r="5401" spans="1:13" x14ac:dyDescent="0.25">
      <c r="A5401">
        <v>59844</v>
      </c>
      <c r="B5401" s="58" t="s">
        <v>4543</v>
      </c>
      <c r="C5401" s="58" t="s">
        <v>673</v>
      </c>
      <c r="D5401" s="58" t="s">
        <v>1264</v>
      </c>
      <c r="E5401" s="58">
        <v>473</v>
      </c>
      <c r="F5401" s="58">
        <v>24</v>
      </c>
      <c r="G5401" s="59">
        <v>5</v>
      </c>
      <c r="H5401" s="58" t="s">
        <v>751</v>
      </c>
      <c r="I5401" s="59">
        <v>3.99</v>
      </c>
      <c r="J5401">
        <v>1</v>
      </c>
      <c r="K5401" s="191"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1.96</v>
      </c>
      <c r="L5401" s="192" t="str">
        <f t="shared" si="84"/>
        <v>Ready to Drink473</v>
      </c>
      <c r="M5401" s="191">
        <f>VLOOKUP(L5401,'Slope %'!C:D,2,0)</f>
        <v>0.12</v>
      </c>
    </row>
    <row r="5402" spans="1:13" x14ac:dyDescent="0.25">
      <c r="A5402">
        <v>59844</v>
      </c>
      <c r="B5402" s="58" t="s">
        <v>4543</v>
      </c>
      <c r="C5402" s="58" t="s">
        <v>673</v>
      </c>
      <c r="D5402" s="58" t="s">
        <v>1264</v>
      </c>
      <c r="E5402" s="58">
        <v>473</v>
      </c>
      <c r="F5402" s="58">
        <v>24</v>
      </c>
      <c r="G5402" s="59">
        <v>5</v>
      </c>
      <c r="H5402" s="58" t="s">
        <v>751</v>
      </c>
      <c r="I5402" s="59">
        <v>3.99</v>
      </c>
      <c r="J5402">
        <v>1</v>
      </c>
      <c r="K5402" s="191"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1.96</v>
      </c>
      <c r="L5402" s="192" t="str">
        <f t="shared" si="84"/>
        <v>Ready to Drink473</v>
      </c>
      <c r="M5402" s="191">
        <f>VLOOKUP(L5402,'Slope %'!C:D,2,0)</f>
        <v>0.12</v>
      </c>
    </row>
    <row r="5403" spans="1:13" x14ac:dyDescent="0.25">
      <c r="A5403">
        <v>59846</v>
      </c>
      <c r="B5403" s="58" t="s">
        <v>4544</v>
      </c>
      <c r="C5403" s="58" t="s">
        <v>673</v>
      </c>
      <c r="D5403" s="58" t="s">
        <v>1264</v>
      </c>
      <c r="E5403" s="58">
        <v>473</v>
      </c>
      <c r="F5403" s="58">
        <v>24</v>
      </c>
      <c r="G5403" s="59">
        <v>5</v>
      </c>
      <c r="H5403" s="58" t="s">
        <v>751</v>
      </c>
      <c r="I5403" s="59">
        <v>3.99</v>
      </c>
      <c r="J5403">
        <v>1</v>
      </c>
      <c r="K5403" s="191"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1.96</v>
      </c>
      <c r="L5403" s="192" t="str">
        <f t="shared" si="84"/>
        <v>Ready to Drink473</v>
      </c>
      <c r="M5403" s="191">
        <f>VLOOKUP(L5403,'Slope %'!C:D,2,0)</f>
        <v>0.12</v>
      </c>
    </row>
    <row r="5404" spans="1:13" x14ac:dyDescent="0.25">
      <c r="A5404">
        <v>59846</v>
      </c>
      <c r="B5404" s="58" t="s">
        <v>4544</v>
      </c>
      <c r="C5404" s="58" t="s">
        <v>673</v>
      </c>
      <c r="D5404" s="58" t="s">
        <v>1264</v>
      </c>
      <c r="E5404" s="58">
        <v>473</v>
      </c>
      <c r="F5404" s="58">
        <v>24</v>
      </c>
      <c r="G5404" s="59">
        <v>5</v>
      </c>
      <c r="H5404" s="58" t="s">
        <v>751</v>
      </c>
      <c r="I5404" s="59">
        <v>3.99</v>
      </c>
      <c r="J5404">
        <v>1</v>
      </c>
      <c r="K5404" s="191"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1.96</v>
      </c>
      <c r="L5404" s="192" t="str">
        <f t="shared" si="84"/>
        <v>Ready to Drink473</v>
      </c>
      <c r="M5404" s="191">
        <f>VLOOKUP(L5404,'Slope %'!C:D,2,0)</f>
        <v>0.12</v>
      </c>
    </row>
    <row r="5405" spans="1:13" x14ac:dyDescent="0.25">
      <c r="A5405">
        <v>59848</v>
      </c>
      <c r="B5405" s="58" t="s">
        <v>4545</v>
      </c>
      <c r="C5405" s="58" t="s">
        <v>673</v>
      </c>
      <c r="D5405" s="58" t="s">
        <v>750</v>
      </c>
      <c r="E5405" s="58">
        <v>473</v>
      </c>
      <c r="F5405" s="58">
        <v>24</v>
      </c>
      <c r="G5405" s="59">
        <v>5</v>
      </c>
      <c r="H5405" s="58" t="s">
        <v>751</v>
      </c>
      <c r="I5405" s="59">
        <v>3.99</v>
      </c>
      <c r="J5405">
        <v>1</v>
      </c>
      <c r="K5405" s="191"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1.96</v>
      </c>
      <c r="L5405" s="192" t="str">
        <f t="shared" si="84"/>
        <v>Ready to Drink473</v>
      </c>
      <c r="M5405" s="191">
        <f>VLOOKUP(L5405,'Slope %'!C:D,2,0)</f>
        <v>0.12</v>
      </c>
    </row>
    <row r="5406" spans="1:13" x14ac:dyDescent="0.25">
      <c r="A5406">
        <v>59848</v>
      </c>
      <c r="B5406" s="58" t="s">
        <v>4545</v>
      </c>
      <c r="C5406" s="58" t="s">
        <v>673</v>
      </c>
      <c r="D5406" s="58" t="s">
        <v>750</v>
      </c>
      <c r="E5406" s="58">
        <v>473</v>
      </c>
      <c r="F5406" s="58">
        <v>24</v>
      </c>
      <c r="G5406" s="59">
        <v>5</v>
      </c>
      <c r="H5406" s="58" t="s">
        <v>751</v>
      </c>
      <c r="I5406" s="59">
        <v>3.99</v>
      </c>
      <c r="J5406">
        <v>1</v>
      </c>
      <c r="K5406" s="191"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1.96</v>
      </c>
      <c r="L5406" s="192" t="str">
        <f t="shared" si="84"/>
        <v>Ready to Drink473</v>
      </c>
      <c r="M5406" s="191">
        <f>VLOOKUP(L5406,'Slope %'!C:D,2,0)</f>
        <v>0.12</v>
      </c>
    </row>
    <row r="5407" spans="1:13" x14ac:dyDescent="0.25">
      <c r="A5407">
        <v>59849</v>
      </c>
      <c r="B5407" s="58" t="s">
        <v>4546</v>
      </c>
      <c r="C5407" s="58" t="s">
        <v>673</v>
      </c>
      <c r="D5407" s="58" t="s">
        <v>1264</v>
      </c>
      <c r="E5407" s="58">
        <v>473</v>
      </c>
      <c r="F5407" s="58">
        <v>24</v>
      </c>
      <c r="G5407" s="59">
        <v>5</v>
      </c>
      <c r="H5407" s="58" t="s">
        <v>751</v>
      </c>
      <c r="I5407" s="59">
        <v>3.79</v>
      </c>
      <c r="J5407">
        <v>1</v>
      </c>
      <c r="K5407" s="191"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1.96</v>
      </c>
      <c r="L5407" s="192" t="str">
        <f t="shared" si="84"/>
        <v>Ready to Drink473</v>
      </c>
      <c r="M5407" s="191">
        <f>VLOOKUP(L5407,'Slope %'!C:D,2,0)</f>
        <v>0.12</v>
      </c>
    </row>
    <row r="5408" spans="1:13" x14ac:dyDescent="0.25">
      <c r="A5408">
        <v>59849</v>
      </c>
      <c r="B5408" s="58" t="s">
        <v>4546</v>
      </c>
      <c r="C5408" s="58" t="s">
        <v>673</v>
      </c>
      <c r="D5408" s="58" t="s">
        <v>1264</v>
      </c>
      <c r="E5408" s="58">
        <v>473</v>
      </c>
      <c r="F5408" s="58">
        <v>24</v>
      </c>
      <c r="G5408" s="59">
        <v>5</v>
      </c>
      <c r="H5408" s="58" t="s">
        <v>751</v>
      </c>
      <c r="I5408" s="59">
        <v>3.79</v>
      </c>
      <c r="J5408">
        <v>1</v>
      </c>
      <c r="K5408" s="191"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1.96</v>
      </c>
      <c r="L5408" s="192" t="str">
        <f t="shared" si="84"/>
        <v>Ready to Drink473</v>
      </c>
      <c r="M5408" s="191">
        <f>VLOOKUP(L5408,'Slope %'!C:D,2,0)</f>
        <v>0.12</v>
      </c>
    </row>
    <row r="5409" spans="1:13" x14ac:dyDescent="0.25">
      <c r="A5409">
        <v>59851</v>
      </c>
      <c r="B5409" s="58" t="s">
        <v>4547</v>
      </c>
      <c r="C5409" s="58" t="s">
        <v>673</v>
      </c>
      <c r="D5409" s="58" t="s">
        <v>1264</v>
      </c>
      <c r="E5409" s="58">
        <v>473</v>
      </c>
      <c r="F5409" s="58">
        <v>24</v>
      </c>
      <c r="G5409" s="59">
        <v>5</v>
      </c>
      <c r="H5409" s="58" t="s">
        <v>751</v>
      </c>
      <c r="I5409" s="59">
        <v>3.99</v>
      </c>
      <c r="J5409">
        <v>1</v>
      </c>
      <c r="K5409" s="191"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1.96</v>
      </c>
      <c r="L5409" s="192" t="str">
        <f t="shared" si="84"/>
        <v>Ready to Drink473</v>
      </c>
      <c r="M5409" s="191">
        <f>VLOOKUP(L5409,'Slope %'!C:D,2,0)</f>
        <v>0.12</v>
      </c>
    </row>
    <row r="5410" spans="1:13" x14ac:dyDescent="0.25">
      <c r="A5410">
        <v>59851</v>
      </c>
      <c r="B5410" s="58" t="s">
        <v>4547</v>
      </c>
      <c r="C5410" s="58" t="s">
        <v>673</v>
      </c>
      <c r="D5410" s="58" t="s">
        <v>1264</v>
      </c>
      <c r="E5410" s="58">
        <v>473</v>
      </c>
      <c r="F5410" s="58">
        <v>24</v>
      </c>
      <c r="G5410" s="59">
        <v>5</v>
      </c>
      <c r="H5410" s="58" t="s">
        <v>751</v>
      </c>
      <c r="I5410" s="59">
        <v>3.99</v>
      </c>
      <c r="J5410">
        <v>1</v>
      </c>
      <c r="K5410" s="191"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1.96</v>
      </c>
      <c r="L5410" s="192" t="str">
        <f t="shared" si="84"/>
        <v>Ready to Drink473</v>
      </c>
      <c r="M5410" s="191">
        <f>VLOOKUP(L5410,'Slope %'!C:D,2,0)</f>
        <v>0.12</v>
      </c>
    </row>
    <row r="5411" spans="1:13" x14ac:dyDescent="0.25">
      <c r="A5411">
        <v>59852</v>
      </c>
      <c r="B5411" s="58" t="s">
        <v>4548</v>
      </c>
      <c r="C5411" s="58" t="s">
        <v>423</v>
      </c>
      <c r="D5411" s="58" t="s">
        <v>495</v>
      </c>
      <c r="E5411" s="58">
        <v>750</v>
      </c>
      <c r="F5411" s="58">
        <v>12</v>
      </c>
      <c r="G5411" s="59">
        <v>13.5</v>
      </c>
      <c r="H5411" s="58" t="s">
        <v>799</v>
      </c>
      <c r="I5411" s="59">
        <v>23.99</v>
      </c>
      <c r="J5411">
        <v>1</v>
      </c>
      <c r="K5411" s="191"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7.9</v>
      </c>
      <c r="L5411" s="192" t="str">
        <f t="shared" si="84"/>
        <v>Wine750</v>
      </c>
      <c r="M5411" s="191">
        <f>VLOOKUP(L5411,'Slope %'!C:D,2,0)</f>
        <v>0.1</v>
      </c>
    </row>
    <row r="5412" spans="1:13" x14ac:dyDescent="0.25">
      <c r="A5412">
        <v>59856</v>
      </c>
      <c r="B5412" s="58" t="s">
        <v>4549</v>
      </c>
      <c r="C5412" s="58" t="s">
        <v>673</v>
      </c>
      <c r="D5412" s="58" t="s">
        <v>750</v>
      </c>
      <c r="E5412" s="58">
        <v>473</v>
      </c>
      <c r="F5412" s="58">
        <v>24</v>
      </c>
      <c r="G5412" s="59">
        <v>5</v>
      </c>
      <c r="H5412" s="58" t="s">
        <v>751</v>
      </c>
      <c r="I5412" s="59">
        <v>3.99</v>
      </c>
      <c r="J5412">
        <v>1</v>
      </c>
      <c r="K5412" s="191"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1.96</v>
      </c>
      <c r="L5412" s="192" t="str">
        <f t="shared" si="84"/>
        <v>Ready to Drink473</v>
      </c>
      <c r="M5412" s="191">
        <f>VLOOKUP(L5412,'Slope %'!C:D,2,0)</f>
        <v>0.12</v>
      </c>
    </row>
    <row r="5413" spans="1:13" x14ac:dyDescent="0.25">
      <c r="A5413">
        <v>59856</v>
      </c>
      <c r="B5413" s="58" t="s">
        <v>4549</v>
      </c>
      <c r="C5413" s="58" t="s">
        <v>673</v>
      </c>
      <c r="D5413" s="58" t="s">
        <v>750</v>
      </c>
      <c r="E5413" s="58">
        <v>473</v>
      </c>
      <c r="F5413" s="58">
        <v>24</v>
      </c>
      <c r="G5413" s="59">
        <v>5</v>
      </c>
      <c r="H5413" s="58" t="s">
        <v>751</v>
      </c>
      <c r="I5413" s="59">
        <v>3.99</v>
      </c>
      <c r="J5413">
        <v>1</v>
      </c>
      <c r="K5413" s="191"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1.96</v>
      </c>
      <c r="L5413" s="192" t="str">
        <f t="shared" si="84"/>
        <v>Ready to Drink473</v>
      </c>
      <c r="M5413" s="191">
        <f>VLOOKUP(L5413,'Slope %'!C:D,2,0)</f>
        <v>0.12</v>
      </c>
    </row>
    <row r="5414" spans="1:13" x14ac:dyDescent="0.25">
      <c r="A5414">
        <v>59857</v>
      </c>
      <c r="B5414" s="58" t="s">
        <v>4550</v>
      </c>
      <c r="C5414" s="58" t="s">
        <v>673</v>
      </c>
      <c r="D5414" s="58" t="s">
        <v>1264</v>
      </c>
      <c r="E5414" s="58">
        <v>473</v>
      </c>
      <c r="F5414" s="58">
        <v>24</v>
      </c>
      <c r="G5414" s="59">
        <v>5</v>
      </c>
      <c r="H5414" s="58" t="s">
        <v>751</v>
      </c>
      <c r="I5414" s="59">
        <v>3.99</v>
      </c>
      <c r="J5414">
        <v>1</v>
      </c>
      <c r="K5414" s="191"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1.96</v>
      </c>
      <c r="L5414" s="192" t="str">
        <f t="shared" si="84"/>
        <v>Ready to Drink473</v>
      </c>
      <c r="M5414" s="191">
        <f>VLOOKUP(L5414,'Slope %'!C:D,2,0)</f>
        <v>0.12</v>
      </c>
    </row>
    <row r="5415" spans="1:13" x14ac:dyDescent="0.25">
      <c r="A5415">
        <v>59857</v>
      </c>
      <c r="B5415" s="58" t="s">
        <v>4550</v>
      </c>
      <c r="C5415" s="58" t="s">
        <v>673</v>
      </c>
      <c r="D5415" s="58" t="s">
        <v>1264</v>
      </c>
      <c r="E5415" s="58">
        <v>473</v>
      </c>
      <c r="F5415" s="58">
        <v>24</v>
      </c>
      <c r="G5415" s="59">
        <v>5</v>
      </c>
      <c r="H5415" s="58" t="s">
        <v>751</v>
      </c>
      <c r="I5415" s="59">
        <v>3.99</v>
      </c>
      <c r="J5415">
        <v>1</v>
      </c>
      <c r="K5415" s="191"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1.96</v>
      </c>
      <c r="L5415" s="192" t="str">
        <f t="shared" si="84"/>
        <v>Ready to Drink473</v>
      </c>
      <c r="M5415" s="191">
        <f>VLOOKUP(L5415,'Slope %'!C:D,2,0)</f>
        <v>0.12</v>
      </c>
    </row>
    <row r="5416" spans="1:13" x14ac:dyDescent="0.25">
      <c r="A5416">
        <v>59858</v>
      </c>
      <c r="B5416" s="58" t="s">
        <v>4551</v>
      </c>
      <c r="C5416" s="58" t="s">
        <v>414</v>
      </c>
      <c r="D5416" s="58" t="s">
        <v>4552</v>
      </c>
      <c r="E5416" s="58">
        <v>750</v>
      </c>
      <c r="F5416" s="58">
        <v>12</v>
      </c>
      <c r="G5416" s="59">
        <v>56</v>
      </c>
      <c r="H5416" s="58" t="s">
        <v>4553</v>
      </c>
      <c r="I5416" s="59">
        <v>34.83</v>
      </c>
      <c r="J5416">
        <v>1</v>
      </c>
      <c r="K5416" s="191"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32.79</v>
      </c>
      <c r="L5416" s="192" t="str">
        <f t="shared" si="84"/>
        <v>Spirits750</v>
      </c>
      <c r="M5416" s="191">
        <f>VLOOKUP(L5416,'Slope %'!C:D,2,0)</f>
        <v>7.0000000000000007E-2</v>
      </c>
    </row>
    <row r="5417" spans="1:13" x14ac:dyDescent="0.25">
      <c r="A5417">
        <v>59859</v>
      </c>
      <c r="B5417" s="58" t="s">
        <v>4554</v>
      </c>
      <c r="C5417" s="58" t="s">
        <v>423</v>
      </c>
      <c r="D5417" s="58" t="s">
        <v>476</v>
      </c>
      <c r="E5417" s="58">
        <v>750</v>
      </c>
      <c r="F5417" s="58">
        <v>12</v>
      </c>
      <c r="G5417" s="59">
        <v>14.5</v>
      </c>
      <c r="H5417" s="58" t="s">
        <v>434</v>
      </c>
      <c r="I5417" s="59">
        <v>69.989999999999995</v>
      </c>
      <c r="J5417">
        <v>1</v>
      </c>
      <c r="K5417" s="191"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8.49</v>
      </c>
      <c r="L5417" s="192" t="str">
        <f t="shared" si="84"/>
        <v>Wine750</v>
      </c>
      <c r="M5417" s="191">
        <f>VLOOKUP(L5417,'Slope %'!C:D,2,0)</f>
        <v>0.1</v>
      </c>
    </row>
    <row r="5418" spans="1:13" x14ac:dyDescent="0.25">
      <c r="A5418">
        <v>59860</v>
      </c>
      <c r="B5418" s="58" t="s">
        <v>4555</v>
      </c>
      <c r="C5418" s="58" t="s">
        <v>423</v>
      </c>
      <c r="D5418" s="58" t="s">
        <v>465</v>
      </c>
      <c r="E5418" s="58">
        <v>750</v>
      </c>
      <c r="F5418" s="58">
        <v>12</v>
      </c>
      <c r="G5418" s="59">
        <v>12.5</v>
      </c>
      <c r="H5418" s="58" t="s">
        <v>421</v>
      </c>
      <c r="I5418" s="59">
        <v>21.99</v>
      </c>
      <c r="J5418">
        <v>1</v>
      </c>
      <c r="K5418" s="191"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7.32</v>
      </c>
      <c r="L5418" s="192" t="str">
        <f t="shared" si="84"/>
        <v>Wine750</v>
      </c>
      <c r="M5418" s="191">
        <f>VLOOKUP(L5418,'Slope %'!C:D,2,0)</f>
        <v>0.1</v>
      </c>
    </row>
    <row r="5419" spans="1:13" x14ac:dyDescent="0.25">
      <c r="A5419">
        <v>59868</v>
      </c>
      <c r="B5419" s="58" t="s">
        <v>4556</v>
      </c>
      <c r="C5419" s="58" t="s">
        <v>673</v>
      </c>
      <c r="D5419" s="58" t="s">
        <v>1091</v>
      </c>
      <c r="E5419" s="58">
        <v>473</v>
      </c>
      <c r="F5419" s="58">
        <v>24</v>
      </c>
      <c r="G5419" s="59">
        <v>4</v>
      </c>
      <c r="H5419" s="58" t="s">
        <v>1200</v>
      </c>
      <c r="I5419" s="59">
        <v>3.99</v>
      </c>
      <c r="J5419">
        <v>1</v>
      </c>
      <c r="K5419" s="191"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1.57</v>
      </c>
      <c r="L5419" s="192" t="str">
        <f t="shared" si="84"/>
        <v>Ready to Drink473</v>
      </c>
      <c r="M5419" s="191">
        <f>VLOOKUP(L5419,'Slope %'!C:D,2,0)</f>
        <v>0.12</v>
      </c>
    </row>
    <row r="5420" spans="1:13" x14ac:dyDescent="0.25">
      <c r="A5420">
        <v>59868</v>
      </c>
      <c r="B5420" s="58" t="s">
        <v>4556</v>
      </c>
      <c r="C5420" s="58" t="s">
        <v>673</v>
      </c>
      <c r="D5420" s="58" t="s">
        <v>1091</v>
      </c>
      <c r="E5420" s="58">
        <v>473</v>
      </c>
      <c r="F5420" s="58">
        <v>24</v>
      </c>
      <c r="G5420" s="59">
        <v>4</v>
      </c>
      <c r="H5420" s="58" t="s">
        <v>1200</v>
      </c>
      <c r="I5420" s="59">
        <v>3.99</v>
      </c>
      <c r="J5420">
        <v>1</v>
      </c>
      <c r="K5420" s="191"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1.57</v>
      </c>
      <c r="L5420" s="192" t="str">
        <f t="shared" si="84"/>
        <v>Ready to Drink473</v>
      </c>
      <c r="M5420" s="191">
        <f>VLOOKUP(L5420,'Slope %'!C:D,2,0)</f>
        <v>0.12</v>
      </c>
    </row>
    <row r="5421" spans="1:13" x14ac:dyDescent="0.25">
      <c r="A5421">
        <v>59870</v>
      </c>
      <c r="B5421" s="58" t="s">
        <v>4557</v>
      </c>
      <c r="C5421" s="58" t="s">
        <v>673</v>
      </c>
      <c r="D5421" s="58" t="s">
        <v>2098</v>
      </c>
      <c r="E5421" s="58">
        <v>500</v>
      </c>
      <c r="F5421" s="58">
        <v>12</v>
      </c>
      <c r="G5421" s="59">
        <v>5.9</v>
      </c>
      <c r="H5421" s="58" t="s">
        <v>2131</v>
      </c>
      <c r="I5421" s="59">
        <v>7.99</v>
      </c>
      <c r="J5421">
        <v>1</v>
      </c>
      <c r="K5421" s="191"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2.44</v>
      </c>
      <c r="L5421" s="192" t="str">
        <f t="shared" si="84"/>
        <v>Ready to Drink500</v>
      </c>
      <c r="M5421" s="191">
        <f>VLOOKUP(L5421,'Slope %'!C:D,2,0)</f>
        <v>0.12</v>
      </c>
    </row>
    <row r="5422" spans="1:13" x14ac:dyDescent="0.25">
      <c r="A5422">
        <v>59870</v>
      </c>
      <c r="B5422" s="58" t="s">
        <v>4557</v>
      </c>
      <c r="C5422" s="58" t="s">
        <v>673</v>
      </c>
      <c r="D5422" s="58" t="s">
        <v>2098</v>
      </c>
      <c r="E5422" s="58">
        <v>500</v>
      </c>
      <c r="F5422" s="58">
        <v>12</v>
      </c>
      <c r="G5422" s="59">
        <v>5.9</v>
      </c>
      <c r="H5422" s="58" t="s">
        <v>2131</v>
      </c>
      <c r="I5422" s="59">
        <v>7.99</v>
      </c>
      <c r="J5422">
        <v>1</v>
      </c>
      <c r="K5422" s="191"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2.44</v>
      </c>
      <c r="L5422" s="192" t="str">
        <f t="shared" si="84"/>
        <v>Ready to Drink500</v>
      </c>
      <c r="M5422" s="191">
        <f>VLOOKUP(L5422,'Slope %'!C:D,2,0)</f>
        <v>0.12</v>
      </c>
    </row>
    <row r="5423" spans="1:13" x14ac:dyDescent="0.25">
      <c r="A5423">
        <v>59888</v>
      </c>
      <c r="B5423" s="58" t="s">
        <v>4558</v>
      </c>
      <c r="C5423" s="58" t="s">
        <v>673</v>
      </c>
      <c r="D5423" s="58" t="s">
        <v>1264</v>
      </c>
      <c r="E5423" s="58">
        <v>473</v>
      </c>
      <c r="F5423" s="58">
        <v>24</v>
      </c>
      <c r="G5423" s="59">
        <v>5</v>
      </c>
      <c r="H5423" s="58" t="s">
        <v>751</v>
      </c>
      <c r="I5423" s="59">
        <v>3.79</v>
      </c>
      <c r="J5423">
        <v>1</v>
      </c>
      <c r="K5423" s="191"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1.96</v>
      </c>
      <c r="L5423" s="192" t="str">
        <f t="shared" si="84"/>
        <v>Ready to Drink473</v>
      </c>
      <c r="M5423" s="191">
        <f>VLOOKUP(L5423,'Slope %'!C:D,2,0)</f>
        <v>0.12</v>
      </c>
    </row>
    <row r="5424" spans="1:13" x14ac:dyDescent="0.25">
      <c r="A5424">
        <v>59888</v>
      </c>
      <c r="B5424" s="58" t="s">
        <v>4558</v>
      </c>
      <c r="C5424" s="58" t="s">
        <v>673</v>
      </c>
      <c r="D5424" s="58" t="s">
        <v>1264</v>
      </c>
      <c r="E5424" s="58">
        <v>473</v>
      </c>
      <c r="F5424" s="58">
        <v>24</v>
      </c>
      <c r="G5424" s="59">
        <v>5</v>
      </c>
      <c r="H5424" s="58" t="s">
        <v>751</v>
      </c>
      <c r="I5424" s="59">
        <v>3.79</v>
      </c>
      <c r="J5424">
        <v>1</v>
      </c>
      <c r="K5424" s="191"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1.96</v>
      </c>
      <c r="L5424" s="192" t="str">
        <f t="shared" si="84"/>
        <v>Ready to Drink473</v>
      </c>
      <c r="M5424" s="191">
        <f>VLOOKUP(L5424,'Slope %'!C:D,2,0)</f>
        <v>0.12</v>
      </c>
    </row>
    <row r="5425" spans="1:13" x14ac:dyDescent="0.25">
      <c r="A5425">
        <v>59890</v>
      </c>
      <c r="B5425" s="58" t="s">
        <v>4559</v>
      </c>
      <c r="C5425" s="58" t="s">
        <v>423</v>
      </c>
      <c r="D5425" s="58" t="s">
        <v>575</v>
      </c>
      <c r="E5425" s="58">
        <v>750</v>
      </c>
      <c r="F5425" s="58">
        <v>6</v>
      </c>
      <c r="G5425" s="59">
        <v>13</v>
      </c>
      <c r="H5425" s="58" t="s">
        <v>521</v>
      </c>
      <c r="I5425" s="59">
        <v>39.99</v>
      </c>
      <c r="J5425">
        <v>1</v>
      </c>
      <c r="K5425" s="191"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7.61</v>
      </c>
      <c r="L5425" s="192" t="str">
        <f t="shared" si="84"/>
        <v>Wine750</v>
      </c>
      <c r="M5425" s="191">
        <f>VLOOKUP(L5425,'Slope %'!C:D,2,0)</f>
        <v>0.1</v>
      </c>
    </row>
    <row r="5426" spans="1:13" x14ac:dyDescent="0.25">
      <c r="A5426">
        <v>59891</v>
      </c>
      <c r="B5426" s="58" t="s">
        <v>4560</v>
      </c>
      <c r="C5426" s="58" t="s">
        <v>673</v>
      </c>
      <c r="D5426" s="58" t="s">
        <v>1091</v>
      </c>
      <c r="E5426" s="58">
        <v>473</v>
      </c>
      <c r="F5426" s="58">
        <v>24</v>
      </c>
      <c r="G5426" s="59">
        <v>5</v>
      </c>
      <c r="H5426" s="58" t="s">
        <v>751</v>
      </c>
      <c r="I5426" s="59">
        <v>3.49</v>
      </c>
      <c r="J5426">
        <v>1</v>
      </c>
      <c r="K5426" s="191"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1.96</v>
      </c>
      <c r="L5426" s="192" t="str">
        <f t="shared" si="84"/>
        <v>Ready to Drink473</v>
      </c>
      <c r="M5426" s="191">
        <f>VLOOKUP(L5426,'Slope %'!C:D,2,0)</f>
        <v>0.12</v>
      </c>
    </row>
    <row r="5427" spans="1:13" x14ac:dyDescent="0.25">
      <c r="A5427">
        <v>59891</v>
      </c>
      <c r="B5427" s="58" t="s">
        <v>4560</v>
      </c>
      <c r="C5427" s="58" t="s">
        <v>673</v>
      </c>
      <c r="D5427" s="58" t="s">
        <v>1091</v>
      </c>
      <c r="E5427" s="58">
        <v>473</v>
      </c>
      <c r="F5427" s="58">
        <v>24</v>
      </c>
      <c r="G5427" s="59">
        <v>5</v>
      </c>
      <c r="H5427" s="58" t="s">
        <v>751</v>
      </c>
      <c r="I5427" s="59">
        <v>3.49</v>
      </c>
      <c r="J5427">
        <v>1</v>
      </c>
      <c r="K5427" s="191"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1.96</v>
      </c>
      <c r="L5427" s="192" t="str">
        <f t="shared" si="84"/>
        <v>Ready to Drink473</v>
      </c>
      <c r="M5427" s="191">
        <f>VLOOKUP(L5427,'Slope %'!C:D,2,0)</f>
        <v>0.12</v>
      </c>
    </row>
    <row r="5428" spans="1:13" x14ac:dyDescent="0.25">
      <c r="A5428">
        <v>59902</v>
      </c>
      <c r="B5428" s="58" t="s">
        <v>4561</v>
      </c>
      <c r="C5428" s="58" t="s">
        <v>410</v>
      </c>
      <c r="D5428" s="58" t="s">
        <v>411</v>
      </c>
      <c r="E5428" s="58">
        <v>473</v>
      </c>
      <c r="F5428" s="58">
        <v>24</v>
      </c>
      <c r="G5428" s="59">
        <v>5</v>
      </c>
      <c r="H5428" s="58" t="s">
        <v>2066</v>
      </c>
      <c r="I5428" s="59">
        <v>4.59</v>
      </c>
      <c r="J5428">
        <v>1</v>
      </c>
      <c r="K5428" s="191"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1.85</v>
      </c>
      <c r="L5428" s="192" t="str">
        <f t="shared" si="84"/>
        <v>Beer473</v>
      </c>
      <c r="M5428" s="191">
        <f>VLOOKUP(L5428,'Slope %'!C:D,2,0)</f>
        <v>0.12</v>
      </c>
    </row>
    <row r="5429" spans="1:13" x14ac:dyDescent="0.25">
      <c r="A5429">
        <v>59902</v>
      </c>
      <c r="B5429" s="58" t="s">
        <v>4561</v>
      </c>
      <c r="C5429" s="58" t="s">
        <v>410</v>
      </c>
      <c r="D5429" s="58" t="s">
        <v>411</v>
      </c>
      <c r="E5429" s="58">
        <v>473</v>
      </c>
      <c r="F5429" s="58">
        <v>24</v>
      </c>
      <c r="G5429" s="59">
        <v>5</v>
      </c>
      <c r="H5429" s="58" t="s">
        <v>2066</v>
      </c>
      <c r="I5429" s="59">
        <v>4.59</v>
      </c>
      <c r="J5429">
        <v>1</v>
      </c>
      <c r="K5429" s="191"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1.85</v>
      </c>
      <c r="L5429" s="192" t="str">
        <f t="shared" si="84"/>
        <v>Beer473</v>
      </c>
      <c r="M5429" s="191">
        <f>VLOOKUP(L5429,'Slope %'!C:D,2,0)</f>
        <v>0.12</v>
      </c>
    </row>
    <row r="5430" spans="1:13" x14ac:dyDescent="0.25">
      <c r="A5430">
        <v>59909</v>
      </c>
      <c r="B5430" s="58" t="s">
        <v>4562</v>
      </c>
      <c r="C5430" s="58" t="s">
        <v>410</v>
      </c>
      <c r="D5430" s="58" t="s">
        <v>621</v>
      </c>
      <c r="E5430" s="58">
        <v>473</v>
      </c>
      <c r="F5430" s="58">
        <v>24</v>
      </c>
      <c r="G5430" s="59">
        <v>3.5</v>
      </c>
      <c r="H5430" s="58" t="s">
        <v>1959</v>
      </c>
      <c r="I5430" s="59">
        <v>4.3499999999999996</v>
      </c>
      <c r="J5430">
        <v>1</v>
      </c>
      <c r="K5430" s="191"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1.29</v>
      </c>
      <c r="L5430" s="192" t="str">
        <f t="shared" si="84"/>
        <v>Beer473</v>
      </c>
      <c r="M5430" s="191">
        <f>VLOOKUP(L5430,'Slope %'!C:D,2,0)</f>
        <v>0.12</v>
      </c>
    </row>
    <row r="5431" spans="1:13" x14ac:dyDescent="0.25">
      <c r="A5431">
        <v>59909</v>
      </c>
      <c r="B5431" s="58" t="s">
        <v>4562</v>
      </c>
      <c r="C5431" s="58" t="s">
        <v>410</v>
      </c>
      <c r="D5431" s="58" t="s">
        <v>621</v>
      </c>
      <c r="E5431" s="58">
        <v>473</v>
      </c>
      <c r="F5431" s="58">
        <v>24</v>
      </c>
      <c r="G5431" s="59">
        <v>3.5</v>
      </c>
      <c r="H5431" s="58" t="s">
        <v>1959</v>
      </c>
      <c r="I5431" s="59">
        <v>4.3499999999999996</v>
      </c>
      <c r="J5431">
        <v>1</v>
      </c>
      <c r="K5431" s="191"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1.29</v>
      </c>
      <c r="L5431" s="192" t="str">
        <f t="shared" si="84"/>
        <v>Beer473</v>
      </c>
      <c r="M5431" s="191">
        <f>VLOOKUP(L5431,'Slope %'!C:D,2,0)</f>
        <v>0.12</v>
      </c>
    </row>
    <row r="5432" spans="1:13" x14ac:dyDescent="0.25">
      <c r="A5432">
        <v>59920</v>
      </c>
      <c r="B5432" s="58" t="s">
        <v>4563</v>
      </c>
      <c r="C5432" s="58" t="s">
        <v>410</v>
      </c>
      <c r="D5432" s="58" t="s">
        <v>677</v>
      </c>
      <c r="E5432" s="58">
        <v>4260</v>
      </c>
      <c r="F5432" s="58">
        <v>1</v>
      </c>
      <c r="G5432" s="59">
        <v>5</v>
      </c>
      <c r="H5432" s="58" t="s">
        <v>600</v>
      </c>
      <c r="I5432" s="59">
        <v>31.29</v>
      </c>
      <c r="J5432">
        <v>12</v>
      </c>
      <c r="K5432" s="191"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16.63</v>
      </c>
      <c r="L5432" s="192" t="str">
        <f t="shared" si="84"/>
        <v>Beer4260</v>
      </c>
      <c r="M5432" s="191">
        <f>VLOOKUP(L5432,'Slope %'!C:D,2,0)</f>
        <v>7.0000000000000007E-2</v>
      </c>
    </row>
    <row r="5433" spans="1:13" x14ac:dyDescent="0.25">
      <c r="A5433">
        <v>59920</v>
      </c>
      <c r="B5433" s="58" t="s">
        <v>4563</v>
      </c>
      <c r="C5433" s="58" t="s">
        <v>410</v>
      </c>
      <c r="D5433" s="58" t="s">
        <v>677</v>
      </c>
      <c r="E5433" s="58">
        <v>4260</v>
      </c>
      <c r="F5433" s="58">
        <v>1</v>
      </c>
      <c r="G5433" s="59">
        <v>5</v>
      </c>
      <c r="H5433" s="58" t="s">
        <v>600</v>
      </c>
      <c r="I5433" s="59">
        <v>31.29</v>
      </c>
      <c r="J5433">
        <v>12</v>
      </c>
      <c r="K5433" s="191"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16.63</v>
      </c>
      <c r="L5433" s="192" t="str">
        <f t="shared" si="84"/>
        <v>Beer4260</v>
      </c>
      <c r="M5433" s="191">
        <f>VLOOKUP(L5433,'Slope %'!C:D,2,0)</f>
        <v>7.0000000000000007E-2</v>
      </c>
    </row>
    <row r="5434" spans="1:13" x14ac:dyDescent="0.25">
      <c r="A5434">
        <v>59955</v>
      </c>
      <c r="B5434" s="58" t="s">
        <v>4564</v>
      </c>
      <c r="C5434" s="58" t="s">
        <v>414</v>
      </c>
      <c r="D5434" s="58" t="s">
        <v>488</v>
      </c>
      <c r="E5434" s="58">
        <v>750</v>
      </c>
      <c r="F5434" s="58">
        <v>6</v>
      </c>
      <c r="G5434" s="59">
        <v>50</v>
      </c>
      <c r="H5434" s="58" t="s">
        <v>425</v>
      </c>
      <c r="I5434" s="59">
        <v>49.99</v>
      </c>
      <c r="J5434">
        <v>1</v>
      </c>
      <c r="K5434" s="191"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29.28</v>
      </c>
      <c r="L5434" s="192" t="str">
        <f t="shared" si="84"/>
        <v>Spirits750</v>
      </c>
      <c r="M5434" s="191">
        <f>VLOOKUP(L5434,'Slope %'!C:D,2,0)</f>
        <v>7.0000000000000007E-2</v>
      </c>
    </row>
    <row r="5435" spans="1:13" x14ac:dyDescent="0.25">
      <c r="A5435">
        <v>59957</v>
      </c>
      <c r="B5435" s="58" t="s">
        <v>4565</v>
      </c>
      <c r="C5435" s="58" t="s">
        <v>410</v>
      </c>
      <c r="D5435" s="58" t="s">
        <v>411</v>
      </c>
      <c r="E5435" s="58">
        <v>2838</v>
      </c>
      <c r="F5435" s="58">
        <v>4</v>
      </c>
      <c r="G5435" s="59">
        <v>5</v>
      </c>
      <c r="H5435" s="58" t="s">
        <v>563</v>
      </c>
      <c r="I5435" s="59">
        <v>19.989999999999998</v>
      </c>
      <c r="J5435">
        <v>6</v>
      </c>
      <c r="K5435" s="191"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11.08</v>
      </c>
      <c r="L5435" s="192" t="str">
        <f t="shared" si="84"/>
        <v>Beer2838</v>
      </c>
      <c r="M5435" s="191">
        <f>VLOOKUP(L5435,'Slope %'!C:D,2,0)</f>
        <v>7.0000000000000007E-2</v>
      </c>
    </row>
    <row r="5436" spans="1:13" x14ac:dyDescent="0.25">
      <c r="A5436">
        <v>59957</v>
      </c>
      <c r="B5436" s="58" t="s">
        <v>4565</v>
      </c>
      <c r="C5436" s="58" t="s">
        <v>410</v>
      </c>
      <c r="D5436" s="58" t="s">
        <v>411</v>
      </c>
      <c r="E5436" s="58">
        <v>2838</v>
      </c>
      <c r="F5436" s="58">
        <v>4</v>
      </c>
      <c r="G5436" s="59">
        <v>5</v>
      </c>
      <c r="H5436" s="58" t="s">
        <v>563</v>
      </c>
      <c r="I5436" s="59">
        <v>19.989999999999998</v>
      </c>
      <c r="J5436">
        <v>6</v>
      </c>
      <c r="K5436" s="191"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11.08</v>
      </c>
      <c r="L5436" s="192" t="str">
        <f t="shared" si="84"/>
        <v>Beer2838</v>
      </c>
      <c r="M5436" s="191">
        <f>VLOOKUP(L5436,'Slope %'!C:D,2,0)</f>
        <v>7.0000000000000007E-2</v>
      </c>
    </row>
    <row r="5437" spans="1:13" x14ac:dyDescent="0.25">
      <c r="A5437">
        <v>59987</v>
      </c>
      <c r="B5437" s="58" t="s">
        <v>4566</v>
      </c>
      <c r="C5437" s="58" t="s">
        <v>414</v>
      </c>
      <c r="D5437" s="58" t="s">
        <v>1475</v>
      </c>
      <c r="E5437" s="58">
        <v>700</v>
      </c>
      <c r="F5437" s="58">
        <v>6</v>
      </c>
      <c r="G5437" s="59">
        <v>40</v>
      </c>
      <c r="H5437" s="58" t="s">
        <v>4567</v>
      </c>
      <c r="I5437" s="59">
        <v>145.91</v>
      </c>
      <c r="J5437">
        <v>1</v>
      </c>
      <c r="K5437" s="191"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21.86</v>
      </c>
      <c r="L5437" s="192" t="str">
        <f t="shared" si="84"/>
        <v>Spirits700</v>
      </c>
      <c r="M5437" s="191">
        <f>VLOOKUP(L5437,'Slope %'!C:D,2,0)</f>
        <v>7.0000000000000007E-2</v>
      </c>
    </row>
    <row r="5438" spans="1:13" x14ac:dyDescent="0.25">
      <c r="A5438">
        <v>59988</v>
      </c>
      <c r="B5438" s="58" t="s">
        <v>4568</v>
      </c>
      <c r="C5438" s="58" t="s">
        <v>410</v>
      </c>
      <c r="D5438" s="58" t="s">
        <v>717</v>
      </c>
      <c r="E5438" s="58">
        <v>473</v>
      </c>
      <c r="F5438" s="58">
        <v>24</v>
      </c>
      <c r="G5438" s="59">
        <v>7.5</v>
      </c>
      <c r="H5438" s="58" t="s">
        <v>1613</v>
      </c>
      <c r="I5438" s="59">
        <v>4.99</v>
      </c>
      <c r="J5438">
        <v>1</v>
      </c>
      <c r="K5438" s="191"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2.77</v>
      </c>
      <c r="L5438" s="192" t="str">
        <f t="shared" si="84"/>
        <v>Beer473</v>
      </c>
      <c r="M5438" s="191">
        <f>VLOOKUP(L5438,'Slope %'!C:D,2,0)</f>
        <v>0.12</v>
      </c>
    </row>
    <row r="5439" spans="1:13" x14ac:dyDescent="0.25">
      <c r="A5439">
        <v>59988</v>
      </c>
      <c r="B5439" s="58" t="s">
        <v>4568</v>
      </c>
      <c r="C5439" s="58" t="s">
        <v>410</v>
      </c>
      <c r="D5439" s="58" t="s">
        <v>717</v>
      </c>
      <c r="E5439" s="58">
        <v>473</v>
      </c>
      <c r="F5439" s="58">
        <v>24</v>
      </c>
      <c r="G5439" s="59">
        <v>7.5</v>
      </c>
      <c r="H5439" s="58" t="s">
        <v>1613</v>
      </c>
      <c r="I5439" s="59">
        <v>4.99</v>
      </c>
      <c r="J5439">
        <v>1</v>
      </c>
      <c r="K5439" s="191"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2.77</v>
      </c>
      <c r="L5439" s="192" t="str">
        <f t="shared" si="84"/>
        <v>Beer473</v>
      </c>
      <c r="M5439" s="191">
        <f>VLOOKUP(L5439,'Slope %'!C:D,2,0)</f>
        <v>0.12</v>
      </c>
    </row>
    <row r="5440" spans="1:13" x14ac:dyDescent="0.25">
      <c r="A5440">
        <v>59990</v>
      </c>
      <c r="B5440" s="58" t="s">
        <v>4569</v>
      </c>
      <c r="C5440" s="58" t="s">
        <v>414</v>
      </c>
      <c r="D5440" s="58" t="s">
        <v>1475</v>
      </c>
      <c r="E5440" s="58">
        <v>700</v>
      </c>
      <c r="F5440" s="58">
        <v>6</v>
      </c>
      <c r="G5440" s="59">
        <v>40</v>
      </c>
      <c r="H5440" s="58" t="s">
        <v>4567</v>
      </c>
      <c r="I5440" s="59">
        <v>130.41</v>
      </c>
      <c r="J5440">
        <v>1</v>
      </c>
      <c r="K5440" s="191"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21.86</v>
      </c>
      <c r="L5440" s="192" t="str">
        <f t="shared" si="84"/>
        <v>Spirits700</v>
      </c>
      <c r="M5440" s="191">
        <f>VLOOKUP(L5440,'Slope %'!C:D,2,0)</f>
        <v>7.0000000000000007E-2</v>
      </c>
    </row>
    <row r="5441" spans="1:13" x14ac:dyDescent="0.25">
      <c r="A5441">
        <v>60035</v>
      </c>
      <c r="B5441" s="58" t="s">
        <v>4570</v>
      </c>
      <c r="C5441" s="58" t="s">
        <v>423</v>
      </c>
      <c r="D5441" s="58" t="s">
        <v>436</v>
      </c>
      <c r="E5441" s="58">
        <v>750</v>
      </c>
      <c r="F5441" s="58">
        <v>12</v>
      </c>
      <c r="G5441" s="59">
        <v>12.5</v>
      </c>
      <c r="H5441" s="58" t="s">
        <v>425</v>
      </c>
      <c r="I5441" s="59">
        <v>16.989999999999998</v>
      </c>
      <c r="J5441">
        <v>1</v>
      </c>
      <c r="K5441" s="191"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7.32</v>
      </c>
      <c r="L5441" s="192" t="str">
        <f t="shared" si="84"/>
        <v>Wine750</v>
      </c>
      <c r="M5441" s="191">
        <f>VLOOKUP(L5441,'Slope %'!C:D,2,0)</f>
        <v>0.1</v>
      </c>
    </row>
    <row r="5442" spans="1:13" x14ac:dyDescent="0.25">
      <c r="A5442">
        <v>60079</v>
      </c>
      <c r="B5442" s="58" t="s">
        <v>4571</v>
      </c>
      <c r="C5442" s="58" t="s">
        <v>423</v>
      </c>
      <c r="D5442" s="58" t="s">
        <v>436</v>
      </c>
      <c r="E5442" s="58">
        <v>750</v>
      </c>
      <c r="F5442" s="58">
        <v>6</v>
      </c>
      <c r="G5442" s="59">
        <v>14.5</v>
      </c>
      <c r="H5442" s="58" t="s">
        <v>799</v>
      </c>
      <c r="I5442" s="59">
        <v>22.99</v>
      </c>
      <c r="J5442">
        <v>1</v>
      </c>
      <c r="K5442" s="191"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8.49</v>
      </c>
      <c r="L5442" s="192" t="str">
        <f t="shared" si="84"/>
        <v>Wine750</v>
      </c>
      <c r="M5442" s="191">
        <f>VLOOKUP(L5442,'Slope %'!C:D,2,0)</f>
        <v>0.1</v>
      </c>
    </row>
    <row r="5443" spans="1:13" x14ac:dyDescent="0.25">
      <c r="A5443">
        <v>60089</v>
      </c>
      <c r="B5443" s="58" t="s">
        <v>4572</v>
      </c>
      <c r="C5443" s="58" t="s">
        <v>410</v>
      </c>
      <c r="D5443" s="58" t="s">
        <v>411</v>
      </c>
      <c r="E5443" s="58">
        <v>473</v>
      </c>
      <c r="F5443" s="58">
        <v>24</v>
      </c>
      <c r="G5443" s="59">
        <v>5</v>
      </c>
      <c r="H5443" s="58" t="s">
        <v>600</v>
      </c>
      <c r="I5443" s="59">
        <v>3.99</v>
      </c>
      <c r="J5443">
        <v>1</v>
      </c>
      <c r="K5443" s="191"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1.85</v>
      </c>
      <c r="L5443" s="192" t="str">
        <f t="shared" ref="L5443:L5506" si="85">(_xlfn.CONCAT(C5443,E5443))</f>
        <v>Beer473</v>
      </c>
      <c r="M5443" s="191">
        <f>VLOOKUP(L5443,'Slope %'!C:D,2,0)</f>
        <v>0.12</v>
      </c>
    </row>
    <row r="5444" spans="1:13" x14ac:dyDescent="0.25">
      <c r="A5444">
        <v>60089</v>
      </c>
      <c r="B5444" s="58" t="s">
        <v>4572</v>
      </c>
      <c r="C5444" s="58" t="s">
        <v>410</v>
      </c>
      <c r="D5444" s="58" t="s">
        <v>411</v>
      </c>
      <c r="E5444" s="58">
        <v>473</v>
      </c>
      <c r="F5444" s="58">
        <v>24</v>
      </c>
      <c r="G5444" s="59">
        <v>5</v>
      </c>
      <c r="H5444" s="58" t="s">
        <v>600</v>
      </c>
      <c r="I5444" s="59">
        <v>3.99</v>
      </c>
      <c r="J5444">
        <v>1</v>
      </c>
      <c r="K5444" s="191"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1.85</v>
      </c>
      <c r="L5444" s="192" t="str">
        <f t="shared" si="85"/>
        <v>Beer473</v>
      </c>
      <c r="M5444" s="191">
        <f>VLOOKUP(L5444,'Slope %'!C:D,2,0)</f>
        <v>0.12</v>
      </c>
    </row>
    <row r="5445" spans="1:13" x14ac:dyDescent="0.25">
      <c r="A5445">
        <v>60094</v>
      </c>
      <c r="B5445" s="58" t="s">
        <v>4573</v>
      </c>
      <c r="C5445" s="58" t="s">
        <v>414</v>
      </c>
      <c r="D5445" s="58" t="s">
        <v>415</v>
      </c>
      <c r="E5445" s="58">
        <v>750</v>
      </c>
      <c r="F5445" s="58">
        <v>12</v>
      </c>
      <c r="G5445" s="59">
        <v>46.6</v>
      </c>
      <c r="H5445" s="58" t="s">
        <v>628</v>
      </c>
      <c r="I5445" s="59">
        <v>39.99</v>
      </c>
      <c r="J5445">
        <v>1</v>
      </c>
      <c r="K5445" s="191"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27.29</v>
      </c>
      <c r="L5445" s="192" t="str">
        <f t="shared" si="85"/>
        <v>Spirits750</v>
      </c>
      <c r="M5445" s="191">
        <f>VLOOKUP(L5445,'Slope %'!C:D,2,0)</f>
        <v>7.0000000000000007E-2</v>
      </c>
    </row>
    <row r="5446" spans="1:13" x14ac:dyDescent="0.25">
      <c r="A5446">
        <v>60106</v>
      </c>
      <c r="B5446" s="58" t="s">
        <v>4574</v>
      </c>
      <c r="C5446" s="58" t="s">
        <v>423</v>
      </c>
      <c r="D5446" s="58" t="s">
        <v>602</v>
      </c>
      <c r="E5446" s="58">
        <v>750</v>
      </c>
      <c r="F5446" s="58">
        <v>12</v>
      </c>
      <c r="G5446" s="59">
        <v>12.5</v>
      </c>
      <c r="H5446" s="58" t="s">
        <v>799</v>
      </c>
      <c r="I5446" s="59">
        <v>19.989999999999998</v>
      </c>
      <c r="J5446">
        <v>1</v>
      </c>
      <c r="K5446" s="191"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7.32</v>
      </c>
      <c r="L5446" s="192" t="str">
        <f t="shared" si="85"/>
        <v>Wine750</v>
      </c>
      <c r="M5446" s="191">
        <f>VLOOKUP(L5446,'Slope %'!C:D,2,0)</f>
        <v>0.1</v>
      </c>
    </row>
    <row r="5447" spans="1:13" x14ac:dyDescent="0.25">
      <c r="A5447">
        <v>60108</v>
      </c>
      <c r="B5447" s="58" t="s">
        <v>4575</v>
      </c>
      <c r="C5447" s="58" t="s">
        <v>423</v>
      </c>
      <c r="D5447" s="58" t="s">
        <v>575</v>
      </c>
      <c r="E5447" s="58">
        <v>750</v>
      </c>
      <c r="F5447" s="58">
        <v>12</v>
      </c>
      <c r="G5447" s="59">
        <v>12.5</v>
      </c>
      <c r="H5447" s="58" t="s">
        <v>799</v>
      </c>
      <c r="I5447" s="59">
        <v>19.989999999999998</v>
      </c>
      <c r="J5447">
        <v>1</v>
      </c>
      <c r="K5447" s="191"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7.32</v>
      </c>
      <c r="L5447" s="192" t="str">
        <f t="shared" si="85"/>
        <v>Wine750</v>
      </c>
      <c r="M5447" s="191">
        <f>VLOOKUP(L5447,'Slope %'!C:D,2,0)</f>
        <v>0.1</v>
      </c>
    </row>
    <row r="5448" spans="1:13" x14ac:dyDescent="0.25">
      <c r="A5448">
        <v>60113</v>
      </c>
      <c r="B5448" s="58" t="s">
        <v>4576</v>
      </c>
      <c r="C5448" s="58" t="s">
        <v>423</v>
      </c>
      <c r="D5448" s="58" t="s">
        <v>450</v>
      </c>
      <c r="E5448" s="58">
        <v>750</v>
      </c>
      <c r="F5448" s="58">
        <v>12</v>
      </c>
      <c r="G5448" s="59">
        <v>13.5</v>
      </c>
      <c r="H5448" s="58" t="s">
        <v>586</v>
      </c>
      <c r="I5448" s="59">
        <v>22.99</v>
      </c>
      <c r="J5448">
        <v>1</v>
      </c>
      <c r="K5448" s="191"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7.9</v>
      </c>
      <c r="L5448" s="192" t="str">
        <f t="shared" si="85"/>
        <v>Wine750</v>
      </c>
      <c r="M5448" s="191">
        <f>VLOOKUP(L5448,'Slope %'!C:D,2,0)</f>
        <v>0.1</v>
      </c>
    </row>
    <row r="5449" spans="1:13" x14ac:dyDescent="0.25">
      <c r="A5449">
        <v>60116</v>
      </c>
      <c r="B5449" s="58" t="s">
        <v>4577</v>
      </c>
      <c r="C5449" s="58" t="s">
        <v>410</v>
      </c>
      <c r="D5449" s="58" t="s">
        <v>1539</v>
      </c>
      <c r="E5449" s="58">
        <v>2130</v>
      </c>
      <c r="F5449" s="58">
        <v>4</v>
      </c>
      <c r="G5449" s="59">
        <v>0.5</v>
      </c>
      <c r="H5449" s="58" t="s">
        <v>1448</v>
      </c>
      <c r="I5449" s="59">
        <v>14.2</v>
      </c>
      <c r="J5449">
        <v>6</v>
      </c>
      <c r="K5449" s="191"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0.83</v>
      </c>
      <c r="L5449" s="192" t="str">
        <f t="shared" si="85"/>
        <v>Beer2130</v>
      </c>
      <c r="M5449" s="191">
        <f>VLOOKUP(L5449,'Slope %'!C:D,2,0)</f>
        <v>0.1</v>
      </c>
    </row>
    <row r="5450" spans="1:13" x14ac:dyDescent="0.25">
      <c r="A5450">
        <v>60116</v>
      </c>
      <c r="B5450" s="58" t="s">
        <v>4577</v>
      </c>
      <c r="C5450" s="58" t="s">
        <v>410</v>
      </c>
      <c r="D5450" s="58" t="s">
        <v>1539</v>
      </c>
      <c r="E5450" s="58">
        <v>2130</v>
      </c>
      <c r="F5450" s="58">
        <v>4</v>
      </c>
      <c r="G5450" s="59">
        <v>0.5</v>
      </c>
      <c r="H5450" s="58" t="s">
        <v>1448</v>
      </c>
      <c r="I5450" s="59">
        <v>14.2</v>
      </c>
      <c r="J5450">
        <v>6</v>
      </c>
      <c r="K5450" s="191"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0.83</v>
      </c>
      <c r="L5450" s="192" t="str">
        <f t="shared" si="85"/>
        <v>Beer2130</v>
      </c>
      <c r="M5450" s="191">
        <f>VLOOKUP(L5450,'Slope %'!C:D,2,0)</f>
        <v>0.1</v>
      </c>
    </row>
    <row r="5451" spans="1:13" x14ac:dyDescent="0.25">
      <c r="A5451">
        <v>60119</v>
      </c>
      <c r="B5451" s="58" t="s">
        <v>4578</v>
      </c>
      <c r="C5451" s="58" t="s">
        <v>410</v>
      </c>
      <c r="D5451" s="58" t="s">
        <v>621</v>
      </c>
      <c r="E5451" s="58">
        <v>473</v>
      </c>
      <c r="F5451" s="58">
        <v>24</v>
      </c>
      <c r="G5451" s="59">
        <v>4</v>
      </c>
      <c r="H5451" s="58" t="s">
        <v>1448</v>
      </c>
      <c r="I5451" s="59">
        <v>3.45</v>
      </c>
      <c r="J5451">
        <v>1</v>
      </c>
      <c r="K5451" s="191"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1.48</v>
      </c>
      <c r="L5451" s="192" t="str">
        <f t="shared" si="85"/>
        <v>Beer473</v>
      </c>
      <c r="M5451" s="191">
        <f>VLOOKUP(L5451,'Slope %'!C:D,2,0)</f>
        <v>0.12</v>
      </c>
    </row>
    <row r="5452" spans="1:13" x14ac:dyDescent="0.25">
      <c r="A5452">
        <v>60119</v>
      </c>
      <c r="B5452" s="58" t="s">
        <v>4578</v>
      </c>
      <c r="C5452" s="58" t="s">
        <v>410</v>
      </c>
      <c r="D5452" s="58" t="s">
        <v>621</v>
      </c>
      <c r="E5452" s="58">
        <v>473</v>
      </c>
      <c r="F5452" s="58">
        <v>24</v>
      </c>
      <c r="G5452" s="59">
        <v>4</v>
      </c>
      <c r="H5452" s="58" t="s">
        <v>1448</v>
      </c>
      <c r="I5452" s="59">
        <v>3.45</v>
      </c>
      <c r="J5452">
        <v>1</v>
      </c>
      <c r="K5452" s="191"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1.48</v>
      </c>
      <c r="L5452" s="192" t="str">
        <f t="shared" si="85"/>
        <v>Beer473</v>
      </c>
      <c r="M5452" s="191">
        <f>VLOOKUP(L5452,'Slope %'!C:D,2,0)</f>
        <v>0.12</v>
      </c>
    </row>
    <row r="5453" spans="1:13" x14ac:dyDescent="0.25">
      <c r="A5453">
        <v>60122</v>
      </c>
      <c r="B5453" s="58" t="s">
        <v>4579</v>
      </c>
      <c r="C5453" s="58" t="s">
        <v>410</v>
      </c>
      <c r="D5453" s="58" t="s">
        <v>677</v>
      </c>
      <c r="E5453" s="58">
        <v>473</v>
      </c>
      <c r="F5453" s="58">
        <v>24</v>
      </c>
      <c r="G5453" s="59">
        <v>5</v>
      </c>
      <c r="H5453" s="58" t="s">
        <v>1448</v>
      </c>
      <c r="I5453" s="59">
        <v>3.79</v>
      </c>
      <c r="J5453">
        <v>1</v>
      </c>
      <c r="K5453" s="191"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1.85</v>
      </c>
      <c r="L5453" s="192" t="str">
        <f t="shared" si="85"/>
        <v>Beer473</v>
      </c>
      <c r="M5453" s="191">
        <f>VLOOKUP(L5453,'Slope %'!C:D,2,0)</f>
        <v>0.12</v>
      </c>
    </row>
    <row r="5454" spans="1:13" x14ac:dyDescent="0.25">
      <c r="A5454">
        <v>60122</v>
      </c>
      <c r="B5454" s="58" t="s">
        <v>4579</v>
      </c>
      <c r="C5454" s="58" t="s">
        <v>410</v>
      </c>
      <c r="D5454" s="58" t="s">
        <v>677</v>
      </c>
      <c r="E5454" s="58">
        <v>473</v>
      </c>
      <c r="F5454" s="58">
        <v>24</v>
      </c>
      <c r="G5454" s="59">
        <v>5</v>
      </c>
      <c r="H5454" s="58" t="s">
        <v>1448</v>
      </c>
      <c r="I5454" s="59">
        <v>3.79</v>
      </c>
      <c r="J5454">
        <v>1</v>
      </c>
      <c r="K5454" s="191"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1.85</v>
      </c>
      <c r="L5454" s="192" t="str">
        <f t="shared" si="85"/>
        <v>Beer473</v>
      </c>
      <c r="M5454" s="191">
        <f>VLOOKUP(L5454,'Slope %'!C:D,2,0)</f>
        <v>0.12</v>
      </c>
    </row>
    <row r="5455" spans="1:13" x14ac:dyDescent="0.25">
      <c r="A5455">
        <v>60135</v>
      </c>
      <c r="B5455" s="58" t="s">
        <v>4580</v>
      </c>
      <c r="C5455" s="58" t="s">
        <v>423</v>
      </c>
      <c r="D5455" s="58" t="s">
        <v>575</v>
      </c>
      <c r="E5455" s="58">
        <v>750</v>
      </c>
      <c r="F5455" s="58">
        <v>12</v>
      </c>
      <c r="G5455" s="59">
        <v>12</v>
      </c>
      <c r="H5455" s="58" t="s">
        <v>628</v>
      </c>
      <c r="I5455" s="59">
        <v>14.99</v>
      </c>
      <c r="J5455">
        <v>1</v>
      </c>
      <c r="K5455" s="191"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7.03</v>
      </c>
      <c r="L5455" s="192" t="str">
        <f t="shared" si="85"/>
        <v>Wine750</v>
      </c>
      <c r="M5455" s="191">
        <f>VLOOKUP(L5455,'Slope %'!C:D,2,0)</f>
        <v>0.1</v>
      </c>
    </row>
    <row r="5456" spans="1:13" x14ac:dyDescent="0.25">
      <c r="A5456">
        <v>60149</v>
      </c>
      <c r="B5456" s="58" t="s">
        <v>4581</v>
      </c>
      <c r="C5456" s="58" t="s">
        <v>410</v>
      </c>
      <c r="D5456" s="58" t="s">
        <v>621</v>
      </c>
      <c r="E5456" s="58">
        <v>473</v>
      </c>
      <c r="F5456" s="58">
        <v>24</v>
      </c>
      <c r="G5456" s="59">
        <v>4</v>
      </c>
      <c r="H5456" s="58" t="s">
        <v>3145</v>
      </c>
      <c r="I5456" s="59">
        <v>4.09</v>
      </c>
      <c r="J5456">
        <v>1</v>
      </c>
      <c r="K5456" s="191"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1.48</v>
      </c>
      <c r="L5456" s="192" t="str">
        <f t="shared" si="85"/>
        <v>Beer473</v>
      </c>
      <c r="M5456" s="191">
        <f>VLOOKUP(L5456,'Slope %'!C:D,2,0)</f>
        <v>0.12</v>
      </c>
    </row>
    <row r="5457" spans="1:13" x14ac:dyDescent="0.25">
      <c r="A5457">
        <v>60149</v>
      </c>
      <c r="B5457" s="58" t="s">
        <v>4581</v>
      </c>
      <c r="C5457" s="58" t="s">
        <v>410</v>
      </c>
      <c r="D5457" s="58" t="s">
        <v>621</v>
      </c>
      <c r="E5457" s="58">
        <v>473</v>
      </c>
      <c r="F5457" s="58">
        <v>24</v>
      </c>
      <c r="G5457" s="59">
        <v>4</v>
      </c>
      <c r="H5457" s="58" t="s">
        <v>1613</v>
      </c>
      <c r="I5457" s="59">
        <v>4.09</v>
      </c>
      <c r="J5457">
        <v>1</v>
      </c>
      <c r="K5457" s="191"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1.48</v>
      </c>
      <c r="L5457" s="192" t="str">
        <f t="shared" si="85"/>
        <v>Beer473</v>
      </c>
      <c r="M5457" s="191">
        <f>VLOOKUP(L5457,'Slope %'!C:D,2,0)</f>
        <v>0.12</v>
      </c>
    </row>
    <row r="5458" spans="1:13" x14ac:dyDescent="0.25">
      <c r="A5458">
        <v>60150</v>
      </c>
      <c r="B5458" s="58" t="s">
        <v>4582</v>
      </c>
      <c r="C5458" s="58" t="s">
        <v>410</v>
      </c>
      <c r="D5458" s="58" t="s">
        <v>677</v>
      </c>
      <c r="E5458" s="58">
        <v>473</v>
      </c>
      <c r="F5458" s="58">
        <v>24</v>
      </c>
      <c r="G5458" s="59">
        <v>4.5</v>
      </c>
      <c r="H5458" s="58" t="s">
        <v>2181</v>
      </c>
      <c r="I5458" s="59">
        <v>3.85</v>
      </c>
      <c r="J5458">
        <v>1</v>
      </c>
      <c r="K5458" s="191"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1.66</v>
      </c>
      <c r="L5458" s="192" t="str">
        <f t="shared" si="85"/>
        <v>Beer473</v>
      </c>
      <c r="M5458" s="191">
        <f>VLOOKUP(L5458,'Slope %'!C:D,2,0)</f>
        <v>0.12</v>
      </c>
    </row>
    <row r="5459" spans="1:13" x14ac:dyDescent="0.25">
      <c r="A5459">
        <v>60150</v>
      </c>
      <c r="B5459" s="58" t="s">
        <v>4582</v>
      </c>
      <c r="C5459" s="58" t="s">
        <v>410</v>
      </c>
      <c r="D5459" s="58" t="s">
        <v>677</v>
      </c>
      <c r="E5459" s="58">
        <v>473</v>
      </c>
      <c r="F5459" s="58">
        <v>24</v>
      </c>
      <c r="G5459" s="59">
        <v>4.5</v>
      </c>
      <c r="H5459" s="58" t="s">
        <v>2181</v>
      </c>
      <c r="I5459" s="59">
        <v>3.85</v>
      </c>
      <c r="J5459">
        <v>1</v>
      </c>
      <c r="K5459" s="191"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1.66</v>
      </c>
      <c r="L5459" s="192" t="str">
        <f t="shared" si="85"/>
        <v>Beer473</v>
      </c>
      <c r="M5459" s="191">
        <f>VLOOKUP(L5459,'Slope %'!C:D,2,0)</f>
        <v>0.12</v>
      </c>
    </row>
    <row r="5460" spans="1:13" x14ac:dyDescent="0.25">
      <c r="A5460">
        <v>60152</v>
      </c>
      <c r="B5460" s="58" t="s">
        <v>4583</v>
      </c>
      <c r="C5460" s="58" t="s">
        <v>410</v>
      </c>
      <c r="D5460" s="58" t="s">
        <v>677</v>
      </c>
      <c r="E5460" s="58">
        <v>473</v>
      </c>
      <c r="F5460" s="58">
        <v>24</v>
      </c>
      <c r="G5460" s="59">
        <v>5</v>
      </c>
      <c r="H5460" s="58" t="s">
        <v>2066</v>
      </c>
      <c r="I5460" s="59">
        <v>3.99</v>
      </c>
      <c r="J5460">
        <v>1</v>
      </c>
      <c r="K5460" s="191"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1.85</v>
      </c>
      <c r="L5460" s="192" t="str">
        <f t="shared" si="85"/>
        <v>Beer473</v>
      </c>
      <c r="M5460" s="191">
        <f>VLOOKUP(L5460,'Slope %'!C:D,2,0)</f>
        <v>0.12</v>
      </c>
    </row>
    <row r="5461" spans="1:13" x14ac:dyDescent="0.25">
      <c r="A5461">
        <v>60152</v>
      </c>
      <c r="B5461" s="58" t="s">
        <v>4583</v>
      </c>
      <c r="C5461" s="58" t="s">
        <v>410</v>
      </c>
      <c r="D5461" s="58" t="s">
        <v>677</v>
      </c>
      <c r="E5461" s="58">
        <v>473</v>
      </c>
      <c r="F5461" s="58">
        <v>24</v>
      </c>
      <c r="G5461" s="59">
        <v>5</v>
      </c>
      <c r="H5461" s="58" t="s">
        <v>2066</v>
      </c>
      <c r="I5461" s="59">
        <v>3.99</v>
      </c>
      <c r="J5461">
        <v>1</v>
      </c>
      <c r="K5461" s="191"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1.85</v>
      </c>
      <c r="L5461" s="192" t="str">
        <f t="shared" si="85"/>
        <v>Beer473</v>
      </c>
      <c r="M5461" s="191">
        <f>VLOOKUP(L5461,'Slope %'!C:D,2,0)</f>
        <v>0.12</v>
      </c>
    </row>
    <row r="5462" spans="1:13" x14ac:dyDescent="0.25">
      <c r="A5462">
        <v>60154</v>
      </c>
      <c r="B5462" s="58" t="s">
        <v>4584</v>
      </c>
      <c r="C5462" s="58" t="s">
        <v>410</v>
      </c>
      <c r="D5462" s="58" t="s">
        <v>677</v>
      </c>
      <c r="E5462" s="58">
        <v>473</v>
      </c>
      <c r="F5462" s="58">
        <v>24</v>
      </c>
      <c r="G5462" s="59">
        <v>4</v>
      </c>
      <c r="H5462" s="58" t="s">
        <v>2181</v>
      </c>
      <c r="I5462" s="59">
        <v>4.5</v>
      </c>
      <c r="J5462">
        <v>1</v>
      </c>
      <c r="K5462" s="191"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1.48</v>
      </c>
      <c r="L5462" s="192" t="str">
        <f t="shared" si="85"/>
        <v>Beer473</v>
      </c>
      <c r="M5462" s="191">
        <f>VLOOKUP(L5462,'Slope %'!C:D,2,0)</f>
        <v>0.12</v>
      </c>
    </row>
    <row r="5463" spans="1:13" x14ac:dyDescent="0.25">
      <c r="A5463">
        <v>60154</v>
      </c>
      <c r="B5463" s="58" t="s">
        <v>4584</v>
      </c>
      <c r="C5463" s="58" t="s">
        <v>410</v>
      </c>
      <c r="D5463" s="58" t="s">
        <v>677</v>
      </c>
      <c r="E5463" s="58">
        <v>473</v>
      </c>
      <c r="F5463" s="58">
        <v>24</v>
      </c>
      <c r="G5463" s="59">
        <v>4</v>
      </c>
      <c r="H5463" s="58" t="s">
        <v>2181</v>
      </c>
      <c r="I5463" s="59">
        <v>4.5</v>
      </c>
      <c r="J5463">
        <v>1</v>
      </c>
      <c r="K5463" s="191"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1.48</v>
      </c>
      <c r="L5463" s="192" t="str">
        <f t="shared" si="85"/>
        <v>Beer473</v>
      </c>
      <c r="M5463" s="191">
        <f>VLOOKUP(L5463,'Slope %'!C:D,2,0)</f>
        <v>0.12</v>
      </c>
    </row>
    <row r="5464" spans="1:13" x14ac:dyDescent="0.25">
      <c r="A5464">
        <v>60179</v>
      </c>
      <c r="B5464" s="58" t="s">
        <v>4585</v>
      </c>
      <c r="C5464" s="58" t="s">
        <v>414</v>
      </c>
      <c r="D5464" s="58" t="s">
        <v>4434</v>
      </c>
      <c r="E5464" s="58">
        <v>750</v>
      </c>
      <c r="F5464" s="58">
        <v>6</v>
      </c>
      <c r="G5464" s="59">
        <v>30</v>
      </c>
      <c r="H5464" s="58" t="s">
        <v>425</v>
      </c>
      <c r="I5464" s="59">
        <v>34.99</v>
      </c>
      <c r="J5464">
        <v>1</v>
      </c>
      <c r="K5464" s="191"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17.57</v>
      </c>
      <c r="L5464" s="192" t="str">
        <f t="shared" si="85"/>
        <v>Spirits750</v>
      </c>
      <c r="M5464" s="191">
        <f>VLOOKUP(L5464,'Slope %'!C:D,2,0)</f>
        <v>7.0000000000000007E-2</v>
      </c>
    </row>
    <row r="5465" spans="1:13" x14ac:dyDescent="0.25">
      <c r="A5465">
        <v>60180</v>
      </c>
      <c r="B5465" s="58" t="s">
        <v>4586</v>
      </c>
      <c r="C5465" s="58" t="s">
        <v>423</v>
      </c>
      <c r="D5465" s="58" t="s">
        <v>575</v>
      </c>
      <c r="E5465" s="58">
        <v>750</v>
      </c>
      <c r="F5465" s="58">
        <v>12</v>
      </c>
      <c r="G5465" s="59">
        <v>9</v>
      </c>
      <c r="H5465" s="58" t="s">
        <v>421</v>
      </c>
      <c r="I5465" s="59">
        <v>15.99</v>
      </c>
      <c r="J5465">
        <v>1</v>
      </c>
      <c r="K5465" s="191"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5.27</v>
      </c>
      <c r="L5465" s="192" t="str">
        <f t="shared" si="85"/>
        <v>Wine750</v>
      </c>
      <c r="M5465" s="191">
        <f>VLOOKUP(L5465,'Slope %'!C:D,2,0)</f>
        <v>0.1</v>
      </c>
    </row>
    <row r="5466" spans="1:13" x14ac:dyDescent="0.25">
      <c r="A5466">
        <v>60181</v>
      </c>
      <c r="B5466" s="58" t="s">
        <v>4587</v>
      </c>
      <c r="C5466" s="58" t="s">
        <v>414</v>
      </c>
      <c r="D5466" s="58" t="s">
        <v>488</v>
      </c>
      <c r="E5466" s="58">
        <v>1140</v>
      </c>
      <c r="F5466" s="58">
        <v>6</v>
      </c>
      <c r="G5466" s="59">
        <v>40</v>
      </c>
      <c r="H5466" s="58" t="s">
        <v>437</v>
      </c>
      <c r="I5466" s="59">
        <v>38.99</v>
      </c>
      <c r="J5466">
        <v>1</v>
      </c>
      <c r="K5466" s="191"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35.6</v>
      </c>
      <c r="L5466" s="192" t="str">
        <f t="shared" si="85"/>
        <v>Spirits1140</v>
      </c>
      <c r="M5466" s="191">
        <f>VLOOKUP(L5466,'Slope %'!C:D,2,0)</f>
        <v>0.05</v>
      </c>
    </row>
    <row r="5467" spans="1:13" x14ac:dyDescent="0.25">
      <c r="A5467">
        <v>60195</v>
      </c>
      <c r="B5467" s="58" t="s">
        <v>4588</v>
      </c>
      <c r="C5467" s="58" t="s">
        <v>410</v>
      </c>
      <c r="D5467" s="58" t="s">
        <v>677</v>
      </c>
      <c r="E5467" s="58">
        <v>473</v>
      </c>
      <c r="F5467" s="58">
        <v>24</v>
      </c>
      <c r="G5467" s="59">
        <v>4.7</v>
      </c>
      <c r="H5467" s="58" t="s">
        <v>1526</v>
      </c>
      <c r="I5467" s="59">
        <v>4.25</v>
      </c>
      <c r="J5467">
        <v>1</v>
      </c>
      <c r="K5467" s="191"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1.74</v>
      </c>
      <c r="L5467" s="192" t="str">
        <f t="shared" si="85"/>
        <v>Beer473</v>
      </c>
      <c r="M5467" s="191">
        <f>VLOOKUP(L5467,'Slope %'!C:D,2,0)</f>
        <v>0.12</v>
      </c>
    </row>
    <row r="5468" spans="1:13" x14ac:dyDescent="0.25">
      <c r="A5468">
        <v>60195</v>
      </c>
      <c r="B5468" s="58" t="s">
        <v>4588</v>
      </c>
      <c r="C5468" s="58" t="s">
        <v>410</v>
      </c>
      <c r="D5468" s="58" t="s">
        <v>677</v>
      </c>
      <c r="E5468" s="58">
        <v>473</v>
      </c>
      <c r="F5468" s="58">
        <v>24</v>
      </c>
      <c r="G5468" s="59">
        <v>4.7</v>
      </c>
      <c r="H5468" s="58" t="s">
        <v>1526</v>
      </c>
      <c r="I5468" s="59">
        <v>4.25</v>
      </c>
      <c r="J5468">
        <v>1</v>
      </c>
      <c r="K5468" s="191"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1.74</v>
      </c>
      <c r="L5468" s="192" t="str">
        <f t="shared" si="85"/>
        <v>Beer473</v>
      </c>
      <c r="M5468" s="191">
        <f>VLOOKUP(L5468,'Slope %'!C:D,2,0)</f>
        <v>0.12</v>
      </c>
    </row>
    <row r="5469" spans="1:13" x14ac:dyDescent="0.25">
      <c r="A5469">
        <v>60196</v>
      </c>
      <c r="B5469" s="58" t="s">
        <v>4589</v>
      </c>
      <c r="C5469" s="58" t="s">
        <v>423</v>
      </c>
      <c r="D5469" s="58" t="s">
        <v>436</v>
      </c>
      <c r="E5469" s="58">
        <v>750</v>
      </c>
      <c r="F5469" s="58">
        <v>12</v>
      </c>
      <c r="G5469" s="59">
        <v>14</v>
      </c>
      <c r="H5469" s="58" t="s">
        <v>1241</v>
      </c>
      <c r="I5469" s="59">
        <v>29.99</v>
      </c>
      <c r="J5469">
        <v>1</v>
      </c>
      <c r="K5469" s="191"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8.1999999999999993</v>
      </c>
      <c r="L5469" s="192" t="str">
        <f t="shared" si="85"/>
        <v>Wine750</v>
      </c>
      <c r="M5469" s="191">
        <f>VLOOKUP(L5469,'Slope %'!C:D,2,0)</f>
        <v>0.1</v>
      </c>
    </row>
    <row r="5470" spans="1:13" x14ac:dyDescent="0.25">
      <c r="A5470">
        <v>60198</v>
      </c>
      <c r="B5470" s="58" t="s">
        <v>4590</v>
      </c>
      <c r="C5470" s="58" t="s">
        <v>410</v>
      </c>
      <c r="D5470" s="58" t="s">
        <v>621</v>
      </c>
      <c r="E5470" s="58">
        <v>5325</v>
      </c>
      <c r="F5470" s="58">
        <v>1</v>
      </c>
      <c r="G5470" s="59">
        <v>3.5</v>
      </c>
      <c r="H5470" s="58" t="s">
        <v>2181</v>
      </c>
      <c r="I5470" s="59">
        <v>28.99</v>
      </c>
      <c r="J5470">
        <v>15</v>
      </c>
      <c r="K5470" s="191"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14.55</v>
      </c>
      <c r="L5470" s="192" t="str">
        <f t="shared" si="85"/>
        <v>Beer5325</v>
      </c>
      <c r="M5470" s="191">
        <f>VLOOKUP(L5470,'Slope %'!C:D,2,0)</f>
        <v>0.05</v>
      </c>
    </row>
    <row r="5471" spans="1:13" x14ac:dyDescent="0.25">
      <c r="A5471">
        <v>60198</v>
      </c>
      <c r="B5471" s="58" t="s">
        <v>4590</v>
      </c>
      <c r="C5471" s="58" t="s">
        <v>410</v>
      </c>
      <c r="D5471" s="58" t="s">
        <v>621</v>
      </c>
      <c r="E5471" s="58">
        <v>5325</v>
      </c>
      <c r="F5471" s="58">
        <v>1</v>
      </c>
      <c r="G5471" s="59">
        <v>3.5</v>
      </c>
      <c r="H5471" s="58" t="s">
        <v>2181</v>
      </c>
      <c r="I5471" s="59">
        <v>28.99</v>
      </c>
      <c r="J5471">
        <v>15</v>
      </c>
      <c r="K5471" s="191"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14.55</v>
      </c>
      <c r="L5471" s="192" t="str">
        <f t="shared" si="85"/>
        <v>Beer5325</v>
      </c>
      <c r="M5471" s="191">
        <f>VLOOKUP(L5471,'Slope %'!C:D,2,0)</f>
        <v>0.05</v>
      </c>
    </row>
    <row r="5472" spans="1:13" x14ac:dyDescent="0.25">
      <c r="A5472">
        <v>60199</v>
      </c>
      <c r="B5472" s="58" t="s">
        <v>4591</v>
      </c>
      <c r="C5472" s="58" t="s">
        <v>423</v>
      </c>
      <c r="D5472" s="58" t="s">
        <v>436</v>
      </c>
      <c r="E5472" s="58">
        <v>750</v>
      </c>
      <c r="F5472" s="58">
        <v>12</v>
      </c>
      <c r="G5472" s="59">
        <v>12.8</v>
      </c>
      <c r="H5472" s="58" t="s">
        <v>425</v>
      </c>
      <c r="I5472" s="59">
        <v>16.989999999999998</v>
      </c>
      <c r="J5472">
        <v>1</v>
      </c>
      <c r="K5472" s="191"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7.49</v>
      </c>
      <c r="L5472" s="192" t="str">
        <f t="shared" si="85"/>
        <v>Wine750</v>
      </c>
      <c r="M5472" s="191">
        <f>VLOOKUP(L5472,'Slope %'!C:D,2,0)</f>
        <v>0.1</v>
      </c>
    </row>
    <row r="5473" spans="1:13" x14ac:dyDescent="0.25">
      <c r="A5473">
        <v>60202</v>
      </c>
      <c r="B5473" s="58" t="s">
        <v>4592</v>
      </c>
      <c r="C5473" s="58" t="s">
        <v>414</v>
      </c>
      <c r="D5473" s="58" t="s">
        <v>636</v>
      </c>
      <c r="E5473" s="58">
        <v>375</v>
      </c>
      <c r="F5473" s="58">
        <v>24</v>
      </c>
      <c r="G5473" s="59">
        <v>40</v>
      </c>
      <c r="H5473" s="58" t="s">
        <v>448</v>
      </c>
      <c r="I5473" s="59">
        <v>22.95</v>
      </c>
      <c r="J5473">
        <v>1</v>
      </c>
      <c r="K5473" s="191"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13.3</v>
      </c>
      <c r="L5473" s="192" t="str">
        <f t="shared" si="85"/>
        <v>Spirits375</v>
      </c>
      <c r="M5473" s="191">
        <f>VLOOKUP(L5473,'Slope %'!C:D,2,0)</f>
        <v>0.1</v>
      </c>
    </row>
    <row r="5474" spans="1:13" x14ac:dyDescent="0.25">
      <c r="A5474">
        <v>60203</v>
      </c>
      <c r="B5474" s="58" t="s">
        <v>4593</v>
      </c>
      <c r="C5474" s="58" t="s">
        <v>423</v>
      </c>
      <c r="D5474" s="58" t="s">
        <v>436</v>
      </c>
      <c r="E5474" s="58">
        <v>750</v>
      </c>
      <c r="F5474" s="58">
        <v>6</v>
      </c>
      <c r="G5474" s="59">
        <v>14.5</v>
      </c>
      <c r="H5474" s="58" t="s">
        <v>3819</v>
      </c>
      <c r="I5474" s="59">
        <v>44.99</v>
      </c>
      <c r="J5474">
        <v>1</v>
      </c>
      <c r="K5474" s="191"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8.49</v>
      </c>
      <c r="L5474" s="192" t="str">
        <f t="shared" si="85"/>
        <v>Wine750</v>
      </c>
      <c r="M5474" s="191">
        <f>VLOOKUP(L5474,'Slope %'!C:D,2,0)</f>
        <v>0.1</v>
      </c>
    </row>
    <row r="5475" spans="1:13" x14ac:dyDescent="0.25">
      <c r="A5475">
        <v>60211</v>
      </c>
      <c r="B5475" s="58" t="s">
        <v>4594</v>
      </c>
      <c r="C5475" s="58" t="s">
        <v>410</v>
      </c>
      <c r="D5475" s="58" t="s">
        <v>677</v>
      </c>
      <c r="E5475" s="58">
        <v>473</v>
      </c>
      <c r="F5475" s="58">
        <v>24</v>
      </c>
      <c r="G5475" s="59">
        <v>5.4</v>
      </c>
      <c r="H5475" s="58" t="s">
        <v>1810</v>
      </c>
      <c r="I5475" s="59">
        <v>4.8</v>
      </c>
      <c r="J5475">
        <v>1</v>
      </c>
      <c r="K5475" s="191"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1.99</v>
      </c>
      <c r="L5475" s="192" t="str">
        <f t="shared" si="85"/>
        <v>Beer473</v>
      </c>
      <c r="M5475" s="191">
        <f>VLOOKUP(L5475,'Slope %'!C:D,2,0)</f>
        <v>0.12</v>
      </c>
    </row>
    <row r="5476" spans="1:13" x14ac:dyDescent="0.25">
      <c r="A5476">
        <v>60211</v>
      </c>
      <c r="B5476" s="58" t="s">
        <v>4594</v>
      </c>
      <c r="C5476" s="58" t="s">
        <v>410</v>
      </c>
      <c r="D5476" s="58" t="s">
        <v>677</v>
      </c>
      <c r="E5476" s="58">
        <v>473</v>
      </c>
      <c r="F5476" s="58">
        <v>24</v>
      </c>
      <c r="G5476" s="59">
        <v>5.4</v>
      </c>
      <c r="H5476" s="58" t="s">
        <v>1810</v>
      </c>
      <c r="I5476" s="59">
        <v>4.8</v>
      </c>
      <c r="J5476">
        <v>1</v>
      </c>
      <c r="K5476" s="191"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1.99</v>
      </c>
      <c r="L5476" s="192" t="str">
        <f t="shared" si="85"/>
        <v>Beer473</v>
      </c>
      <c r="M5476" s="191">
        <f>VLOOKUP(L5476,'Slope %'!C:D,2,0)</f>
        <v>0.12</v>
      </c>
    </row>
    <row r="5477" spans="1:13" x14ac:dyDescent="0.25">
      <c r="A5477">
        <v>60214</v>
      </c>
      <c r="B5477" s="58" t="s">
        <v>4595</v>
      </c>
      <c r="C5477" s="58" t="s">
        <v>410</v>
      </c>
      <c r="D5477" s="58" t="s">
        <v>621</v>
      </c>
      <c r="E5477" s="58">
        <v>2130</v>
      </c>
      <c r="F5477" s="58">
        <v>4</v>
      </c>
      <c r="G5477" s="59">
        <v>3.5</v>
      </c>
      <c r="H5477" s="58" t="s">
        <v>2181</v>
      </c>
      <c r="I5477" s="59">
        <v>15.75</v>
      </c>
      <c r="J5477">
        <v>6</v>
      </c>
      <c r="K5477" s="191"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5.82</v>
      </c>
      <c r="L5477" s="192" t="str">
        <f t="shared" si="85"/>
        <v>Beer2130</v>
      </c>
      <c r="M5477" s="191">
        <f>VLOOKUP(L5477,'Slope %'!C:D,2,0)</f>
        <v>0.1</v>
      </c>
    </row>
    <row r="5478" spans="1:13" x14ac:dyDescent="0.25">
      <c r="A5478">
        <v>60214</v>
      </c>
      <c r="B5478" s="58" t="s">
        <v>4595</v>
      </c>
      <c r="C5478" s="58" t="s">
        <v>410</v>
      </c>
      <c r="D5478" s="58" t="s">
        <v>621</v>
      </c>
      <c r="E5478" s="58">
        <v>2130</v>
      </c>
      <c r="F5478" s="58">
        <v>4</v>
      </c>
      <c r="G5478" s="59">
        <v>3.5</v>
      </c>
      <c r="H5478" s="58" t="s">
        <v>2181</v>
      </c>
      <c r="I5478" s="59">
        <v>15.75</v>
      </c>
      <c r="J5478">
        <v>6</v>
      </c>
      <c r="K5478" s="191"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5.82</v>
      </c>
      <c r="L5478" s="192" t="str">
        <f t="shared" si="85"/>
        <v>Beer2130</v>
      </c>
      <c r="M5478" s="191">
        <f>VLOOKUP(L5478,'Slope %'!C:D,2,0)</f>
        <v>0.1</v>
      </c>
    </row>
    <row r="5479" spans="1:13" x14ac:dyDescent="0.25">
      <c r="A5479">
        <v>60217</v>
      </c>
      <c r="B5479" s="58" t="s">
        <v>4596</v>
      </c>
      <c r="C5479" s="58" t="s">
        <v>414</v>
      </c>
      <c r="D5479" s="58" t="s">
        <v>663</v>
      </c>
      <c r="E5479" s="58">
        <v>750</v>
      </c>
      <c r="F5479" s="58">
        <v>12</v>
      </c>
      <c r="G5479" s="59">
        <v>30</v>
      </c>
      <c r="H5479" s="58" t="s">
        <v>586</v>
      </c>
      <c r="I5479" s="59">
        <v>29.99</v>
      </c>
      <c r="J5479">
        <v>1</v>
      </c>
      <c r="K5479" s="191"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17.57</v>
      </c>
      <c r="L5479" s="192" t="str">
        <f t="shared" si="85"/>
        <v>Spirits750</v>
      </c>
      <c r="M5479" s="191">
        <f>VLOOKUP(L5479,'Slope %'!C:D,2,0)</f>
        <v>7.0000000000000007E-2</v>
      </c>
    </row>
    <row r="5480" spans="1:13" x14ac:dyDescent="0.25">
      <c r="A5480">
        <v>60219</v>
      </c>
      <c r="B5480" s="58" t="s">
        <v>4597</v>
      </c>
      <c r="C5480" s="58" t="s">
        <v>423</v>
      </c>
      <c r="D5480" s="58" t="s">
        <v>575</v>
      </c>
      <c r="E5480" s="58">
        <v>750</v>
      </c>
      <c r="F5480" s="58">
        <v>12</v>
      </c>
      <c r="G5480" s="59">
        <v>12.5</v>
      </c>
      <c r="H5480" s="58" t="s">
        <v>539</v>
      </c>
      <c r="I5480" s="59">
        <v>21.99</v>
      </c>
      <c r="J5480">
        <v>1</v>
      </c>
      <c r="K5480" s="191"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7.32</v>
      </c>
      <c r="L5480" s="192" t="str">
        <f t="shared" si="85"/>
        <v>Wine750</v>
      </c>
      <c r="M5480" s="191">
        <f>VLOOKUP(L5480,'Slope %'!C:D,2,0)</f>
        <v>0.1</v>
      </c>
    </row>
    <row r="5481" spans="1:13" x14ac:dyDescent="0.25">
      <c r="A5481">
        <v>60228</v>
      </c>
      <c r="B5481" s="58" t="s">
        <v>4598</v>
      </c>
      <c r="C5481" s="58" t="s">
        <v>410</v>
      </c>
      <c r="D5481" s="58" t="s">
        <v>621</v>
      </c>
      <c r="E5481" s="58">
        <v>4260</v>
      </c>
      <c r="F5481" s="58">
        <v>2</v>
      </c>
      <c r="G5481" s="59">
        <v>4</v>
      </c>
      <c r="H5481" s="58" t="s">
        <v>1959</v>
      </c>
      <c r="I5481" s="59">
        <v>24.99</v>
      </c>
      <c r="J5481">
        <v>12</v>
      </c>
      <c r="K5481" s="191"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13.3</v>
      </c>
      <c r="L5481" s="192" t="str">
        <f t="shared" si="85"/>
        <v>Beer4260</v>
      </c>
      <c r="M5481" s="191">
        <f>VLOOKUP(L5481,'Slope %'!C:D,2,0)</f>
        <v>7.0000000000000007E-2</v>
      </c>
    </row>
    <row r="5482" spans="1:13" x14ac:dyDescent="0.25">
      <c r="A5482">
        <v>60228</v>
      </c>
      <c r="B5482" s="58" t="s">
        <v>4598</v>
      </c>
      <c r="C5482" s="58" t="s">
        <v>410</v>
      </c>
      <c r="D5482" s="58" t="s">
        <v>621</v>
      </c>
      <c r="E5482" s="58">
        <v>4260</v>
      </c>
      <c r="F5482" s="58">
        <v>2</v>
      </c>
      <c r="G5482" s="59">
        <v>4</v>
      </c>
      <c r="H5482" s="58" t="s">
        <v>1959</v>
      </c>
      <c r="I5482" s="59">
        <v>24.99</v>
      </c>
      <c r="J5482">
        <v>12</v>
      </c>
      <c r="K5482" s="191"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13.3</v>
      </c>
      <c r="L5482" s="192" t="str">
        <f t="shared" si="85"/>
        <v>Beer4260</v>
      </c>
      <c r="M5482" s="191">
        <f>VLOOKUP(L5482,'Slope %'!C:D,2,0)</f>
        <v>7.0000000000000007E-2</v>
      </c>
    </row>
    <row r="5483" spans="1:13" x14ac:dyDescent="0.25">
      <c r="A5483">
        <v>60232</v>
      </c>
      <c r="B5483" s="58" t="s">
        <v>4599</v>
      </c>
      <c r="C5483" s="58" t="s">
        <v>414</v>
      </c>
      <c r="D5483" s="58" t="s">
        <v>4552</v>
      </c>
      <c r="E5483" s="58">
        <v>500</v>
      </c>
      <c r="F5483" s="58">
        <v>6</v>
      </c>
      <c r="G5483" s="59">
        <v>52</v>
      </c>
      <c r="H5483" s="58" t="s">
        <v>4553</v>
      </c>
      <c r="I5483" s="59">
        <v>41.44</v>
      </c>
      <c r="J5483">
        <v>1</v>
      </c>
      <c r="K5483" s="191"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21.51</v>
      </c>
      <c r="L5483" s="192" t="str">
        <f t="shared" si="85"/>
        <v>Spirits500</v>
      </c>
      <c r="M5483" s="191">
        <f>VLOOKUP(L5483,'Slope %'!C:D,2,0)</f>
        <v>7.0000000000000007E-2</v>
      </c>
    </row>
    <row r="5484" spans="1:13" x14ac:dyDescent="0.25">
      <c r="A5484">
        <v>60233</v>
      </c>
      <c r="B5484" s="58" t="s">
        <v>4600</v>
      </c>
      <c r="C5484" s="58" t="s">
        <v>414</v>
      </c>
      <c r="D5484" s="58" t="s">
        <v>4552</v>
      </c>
      <c r="E5484" s="58">
        <v>480</v>
      </c>
      <c r="F5484" s="58">
        <v>6</v>
      </c>
      <c r="G5484" s="59">
        <v>52</v>
      </c>
      <c r="H5484" s="58" t="s">
        <v>4553</v>
      </c>
      <c r="I5484" s="59">
        <v>78.989999999999995</v>
      </c>
      <c r="J5484">
        <v>1</v>
      </c>
      <c r="K5484" s="191"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20.65</v>
      </c>
      <c r="L5484" s="192" t="str">
        <f t="shared" si="85"/>
        <v>Spirits480</v>
      </c>
      <c r="M5484" s="191">
        <f>VLOOKUP(L5484,'Slope %'!C:D,2,0)</f>
        <v>7.0000000000000007E-2</v>
      </c>
    </row>
    <row r="5485" spans="1:13" x14ac:dyDescent="0.25">
      <c r="A5485">
        <v>60236</v>
      </c>
      <c r="B5485" s="58" t="s">
        <v>4601</v>
      </c>
      <c r="C5485" s="58" t="s">
        <v>414</v>
      </c>
      <c r="D5485" s="58" t="s">
        <v>810</v>
      </c>
      <c r="E5485" s="58">
        <v>750</v>
      </c>
      <c r="F5485" s="58">
        <v>6</v>
      </c>
      <c r="G5485" s="59">
        <v>46</v>
      </c>
      <c r="H5485" s="58" t="s">
        <v>628</v>
      </c>
      <c r="I5485" s="59">
        <v>79.95</v>
      </c>
      <c r="J5485">
        <v>1</v>
      </c>
      <c r="K5485" s="191"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26.93</v>
      </c>
      <c r="L5485" s="192" t="str">
        <f t="shared" si="85"/>
        <v>Spirits750</v>
      </c>
      <c r="M5485" s="191">
        <f>VLOOKUP(L5485,'Slope %'!C:D,2,0)</f>
        <v>7.0000000000000007E-2</v>
      </c>
    </row>
    <row r="5486" spans="1:13" x14ac:dyDescent="0.25">
      <c r="A5486">
        <v>60238</v>
      </c>
      <c r="B5486" s="58" t="s">
        <v>4602</v>
      </c>
      <c r="C5486" s="58" t="s">
        <v>410</v>
      </c>
      <c r="D5486" s="58" t="s">
        <v>717</v>
      </c>
      <c r="E5486" s="58">
        <v>473</v>
      </c>
      <c r="F5486" s="58">
        <v>24</v>
      </c>
      <c r="G5486" s="59">
        <v>6.5</v>
      </c>
      <c r="H5486" s="58" t="s">
        <v>1526</v>
      </c>
      <c r="I5486" s="59">
        <v>4.99</v>
      </c>
      <c r="J5486">
        <v>1</v>
      </c>
      <c r="K5486" s="191"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2.4</v>
      </c>
      <c r="L5486" s="192" t="str">
        <f t="shared" si="85"/>
        <v>Beer473</v>
      </c>
      <c r="M5486" s="191">
        <f>VLOOKUP(L5486,'Slope %'!C:D,2,0)</f>
        <v>0.12</v>
      </c>
    </row>
    <row r="5487" spans="1:13" x14ac:dyDescent="0.25">
      <c r="A5487">
        <v>60238</v>
      </c>
      <c r="B5487" s="58" t="s">
        <v>4602</v>
      </c>
      <c r="C5487" s="58" t="s">
        <v>410</v>
      </c>
      <c r="D5487" s="58" t="s">
        <v>717</v>
      </c>
      <c r="E5487" s="58">
        <v>473</v>
      </c>
      <c r="F5487" s="58">
        <v>24</v>
      </c>
      <c r="G5487" s="59">
        <v>6.5</v>
      </c>
      <c r="H5487" s="58" t="s">
        <v>1526</v>
      </c>
      <c r="I5487" s="59">
        <v>4.99</v>
      </c>
      <c r="J5487">
        <v>1</v>
      </c>
      <c r="K5487" s="191"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2.4</v>
      </c>
      <c r="L5487" s="192" t="str">
        <f t="shared" si="85"/>
        <v>Beer473</v>
      </c>
      <c r="M5487" s="191">
        <f>VLOOKUP(L5487,'Slope %'!C:D,2,0)</f>
        <v>0.12</v>
      </c>
    </row>
    <row r="5488" spans="1:13" x14ac:dyDescent="0.25">
      <c r="A5488">
        <v>60239</v>
      </c>
      <c r="B5488" s="58" t="s">
        <v>4603</v>
      </c>
      <c r="C5488" s="58" t="s">
        <v>423</v>
      </c>
      <c r="D5488" s="58" t="s">
        <v>440</v>
      </c>
      <c r="E5488" s="58">
        <v>750</v>
      </c>
      <c r="F5488" s="58">
        <v>12</v>
      </c>
      <c r="G5488" s="59">
        <v>13</v>
      </c>
      <c r="H5488" s="58" t="s">
        <v>437</v>
      </c>
      <c r="I5488" s="59">
        <v>15.99</v>
      </c>
      <c r="J5488">
        <v>1</v>
      </c>
      <c r="K5488" s="191"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7.61</v>
      </c>
      <c r="L5488" s="192" t="str">
        <f t="shared" si="85"/>
        <v>Wine750</v>
      </c>
      <c r="M5488" s="191">
        <f>VLOOKUP(L5488,'Slope %'!C:D,2,0)</f>
        <v>0.1</v>
      </c>
    </row>
    <row r="5489" spans="1:13" x14ac:dyDescent="0.25">
      <c r="A5489">
        <v>60240</v>
      </c>
      <c r="B5489" s="58" t="s">
        <v>4604</v>
      </c>
      <c r="C5489" s="58" t="s">
        <v>410</v>
      </c>
      <c r="D5489" s="58" t="s">
        <v>717</v>
      </c>
      <c r="E5489" s="58">
        <v>473</v>
      </c>
      <c r="F5489" s="58">
        <v>24</v>
      </c>
      <c r="G5489" s="59">
        <v>8.8000000000000007</v>
      </c>
      <c r="H5489" s="58" t="s">
        <v>1959</v>
      </c>
      <c r="I5489" s="59">
        <v>5.5</v>
      </c>
      <c r="J5489">
        <v>1</v>
      </c>
      <c r="K5489" s="191"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3.25</v>
      </c>
      <c r="L5489" s="192" t="str">
        <f t="shared" si="85"/>
        <v>Beer473</v>
      </c>
      <c r="M5489" s="191">
        <f>VLOOKUP(L5489,'Slope %'!C:D,2,0)</f>
        <v>0.12</v>
      </c>
    </row>
    <row r="5490" spans="1:13" x14ac:dyDescent="0.25">
      <c r="A5490">
        <v>60240</v>
      </c>
      <c r="B5490" s="58" t="s">
        <v>4604</v>
      </c>
      <c r="C5490" s="58" t="s">
        <v>410</v>
      </c>
      <c r="D5490" s="58" t="s">
        <v>717</v>
      </c>
      <c r="E5490" s="58">
        <v>473</v>
      </c>
      <c r="F5490" s="58">
        <v>24</v>
      </c>
      <c r="G5490" s="59">
        <v>8.8000000000000007</v>
      </c>
      <c r="H5490" s="58" t="s">
        <v>1959</v>
      </c>
      <c r="I5490" s="59">
        <v>5.5</v>
      </c>
      <c r="J5490">
        <v>1</v>
      </c>
      <c r="K5490" s="191"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3.25</v>
      </c>
      <c r="L5490" s="192" t="str">
        <f t="shared" si="85"/>
        <v>Beer473</v>
      </c>
      <c r="M5490" s="191">
        <f>VLOOKUP(L5490,'Slope %'!C:D,2,0)</f>
        <v>0.12</v>
      </c>
    </row>
    <row r="5491" spans="1:13" x14ac:dyDescent="0.25">
      <c r="A5491">
        <v>60242</v>
      </c>
      <c r="B5491" s="58" t="s">
        <v>4605</v>
      </c>
      <c r="C5491" s="58" t="s">
        <v>410</v>
      </c>
      <c r="D5491" s="58" t="s">
        <v>677</v>
      </c>
      <c r="E5491" s="58">
        <v>473</v>
      </c>
      <c r="F5491" s="58">
        <v>24</v>
      </c>
      <c r="G5491" s="59">
        <v>4.2</v>
      </c>
      <c r="H5491" s="58" t="s">
        <v>3612</v>
      </c>
      <c r="I5491" s="59">
        <v>4.09</v>
      </c>
      <c r="J5491">
        <v>1</v>
      </c>
      <c r="K5491" s="191"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1.55</v>
      </c>
      <c r="L5491" s="192" t="str">
        <f t="shared" si="85"/>
        <v>Beer473</v>
      </c>
      <c r="M5491" s="191">
        <f>VLOOKUP(L5491,'Slope %'!C:D,2,0)</f>
        <v>0.12</v>
      </c>
    </row>
    <row r="5492" spans="1:13" x14ac:dyDescent="0.25">
      <c r="A5492">
        <v>60242</v>
      </c>
      <c r="B5492" s="58" t="s">
        <v>4605</v>
      </c>
      <c r="C5492" s="58" t="s">
        <v>410</v>
      </c>
      <c r="D5492" s="58" t="s">
        <v>677</v>
      </c>
      <c r="E5492" s="58">
        <v>473</v>
      </c>
      <c r="F5492" s="58">
        <v>24</v>
      </c>
      <c r="G5492" s="59">
        <v>4.2</v>
      </c>
      <c r="H5492" s="58" t="s">
        <v>3612</v>
      </c>
      <c r="I5492" s="59">
        <v>4.09</v>
      </c>
      <c r="J5492">
        <v>1</v>
      </c>
      <c r="K5492" s="191"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1.55</v>
      </c>
      <c r="L5492" s="192" t="str">
        <f t="shared" si="85"/>
        <v>Beer473</v>
      </c>
      <c r="M5492" s="191">
        <f>VLOOKUP(L5492,'Slope %'!C:D,2,0)</f>
        <v>0.12</v>
      </c>
    </row>
    <row r="5493" spans="1:13" x14ac:dyDescent="0.25">
      <c r="A5493">
        <v>60243</v>
      </c>
      <c r="B5493" s="58" t="s">
        <v>4606</v>
      </c>
      <c r="C5493" s="58" t="s">
        <v>410</v>
      </c>
      <c r="D5493" s="58" t="s">
        <v>677</v>
      </c>
      <c r="E5493" s="58">
        <v>473</v>
      </c>
      <c r="F5493" s="58">
        <v>24</v>
      </c>
      <c r="G5493" s="59">
        <v>5</v>
      </c>
      <c r="H5493" s="58" t="s">
        <v>3612</v>
      </c>
      <c r="I5493" s="59">
        <v>4.1900000000000004</v>
      </c>
      <c r="J5493">
        <v>1</v>
      </c>
      <c r="K5493" s="191"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1.85</v>
      </c>
      <c r="L5493" s="192" t="str">
        <f t="shared" si="85"/>
        <v>Beer473</v>
      </c>
      <c r="M5493" s="191">
        <f>VLOOKUP(L5493,'Slope %'!C:D,2,0)</f>
        <v>0.12</v>
      </c>
    </row>
    <row r="5494" spans="1:13" x14ac:dyDescent="0.25">
      <c r="A5494">
        <v>60243</v>
      </c>
      <c r="B5494" s="58" t="s">
        <v>4606</v>
      </c>
      <c r="C5494" s="58" t="s">
        <v>410</v>
      </c>
      <c r="D5494" s="58" t="s">
        <v>677</v>
      </c>
      <c r="E5494" s="58">
        <v>473</v>
      </c>
      <c r="F5494" s="58">
        <v>24</v>
      </c>
      <c r="G5494" s="59">
        <v>5</v>
      </c>
      <c r="H5494" s="58" t="s">
        <v>3612</v>
      </c>
      <c r="I5494" s="59">
        <v>4.1900000000000004</v>
      </c>
      <c r="J5494">
        <v>1</v>
      </c>
      <c r="K5494" s="191"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1.85</v>
      </c>
      <c r="L5494" s="192" t="str">
        <f t="shared" si="85"/>
        <v>Beer473</v>
      </c>
      <c r="M5494" s="191">
        <f>VLOOKUP(L5494,'Slope %'!C:D,2,0)</f>
        <v>0.12</v>
      </c>
    </row>
    <row r="5495" spans="1:13" x14ac:dyDescent="0.25">
      <c r="A5495">
        <v>60247</v>
      </c>
      <c r="B5495" s="58" t="s">
        <v>4607</v>
      </c>
      <c r="C5495" s="58" t="s">
        <v>410</v>
      </c>
      <c r="D5495" s="58" t="s">
        <v>411</v>
      </c>
      <c r="E5495" s="58">
        <v>4260</v>
      </c>
      <c r="F5495" s="58">
        <v>1</v>
      </c>
      <c r="G5495" s="59">
        <v>5</v>
      </c>
      <c r="H5495" s="58" t="s">
        <v>600</v>
      </c>
      <c r="I5495" s="59">
        <v>30.99</v>
      </c>
      <c r="J5495">
        <v>12</v>
      </c>
      <c r="K5495" s="191"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16.63</v>
      </c>
      <c r="L5495" s="192" t="str">
        <f t="shared" si="85"/>
        <v>Beer4260</v>
      </c>
      <c r="M5495" s="191">
        <f>VLOOKUP(L5495,'Slope %'!C:D,2,0)</f>
        <v>7.0000000000000007E-2</v>
      </c>
    </row>
    <row r="5496" spans="1:13" x14ac:dyDescent="0.25">
      <c r="A5496">
        <v>60247</v>
      </c>
      <c r="B5496" s="58" t="s">
        <v>4607</v>
      </c>
      <c r="C5496" s="58" t="s">
        <v>410</v>
      </c>
      <c r="D5496" s="58" t="s">
        <v>411</v>
      </c>
      <c r="E5496" s="58">
        <v>4260</v>
      </c>
      <c r="F5496" s="58">
        <v>1</v>
      </c>
      <c r="G5496" s="59">
        <v>5</v>
      </c>
      <c r="H5496" s="58" t="s">
        <v>600</v>
      </c>
      <c r="I5496" s="59">
        <v>30.99</v>
      </c>
      <c r="J5496">
        <v>12</v>
      </c>
      <c r="K5496" s="191"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16.63</v>
      </c>
      <c r="L5496" s="192" t="str">
        <f t="shared" si="85"/>
        <v>Beer4260</v>
      </c>
      <c r="M5496" s="191">
        <f>VLOOKUP(L5496,'Slope %'!C:D,2,0)</f>
        <v>7.0000000000000007E-2</v>
      </c>
    </row>
    <row r="5497" spans="1:13" x14ac:dyDescent="0.25">
      <c r="A5497">
        <v>60251</v>
      </c>
      <c r="B5497" s="58" t="s">
        <v>4608</v>
      </c>
      <c r="C5497" s="58" t="s">
        <v>410</v>
      </c>
      <c r="D5497" s="58" t="s">
        <v>1902</v>
      </c>
      <c r="E5497" s="58">
        <v>473</v>
      </c>
      <c r="F5497" s="58">
        <v>24</v>
      </c>
      <c r="G5497" s="59">
        <v>5.2</v>
      </c>
      <c r="H5497" s="58" t="s">
        <v>3485</v>
      </c>
      <c r="I5497" s="59">
        <v>3.9</v>
      </c>
      <c r="J5497">
        <v>1</v>
      </c>
      <c r="K5497" s="191"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1.92</v>
      </c>
      <c r="L5497" s="192" t="str">
        <f t="shared" si="85"/>
        <v>Beer473</v>
      </c>
      <c r="M5497" s="191">
        <f>VLOOKUP(L5497,'Slope %'!C:D,2,0)</f>
        <v>0.12</v>
      </c>
    </row>
    <row r="5498" spans="1:13" x14ac:dyDescent="0.25">
      <c r="A5498">
        <v>60251</v>
      </c>
      <c r="B5498" s="58" t="s">
        <v>4608</v>
      </c>
      <c r="C5498" s="58" t="s">
        <v>410</v>
      </c>
      <c r="D5498" s="58" t="s">
        <v>1902</v>
      </c>
      <c r="E5498" s="58">
        <v>473</v>
      </c>
      <c r="F5498" s="58">
        <v>24</v>
      </c>
      <c r="G5498" s="59">
        <v>5.2</v>
      </c>
      <c r="H5498" s="58" t="s">
        <v>3485</v>
      </c>
      <c r="I5498" s="59">
        <v>3.9</v>
      </c>
      <c r="J5498">
        <v>1</v>
      </c>
      <c r="K5498" s="191"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1.92</v>
      </c>
      <c r="L5498" s="192" t="str">
        <f t="shared" si="85"/>
        <v>Beer473</v>
      </c>
      <c r="M5498" s="191">
        <f>VLOOKUP(L5498,'Slope %'!C:D,2,0)</f>
        <v>0.12</v>
      </c>
    </row>
    <row r="5499" spans="1:13" x14ac:dyDescent="0.25">
      <c r="A5499">
        <v>60252</v>
      </c>
      <c r="B5499" s="58" t="s">
        <v>4609</v>
      </c>
      <c r="C5499" s="58" t="s">
        <v>410</v>
      </c>
      <c r="D5499" s="58" t="s">
        <v>411</v>
      </c>
      <c r="E5499" s="58">
        <v>473</v>
      </c>
      <c r="F5499" s="58">
        <v>24</v>
      </c>
      <c r="G5499" s="59">
        <v>4.8</v>
      </c>
      <c r="H5499" s="58" t="s">
        <v>1613</v>
      </c>
      <c r="I5499" s="59">
        <v>3.49</v>
      </c>
      <c r="J5499">
        <v>1</v>
      </c>
      <c r="K5499" s="191"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1.77</v>
      </c>
      <c r="L5499" s="192" t="str">
        <f t="shared" si="85"/>
        <v>Beer473</v>
      </c>
      <c r="M5499" s="191">
        <f>VLOOKUP(L5499,'Slope %'!C:D,2,0)</f>
        <v>0.12</v>
      </c>
    </row>
    <row r="5500" spans="1:13" x14ac:dyDescent="0.25">
      <c r="A5500">
        <v>60252</v>
      </c>
      <c r="B5500" s="58" t="s">
        <v>4609</v>
      </c>
      <c r="C5500" s="58" t="s">
        <v>410</v>
      </c>
      <c r="D5500" s="58" t="s">
        <v>411</v>
      </c>
      <c r="E5500" s="58">
        <v>473</v>
      </c>
      <c r="F5500" s="58">
        <v>24</v>
      </c>
      <c r="G5500" s="59">
        <v>4.8</v>
      </c>
      <c r="H5500" s="58" t="s">
        <v>1613</v>
      </c>
      <c r="I5500" s="59">
        <v>3.49</v>
      </c>
      <c r="J5500">
        <v>1</v>
      </c>
      <c r="K5500" s="191"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1.77</v>
      </c>
      <c r="L5500" s="192" t="str">
        <f t="shared" si="85"/>
        <v>Beer473</v>
      </c>
      <c r="M5500" s="191">
        <f>VLOOKUP(L5500,'Slope %'!C:D,2,0)</f>
        <v>0.12</v>
      </c>
    </row>
    <row r="5501" spans="1:13" x14ac:dyDescent="0.25">
      <c r="A5501">
        <v>60254</v>
      </c>
      <c r="B5501" s="58" t="s">
        <v>4610</v>
      </c>
      <c r="C5501" s="58" t="s">
        <v>423</v>
      </c>
      <c r="D5501" s="58" t="s">
        <v>538</v>
      </c>
      <c r="E5501" s="58">
        <v>750</v>
      </c>
      <c r="F5501" s="58">
        <v>12</v>
      </c>
      <c r="G5501" s="59">
        <v>14.5</v>
      </c>
      <c r="H5501" s="58" t="s">
        <v>1701</v>
      </c>
      <c r="I5501" s="59">
        <v>24.99</v>
      </c>
      <c r="J5501">
        <v>1</v>
      </c>
      <c r="K5501" s="191"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8.49</v>
      </c>
      <c r="L5501" s="192" t="str">
        <f t="shared" si="85"/>
        <v>Wine750</v>
      </c>
      <c r="M5501" s="191">
        <f>VLOOKUP(L5501,'Slope %'!C:D,2,0)</f>
        <v>0.1</v>
      </c>
    </row>
    <row r="5502" spans="1:13" x14ac:dyDescent="0.25">
      <c r="A5502">
        <v>60255</v>
      </c>
      <c r="B5502" s="58" t="s">
        <v>4611</v>
      </c>
      <c r="C5502" s="58" t="s">
        <v>673</v>
      </c>
      <c r="D5502" s="58" t="s">
        <v>674</v>
      </c>
      <c r="E5502" s="58">
        <v>30000</v>
      </c>
      <c r="F5502" s="58">
        <v>1</v>
      </c>
      <c r="G5502" s="59">
        <v>5</v>
      </c>
      <c r="H5502" s="58" t="s">
        <v>4157</v>
      </c>
      <c r="I5502" s="59">
        <v>225</v>
      </c>
      <c r="J5502">
        <v>1</v>
      </c>
      <c r="K5502" s="191"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117.11</v>
      </c>
      <c r="L5502" s="192" t="str">
        <f t="shared" si="85"/>
        <v>Ready to Drink30000</v>
      </c>
      <c r="M5502" s="191" t="e">
        <f>VLOOKUP(L5502,'Slope %'!C:D,2,0)</f>
        <v>#N/A</v>
      </c>
    </row>
    <row r="5503" spans="1:13" x14ac:dyDescent="0.25">
      <c r="A5503">
        <v>60255</v>
      </c>
      <c r="B5503" s="58" t="s">
        <v>4611</v>
      </c>
      <c r="C5503" s="58" t="s">
        <v>673</v>
      </c>
      <c r="D5503" s="58" t="s">
        <v>674</v>
      </c>
      <c r="E5503" s="58">
        <v>30000</v>
      </c>
      <c r="F5503" s="58">
        <v>1</v>
      </c>
      <c r="G5503" s="59">
        <v>5</v>
      </c>
      <c r="H5503" s="58" t="s">
        <v>1903</v>
      </c>
      <c r="I5503" s="59">
        <v>225</v>
      </c>
      <c r="J5503">
        <v>1</v>
      </c>
      <c r="K5503" s="191"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117.11</v>
      </c>
      <c r="L5503" s="192" t="str">
        <f t="shared" si="85"/>
        <v>Ready to Drink30000</v>
      </c>
      <c r="M5503" s="191" t="e">
        <f>VLOOKUP(L5503,'Slope %'!C:D,2,0)</f>
        <v>#N/A</v>
      </c>
    </row>
    <row r="5504" spans="1:13" x14ac:dyDescent="0.25">
      <c r="A5504">
        <v>60278</v>
      </c>
      <c r="B5504" s="58" t="s">
        <v>4612</v>
      </c>
      <c r="C5504" s="58" t="s">
        <v>414</v>
      </c>
      <c r="D5504" s="58" t="s">
        <v>1896</v>
      </c>
      <c r="E5504" s="58">
        <v>375</v>
      </c>
      <c r="F5504" s="58">
        <v>12</v>
      </c>
      <c r="G5504" s="59">
        <v>20</v>
      </c>
      <c r="H5504" s="58" t="s">
        <v>416</v>
      </c>
      <c r="I5504" s="59">
        <v>20.49</v>
      </c>
      <c r="J5504">
        <v>1</v>
      </c>
      <c r="K5504" s="191"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6.65</v>
      </c>
      <c r="L5504" s="192" t="str">
        <f t="shared" si="85"/>
        <v>Spirits375</v>
      </c>
      <c r="M5504" s="191">
        <f>VLOOKUP(L5504,'Slope %'!C:D,2,0)</f>
        <v>0.1</v>
      </c>
    </row>
    <row r="5505" spans="1:13" x14ac:dyDescent="0.25">
      <c r="A5505">
        <v>60281</v>
      </c>
      <c r="B5505" s="58" t="s">
        <v>4613</v>
      </c>
      <c r="C5505" s="58" t="s">
        <v>423</v>
      </c>
      <c r="D5505" s="58" t="s">
        <v>440</v>
      </c>
      <c r="E5505" s="58">
        <v>720</v>
      </c>
      <c r="F5505" s="58">
        <v>6</v>
      </c>
      <c r="G5505" s="59">
        <v>15.5</v>
      </c>
      <c r="H5505" s="58" t="s">
        <v>684</v>
      </c>
      <c r="I5505" s="59">
        <v>27.99</v>
      </c>
      <c r="J5505">
        <v>1</v>
      </c>
      <c r="K5505" s="191"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8.7100000000000009</v>
      </c>
      <c r="L5505" s="192" t="str">
        <f t="shared" si="85"/>
        <v>Wine720</v>
      </c>
      <c r="M5505" s="191">
        <f>VLOOKUP(L5505,'Slope %'!C:D,2,0)</f>
        <v>0.1</v>
      </c>
    </row>
    <row r="5506" spans="1:13" x14ac:dyDescent="0.25">
      <c r="A5506">
        <v>60293</v>
      </c>
      <c r="B5506" s="58" t="s">
        <v>4614</v>
      </c>
      <c r="C5506" s="58" t="s">
        <v>410</v>
      </c>
      <c r="D5506" s="58" t="s">
        <v>717</v>
      </c>
      <c r="E5506" s="58">
        <v>11352</v>
      </c>
      <c r="F5506" s="58">
        <v>1</v>
      </c>
      <c r="G5506" s="59">
        <v>6.5</v>
      </c>
      <c r="H5506" s="58" t="s">
        <v>1887</v>
      </c>
      <c r="I5506" s="59">
        <v>107.76</v>
      </c>
      <c r="J5506">
        <v>24</v>
      </c>
      <c r="K5506" s="191"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51.89</v>
      </c>
      <c r="L5506" s="192" t="str">
        <f t="shared" si="85"/>
        <v>Beer11352</v>
      </c>
      <c r="M5506" s="191">
        <f>VLOOKUP(L5506,'Slope %'!C:D,2,0)</f>
        <v>0.05</v>
      </c>
    </row>
    <row r="5507" spans="1:13" x14ac:dyDescent="0.25">
      <c r="A5507">
        <v>60293</v>
      </c>
      <c r="B5507" s="58" t="s">
        <v>4614</v>
      </c>
      <c r="C5507" s="58" t="s">
        <v>410</v>
      </c>
      <c r="D5507" s="58" t="s">
        <v>717</v>
      </c>
      <c r="E5507" s="58">
        <v>11352</v>
      </c>
      <c r="F5507" s="58">
        <v>1</v>
      </c>
      <c r="G5507" s="59">
        <v>6.5</v>
      </c>
      <c r="H5507" s="58" t="s">
        <v>1887</v>
      </c>
      <c r="I5507" s="59">
        <v>107.76</v>
      </c>
      <c r="J5507">
        <v>24</v>
      </c>
      <c r="K5507" s="191"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51.89</v>
      </c>
      <c r="L5507" s="192" t="str">
        <f t="shared" ref="L5507:L5570" si="86">(_xlfn.CONCAT(C5507,E5507))</f>
        <v>Beer11352</v>
      </c>
      <c r="M5507" s="191">
        <f>VLOOKUP(L5507,'Slope %'!C:D,2,0)</f>
        <v>0.05</v>
      </c>
    </row>
    <row r="5508" spans="1:13" x14ac:dyDescent="0.25">
      <c r="A5508">
        <v>60303</v>
      </c>
      <c r="B5508" s="58" t="s">
        <v>4615</v>
      </c>
      <c r="C5508" s="58" t="s">
        <v>410</v>
      </c>
      <c r="D5508" s="58" t="s">
        <v>411</v>
      </c>
      <c r="E5508" s="58">
        <v>4260</v>
      </c>
      <c r="F5508" s="58">
        <v>1</v>
      </c>
      <c r="G5508" s="59">
        <v>5</v>
      </c>
      <c r="H5508" s="58" t="s">
        <v>600</v>
      </c>
      <c r="I5508" s="59">
        <v>31.99</v>
      </c>
      <c r="J5508">
        <v>12</v>
      </c>
      <c r="K5508" s="191"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16.63</v>
      </c>
      <c r="L5508" s="192" t="str">
        <f t="shared" si="86"/>
        <v>Beer4260</v>
      </c>
      <c r="M5508" s="191">
        <f>VLOOKUP(L5508,'Slope %'!C:D,2,0)</f>
        <v>7.0000000000000007E-2</v>
      </c>
    </row>
    <row r="5509" spans="1:13" x14ac:dyDescent="0.25">
      <c r="A5509">
        <v>60303</v>
      </c>
      <c r="B5509" s="58" t="s">
        <v>4615</v>
      </c>
      <c r="C5509" s="58" t="s">
        <v>410</v>
      </c>
      <c r="D5509" s="58" t="s">
        <v>411</v>
      </c>
      <c r="E5509" s="58">
        <v>4260</v>
      </c>
      <c r="F5509" s="58">
        <v>1</v>
      </c>
      <c r="G5509" s="59">
        <v>5</v>
      </c>
      <c r="H5509" s="58" t="s">
        <v>600</v>
      </c>
      <c r="I5509" s="59">
        <v>31.99</v>
      </c>
      <c r="J5509">
        <v>12</v>
      </c>
      <c r="K5509" s="191"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16.63</v>
      </c>
      <c r="L5509" s="192" t="str">
        <f t="shared" si="86"/>
        <v>Beer4260</v>
      </c>
      <c r="M5509" s="191">
        <f>VLOOKUP(L5509,'Slope %'!C:D,2,0)</f>
        <v>7.0000000000000007E-2</v>
      </c>
    </row>
    <row r="5510" spans="1:13" x14ac:dyDescent="0.25">
      <c r="A5510">
        <v>60306</v>
      </c>
      <c r="B5510" s="58" t="s">
        <v>4616</v>
      </c>
      <c r="C5510" s="58" t="s">
        <v>410</v>
      </c>
      <c r="D5510" s="58" t="s">
        <v>411</v>
      </c>
      <c r="E5510" s="58">
        <v>4615</v>
      </c>
      <c r="F5510" s="58">
        <v>1</v>
      </c>
      <c r="G5510" s="59">
        <v>5</v>
      </c>
      <c r="H5510" s="58" t="s">
        <v>1813</v>
      </c>
      <c r="I5510" s="59">
        <v>27.99</v>
      </c>
      <c r="J5510">
        <v>13</v>
      </c>
      <c r="K5510" s="191"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18.010000000000002</v>
      </c>
      <c r="L5510" s="192" t="str">
        <f t="shared" si="86"/>
        <v>Beer4615</v>
      </c>
      <c r="M5510" s="191">
        <f>VLOOKUP(L5510,'Slope %'!C:D,2,0)</f>
        <v>0.05</v>
      </c>
    </row>
    <row r="5511" spans="1:13" x14ac:dyDescent="0.25">
      <c r="A5511">
        <v>60306</v>
      </c>
      <c r="B5511" s="58" t="s">
        <v>4616</v>
      </c>
      <c r="C5511" s="58" t="s">
        <v>410</v>
      </c>
      <c r="D5511" s="58" t="s">
        <v>411</v>
      </c>
      <c r="E5511" s="58">
        <v>4615</v>
      </c>
      <c r="F5511" s="58">
        <v>1</v>
      </c>
      <c r="G5511" s="59">
        <v>5</v>
      </c>
      <c r="H5511" s="58" t="s">
        <v>1813</v>
      </c>
      <c r="I5511" s="59">
        <v>27.99</v>
      </c>
      <c r="J5511">
        <v>13</v>
      </c>
      <c r="K5511" s="191"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18.010000000000002</v>
      </c>
      <c r="L5511" s="192" t="str">
        <f t="shared" si="86"/>
        <v>Beer4615</v>
      </c>
      <c r="M5511" s="191">
        <f>VLOOKUP(L5511,'Slope %'!C:D,2,0)</f>
        <v>0.05</v>
      </c>
    </row>
    <row r="5512" spans="1:13" x14ac:dyDescent="0.25">
      <c r="A5512">
        <v>60308</v>
      </c>
      <c r="B5512" s="58" t="s">
        <v>4617</v>
      </c>
      <c r="C5512" s="58" t="s">
        <v>673</v>
      </c>
      <c r="D5512" s="58" t="s">
        <v>750</v>
      </c>
      <c r="E5512" s="58">
        <v>2130</v>
      </c>
      <c r="F5512" s="58">
        <v>4</v>
      </c>
      <c r="G5512" s="59">
        <v>6.9</v>
      </c>
      <c r="H5512" s="58" t="s">
        <v>751</v>
      </c>
      <c r="I5512" s="59">
        <v>16.989999999999998</v>
      </c>
      <c r="J5512">
        <v>6</v>
      </c>
      <c r="K5512" s="191"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11.47</v>
      </c>
      <c r="L5512" s="192" t="str">
        <f t="shared" si="86"/>
        <v>Ready to Drink2130</v>
      </c>
      <c r="M5512" s="191">
        <f>VLOOKUP(L5512,'Slope %'!C:D,2,0)</f>
        <v>0.1</v>
      </c>
    </row>
    <row r="5513" spans="1:13" x14ac:dyDescent="0.25">
      <c r="A5513">
        <v>60308</v>
      </c>
      <c r="B5513" s="58" t="s">
        <v>4617</v>
      </c>
      <c r="C5513" s="58" t="s">
        <v>673</v>
      </c>
      <c r="D5513" s="58" t="s">
        <v>750</v>
      </c>
      <c r="E5513" s="58">
        <v>2130</v>
      </c>
      <c r="F5513" s="58">
        <v>4</v>
      </c>
      <c r="G5513" s="59">
        <v>6.9</v>
      </c>
      <c r="H5513" s="58" t="s">
        <v>751</v>
      </c>
      <c r="I5513" s="59">
        <v>16.989999999999998</v>
      </c>
      <c r="J5513">
        <v>6</v>
      </c>
      <c r="K5513" s="191"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11.47</v>
      </c>
      <c r="L5513" s="192" t="str">
        <f t="shared" si="86"/>
        <v>Ready to Drink2130</v>
      </c>
      <c r="M5513" s="191">
        <f>VLOOKUP(L5513,'Slope %'!C:D,2,0)</f>
        <v>0.1</v>
      </c>
    </row>
    <row r="5514" spans="1:13" x14ac:dyDescent="0.25">
      <c r="A5514">
        <v>60310</v>
      </c>
      <c r="B5514" s="58" t="s">
        <v>4618</v>
      </c>
      <c r="C5514" s="58" t="s">
        <v>673</v>
      </c>
      <c r="D5514" s="58" t="s">
        <v>1264</v>
      </c>
      <c r="E5514" s="58">
        <v>473</v>
      </c>
      <c r="F5514" s="58">
        <v>24</v>
      </c>
      <c r="G5514" s="59">
        <v>5</v>
      </c>
      <c r="H5514" s="58" t="s">
        <v>751</v>
      </c>
      <c r="I5514" s="59">
        <v>3.99</v>
      </c>
      <c r="J5514">
        <v>1</v>
      </c>
      <c r="K5514" s="191"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1.96</v>
      </c>
      <c r="L5514" s="192" t="str">
        <f t="shared" si="86"/>
        <v>Ready to Drink473</v>
      </c>
      <c r="M5514" s="191">
        <f>VLOOKUP(L5514,'Slope %'!C:D,2,0)</f>
        <v>0.12</v>
      </c>
    </row>
    <row r="5515" spans="1:13" x14ac:dyDescent="0.25">
      <c r="A5515">
        <v>60310</v>
      </c>
      <c r="B5515" s="58" t="s">
        <v>4618</v>
      </c>
      <c r="C5515" s="58" t="s">
        <v>673</v>
      </c>
      <c r="D5515" s="58" t="s">
        <v>1264</v>
      </c>
      <c r="E5515" s="58">
        <v>473</v>
      </c>
      <c r="F5515" s="58">
        <v>24</v>
      </c>
      <c r="G5515" s="59">
        <v>5</v>
      </c>
      <c r="H5515" s="58" t="s">
        <v>751</v>
      </c>
      <c r="I5515" s="59">
        <v>3.99</v>
      </c>
      <c r="J5515">
        <v>1</v>
      </c>
      <c r="K5515" s="191"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1.96</v>
      </c>
      <c r="L5515" s="192" t="str">
        <f t="shared" si="86"/>
        <v>Ready to Drink473</v>
      </c>
      <c r="M5515" s="191">
        <f>VLOOKUP(L5515,'Slope %'!C:D,2,0)</f>
        <v>0.12</v>
      </c>
    </row>
    <row r="5516" spans="1:13" x14ac:dyDescent="0.25">
      <c r="A5516">
        <v>60312</v>
      </c>
      <c r="B5516" s="58" t="s">
        <v>4619</v>
      </c>
      <c r="C5516" s="58" t="s">
        <v>673</v>
      </c>
      <c r="D5516" s="58" t="s">
        <v>750</v>
      </c>
      <c r="E5516" s="58">
        <v>30000</v>
      </c>
      <c r="F5516" s="58">
        <v>1</v>
      </c>
      <c r="G5516" s="59">
        <v>6.9</v>
      </c>
      <c r="H5516" s="58" t="s">
        <v>1526</v>
      </c>
      <c r="I5516" s="59">
        <v>343.58</v>
      </c>
      <c r="J5516">
        <v>1</v>
      </c>
      <c r="K5516" s="191"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161.6</v>
      </c>
      <c r="L5516" s="192" t="str">
        <f t="shared" si="86"/>
        <v>Ready to Drink30000</v>
      </c>
      <c r="M5516" s="191" t="e">
        <f>VLOOKUP(L5516,'Slope %'!C:D,2,0)</f>
        <v>#N/A</v>
      </c>
    </row>
    <row r="5517" spans="1:13" x14ac:dyDescent="0.25">
      <c r="A5517">
        <v>60312</v>
      </c>
      <c r="B5517" s="58" t="s">
        <v>4619</v>
      </c>
      <c r="C5517" s="58" t="s">
        <v>673</v>
      </c>
      <c r="D5517" s="58" t="s">
        <v>750</v>
      </c>
      <c r="E5517" s="58">
        <v>30000</v>
      </c>
      <c r="F5517" s="58">
        <v>1</v>
      </c>
      <c r="G5517" s="59">
        <v>6.9</v>
      </c>
      <c r="H5517" s="58" t="s">
        <v>1526</v>
      </c>
      <c r="I5517" s="59">
        <v>343.58</v>
      </c>
      <c r="J5517">
        <v>1</v>
      </c>
      <c r="K5517" s="191"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161.6</v>
      </c>
      <c r="L5517" s="192" t="str">
        <f t="shared" si="86"/>
        <v>Ready to Drink30000</v>
      </c>
      <c r="M5517" s="191" t="e">
        <f>VLOOKUP(L5517,'Slope %'!C:D,2,0)</f>
        <v>#N/A</v>
      </c>
    </row>
    <row r="5518" spans="1:13" x14ac:dyDescent="0.25">
      <c r="A5518">
        <v>60331</v>
      </c>
      <c r="B5518" s="58" t="s">
        <v>4620</v>
      </c>
      <c r="C5518" s="58" t="s">
        <v>423</v>
      </c>
      <c r="D5518" s="58" t="s">
        <v>450</v>
      </c>
      <c r="E5518" s="58">
        <v>750</v>
      </c>
      <c r="F5518" s="58">
        <v>12</v>
      </c>
      <c r="G5518" s="59">
        <v>13.5</v>
      </c>
      <c r="H5518" s="58" t="s">
        <v>553</v>
      </c>
      <c r="I5518" s="59">
        <v>13.99</v>
      </c>
      <c r="J5518">
        <v>1</v>
      </c>
      <c r="K5518" s="191"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7.9</v>
      </c>
      <c r="L5518" s="192" t="str">
        <f t="shared" si="86"/>
        <v>Wine750</v>
      </c>
      <c r="M5518" s="191">
        <f>VLOOKUP(L5518,'Slope %'!C:D,2,0)</f>
        <v>0.1</v>
      </c>
    </row>
    <row r="5519" spans="1:13" x14ac:dyDescent="0.25">
      <c r="A5519">
        <v>60335</v>
      </c>
      <c r="B5519" s="58" t="s">
        <v>4621</v>
      </c>
      <c r="C5519" s="58" t="s">
        <v>423</v>
      </c>
      <c r="D5519" s="58" t="s">
        <v>575</v>
      </c>
      <c r="E5519" s="58">
        <v>750</v>
      </c>
      <c r="F5519" s="58">
        <v>12</v>
      </c>
      <c r="G5519" s="59">
        <v>12</v>
      </c>
      <c r="H5519" s="58" t="s">
        <v>553</v>
      </c>
      <c r="I5519" s="59">
        <v>12.99</v>
      </c>
      <c r="J5519">
        <v>1</v>
      </c>
      <c r="K5519" s="191"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7.03</v>
      </c>
      <c r="L5519" s="192" t="str">
        <f t="shared" si="86"/>
        <v>Wine750</v>
      </c>
      <c r="M5519" s="191">
        <f>VLOOKUP(L5519,'Slope %'!C:D,2,0)</f>
        <v>0.1</v>
      </c>
    </row>
    <row r="5520" spans="1:13" x14ac:dyDescent="0.25">
      <c r="A5520">
        <v>60338</v>
      </c>
      <c r="B5520" s="58" t="s">
        <v>4622</v>
      </c>
      <c r="C5520" s="58" t="s">
        <v>423</v>
      </c>
      <c r="D5520" s="58" t="s">
        <v>639</v>
      </c>
      <c r="E5520" s="58">
        <v>750</v>
      </c>
      <c r="F5520" s="58">
        <v>12</v>
      </c>
      <c r="G5520" s="59">
        <v>14</v>
      </c>
      <c r="H5520" s="58" t="s">
        <v>541</v>
      </c>
      <c r="I5520" s="59">
        <v>29.99</v>
      </c>
      <c r="J5520">
        <v>1</v>
      </c>
      <c r="K5520" s="191"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8.1999999999999993</v>
      </c>
      <c r="L5520" s="192" t="str">
        <f t="shared" si="86"/>
        <v>Wine750</v>
      </c>
      <c r="M5520" s="191">
        <f>VLOOKUP(L5520,'Slope %'!C:D,2,0)</f>
        <v>0.1</v>
      </c>
    </row>
    <row r="5521" spans="1:13" x14ac:dyDescent="0.25">
      <c r="A5521">
        <v>60358</v>
      </c>
      <c r="B5521" s="58" t="s">
        <v>4623</v>
      </c>
      <c r="C5521" s="58" t="s">
        <v>423</v>
      </c>
      <c r="D5521" s="58" t="s">
        <v>436</v>
      </c>
      <c r="E5521" s="58">
        <v>750</v>
      </c>
      <c r="F5521" s="58">
        <v>12</v>
      </c>
      <c r="G5521" s="59">
        <v>13.5</v>
      </c>
      <c r="H5521" s="58" t="s">
        <v>600</v>
      </c>
      <c r="I5521" s="59">
        <v>18.989999999999998</v>
      </c>
      <c r="J5521">
        <v>1</v>
      </c>
      <c r="K5521" s="191"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7.9</v>
      </c>
      <c r="L5521" s="192" t="str">
        <f t="shared" si="86"/>
        <v>Wine750</v>
      </c>
      <c r="M5521" s="191">
        <f>VLOOKUP(L5521,'Slope %'!C:D,2,0)</f>
        <v>0.1</v>
      </c>
    </row>
    <row r="5522" spans="1:13" x14ac:dyDescent="0.25">
      <c r="A5522">
        <v>60366</v>
      </c>
      <c r="B5522" s="58" t="s">
        <v>4624</v>
      </c>
      <c r="C5522" s="58" t="s">
        <v>414</v>
      </c>
      <c r="D5522" s="58" t="s">
        <v>492</v>
      </c>
      <c r="E5522" s="58">
        <v>1750</v>
      </c>
      <c r="F5522" s="58">
        <v>6</v>
      </c>
      <c r="G5522" s="59">
        <v>40</v>
      </c>
      <c r="H5522" s="58" t="s">
        <v>428</v>
      </c>
      <c r="I5522" s="59">
        <v>69.989999999999995</v>
      </c>
      <c r="J5522">
        <v>1</v>
      </c>
      <c r="K5522" s="191"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54.65</v>
      </c>
      <c r="L5522" s="192" t="str">
        <f t="shared" si="86"/>
        <v>Spirits1750</v>
      </c>
      <c r="M5522" s="191">
        <f>VLOOKUP(L5522,'Slope %'!C:D,2,0)</f>
        <v>0.03</v>
      </c>
    </row>
    <row r="5523" spans="1:13" x14ac:dyDescent="0.25">
      <c r="A5523">
        <v>60367</v>
      </c>
      <c r="B5523" s="58" t="s">
        <v>4625</v>
      </c>
      <c r="C5523" s="58" t="s">
        <v>410</v>
      </c>
      <c r="D5523" s="58" t="s">
        <v>677</v>
      </c>
      <c r="E5523" s="58">
        <v>473</v>
      </c>
      <c r="F5523" s="58">
        <v>24</v>
      </c>
      <c r="G5523" s="59">
        <v>5.0999999999999996</v>
      </c>
      <c r="H5523" s="58" t="s">
        <v>516</v>
      </c>
      <c r="I5523" s="59">
        <v>4.1900000000000004</v>
      </c>
      <c r="J5523">
        <v>1</v>
      </c>
      <c r="K5523" s="191"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1.88</v>
      </c>
      <c r="L5523" s="192" t="str">
        <f t="shared" si="86"/>
        <v>Beer473</v>
      </c>
      <c r="M5523" s="191">
        <f>VLOOKUP(L5523,'Slope %'!C:D,2,0)</f>
        <v>0.12</v>
      </c>
    </row>
    <row r="5524" spans="1:13" x14ac:dyDescent="0.25">
      <c r="A5524">
        <v>60367</v>
      </c>
      <c r="B5524" s="58" t="s">
        <v>4625</v>
      </c>
      <c r="C5524" s="58" t="s">
        <v>410</v>
      </c>
      <c r="D5524" s="58" t="s">
        <v>677</v>
      </c>
      <c r="E5524" s="58">
        <v>473</v>
      </c>
      <c r="F5524" s="58">
        <v>24</v>
      </c>
      <c r="G5524" s="59">
        <v>5.0999999999999996</v>
      </c>
      <c r="H5524" s="58" t="s">
        <v>516</v>
      </c>
      <c r="I5524" s="59">
        <v>4.1900000000000004</v>
      </c>
      <c r="J5524">
        <v>1</v>
      </c>
      <c r="K5524" s="191"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1.88</v>
      </c>
      <c r="L5524" s="192" t="str">
        <f t="shared" si="86"/>
        <v>Beer473</v>
      </c>
      <c r="M5524" s="191">
        <f>VLOOKUP(L5524,'Slope %'!C:D,2,0)</f>
        <v>0.12</v>
      </c>
    </row>
    <row r="5525" spans="1:13" x14ac:dyDescent="0.25">
      <c r="A5525">
        <v>60369</v>
      </c>
      <c r="B5525" s="58" t="s">
        <v>4626</v>
      </c>
      <c r="C5525" s="58" t="s">
        <v>410</v>
      </c>
      <c r="D5525" s="58" t="s">
        <v>677</v>
      </c>
      <c r="E5525" s="58">
        <v>473</v>
      </c>
      <c r="F5525" s="58">
        <v>24</v>
      </c>
      <c r="G5525" s="59">
        <v>5.4</v>
      </c>
      <c r="H5525" s="58" t="s">
        <v>516</v>
      </c>
      <c r="I5525" s="59">
        <v>4.3899999999999997</v>
      </c>
      <c r="J5525">
        <v>1</v>
      </c>
      <c r="K5525" s="191"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1.99</v>
      </c>
      <c r="L5525" s="192" t="str">
        <f t="shared" si="86"/>
        <v>Beer473</v>
      </c>
      <c r="M5525" s="191">
        <f>VLOOKUP(L5525,'Slope %'!C:D,2,0)</f>
        <v>0.12</v>
      </c>
    </row>
    <row r="5526" spans="1:13" x14ac:dyDescent="0.25">
      <c r="A5526">
        <v>60369</v>
      </c>
      <c r="B5526" s="58" t="s">
        <v>4626</v>
      </c>
      <c r="C5526" s="58" t="s">
        <v>410</v>
      </c>
      <c r="D5526" s="58" t="s">
        <v>677</v>
      </c>
      <c r="E5526" s="58">
        <v>473</v>
      </c>
      <c r="F5526" s="58">
        <v>24</v>
      </c>
      <c r="G5526" s="59">
        <v>5.4</v>
      </c>
      <c r="H5526" s="58" t="s">
        <v>516</v>
      </c>
      <c r="I5526" s="59">
        <v>4.3899999999999997</v>
      </c>
      <c r="J5526">
        <v>1</v>
      </c>
      <c r="K5526" s="191"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1.99</v>
      </c>
      <c r="L5526" s="192" t="str">
        <f t="shared" si="86"/>
        <v>Beer473</v>
      </c>
      <c r="M5526" s="191">
        <f>VLOOKUP(L5526,'Slope %'!C:D,2,0)</f>
        <v>0.12</v>
      </c>
    </row>
    <row r="5527" spans="1:13" x14ac:dyDescent="0.25">
      <c r="A5527">
        <v>60371</v>
      </c>
      <c r="B5527" s="58" t="s">
        <v>4627</v>
      </c>
      <c r="C5527" s="58" t="s">
        <v>410</v>
      </c>
      <c r="D5527" s="58" t="s">
        <v>1539</v>
      </c>
      <c r="E5527" s="58">
        <v>330</v>
      </c>
      <c r="F5527" s="58">
        <v>24</v>
      </c>
      <c r="G5527" s="59">
        <v>1.0000000000000001E-5</v>
      </c>
      <c r="H5527" s="58" t="s">
        <v>600</v>
      </c>
      <c r="I5527" s="59">
        <v>2.29</v>
      </c>
      <c r="J5527">
        <v>1</v>
      </c>
      <c r="K5527" s="191"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0</v>
      </c>
      <c r="L5527" s="192" t="str">
        <f t="shared" si="86"/>
        <v>Beer330</v>
      </c>
      <c r="M5527" s="191">
        <f>VLOOKUP(L5527,'Slope %'!C:D,2,0)</f>
        <v>0.12</v>
      </c>
    </row>
    <row r="5528" spans="1:13" x14ac:dyDescent="0.25">
      <c r="A5528">
        <v>60371</v>
      </c>
      <c r="B5528" s="58" t="s">
        <v>4627</v>
      </c>
      <c r="C5528" s="58" t="s">
        <v>410</v>
      </c>
      <c r="D5528" s="58" t="s">
        <v>1539</v>
      </c>
      <c r="E5528" s="58">
        <v>330</v>
      </c>
      <c r="F5528" s="58">
        <v>24</v>
      </c>
      <c r="G5528" s="59">
        <v>1.0000000000000001E-5</v>
      </c>
      <c r="H5528" s="58" t="s">
        <v>600</v>
      </c>
      <c r="I5528" s="59">
        <v>2.29</v>
      </c>
      <c r="J5528">
        <v>1</v>
      </c>
      <c r="K5528" s="191"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0</v>
      </c>
      <c r="L5528" s="192" t="str">
        <f t="shared" si="86"/>
        <v>Beer330</v>
      </c>
      <c r="M5528" s="191">
        <f>VLOOKUP(L5528,'Slope %'!C:D,2,0)</f>
        <v>0.12</v>
      </c>
    </row>
    <row r="5529" spans="1:13" x14ac:dyDescent="0.25">
      <c r="A5529">
        <v>60374</v>
      </c>
      <c r="B5529" s="58" t="s">
        <v>4628</v>
      </c>
      <c r="C5529" s="58" t="s">
        <v>410</v>
      </c>
      <c r="D5529" s="58" t="s">
        <v>677</v>
      </c>
      <c r="E5529" s="58">
        <v>473</v>
      </c>
      <c r="F5529" s="58">
        <v>24</v>
      </c>
      <c r="G5529" s="59">
        <v>5.5</v>
      </c>
      <c r="H5529" s="58" t="s">
        <v>2482</v>
      </c>
      <c r="I5529" s="59">
        <v>4.1100000000000003</v>
      </c>
      <c r="J5529">
        <v>1</v>
      </c>
      <c r="K5529" s="191"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2.0299999999999998</v>
      </c>
      <c r="L5529" s="192" t="str">
        <f t="shared" si="86"/>
        <v>Beer473</v>
      </c>
      <c r="M5529" s="191">
        <f>VLOOKUP(L5529,'Slope %'!C:D,2,0)</f>
        <v>0.12</v>
      </c>
    </row>
    <row r="5530" spans="1:13" x14ac:dyDescent="0.25">
      <c r="A5530">
        <v>60377</v>
      </c>
      <c r="B5530" s="58" t="s">
        <v>4629</v>
      </c>
      <c r="C5530" s="58" t="s">
        <v>410</v>
      </c>
      <c r="D5530" s="58" t="s">
        <v>677</v>
      </c>
      <c r="E5530" s="58">
        <v>4260</v>
      </c>
      <c r="F5530" s="58">
        <v>2</v>
      </c>
      <c r="G5530" s="59">
        <v>5</v>
      </c>
      <c r="H5530" s="58" t="s">
        <v>448</v>
      </c>
      <c r="I5530" s="59">
        <v>27.99</v>
      </c>
      <c r="J5530">
        <v>12</v>
      </c>
      <c r="K5530" s="191"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16.63</v>
      </c>
      <c r="L5530" s="192" t="str">
        <f t="shared" si="86"/>
        <v>Beer4260</v>
      </c>
      <c r="M5530" s="191">
        <f>VLOOKUP(L5530,'Slope %'!C:D,2,0)</f>
        <v>7.0000000000000007E-2</v>
      </c>
    </row>
    <row r="5531" spans="1:13" x14ac:dyDescent="0.25">
      <c r="A5531">
        <v>60377</v>
      </c>
      <c r="B5531" s="58" t="s">
        <v>4629</v>
      </c>
      <c r="C5531" s="58" t="s">
        <v>410</v>
      </c>
      <c r="D5531" s="58" t="s">
        <v>677</v>
      </c>
      <c r="E5531" s="58">
        <v>4260</v>
      </c>
      <c r="F5531" s="58">
        <v>2</v>
      </c>
      <c r="G5531" s="59">
        <v>5</v>
      </c>
      <c r="H5531" s="58" t="s">
        <v>448</v>
      </c>
      <c r="I5531" s="59">
        <v>27.99</v>
      </c>
      <c r="J5531">
        <v>12</v>
      </c>
      <c r="K5531" s="191"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16.63</v>
      </c>
      <c r="L5531" s="192" t="str">
        <f t="shared" si="86"/>
        <v>Beer4260</v>
      </c>
      <c r="M5531" s="191">
        <f>VLOOKUP(L5531,'Slope %'!C:D,2,0)</f>
        <v>7.0000000000000007E-2</v>
      </c>
    </row>
    <row r="5532" spans="1:13" x14ac:dyDescent="0.25">
      <c r="A5532">
        <v>60378</v>
      </c>
      <c r="B5532" s="58" t="s">
        <v>4630</v>
      </c>
      <c r="C5532" s="58" t="s">
        <v>414</v>
      </c>
      <c r="D5532" s="58" t="s">
        <v>892</v>
      </c>
      <c r="E5532" s="58">
        <v>750</v>
      </c>
      <c r="F5532" s="58">
        <v>12</v>
      </c>
      <c r="G5532" s="59">
        <v>43.2</v>
      </c>
      <c r="H5532" s="58" t="s">
        <v>600</v>
      </c>
      <c r="I5532" s="59">
        <v>44.99</v>
      </c>
      <c r="J5532">
        <v>1</v>
      </c>
      <c r="K5532" s="191"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25.29</v>
      </c>
      <c r="L5532" s="192" t="str">
        <f t="shared" si="86"/>
        <v>Spirits750</v>
      </c>
      <c r="M5532" s="191">
        <f>VLOOKUP(L5532,'Slope %'!C:D,2,0)</f>
        <v>7.0000000000000007E-2</v>
      </c>
    </row>
    <row r="5533" spans="1:13" x14ac:dyDescent="0.25">
      <c r="A5533">
        <v>60381</v>
      </c>
      <c r="B5533" s="58" t="s">
        <v>4631</v>
      </c>
      <c r="C5533" s="58" t="s">
        <v>414</v>
      </c>
      <c r="D5533" s="58" t="s">
        <v>500</v>
      </c>
      <c r="E5533" s="58">
        <v>750</v>
      </c>
      <c r="F5533" s="58">
        <v>12</v>
      </c>
      <c r="G5533" s="59">
        <v>40</v>
      </c>
      <c r="H5533" s="58" t="s">
        <v>416</v>
      </c>
      <c r="I5533" s="59">
        <v>46.99</v>
      </c>
      <c r="J5533">
        <v>1</v>
      </c>
      <c r="K5533" s="191"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23.42</v>
      </c>
      <c r="L5533" s="192" t="str">
        <f t="shared" si="86"/>
        <v>Spirits750</v>
      </c>
      <c r="M5533" s="191">
        <f>VLOOKUP(L5533,'Slope %'!C:D,2,0)</f>
        <v>7.0000000000000007E-2</v>
      </c>
    </row>
    <row r="5534" spans="1:13" x14ac:dyDescent="0.25">
      <c r="A5534">
        <v>60412</v>
      </c>
      <c r="B5534" s="58" t="s">
        <v>4632</v>
      </c>
      <c r="C5534" s="58" t="s">
        <v>423</v>
      </c>
      <c r="D5534" s="58" t="s">
        <v>440</v>
      </c>
      <c r="E5534" s="58">
        <v>750</v>
      </c>
      <c r="F5534" s="58">
        <v>12</v>
      </c>
      <c r="G5534" s="59">
        <v>6.5</v>
      </c>
      <c r="H5534" s="58" t="s">
        <v>628</v>
      </c>
      <c r="I5534" s="59">
        <v>23.99</v>
      </c>
      <c r="J5534">
        <v>1</v>
      </c>
      <c r="K5534" s="191"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3.81</v>
      </c>
      <c r="L5534" s="192" t="str">
        <f t="shared" si="86"/>
        <v>Wine750</v>
      </c>
      <c r="M5534" s="191">
        <f>VLOOKUP(L5534,'Slope %'!C:D,2,0)</f>
        <v>0.1</v>
      </c>
    </row>
    <row r="5535" spans="1:13" x14ac:dyDescent="0.25">
      <c r="A5535">
        <v>60423</v>
      </c>
      <c r="B5535" s="58" t="s">
        <v>4633</v>
      </c>
      <c r="C5535" s="58" t="s">
        <v>423</v>
      </c>
      <c r="D5535" s="58" t="s">
        <v>602</v>
      </c>
      <c r="E5535" s="58">
        <v>750</v>
      </c>
      <c r="F5535" s="58">
        <v>12</v>
      </c>
      <c r="G5535" s="59">
        <v>14.2</v>
      </c>
      <c r="H5535" s="58" t="s">
        <v>451</v>
      </c>
      <c r="I5535" s="59">
        <v>34.99</v>
      </c>
      <c r="J5535">
        <v>1</v>
      </c>
      <c r="K5535" s="191"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8.31</v>
      </c>
      <c r="L5535" s="192" t="str">
        <f t="shared" si="86"/>
        <v>Wine750</v>
      </c>
      <c r="M5535" s="191">
        <f>VLOOKUP(L5535,'Slope %'!C:D,2,0)</f>
        <v>0.1</v>
      </c>
    </row>
    <row r="5536" spans="1:13" x14ac:dyDescent="0.25">
      <c r="A5536">
        <v>60447</v>
      </c>
      <c r="B5536" s="58" t="s">
        <v>4634</v>
      </c>
      <c r="C5536" s="58" t="s">
        <v>410</v>
      </c>
      <c r="D5536" s="58" t="s">
        <v>717</v>
      </c>
      <c r="E5536" s="58">
        <v>1320</v>
      </c>
      <c r="F5536" s="58">
        <v>8</v>
      </c>
      <c r="G5536" s="59">
        <v>6</v>
      </c>
      <c r="H5536" s="58" t="s">
        <v>1176</v>
      </c>
      <c r="I5536" s="59">
        <v>14.99</v>
      </c>
      <c r="J5536">
        <v>3</v>
      </c>
      <c r="K5536" s="191"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6.18</v>
      </c>
      <c r="L5536" s="192" t="str">
        <f t="shared" si="86"/>
        <v>Beer1320</v>
      </c>
      <c r="M5536" s="191">
        <f>VLOOKUP(L5536,'Slope %'!C:D,2,0)</f>
        <v>0.12</v>
      </c>
    </row>
    <row r="5537" spans="1:13" x14ac:dyDescent="0.25">
      <c r="A5537">
        <v>60448</v>
      </c>
      <c r="B5537" s="58" t="s">
        <v>4635</v>
      </c>
      <c r="C5537" s="58" t="s">
        <v>423</v>
      </c>
      <c r="D5537" s="58" t="s">
        <v>440</v>
      </c>
      <c r="E5537" s="58">
        <v>200</v>
      </c>
      <c r="F5537" s="58">
        <v>30</v>
      </c>
      <c r="G5537" s="59">
        <v>13.5</v>
      </c>
      <c r="H5537" s="58" t="s">
        <v>684</v>
      </c>
      <c r="I5537" s="59">
        <v>5.99</v>
      </c>
      <c r="J5537">
        <v>1</v>
      </c>
      <c r="K5537" s="191"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3.03</v>
      </c>
      <c r="L5537" s="192" t="str">
        <f t="shared" si="86"/>
        <v>Wine200</v>
      </c>
      <c r="M5537" s="191">
        <f>VLOOKUP(L5537,'Slope %'!C:D,2,0)</f>
        <v>0.12</v>
      </c>
    </row>
    <row r="5538" spans="1:13" x14ac:dyDescent="0.25">
      <c r="A5538">
        <v>60450</v>
      </c>
      <c r="B5538" s="58" t="s">
        <v>4636</v>
      </c>
      <c r="C5538" s="58" t="s">
        <v>423</v>
      </c>
      <c r="D5538" s="58" t="s">
        <v>440</v>
      </c>
      <c r="E5538" s="58">
        <v>720</v>
      </c>
      <c r="F5538" s="58">
        <v>6</v>
      </c>
      <c r="G5538" s="59">
        <v>15.5</v>
      </c>
      <c r="H5538" s="58" t="s">
        <v>684</v>
      </c>
      <c r="I5538" s="59">
        <v>99.99</v>
      </c>
      <c r="J5538">
        <v>1</v>
      </c>
      <c r="K5538" s="191"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8.7100000000000009</v>
      </c>
      <c r="L5538" s="192" t="str">
        <f t="shared" si="86"/>
        <v>Wine720</v>
      </c>
      <c r="M5538" s="191">
        <f>VLOOKUP(L5538,'Slope %'!C:D,2,0)</f>
        <v>0.1</v>
      </c>
    </row>
    <row r="5539" spans="1:13" x14ac:dyDescent="0.25">
      <c r="A5539">
        <v>60455</v>
      </c>
      <c r="B5539" s="58" t="s">
        <v>4637</v>
      </c>
      <c r="C5539" s="58" t="s">
        <v>423</v>
      </c>
      <c r="D5539" s="58" t="s">
        <v>424</v>
      </c>
      <c r="E5539" s="58">
        <v>750</v>
      </c>
      <c r="F5539" s="58">
        <v>12</v>
      </c>
      <c r="G5539" s="59">
        <v>7</v>
      </c>
      <c r="H5539" s="58" t="s">
        <v>539</v>
      </c>
      <c r="I5539" s="59">
        <v>18.27</v>
      </c>
      <c r="J5539">
        <v>1</v>
      </c>
      <c r="K5539" s="191"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4.0999999999999996</v>
      </c>
      <c r="L5539" s="192" t="str">
        <f t="shared" si="86"/>
        <v>Wine750</v>
      </c>
      <c r="M5539" s="191">
        <f>VLOOKUP(L5539,'Slope %'!C:D,2,0)</f>
        <v>0.1</v>
      </c>
    </row>
    <row r="5540" spans="1:13" x14ac:dyDescent="0.25">
      <c r="A5540">
        <v>60456</v>
      </c>
      <c r="B5540" s="58" t="s">
        <v>4638</v>
      </c>
      <c r="C5540" s="58" t="s">
        <v>410</v>
      </c>
      <c r="D5540" s="58" t="s">
        <v>717</v>
      </c>
      <c r="E5540" s="58">
        <v>473</v>
      </c>
      <c r="F5540" s="58">
        <v>24</v>
      </c>
      <c r="G5540" s="59">
        <v>8.5</v>
      </c>
      <c r="H5540" s="58" t="s">
        <v>2066</v>
      </c>
      <c r="I5540" s="59">
        <v>5.29</v>
      </c>
      <c r="J5540">
        <v>1</v>
      </c>
      <c r="K5540" s="191"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3.14</v>
      </c>
      <c r="L5540" s="192" t="str">
        <f t="shared" si="86"/>
        <v>Beer473</v>
      </c>
      <c r="M5540" s="191">
        <f>VLOOKUP(L5540,'Slope %'!C:D,2,0)</f>
        <v>0.12</v>
      </c>
    </row>
    <row r="5541" spans="1:13" x14ac:dyDescent="0.25">
      <c r="A5541">
        <v>60456</v>
      </c>
      <c r="B5541" s="58" t="s">
        <v>4638</v>
      </c>
      <c r="C5541" s="58" t="s">
        <v>410</v>
      </c>
      <c r="D5541" s="58" t="s">
        <v>717</v>
      </c>
      <c r="E5541" s="58">
        <v>473</v>
      </c>
      <c r="F5541" s="58">
        <v>24</v>
      </c>
      <c r="G5541" s="59">
        <v>8.5</v>
      </c>
      <c r="H5541" s="58" t="s">
        <v>2066</v>
      </c>
      <c r="I5541" s="59">
        <v>5.29</v>
      </c>
      <c r="J5541">
        <v>1</v>
      </c>
      <c r="K5541" s="191"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3.14</v>
      </c>
      <c r="L5541" s="192" t="str">
        <f t="shared" si="86"/>
        <v>Beer473</v>
      </c>
      <c r="M5541" s="191">
        <f>VLOOKUP(L5541,'Slope %'!C:D,2,0)</f>
        <v>0.12</v>
      </c>
    </row>
    <row r="5542" spans="1:13" x14ac:dyDescent="0.25">
      <c r="A5542">
        <v>60520</v>
      </c>
      <c r="B5542" s="58" t="s">
        <v>4639</v>
      </c>
      <c r="C5542" s="58" t="s">
        <v>414</v>
      </c>
      <c r="D5542" s="58" t="s">
        <v>812</v>
      </c>
      <c r="E5542" s="58">
        <v>50</v>
      </c>
      <c r="F5542" s="58">
        <v>96</v>
      </c>
      <c r="G5542" s="59">
        <v>20</v>
      </c>
      <c r="H5542" s="58" t="s">
        <v>534</v>
      </c>
      <c r="I5542" s="59">
        <v>4.96</v>
      </c>
      <c r="J5542">
        <v>1</v>
      </c>
      <c r="K5542" s="191"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1.06</v>
      </c>
      <c r="L5542" s="192" t="str">
        <f t="shared" si="86"/>
        <v>Spirits50</v>
      </c>
      <c r="M5542" s="191">
        <f>VLOOKUP(L5542,'Slope %'!C:D,2,0)</f>
        <v>0.1</v>
      </c>
    </row>
    <row r="5543" spans="1:13" x14ac:dyDescent="0.25">
      <c r="A5543">
        <v>60526</v>
      </c>
      <c r="B5543" s="58" t="s">
        <v>4640</v>
      </c>
      <c r="C5543" s="58" t="s">
        <v>673</v>
      </c>
      <c r="D5543" s="58" t="s">
        <v>750</v>
      </c>
      <c r="E5543" s="58">
        <v>473</v>
      </c>
      <c r="F5543" s="58">
        <v>24</v>
      </c>
      <c r="G5543" s="59">
        <v>6</v>
      </c>
      <c r="H5543" s="58" t="s">
        <v>1526</v>
      </c>
      <c r="I5543" s="59">
        <v>3.79</v>
      </c>
      <c r="J5543">
        <v>1</v>
      </c>
      <c r="K5543" s="191"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2.35</v>
      </c>
      <c r="L5543" s="192" t="str">
        <f t="shared" si="86"/>
        <v>Ready to Drink473</v>
      </c>
      <c r="M5543" s="191">
        <f>VLOOKUP(L5543,'Slope %'!C:D,2,0)</f>
        <v>0.12</v>
      </c>
    </row>
    <row r="5544" spans="1:13" x14ac:dyDescent="0.25">
      <c r="A5544">
        <v>60526</v>
      </c>
      <c r="B5544" s="58" t="s">
        <v>4640</v>
      </c>
      <c r="C5544" s="58" t="s">
        <v>673</v>
      </c>
      <c r="D5544" s="58" t="s">
        <v>750</v>
      </c>
      <c r="E5544" s="58">
        <v>473</v>
      </c>
      <c r="F5544" s="58">
        <v>24</v>
      </c>
      <c r="G5544" s="59">
        <v>6</v>
      </c>
      <c r="H5544" s="58" t="s">
        <v>1526</v>
      </c>
      <c r="I5544" s="59">
        <v>3.79</v>
      </c>
      <c r="J5544">
        <v>1</v>
      </c>
      <c r="K5544" s="191"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2.35</v>
      </c>
      <c r="L5544" s="192" t="str">
        <f t="shared" si="86"/>
        <v>Ready to Drink473</v>
      </c>
      <c r="M5544" s="191">
        <f>VLOOKUP(L5544,'Slope %'!C:D,2,0)</f>
        <v>0.12</v>
      </c>
    </row>
    <row r="5545" spans="1:13" x14ac:dyDescent="0.25">
      <c r="A5545">
        <v>60531</v>
      </c>
      <c r="B5545" s="58" t="s">
        <v>4641</v>
      </c>
      <c r="C5545" s="58" t="s">
        <v>673</v>
      </c>
      <c r="D5545" s="58" t="s">
        <v>750</v>
      </c>
      <c r="E5545" s="58">
        <v>473</v>
      </c>
      <c r="F5545" s="58">
        <v>24</v>
      </c>
      <c r="G5545" s="59">
        <v>6</v>
      </c>
      <c r="H5545" s="58" t="s">
        <v>1526</v>
      </c>
      <c r="I5545" s="59">
        <v>3.79</v>
      </c>
      <c r="J5545">
        <v>1</v>
      </c>
      <c r="K5545" s="191"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2.35</v>
      </c>
      <c r="L5545" s="192" t="str">
        <f t="shared" si="86"/>
        <v>Ready to Drink473</v>
      </c>
      <c r="M5545" s="191">
        <f>VLOOKUP(L5545,'Slope %'!C:D,2,0)</f>
        <v>0.12</v>
      </c>
    </row>
    <row r="5546" spans="1:13" x14ac:dyDescent="0.25">
      <c r="A5546">
        <v>60531</v>
      </c>
      <c r="B5546" s="58" t="s">
        <v>4641</v>
      </c>
      <c r="C5546" s="58" t="s">
        <v>673</v>
      </c>
      <c r="D5546" s="58" t="s">
        <v>750</v>
      </c>
      <c r="E5546" s="58">
        <v>473</v>
      </c>
      <c r="F5546" s="58">
        <v>24</v>
      </c>
      <c r="G5546" s="59">
        <v>6</v>
      </c>
      <c r="H5546" s="58" t="s">
        <v>1526</v>
      </c>
      <c r="I5546" s="59">
        <v>3.79</v>
      </c>
      <c r="J5546">
        <v>1</v>
      </c>
      <c r="K5546" s="191"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2.35</v>
      </c>
      <c r="L5546" s="192" t="str">
        <f t="shared" si="86"/>
        <v>Ready to Drink473</v>
      </c>
      <c r="M5546" s="191">
        <f>VLOOKUP(L5546,'Slope %'!C:D,2,0)</f>
        <v>0.12</v>
      </c>
    </row>
    <row r="5547" spans="1:13" x14ac:dyDescent="0.25">
      <c r="A5547">
        <v>60534</v>
      </c>
      <c r="B5547" s="58" t="s">
        <v>4642</v>
      </c>
      <c r="C5547" s="58" t="s">
        <v>423</v>
      </c>
      <c r="D5547" s="58" t="s">
        <v>659</v>
      </c>
      <c r="E5547" s="58">
        <v>750</v>
      </c>
      <c r="F5547" s="58">
        <v>12</v>
      </c>
      <c r="G5547" s="59">
        <v>13.3</v>
      </c>
      <c r="H5547" s="58" t="s">
        <v>434</v>
      </c>
      <c r="I5547" s="59">
        <v>35.869999999999997</v>
      </c>
      <c r="J5547">
        <v>1</v>
      </c>
      <c r="K5547" s="191"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7.79</v>
      </c>
      <c r="L5547" s="192" t="str">
        <f t="shared" si="86"/>
        <v>Wine750</v>
      </c>
      <c r="M5547" s="191">
        <f>VLOOKUP(L5547,'Slope %'!C:D,2,0)</f>
        <v>0.1</v>
      </c>
    </row>
    <row r="5548" spans="1:13" x14ac:dyDescent="0.25">
      <c r="A5548">
        <v>60535</v>
      </c>
      <c r="B5548" s="58" t="s">
        <v>4643</v>
      </c>
      <c r="C5548" s="58" t="s">
        <v>673</v>
      </c>
      <c r="D5548" s="58" t="s">
        <v>1122</v>
      </c>
      <c r="E5548" s="58">
        <v>330</v>
      </c>
      <c r="F5548" s="58">
        <v>24</v>
      </c>
      <c r="G5548" s="59">
        <v>3</v>
      </c>
      <c r="H5548" s="58" t="s">
        <v>3224</v>
      </c>
      <c r="I5548" s="59">
        <v>3.99</v>
      </c>
      <c r="J5548">
        <v>1</v>
      </c>
      <c r="K5548" s="191"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0.88</v>
      </c>
      <c r="L5548" s="192" t="str">
        <f t="shared" si="86"/>
        <v>Ready to Drink330</v>
      </c>
      <c r="M5548" s="191">
        <f>VLOOKUP(L5548,'Slope %'!C:D,2,0)</f>
        <v>0.12</v>
      </c>
    </row>
    <row r="5549" spans="1:13" x14ac:dyDescent="0.25">
      <c r="A5549">
        <v>60535</v>
      </c>
      <c r="B5549" s="58" t="s">
        <v>4643</v>
      </c>
      <c r="C5549" s="58" t="s">
        <v>673</v>
      </c>
      <c r="D5549" s="58" t="s">
        <v>1122</v>
      </c>
      <c r="E5549" s="58">
        <v>330</v>
      </c>
      <c r="F5549" s="58">
        <v>24</v>
      </c>
      <c r="G5549" s="59">
        <v>3</v>
      </c>
      <c r="H5549" s="58" t="s">
        <v>3224</v>
      </c>
      <c r="I5549" s="59">
        <v>3.99</v>
      </c>
      <c r="J5549">
        <v>1</v>
      </c>
      <c r="K5549" s="191"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0.88</v>
      </c>
      <c r="L5549" s="192" t="str">
        <f t="shared" si="86"/>
        <v>Ready to Drink330</v>
      </c>
      <c r="M5549" s="191">
        <f>VLOOKUP(L5549,'Slope %'!C:D,2,0)</f>
        <v>0.12</v>
      </c>
    </row>
    <row r="5550" spans="1:13" x14ac:dyDescent="0.25">
      <c r="A5550">
        <v>60536</v>
      </c>
      <c r="B5550" s="58" t="s">
        <v>4644</v>
      </c>
      <c r="C5550" s="58" t="s">
        <v>423</v>
      </c>
      <c r="D5550" s="58" t="s">
        <v>436</v>
      </c>
      <c r="E5550" s="58">
        <v>750</v>
      </c>
      <c r="F5550" s="58">
        <v>12</v>
      </c>
      <c r="G5550" s="59">
        <v>10.5</v>
      </c>
      <c r="H5550" s="58" t="s">
        <v>2967</v>
      </c>
      <c r="I5550" s="59">
        <v>25.99</v>
      </c>
      <c r="J5550">
        <v>1</v>
      </c>
      <c r="K5550" s="191"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6.15</v>
      </c>
      <c r="L5550" s="192" t="str">
        <f t="shared" si="86"/>
        <v>Wine750</v>
      </c>
      <c r="M5550" s="191">
        <f>VLOOKUP(L5550,'Slope %'!C:D,2,0)</f>
        <v>0.1</v>
      </c>
    </row>
    <row r="5551" spans="1:13" x14ac:dyDescent="0.25">
      <c r="A5551">
        <v>60538</v>
      </c>
      <c r="B5551" s="58" t="s">
        <v>4645</v>
      </c>
      <c r="C5551" s="58" t="s">
        <v>423</v>
      </c>
      <c r="D5551" s="58" t="s">
        <v>436</v>
      </c>
      <c r="E5551" s="58">
        <v>750</v>
      </c>
      <c r="F5551" s="58">
        <v>12</v>
      </c>
      <c r="G5551" s="59">
        <v>11</v>
      </c>
      <c r="H5551" s="58" t="s">
        <v>2967</v>
      </c>
      <c r="I5551" s="59">
        <v>25.99</v>
      </c>
      <c r="J5551">
        <v>1</v>
      </c>
      <c r="K5551" s="191"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6.44</v>
      </c>
      <c r="L5551" s="192" t="str">
        <f t="shared" si="86"/>
        <v>Wine750</v>
      </c>
      <c r="M5551" s="191">
        <f>VLOOKUP(L5551,'Slope %'!C:D,2,0)</f>
        <v>0.1</v>
      </c>
    </row>
    <row r="5552" spans="1:13" x14ac:dyDescent="0.25">
      <c r="A5552">
        <v>60539</v>
      </c>
      <c r="B5552" s="58" t="s">
        <v>4646</v>
      </c>
      <c r="C5552" s="58" t="s">
        <v>423</v>
      </c>
      <c r="D5552" s="58" t="s">
        <v>436</v>
      </c>
      <c r="E5552" s="58">
        <v>750</v>
      </c>
      <c r="F5552" s="58">
        <v>12</v>
      </c>
      <c r="G5552" s="59">
        <v>11</v>
      </c>
      <c r="H5552" s="58" t="s">
        <v>2967</v>
      </c>
      <c r="I5552" s="59">
        <v>25.99</v>
      </c>
      <c r="J5552">
        <v>1</v>
      </c>
      <c r="K5552" s="191"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6.44</v>
      </c>
      <c r="L5552" s="192" t="str">
        <f t="shared" si="86"/>
        <v>Wine750</v>
      </c>
      <c r="M5552" s="191">
        <f>VLOOKUP(L5552,'Slope %'!C:D,2,0)</f>
        <v>0.1</v>
      </c>
    </row>
    <row r="5553" spans="1:13" x14ac:dyDescent="0.25">
      <c r="A5553">
        <v>60541</v>
      </c>
      <c r="B5553" s="58" t="s">
        <v>4647</v>
      </c>
      <c r="C5553" s="58" t="s">
        <v>423</v>
      </c>
      <c r="D5553" s="58" t="s">
        <v>440</v>
      </c>
      <c r="E5553" s="58">
        <v>750</v>
      </c>
      <c r="F5553" s="58">
        <v>12</v>
      </c>
      <c r="G5553" s="59">
        <v>9</v>
      </c>
      <c r="H5553" s="58" t="s">
        <v>2967</v>
      </c>
      <c r="I5553" s="59">
        <v>32.99</v>
      </c>
      <c r="J5553">
        <v>1</v>
      </c>
      <c r="K5553" s="191"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5.27</v>
      </c>
      <c r="L5553" s="192" t="str">
        <f t="shared" si="86"/>
        <v>Wine750</v>
      </c>
      <c r="M5553" s="191">
        <f>VLOOKUP(L5553,'Slope %'!C:D,2,0)</f>
        <v>0.1</v>
      </c>
    </row>
    <row r="5554" spans="1:13" x14ac:dyDescent="0.25">
      <c r="A5554">
        <v>60542</v>
      </c>
      <c r="B5554" s="58" t="s">
        <v>4648</v>
      </c>
      <c r="C5554" s="58" t="s">
        <v>423</v>
      </c>
      <c r="D5554" s="58" t="s">
        <v>424</v>
      </c>
      <c r="E5554" s="58">
        <v>750</v>
      </c>
      <c r="F5554" s="58">
        <v>12</v>
      </c>
      <c r="G5554" s="59">
        <v>11</v>
      </c>
      <c r="H5554" s="58" t="s">
        <v>2967</v>
      </c>
      <c r="I5554" s="59">
        <v>25.99</v>
      </c>
      <c r="J5554">
        <v>1</v>
      </c>
      <c r="K5554" s="191"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6.44</v>
      </c>
      <c r="L5554" s="192" t="str">
        <f t="shared" si="86"/>
        <v>Wine750</v>
      </c>
      <c r="M5554" s="191">
        <f>VLOOKUP(L5554,'Slope %'!C:D,2,0)</f>
        <v>0.1</v>
      </c>
    </row>
    <row r="5555" spans="1:13" x14ac:dyDescent="0.25">
      <c r="A5555">
        <v>60545</v>
      </c>
      <c r="B5555" s="58" t="s">
        <v>4649</v>
      </c>
      <c r="C5555" s="58" t="s">
        <v>423</v>
      </c>
      <c r="D5555" s="58" t="s">
        <v>440</v>
      </c>
      <c r="E5555" s="58">
        <v>200</v>
      </c>
      <c r="F5555" s="58">
        <v>24</v>
      </c>
      <c r="G5555" s="59">
        <v>10.5</v>
      </c>
      <c r="H5555" s="58" t="s">
        <v>425</v>
      </c>
      <c r="I5555" s="59">
        <v>3.49</v>
      </c>
      <c r="J5555">
        <v>1</v>
      </c>
      <c r="K5555" s="191"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2.36</v>
      </c>
      <c r="L5555" s="192" t="str">
        <f t="shared" si="86"/>
        <v>Wine200</v>
      </c>
      <c r="M5555" s="191">
        <f>VLOOKUP(L5555,'Slope %'!C:D,2,0)</f>
        <v>0.12</v>
      </c>
    </row>
    <row r="5556" spans="1:13" x14ac:dyDescent="0.25">
      <c r="A5556">
        <v>60546</v>
      </c>
      <c r="B5556" s="58" t="s">
        <v>4650</v>
      </c>
      <c r="C5556" s="58" t="s">
        <v>410</v>
      </c>
      <c r="D5556" s="58" t="s">
        <v>677</v>
      </c>
      <c r="E5556" s="58">
        <v>473</v>
      </c>
      <c r="F5556" s="58">
        <v>24</v>
      </c>
      <c r="G5556" s="59">
        <v>5.5</v>
      </c>
      <c r="H5556" s="58" t="s">
        <v>2181</v>
      </c>
      <c r="I5556" s="59">
        <v>4.49</v>
      </c>
      <c r="J5556">
        <v>1</v>
      </c>
      <c r="K5556" s="191"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2.0299999999999998</v>
      </c>
      <c r="L5556" s="192" t="str">
        <f t="shared" si="86"/>
        <v>Beer473</v>
      </c>
      <c r="M5556" s="191">
        <f>VLOOKUP(L5556,'Slope %'!C:D,2,0)</f>
        <v>0.12</v>
      </c>
    </row>
    <row r="5557" spans="1:13" x14ac:dyDescent="0.25">
      <c r="A5557">
        <v>60546</v>
      </c>
      <c r="B5557" s="58" t="s">
        <v>4650</v>
      </c>
      <c r="C5557" s="58" t="s">
        <v>410</v>
      </c>
      <c r="D5557" s="58" t="s">
        <v>677</v>
      </c>
      <c r="E5557" s="58">
        <v>473</v>
      </c>
      <c r="F5557" s="58">
        <v>24</v>
      </c>
      <c r="G5557" s="59">
        <v>5.5</v>
      </c>
      <c r="H5557" s="58" t="s">
        <v>2181</v>
      </c>
      <c r="I5557" s="59">
        <v>4.49</v>
      </c>
      <c r="J5557">
        <v>1</v>
      </c>
      <c r="K5557" s="191"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2.0299999999999998</v>
      </c>
      <c r="L5557" s="192" t="str">
        <f t="shared" si="86"/>
        <v>Beer473</v>
      </c>
      <c r="M5557" s="191">
        <f>VLOOKUP(L5557,'Slope %'!C:D,2,0)</f>
        <v>0.12</v>
      </c>
    </row>
    <row r="5558" spans="1:13" x14ac:dyDescent="0.25">
      <c r="A5558">
        <v>60548</v>
      </c>
      <c r="B5558" s="58" t="s">
        <v>4651</v>
      </c>
      <c r="C5558" s="58" t="s">
        <v>423</v>
      </c>
      <c r="D5558" s="58" t="s">
        <v>645</v>
      </c>
      <c r="E5558" s="58">
        <v>750</v>
      </c>
      <c r="F5558" s="58">
        <v>6</v>
      </c>
      <c r="G5558" s="59">
        <v>20</v>
      </c>
      <c r="H5558" s="58" t="s">
        <v>437</v>
      </c>
      <c r="I5558" s="59">
        <v>134.99</v>
      </c>
      <c r="J5558">
        <v>1</v>
      </c>
      <c r="K5558" s="191"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11.71</v>
      </c>
      <c r="L5558" s="192" t="str">
        <f t="shared" si="86"/>
        <v>Wine750</v>
      </c>
      <c r="M5558" s="191">
        <f>VLOOKUP(L5558,'Slope %'!C:D,2,0)</f>
        <v>0.1</v>
      </c>
    </row>
    <row r="5559" spans="1:13" x14ac:dyDescent="0.25">
      <c r="A5559">
        <v>60561</v>
      </c>
      <c r="B5559" s="58" t="s">
        <v>4652</v>
      </c>
      <c r="C5559" s="58" t="s">
        <v>423</v>
      </c>
      <c r="D5559" s="58" t="s">
        <v>424</v>
      </c>
      <c r="E5559" s="58">
        <v>750</v>
      </c>
      <c r="F5559" s="58">
        <v>6</v>
      </c>
      <c r="G5559" s="59">
        <v>0.5</v>
      </c>
      <c r="H5559" s="58" t="s">
        <v>2024</v>
      </c>
      <c r="I5559" s="59">
        <v>10.79</v>
      </c>
      <c r="J5559">
        <v>1</v>
      </c>
      <c r="K5559" s="191"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0.28999999999999998</v>
      </c>
      <c r="L5559" s="192" t="str">
        <f t="shared" si="86"/>
        <v>Wine750</v>
      </c>
      <c r="M5559" s="191">
        <f>VLOOKUP(L5559,'Slope %'!C:D,2,0)</f>
        <v>0.1</v>
      </c>
    </row>
    <row r="5560" spans="1:13" x14ac:dyDescent="0.25">
      <c r="A5560">
        <v>60562</v>
      </c>
      <c r="B5560" s="58" t="s">
        <v>4653</v>
      </c>
      <c r="C5560" s="58" t="s">
        <v>423</v>
      </c>
      <c r="D5560" s="58" t="s">
        <v>436</v>
      </c>
      <c r="E5560" s="58">
        <v>750</v>
      </c>
      <c r="F5560" s="58">
        <v>6</v>
      </c>
      <c r="G5560" s="59">
        <v>0.5</v>
      </c>
      <c r="H5560" s="58" t="s">
        <v>2024</v>
      </c>
      <c r="I5560" s="59">
        <v>9.7899999999999991</v>
      </c>
      <c r="J5560">
        <v>1</v>
      </c>
      <c r="K5560" s="191"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0.28999999999999998</v>
      </c>
      <c r="L5560" s="192" t="str">
        <f t="shared" si="86"/>
        <v>Wine750</v>
      </c>
      <c r="M5560" s="191">
        <f>VLOOKUP(L5560,'Slope %'!C:D,2,0)</f>
        <v>0.1</v>
      </c>
    </row>
    <row r="5561" spans="1:13" x14ac:dyDescent="0.25">
      <c r="A5561">
        <v>60568</v>
      </c>
      <c r="B5561" s="58" t="s">
        <v>4654</v>
      </c>
      <c r="C5561" s="58" t="s">
        <v>414</v>
      </c>
      <c r="D5561" s="58" t="s">
        <v>500</v>
      </c>
      <c r="E5561" s="58">
        <v>700</v>
      </c>
      <c r="F5561" s="58">
        <v>6</v>
      </c>
      <c r="G5561" s="59">
        <v>43</v>
      </c>
      <c r="H5561" s="58" t="s">
        <v>445</v>
      </c>
      <c r="I5561" s="59">
        <v>106.99</v>
      </c>
      <c r="J5561">
        <v>1</v>
      </c>
      <c r="K5561" s="191"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23.5</v>
      </c>
      <c r="L5561" s="192" t="str">
        <f t="shared" si="86"/>
        <v>Spirits700</v>
      </c>
      <c r="M5561" s="191">
        <f>VLOOKUP(L5561,'Slope %'!C:D,2,0)</f>
        <v>7.0000000000000007E-2</v>
      </c>
    </row>
    <row r="5562" spans="1:13" x14ac:dyDescent="0.25">
      <c r="A5562">
        <v>60569</v>
      </c>
      <c r="B5562" s="58" t="s">
        <v>4655</v>
      </c>
      <c r="C5562" s="58" t="s">
        <v>414</v>
      </c>
      <c r="D5562" s="58" t="s">
        <v>715</v>
      </c>
      <c r="E5562" s="58">
        <v>750</v>
      </c>
      <c r="F5562" s="58">
        <v>12</v>
      </c>
      <c r="G5562" s="59">
        <v>27</v>
      </c>
      <c r="H5562" s="58" t="s">
        <v>437</v>
      </c>
      <c r="I5562" s="59">
        <v>27.99</v>
      </c>
      <c r="J5562">
        <v>1</v>
      </c>
      <c r="K5562" s="191"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15.81</v>
      </c>
      <c r="L5562" s="192" t="str">
        <f t="shared" si="86"/>
        <v>Spirits750</v>
      </c>
      <c r="M5562" s="191">
        <f>VLOOKUP(L5562,'Slope %'!C:D,2,0)</f>
        <v>7.0000000000000007E-2</v>
      </c>
    </row>
    <row r="5563" spans="1:13" x14ac:dyDescent="0.25">
      <c r="A5563">
        <v>60579</v>
      </c>
      <c r="B5563" s="58" t="s">
        <v>4656</v>
      </c>
      <c r="C5563" s="58" t="s">
        <v>423</v>
      </c>
      <c r="D5563" s="58" t="s">
        <v>520</v>
      </c>
      <c r="E5563" s="58">
        <v>750</v>
      </c>
      <c r="F5563" s="58">
        <v>12</v>
      </c>
      <c r="G5563" s="59">
        <v>14</v>
      </c>
      <c r="H5563" s="58" t="s">
        <v>434</v>
      </c>
      <c r="I5563" s="59">
        <v>34.99</v>
      </c>
      <c r="J5563">
        <v>1</v>
      </c>
      <c r="K5563" s="191"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8.1999999999999993</v>
      </c>
      <c r="L5563" s="192" t="str">
        <f t="shared" si="86"/>
        <v>Wine750</v>
      </c>
      <c r="M5563" s="191">
        <f>VLOOKUP(L5563,'Slope %'!C:D,2,0)</f>
        <v>0.1</v>
      </c>
    </row>
    <row r="5564" spans="1:13" x14ac:dyDescent="0.25">
      <c r="A5564">
        <v>60606</v>
      </c>
      <c r="B5564" s="58" t="s">
        <v>4657</v>
      </c>
      <c r="C5564" s="58" t="s">
        <v>414</v>
      </c>
      <c r="D5564" s="58" t="s">
        <v>492</v>
      </c>
      <c r="E5564" s="58">
        <v>700</v>
      </c>
      <c r="F5564" s="58">
        <v>6</v>
      </c>
      <c r="G5564" s="59">
        <v>40</v>
      </c>
      <c r="H5564" s="58" t="s">
        <v>2587</v>
      </c>
      <c r="I5564" s="59">
        <v>67.989999999999995</v>
      </c>
      <c r="J5564">
        <v>1</v>
      </c>
      <c r="K5564" s="191"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21.86</v>
      </c>
      <c r="L5564" s="192" t="str">
        <f t="shared" si="86"/>
        <v>Spirits700</v>
      </c>
      <c r="M5564" s="191">
        <f>VLOOKUP(L5564,'Slope %'!C:D,2,0)</f>
        <v>7.0000000000000007E-2</v>
      </c>
    </row>
    <row r="5565" spans="1:13" x14ac:dyDescent="0.25">
      <c r="A5565">
        <v>60611</v>
      </c>
      <c r="B5565" s="58" t="s">
        <v>4658</v>
      </c>
      <c r="C5565" s="58" t="s">
        <v>423</v>
      </c>
      <c r="D5565" s="58" t="s">
        <v>659</v>
      </c>
      <c r="E5565" s="58">
        <v>750</v>
      </c>
      <c r="F5565" s="58">
        <v>12</v>
      </c>
      <c r="G5565" s="59">
        <v>14.5</v>
      </c>
      <c r="H5565" s="58" t="s">
        <v>434</v>
      </c>
      <c r="I5565" s="59">
        <v>41.99</v>
      </c>
      <c r="J5565">
        <v>1</v>
      </c>
      <c r="K5565" s="191"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8.49</v>
      </c>
      <c r="L5565" s="192" t="str">
        <f t="shared" si="86"/>
        <v>Wine750</v>
      </c>
      <c r="M5565" s="191">
        <f>VLOOKUP(L5565,'Slope %'!C:D,2,0)</f>
        <v>0.1</v>
      </c>
    </row>
    <row r="5566" spans="1:13" x14ac:dyDescent="0.25">
      <c r="A5566">
        <v>60628</v>
      </c>
      <c r="B5566" s="58" t="s">
        <v>4659</v>
      </c>
      <c r="C5566" s="58" t="s">
        <v>673</v>
      </c>
      <c r="D5566" s="58" t="s">
        <v>674</v>
      </c>
      <c r="E5566" s="58">
        <v>355</v>
      </c>
      <c r="F5566" s="58">
        <v>24</v>
      </c>
      <c r="G5566" s="59">
        <v>5</v>
      </c>
      <c r="H5566" s="58" t="s">
        <v>2181</v>
      </c>
      <c r="I5566" s="59">
        <v>3.5</v>
      </c>
      <c r="J5566">
        <v>1</v>
      </c>
      <c r="K5566" s="191"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1.57</v>
      </c>
      <c r="L5566" s="192" t="str">
        <f t="shared" si="86"/>
        <v>Ready to Drink355</v>
      </c>
      <c r="M5566" s="191">
        <f>VLOOKUP(L5566,'Slope %'!C:D,2,0)</f>
        <v>0.12</v>
      </c>
    </row>
    <row r="5567" spans="1:13" x14ac:dyDescent="0.25">
      <c r="A5567">
        <v>60628</v>
      </c>
      <c r="B5567" s="58" t="s">
        <v>4659</v>
      </c>
      <c r="C5567" s="58" t="s">
        <v>673</v>
      </c>
      <c r="D5567" s="58" t="s">
        <v>674</v>
      </c>
      <c r="E5567" s="58">
        <v>355</v>
      </c>
      <c r="F5567" s="58">
        <v>24</v>
      </c>
      <c r="G5567" s="59">
        <v>5</v>
      </c>
      <c r="H5567" s="58" t="s">
        <v>2181</v>
      </c>
      <c r="I5567" s="59">
        <v>3.5</v>
      </c>
      <c r="J5567">
        <v>1</v>
      </c>
      <c r="K5567" s="191"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1.57</v>
      </c>
      <c r="L5567" s="192" t="str">
        <f t="shared" si="86"/>
        <v>Ready to Drink355</v>
      </c>
      <c r="M5567" s="191">
        <f>VLOOKUP(L5567,'Slope %'!C:D,2,0)</f>
        <v>0.12</v>
      </c>
    </row>
    <row r="5568" spans="1:13" x14ac:dyDescent="0.25">
      <c r="A5568">
        <v>60629</v>
      </c>
      <c r="B5568" s="58" t="s">
        <v>4660</v>
      </c>
      <c r="C5568" s="58" t="s">
        <v>423</v>
      </c>
      <c r="D5568" s="58" t="s">
        <v>436</v>
      </c>
      <c r="E5568" s="58">
        <v>750</v>
      </c>
      <c r="F5568" s="58">
        <v>12</v>
      </c>
      <c r="G5568" s="59">
        <v>14</v>
      </c>
      <c r="H5568" s="58" t="s">
        <v>434</v>
      </c>
      <c r="I5568" s="59">
        <v>43.99</v>
      </c>
      <c r="J5568">
        <v>1</v>
      </c>
      <c r="K5568" s="191"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8.1999999999999993</v>
      </c>
      <c r="L5568" s="192" t="str">
        <f t="shared" si="86"/>
        <v>Wine750</v>
      </c>
      <c r="M5568" s="191">
        <f>VLOOKUP(L5568,'Slope %'!C:D,2,0)</f>
        <v>0.1</v>
      </c>
    </row>
    <row r="5569" spans="1:13" x14ac:dyDescent="0.25">
      <c r="A5569">
        <v>60640</v>
      </c>
      <c r="B5569" s="58" t="s">
        <v>4661</v>
      </c>
      <c r="C5569" s="58" t="s">
        <v>410</v>
      </c>
      <c r="D5569" s="58" t="s">
        <v>411</v>
      </c>
      <c r="E5569" s="58">
        <v>355</v>
      </c>
      <c r="F5569" s="58">
        <v>24</v>
      </c>
      <c r="G5569" s="59">
        <v>4.8</v>
      </c>
      <c r="H5569" s="58" t="s">
        <v>4042</v>
      </c>
      <c r="I5569" s="59">
        <v>4.17</v>
      </c>
      <c r="J5569">
        <v>1</v>
      </c>
      <c r="K5569" s="191"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1.33</v>
      </c>
      <c r="L5569" s="192" t="str">
        <f t="shared" si="86"/>
        <v>Beer355</v>
      </c>
      <c r="M5569" s="191">
        <f>VLOOKUP(L5569,'Slope %'!C:D,2,0)</f>
        <v>0.12</v>
      </c>
    </row>
    <row r="5570" spans="1:13" x14ac:dyDescent="0.25">
      <c r="A5570">
        <v>60640</v>
      </c>
      <c r="B5570" s="58" t="s">
        <v>4661</v>
      </c>
      <c r="C5570" s="58" t="s">
        <v>410</v>
      </c>
      <c r="D5570" s="58" t="s">
        <v>411</v>
      </c>
      <c r="E5570" s="58">
        <v>355</v>
      </c>
      <c r="F5570" s="58">
        <v>24</v>
      </c>
      <c r="G5570" s="59">
        <v>4.8</v>
      </c>
      <c r="H5570" s="58" t="s">
        <v>4042</v>
      </c>
      <c r="I5570" s="59">
        <v>4.17</v>
      </c>
      <c r="J5570">
        <v>1</v>
      </c>
      <c r="K5570" s="191"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1.33</v>
      </c>
      <c r="L5570" s="192" t="str">
        <f t="shared" si="86"/>
        <v>Beer355</v>
      </c>
      <c r="M5570" s="191">
        <f>VLOOKUP(L5570,'Slope %'!C:D,2,0)</f>
        <v>0.12</v>
      </c>
    </row>
    <row r="5571" spans="1:13" x14ac:dyDescent="0.25">
      <c r="A5571">
        <v>60646</v>
      </c>
      <c r="B5571" s="58" t="s">
        <v>4662</v>
      </c>
      <c r="C5571" s="58" t="s">
        <v>410</v>
      </c>
      <c r="D5571" s="58" t="s">
        <v>411</v>
      </c>
      <c r="E5571" s="58">
        <v>2130</v>
      </c>
      <c r="F5571" s="58">
        <v>4</v>
      </c>
      <c r="G5571" s="59">
        <v>5.3</v>
      </c>
      <c r="H5571" s="58" t="s">
        <v>600</v>
      </c>
      <c r="I5571" s="59">
        <v>14.79</v>
      </c>
      <c r="J5571">
        <v>6</v>
      </c>
      <c r="K5571" s="191"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8.81</v>
      </c>
      <c r="L5571" s="192" t="str">
        <f t="shared" ref="L5571:L5634" si="87">(_xlfn.CONCAT(C5571,E5571))</f>
        <v>Beer2130</v>
      </c>
      <c r="M5571" s="191">
        <f>VLOOKUP(L5571,'Slope %'!C:D,2,0)</f>
        <v>0.1</v>
      </c>
    </row>
    <row r="5572" spans="1:13" x14ac:dyDescent="0.25">
      <c r="A5572">
        <v>60646</v>
      </c>
      <c r="B5572" s="58" t="s">
        <v>4662</v>
      </c>
      <c r="C5572" s="58" t="s">
        <v>410</v>
      </c>
      <c r="D5572" s="58" t="s">
        <v>411</v>
      </c>
      <c r="E5572" s="58">
        <v>2130</v>
      </c>
      <c r="F5572" s="58">
        <v>4</v>
      </c>
      <c r="G5572" s="59">
        <v>5.3</v>
      </c>
      <c r="H5572" s="58" t="s">
        <v>600</v>
      </c>
      <c r="I5572" s="59">
        <v>14.79</v>
      </c>
      <c r="J5572">
        <v>6</v>
      </c>
      <c r="K5572" s="191"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8.81</v>
      </c>
      <c r="L5572" s="192" t="str">
        <f t="shared" si="87"/>
        <v>Beer2130</v>
      </c>
      <c r="M5572" s="191">
        <f>VLOOKUP(L5572,'Slope %'!C:D,2,0)</f>
        <v>0.1</v>
      </c>
    </row>
    <row r="5573" spans="1:13" x14ac:dyDescent="0.25">
      <c r="A5573">
        <v>60689</v>
      </c>
      <c r="B5573" s="58" t="s">
        <v>4663</v>
      </c>
      <c r="C5573" s="58" t="s">
        <v>423</v>
      </c>
      <c r="D5573" s="58" t="s">
        <v>476</v>
      </c>
      <c r="E5573" s="58">
        <v>750</v>
      </c>
      <c r="F5573" s="58">
        <v>6</v>
      </c>
      <c r="G5573" s="59">
        <v>14</v>
      </c>
      <c r="H5573" s="58" t="s">
        <v>507</v>
      </c>
      <c r="I5573" s="59">
        <v>54.99</v>
      </c>
      <c r="J5573">
        <v>1</v>
      </c>
      <c r="K5573" s="191"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8.1999999999999993</v>
      </c>
      <c r="L5573" s="192" t="str">
        <f t="shared" si="87"/>
        <v>Wine750</v>
      </c>
      <c r="M5573" s="191">
        <f>VLOOKUP(L5573,'Slope %'!C:D,2,0)</f>
        <v>0.1</v>
      </c>
    </row>
    <row r="5574" spans="1:13" x14ac:dyDescent="0.25">
      <c r="A5574">
        <v>60691</v>
      </c>
      <c r="B5574" s="58" t="s">
        <v>4664</v>
      </c>
      <c r="C5574" s="58" t="s">
        <v>410</v>
      </c>
      <c r="D5574" s="58" t="s">
        <v>677</v>
      </c>
      <c r="E5574" s="58">
        <v>473</v>
      </c>
      <c r="F5574" s="58">
        <v>24</v>
      </c>
      <c r="G5574" s="59">
        <v>5</v>
      </c>
      <c r="H5574" s="58" t="s">
        <v>2818</v>
      </c>
      <c r="I5574" s="59">
        <v>4.25</v>
      </c>
      <c r="J5574">
        <v>1</v>
      </c>
      <c r="K5574" s="191"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1.85</v>
      </c>
      <c r="L5574" s="192" t="str">
        <f t="shared" si="87"/>
        <v>Beer473</v>
      </c>
      <c r="M5574" s="191">
        <f>VLOOKUP(L5574,'Slope %'!C:D,2,0)</f>
        <v>0.12</v>
      </c>
    </row>
    <row r="5575" spans="1:13" x14ac:dyDescent="0.25">
      <c r="A5575">
        <v>60691</v>
      </c>
      <c r="B5575" s="58" t="s">
        <v>4664</v>
      </c>
      <c r="C5575" s="58" t="s">
        <v>410</v>
      </c>
      <c r="D5575" s="58" t="s">
        <v>677</v>
      </c>
      <c r="E5575" s="58">
        <v>473</v>
      </c>
      <c r="F5575" s="58">
        <v>24</v>
      </c>
      <c r="G5575" s="59">
        <v>5</v>
      </c>
      <c r="H5575" s="58" t="s">
        <v>1903</v>
      </c>
      <c r="I5575" s="59">
        <v>4.25</v>
      </c>
      <c r="J5575">
        <v>1</v>
      </c>
      <c r="K5575" s="191"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1.85</v>
      </c>
      <c r="L5575" s="192" t="str">
        <f t="shared" si="87"/>
        <v>Beer473</v>
      </c>
      <c r="M5575" s="191">
        <f>VLOOKUP(L5575,'Slope %'!C:D,2,0)</f>
        <v>0.12</v>
      </c>
    </row>
    <row r="5576" spans="1:13" x14ac:dyDescent="0.25">
      <c r="A5576">
        <v>60696</v>
      </c>
      <c r="B5576" s="58" t="s">
        <v>4665</v>
      </c>
      <c r="C5576" s="58" t="s">
        <v>410</v>
      </c>
      <c r="D5576" s="58" t="s">
        <v>621</v>
      </c>
      <c r="E5576" s="58">
        <v>473</v>
      </c>
      <c r="F5576" s="58">
        <v>24</v>
      </c>
      <c r="G5576" s="59">
        <v>4.3</v>
      </c>
      <c r="H5576" s="58" t="s">
        <v>1813</v>
      </c>
      <c r="I5576" s="59">
        <v>4.4400000000000004</v>
      </c>
      <c r="J5576">
        <v>1</v>
      </c>
      <c r="K5576" s="191"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1.59</v>
      </c>
      <c r="L5576" s="192" t="str">
        <f t="shared" si="87"/>
        <v>Beer473</v>
      </c>
      <c r="M5576" s="191">
        <f>VLOOKUP(L5576,'Slope %'!C:D,2,0)</f>
        <v>0.12</v>
      </c>
    </row>
    <row r="5577" spans="1:13" x14ac:dyDescent="0.25">
      <c r="A5577">
        <v>60696</v>
      </c>
      <c r="B5577" s="58" t="s">
        <v>4665</v>
      </c>
      <c r="C5577" s="58" t="s">
        <v>410</v>
      </c>
      <c r="D5577" s="58" t="s">
        <v>621</v>
      </c>
      <c r="E5577" s="58">
        <v>473</v>
      </c>
      <c r="F5577" s="58">
        <v>24</v>
      </c>
      <c r="G5577" s="59">
        <v>4.3</v>
      </c>
      <c r="H5577" s="58" t="s">
        <v>1813</v>
      </c>
      <c r="I5577" s="59">
        <v>4.4400000000000004</v>
      </c>
      <c r="J5577">
        <v>1</v>
      </c>
      <c r="K5577" s="191"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1.59</v>
      </c>
      <c r="L5577" s="192" t="str">
        <f t="shared" si="87"/>
        <v>Beer473</v>
      </c>
      <c r="M5577" s="191">
        <f>VLOOKUP(L5577,'Slope %'!C:D,2,0)</f>
        <v>0.12</v>
      </c>
    </row>
    <row r="5578" spans="1:13" x14ac:dyDescent="0.25">
      <c r="A5578">
        <v>60697</v>
      </c>
      <c r="B5578" s="58" t="s">
        <v>4666</v>
      </c>
      <c r="C5578" s="58" t="s">
        <v>410</v>
      </c>
      <c r="D5578" s="58" t="s">
        <v>717</v>
      </c>
      <c r="E5578" s="58">
        <v>473</v>
      </c>
      <c r="F5578" s="58">
        <v>24</v>
      </c>
      <c r="G5578" s="59">
        <v>6</v>
      </c>
      <c r="H5578" s="58" t="s">
        <v>3485</v>
      </c>
      <c r="I5578" s="59">
        <v>4.5999999999999996</v>
      </c>
      <c r="J5578">
        <v>1</v>
      </c>
      <c r="K5578" s="191"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2.2200000000000002</v>
      </c>
      <c r="L5578" s="192" t="str">
        <f t="shared" si="87"/>
        <v>Beer473</v>
      </c>
      <c r="M5578" s="191">
        <f>VLOOKUP(L5578,'Slope %'!C:D,2,0)</f>
        <v>0.12</v>
      </c>
    </row>
    <row r="5579" spans="1:13" x14ac:dyDescent="0.25">
      <c r="A5579">
        <v>60697</v>
      </c>
      <c r="B5579" s="58" t="s">
        <v>4666</v>
      </c>
      <c r="C5579" s="58" t="s">
        <v>410</v>
      </c>
      <c r="D5579" s="58" t="s">
        <v>717</v>
      </c>
      <c r="E5579" s="58">
        <v>473</v>
      </c>
      <c r="F5579" s="58">
        <v>24</v>
      </c>
      <c r="G5579" s="59">
        <v>6</v>
      </c>
      <c r="H5579" s="58" t="s">
        <v>3485</v>
      </c>
      <c r="I5579" s="59">
        <v>4.5999999999999996</v>
      </c>
      <c r="J5579">
        <v>1</v>
      </c>
      <c r="K5579" s="191"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2.2200000000000002</v>
      </c>
      <c r="L5579" s="192" t="str">
        <f t="shared" si="87"/>
        <v>Beer473</v>
      </c>
      <c r="M5579" s="191">
        <f>VLOOKUP(L5579,'Slope %'!C:D,2,0)</f>
        <v>0.12</v>
      </c>
    </row>
    <row r="5580" spans="1:13" x14ac:dyDescent="0.25">
      <c r="A5580">
        <v>60698</v>
      </c>
      <c r="B5580" s="58" t="s">
        <v>1041</v>
      </c>
      <c r="C5580" s="58" t="s">
        <v>414</v>
      </c>
      <c r="D5580" s="58" t="s">
        <v>503</v>
      </c>
      <c r="E5580" s="58">
        <v>1750</v>
      </c>
      <c r="F5580" s="58">
        <v>6</v>
      </c>
      <c r="G5580" s="59">
        <v>40</v>
      </c>
      <c r="H5580" s="58" t="s">
        <v>419</v>
      </c>
      <c r="I5580" s="59">
        <v>54.99</v>
      </c>
      <c r="J5580">
        <v>1</v>
      </c>
      <c r="K5580" s="191"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54.65</v>
      </c>
      <c r="L5580" s="192" t="str">
        <f t="shared" si="87"/>
        <v>Spirits1750</v>
      </c>
      <c r="M5580" s="191">
        <f>VLOOKUP(L5580,'Slope %'!C:D,2,0)</f>
        <v>0.03</v>
      </c>
    </row>
    <row r="5581" spans="1:13" x14ac:dyDescent="0.25">
      <c r="A5581">
        <v>60707</v>
      </c>
      <c r="B5581" s="58" t="s">
        <v>4667</v>
      </c>
      <c r="C5581" s="58" t="s">
        <v>423</v>
      </c>
      <c r="D5581" s="58" t="s">
        <v>476</v>
      </c>
      <c r="E5581" s="58">
        <v>750</v>
      </c>
      <c r="F5581" s="58">
        <v>6</v>
      </c>
      <c r="G5581" s="59">
        <v>0.5</v>
      </c>
      <c r="H5581" s="58" t="s">
        <v>2024</v>
      </c>
      <c r="I5581" s="59">
        <v>9.7899999999999991</v>
      </c>
      <c r="J5581">
        <v>1</v>
      </c>
      <c r="K5581" s="191"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0.28999999999999998</v>
      </c>
      <c r="L5581" s="192" t="str">
        <f t="shared" si="87"/>
        <v>Wine750</v>
      </c>
      <c r="M5581" s="191">
        <f>VLOOKUP(L5581,'Slope %'!C:D,2,0)</f>
        <v>0.1</v>
      </c>
    </row>
    <row r="5582" spans="1:13" x14ac:dyDescent="0.25">
      <c r="A5582">
        <v>60721</v>
      </c>
      <c r="B5582" s="58" t="s">
        <v>4668</v>
      </c>
      <c r="C5582" s="58" t="s">
        <v>673</v>
      </c>
      <c r="D5582" s="58" t="s">
        <v>1264</v>
      </c>
      <c r="E5582" s="58">
        <v>30000</v>
      </c>
      <c r="F5582" s="58">
        <v>1</v>
      </c>
      <c r="G5582" s="59">
        <v>5</v>
      </c>
      <c r="H5582" s="58" t="s">
        <v>1855</v>
      </c>
      <c r="I5582" s="59">
        <v>169.96</v>
      </c>
      <c r="J5582">
        <v>1</v>
      </c>
      <c r="K5582" s="191"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117.11</v>
      </c>
      <c r="L5582" s="192" t="str">
        <f t="shared" si="87"/>
        <v>Ready to Drink30000</v>
      </c>
      <c r="M5582" s="191" t="e">
        <f>VLOOKUP(L5582,'Slope %'!C:D,2,0)</f>
        <v>#N/A</v>
      </c>
    </row>
    <row r="5583" spans="1:13" x14ac:dyDescent="0.25">
      <c r="A5583">
        <v>60721</v>
      </c>
      <c r="B5583" s="58" t="s">
        <v>4668</v>
      </c>
      <c r="C5583" s="58" t="s">
        <v>673</v>
      </c>
      <c r="D5583" s="58" t="s">
        <v>1264</v>
      </c>
      <c r="E5583" s="58">
        <v>30000</v>
      </c>
      <c r="F5583" s="58">
        <v>1</v>
      </c>
      <c r="G5583" s="59">
        <v>5</v>
      </c>
      <c r="H5583" s="58" t="s">
        <v>1855</v>
      </c>
      <c r="I5583" s="59">
        <v>169.96</v>
      </c>
      <c r="J5583">
        <v>1</v>
      </c>
      <c r="K5583" s="191"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117.11</v>
      </c>
      <c r="L5583" s="192" t="str">
        <f t="shared" si="87"/>
        <v>Ready to Drink30000</v>
      </c>
      <c r="M5583" s="191" t="e">
        <f>VLOOKUP(L5583,'Slope %'!C:D,2,0)</f>
        <v>#N/A</v>
      </c>
    </row>
    <row r="5584" spans="1:13" x14ac:dyDescent="0.25">
      <c r="A5584">
        <v>60724</v>
      </c>
      <c r="B5584" s="58" t="s">
        <v>4669</v>
      </c>
      <c r="C5584" s="58" t="s">
        <v>673</v>
      </c>
      <c r="D5584" s="58" t="s">
        <v>1264</v>
      </c>
      <c r="E5584" s="58">
        <v>30000</v>
      </c>
      <c r="F5584" s="58">
        <v>1</v>
      </c>
      <c r="G5584" s="59">
        <v>5</v>
      </c>
      <c r="H5584" s="58" t="s">
        <v>1855</v>
      </c>
      <c r="I5584" s="59">
        <v>169.96</v>
      </c>
      <c r="J5584">
        <v>1</v>
      </c>
      <c r="K5584" s="191"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117.11</v>
      </c>
      <c r="L5584" s="192" t="str">
        <f t="shared" si="87"/>
        <v>Ready to Drink30000</v>
      </c>
      <c r="M5584" s="191" t="e">
        <f>VLOOKUP(L5584,'Slope %'!C:D,2,0)</f>
        <v>#N/A</v>
      </c>
    </row>
    <row r="5585" spans="1:13" x14ac:dyDescent="0.25">
      <c r="A5585">
        <v>60724</v>
      </c>
      <c r="B5585" s="58" t="s">
        <v>4669</v>
      </c>
      <c r="C5585" s="58" t="s">
        <v>673</v>
      </c>
      <c r="D5585" s="58" t="s">
        <v>1264</v>
      </c>
      <c r="E5585" s="58">
        <v>30000</v>
      </c>
      <c r="F5585" s="58">
        <v>1</v>
      </c>
      <c r="G5585" s="59">
        <v>5</v>
      </c>
      <c r="H5585" s="58" t="s">
        <v>1855</v>
      </c>
      <c r="I5585" s="59">
        <v>169.96</v>
      </c>
      <c r="J5585">
        <v>1</v>
      </c>
      <c r="K5585" s="191"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117.11</v>
      </c>
      <c r="L5585" s="192" t="str">
        <f t="shared" si="87"/>
        <v>Ready to Drink30000</v>
      </c>
      <c r="M5585" s="191" t="e">
        <f>VLOOKUP(L5585,'Slope %'!C:D,2,0)</f>
        <v>#N/A</v>
      </c>
    </row>
    <row r="5586" spans="1:13" x14ac:dyDescent="0.25">
      <c r="A5586">
        <v>60728</v>
      </c>
      <c r="B5586" s="58" t="s">
        <v>4670</v>
      </c>
      <c r="C5586" s="58" t="s">
        <v>410</v>
      </c>
      <c r="D5586" s="58" t="s">
        <v>411</v>
      </c>
      <c r="E5586" s="58">
        <v>473</v>
      </c>
      <c r="F5586" s="58">
        <v>24</v>
      </c>
      <c r="G5586" s="59">
        <v>5.0999999999999996</v>
      </c>
      <c r="H5586" s="58" t="s">
        <v>1855</v>
      </c>
      <c r="I5586" s="59">
        <v>4</v>
      </c>
      <c r="J5586">
        <v>1</v>
      </c>
      <c r="K5586" s="191"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1.88</v>
      </c>
      <c r="L5586" s="192" t="str">
        <f t="shared" si="87"/>
        <v>Beer473</v>
      </c>
      <c r="M5586" s="191">
        <f>VLOOKUP(L5586,'Slope %'!C:D,2,0)</f>
        <v>0.12</v>
      </c>
    </row>
    <row r="5587" spans="1:13" x14ac:dyDescent="0.25">
      <c r="A5587">
        <v>60728</v>
      </c>
      <c r="B5587" s="58" t="s">
        <v>4670</v>
      </c>
      <c r="C5587" s="58" t="s">
        <v>410</v>
      </c>
      <c r="D5587" s="58" t="s">
        <v>411</v>
      </c>
      <c r="E5587" s="58">
        <v>473</v>
      </c>
      <c r="F5587" s="58">
        <v>24</v>
      </c>
      <c r="G5587" s="59">
        <v>5.0999999999999996</v>
      </c>
      <c r="H5587" s="58" t="s">
        <v>1855</v>
      </c>
      <c r="I5587" s="59">
        <v>4</v>
      </c>
      <c r="J5587">
        <v>1</v>
      </c>
      <c r="K5587" s="191"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1.88</v>
      </c>
      <c r="L5587" s="192" t="str">
        <f t="shared" si="87"/>
        <v>Beer473</v>
      </c>
      <c r="M5587" s="191">
        <f>VLOOKUP(L5587,'Slope %'!C:D,2,0)</f>
        <v>0.12</v>
      </c>
    </row>
    <row r="5588" spans="1:13" x14ac:dyDescent="0.25">
      <c r="A5588">
        <v>60729</v>
      </c>
      <c r="B5588" s="58" t="s">
        <v>4671</v>
      </c>
      <c r="C5588" s="58" t="s">
        <v>414</v>
      </c>
      <c r="D5588" s="58" t="s">
        <v>415</v>
      </c>
      <c r="E5588" s="58">
        <v>750</v>
      </c>
      <c r="F5588" s="58">
        <v>12</v>
      </c>
      <c r="G5588" s="59">
        <v>40</v>
      </c>
      <c r="H5588" s="58" t="s">
        <v>419</v>
      </c>
      <c r="I5588" s="59">
        <v>59.99</v>
      </c>
      <c r="J5588">
        <v>1</v>
      </c>
      <c r="K5588" s="191"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23.42</v>
      </c>
      <c r="L5588" s="192" t="str">
        <f t="shared" si="87"/>
        <v>Spirits750</v>
      </c>
      <c r="M5588" s="191">
        <f>VLOOKUP(L5588,'Slope %'!C:D,2,0)</f>
        <v>7.0000000000000007E-2</v>
      </c>
    </row>
    <row r="5589" spans="1:13" x14ac:dyDescent="0.25">
      <c r="A5589">
        <v>60765</v>
      </c>
      <c r="B5589" s="58" t="s">
        <v>4672</v>
      </c>
      <c r="C5589" s="58" t="s">
        <v>423</v>
      </c>
      <c r="D5589" s="58" t="s">
        <v>436</v>
      </c>
      <c r="E5589" s="58">
        <v>750</v>
      </c>
      <c r="F5589" s="58">
        <v>12</v>
      </c>
      <c r="G5589" s="59">
        <v>14.5</v>
      </c>
      <c r="H5589" s="58" t="s">
        <v>437</v>
      </c>
      <c r="I5589" s="59">
        <v>54.99</v>
      </c>
      <c r="J5589">
        <v>1</v>
      </c>
      <c r="K5589" s="191"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8.49</v>
      </c>
      <c r="L5589" s="192" t="str">
        <f t="shared" si="87"/>
        <v>Wine750</v>
      </c>
      <c r="M5589" s="191">
        <f>VLOOKUP(L5589,'Slope %'!C:D,2,0)</f>
        <v>0.1</v>
      </c>
    </row>
    <row r="5590" spans="1:13" x14ac:dyDescent="0.25">
      <c r="A5590">
        <v>60777</v>
      </c>
      <c r="B5590" s="58" t="s">
        <v>4673</v>
      </c>
      <c r="C5590" s="58" t="s">
        <v>410</v>
      </c>
      <c r="D5590" s="58" t="s">
        <v>677</v>
      </c>
      <c r="E5590" s="58">
        <v>473</v>
      </c>
      <c r="F5590" s="58">
        <v>24</v>
      </c>
      <c r="G5590" s="59">
        <v>5.5</v>
      </c>
      <c r="H5590" s="58" t="s">
        <v>1810</v>
      </c>
      <c r="I5590" s="59">
        <v>4.5</v>
      </c>
      <c r="J5590">
        <v>1</v>
      </c>
      <c r="K5590" s="191"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2.0299999999999998</v>
      </c>
      <c r="L5590" s="192" t="str">
        <f t="shared" si="87"/>
        <v>Beer473</v>
      </c>
      <c r="M5590" s="191">
        <f>VLOOKUP(L5590,'Slope %'!C:D,2,0)</f>
        <v>0.12</v>
      </c>
    </row>
    <row r="5591" spans="1:13" x14ac:dyDescent="0.25">
      <c r="A5591">
        <v>60777</v>
      </c>
      <c r="B5591" s="58" t="s">
        <v>4673</v>
      </c>
      <c r="C5591" s="58" t="s">
        <v>410</v>
      </c>
      <c r="D5591" s="58" t="s">
        <v>677</v>
      </c>
      <c r="E5591" s="58">
        <v>473</v>
      </c>
      <c r="F5591" s="58">
        <v>24</v>
      </c>
      <c r="G5591" s="59">
        <v>5.5</v>
      </c>
      <c r="H5591" s="58" t="s">
        <v>1810</v>
      </c>
      <c r="I5591" s="59">
        <v>4.5</v>
      </c>
      <c r="J5591">
        <v>1</v>
      </c>
      <c r="K5591" s="191"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2.0299999999999998</v>
      </c>
      <c r="L5591" s="192" t="str">
        <f t="shared" si="87"/>
        <v>Beer473</v>
      </c>
      <c r="M5591" s="191">
        <f>VLOOKUP(L5591,'Slope %'!C:D,2,0)</f>
        <v>0.12</v>
      </c>
    </row>
    <row r="5592" spans="1:13" x14ac:dyDescent="0.25">
      <c r="A5592">
        <v>60779</v>
      </c>
      <c r="B5592" s="58" t="s">
        <v>4674</v>
      </c>
      <c r="C5592" s="58" t="s">
        <v>673</v>
      </c>
      <c r="D5592" s="58" t="s">
        <v>1264</v>
      </c>
      <c r="E5592" s="58">
        <v>355</v>
      </c>
      <c r="F5592" s="58">
        <v>24</v>
      </c>
      <c r="G5592" s="59">
        <v>5</v>
      </c>
      <c r="H5592" s="58" t="s">
        <v>1855</v>
      </c>
      <c r="I5592" s="59">
        <v>3.69</v>
      </c>
      <c r="J5592">
        <v>1</v>
      </c>
      <c r="K5592" s="191"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1.57</v>
      </c>
      <c r="L5592" s="192" t="str">
        <f t="shared" si="87"/>
        <v>Ready to Drink355</v>
      </c>
      <c r="M5592" s="191">
        <f>VLOOKUP(L5592,'Slope %'!C:D,2,0)</f>
        <v>0.12</v>
      </c>
    </row>
    <row r="5593" spans="1:13" x14ac:dyDescent="0.25">
      <c r="A5593">
        <v>60779</v>
      </c>
      <c r="B5593" s="58" t="s">
        <v>4674</v>
      </c>
      <c r="C5593" s="58" t="s">
        <v>673</v>
      </c>
      <c r="D5593" s="58" t="s">
        <v>1264</v>
      </c>
      <c r="E5593" s="58">
        <v>355</v>
      </c>
      <c r="F5593" s="58">
        <v>24</v>
      </c>
      <c r="G5593" s="59">
        <v>5</v>
      </c>
      <c r="H5593" s="58" t="s">
        <v>1855</v>
      </c>
      <c r="I5593" s="59">
        <v>3.69</v>
      </c>
      <c r="J5593">
        <v>1</v>
      </c>
      <c r="K5593" s="191"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1.57</v>
      </c>
      <c r="L5593" s="192" t="str">
        <f t="shared" si="87"/>
        <v>Ready to Drink355</v>
      </c>
      <c r="M5593" s="191">
        <f>VLOOKUP(L5593,'Slope %'!C:D,2,0)</f>
        <v>0.12</v>
      </c>
    </row>
    <row r="5594" spans="1:13" x14ac:dyDescent="0.25">
      <c r="A5594">
        <v>60781</v>
      </c>
      <c r="B5594" s="58" t="s">
        <v>4675</v>
      </c>
      <c r="C5594" s="58" t="s">
        <v>673</v>
      </c>
      <c r="D5594" s="58" t="s">
        <v>1264</v>
      </c>
      <c r="E5594" s="58">
        <v>355</v>
      </c>
      <c r="F5594" s="58">
        <v>24</v>
      </c>
      <c r="G5594" s="59">
        <v>5</v>
      </c>
      <c r="H5594" s="58" t="s">
        <v>1855</v>
      </c>
      <c r="I5594" s="59">
        <v>3.69</v>
      </c>
      <c r="J5594">
        <v>1</v>
      </c>
      <c r="K5594" s="191"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1.57</v>
      </c>
      <c r="L5594" s="192" t="str">
        <f t="shared" si="87"/>
        <v>Ready to Drink355</v>
      </c>
      <c r="M5594" s="191">
        <f>VLOOKUP(L5594,'Slope %'!C:D,2,0)</f>
        <v>0.12</v>
      </c>
    </row>
    <row r="5595" spans="1:13" x14ac:dyDescent="0.25">
      <c r="A5595">
        <v>60781</v>
      </c>
      <c r="B5595" s="58" t="s">
        <v>4675</v>
      </c>
      <c r="C5595" s="58" t="s">
        <v>673</v>
      </c>
      <c r="D5595" s="58" t="s">
        <v>1264</v>
      </c>
      <c r="E5595" s="58">
        <v>355</v>
      </c>
      <c r="F5595" s="58">
        <v>24</v>
      </c>
      <c r="G5595" s="59">
        <v>5</v>
      </c>
      <c r="H5595" s="58" t="s">
        <v>1855</v>
      </c>
      <c r="I5595" s="59">
        <v>3.69</v>
      </c>
      <c r="J5595">
        <v>1</v>
      </c>
      <c r="K5595" s="191"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1.57</v>
      </c>
      <c r="L5595" s="192" t="str">
        <f t="shared" si="87"/>
        <v>Ready to Drink355</v>
      </c>
      <c r="M5595" s="191">
        <f>VLOOKUP(L5595,'Slope %'!C:D,2,0)</f>
        <v>0.12</v>
      </c>
    </row>
    <row r="5596" spans="1:13" x14ac:dyDescent="0.25">
      <c r="A5596">
        <v>60798</v>
      </c>
      <c r="B5596" s="58" t="s">
        <v>4676</v>
      </c>
      <c r="C5596" s="58" t="s">
        <v>423</v>
      </c>
      <c r="D5596" s="58" t="s">
        <v>476</v>
      </c>
      <c r="E5596" s="58">
        <v>750</v>
      </c>
      <c r="F5596" s="58">
        <v>12</v>
      </c>
      <c r="G5596" s="59">
        <v>14.5</v>
      </c>
      <c r="H5596" s="58" t="s">
        <v>474</v>
      </c>
      <c r="I5596" s="59">
        <v>34.99</v>
      </c>
      <c r="J5596">
        <v>1</v>
      </c>
      <c r="K5596" s="191"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8.49</v>
      </c>
      <c r="L5596" s="192" t="str">
        <f t="shared" si="87"/>
        <v>Wine750</v>
      </c>
      <c r="M5596" s="191">
        <f>VLOOKUP(L5596,'Slope %'!C:D,2,0)</f>
        <v>0.1</v>
      </c>
    </row>
    <row r="5597" spans="1:13" x14ac:dyDescent="0.25">
      <c r="A5597">
        <v>60813</v>
      </c>
      <c r="B5597" s="58" t="s">
        <v>4677</v>
      </c>
      <c r="C5597" s="58" t="s">
        <v>423</v>
      </c>
      <c r="D5597" s="58" t="s">
        <v>436</v>
      </c>
      <c r="E5597" s="58">
        <v>750</v>
      </c>
      <c r="F5597" s="58">
        <v>6</v>
      </c>
      <c r="G5597" s="59">
        <v>13</v>
      </c>
      <c r="H5597" s="58" t="s">
        <v>608</v>
      </c>
      <c r="I5597" s="59">
        <v>134.13999999999999</v>
      </c>
      <c r="J5597">
        <v>1</v>
      </c>
      <c r="K5597" s="191"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7.61</v>
      </c>
      <c r="L5597" s="192" t="str">
        <f t="shared" si="87"/>
        <v>Wine750</v>
      </c>
      <c r="M5597" s="191">
        <f>VLOOKUP(L5597,'Slope %'!C:D,2,0)</f>
        <v>0.1</v>
      </c>
    </row>
    <row r="5598" spans="1:13" x14ac:dyDescent="0.25">
      <c r="A5598">
        <v>60825</v>
      </c>
      <c r="B5598" s="58" t="s">
        <v>4678</v>
      </c>
      <c r="C5598" s="58" t="s">
        <v>673</v>
      </c>
      <c r="D5598" s="58" t="s">
        <v>1398</v>
      </c>
      <c r="E5598" s="58">
        <v>473</v>
      </c>
      <c r="F5598" s="58">
        <v>24</v>
      </c>
      <c r="G5598" s="59">
        <v>5</v>
      </c>
      <c r="H5598" s="58" t="s">
        <v>1526</v>
      </c>
      <c r="I5598" s="59">
        <v>4.1500000000000004</v>
      </c>
      <c r="J5598">
        <v>1</v>
      </c>
      <c r="K5598" s="191"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1.96</v>
      </c>
      <c r="L5598" s="192" t="str">
        <f t="shared" si="87"/>
        <v>Ready to Drink473</v>
      </c>
      <c r="M5598" s="191">
        <f>VLOOKUP(L5598,'Slope %'!C:D,2,0)</f>
        <v>0.12</v>
      </c>
    </row>
    <row r="5599" spans="1:13" x14ac:dyDescent="0.25">
      <c r="A5599">
        <v>60826</v>
      </c>
      <c r="B5599" s="58" t="s">
        <v>4679</v>
      </c>
      <c r="C5599" s="58" t="s">
        <v>673</v>
      </c>
      <c r="D5599" s="58" t="s">
        <v>1398</v>
      </c>
      <c r="E5599" s="58">
        <v>2840</v>
      </c>
      <c r="F5599" s="58">
        <v>3</v>
      </c>
      <c r="G5599" s="59">
        <v>5</v>
      </c>
      <c r="H5599" s="58" t="s">
        <v>2131</v>
      </c>
      <c r="I5599" s="59">
        <v>29.98</v>
      </c>
      <c r="J5599">
        <v>8</v>
      </c>
      <c r="K5599" s="191"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11.09</v>
      </c>
      <c r="L5599" s="192" t="str">
        <f t="shared" si="87"/>
        <v>Ready to Drink2840</v>
      </c>
      <c r="M5599" s="191">
        <f>VLOOKUP(L5599,'Slope %'!C:D,2,0)</f>
        <v>7.0000000000000007E-2</v>
      </c>
    </row>
    <row r="5600" spans="1:13" x14ac:dyDescent="0.25">
      <c r="A5600">
        <v>60865</v>
      </c>
      <c r="B5600" s="58" t="s">
        <v>4680</v>
      </c>
      <c r="C5600" s="58" t="s">
        <v>410</v>
      </c>
      <c r="D5600" s="58" t="s">
        <v>906</v>
      </c>
      <c r="E5600" s="58">
        <v>473</v>
      </c>
      <c r="F5600" s="58">
        <v>24</v>
      </c>
      <c r="G5600" s="59">
        <v>4.5</v>
      </c>
      <c r="H5600" s="58" t="s">
        <v>2181</v>
      </c>
      <c r="I5600" s="59">
        <v>4.29</v>
      </c>
      <c r="J5600">
        <v>1</v>
      </c>
      <c r="K5600" s="191"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1.66</v>
      </c>
      <c r="L5600" s="192" t="str">
        <f t="shared" si="87"/>
        <v>Beer473</v>
      </c>
      <c r="M5600" s="191">
        <f>VLOOKUP(L5600,'Slope %'!C:D,2,0)</f>
        <v>0.12</v>
      </c>
    </row>
    <row r="5601" spans="1:13" x14ac:dyDescent="0.25">
      <c r="A5601">
        <v>60865</v>
      </c>
      <c r="B5601" s="58" t="s">
        <v>4680</v>
      </c>
      <c r="C5601" s="58" t="s">
        <v>410</v>
      </c>
      <c r="D5601" s="58" t="s">
        <v>906</v>
      </c>
      <c r="E5601" s="58">
        <v>473</v>
      </c>
      <c r="F5601" s="58">
        <v>24</v>
      </c>
      <c r="G5601" s="59">
        <v>4.5</v>
      </c>
      <c r="H5601" s="58" t="s">
        <v>2181</v>
      </c>
      <c r="I5601" s="59">
        <v>4.29</v>
      </c>
      <c r="J5601">
        <v>1</v>
      </c>
      <c r="K5601" s="191"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1.66</v>
      </c>
      <c r="L5601" s="192" t="str">
        <f t="shared" si="87"/>
        <v>Beer473</v>
      </c>
      <c r="M5601" s="191">
        <f>VLOOKUP(L5601,'Slope %'!C:D,2,0)</f>
        <v>0.12</v>
      </c>
    </row>
    <row r="5602" spans="1:13" x14ac:dyDescent="0.25">
      <c r="A5602">
        <v>60867</v>
      </c>
      <c r="B5602" s="58" t="s">
        <v>4681</v>
      </c>
      <c r="C5602" s="58" t="s">
        <v>410</v>
      </c>
      <c r="D5602" s="58" t="s">
        <v>677</v>
      </c>
      <c r="E5602" s="58">
        <v>473</v>
      </c>
      <c r="F5602" s="58">
        <v>24</v>
      </c>
      <c r="G5602" s="59">
        <v>4.5</v>
      </c>
      <c r="H5602" s="58" t="s">
        <v>2181</v>
      </c>
      <c r="I5602" s="59">
        <v>4.29</v>
      </c>
      <c r="J5602">
        <v>1</v>
      </c>
      <c r="K5602" s="191"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1.66</v>
      </c>
      <c r="L5602" s="192" t="str">
        <f t="shared" si="87"/>
        <v>Beer473</v>
      </c>
      <c r="M5602" s="191">
        <f>VLOOKUP(L5602,'Slope %'!C:D,2,0)</f>
        <v>0.12</v>
      </c>
    </row>
    <row r="5603" spans="1:13" x14ac:dyDescent="0.25">
      <c r="A5603">
        <v>60867</v>
      </c>
      <c r="B5603" s="58" t="s">
        <v>4681</v>
      </c>
      <c r="C5603" s="58" t="s">
        <v>410</v>
      </c>
      <c r="D5603" s="58" t="s">
        <v>677</v>
      </c>
      <c r="E5603" s="58">
        <v>473</v>
      </c>
      <c r="F5603" s="58">
        <v>24</v>
      </c>
      <c r="G5603" s="59">
        <v>4.5</v>
      </c>
      <c r="H5603" s="58" t="s">
        <v>2181</v>
      </c>
      <c r="I5603" s="59">
        <v>4.29</v>
      </c>
      <c r="J5603">
        <v>1</v>
      </c>
      <c r="K5603" s="191"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1.66</v>
      </c>
      <c r="L5603" s="192" t="str">
        <f t="shared" si="87"/>
        <v>Beer473</v>
      </c>
      <c r="M5603" s="191">
        <f>VLOOKUP(L5603,'Slope %'!C:D,2,0)</f>
        <v>0.12</v>
      </c>
    </row>
    <row r="5604" spans="1:13" x14ac:dyDescent="0.25">
      <c r="A5604">
        <v>60870</v>
      </c>
      <c r="B5604" s="58" t="s">
        <v>4682</v>
      </c>
      <c r="C5604" s="58" t="s">
        <v>410</v>
      </c>
      <c r="D5604" s="58" t="s">
        <v>717</v>
      </c>
      <c r="E5604" s="58">
        <v>473</v>
      </c>
      <c r="F5604" s="58">
        <v>24</v>
      </c>
      <c r="G5604" s="59">
        <v>10.1</v>
      </c>
      <c r="H5604" s="58" t="s">
        <v>1526</v>
      </c>
      <c r="I5604" s="59">
        <v>4.99</v>
      </c>
      <c r="J5604">
        <v>1</v>
      </c>
      <c r="K5604" s="191"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3.73</v>
      </c>
      <c r="L5604" s="192" t="str">
        <f t="shared" si="87"/>
        <v>Beer473</v>
      </c>
      <c r="M5604" s="191">
        <f>VLOOKUP(L5604,'Slope %'!C:D,2,0)</f>
        <v>0.12</v>
      </c>
    </row>
    <row r="5605" spans="1:13" x14ac:dyDescent="0.25">
      <c r="A5605">
        <v>60870</v>
      </c>
      <c r="B5605" s="58" t="s">
        <v>4682</v>
      </c>
      <c r="C5605" s="58" t="s">
        <v>410</v>
      </c>
      <c r="D5605" s="58" t="s">
        <v>717</v>
      </c>
      <c r="E5605" s="58">
        <v>473</v>
      </c>
      <c r="F5605" s="58">
        <v>24</v>
      </c>
      <c r="G5605" s="59">
        <v>10.1</v>
      </c>
      <c r="H5605" s="58" t="s">
        <v>1526</v>
      </c>
      <c r="I5605" s="59">
        <v>4.99</v>
      </c>
      <c r="J5605">
        <v>1</v>
      </c>
      <c r="K5605" s="191"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3.73</v>
      </c>
      <c r="L5605" s="192" t="str">
        <f t="shared" si="87"/>
        <v>Beer473</v>
      </c>
      <c r="M5605" s="191">
        <f>VLOOKUP(L5605,'Slope %'!C:D,2,0)</f>
        <v>0.12</v>
      </c>
    </row>
    <row r="5606" spans="1:13" x14ac:dyDescent="0.25">
      <c r="A5606">
        <v>60873</v>
      </c>
      <c r="B5606" s="58" t="s">
        <v>4683</v>
      </c>
      <c r="C5606" s="58" t="s">
        <v>423</v>
      </c>
      <c r="D5606" s="58" t="s">
        <v>436</v>
      </c>
      <c r="E5606" s="58">
        <v>750</v>
      </c>
      <c r="F5606" s="58">
        <v>12</v>
      </c>
      <c r="G5606" s="59">
        <v>13</v>
      </c>
      <c r="H5606" s="58" t="s">
        <v>591</v>
      </c>
      <c r="I5606" s="59">
        <v>14.99</v>
      </c>
      <c r="J5606">
        <v>1</v>
      </c>
      <c r="K5606" s="191"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7.61</v>
      </c>
      <c r="L5606" s="192" t="str">
        <f t="shared" si="87"/>
        <v>Wine750</v>
      </c>
      <c r="M5606" s="191">
        <f>VLOOKUP(L5606,'Slope %'!C:D,2,0)</f>
        <v>0.1</v>
      </c>
    </row>
    <row r="5607" spans="1:13" x14ac:dyDescent="0.25">
      <c r="A5607">
        <v>60878</v>
      </c>
      <c r="B5607" s="58" t="s">
        <v>4684</v>
      </c>
      <c r="C5607" s="58" t="s">
        <v>410</v>
      </c>
      <c r="D5607" s="58" t="s">
        <v>411</v>
      </c>
      <c r="E5607" s="58">
        <v>473</v>
      </c>
      <c r="F5607" s="58">
        <v>24</v>
      </c>
      <c r="G5607" s="59">
        <v>6</v>
      </c>
      <c r="H5607" s="58" t="s">
        <v>1887</v>
      </c>
      <c r="I5607" s="59">
        <v>4.1100000000000003</v>
      </c>
      <c r="J5607">
        <v>1</v>
      </c>
      <c r="K5607" s="191"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2.2200000000000002</v>
      </c>
      <c r="L5607" s="192" t="str">
        <f t="shared" si="87"/>
        <v>Beer473</v>
      </c>
      <c r="M5607" s="191">
        <f>VLOOKUP(L5607,'Slope %'!C:D,2,0)</f>
        <v>0.12</v>
      </c>
    </row>
    <row r="5608" spans="1:13" x14ac:dyDescent="0.25">
      <c r="A5608">
        <v>60878</v>
      </c>
      <c r="B5608" s="58" t="s">
        <v>4684</v>
      </c>
      <c r="C5608" s="58" t="s">
        <v>410</v>
      </c>
      <c r="D5608" s="58" t="s">
        <v>411</v>
      </c>
      <c r="E5608" s="58">
        <v>473</v>
      </c>
      <c r="F5608" s="58">
        <v>24</v>
      </c>
      <c r="G5608" s="59">
        <v>6</v>
      </c>
      <c r="H5608" s="58" t="s">
        <v>1887</v>
      </c>
      <c r="I5608" s="59">
        <v>4.1100000000000003</v>
      </c>
      <c r="J5608">
        <v>1</v>
      </c>
      <c r="K5608" s="191"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2.2200000000000002</v>
      </c>
      <c r="L5608" s="192" t="str">
        <f t="shared" si="87"/>
        <v>Beer473</v>
      </c>
      <c r="M5608" s="191">
        <f>VLOOKUP(L5608,'Slope %'!C:D,2,0)</f>
        <v>0.12</v>
      </c>
    </row>
    <row r="5609" spans="1:13" x14ac:dyDescent="0.25">
      <c r="A5609">
        <v>60882</v>
      </c>
      <c r="B5609" s="58" t="s">
        <v>4685</v>
      </c>
      <c r="C5609" s="58" t="s">
        <v>423</v>
      </c>
      <c r="D5609" s="58" t="s">
        <v>424</v>
      </c>
      <c r="E5609" s="58">
        <v>750</v>
      </c>
      <c r="F5609" s="58">
        <v>12</v>
      </c>
      <c r="G5609" s="59">
        <v>12</v>
      </c>
      <c r="H5609" s="58" t="s">
        <v>425</v>
      </c>
      <c r="I5609" s="59">
        <v>17.989999999999998</v>
      </c>
      <c r="J5609">
        <v>1</v>
      </c>
      <c r="K5609" s="191"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7.03</v>
      </c>
      <c r="L5609" s="192" t="str">
        <f t="shared" si="87"/>
        <v>Wine750</v>
      </c>
      <c r="M5609" s="191">
        <f>VLOOKUP(L5609,'Slope %'!C:D,2,0)</f>
        <v>0.1</v>
      </c>
    </row>
    <row r="5610" spans="1:13" x14ac:dyDescent="0.25">
      <c r="A5610">
        <v>60923</v>
      </c>
      <c r="B5610" s="58" t="s">
        <v>4686</v>
      </c>
      <c r="C5610" s="58" t="s">
        <v>410</v>
      </c>
      <c r="D5610" s="58" t="s">
        <v>906</v>
      </c>
      <c r="E5610" s="58">
        <v>1892</v>
      </c>
      <c r="F5610" s="58">
        <v>6</v>
      </c>
      <c r="G5610" s="59">
        <v>9</v>
      </c>
      <c r="H5610" s="58" t="s">
        <v>1813</v>
      </c>
      <c r="I5610" s="59">
        <v>14.99</v>
      </c>
      <c r="J5610">
        <v>4</v>
      </c>
      <c r="K5610" s="191"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13.29</v>
      </c>
      <c r="L5610" s="192" t="str">
        <f t="shared" si="87"/>
        <v>Beer1892</v>
      </c>
      <c r="M5610" s="191">
        <f>VLOOKUP(L5610,'Slope %'!C:D,2,0)</f>
        <v>0.1</v>
      </c>
    </row>
    <row r="5611" spans="1:13" x14ac:dyDescent="0.25">
      <c r="A5611">
        <v>60923</v>
      </c>
      <c r="B5611" s="58" t="s">
        <v>4686</v>
      </c>
      <c r="C5611" s="58" t="s">
        <v>410</v>
      </c>
      <c r="D5611" s="58" t="s">
        <v>906</v>
      </c>
      <c r="E5611" s="58">
        <v>1892</v>
      </c>
      <c r="F5611" s="58">
        <v>6</v>
      </c>
      <c r="G5611" s="59">
        <v>9</v>
      </c>
      <c r="H5611" s="58" t="s">
        <v>1813</v>
      </c>
      <c r="I5611" s="59">
        <v>14.99</v>
      </c>
      <c r="J5611">
        <v>4</v>
      </c>
      <c r="K5611" s="191"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13.29</v>
      </c>
      <c r="L5611" s="192" t="str">
        <f t="shared" si="87"/>
        <v>Beer1892</v>
      </c>
      <c r="M5611" s="191">
        <f>VLOOKUP(L5611,'Slope %'!C:D,2,0)</f>
        <v>0.1</v>
      </c>
    </row>
    <row r="5612" spans="1:13" x14ac:dyDescent="0.25">
      <c r="A5612">
        <v>60930</v>
      </c>
      <c r="B5612" s="58" t="s">
        <v>4687</v>
      </c>
      <c r="C5612" s="58" t="s">
        <v>423</v>
      </c>
      <c r="D5612" s="58" t="s">
        <v>436</v>
      </c>
      <c r="E5612" s="58">
        <v>750</v>
      </c>
      <c r="F5612" s="58">
        <v>6</v>
      </c>
      <c r="G5612" s="59">
        <v>13</v>
      </c>
      <c r="H5612" s="58" t="s">
        <v>608</v>
      </c>
      <c r="I5612" s="59">
        <v>1144.27</v>
      </c>
      <c r="J5612">
        <v>1</v>
      </c>
      <c r="K5612" s="191"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7.61</v>
      </c>
      <c r="L5612" s="192" t="str">
        <f t="shared" si="87"/>
        <v>Wine750</v>
      </c>
      <c r="M5612" s="191">
        <f>VLOOKUP(L5612,'Slope %'!C:D,2,0)</f>
        <v>0.1</v>
      </c>
    </row>
    <row r="5613" spans="1:13" x14ac:dyDescent="0.25">
      <c r="A5613">
        <v>60931</v>
      </c>
      <c r="B5613" s="58" t="s">
        <v>4688</v>
      </c>
      <c r="C5613" s="58" t="s">
        <v>423</v>
      </c>
      <c r="D5613" s="58" t="s">
        <v>436</v>
      </c>
      <c r="E5613" s="58">
        <v>750</v>
      </c>
      <c r="F5613" s="58">
        <v>6</v>
      </c>
      <c r="G5613" s="59">
        <v>13</v>
      </c>
      <c r="H5613" s="58" t="s">
        <v>608</v>
      </c>
      <c r="I5613" s="59">
        <v>219.5</v>
      </c>
      <c r="J5613">
        <v>1</v>
      </c>
      <c r="K5613" s="191"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7.61</v>
      </c>
      <c r="L5613" s="192" t="str">
        <f t="shared" si="87"/>
        <v>Wine750</v>
      </c>
      <c r="M5613" s="191">
        <f>VLOOKUP(L5613,'Slope %'!C:D,2,0)</f>
        <v>0.1</v>
      </c>
    </row>
    <row r="5614" spans="1:13" x14ac:dyDescent="0.25">
      <c r="A5614">
        <v>60932</v>
      </c>
      <c r="B5614" s="58" t="s">
        <v>4689</v>
      </c>
      <c r="C5614" s="58" t="s">
        <v>423</v>
      </c>
      <c r="D5614" s="58" t="s">
        <v>436</v>
      </c>
      <c r="E5614" s="58">
        <v>750</v>
      </c>
      <c r="F5614" s="58">
        <v>6</v>
      </c>
      <c r="G5614" s="59">
        <v>13</v>
      </c>
      <c r="H5614" s="58" t="s">
        <v>608</v>
      </c>
      <c r="I5614" s="59">
        <v>155.47999999999999</v>
      </c>
      <c r="J5614">
        <v>1</v>
      </c>
      <c r="K5614" s="191"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7.61</v>
      </c>
      <c r="L5614" s="192" t="str">
        <f t="shared" si="87"/>
        <v>Wine750</v>
      </c>
      <c r="M5614" s="191">
        <f>VLOOKUP(L5614,'Slope %'!C:D,2,0)</f>
        <v>0.1</v>
      </c>
    </row>
    <row r="5615" spans="1:13" x14ac:dyDescent="0.25">
      <c r="A5615">
        <v>60934</v>
      </c>
      <c r="B5615" s="58" t="s">
        <v>4690</v>
      </c>
      <c r="C5615" s="58" t="s">
        <v>423</v>
      </c>
      <c r="D5615" s="58" t="s">
        <v>436</v>
      </c>
      <c r="E5615" s="58">
        <v>750</v>
      </c>
      <c r="F5615" s="58">
        <v>6</v>
      </c>
      <c r="G5615" s="59">
        <v>13</v>
      </c>
      <c r="H5615" s="58" t="s">
        <v>608</v>
      </c>
      <c r="I5615" s="59">
        <v>98.57</v>
      </c>
      <c r="J5615">
        <v>1</v>
      </c>
      <c r="K5615" s="191"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7.61</v>
      </c>
      <c r="L5615" s="192" t="str">
        <f t="shared" si="87"/>
        <v>Wine750</v>
      </c>
      <c r="M5615" s="191">
        <f>VLOOKUP(L5615,'Slope %'!C:D,2,0)</f>
        <v>0.1</v>
      </c>
    </row>
    <row r="5616" spans="1:13" x14ac:dyDescent="0.25">
      <c r="A5616">
        <v>60935</v>
      </c>
      <c r="B5616" s="58" t="s">
        <v>4691</v>
      </c>
      <c r="C5616" s="58" t="s">
        <v>423</v>
      </c>
      <c r="D5616" s="58" t="s">
        <v>436</v>
      </c>
      <c r="E5616" s="58">
        <v>750</v>
      </c>
      <c r="F5616" s="58">
        <v>6</v>
      </c>
      <c r="G5616" s="59">
        <v>13</v>
      </c>
      <c r="H5616" s="58" t="s">
        <v>608</v>
      </c>
      <c r="I5616" s="59">
        <v>59.45</v>
      </c>
      <c r="J5616">
        <v>1</v>
      </c>
      <c r="K5616" s="191"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7.61</v>
      </c>
      <c r="L5616" s="192" t="str">
        <f t="shared" si="87"/>
        <v>Wine750</v>
      </c>
      <c r="M5616" s="191">
        <f>VLOOKUP(L5616,'Slope %'!C:D,2,0)</f>
        <v>0.1</v>
      </c>
    </row>
    <row r="5617" spans="1:13" x14ac:dyDescent="0.25">
      <c r="A5617">
        <v>60936</v>
      </c>
      <c r="B5617" s="58" t="s">
        <v>4692</v>
      </c>
      <c r="C5617" s="58" t="s">
        <v>423</v>
      </c>
      <c r="D5617" s="58" t="s">
        <v>436</v>
      </c>
      <c r="E5617" s="58">
        <v>750</v>
      </c>
      <c r="F5617" s="58">
        <v>6</v>
      </c>
      <c r="G5617" s="59">
        <v>13</v>
      </c>
      <c r="H5617" s="58" t="s">
        <v>608</v>
      </c>
      <c r="I5617" s="59">
        <v>43.74</v>
      </c>
      <c r="J5617">
        <v>1</v>
      </c>
      <c r="K5617" s="191"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7.61</v>
      </c>
      <c r="L5617" s="192" t="str">
        <f t="shared" si="87"/>
        <v>Wine750</v>
      </c>
      <c r="M5617" s="191">
        <f>VLOOKUP(L5617,'Slope %'!C:D,2,0)</f>
        <v>0.1</v>
      </c>
    </row>
    <row r="5618" spans="1:13" x14ac:dyDescent="0.25">
      <c r="A5618">
        <v>60938</v>
      </c>
      <c r="B5618" s="58" t="s">
        <v>4693</v>
      </c>
      <c r="C5618" s="58" t="s">
        <v>410</v>
      </c>
      <c r="D5618" s="58" t="s">
        <v>677</v>
      </c>
      <c r="E5618" s="58">
        <v>473</v>
      </c>
      <c r="F5618" s="58">
        <v>24</v>
      </c>
      <c r="G5618" s="59">
        <v>5</v>
      </c>
      <c r="H5618" s="58" t="s">
        <v>1887</v>
      </c>
      <c r="I5618" s="59">
        <v>3.96</v>
      </c>
      <c r="J5618">
        <v>1</v>
      </c>
      <c r="K5618" s="191"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1.85</v>
      </c>
      <c r="L5618" s="192" t="str">
        <f t="shared" si="87"/>
        <v>Beer473</v>
      </c>
      <c r="M5618" s="191">
        <f>VLOOKUP(L5618,'Slope %'!C:D,2,0)</f>
        <v>0.12</v>
      </c>
    </row>
    <row r="5619" spans="1:13" x14ac:dyDescent="0.25">
      <c r="A5619">
        <v>60938</v>
      </c>
      <c r="B5619" s="58" t="s">
        <v>4693</v>
      </c>
      <c r="C5619" s="58" t="s">
        <v>410</v>
      </c>
      <c r="D5619" s="58" t="s">
        <v>677</v>
      </c>
      <c r="E5619" s="58">
        <v>473</v>
      </c>
      <c r="F5619" s="58">
        <v>24</v>
      </c>
      <c r="G5619" s="59">
        <v>5</v>
      </c>
      <c r="H5619" s="58" t="s">
        <v>1887</v>
      </c>
      <c r="I5619" s="59">
        <v>3.96</v>
      </c>
      <c r="J5619">
        <v>1</v>
      </c>
      <c r="K5619" s="191"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1.85</v>
      </c>
      <c r="L5619" s="192" t="str">
        <f t="shared" si="87"/>
        <v>Beer473</v>
      </c>
      <c r="M5619" s="191">
        <f>VLOOKUP(L5619,'Slope %'!C:D,2,0)</f>
        <v>0.12</v>
      </c>
    </row>
    <row r="5620" spans="1:13" x14ac:dyDescent="0.25">
      <c r="A5620">
        <v>60939</v>
      </c>
      <c r="B5620" s="58" t="s">
        <v>4694</v>
      </c>
      <c r="C5620" s="58" t="s">
        <v>423</v>
      </c>
      <c r="D5620" s="58" t="s">
        <v>436</v>
      </c>
      <c r="E5620" s="58">
        <v>750</v>
      </c>
      <c r="F5620" s="58">
        <v>6</v>
      </c>
      <c r="G5620" s="59">
        <v>13</v>
      </c>
      <c r="H5620" s="58" t="s">
        <v>608</v>
      </c>
      <c r="I5620" s="59">
        <v>98.57</v>
      </c>
      <c r="J5620">
        <v>1</v>
      </c>
      <c r="K5620" s="191"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7.61</v>
      </c>
      <c r="L5620" s="192" t="str">
        <f t="shared" si="87"/>
        <v>Wine750</v>
      </c>
      <c r="M5620" s="191">
        <f>VLOOKUP(L5620,'Slope %'!C:D,2,0)</f>
        <v>0.1</v>
      </c>
    </row>
    <row r="5621" spans="1:13" x14ac:dyDescent="0.25">
      <c r="A5621">
        <v>60940</v>
      </c>
      <c r="B5621" s="58" t="s">
        <v>4695</v>
      </c>
      <c r="C5621" s="58" t="s">
        <v>423</v>
      </c>
      <c r="D5621" s="58" t="s">
        <v>436</v>
      </c>
      <c r="E5621" s="58">
        <v>750</v>
      </c>
      <c r="F5621" s="58">
        <v>6</v>
      </c>
      <c r="G5621" s="59">
        <v>13</v>
      </c>
      <c r="H5621" s="58" t="s">
        <v>608</v>
      </c>
      <c r="I5621" s="59">
        <v>966.43</v>
      </c>
      <c r="J5621">
        <v>1</v>
      </c>
      <c r="K5621" s="191"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7.61</v>
      </c>
      <c r="L5621" s="192" t="str">
        <f t="shared" si="87"/>
        <v>Wine750</v>
      </c>
      <c r="M5621" s="191">
        <f>VLOOKUP(L5621,'Slope %'!C:D,2,0)</f>
        <v>0.1</v>
      </c>
    </row>
    <row r="5622" spans="1:13" x14ac:dyDescent="0.25">
      <c r="A5622">
        <v>60941</v>
      </c>
      <c r="B5622" s="58" t="s">
        <v>4696</v>
      </c>
      <c r="C5622" s="58" t="s">
        <v>423</v>
      </c>
      <c r="D5622" s="58" t="s">
        <v>436</v>
      </c>
      <c r="E5622" s="58">
        <v>750</v>
      </c>
      <c r="F5622" s="58">
        <v>6</v>
      </c>
      <c r="G5622" s="59">
        <v>13</v>
      </c>
      <c r="H5622" s="58" t="s">
        <v>608</v>
      </c>
      <c r="I5622" s="59">
        <v>57.67</v>
      </c>
      <c r="J5622">
        <v>1</v>
      </c>
      <c r="K5622" s="191"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7.61</v>
      </c>
      <c r="L5622" s="192" t="str">
        <f t="shared" si="87"/>
        <v>Wine750</v>
      </c>
      <c r="M5622" s="191">
        <f>VLOOKUP(L5622,'Slope %'!C:D,2,0)</f>
        <v>0.1</v>
      </c>
    </row>
    <row r="5623" spans="1:13" x14ac:dyDescent="0.25">
      <c r="A5623">
        <v>60942</v>
      </c>
      <c r="B5623" s="58" t="s">
        <v>4697</v>
      </c>
      <c r="C5623" s="58" t="s">
        <v>423</v>
      </c>
      <c r="D5623" s="58" t="s">
        <v>436</v>
      </c>
      <c r="E5623" s="58">
        <v>750</v>
      </c>
      <c r="F5623" s="58">
        <v>6</v>
      </c>
      <c r="G5623" s="59">
        <v>13</v>
      </c>
      <c r="H5623" s="58" t="s">
        <v>608</v>
      </c>
      <c r="I5623" s="59">
        <v>57.67</v>
      </c>
      <c r="J5623">
        <v>1</v>
      </c>
      <c r="K5623" s="191"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7.61</v>
      </c>
      <c r="L5623" s="192" t="str">
        <f t="shared" si="87"/>
        <v>Wine750</v>
      </c>
      <c r="M5623" s="191">
        <f>VLOOKUP(L5623,'Slope %'!C:D,2,0)</f>
        <v>0.1</v>
      </c>
    </row>
    <row r="5624" spans="1:13" x14ac:dyDescent="0.25">
      <c r="A5624">
        <v>60943</v>
      </c>
      <c r="B5624" s="58" t="s">
        <v>4698</v>
      </c>
      <c r="C5624" s="58" t="s">
        <v>423</v>
      </c>
      <c r="D5624" s="58" t="s">
        <v>436</v>
      </c>
      <c r="E5624" s="58">
        <v>750</v>
      </c>
      <c r="F5624" s="58">
        <v>6</v>
      </c>
      <c r="G5624" s="59">
        <v>13</v>
      </c>
      <c r="H5624" s="58" t="s">
        <v>608</v>
      </c>
      <c r="I5624" s="59">
        <v>183.94</v>
      </c>
      <c r="J5624">
        <v>1</v>
      </c>
      <c r="K5624" s="191"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7.61</v>
      </c>
      <c r="L5624" s="192" t="str">
        <f t="shared" si="87"/>
        <v>Wine750</v>
      </c>
      <c r="M5624" s="191">
        <f>VLOOKUP(L5624,'Slope %'!C:D,2,0)</f>
        <v>0.1</v>
      </c>
    </row>
    <row r="5625" spans="1:13" x14ac:dyDescent="0.25">
      <c r="A5625">
        <v>60944</v>
      </c>
      <c r="B5625" s="58" t="s">
        <v>4699</v>
      </c>
      <c r="C5625" s="58" t="s">
        <v>423</v>
      </c>
      <c r="D5625" s="58" t="s">
        <v>436</v>
      </c>
      <c r="E5625" s="58">
        <v>750</v>
      </c>
      <c r="F5625" s="58">
        <v>6</v>
      </c>
      <c r="G5625" s="59">
        <v>13</v>
      </c>
      <c r="H5625" s="58" t="s">
        <v>608</v>
      </c>
      <c r="I5625" s="59">
        <v>116.36</v>
      </c>
      <c r="J5625">
        <v>1</v>
      </c>
      <c r="K5625" s="191"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7.61</v>
      </c>
      <c r="L5625" s="192" t="str">
        <f t="shared" si="87"/>
        <v>Wine750</v>
      </c>
      <c r="M5625" s="191">
        <f>VLOOKUP(L5625,'Slope %'!C:D,2,0)</f>
        <v>0.1</v>
      </c>
    </row>
    <row r="5626" spans="1:13" x14ac:dyDescent="0.25">
      <c r="A5626">
        <v>60946</v>
      </c>
      <c r="B5626" s="58" t="s">
        <v>4700</v>
      </c>
      <c r="C5626" s="58" t="s">
        <v>423</v>
      </c>
      <c r="D5626" s="58" t="s">
        <v>436</v>
      </c>
      <c r="E5626" s="58">
        <v>750</v>
      </c>
      <c r="F5626" s="58">
        <v>6</v>
      </c>
      <c r="G5626" s="59">
        <v>13</v>
      </c>
      <c r="H5626" s="58" t="s">
        <v>608</v>
      </c>
      <c r="I5626" s="59">
        <v>112.8</v>
      </c>
      <c r="J5626">
        <v>1</v>
      </c>
      <c r="K5626" s="191"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7.61</v>
      </c>
      <c r="L5626" s="192" t="str">
        <f t="shared" si="87"/>
        <v>Wine750</v>
      </c>
      <c r="M5626" s="191">
        <f>VLOOKUP(L5626,'Slope %'!C:D,2,0)</f>
        <v>0.1</v>
      </c>
    </row>
    <row r="5627" spans="1:13" x14ac:dyDescent="0.25">
      <c r="A5627">
        <v>60947</v>
      </c>
      <c r="B5627" s="58" t="s">
        <v>4701</v>
      </c>
      <c r="C5627" s="58" t="s">
        <v>423</v>
      </c>
      <c r="D5627" s="58" t="s">
        <v>436</v>
      </c>
      <c r="E5627" s="58">
        <v>750</v>
      </c>
      <c r="F5627" s="58">
        <v>6</v>
      </c>
      <c r="G5627" s="59">
        <v>13</v>
      </c>
      <c r="H5627" s="58" t="s">
        <v>608</v>
      </c>
      <c r="I5627" s="59">
        <v>176.82</v>
      </c>
      <c r="J5627">
        <v>1</v>
      </c>
      <c r="K5627" s="191"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7.61</v>
      </c>
      <c r="L5627" s="192" t="str">
        <f t="shared" si="87"/>
        <v>Wine750</v>
      </c>
      <c r="M5627" s="191">
        <f>VLOOKUP(L5627,'Slope %'!C:D,2,0)</f>
        <v>0.1</v>
      </c>
    </row>
    <row r="5628" spans="1:13" x14ac:dyDescent="0.25">
      <c r="A5628">
        <v>60948</v>
      </c>
      <c r="B5628" s="58" t="s">
        <v>4702</v>
      </c>
      <c r="C5628" s="58" t="s">
        <v>423</v>
      </c>
      <c r="D5628" s="58" t="s">
        <v>436</v>
      </c>
      <c r="E5628" s="58">
        <v>750</v>
      </c>
      <c r="F5628" s="58">
        <v>6</v>
      </c>
      <c r="G5628" s="59">
        <v>13</v>
      </c>
      <c r="H5628" s="58" t="s">
        <v>608</v>
      </c>
      <c r="I5628" s="59">
        <v>91.46</v>
      </c>
      <c r="J5628">
        <v>1</v>
      </c>
      <c r="K5628" s="191"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7.61</v>
      </c>
      <c r="L5628" s="192" t="str">
        <f t="shared" si="87"/>
        <v>Wine750</v>
      </c>
      <c r="M5628" s="191">
        <f>VLOOKUP(L5628,'Slope %'!C:D,2,0)</f>
        <v>0.1</v>
      </c>
    </row>
    <row r="5629" spans="1:13" x14ac:dyDescent="0.25">
      <c r="A5629">
        <v>60949</v>
      </c>
      <c r="B5629" s="58" t="s">
        <v>4703</v>
      </c>
      <c r="C5629" s="58" t="s">
        <v>423</v>
      </c>
      <c r="D5629" s="58" t="s">
        <v>436</v>
      </c>
      <c r="E5629" s="58">
        <v>750</v>
      </c>
      <c r="F5629" s="58">
        <v>6</v>
      </c>
      <c r="G5629" s="59">
        <v>13</v>
      </c>
      <c r="H5629" s="58" t="s">
        <v>608</v>
      </c>
      <c r="I5629" s="59">
        <v>162.6</v>
      </c>
      <c r="J5629">
        <v>1</v>
      </c>
      <c r="K5629" s="191"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7.61</v>
      </c>
      <c r="L5629" s="192" t="str">
        <f t="shared" si="87"/>
        <v>Wine750</v>
      </c>
      <c r="M5629" s="191">
        <f>VLOOKUP(L5629,'Slope %'!C:D,2,0)</f>
        <v>0.1</v>
      </c>
    </row>
    <row r="5630" spans="1:13" x14ac:dyDescent="0.25">
      <c r="A5630">
        <v>60951</v>
      </c>
      <c r="B5630" s="58" t="s">
        <v>4704</v>
      </c>
      <c r="C5630" s="58" t="s">
        <v>423</v>
      </c>
      <c r="D5630" s="58" t="s">
        <v>436</v>
      </c>
      <c r="E5630" s="58">
        <v>750</v>
      </c>
      <c r="F5630" s="58">
        <v>6</v>
      </c>
      <c r="G5630" s="59">
        <v>13</v>
      </c>
      <c r="H5630" s="58" t="s">
        <v>608</v>
      </c>
      <c r="I5630" s="59">
        <v>397.34</v>
      </c>
      <c r="J5630">
        <v>1</v>
      </c>
      <c r="K5630" s="191"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7.61</v>
      </c>
      <c r="L5630" s="192" t="str">
        <f t="shared" si="87"/>
        <v>Wine750</v>
      </c>
      <c r="M5630" s="191">
        <f>VLOOKUP(L5630,'Slope %'!C:D,2,0)</f>
        <v>0.1</v>
      </c>
    </row>
    <row r="5631" spans="1:13" x14ac:dyDescent="0.25">
      <c r="A5631">
        <v>60952</v>
      </c>
      <c r="B5631" s="58" t="s">
        <v>4705</v>
      </c>
      <c r="C5631" s="58" t="s">
        <v>410</v>
      </c>
      <c r="D5631" s="58" t="s">
        <v>411</v>
      </c>
      <c r="E5631" s="58">
        <v>473</v>
      </c>
      <c r="F5631" s="58">
        <v>24</v>
      </c>
      <c r="G5631" s="59">
        <v>6.2</v>
      </c>
      <c r="H5631" s="58" t="s">
        <v>3485</v>
      </c>
      <c r="I5631" s="59">
        <v>4.5</v>
      </c>
      <c r="J5631">
        <v>1</v>
      </c>
      <c r="K5631" s="191"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2.29</v>
      </c>
      <c r="L5631" s="192" t="str">
        <f t="shared" si="87"/>
        <v>Beer473</v>
      </c>
      <c r="M5631" s="191">
        <f>VLOOKUP(L5631,'Slope %'!C:D,2,0)</f>
        <v>0.12</v>
      </c>
    </row>
    <row r="5632" spans="1:13" x14ac:dyDescent="0.25">
      <c r="A5632">
        <v>60952</v>
      </c>
      <c r="B5632" s="58" t="s">
        <v>4705</v>
      </c>
      <c r="C5632" s="58" t="s">
        <v>410</v>
      </c>
      <c r="D5632" s="58" t="s">
        <v>411</v>
      </c>
      <c r="E5632" s="58">
        <v>473</v>
      </c>
      <c r="F5632" s="58">
        <v>24</v>
      </c>
      <c r="G5632" s="59">
        <v>6.2</v>
      </c>
      <c r="H5632" s="58" t="s">
        <v>3485</v>
      </c>
      <c r="I5632" s="59">
        <v>4.5</v>
      </c>
      <c r="J5632">
        <v>1</v>
      </c>
      <c r="K5632" s="191"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2.29</v>
      </c>
      <c r="L5632" s="192" t="str">
        <f t="shared" si="87"/>
        <v>Beer473</v>
      </c>
      <c r="M5632" s="191">
        <f>VLOOKUP(L5632,'Slope %'!C:D,2,0)</f>
        <v>0.12</v>
      </c>
    </row>
    <row r="5633" spans="1:13" x14ac:dyDescent="0.25">
      <c r="A5633">
        <v>60953</v>
      </c>
      <c r="B5633" s="58" t="s">
        <v>4706</v>
      </c>
      <c r="C5633" s="58" t="s">
        <v>423</v>
      </c>
      <c r="D5633" s="58" t="s">
        <v>436</v>
      </c>
      <c r="E5633" s="58">
        <v>750</v>
      </c>
      <c r="F5633" s="58">
        <v>6</v>
      </c>
      <c r="G5633" s="59">
        <v>13</v>
      </c>
      <c r="H5633" s="58" t="s">
        <v>608</v>
      </c>
      <c r="I5633" s="59">
        <v>102.13</v>
      </c>
      <c r="J5633">
        <v>1</v>
      </c>
      <c r="K5633" s="191"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7.61</v>
      </c>
      <c r="L5633" s="192" t="str">
        <f t="shared" si="87"/>
        <v>Wine750</v>
      </c>
      <c r="M5633" s="191">
        <f>VLOOKUP(L5633,'Slope %'!C:D,2,0)</f>
        <v>0.1</v>
      </c>
    </row>
    <row r="5634" spans="1:13" x14ac:dyDescent="0.25">
      <c r="A5634">
        <v>60956</v>
      </c>
      <c r="B5634" s="58" t="s">
        <v>4707</v>
      </c>
      <c r="C5634" s="58" t="s">
        <v>423</v>
      </c>
      <c r="D5634" s="58" t="s">
        <v>436</v>
      </c>
      <c r="E5634" s="58">
        <v>750</v>
      </c>
      <c r="F5634" s="58">
        <v>12</v>
      </c>
      <c r="G5634" s="59">
        <v>13</v>
      </c>
      <c r="H5634" s="58" t="s">
        <v>608</v>
      </c>
      <c r="I5634" s="59">
        <v>37.07</v>
      </c>
      <c r="J5634">
        <v>1</v>
      </c>
      <c r="K5634" s="191"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7.61</v>
      </c>
      <c r="L5634" s="192" t="str">
        <f t="shared" si="87"/>
        <v>Wine750</v>
      </c>
      <c r="M5634" s="191">
        <f>VLOOKUP(L5634,'Slope %'!C:D,2,0)</f>
        <v>0.1</v>
      </c>
    </row>
    <row r="5635" spans="1:13" x14ac:dyDescent="0.25">
      <c r="A5635">
        <v>60968</v>
      </c>
      <c r="B5635" s="58" t="s">
        <v>4708</v>
      </c>
      <c r="C5635" s="58" t="s">
        <v>423</v>
      </c>
      <c r="D5635" s="58" t="s">
        <v>436</v>
      </c>
      <c r="E5635" s="58">
        <v>750</v>
      </c>
      <c r="F5635" s="58">
        <v>12</v>
      </c>
      <c r="G5635" s="59">
        <v>14</v>
      </c>
      <c r="H5635" s="58" t="s">
        <v>1701</v>
      </c>
      <c r="I5635" s="59">
        <v>15.99</v>
      </c>
      <c r="J5635">
        <v>1</v>
      </c>
      <c r="K5635" s="191"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8.1999999999999993</v>
      </c>
      <c r="L5635" s="192" t="str">
        <f t="shared" ref="L5635:L5698" si="88">(_xlfn.CONCAT(C5635,E5635))</f>
        <v>Wine750</v>
      </c>
      <c r="M5635" s="191">
        <f>VLOOKUP(L5635,'Slope %'!C:D,2,0)</f>
        <v>0.1</v>
      </c>
    </row>
    <row r="5636" spans="1:13" x14ac:dyDescent="0.25">
      <c r="A5636">
        <v>60970</v>
      </c>
      <c r="B5636" s="58" t="s">
        <v>4709</v>
      </c>
      <c r="C5636" s="58" t="s">
        <v>410</v>
      </c>
      <c r="D5636" s="58" t="s">
        <v>411</v>
      </c>
      <c r="E5636" s="58">
        <v>473</v>
      </c>
      <c r="F5636" s="58">
        <v>24</v>
      </c>
      <c r="G5636" s="59">
        <v>5.25</v>
      </c>
      <c r="H5636" s="58" t="s">
        <v>2181</v>
      </c>
      <c r="I5636" s="59">
        <v>3.95</v>
      </c>
      <c r="J5636">
        <v>1</v>
      </c>
      <c r="K5636" s="191"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1.94</v>
      </c>
      <c r="L5636" s="192" t="str">
        <f t="shared" si="88"/>
        <v>Beer473</v>
      </c>
      <c r="M5636" s="191">
        <f>VLOOKUP(L5636,'Slope %'!C:D,2,0)</f>
        <v>0.12</v>
      </c>
    </row>
    <row r="5637" spans="1:13" x14ac:dyDescent="0.25">
      <c r="A5637">
        <v>60970</v>
      </c>
      <c r="B5637" s="58" t="s">
        <v>4709</v>
      </c>
      <c r="C5637" s="58" t="s">
        <v>410</v>
      </c>
      <c r="D5637" s="58" t="s">
        <v>411</v>
      </c>
      <c r="E5637" s="58">
        <v>473</v>
      </c>
      <c r="F5637" s="58">
        <v>24</v>
      </c>
      <c r="G5637" s="59">
        <v>5.25</v>
      </c>
      <c r="H5637" s="58" t="s">
        <v>2181</v>
      </c>
      <c r="I5637" s="59">
        <v>3.95</v>
      </c>
      <c r="J5637">
        <v>1</v>
      </c>
      <c r="K5637" s="191"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1.94</v>
      </c>
      <c r="L5637" s="192" t="str">
        <f t="shared" si="88"/>
        <v>Beer473</v>
      </c>
      <c r="M5637" s="191">
        <f>VLOOKUP(L5637,'Slope %'!C:D,2,0)</f>
        <v>0.12</v>
      </c>
    </row>
    <row r="5638" spans="1:13" x14ac:dyDescent="0.25">
      <c r="A5638">
        <v>60973</v>
      </c>
      <c r="B5638" s="58" t="s">
        <v>4710</v>
      </c>
      <c r="C5638" s="58" t="s">
        <v>410</v>
      </c>
      <c r="D5638" s="58" t="s">
        <v>411</v>
      </c>
      <c r="E5638" s="58">
        <v>473</v>
      </c>
      <c r="F5638" s="58">
        <v>24</v>
      </c>
      <c r="G5638" s="59">
        <v>5.5</v>
      </c>
      <c r="H5638" s="58" t="s">
        <v>2181</v>
      </c>
      <c r="I5638" s="59">
        <v>4.49</v>
      </c>
      <c r="J5638">
        <v>1</v>
      </c>
      <c r="K5638" s="191"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2.0299999999999998</v>
      </c>
      <c r="L5638" s="192" t="str">
        <f t="shared" si="88"/>
        <v>Beer473</v>
      </c>
      <c r="M5638" s="191">
        <f>VLOOKUP(L5638,'Slope %'!C:D,2,0)</f>
        <v>0.12</v>
      </c>
    </row>
    <row r="5639" spans="1:13" x14ac:dyDescent="0.25">
      <c r="A5639">
        <v>60973</v>
      </c>
      <c r="B5639" s="58" t="s">
        <v>4710</v>
      </c>
      <c r="C5639" s="58" t="s">
        <v>410</v>
      </c>
      <c r="D5639" s="58" t="s">
        <v>411</v>
      </c>
      <c r="E5639" s="58">
        <v>473</v>
      </c>
      <c r="F5639" s="58">
        <v>24</v>
      </c>
      <c r="G5639" s="59">
        <v>5.5</v>
      </c>
      <c r="H5639" s="58" t="s">
        <v>2181</v>
      </c>
      <c r="I5639" s="59">
        <v>4.49</v>
      </c>
      <c r="J5639">
        <v>1</v>
      </c>
      <c r="K5639" s="191"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2.0299999999999998</v>
      </c>
      <c r="L5639" s="192" t="str">
        <f t="shared" si="88"/>
        <v>Beer473</v>
      </c>
      <c r="M5639" s="191">
        <f>VLOOKUP(L5639,'Slope %'!C:D,2,0)</f>
        <v>0.12</v>
      </c>
    </row>
    <row r="5640" spans="1:13" x14ac:dyDescent="0.25">
      <c r="A5640">
        <v>61011</v>
      </c>
      <c r="B5640" s="58" t="s">
        <v>1756</v>
      </c>
      <c r="C5640" s="58" t="s">
        <v>414</v>
      </c>
      <c r="D5640" s="58" t="s">
        <v>1757</v>
      </c>
      <c r="E5640" s="58">
        <v>700</v>
      </c>
      <c r="F5640" s="58">
        <v>6</v>
      </c>
      <c r="G5640" s="59">
        <v>45</v>
      </c>
      <c r="H5640" s="58" t="s">
        <v>421</v>
      </c>
      <c r="I5640" s="59">
        <v>39.99</v>
      </c>
      <c r="J5640">
        <v>1</v>
      </c>
      <c r="K5640" s="191"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24.59</v>
      </c>
      <c r="L5640" s="192" t="str">
        <f t="shared" si="88"/>
        <v>Spirits700</v>
      </c>
      <c r="M5640" s="191">
        <f>VLOOKUP(L5640,'Slope %'!C:D,2,0)</f>
        <v>7.0000000000000007E-2</v>
      </c>
    </row>
    <row r="5641" spans="1:13" x14ac:dyDescent="0.25">
      <c r="A5641">
        <v>61026</v>
      </c>
      <c r="B5641" s="58" t="s">
        <v>4711</v>
      </c>
      <c r="C5641" s="58" t="s">
        <v>414</v>
      </c>
      <c r="D5641" s="58" t="s">
        <v>1021</v>
      </c>
      <c r="E5641" s="58">
        <v>375</v>
      </c>
      <c r="F5641" s="58">
        <v>12</v>
      </c>
      <c r="G5641" s="59">
        <v>20</v>
      </c>
      <c r="H5641" s="58" t="s">
        <v>416</v>
      </c>
      <c r="I5641" s="59">
        <v>20.49</v>
      </c>
      <c r="J5641">
        <v>1</v>
      </c>
      <c r="K5641" s="191"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6.65</v>
      </c>
      <c r="L5641" s="192" t="str">
        <f t="shared" si="88"/>
        <v>Spirits375</v>
      </c>
      <c r="M5641" s="191">
        <f>VLOOKUP(L5641,'Slope %'!C:D,2,0)</f>
        <v>0.1</v>
      </c>
    </row>
    <row r="5642" spans="1:13" x14ac:dyDescent="0.25">
      <c r="A5642">
        <v>61034</v>
      </c>
      <c r="B5642" s="58" t="s">
        <v>4712</v>
      </c>
      <c r="C5642" s="58" t="s">
        <v>410</v>
      </c>
      <c r="D5642" s="58" t="s">
        <v>411</v>
      </c>
      <c r="E5642" s="58">
        <v>355</v>
      </c>
      <c r="F5642" s="58">
        <v>24</v>
      </c>
      <c r="G5642" s="59">
        <v>5</v>
      </c>
      <c r="H5642" s="58" t="s">
        <v>2066</v>
      </c>
      <c r="I5642" s="59">
        <v>3.39</v>
      </c>
      <c r="J5642">
        <v>1</v>
      </c>
      <c r="K5642" s="191"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1.39</v>
      </c>
      <c r="L5642" s="192" t="str">
        <f t="shared" si="88"/>
        <v>Beer355</v>
      </c>
      <c r="M5642" s="191">
        <f>VLOOKUP(L5642,'Slope %'!C:D,2,0)</f>
        <v>0.12</v>
      </c>
    </row>
    <row r="5643" spans="1:13" x14ac:dyDescent="0.25">
      <c r="A5643">
        <v>61034</v>
      </c>
      <c r="B5643" s="58" t="s">
        <v>4712</v>
      </c>
      <c r="C5643" s="58" t="s">
        <v>410</v>
      </c>
      <c r="D5643" s="58" t="s">
        <v>411</v>
      </c>
      <c r="E5643" s="58">
        <v>355</v>
      </c>
      <c r="F5643" s="58">
        <v>24</v>
      </c>
      <c r="G5643" s="59">
        <v>5</v>
      </c>
      <c r="H5643" s="58" t="s">
        <v>2066</v>
      </c>
      <c r="I5643" s="59">
        <v>3.39</v>
      </c>
      <c r="J5643">
        <v>1</v>
      </c>
      <c r="K5643" s="191"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1.39</v>
      </c>
      <c r="L5643" s="192" t="str">
        <f t="shared" si="88"/>
        <v>Beer355</v>
      </c>
      <c r="M5643" s="191">
        <f>VLOOKUP(L5643,'Slope %'!C:D,2,0)</f>
        <v>0.12</v>
      </c>
    </row>
    <row r="5644" spans="1:13" x14ac:dyDescent="0.25">
      <c r="A5644">
        <v>61038</v>
      </c>
      <c r="B5644" s="58" t="s">
        <v>4713</v>
      </c>
      <c r="C5644" s="58" t="s">
        <v>423</v>
      </c>
      <c r="D5644" s="58" t="s">
        <v>849</v>
      </c>
      <c r="E5644" s="58">
        <v>750</v>
      </c>
      <c r="F5644" s="58">
        <v>12</v>
      </c>
      <c r="G5644" s="59">
        <v>13</v>
      </c>
      <c r="H5644" s="58" t="s">
        <v>421</v>
      </c>
      <c r="I5644" s="59">
        <v>15.99</v>
      </c>
      <c r="J5644">
        <v>1</v>
      </c>
      <c r="K5644" s="191"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7.61</v>
      </c>
      <c r="L5644" s="192" t="str">
        <f t="shared" si="88"/>
        <v>Wine750</v>
      </c>
      <c r="M5644" s="191">
        <f>VLOOKUP(L5644,'Slope %'!C:D,2,0)</f>
        <v>0.1</v>
      </c>
    </row>
    <row r="5645" spans="1:13" x14ac:dyDescent="0.25">
      <c r="A5645">
        <v>61053</v>
      </c>
      <c r="B5645" s="58" t="s">
        <v>4714</v>
      </c>
      <c r="C5645" s="58" t="s">
        <v>410</v>
      </c>
      <c r="D5645" s="58" t="s">
        <v>411</v>
      </c>
      <c r="E5645" s="58">
        <v>355</v>
      </c>
      <c r="F5645" s="58">
        <v>24</v>
      </c>
      <c r="G5645" s="59">
        <v>5.2</v>
      </c>
      <c r="H5645" s="58" t="s">
        <v>2967</v>
      </c>
      <c r="I5645" s="59">
        <v>3.29</v>
      </c>
      <c r="J5645">
        <v>1</v>
      </c>
      <c r="K5645" s="191"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1.44</v>
      </c>
      <c r="L5645" s="192" t="str">
        <f t="shared" si="88"/>
        <v>Beer355</v>
      </c>
      <c r="M5645" s="191">
        <f>VLOOKUP(L5645,'Slope %'!C:D,2,0)</f>
        <v>0.12</v>
      </c>
    </row>
    <row r="5646" spans="1:13" x14ac:dyDescent="0.25">
      <c r="A5646">
        <v>61053</v>
      </c>
      <c r="B5646" s="58" t="s">
        <v>4714</v>
      </c>
      <c r="C5646" s="58" t="s">
        <v>410</v>
      </c>
      <c r="D5646" s="58" t="s">
        <v>411</v>
      </c>
      <c r="E5646" s="58">
        <v>355</v>
      </c>
      <c r="F5646" s="58">
        <v>24</v>
      </c>
      <c r="G5646" s="59">
        <v>5.2</v>
      </c>
      <c r="H5646" s="58" t="s">
        <v>2967</v>
      </c>
      <c r="I5646" s="59">
        <v>3.29</v>
      </c>
      <c r="J5646">
        <v>1</v>
      </c>
      <c r="K5646" s="191"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1.44</v>
      </c>
      <c r="L5646" s="192" t="str">
        <f t="shared" si="88"/>
        <v>Beer355</v>
      </c>
      <c r="M5646" s="191">
        <f>VLOOKUP(L5646,'Slope %'!C:D,2,0)</f>
        <v>0.12</v>
      </c>
    </row>
    <row r="5647" spans="1:13" x14ac:dyDescent="0.25">
      <c r="A5647">
        <v>61057</v>
      </c>
      <c r="B5647" s="58" t="s">
        <v>4715</v>
      </c>
      <c r="C5647" s="58" t="s">
        <v>410</v>
      </c>
      <c r="D5647" s="58" t="s">
        <v>717</v>
      </c>
      <c r="E5647" s="58">
        <v>473</v>
      </c>
      <c r="F5647" s="58">
        <v>24</v>
      </c>
      <c r="G5647" s="59">
        <v>6.4</v>
      </c>
      <c r="H5647" s="58" t="s">
        <v>1526</v>
      </c>
      <c r="I5647" s="59">
        <v>4.25</v>
      </c>
      <c r="J5647">
        <v>1</v>
      </c>
      <c r="K5647" s="191"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2.36</v>
      </c>
      <c r="L5647" s="192" t="str">
        <f t="shared" si="88"/>
        <v>Beer473</v>
      </c>
      <c r="M5647" s="191">
        <f>VLOOKUP(L5647,'Slope %'!C:D,2,0)</f>
        <v>0.12</v>
      </c>
    </row>
    <row r="5648" spans="1:13" x14ac:dyDescent="0.25">
      <c r="A5648">
        <v>61057</v>
      </c>
      <c r="B5648" s="58" t="s">
        <v>4715</v>
      </c>
      <c r="C5648" s="58" t="s">
        <v>410</v>
      </c>
      <c r="D5648" s="58" t="s">
        <v>717</v>
      </c>
      <c r="E5648" s="58">
        <v>473</v>
      </c>
      <c r="F5648" s="58">
        <v>24</v>
      </c>
      <c r="G5648" s="59">
        <v>6.4</v>
      </c>
      <c r="H5648" s="58" t="s">
        <v>1526</v>
      </c>
      <c r="I5648" s="59">
        <v>4.25</v>
      </c>
      <c r="J5648">
        <v>1</v>
      </c>
      <c r="K5648" s="191"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2.36</v>
      </c>
      <c r="L5648" s="192" t="str">
        <f t="shared" si="88"/>
        <v>Beer473</v>
      </c>
      <c r="M5648" s="191">
        <f>VLOOKUP(L5648,'Slope %'!C:D,2,0)</f>
        <v>0.12</v>
      </c>
    </row>
    <row r="5649" spans="1:13" x14ac:dyDescent="0.25">
      <c r="A5649">
        <v>61083</v>
      </c>
      <c r="B5649" s="58" t="s">
        <v>4716</v>
      </c>
      <c r="C5649" s="58" t="s">
        <v>410</v>
      </c>
      <c r="D5649" s="58" t="s">
        <v>717</v>
      </c>
      <c r="E5649" s="58">
        <v>330</v>
      </c>
      <c r="F5649" s="58">
        <v>24</v>
      </c>
      <c r="G5649" s="59">
        <v>9</v>
      </c>
      <c r="H5649" s="58" t="s">
        <v>684</v>
      </c>
      <c r="I5649" s="59">
        <v>3.39</v>
      </c>
      <c r="J5649">
        <v>1</v>
      </c>
      <c r="K5649" s="191"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2.3199999999999998</v>
      </c>
      <c r="L5649" s="192" t="str">
        <f t="shared" si="88"/>
        <v>Beer330</v>
      </c>
      <c r="M5649" s="191">
        <f>VLOOKUP(L5649,'Slope %'!C:D,2,0)</f>
        <v>0.12</v>
      </c>
    </row>
    <row r="5650" spans="1:13" x14ac:dyDescent="0.25">
      <c r="A5650">
        <v>61113</v>
      </c>
      <c r="B5650" s="58" t="s">
        <v>4717</v>
      </c>
      <c r="C5650" s="58" t="s">
        <v>410</v>
      </c>
      <c r="D5650" s="58" t="s">
        <v>717</v>
      </c>
      <c r="E5650" s="58">
        <v>8520</v>
      </c>
      <c r="F5650" s="58">
        <v>1</v>
      </c>
      <c r="G5650" s="59">
        <v>11.9</v>
      </c>
      <c r="H5650" s="58" t="s">
        <v>1526</v>
      </c>
      <c r="I5650" s="59">
        <v>102.25</v>
      </c>
      <c r="J5650">
        <v>24</v>
      </c>
      <c r="K5650" s="191"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79.150000000000006</v>
      </c>
      <c r="L5650" s="192" t="str">
        <f t="shared" si="88"/>
        <v>Beer8520</v>
      </c>
      <c r="M5650" s="191">
        <f>VLOOKUP(L5650,'Slope %'!C:D,2,0)</f>
        <v>0.05</v>
      </c>
    </row>
    <row r="5651" spans="1:13" x14ac:dyDescent="0.25">
      <c r="A5651">
        <v>61122</v>
      </c>
      <c r="B5651" s="58" t="s">
        <v>2679</v>
      </c>
      <c r="C5651" s="58" t="s">
        <v>414</v>
      </c>
      <c r="D5651" s="58" t="s">
        <v>715</v>
      </c>
      <c r="E5651" s="58">
        <v>750</v>
      </c>
      <c r="F5651" s="58">
        <v>12</v>
      </c>
      <c r="G5651" s="59">
        <v>27</v>
      </c>
      <c r="H5651" s="58" t="s">
        <v>437</v>
      </c>
      <c r="I5651" s="59">
        <v>25.99</v>
      </c>
      <c r="J5651">
        <v>1</v>
      </c>
      <c r="K5651" s="191"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15.81</v>
      </c>
      <c r="L5651" s="192" t="str">
        <f t="shared" si="88"/>
        <v>Spirits750</v>
      </c>
      <c r="M5651" s="191">
        <f>VLOOKUP(L5651,'Slope %'!C:D,2,0)</f>
        <v>7.0000000000000007E-2</v>
      </c>
    </row>
    <row r="5652" spans="1:13" x14ac:dyDescent="0.25">
      <c r="A5652">
        <v>61191</v>
      </c>
      <c r="B5652" s="58" t="s">
        <v>4718</v>
      </c>
      <c r="C5652" s="58" t="s">
        <v>410</v>
      </c>
      <c r="D5652" s="58" t="s">
        <v>717</v>
      </c>
      <c r="E5652" s="58">
        <v>473</v>
      </c>
      <c r="F5652" s="58">
        <v>24</v>
      </c>
      <c r="G5652" s="59">
        <v>6.5</v>
      </c>
      <c r="H5652" s="58" t="s">
        <v>1887</v>
      </c>
      <c r="I5652" s="59">
        <v>6.08</v>
      </c>
      <c r="J5652">
        <v>1</v>
      </c>
      <c r="K5652" s="191"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2.4</v>
      </c>
      <c r="L5652" s="192" t="str">
        <f t="shared" si="88"/>
        <v>Beer473</v>
      </c>
      <c r="M5652" s="191">
        <f>VLOOKUP(L5652,'Slope %'!C:D,2,0)</f>
        <v>0.12</v>
      </c>
    </row>
    <row r="5653" spans="1:13" x14ac:dyDescent="0.25">
      <c r="A5653">
        <v>61191</v>
      </c>
      <c r="B5653" s="58" t="s">
        <v>4718</v>
      </c>
      <c r="C5653" s="58" t="s">
        <v>410</v>
      </c>
      <c r="D5653" s="58" t="s">
        <v>717</v>
      </c>
      <c r="E5653" s="58">
        <v>473</v>
      </c>
      <c r="F5653" s="58">
        <v>24</v>
      </c>
      <c r="G5653" s="59">
        <v>6.5</v>
      </c>
      <c r="H5653" s="58" t="s">
        <v>1887</v>
      </c>
      <c r="I5653" s="59">
        <v>6.08</v>
      </c>
      <c r="J5653">
        <v>1</v>
      </c>
      <c r="K5653" s="191"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2.4</v>
      </c>
      <c r="L5653" s="192" t="str">
        <f t="shared" si="88"/>
        <v>Beer473</v>
      </c>
      <c r="M5653" s="191">
        <f>VLOOKUP(L5653,'Slope %'!C:D,2,0)</f>
        <v>0.12</v>
      </c>
    </row>
    <row r="5654" spans="1:13" x14ac:dyDescent="0.25">
      <c r="A5654">
        <v>61192</v>
      </c>
      <c r="B5654" s="58" t="s">
        <v>4719</v>
      </c>
      <c r="C5654" s="58" t="s">
        <v>414</v>
      </c>
      <c r="D5654" s="58" t="s">
        <v>4720</v>
      </c>
      <c r="E5654" s="58">
        <v>50</v>
      </c>
      <c r="F5654" s="58">
        <v>120</v>
      </c>
      <c r="G5654" s="59">
        <v>17</v>
      </c>
      <c r="H5654" s="58" t="s">
        <v>628</v>
      </c>
      <c r="I5654" s="59">
        <v>2.99</v>
      </c>
      <c r="J5654">
        <v>1</v>
      </c>
      <c r="K5654" s="191"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0.9</v>
      </c>
      <c r="L5654" s="192" t="str">
        <f t="shared" si="88"/>
        <v>Spirits50</v>
      </c>
      <c r="M5654" s="191">
        <f>VLOOKUP(L5654,'Slope %'!C:D,2,0)</f>
        <v>0.1</v>
      </c>
    </row>
    <row r="5655" spans="1:13" x14ac:dyDescent="0.25">
      <c r="A5655">
        <v>61198</v>
      </c>
      <c r="B5655" s="58" t="s">
        <v>4721</v>
      </c>
      <c r="C5655" s="58" t="s">
        <v>410</v>
      </c>
      <c r="D5655" s="58" t="s">
        <v>677</v>
      </c>
      <c r="E5655" s="58">
        <v>473</v>
      </c>
      <c r="F5655" s="58">
        <v>24</v>
      </c>
      <c r="G5655" s="59">
        <v>4.9000000000000004</v>
      </c>
      <c r="H5655" s="58" t="s">
        <v>2781</v>
      </c>
      <c r="I5655" s="59">
        <v>4.24</v>
      </c>
      <c r="J5655">
        <v>1</v>
      </c>
      <c r="K5655" s="191"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1.81</v>
      </c>
      <c r="L5655" s="192" t="str">
        <f t="shared" si="88"/>
        <v>Beer473</v>
      </c>
      <c r="M5655" s="191">
        <f>VLOOKUP(L5655,'Slope %'!C:D,2,0)</f>
        <v>0.12</v>
      </c>
    </row>
    <row r="5656" spans="1:13" x14ac:dyDescent="0.25">
      <c r="A5656">
        <v>61198</v>
      </c>
      <c r="B5656" s="58" t="s">
        <v>4721</v>
      </c>
      <c r="C5656" s="58" t="s">
        <v>410</v>
      </c>
      <c r="D5656" s="58" t="s">
        <v>677</v>
      </c>
      <c r="E5656" s="58">
        <v>473</v>
      </c>
      <c r="F5656" s="58">
        <v>24</v>
      </c>
      <c r="G5656" s="59">
        <v>4.9000000000000004</v>
      </c>
      <c r="H5656" s="58" t="s">
        <v>2781</v>
      </c>
      <c r="I5656" s="59">
        <v>4.24</v>
      </c>
      <c r="J5656">
        <v>1</v>
      </c>
      <c r="K5656" s="191"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1.81</v>
      </c>
      <c r="L5656" s="192" t="str">
        <f t="shared" si="88"/>
        <v>Beer473</v>
      </c>
      <c r="M5656" s="191">
        <f>VLOOKUP(L5656,'Slope %'!C:D,2,0)</f>
        <v>0.12</v>
      </c>
    </row>
    <row r="5657" spans="1:13" x14ac:dyDescent="0.25">
      <c r="A5657">
        <v>61202</v>
      </c>
      <c r="B5657" s="58" t="s">
        <v>2160</v>
      </c>
      <c r="C5657" s="58" t="s">
        <v>414</v>
      </c>
      <c r="D5657" s="58" t="s">
        <v>1896</v>
      </c>
      <c r="E5657" s="58">
        <v>375</v>
      </c>
      <c r="F5657" s="58">
        <v>12</v>
      </c>
      <c r="G5657" s="59">
        <v>40</v>
      </c>
      <c r="H5657" s="58" t="s">
        <v>2073</v>
      </c>
      <c r="I5657" s="59">
        <v>26.95</v>
      </c>
      <c r="J5657">
        <v>1</v>
      </c>
      <c r="K5657" s="191"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13.3</v>
      </c>
      <c r="L5657" s="192" t="str">
        <f t="shared" si="88"/>
        <v>Spirits375</v>
      </c>
      <c r="M5657" s="191">
        <f>VLOOKUP(L5657,'Slope %'!C:D,2,0)</f>
        <v>0.1</v>
      </c>
    </row>
    <row r="5658" spans="1:13" x14ac:dyDescent="0.25">
      <c r="A5658">
        <v>61206</v>
      </c>
      <c r="B5658" s="58" t="s">
        <v>4722</v>
      </c>
      <c r="C5658" s="58" t="s">
        <v>410</v>
      </c>
      <c r="D5658" s="58" t="s">
        <v>717</v>
      </c>
      <c r="E5658" s="58">
        <v>473</v>
      </c>
      <c r="F5658" s="58">
        <v>24</v>
      </c>
      <c r="G5658" s="59">
        <v>6.5</v>
      </c>
      <c r="H5658" s="58" t="s">
        <v>2781</v>
      </c>
      <c r="I5658" s="59">
        <v>4.5999999999999996</v>
      </c>
      <c r="J5658">
        <v>1</v>
      </c>
      <c r="K5658" s="191"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2.4</v>
      </c>
      <c r="L5658" s="192" t="str">
        <f t="shared" si="88"/>
        <v>Beer473</v>
      </c>
      <c r="M5658" s="191">
        <f>VLOOKUP(L5658,'Slope %'!C:D,2,0)</f>
        <v>0.12</v>
      </c>
    </row>
    <row r="5659" spans="1:13" x14ac:dyDescent="0.25">
      <c r="A5659">
        <v>61206</v>
      </c>
      <c r="B5659" s="58" t="s">
        <v>4722</v>
      </c>
      <c r="C5659" s="58" t="s">
        <v>410</v>
      </c>
      <c r="D5659" s="58" t="s">
        <v>717</v>
      </c>
      <c r="E5659" s="58">
        <v>473</v>
      </c>
      <c r="F5659" s="58">
        <v>24</v>
      </c>
      <c r="G5659" s="59">
        <v>6.5</v>
      </c>
      <c r="H5659" s="58" t="s">
        <v>2781</v>
      </c>
      <c r="I5659" s="59">
        <v>4.5999999999999996</v>
      </c>
      <c r="J5659">
        <v>1</v>
      </c>
      <c r="K5659" s="191"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2.4</v>
      </c>
      <c r="L5659" s="192" t="str">
        <f t="shared" si="88"/>
        <v>Beer473</v>
      </c>
      <c r="M5659" s="191">
        <f>VLOOKUP(L5659,'Slope %'!C:D,2,0)</f>
        <v>0.12</v>
      </c>
    </row>
    <row r="5660" spans="1:13" x14ac:dyDescent="0.25">
      <c r="A5660">
        <v>61207</v>
      </c>
      <c r="B5660" s="58" t="s">
        <v>4723</v>
      </c>
      <c r="C5660" s="58" t="s">
        <v>410</v>
      </c>
      <c r="D5660" s="58" t="s">
        <v>677</v>
      </c>
      <c r="E5660" s="58">
        <v>473</v>
      </c>
      <c r="F5660" s="58">
        <v>24</v>
      </c>
      <c r="G5660" s="59">
        <v>4.8</v>
      </c>
      <c r="H5660" s="58" t="s">
        <v>2781</v>
      </c>
      <c r="I5660" s="59">
        <v>4.5</v>
      </c>
      <c r="J5660">
        <v>1</v>
      </c>
      <c r="K5660" s="191"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1.77</v>
      </c>
      <c r="L5660" s="192" t="str">
        <f t="shared" si="88"/>
        <v>Beer473</v>
      </c>
      <c r="M5660" s="191">
        <f>VLOOKUP(L5660,'Slope %'!C:D,2,0)</f>
        <v>0.12</v>
      </c>
    </row>
    <row r="5661" spans="1:13" x14ac:dyDescent="0.25">
      <c r="A5661">
        <v>61207</v>
      </c>
      <c r="B5661" s="58" t="s">
        <v>4723</v>
      </c>
      <c r="C5661" s="58" t="s">
        <v>410</v>
      </c>
      <c r="D5661" s="58" t="s">
        <v>677</v>
      </c>
      <c r="E5661" s="58">
        <v>473</v>
      </c>
      <c r="F5661" s="58">
        <v>24</v>
      </c>
      <c r="G5661" s="59">
        <v>4.8</v>
      </c>
      <c r="H5661" s="58" t="s">
        <v>2781</v>
      </c>
      <c r="I5661" s="59">
        <v>4.5</v>
      </c>
      <c r="J5661">
        <v>1</v>
      </c>
      <c r="K5661" s="191"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1.77</v>
      </c>
      <c r="L5661" s="192" t="str">
        <f t="shared" si="88"/>
        <v>Beer473</v>
      </c>
      <c r="M5661" s="191">
        <f>VLOOKUP(L5661,'Slope %'!C:D,2,0)</f>
        <v>0.12</v>
      </c>
    </row>
    <row r="5662" spans="1:13" x14ac:dyDescent="0.25">
      <c r="A5662">
        <v>61208</v>
      </c>
      <c r="B5662" s="58" t="s">
        <v>4724</v>
      </c>
      <c r="C5662" s="58" t="s">
        <v>410</v>
      </c>
      <c r="D5662" s="58" t="s">
        <v>717</v>
      </c>
      <c r="E5662" s="58">
        <v>473</v>
      </c>
      <c r="F5662" s="58">
        <v>24</v>
      </c>
      <c r="G5662" s="59">
        <v>6.5</v>
      </c>
      <c r="H5662" s="58" t="s">
        <v>2781</v>
      </c>
      <c r="I5662" s="59">
        <v>4.5999999999999996</v>
      </c>
      <c r="J5662">
        <v>1</v>
      </c>
      <c r="K5662" s="191"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2.4</v>
      </c>
      <c r="L5662" s="192" t="str">
        <f t="shared" si="88"/>
        <v>Beer473</v>
      </c>
      <c r="M5662" s="191">
        <f>VLOOKUP(L5662,'Slope %'!C:D,2,0)</f>
        <v>0.12</v>
      </c>
    </row>
    <row r="5663" spans="1:13" x14ac:dyDescent="0.25">
      <c r="A5663">
        <v>61208</v>
      </c>
      <c r="B5663" s="58" t="s">
        <v>4724</v>
      </c>
      <c r="C5663" s="58" t="s">
        <v>410</v>
      </c>
      <c r="D5663" s="58" t="s">
        <v>717</v>
      </c>
      <c r="E5663" s="58">
        <v>473</v>
      </c>
      <c r="F5663" s="58">
        <v>24</v>
      </c>
      <c r="G5663" s="59">
        <v>6.5</v>
      </c>
      <c r="H5663" s="58" t="s">
        <v>2781</v>
      </c>
      <c r="I5663" s="59">
        <v>4.5999999999999996</v>
      </c>
      <c r="J5663">
        <v>1</v>
      </c>
      <c r="K5663" s="191"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2.4</v>
      </c>
      <c r="L5663" s="192" t="str">
        <f t="shared" si="88"/>
        <v>Beer473</v>
      </c>
      <c r="M5663" s="191">
        <f>VLOOKUP(L5663,'Slope %'!C:D,2,0)</f>
        <v>0.12</v>
      </c>
    </row>
    <row r="5664" spans="1:13" x14ac:dyDescent="0.25">
      <c r="A5664">
        <v>61210</v>
      </c>
      <c r="B5664" s="58" t="s">
        <v>4725</v>
      </c>
      <c r="C5664" s="58" t="s">
        <v>414</v>
      </c>
      <c r="D5664" s="58" t="s">
        <v>447</v>
      </c>
      <c r="E5664" s="58">
        <v>50</v>
      </c>
      <c r="F5664" s="58">
        <v>120</v>
      </c>
      <c r="G5664" s="59">
        <v>49.5</v>
      </c>
      <c r="H5664" s="58" t="s">
        <v>421</v>
      </c>
      <c r="I5664" s="59">
        <v>3.33</v>
      </c>
      <c r="J5664">
        <v>1</v>
      </c>
      <c r="K5664" s="191"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2.63</v>
      </c>
      <c r="L5664" s="192" t="str">
        <f t="shared" si="88"/>
        <v>Spirits50</v>
      </c>
      <c r="M5664" s="191">
        <f>VLOOKUP(L5664,'Slope %'!C:D,2,0)</f>
        <v>0.1</v>
      </c>
    </row>
    <row r="5665" spans="1:13" x14ac:dyDescent="0.25">
      <c r="A5665">
        <v>61211</v>
      </c>
      <c r="B5665" s="58" t="s">
        <v>4726</v>
      </c>
      <c r="C5665" s="58" t="s">
        <v>423</v>
      </c>
      <c r="D5665" s="58" t="s">
        <v>444</v>
      </c>
      <c r="E5665" s="58">
        <v>750</v>
      </c>
      <c r="F5665" s="58">
        <v>12</v>
      </c>
      <c r="G5665" s="59">
        <v>9.9999999999999995E-8</v>
      </c>
      <c r="H5665" s="58" t="s">
        <v>456</v>
      </c>
      <c r="I5665" s="59">
        <v>11.99</v>
      </c>
      <c r="J5665">
        <v>1</v>
      </c>
      <c r="K5665" s="191"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0</v>
      </c>
      <c r="L5665" s="192" t="str">
        <f t="shared" si="88"/>
        <v>Wine750</v>
      </c>
      <c r="M5665" s="191">
        <f>VLOOKUP(L5665,'Slope %'!C:D,2,0)</f>
        <v>0.1</v>
      </c>
    </row>
    <row r="5666" spans="1:13" x14ac:dyDescent="0.25">
      <c r="A5666">
        <v>61212</v>
      </c>
      <c r="B5666" s="58" t="s">
        <v>4727</v>
      </c>
      <c r="C5666" s="58" t="s">
        <v>414</v>
      </c>
      <c r="D5666" s="58" t="s">
        <v>566</v>
      </c>
      <c r="E5666" s="58">
        <v>300</v>
      </c>
      <c r="F5666" s="58">
        <v>12</v>
      </c>
      <c r="G5666" s="59">
        <v>17</v>
      </c>
      <c r="H5666" s="58" t="s">
        <v>841</v>
      </c>
      <c r="I5666" s="59">
        <v>19.989999999999998</v>
      </c>
      <c r="J5666">
        <v>10</v>
      </c>
      <c r="K5666" s="191"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4.5199999999999996</v>
      </c>
      <c r="L5666" s="192" t="str">
        <f t="shared" si="88"/>
        <v>Spirits300</v>
      </c>
      <c r="M5666" s="191">
        <f>VLOOKUP(L5666,'Slope %'!C:D,2,0)</f>
        <v>0.1</v>
      </c>
    </row>
    <row r="5667" spans="1:13" x14ac:dyDescent="0.25">
      <c r="A5667">
        <v>61235</v>
      </c>
      <c r="B5667" s="58" t="s">
        <v>4728</v>
      </c>
      <c r="C5667" s="58" t="s">
        <v>410</v>
      </c>
      <c r="D5667" s="58" t="s">
        <v>677</v>
      </c>
      <c r="E5667" s="58">
        <v>473</v>
      </c>
      <c r="F5667" s="58">
        <v>24</v>
      </c>
      <c r="G5667" s="59">
        <v>4.9000000000000004</v>
      </c>
      <c r="H5667" s="58" t="s">
        <v>1903</v>
      </c>
      <c r="I5667" s="59">
        <v>4</v>
      </c>
      <c r="J5667">
        <v>1</v>
      </c>
      <c r="K5667" s="191"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1.81</v>
      </c>
      <c r="L5667" s="192" t="str">
        <f t="shared" si="88"/>
        <v>Beer473</v>
      </c>
      <c r="M5667" s="191">
        <f>VLOOKUP(L5667,'Slope %'!C:D,2,0)</f>
        <v>0.12</v>
      </c>
    </row>
    <row r="5668" spans="1:13" x14ac:dyDescent="0.25">
      <c r="A5668">
        <v>61235</v>
      </c>
      <c r="B5668" s="58" t="s">
        <v>4728</v>
      </c>
      <c r="C5668" s="58" t="s">
        <v>410</v>
      </c>
      <c r="D5668" s="58" t="s">
        <v>677</v>
      </c>
      <c r="E5668" s="58">
        <v>473</v>
      </c>
      <c r="F5668" s="58">
        <v>24</v>
      </c>
      <c r="G5668" s="59">
        <v>4.9000000000000004</v>
      </c>
      <c r="H5668" s="58" t="s">
        <v>1903</v>
      </c>
      <c r="I5668" s="59">
        <v>4</v>
      </c>
      <c r="J5668">
        <v>1</v>
      </c>
      <c r="K5668" s="191"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1.81</v>
      </c>
      <c r="L5668" s="192" t="str">
        <f t="shared" si="88"/>
        <v>Beer473</v>
      </c>
      <c r="M5668" s="191">
        <f>VLOOKUP(L5668,'Slope %'!C:D,2,0)</f>
        <v>0.12</v>
      </c>
    </row>
    <row r="5669" spans="1:13" x14ac:dyDescent="0.25">
      <c r="A5669">
        <v>61236</v>
      </c>
      <c r="B5669" s="58" t="s">
        <v>4729</v>
      </c>
      <c r="C5669" s="58" t="s">
        <v>673</v>
      </c>
      <c r="D5669" s="58" t="s">
        <v>674</v>
      </c>
      <c r="E5669" s="58">
        <v>4260</v>
      </c>
      <c r="F5669" s="58">
        <v>2</v>
      </c>
      <c r="G5669" s="59">
        <v>7</v>
      </c>
      <c r="H5669" s="58" t="s">
        <v>1399</v>
      </c>
      <c r="I5669" s="59">
        <v>29.99</v>
      </c>
      <c r="J5669">
        <v>12</v>
      </c>
      <c r="K5669" s="191"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23.28</v>
      </c>
      <c r="L5669" s="192" t="str">
        <f t="shared" si="88"/>
        <v>Ready to Drink4260</v>
      </c>
      <c r="M5669" s="191">
        <f>VLOOKUP(L5669,'Slope %'!C:D,2,0)</f>
        <v>7.0000000000000007E-2</v>
      </c>
    </row>
    <row r="5670" spans="1:13" x14ac:dyDescent="0.25">
      <c r="A5670">
        <v>61236</v>
      </c>
      <c r="B5670" s="58" t="s">
        <v>4729</v>
      </c>
      <c r="C5670" s="58" t="s">
        <v>673</v>
      </c>
      <c r="D5670" s="58" t="s">
        <v>674</v>
      </c>
      <c r="E5670" s="58">
        <v>4260</v>
      </c>
      <c r="F5670" s="58">
        <v>2</v>
      </c>
      <c r="G5670" s="59">
        <v>7</v>
      </c>
      <c r="H5670" s="58" t="s">
        <v>1399</v>
      </c>
      <c r="I5670" s="59">
        <v>29.99</v>
      </c>
      <c r="J5670">
        <v>12</v>
      </c>
      <c r="K5670" s="191"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23.28</v>
      </c>
      <c r="L5670" s="192" t="str">
        <f t="shared" si="88"/>
        <v>Ready to Drink4260</v>
      </c>
      <c r="M5670" s="191">
        <f>VLOOKUP(L5670,'Slope %'!C:D,2,0)</f>
        <v>7.0000000000000007E-2</v>
      </c>
    </row>
    <row r="5671" spans="1:13" x14ac:dyDescent="0.25">
      <c r="A5671">
        <v>61256</v>
      </c>
      <c r="B5671" s="58" t="s">
        <v>4730</v>
      </c>
      <c r="C5671" s="58" t="s">
        <v>410</v>
      </c>
      <c r="D5671" s="58" t="s">
        <v>717</v>
      </c>
      <c r="E5671" s="58">
        <v>473</v>
      </c>
      <c r="F5671" s="58">
        <v>24</v>
      </c>
      <c r="G5671" s="59">
        <v>8</v>
      </c>
      <c r="H5671" s="58" t="s">
        <v>3112</v>
      </c>
      <c r="I5671" s="59">
        <v>4.49</v>
      </c>
      <c r="J5671">
        <v>1</v>
      </c>
      <c r="K5671" s="191"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2.95</v>
      </c>
      <c r="L5671" s="192" t="str">
        <f t="shared" si="88"/>
        <v>Beer473</v>
      </c>
      <c r="M5671" s="191">
        <f>VLOOKUP(L5671,'Slope %'!C:D,2,0)</f>
        <v>0.12</v>
      </c>
    </row>
    <row r="5672" spans="1:13" x14ac:dyDescent="0.25">
      <c r="A5672">
        <v>61256</v>
      </c>
      <c r="B5672" s="58" t="s">
        <v>4730</v>
      </c>
      <c r="C5672" s="58" t="s">
        <v>410</v>
      </c>
      <c r="D5672" s="58" t="s">
        <v>717</v>
      </c>
      <c r="E5672" s="58">
        <v>473</v>
      </c>
      <c r="F5672" s="58">
        <v>24</v>
      </c>
      <c r="G5672" s="59">
        <v>8</v>
      </c>
      <c r="H5672" s="58" t="s">
        <v>1903</v>
      </c>
      <c r="I5672" s="59">
        <v>4.49</v>
      </c>
      <c r="J5672">
        <v>1</v>
      </c>
      <c r="K5672" s="191"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2.95</v>
      </c>
      <c r="L5672" s="192" t="str">
        <f t="shared" si="88"/>
        <v>Beer473</v>
      </c>
      <c r="M5672" s="191">
        <f>VLOOKUP(L5672,'Slope %'!C:D,2,0)</f>
        <v>0.12</v>
      </c>
    </row>
    <row r="5673" spans="1:13" x14ac:dyDescent="0.25">
      <c r="A5673">
        <v>61263</v>
      </c>
      <c r="B5673" s="58" t="s">
        <v>4731</v>
      </c>
      <c r="C5673" s="58" t="s">
        <v>673</v>
      </c>
      <c r="D5673" s="58" t="s">
        <v>674</v>
      </c>
      <c r="E5673" s="58">
        <v>1000</v>
      </c>
      <c r="F5673" s="58">
        <v>12</v>
      </c>
      <c r="G5673" s="59">
        <v>6.9</v>
      </c>
      <c r="H5673" s="58" t="s">
        <v>1399</v>
      </c>
      <c r="I5673" s="59">
        <v>7.48</v>
      </c>
      <c r="J5673">
        <v>1</v>
      </c>
      <c r="K5673" s="191"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5.39</v>
      </c>
      <c r="L5673" s="192" t="str">
        <f t="shared" si="88"/>
        <v>Ready to Drink1000</v>
      </c>
      <c r="M5673" s="191">
        <f>VLOOKUP(L5673,'Slope %'!C:D,2,0)</f>
        <v>0.12</v>
      </c>
    </row>
    <row r="5674" spans="1:13" x14ac:dyDescent="0.25">
      <c r="A5674">
        <v>61263</v>
      </c>
      <c r="B5674" s="58" t="s">
        <v>4731</v>
      </c>
      <c r="C5674" s="58" t="s">
        <v>673</v>
      </c>
      <c r="D5674" s="58" t="s">
        <v>674</v>
      </c>
      <c r="E5674" s="58">
        <v>1000</v>
      </c>
      <c r="F5674" s="58">
        <v>12</v>
      </c>
      <c r="G5674" s="59">
        <v>6.9</v>
      </c>
      <c r="H5674" s="58" t="s">
        <v>1399</v>
      </c>
      <c r="I5674" s="59">
        <v>7.48</v>
      </c>
      <c r="J5674">
        <v>1</v>
      </c>
      <c r="K5674" s="191"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5.39</v>
      </c>
      <c r="L5674" s="192" t="str">
        <f t="shared" si="88"/>
        <v>Ready to Drink1000</v>
      </c>
      <c r="M5674" s="191">
        <f>VLOOKUP(L5674,'Slope %'!C:D,2,0)</f>
        <v>0.12</v>
      </c>
    </row>
    <row r="5675" spans="1:13" x14ac:dyDescent="0.25">
      <c r="A5675">
        <v>61266</v>
      </c>
      <c r="B5675" s="58" t="s">
        <v>4732</v>
      </c>
      <c r="C5675" s="58" t="s">
        <v>410</v>
      </c>
      <c r="D5675" s="58" t="s">
        <v>717</v>
      </c>
      <c r="E5675" s="58">
        <v>473</v>
      </c>
      <c r="F5675" s="58">
        <v>24</v>
      </c>
      <c r="G5675" s="59">
        <v>7</v>
      </c>
      <c r="H5675" s="58" t="s">
        <v>600</v>
      </c>
      <c r="I5675" s="59">
        <v>3.19</v>
      </c>
      <c r="J5675">
        <v>1</v>
      </c>
      <c r="K5675" s="191"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2.58</v>
      </c>
      <c r="L5675" s="192" t="str">
        <f t="shared" si="88"/>
        <v>Beer473</v>
      </c>
      <c r="M5675" s="191">
        <f>VLOOKUP(L5675,'Slope %'!C:D,2,0)</f>
        <v>0.12</v>
      </c>
    </row>
    <row r="5676" spans="1:13" x14ac:dyDescent="0.25">
      <c r="A5676">
        <v>61266</v>
      </c>
      <c r="B5676" s="58" t="s">
        <v>4732</v>
      </c>
      <c r="C5676" s="58" t="s">
        <v>410</v>
      </c>
      <c r="D5676" s="58" t="s">
        <v>717</v>
      </c>
      <c r="E5676" s="58">
        <v>473</v>
      </c>
      <c r="F5676" s="58">
        <v>24</v>
      </c>
      <c r="G5676" s="59">
        <v>7</v>
      </c>
      <c r="H5676" s="58" t="s">
        <v>600</v>
      </c>
      <c r="I5676" s="59">
        <v>3.19</v>
      </c>
      <c r="J5676">
        <v>1</v>
      </c>
      <c r="K5676" s="191"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2.58</v>
      </c>
      <c r="L5676" s="192" t="str">
        <f t="shared" si="88"/>
        <v>Beer473</v>
      </c>
      <c r="M5676" s="191">
        <f>VLOOKUP(L5676,'Slope %'!C:D,2,0)</f>
        <v>0.12</v>
      </c>
    </row>
    <row r="5677" spans="1:13" x14ac:dyDescent="0.25">
      <c r="A5677">
        <v>61269</v>
      </c>
      <c r="B5677" s="58" t="s">
        <v>4733</v>
      </c>
      <c r="C5677" s="58" t="s">
        <v>410</v>
      </c>
      <c r="D5677" s="58" t="s">
        <v>717</v>
      </c>
      <c r="E5677" s="58">
        <v>473</v>
      </c>
      <c r="F5677" s="58">
        <v>24</v>
      </c>
      <c r="G5677" s="59">
        <v>7</v>
      </c>
      <c r="H5677" s="58" t="s">
        <v>600</v>
      </c>
      <c r="I5677" s="59">
        <v>3.19</v>
      </c>
      <c r="J5677">
        <v>1</v>
      </c>
      <c r="K5677" s="191"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2.58</v>
      </c>
      <c r="L5677" s="192" t="str">
        <f t="shared" si="88"/>
        <v>Beer473</v>
      </c>
      <c r="M5677" s="191">
        <f>VLOOKUP(L5677,'Slope %'!C:D,2,0)</f>
        <v>0.12</v>
      </c>
    </row>
    <row r="5678" spans="1:13" x14ac:dyDescent="0.25">
      <c r="A5678">
        <v>61269</v>
      </c>
      <c r="B5678" s="58" t="s">
        <v>4733</v>
      </c>
      <c r="C5678" s="58" t="s">
        <v>410</v>
      </c>
      <c r="D5678" s="58" t="s">
        <v>717</v>
      </c>
      <c r="E5678" s="58">
        <v>473</v>
      </c>
      <c r="F5678" s="58">
        <v>24</v>
      </c>
      <c r="G5678" s="59">
        <v>7</v>
      </c>
      <c r="H5678" s="58" t="s">
        <v>600</v>
      </c>
      <c r="I5678" s="59">
        <v>3.19</v>
      </c>
      <c r="J5678">
        <v>1</v>
      </c>
      <c r="K5678" s="191"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2.58</v>
      </c>
      <c r="L5678" s="192" t="str">
        <f t="shared" si="88"/>
        <v>Beer473</v>
      </c>
      <c r="M5678" s="191">
        <f>VLOOKUP(L5678,'Slope %'!C:D,2,0)</f>
        <v>0.12</v>
      </c>
    </row>
    <row r="5679" spans="1:13" x14ac:dyDescent="0.25">
      <c r="A5679">
        <v>61270</v>
      </c>
      <c r="B5679" s="58" t="s">
        <v>4734</v>
      </c>
      <c r="C5679" s="58" t="s">
        <v>410</v>
      </c>
      <c r="D5679" s="58" t="s">
        <v>411</v>
      </c>
      <c r="E5679" s="58">
        <v>473</v>
      </c>
      <c r="F5679" s="58">
        <v>24</v>
      </c>
      <c r="G5679" s="59">
        <v>5</v>
      </c>
      <c r="H5679" s="58" t="s">
        <v>600</v>
      </c>
      <c r="I5679" s="59">
        <v>2.99</v>
      </c>
      <c r="J5679">
        <v>1</v>
      </c>
      <c r="K5679" s="191"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1.85</v>
      </c>
      <c r="L5679" s="192" t="str">
        <f t="shared" si="88"/>
        <v>Beer473</v>
      </c>
      <c r="M5679" s="191">
        <f>VLOOKUP(L5679,'Slope %'!C:D,2,0)</f>
        <v>0.12</v>
      </c>
    </row>
    <row r="5680" spans="1:13" x14ac:dyDescent="0.25">
      <c r="A5680">
        <v>61270</v>
      </c>
      <c r="B5680" s="58" t="s">
        <v>4734</v>
      </c>
      <c r="C5680" s="58" t="s">
        <v>410</v>
      </c>
      <c r="D5680" s="58" t="s">
        <v>411</v>
      </c>
      <c r="E5680" s="58">
        <v>473</v>
      </c>
      <c r="F5680" s="58">
        <v>24</v>
      </c>
      <c r="G5680" s="59">
        <v>5</v>
      </c>
      <c r="H5680" s="58" t="s">
        <v>600</v>
      </c>
      <c r="I5680" s="59">
        <v>2.99</v>
      </c>
      <c r="J5680">
        <v>1</v>
      </c>
      <c r="K5680" s="191"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1.85</v>
      </c>
      <c r="L5680" s="192" t="str">
        <f t="shared" si="88"/>
        <v>Beer473</v>
      </c>
      <c r="M5680" s="191">
        <f>VLOOKUP(L5680,'Slope %'!C:D,2,0)</f>
        <v>0.12</v>
      </c>
    </row>
    <row r="5681" spans="1:13" x14ac:dyDescent="0.25">
      <c r="A5681">
        <v>61288</v>
      </c>
      <c r="B5681" s="58" t="s">
        <v>4735</v>
      </c>
      <c r="C5681" s="58" t="s">
        <v>423</v>
      </c>
      <c r="D5681" s="58" t="s">
        <v>495</v>
      </c>
      <c r="E5681" s="58">
        <v>750</v>
      </c>
      <c r="F5681" s="58">
        <v>12</v>
      </c>
      <c r="G5681" s="59">
        <v>14</v>
      </c>
      <c r="H5681" s="58" t="s">
        <v>553</v>
      </c>
      <c r="I5681" s="59">
        <v>13.99</v>
      </c>
      <c r="J5681">
        <v>1</v>
      </c>
      <c r="K5681" s="191"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8.1999999999999993</v>
      </c>
      <c r="L5681" s="192" t="str">
        <f t="shared" si="88"/>
        <v>Wine750</v>
      </c>
      <c r="M5681" s="191">
        <f>VLOOKUP(L5681,'Slope %'!C:D,2,0)</f>
        <v>0.1</v>
      </c>
    </row>
    <row r="5682" spans="1:13" x14ac:dyDescent="0.25">
      <c r="A5682">
        <v>61332</v>
      </c>
      <c r="B5682" s="58" t="s">
        <v>4736</v>
      </c>
      <c r="C5682" s="58" t="s">
        <v>410</v>
      </c>
      <c r="D5682" s="58" t="s">
        <v>717</v>
      </c>
      <c r="E5682" s="58">
        <v>473</v>
      </c>
      <c r="F5682" s="58">
        <v>24</v>
      </c>
      <c r="G5682" s="59">
        <v>6.3</v>
      </c>
      <c r="H5682" s="58" t="s">
        <v>1855</v>
      </c>
      <c r="I5682" s="59">
        <v>5</v>
      </c>
      <c r="J5682">
        <v>1</v>
      </c>
      <c r="K5682" s="191"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2.33</v>
      </c>
      <c r="L5682" s="192" t="str">
        <f t="shared" si="88"/>
        <v>Beer473</v>
      </c>
      <c r="M5682" s="191">
        <f>VLOOKUP(L5682,'Slope %'!C:D,2,0)</f>
        <v>0.12</v>
      </c>
    </row>
    <row r="5683" spans="1:13" x14ac:dyDescent="0.25">
      <c r="A5683">
        <v>61332</v>
      </c>
      <c r="B5683" s="58" t="s">
        <v>4736</v>
      </c>
      <c r="C5683" s="58" t="s">
        <v>410</v>
      </c>
      <c r="D5683" s="58" t="s">
        <v>717</v>
      </c>
      <c r="E5683" s="58">
        <v>473</v>
      </c>
      <c r="F5683" s="58">
        <v>24</v>
      </c>
      <c r="G5683" s="59">
        <v>6.3</v>
      </c>
      <c r="H5683" s="58" t="s">
        <v>1855</v>
      </c>
      <c r="I5683" s="59">
        <v>5</v>
      </c>
      <c r="J5683">
        <v>1</v>
      </c>
      <c r="K5683" s="191"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2.33</v>
      </c>
      <c r="L5683" s="192" t="str">
        <f t="shared" si="88"/>
        <v>Beer473</v>
      </c>
      <c r="M5683" s="191">
        <f>VLOOKUP(L5683,'Slope %'!C:D,2,0)</f>
        <v>0.12</v>
      </c>
    </row>
    <row r="5684" spans="1:13" x14ac:dyDescent="0.25">
      <c r="A5684">
        <v>61338</v>
      </c>
      <c r="B5684" s="58" t="s">
        <v>4737</v>
      </c>
      <c r="C5684" s="58" t="s">
        <v>423</v>
      </c>
      <c r="D5684" s="58" t="s">
        <v>935</v>
      </c>
      <c r="E5684" s="58">
        <v>750</v>
      </c>
      <c r="F5684" s="58">
        <v>12</v>
      </c>
      <c r="G5684" s="59">
        <v>17</v>
      </c>
      <c r="H5684" s="58" t="s">
        <v>425</v>
      </c>
      <c r="I5684" s="59">
        <v>24.99</v>
      </c>
      <c r="J5684">
        <v>1</v>
      </c>
      <c r="K5684" s="191"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9.9499999999999993</v>
      </c>
      <c r="L5684" s="192" t="str">
        <f t="shared" si="88"/>
        <v>Wine750</v>
      </c>
      <c r="M5684" s="191">
        <f>VLOOKUP(L5684,'Slope %'!C:D,2,0)</f>
        <v>0.1</v>
      </c>
    </row>
    <row r="5685" spans="1:13" x14ac:dyDescent="0.25">
      <c r="A5685">
        <v>61351</v>
      </c>
      <c r="B5685" s="58" t="s">
        <v>4738</v>
      </c>
      <c r="C5685" s="58" t="s">
        <v>410</v>
      </c>
      <c r="D5685" s="58" t="s">
        <v>717</v>
      </c>
      <c r="E5685" s="58">
        <v>473</v>
      </c>
      <c r="F5685" s="58">
        <v>24</v>
      </c>
      <c r="G5685" s="59">
        <v>5.6</v>
      </c>
      <c r="H5685" s="58" t="s">
        <v>841</v>
      </c>
      <c r="I5685" s="59">
        <v>4.79</v>
      </c>
      <c r="J5685">
        <v>1</v>
      </c>
      <c r="K5685" s="191"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2.0699999999999998</v>
      </c>
      <c r="L5685" s="192" t="str">
        <f t="shared" si="88"/>
        <v>Beer473</v>
      </c>
      <c r="M5685" s="191">
        <f>VLOOKUP(L5685,'Slope %'!C:D,2,0)</f>
        <v>0.12</v>
      </c>
    </row>
    <row r="5686" spans="1:13" x14ac:dyDescent="0.25">
      <c r="A5686">
        <v>61351</v>
      </c>
      <c r="B5686" s="58" t="s">
        <v>4738</v>
      </c>
      <c r="C5686" s="58" t="s">
        <v>410</v>
      </c>
      <c r="D5686" s="58" t="s">
        <v>717</v>
      </c>
      <c r="E5686" s="58">
        <v>473</v>
      </c>
      <c r="F5686" s="58">
        <v>24</v>
      </c>
      <c r="G5686" s="59">
        <v>5.6</v>
      </c>
      <c r="H5686" s="58" t="s">
        <v>841</v>
      </c>
      <c r="I5686" s="59">
        <v>4.79</v>
      </c>
      <c r="J5686">
        <v>1</v>
      </c>
      <c r="K5686" s="191"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2.0699999999999998</v>
      </c>
      <c r="L5686" s="192" t="str">
        <f t="shared" si="88"/>
        <v>Beer473</v>
      </c>
      <c r="M5686" s="191">
        <f>VLOOKUP(L5686,'Slope %'!C:D,2,0)</f>
        <v>0.12</v>
      </c>
    </row>
    <row r="5687" spans="1:13" x14ac:dyDescent="0.25">
      <c r="A5687">
        <v>61353</v>
      </c>
      <c r="B5687" s="58" t="s">
        <v>4739</v>
      </c>
      <c r="C5687" s="58" t="s">
        <v>410</v>
      </c>
      <c r="D5687" s="58" t="s">
        <v>717</v>
      </c>
      <c r="E5687" s="58">
        <v>473</v>
      </c>
      <c r="F5687" s="58">
        <v>24</v>
      </c>
      <c r="G5687" s="59">
        <v>7.6</v>
      </c>
      <c r="H5687" s="58" t="s">
        <v>2181</v>
      </c>
      <c r="I5687" s="59">
        <v>4.75</v>
      </c>
      <c r="J5687">
        <v>1</v>
      </c>
      <c r="K5687" s="191"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2.81</v>
      </c>
      <c r="L5687" s="192" t="str">
        <f t="shared" si="88"/>
        <v>Beer473</v>
      </c>
      <c r="M5687" s="191">
        <f>VLOOKUP(L5687,'Slope %'!C:D,2,0)</f>
        <v>0.12</v>
      </c>
    </row>
    <row r="5688" spans="1:13" x14ac:dyDescent="0.25">
      <c r="A5688">
        <v>61353</v>
      </c>
      <c r="B5688" s="58" t="s">
        <v>4739</v>
      </c>
      <c r="C5688" s="58" t="s">
        <v>410</v>
      </c>
      <c r="D5688" s="58" t="s">
        <v>717</v>
      </c>
      <c r="E5688" s="58">
        <v>473</v>
      </c>
      <c r="F5688" s="58">
        <v>24</v>
      </c>
      <c r="G5688" s="59">
        <v>7.6</v>
      </c>
      <c r="H5688" s="58" t="s">
        <v>2181</v>
      </c>
      <c r="I5688" s="59">
        <v>4.75</v>
      </c>
      <c r="J5688">
        <v>1</v>
      </c>
      <c r="K5688" s="191"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2.81</v>
      </c>
      <c r="L5688" s="192" t="str">
        <f t="shared" si="88"/>
        <v>Beer473</v>
      </c>
      <c r="M5688" s="191">
        <f>VLOOKUP(L5688,'Slope %'!C:D,2,0)</f>
        <v>0.12</v>
      </c>
    </row>
    <row r="5689" spans="1:13" x14ac:dyDescent="0.25">
      <c r="A5689">
        <v>61354</v>
      </c>
      <c r="B5689" s="58" t="s">
        <v>4740</v>
      </c>
      <c r="C5689" s="58" t="s">
        <v>410</v>
      </c>
      <c r="D5689" s="58" t="s">
        <v>621</v>
      </c>
      <c r="E5689" s="58">
        <v>473</v>
      </c>
      <c r="F5689" s="58">
        <v>24</v>
      </c>
      <c r="G5689" s="59">
        <v>2.5</v>
      </c>
      <c r="H5689" s="58" t="s">
        <v>600</v>
      </c>
      <c r="I5689" s="59">
        <v>3.69</v>
      </c>
      <c r="J5689">
        <v>1</v>
      </c>
      <c r="K5689" s="191"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0.92</v>
      </c>
      <c r="L5689" s="192" t="str">
        <f t="shared" si="88"/>
        <v>Beer473</v>
      </c>
      <c r="M5689" s="191">
        <f>VLOOKUP(L5689,'Slope %'!C:D,2,0)</f>
        <v>0.12</v>
      </c>
    </row>
    <row r="5690" spans="1:13" x14ac:dyDescent="0.25">
      <c r="A5690">
        <v>61354</v>
      </c>
      <c r="B5690" s="58" t="s">
        <v>4740</v>
      </c>
      <c r="C5690" s="58" t="s">
        <v>410</v>
      </c>
      <c r="D5690" s="58" t="s">
        <v>621</v>
      </c>
      <c r="E5690" s="58">
        <v>473</v>
      </c>
      <c r="F5690" s="58">
        <v>24</v>
      </c>
      <c r="G5690" s="59">
        <v>2.5</v>
      </c>
      <c r="H5690" s="58" t="s">
        <v>600</v>
      </c>
      <c r="I5690" s="59">
        <v>3.69</v>
      </c>
      <c r="J5690">
        <v>1</v>
      </c>
      <c r="K5690" s="191"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0.92</v>
      </c>
      <c r="L5690" s="192" t="str">
        <f t="shared" si="88"/>
        <v>Beer473</v>
      </c>
      <c r="M5690" s="191">
        <f>VLOOKUP(L5690,'Slope %'!C:D,2,0)</f>
        <v>0.12</v>
      </c>
    </row>
    <row r="5691" spans="1:13" x14ac:dyDescent="0.25">
      <c r="A5691">
        <v>61374</v>
      </c>
      <c r="B5691" s="58" t="s">
        <v>4741</v>
      </c>
      <c r="C5691" s="58" t="s">
        <v>414</v>
      </c>
      <c r="D5691" s="58" t="s">
        <v>892</v>
      </c>
      <c r="E5691" s="58">
        <v>750</v>
      </c>
      <c r="F5691" s="58">
        <v>12</v>
      </c>
      <c r="G5691" s="59">
        <v>40</v>
      </c>
      <c r="H5691" s="58" t="s">
        <v>480</v>
      </c>
      <c r="I5691" s="59">
        <v>41.99</v>
      </c>
      <c r="J5691">
        <v>1</v>
      </c>
      <c r="K5691" s="191"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23.42</v>
      </c>
      <c r="L5691" s="192" t="str">
        <f t="shared" si="88"/>
        <v>Spirits750</v>
      </c>
      <c r="M5691" s="191">
        <f>VLOOKUP(L5691,'Slope %'!C:D,2,0)</f>
        <v>7.0000000000000007E-2</v>
      </c>
    </row>
    <row r="5692" spans="1:13" x14ac:dyDescent="0.25">
      <c r="A5692">
        <v>61396</v>
      </c>
      <c r="B5692" s="58" t="s">
        <v>4742</v>
      </c>
      <c r="C5692" s="58" t="s">
        <v>423</v>
      </c>
      <c r="D5692" s="58" t="s">
        <v>436</v>
      </c>
      <c r="E5692" s="58">
        <v>750</v>
      </c>
      <c r="F5692" s="58">
        <v>12</v>
      </c>
      <c r="G5692" s="59">
        <v>14</v>
      </c>
      <c r="H5692" s="58" t="s">
        <v>600</v>
      </c>
      <c r="I5692" s="59">
        <v>20.99</v>
      </c>
      <c r="J5692">
        <v>1</v>
      </c>
      <c r="K5692" s="191"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8.1999999999999993</v>
      </c>
      <c r="L5692" s="192" t="str">
        <f t="shared" si="88"/>
        <v>Wine750</v>
      </c>
      <c r="M5692" s="191">
        <f>VLOOKUP(L5692,'Slope %'!C:D,2,0)</f>
        <v>0.1</v>
      </c>
    </row>
    <row r="5693" spans="1:13" x14ac:dyDescent="0.25">
      <c r="A5693">
        <v>61408</v>
      </c>
      <c r="B5693" s="58" t="s">
        <v>654</v>
      </c>
      <c r="C5693" s="58" t="s">
        <v>414</v>
      </c>
      <c r="D5693" s="58" t="s">
        <v>536</v>
      </c>
      <c r="E5693" s="58">
        <v>375</v>
      </c>
      <c r="F5693" s="58">
        <v>12</v>
      </c>
      <c r="G5693" s="59">
        <v>35</v>
      </c>
      <c r="H5693" s="58" t="s">
        <v>501</v>
      </c>
      <c r="I5693" s="59">
        <v>19.489999999999998</v>
      </c>
      <c r="J5693">
        <v>1</v>
      </c>
      <c r="K5693" s="191"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11.64</v>
      </c>
      <c r="L5693" s="192" t="str">
        <f t="shared" si="88"/>
        <v>Spirits375</v>
      </c>
      <c r="M5693" s="191">
        <f>VLOOKUP(L5693,'Slope %'!C:D,2,0)</f>
        <v>0.1</v>
      </c>
    </row>
    <row r="5694" spans="1:13" x14ac:dyDescent="0.25">
      <c r="A5694">
        <v>61411</v>
      </c>
      <c r="B5694" s="58" t="s">
        <v>1385</v>
      </c>
      <c r="C5694" s="58" t="s">
        <v>423</v>
      </c>
      <c r="D5694" s="58" t="s">
        <v>602</v>
      </c>
      <c r="E5694" s="58">
        <v>375</v>
      </c>
      <c r="F5694" s="58">
        <v>12</v>
      </c>
      <c r="G5694" s="59">
        <v>13.5</v>
      </c>
      <c r="H5694" s="58" t="s">
        <v>511</v>
      </c>
      <c r="I5694" s="59">
        <v>13.99</v>
      </c>
      <c r="J5694">
        <v>1</v>
      </c>
      <c r="K5694" s="191"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4.1900000000000004</v>
      </c>
      <c r="L5694" s="192" t="str">
        <f t="shared" si="88"/>
        <v>Wine375</v>
      </c>
      <c r="M5694" s="191">
        <f>VLOOKUP(L5694,'Slope %'!C:D,2,0)</f>
        <v>0.12</v>
      </c>
    </row>
    <row r="5695" spans="1:13" x14ac:dyDescent="0.25">
      <c r="A5695">
        <v>61424</v>
      </c>
      <c r="B5695" s="58" t="s">
        <v>4743</v>
      </c>
      <c r="C5695" s="58" t="s">
        <v>410</v>
      </c>
      <c r="D5695" s="58" t="s">
        <v>717</v>
      </c>
      <c r="E5695" s="58">
        <v>473</v>
      </c>
      <c r="F5695" s="58">
        <v>24</v>
      </c>
      <c r="G5695" s="59">
        <v>6</v>
      </c>
      <c r="H5695" s="58" t="s">
        <v>3485</v>
      </c>
      <c r="I5695" s="59">
        <v>4.5999999999999996</v>
      </c>
      <c r="J5695">
        <v>1</v>
      </c>
      <c r="K5695" s="191"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2.2200000000000002</v>
      </c>
      <c r="L5695" s="192" t="str">
        <f t="shared" si="88"/>
        <v>Beer473</v>
      </c>
      <c r="M5695" s="191">
        <f>VLOOKUP(L5695,'Slope %'!C:D,2,0)</f>
        <v>0.12</v>
      </c>
    </row>
    <row r="5696" spans="1:13" x14ac:dyDescent="0.25">
      <c r="A5696">
        <v>61424</v>
      </c>
      <c r="B5696" s="58" t="s">
        <v>4743</v>
      </c>
      <c r="C5696" s="58" t="s">
        <v>410</v>
      </c>
      <c r="D5696" s="58" t="s">
        <v>717</v>
      </c>
      <c r="E5696" s="58">
        <v>473</v>
      </c>
      <c r="F5696" s="58">
        <v>24</v>
      </c>
      <c r="G5696" s="59">
        <v>6</v>
      </c>
      <c r="H5696" s="58" t="s">
        <v>3485</v>
      </c>
      <c r="I5696" s="59">
        <v>4.5999999999999996</v>
      </c>
      <c r="J5696">
        <v>1</v>
      </c>
      <c r="K5696" s="191"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2.2200000000000002</v>
      </c>
      <c r="L5696" s="192" t="str">
        <f t="shared" si="88"/>
        <v>Beer473</v>
      </c>
      <c r="M5696" s="191">
        <f>VLOOKUP(L5696,'Slope %'!C:D,2,0)</f>
        <v>0.12</v>
      </c>
    </row>
    <row r="5697" spans="1:13" x14ac:dyDescent="0.25">
      <c r="A5697">
        <v>61428</v>
      </c>
      <c r="B5697" s="58" t="s">
        <v>4744</v>
      </c>
      <c r="C5697" s="58" t="s">
        <v>410</v>
      </c>
      <c r="D5697" s="58" t="s">
        <v>717</v>
      </c>
      <c r="E5697" s="58">
        <v>473</v>
      </c>
      <c r="F5697" s="58">
        <v>24</v>
      </c>
      <c r="G5697" s="59">
        <v>9</v>
      </c>
      <c r="H5697" s="58" t="s">
        <v>3485</v>
      </c>
      <c r="I5697" s="59">
        <v>4.7</v>
      </c>
      <c r="J5697">
        <v>1</v>
      </c>
      <c r="K5697" s="191"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3.32</v>
      </c>
      <c r="L5697" s="192" t="str">
        <f t="shared" si="88"/>
        <v>Beer473</v>
      </c>
      <c r="M5697" s="191">
        <f>VLOOKUP(L5697,'Slope %'!C:D,2,0)</f>
        <v>0.12</v>
      </c>
    </row>
    <row r="5698" spans="1:13" x14ac:dyDescent="0.25">
      <c r="A5698">
        <v>61428</v>
      </c>
      <c r="B5698" s="58" t="s">
        <v>4744</v>
      </c>
      <c r="C5698" s="58" t="s">
        <v>410</v>
      </c>
      <c r="D5698" s="58" t="s">
        <v>717</v>
      </c>
      <c r="E5698" s="58">
        <v>473</v>
      </c>
      <c r="F5698" s="58">
        <v>24</v>
      </c>
      <c r="G5698" s="59">
        <v>9</v>
      </c>
      <c r="H5698" s="58" t="s">
        <v>3485</v>
      </c>
      <c r="I5698" s="59">
        <v>4.7</v>
      </c>
      <c r="J5698">
        <v>1</v>
      </c>
      <c r="K5698" s="191"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3.32</v>
      </c>
      <c r="L5698" s="192" t="str">
        <f t="shared" si="88"/>
        <v>Beer473</v>
      </c>
      <c r="M5698" s="191">
        <f>VLOOKUP(L5698,'Slope %'!C:D,2,0)</f>
        <v>0.12</v>
      </c>
    </row>
    <row r="5699" spans="1:13" x14ac:dyDescent="0.25">
      <c r="A5699">
        <v>61430</v>
      </c>
      <c r="B5699" s="58" t="s">
        <v>4745</v>
      </c>
      <c r="C5699" s="58" t="s">
        <v>410</v>
      </c>
      <c r="D5699" s="58" t="s">
        <v>411</v>
      </c>
      <c r="E5699" s="58">
        <v>355</v>
      </c>
      <c r="F5699" s="58">
        <v>24</v>
      </c>
      <c r="G5699" s="59">
        <v>4</v>
      </c>
      <c r="H5699" s="58" t="s">
        <v>1959</v>
      </c>
      <c r="I5699" s="59">
        <v>2.08</v>
      </c>
      <c r="J5699">
        <v>1</v>
      </c>
      <c r="K5699" s="191"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1.1100000000000001</v>
      </c>
      <c r="L5699" s="192" t="str">
        <f t="shared" ref="L5699:L5762" si="89">(_xlfn.CONCAT(C5699,E5699))</f>
        <v>Beer355</v>
      </c>
      <c r="M5699" s="191">
        <f>VLOOKUP(L5699,'Slope %'!C:D,2,0)</f>
        <v>0.12</v>
      </c>
    </row>
    <row r="5700" spans="1:13" x14ac:dyDescent="0.25">
      <c r="A5700">
        <v>61430</v>
      </c>
      <c r="B5700" s="58" t="s">
        <v>4745</v>
      </c>
      <c r="C5700" s="58" t="s">
        <v>410</v>
      </c>
      <c r="D5700" s="58" t="s">
        <v>411</v>
      </c>
      <c r="E5700" s="58">
        <v>355</v>
      </c>
      <c r="F5700" s="58">
        <v>24</v>
      </c>
      <c r="G5700" s="59">
        <v>4</v>
      </c>
      <c r="H5700" s="58" t="s">
        <v>1959</v>
      </c>
      <c r="I5700" s="59">
        <v>2.08</v>
      </c>
      <c r="J5700">
        <v>1</v>
      </c>
      <c r="K5700" s="191"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1.1100000000000001</v>
      </c>
      <c r="L5700" s="192" t="str">
        <f t="shared" si="89"/>
        <v>Beer355</v>
      </c>
      <c r="M5700" s="191">
        <f>VLOOKUP(L5700,'Slope %'!C:D,2,0)</f>
        <v>0.12</v>
      </c>
    </row>
    <row r="5701" spans="1:13" x14ac:dyDescent="0.25">
      <c r="A5701">
        <v>61431</v>
      </c>
      <c r="B5701" s="58" t="s">
        <v>4746</v>
      </c>
      <c r="C5701" s="58" t="s">
        <v>410</v>
      </c>
      <c r="D5701" s="58" t="s">
        <v>677</v>
      </c>
      <c r="E5701" s="58">
        <v>473</v>
      </c>
      <c r="F5701" s="58">
        <v>24</v>
      </c>
      <c r="G5701" s="59">
        <v>4.8</v>
      </c>
      <c r="H5701" s="58" t="s">
        <v>3485</v>
      </c>
      <c r="I5701" s="59">
        <v>4.5999999999999996</v>
      </c>
      <c r="J5701">
        <v>1</v>
      </c>
      <c r="K5701" s="191"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1.77</v>
      </c>
      <c r="L5701" s="192" t="str">
        <f t="shared" si="89"/>
        <v>Beer473</v>
      </c>
      <c r="M5701" s="191">
        <f>VLOOKUP(L5701,'Slope %'!C:D,2,0)</f>
        <v>0.12</v>
      </c>
    </row>
    <row r="5702" spans="1:13" x14ac:dyDescent="0.25">
      <c r="A5702">
        <v>61431</v>
      </c>
      <c r="B5702" s="58" t="s">
        <v>4746</v>
      </c>
      <c r="C5702" s="58" t="s">
        <v>410</v>
      </c>
      <c r="D5702" s="58" t="s">
        <v>677</v>
      </c>
      <c r="E5702" s="58">
        <v>473</v>
      </c>
      <c r="F5702" s="58">
        <v>24</v>
      </c>
      <c r="G5702" s="59">
        <v>4.8</v>
      </c>
      <c r="H5702" s="58" t="s">
        <v>3485</v>
      </c>
      <c r="I5702" s="59">
        <v>4.5999999999999996</v>
      </c>
      <c r="J5702">
        <v>1</v>
      </c>
      <c r="K5702" s="191"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1.77</v>
      </c>
      <c r="L5702" s="192" t="str">
        <f t="shared" si="89"/>
        <v>Beer473</v>
      </c>
      <c r="M5702" s="191">
        <f>VLOOKUP(L5702,'Slope %'!C:D,2,0)</f>
        <v>0.12</v>
      </c>
    </row>
    <row r="5703" spans="1:13" x14ac:dyDescent="0.25">
      <c r="A5703">
        <v>61433</v>
      </c>
      <c r="B5703" s="58" t="s">
        <v>4747</v>
      </c>
      <c r="C5703" s="58" t="s">
        <v>423</v>
      </c>
      <c r="D5703" s="58" t="s">
        <v>560</v>
      </c>
      <c r="E5703" s="58">
        <v>750</v>
      </c>
      <c r="F5703" s="58">
        <v>12</v>
      </c>
      <c r="G5703" s="59">
        <v>12.5</v>
      </c>
      <c r="H5703" s="58" t="s">
        <v>421</v>
      </c>
      <c r="I5703" s="59">
        <v>22.99</v>
      </c>
      <c r="J5703">
        <v>1</v>
      </c>
      <c r="K5703" s="191"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7.32</v>
      </c>
      <c r="L5703" s="192" t="str">
        <f t="shared" si="89"/>
        <v>Wine750</v>
      </c>
      <c r="M5703" s="191">
        <f>VLOOKUP(L5703,'Slope %'!C:D,2,0)</f>
        <v>0.1</v>
      </c>
    </row>
    <row r="5704" spans="1:13" x14ac:dyDescent="0.25">
      <c r="A5704">
        <v>61438</v>
      </c>
      <c r="B5704" s="58" t="s">
        <v>4748</v>
      </c>
      <c r="C5704" s="58" t="s">
        <v>423</v>
      </c>
      <c r="D5704" s="58" t="s">
        <v>465</v>
      </c>
      <c r="E5704" s="58">
        <v>375</v>
      </c>
      <c r="F5704" s="58">
        <v>12</v>
      </c>
      <c r="G5704" s="59">
        <v>13</v>
      </c>
      <c r="H5704" s="58" t="s">
        <v>445</v>
      </c>
      <c r="I5704" s="59">
        <v>12.99</v>
      </c>
      <c r="J5704">
        <v>1</v>
      </c>
      <c r="K5704" s="191"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4.03</v>
      </c>
      <c r="L5704" s="192" t="str">
        <f t="shared" si="89"/>
        <v>Wine375</v>
      </c>
      <c r="M5704" s="191">
        <f>VLOOKUP(L5704,'Slope %'!C:D,2,0)</f>
        <v>0.12</v>
      </c>
    </row>
    <row r="5705" spans="1:13" x14ac:dyDescent="0.25">
      <c r="A5705">
        <v>61449</v>
      </c>
      <c r="B5705" s="58" t="s">
        <v>3160</v>
      </c>
      <c r="C5705" s="58" t="s">
        <v>423</v>
      </c>
      <c r="D5705" s="58" t="s">
        <v>455</v>
      </c>
      <c r="E5705" s="58">
        <v>200</v>
      </c>
      <c r="F5705" s="58">
        <v>24</v>
      </c>
      <c r="G5705" s="59">
        <v>11</v>
      </c>
      <c r="H5705" s="58" t="s">
        <v>799</v>
      </c>
      <c r="I5705" s="59">
        <v>8.99</v>
      </c>
      <c r="J5705">
        <v>1</v>
      </c>
      <c r="K5705" s="191"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2.4700000000000002</v>
      </c>
      <c r="L5705" s="192" t="str">
        <f t="shared" si="89"/>
        <v>Wine200</v>
      </c>
      <c r="M5705" s="191">
        <f>VLOOKUP(L5705,'Slope %'!C:D,2,0)</f>
        <v>0.12</v>
      </c>
    </row>
    <row r="5706" spans="1:13" x14ac:dyDescent="0.25">
      <c r="A5706">
        <v>61458</v>
      </c>
      <c r="B5706" s="58" t="s">
        <v>4749</v>
      </c>
      <c r="C5706" s="58" t="s">
        <v>673</v>
      </c>
      <c r="D5706" s="58" t="s">
        <v>750</v>
      </c>
      <c r="E5706" s="58">
        <v>473</v>
      </c>
      <c r="F5706" s="58">
        <v>24</v>
      </c>
      <c r="G5706" s="59">
        <v>4</v>
      </c>
      <c r="H5706" s="58" t="s">
        <v>1200</v>
      </c>
      <c r="I5706" s="59">
        <v>4.3899999999999997</v>
      </c>
      <c r="J5706">
        <v>1</v>
      </c>
      <c r="K5706" s="191"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1.57</v>
      </c>
      <c r="L5706" s="192" t="str">
        <f t="shared" si="89"/>
        <v>Ready to Drink473</v>
      </c>
      <c r="M5706" s="191">
        <f>VLOOKUP(L5706,'Slope %'!C:D,2,0)</f>
        <v>0.12</v>
      </c>
    </row>
    <row r="5707" spans="1:13" x14ac:dyDescent="0.25">
      <c r="A5707">
        <v>61458</v>
      </c>
      <c r="B5707" s="58" t="s">
        <v>4749</v>
      </c>
      <c r="C5707" s="58" t="s">
        <v>673</v>
      </c>
      <c r="D5707" s="58" t="s">
        <v>750</v>
      </c>
      <c r="E5707" s="58">
        <v>473</v>
      </c>
      <c r="F5707" s="58">
        <v>24</v>
      </c>
      <c r="G5707" s="59">
        <v>4</v>
      </c>
      <c r="H5707" s="58" t="s">
        <v>1200</v>
      </c>
      <c r="I5707" s="59">
        <v>4.3899999999999997</v>
      </c>
      <c r="J5707">
        <v>1</v>
      </c>
      <c r="K5707" s="191"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1.57</v>
      </c>
      <c r="L5707" s="192" t="str">
        <f t="shared" si="89"/>
        <v>Ready to Drink473</v>
      </c>
      <c r="M5707" s="191">
        <f>VLOOKUP(L5707,'Slope %'!C:D,2,0)</f>
        <v>0.12</v>
      </c>
    </row>
    <row r="5708" spans="1:13" x14ac:dyDescent="0.25">
      <c r="A5708">
        <v>61459</v>
      </c>
      <c r="B5708" s="58" t="s">
        <v>4750</v>
      </c>
      <c r="C5708" s="58" t="s">
        <v>423</v>
      </c>
      <c r="D5708" s="58" t="s">
        <v>436</v>
      </c>
      <c r="E5708" s="58">
        <v>750</v>
      </c>
      <c r="F5708" s="58">
        <v>12</v>
      </c>
      <c r="G5708" s="59">
        <v>13.5</v>
      </c>
      <c r="H5708" s="58" t="s">
        <v>608</v>
      </c>
      <c r="I5708" s="59">
        <v>13.49</v>
      </c>
      <c r="J5708">
        <v>1</v>
      </c>
      <c r="K5708" s="191"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7.9</v>
      </c>
      <c r="L5708" s="192" t="str">
        <f t="shared" si="89"/>
        <v>Wine750</v>
      </c>
      <c r="M5708" s="191">
        <f>VLOOKUP(L5708,'Slope %'!C:D,2,0)</f>
        <v>0.1</v>
      </c>
    </row>
    <row r="5709" spans="1:13" x14ac:dyDescent="0.25">
      <c r="A5709">
        <v>61468</v>
      </c>
      <c r="B5709" s="58" t="s">
        <v>4751</v>
      </c>
      <c r="C5709" s="58" t="s">
        <v>673</v>
      </c>
      <c r="D5709" s="58" t="s">
        <v>750</v>
      </c>
      <c r="E5709" s="58">
        <v>473</v>
      </c>
      <c r="F5709" s="58">
        <v>24</v>
      </c>
      <c r="G5709" s="59">
        <v>4</v>
      </c>
      <c r="H5709" s="58" t="s">
        <v>1200</v>
      </c>
      <c r="I5709" s="59">
        <v>4.29</v>
      </c>
      <c r="J5709">
        <v>1</v>
      </c>
      <c r="K5709" s="191"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1.57</v>
      </c>
      <c r="L5709" s="192" t="str">
        <f t="shared" si="89"/>
        <v>Ready to Drink473</v>
      </c>
      <c r="M5709" s="191">
        <f>VLOOKUP(L5709,'Slope %'!C:D,2,0)</f>
        <v>0.12</v>
      </c>
    </row>
    <row r="5710" spans="1:13" x14ac:dyDescent="0.25">
      <c r="A5710">
        <v>61468</v>
      </c>
      <c r="B5710" s="58" t="s">
        <v>4751</v>
      </c>
      <c r="C5710" s="58" t="s">
        <v>673</v>
      </c>
      <c r="D5710" s="58" t="s">
        <v>750</v>
      </c>
      <c r="E5710" s="58">
        <v>473</v>
      </c>
      <c r="F5710" s="58">
        <v>24</v>
      </c>
      <c r="G5710" s="59">
        <v>4</v>
      </c>
      <c r="H5710" s="58" t="s">
        <v>1200</v>
      </c>
      <c r="I5710" s="59">
        <v>4.29</v>
      </c>
      <c r="J5710">
        <v>1</v>
      </c>
      <c r="K5710" s="191"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1.57</v>
      </c>
      <c r="L5710" s="192" t="str">
        <f t="shared" si="89"/>
        <v>Ready to Drink473</v>
      </c>
      <c r="M5710" s="191">
        <f>VLOOKUP(L5710,'Slope %'!C:D,2,0)</f>
        <v>0.12</v>
      </c>
    </row>
    <row r="5711" spans="1:13" x14ac:dyDescent="0.25">
      <c r="A5711">
        <v>61469</v>
      </c>
      <c r="B5711" s="58" t="s">
        <v>4752</v>
      </c>
      <c r="C5711" s="58" t="s">
        <v>673</v>
      </c>
      <c r="D5711" s="58" t="s">
        <v>750</v>
      </c>
      <c r="E5711" s="58">
        <v>473</v>
      </c>
      <c r="F5711" s="58">
        <v>24</v>
      </c>
      <c r="G5711" s="59">
        <v>4</v>
      </c>
      <c r="H5711" s="58" t="s">
        <v>1200</v>
      </c>
      <c r="I5711" s="59">
        <v>4.3899999999999997</v>
      </c>
      <c r="J5711">
        <v>1</v>
      </c>
      <c r="K5711" s="191"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1.57</v>
      </c>
      <c r="L5711" s="192" t="str">
        <f t="shared" si="89"/>
        <v>Ready to Drink473</v>
      </c>
      <c r="M5711" s="191">
        <f>VLOOKUP(L5711,'Slope %'!C:D,2,0)</f>
        <v>0.12</v>
      </c>
    </row>
    <row r="5712" spans="1:13" x14ac:dyDescent="0.25">
      <c r="A5712">
        <v>61469</v>
      </c>
      <c r="B5712" s="58" t="s">
        <v>4752</v>
      </c>
      <c r="C5712" s="58" t="s">
        <v>673</v>
      </c>
      <c r="D5712" s="58" t="s">
        <v>750</v>
      </c>
      <c r="E5712" s="58">
        <v>473</v>
      </c>
      <c r="F5712" s="58">
        <v>24</v>
      </c>
      <c r="G5712" s="59">
        <v>4</v>
      </c>
      <c r="H5712" s="58" t="s">
        <v>1200</v>
      </c>
      <c r="I5712" s="59">
        <v>4.3899999999999997</v>
      </c>
      <c r="J5712">
        <v>1</v>
      </c>
      <c r="K5712" s="191"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1.57</v>
      </c>
      <c r="L5712" s="192" t="str">
        <f t="shared" si="89"/>
        <v>Ready to Drink473</v>
      </c>
      <c r="M5712" s="191">
        <f>VLOOKUP(L5712,'Slope %'!C:D,2,0)</f>
        <v>0.12</v>
      </c>
    </row>
    <row r="5713" spans="1:13" x14ac:dyDescent="0.25">
      <c r="A5713">
        <v>61470</v>
      </c>
      <c r="B5713" s="58" t="s">
        <v>4753</v>
      </c>
      <c r="C5713" s="58" t="s">
        <v>410</v>
      </c>
      <c r="D5713" s="58" t="s">
        <v>677</v>
      </c>
      <c r="E5713" s="58">
        <v>473</v>
      </c>
      <c r="F5713" s="58">
        <v>24</v>
      </c>
      <c r="G5713" s="59">
        <v>5</v>
      </c>
      <c r="H5713" s="58" t="s">
        <v>4754</v>
      </c>
      <c r="I5713" s="59">
        <v>3.79</v>
      </c>
      <c r="J5713">
        <v>1</v>
      </c>
      <c r="K5713" s="191"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1.85</v>
      </c>
      <c r="L5713" s="192" t="str">
        <f t="shared" si="89"/>
        <v>Beer473</v>
      </c>
      <c r="M5713" s="191">
        <f>VLOOKUP(L5713,'Slope %'!C:D,2,0)</f>
        <v>0.12</v>
      </c>
    </row>
    <row r="5714" spans="1:13" x14ac:dyDescent="0.25">
      <c r="A5714">
        <v>61470</v>
      </c>
      <c r="B5714" s="58" t="s">
        <v>4753</v>
      </c>
      <c r="C5714" s="58" t="s">
        <v>410</v>
      </c>
      <c r="D5714" s="58" t="s">
        <v>677</v>
      </c>
      <c r="E5714" s="58">
        <v>473</v>
      </c>
      <c r="F5714" s="58">
        <v>24</v>
      </c>
      <c r="G5714" s="59">
        <v>5</v>
      </c>
      <c r="H5714" s="58" t="s">
        <v>2181</v>
      </c>
      <c r="I5714" s="59">
        <v>3.79</v>
      </c>
      <c r="J5714">
        <v>1</v>
      </c>
      <c r="K5714" s="191"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1.85</v>
      </c>
      <c r="L5714" s="192" t="str">
        <f t="shared" si="89"/>
        <v>Beer473</v>
      </c>
      <c r="M5714" s="191">
        <f>VLOOKUP(L5714,'Slope %'!C:D,2,0)</f>
        <v>0.12</v>
      </c>
    </row>
    <row r="5715" spans="1:13" x14ac:dyDescent="0.25">
      <c r="A5715">
        <v>61495</v>
      </c>
      <c r="B5715" s="58" t="s">
        <v>4755</v>
      </c>
      <c r="C5715" s="58" t="s">
        <v>410</v>
      </c>
      <c r="D5715" s="58" t="s">
        <v>677</v>
      </c>
      <c r="E5715" s="58">
        <v>473</v>
      </c>
      <c r="F5715" s="58">
        <v>24</v>
      </c>
      <c r="G5715" s="59">
        <v>5.4</v>
      </c>
      <c r="H5715" s="58" t="s">
        <v>4754</v>
      </c>
      <c r="I5715" s="59">
        <v>4.1500000000000004</v>
      </c>
      <c r="J5715">
        <v>1</v>
      </c>
      <c r="K5715" s="191"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1.99</v>
      </c>
      <c r="L5715" s="192" t="str">
        <f t="shared" si="89"/>
        <v>Beer473</v>
      </c>
      <c r="M5715" s="191">
        <f>VLOOKUP(L5715,'Slope %'!C:D,2,0)</f>
        <v>0.12</v>
      </c>
    </row>
    <row r="5716" spans="1:13" x14ac:dyDescent="0.25">
      <c r="A5716">
        <v>61495</v>
      </c>
      <c r="B5716" s="58" t="s">
        <v>4755</v>
      </c>
      <c r="C5716" s="58" t="s">
        <v>410</v>
      </c>
      <c r="D5716" s="58" t="s">
        <v>677</v>
      </c>
      <c r="E5716" s="58">
        <v>473</v>
      </c>
      <c r="F5716" s="58">
        <v>24</v>
      </c>
      <c r="G5716" s="59">
        <v>5.4</v>
      </c>
      <c r="H5716" s="58" t="s">
        <v>2181</v>
      </c>
      <c r="I5716" s="59">
        <v>4.1500000000000004</v>
      </c>
      <c r="J5716">
        <v>1</v>
      </c>
      <c r="K5716" s="191"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1.99</v>
      </c>
      <c r="L5716" s="192" t="str">
        <f t="shared" si="89"/>
        <v>Beer473</v>
      </c>
      <c r="M5716" s="191">
        <f>VLOOKUP(L5716,'Slope %'!C:D,2,0)</f>
        <v>0.12</v>
      </c>
    </row>
    <row r="5717" spans="1:13" x14ac:dyDescent="0.25">
      <c r="A5717">
        <v>61504</v>
      </c>
      <c r="B5717" s="58" t="s">
        <v>4756</v>
      </c>
      <c r="C5717" s="58" t="s">
        <v>410</v>
      </c>
      <c r="D5717" s="58" t="s">
        <v>411</v>
      </c>
      <c r="E5717" s="58">
        <v>473</v>
      </c>
      <c r="F5717" s="58">
        <v>24</v>
      </c>
      <c r="G5717" s="59">
        <v>5</v>
      </c>
      <c r="H5717" s="58" t="s">
        <v>563</v>
      </c>
      <c r="I5717" s="59">
        <v>3.79</v>
      </c>
      <c r="J5717">
        <v>1</v>
      </c>
      <c r="K5717" s="191"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1.85</v>
      </c>
      <c r="L5717" s="192" t="str">
        <f t="shared" si="89"/>
        <v>Beer473</v>
      </c>
      <c r="M5717" s="191">
        <f>VLOOKUP(L5717,'Slope %'!C:D,2,0)</f>
        <v>0.12</v>
      </c>
    </row>
    <row r="5718" spans="1:13" x14ac:dyDescent="0.25">
      <c r="A5718">
        <v>61504</v>
      </c>
      <c r="B5718" s="58" t="s">
        <v>4756</v>
      </c>
      <c r="C5718" s="58" t="s">
        <v>410</v>
      </c>
      <c r="D5718" s="58" t="s">
        <v>411</v>
      </c>
      <c r="E5718" s="58">
        <v>473</v>
      </c>
      <c r="F5718" s="58">
        <v>24</v>
      </c>
      <c r="G5718" s="59">
        <v>5</v>
      </c>
      <c r="H5718" s="58" t="s">
        <v>563</v>
      </c>
      <c r="I5718" s="59">
        <v>3.79</v>
      </c>
      <c r="J5718">
        <v>1</v>
      </c>
      <c r="K5718" s="191"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1.85</v>
      </c>
      <c r="L5718" s="192" t="str">
        <f t="shared" si="89"/>
        <v>Beer473</v>
      </c>
      <c r="M5718" s="191">
        <f>VLOOKUP(L5718,'Slope %'!C:D,2,0)</f>
        <v>0.12</v>
      </c>
    </row>
    <row r="5719" spans="1:13" x14ac:dyDescent="0.25">
      <c r="A5719">
        <v>61507</v>
      </c>
      <c r="B5719" s="58" t="s">
        <v>4757</v>
      </c>
      <c r="C5719" s="58" t="s">
        <v>410</v>
      </c>
      <c r="D5719" s="58" t="s">
        <v>411</v>
      </c>
      <c r="E5719" s="58">
        <v>473</v>
      </c>
      <c r="F5719" s="58">
        <v>24</v>
      </c>
      <c r="G5719" s="59">
        <v>5</v>
      </c>
      <c r="H5719" s="58" t="s">
        <v>563</v>
      </c>
      <c r="I5719" s="59">
        <v>4.29</v>
      </c>
      <c r="J5719">
        <v>1</v>
      </c>
      <c r="K5719" s="191"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1.85</v>
      </c>
      <c r="L5719" s="192" t="str">
        <f t="shared" si="89"/>
        <v>Beer473</v>
      </c>
      <c r="M5719" s="191">
        <f>VLOOKUP(L5719,'Slope %'!C:D,2,0)</f>
        <v>0.12</v>
      </c>
    </row>
    <row r="5720" spans="1:13" x14ac:dyDescent="0.25">
      <c r="A5720">
        <v>61507</v>
      </c>
      <c r="B5720" s="58" t="s">
        <v>4757</v>
      </c>
      <c r="C5720" s="58" t="s">
        <v>410</v>
      </c>
      <c r="D5720" s="58" t="s">
        <v>411</v>
      </c>
      <c r="E5720" s="58">
        <v>473</v>
      </c>
      <c r="F5720" s="58">
        <v>24</v>
      </c>
      <c r="G5720" s="59">
        <v>5</v>
      </c>
      <c r="H5720" s="58" t="s">
        <v>563</v>
      </c>
      <c r="I5720" s="59">
        <v>4.29</v>
      </c>
      <c r="J5720">
        <v>1</v>
      </c>
      <c r="K5720" s="191"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1.85</v>
      </c>
      <c r="L5720" s="192" t="str">
        <f t="shared" si="89"/>
        <v>Beer473</v>
      </c>
      <c r="M5720" s="191">
        <f>VLOOKUP(L5720,'Slope %'!C:D,2,0)</f>
        <v>0.12</v>
      </c>
    </row>
    <row r="5721" spans="1:13" x14ac:dyDescent="0.25">
      <c r="A5721">
        <v>61510</v>
      </c>
      <c r="B5721" s="58" t="s">
        <v>4368</v>
      </c>
      <c r="C5721" s="58" t="s">
        <v>673</v>
      </c>
      <c r="D5721" s="58" t="s">
        <v>750</v>
      </c>
      <c r="E5721" s="58">
        <v>4260</v>
      </c>
      <c r="F5721" s="58">
        <v>2</v>
      </c>
      <c r="G5721" s="59">
        <v>5</v>
      </c>
      <c r="H5721" s="58" t="s">
        <v>1526</v>
      </c>
      <c r="I5721" s="59">
        <v>28.99</v>
      </c>
      <c r="J5721">
        <v>12</v>
      </c>
      <c r="K5721" s="191"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16.63</v>
      </c>
      <c r="L5721" s="192" t="str">
        <f t="shared" si="89"/>
        <v>Ready to Drink4260</v>
      </c>
      <c r="M5721" s="191">
        <f>VLOOKUP(L5721,'Slope %'!C:D,2,0)</f>
        <v>7.0000000000000007E-2</v>
      </c>
    </row>
    <row r="5722" spans="1:13" x14ac:dyDescent="0.25">
      <c r="A5722">
        <v>61510</v>
      </c>
      <c r="B5722" s="58" t="s">
        <v>4368</v>
      </c>
      <c r="C5722" s="58" t="s">
        <v>673</v>
      </c>
      <c r="D5722" s="58" t="s">
        <v>750</v>
      </c>
      <c r="E5722" s="58">
        <v>4260</v>
      </c>
      <c r="F5722" s="58">
        <v>2</v>
      </c>
      <c r="G5722" s="59">
        <v>5</v>
      </c>
      <c r="H5722" s="58" t="s">
        <v>1526</v>
      </c>
      <c r="I5722" s="59">
        <v>28.99</v>
      </c>
      <c r="J5722">
        <v>12</v>
      </c>
      <c r="K5722" s="191"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16.63</v>
      </c>
      <c r="L5722" s="192" t="str">
        <f t="shared" si="89"/>
        <v>Ready to Drink4260</v>
      </c>
      <c r="M5722" s="191">
        <f>VLOOKUP(L5722,'Slope %'!C:D,2,0)</f>
        <v>7.0000000000000007E-2</v>
      </c>
    </row>
    <row r="5723" spans="1:13" x14ac:dyDescent="0.25">
      <c r="A5723">
        <v>61511</v>
      </c>
      <c r="B5723" s="58" t="s">
        <v>4758</v>
      </c>
      <c r="C5723" s="58" t="s">
        <v>414</v>
      </c>
      <c r="D5723" s="58" t="s">
        <v>460</v>
      </c>
      <c r="E5723" s="58">
        <v>200</v>
      </c>
      <c r="F5723" s="58">
        <v>24</v>
      </c>
      <c r="G5723" s="59">
        <v>43</v>
      </c>
      <c r="H5723" s="58" t="s">
        <v>456</v>
      </c>
      <c r="I5723" s="59">
        <v>21.99</v>
      </c>
      <c r="J5723">
        <v>1</v>
      </c>
      <c r="K5723" s="191"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9.15</v>
      </c>
      <c r="L5723" s="192" t="str">
        <f t="shared" si="89"/>
        <v>Spirits200</v>
      </c>
      <c r="M5723" s="191">
        <f>VLOOKUP(L5723,'Slope %'!C:D,2,0)</f>
        <v>0.1</v>
      </c>
    </row>
    <row r="5724" spans="1:13" x14ac:dyDescent="0.25">
      <c r="A5724">
        <v>61564</v>
      </c>
      <c r="B5724" s="58" t="s">
        <v>489</v>
      </c>
      <c r="C5724" s="58" t="s">
        <v>414</v>
      </c>
      <c r="D5724" s="58" t="s">
        <v>415</v>
      </c>
      <c r="E5724" s="58">
        <v>1750</v>
      </c>
      <c r="F5724" s="58">
        <v>6</v>
      </c>
      <c r="G5724" s="59">
        <v>40</v>
      </c>
      <c r="H5724" s="58" t="s">
        <v>445</v>
      </c>
      <c r="I5724" s="59">
        <v>59.99</v>
      </c>
      <c r="J5724">
        <v>1</v>
      </c>
      <c r="K5724" s="191"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54.65</v>
      </c>
      <c r="L5724" s="192" t="str">
        <f t="shared" si="89"/>
        <v>Spirits1750</v>
      </c>
      <c r="M5724" s="191">
        <f>VLOOKUP(L5724,'Slope %'!C:D,2,0)</f>
        <v>0.03</v>
      </c>
    </row>
    <row r="5725" spans="1:13" x14ac:dyDescent="0.25">
      <c r="A5725">
        <v>61566</v>
      </c>
      <c r="B5725" s="58" t="s">
        <v>4759</v>
      </c>
      <c r="C5725" s="58" t="s">
        <v>423</v>
      </c>
      <c r="D5725" s="58" t="s">
        <v>424</v>
      </c>
      <c r="E5725" s="58">
        <v>750</v>
      </c>
      <c r="F5725" s="58">
        <v>12</v>
      </c>
      <c r="G5725" s="59">
        <v>12</v>
      </c>
      <c r="H5725" s="58" t="s">
        <v>425</v>
      </c>
      <c r="I5725" s="59">
        <v>11.99</v>
      </c>
      <c r="J5725">
        <v>1</v>
      </c>
      <c r="K5725" s="191"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7.03</v>
      </c>
      <c r="L5725" s="192" t="str">
        <f t="shared" si="89"/>
        <v>Wine750</v>
      </c>
      <c r="M5725" s="191">
        <f>VLOOKUP(L5725,'Slope %'!C:D,2,0)</f>
        <v>0.1</v>
      </c>
    </row>
    <row r="5726" spans="1:13" x14ac:dyDescent="0.25">
      <c r="A5726">
        <v>61603</v>
      </c>
      <c r="B5726" s="58" t="s">
        <v>4760</v>
      </c>
      <c r="C5726" s="58" t="s">
        <v>410</v>
      </c>
      <c r="D5726" s="58" t="s">
        <v>677</v>
      </c>
      <c r="E5726" s="58">
        <v>473</v>
      </c>
      <c r="F5726" s="58">
        <v>24</v>
      </c>
      <c r="G5726" s="59">
        <v>5</v>
      </c>
      <c r="H5726" s="58" t="s">
        <v>1526</v>
      </c>
      <c r="I5726" s="59">
        <v>3.99</v>
      </c>
      <c r="J5726">
        <v>1</v>
      </c>
      <c r="K5726" s="191"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1.85</v>
      </c>
      <c r="L5726" s="192" t="str">
        <f t="shared" si="89"/>
        <v>Beer473</v>
      </c>
      <c r="M5726" s="191">
        <f>VLOOKUP(L5726,'Slope %'!C:D,2,0)</f>
        <v>0.12</v>
      </c>
    </row>
    <row r="5727" spans="1:13" x14ac:dyDescent="0.25">
      <c r="A5727">
        <v>61603</v>
      </c>
      <c r="B5727" s="58" t="s">
        <v>4760</v>
      </c>
      <c r="C5727" s="58" t="s">
        <v>410</v>
      </c>
      <c r="D5727" s="58" t="s">
        <v>677</v>
      </c>
      <c r="E5727" s="58">
        <v>473</v>
      </c>
      <c r="F5727" s="58">
        <v>24</v>
      </c>
      <c r="G5727" s="59">
        <v>5</v>
      </c>
      <c r="H5727" s="58" t="s">
        <v>1526</v>
      </c>
      <c r="I5727" s="59">
        <v>3.99</v>
      </c>
      <c r="J5727">
        <v>1</v>
      </c>
      <c r="K5727" s="191"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1.85</v>
      </c>
      <c r="L5727" s="192" t="str">
        <f t="shared" si="89"/>
        <v>Beer473</v>
      </c>
      <c r="M5727" s="191">
        <f>VLOOKUP(L5727,'Slope %'!C:D,2,0)</f>
        <v>0.12</v>
      </c>
    </row>
    <row r="5728" spans="1:13" x14ac:dyDescent="0.25">
      <c r="A5728">
        <v>61604</v>
      </c>
      <c r="B5728" s="58" t="s">
        <v>4761</v>
      </c>
      <c r="C5728" s="58" t="s">
        <v>410</v>
      </c>
      <c r="D5728" s="58" t="s">
        <v>717</v>
      </c>
      <c r="E5728" s="58">
        <v>473</v>
      </c>
      <c r="F5728" s="58">
        <v>24</v>
      </c>
      <c r="G5728" s="59">
        <v>8</v>
      </c>
      <c r="H5728" s="58" t="s">
        <v>1526</v>
      </c>
      <c r="I5728" s="59">
        <v>4.99</v>
      </c>
      <c r="J5728">
        <v>1</v>
      </c>
      <c r="K5728" s="191"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2.95</v>
      </c>
      <c r="L5728" s="192" t="str">
        <f t="shared" si="89"/>
        <v>Beer473</v>
      </c>
      <c r="M5728" s="191">
        <f>VLOOKUP(L5728,'Slope %'!C:D,2,0)</f>
        <v>0.12</v>
      </c>
    </row>
    <row r="5729" spans="1:13" x14ac:dyDescent="0.25">
      <c r="A5729">
        <v>61604</v>
      </c>
      <c r="B5729" s="58" t="s">
        <v>4761</v>
      </c>
      <c r="C5729" s="58" t="s">
        <v>410</v>
      </c>
      <c r="D5729" s="58" t="s">
        <v>717</v>
      </c>
      <c r="E5729" s="58">
        <v>473</v>
      </c>
      <c r="F5729" s="58">
        <v>24</v>
      </c>
      <c r="G5729" s="59">
        <v>8</v>
      </c>
      <c r="H5729" s="58" t="s">
        <v>1526</v>
      </c>
      <c r="I5729" s="59">
        <v>4.99</v>
      </c>
      <c r="J5729">
        <v>1</v>
      </c>
      <c r="K5729" s="191"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2.95</v>
      </c>
      <c r="L5729" s="192" t="str">
        <f t="shared" si="89"/>
        <v>Beer473</v>
      </c>
      <c r="M5729" s="191">
        <f>VLOOKUP(L5729,'Slope %'!C:D,2,0)</f>
        <v>0.12</v>
      </c>
    </row>
    <row r="5730" spans="1:13" x14ac:dyDescent="0.25">
      <c r="A5730">
        <v>61606</v>
      </c>
      <c r="B5730" s="58" t="s">
        <v>4762</v>
      </c>
      <c r="C5730" s="58" t="s">
        <v>673</v>
      </c>
      <c r="D5730" s="58" t="s">
        <v>1264</v>
      </c>
      <c r="E5730" s="58">
        <v>58600</v>
      </c>
      <c r="F5730" s="58">
        <v>1</v>
      </c>
      <c r="G5730" s="59">
        <v>5</v>
      </c>
      <c r="H5730" s="58" t="s">
        <v>759</v>
      </c>
      <c r="I5730" s="59">
        <v>233.56</v>
      </c>
      <c r="J5730">
        <v>1</v>
      </c>
      <c r="K5730" s="191"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228.75</v>
      </c>
      <c r="L5730" s="192" t="str">
        <f t="shared" si="89"/>
        <v>Ready to Drink58600</v>
      </c>
      <c r="M5730" s="191" t="e">
        <f>VLOOKUP(L5730,'Slope %'!C:D,2,0)</f>
        <v>#N/A</v>
      </c>
    </row>
    <row r="5731" spans="1:13" x14ac:dyDescent="0.25">
      <c r="A5731">
        <v>61606</v>
      </c>
      <c r="B5731" s="58" t="s">
        <v>4762</v>
      </c>
      <c r="C5731" s="58" t="s">
        <v>673</v>
      </c>
      <c r="D5731" s="58" t="s">
        <v>1264</v>
      </c>
      <c r="E5731" s="58">
        <v>58600</v>
      </c>
      <c r="F5731" s="58">
        <v>1</v>
      </c>
      <c r="G5731" s="59">
        <v>5</v>
      </c>
      <c r="H5731" s="58" t="s">
        <v>759</v>
      </c>
      <c r="I5731" s="59">
        <v>233.56</v>
      </c>
      <c r="J5731">
        <v>1</v>
      </c>
      <c r="K5731" s="191"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228.75</v>
      </c>
      <c r="L5731" s="192" t="str">
        <f t="shared" si="89"/>
        <v>Ready to Drink58600</v>
      </c>
      <c r="M5731" s="191" t="e">
        <f>VLOOKUP(L5731,'Slope %'!C:D,2,0)</f>
        <v>#N/A</v>
      </c>
    </row>
    <row r="5732" spans="1:13" x14ac:dyDescent="0.25">
      <c r="A5732">
        <v>61607</v>
      </c>
      <c r="B5732" s="58" t="s">
        <v>4763</v>
      </c>
      <c r="C5732" s="58" t="s">
        <v>410</v>
      </c>
      <c r="D5732" s="58" t="s">
        <v>717</v>
      </c>
      <c r="E5732" s="58">
        <v>3784</v>
      </c>
      <c r="F5732" s="58">
        <v>3</v>
      </c>
      <c r="G5732" s="59">
        <v>8.5</v>
      </c>
      <c r="H5732" s="58" t="s">
        <v>759</v>
      </c>
      <c r="I5732" s="59">
        <v>28.59</v>
      </c>
      <c r="J5732">
        <v>8</v>
      </c>
      <c r="K5732" s="191"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25.11</v>
      </c>
      <c r="L5732" s="192" t="str">
        <f t="shared" si="89"/>
        <v>Beer3784</v>
      </c>
      <c r="M5732" s="191">
        <f>VLOOKUP(L5732,'Slope %'!C:D,2,0)</f>
        <v>7.0000000000000007E-2</v>
      </c>
    </row>
    <row r="5733" spans="1:13" x14ac:dyDescent="0.25">
      <c r="A5733">
        <v>61607</v>
      </c>
      <c r="B5733" s="58" t="s">
        <v>4763</v>
      </c>
      <c r="C5733" s="58" t="s">
        <v>410</v>
      </c>
      <c r="D5733" s="58" t="s">
        <v>717</v>
      </c>
      <c r="E5733" s="58">
        <v>3784</v>
      </c>
      <c r="F5733" s="58">
        <v>3</v>
      </c>
      <c r="G5733" s="59">
        <v>8.5</v>
      </c>
      <c r="H5733" s="58" t="s">
        <v>759</v>
      </c>
      <c r="I5733" s="59">
        <v>28.59</v>
      </c>
      <c r="J5733">
        <v>8</v>
      </c>
      <c r="K5733" s="191"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25.11</v>
      </c>
      <c r="L5733" s="192" t="str">
        <f t="shared" si="89"/>
        <v>Beer3784</v>
      </c>
      <c r="M5733" s="191">
        <f>VLOOKUP(L5733,'Slope %'!C:D,2,0)</f>
        <v>7.0000000000000007E-2</v>
      </c>
    </row>
    <row r="5734" spans="1:13" x14ac:dyDescent="0.25">
      <c r="A5734">
        <v>61611</v>
      </c>
      <c r="B5734" s="58" t="s">
        <v>4764</v>
      </c>
      <c r="C5734" s="58" t="s">
        <v>410</v>
      </c>
      <c r="D5734" s="58" t="s">
        <v>677</v>
      </c>
      <c r="E5734" s="58">
        <v>473</v>
      </c>
      <c r="F5734" s="58">
        <v>24</v>
      </c>
      <c r="G5734" s="59">
        <v>4.0999999999999996</v>
      </c>
      <c r="H5734" s="58" t="s">
        <v>448</v>
      </c>
      <c r="I5734" s="59">
        <v>4.25</v>
      </c>
      <c r="J5734">
        <v>1</v>
      </c>
      <c r="K5734" s="191"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1.51</v>
      </c>
      <c r="L5734" s="192" t="str">
        <f t="shared" si="89"/>
        <v>Beer473</v>
      </c>
      <c r="M5734" s="191">
        <f>VLOOKUP(L5734,'Slope %'!C:D,2,0)</f>
        <v>0.12</v>
      </c>
    </row>
    <row r="5735" spans="1:13" x14ac:dyDescent="0.25">
      <c r="A5735">
        <v>61611</v>
      </c>
      <c r="B5735" s="58" t="s">
        <v>4764</v>
      </c>
      <c r="C5735" s="58" t="s">
        <v>410</v>
      </c>
      <c r="D5735" s="58" t="s">
        <v>677</v>
      </c>
      <c r="E5735" s="58">
        <v>473</v>
      </c>
      <c r="F5735" s="58">
        <v>24</v>
      </c>
      <c r="G5735" s="59">
        <v>4.0999999999999996</v>
      </c>
      <c r="H5735" s="58" t="s">
        <v>448</v>
      </c>
      <c r="I5735" s="59">
        <v>4.25</v>
      </c>
      <c r="J5735">
        <v>1</v>
      </c>
      <c r="K5735" s="191"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1.51</v>
      </c>
      <c r="L5735" s="192" t="str">
        <f t="shared" si="89"/>
        <v>Beer473</v>
      </c>
      <c r="M5735" s="191">
        <f>VLOOKUP(L5735,'Slope %'!C:D,2,0)</f>
        <v>0.12</v>
      </c>
    </row>
    <row r="5736" spans="1:13" x14ac:dyDescent="0.25">
      <c r="A5736">
        <v>61627</v>
      </c>
      <c r="B5736" s="58" t="s">
        <v>4765</v>
      </c>
      <c r="C5736" s="58" t="s">
        <v>423</v>
      </c>
      <c r="D5736" s="58" t="s">
        <v>436</v>
      </c>
      <c r="E5736" s="58">
        <v>750</v>
      </c>
      <c r="F5736" s="58">
        <v>12</v>
      </c>
      <c r="G5736" s="59">
        <v>13.6</v>
      </c>
      <c r="H5736" s="58" t="s">
        <v>425</v>
      </c>
      <c r="I5736" s="59">
        <v>20.99</v>
      </c>
      <c r="J5736">
        <v>1</v>
      </c>
      <c r="K5736" s="191"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7.96</v>
      </c>
      <c r="L5736" s="192" t="str">
        <f t="shared" si="89"/>
        <v>Wine750</v>
      </c>
      <c r="M5736" s="191">
        <f>VLOOKUP(L5736,'Slope %'!C:D,2,0)</f>
        <v>0.1</v>
      </c>
    </row>
    <row r="5737" spans="1:13" x14ac:dyDescent="0.25">
      <c r="A5737">
        <v>61630</v>
      </c>
      <c r="B5737" s="58" t="s">
        <v>4766</v>
      </c>
      <c r="C5737" s="58" t="s">
        <v>423</v>
      </c>
      <c r="D5737" s="58" t="s">
        <v>787</v>
      </c>
      <c r="E5737" s="58">
        <v>750</v>
      </c>
      <c r="F5737" s="58">
        <v>3</v>
      </c>
      <c r="G5737" s="59">
        <v>12.5</v>
      </c>
      <c r="H5737" s="58" t="s">
        <v>483</v>
      </c>
      <c r="I5737" s="59">
        <v>465.74</v>
      </c>
      <c r="J5737">
        <v>1</v>
      </c>
      <c r="K5737" s="191"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7.32</v>
      </c>
      <c r="L5737" s="192" t="str">
        <f t="shared" si="89"/>
        <v>Wine750</v>
      </c>
      <c r="M5737" s="191">
        <f>VLOOKUP(L5737,'Slope %'!C:D,2,0)</f>
        <v>0.1</v>
      </c>
    </row>
    <row r="5738" spans="1:13" x14ac:dyDescent="0.25">
      <c r="A5738">
        <v>61651</v>
      </c>
      <c r="B5738" s="58" t="s">
        <v>4767</v>
      </c>
      <c r="C5738" s="58" t="s">
        <v>410</v>
      </c>
      <c r="D5738" s="58" t="s">
        <v>677</v>
      </c>
      <c r="E5738" s="58">
        <v>473</v>
      </c>
      <c r="F5738" s="58">
        <v>24</v>
      </c>
      <c r="G5738" s="59">
        <v>6.1</v>
      </c>
      <c r="H5738" s="58" t="s">
        <v>1526</v>
      </c>
      <c r="I5738" s="59">
        <v>3.99</v>
      </c>
      <c r="J5738">
        <v>1</v>
      </c>
      <c r="K5738" s="191"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2.25</v>
      </c>
      <c r="L5738" s="192" t="str">
        <f t="shared" si="89"/>
        <v>Beer473</v>
      </c>
      <c r="M5738" s="191">
        <f>VLOOKUP(L5738,'Slope %'!C:D,2,0)</f>
        <v>0.12</v>
      </c>
    </row>
    <row r="5739" spans="1:13" x14ac:dyDescent="0.25">
      <c r="A5739">
        <v>61651</v>
      </c>
      <c r="B5739" s="58" t="s">
        <v>4767</v>
      </c>
      <c r="C5739" s="58" t="s">
        <v>410</v>
      </c>
      <c r="D5739" s="58" t="s">
        <v>677</v>
      </c>
      <c r="E5739" s="58">
        <v>473</v>
      </c>
      <c r="F5739" s="58">
        <v>24</v>
      </c>
      <c r="G5739" s="59">
        <v>6.1</v>
      </c>
      <c r="H5739" s="58" t="s">
        <v>1526</v>
      </c>
      <c r="I5739" s="59">
        <v>3.99</v>
      </c>
      <c r="J5739">
        <v>1</v>
      </c>
      <c r="K5739" s="191"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2.25</v>
      </c>
      <c r="L5739" s="192" t="str">
        <f t="shared" si="89"/>
        <v>Beer473</v>
      </c>
      <c r="M5739" s="191">
        <f>VLOOKUP(L5739,'Slope %'!C:D,2,0)</f>
        <v>0.12</v>
      </c>
    </row>
    <row r="5740" spans="1:13" x14ac:dyDescent="0.25">
      <c r="A5740">
        <v>61654</v>
      </c>
      <c r="B5740" s="58" t="s">
        <v>4768</v>
      </c>
      <c r="C5740" s="58" t="s">
        <v>410</v>
      </c>
      <c r="D5740" s="58" t="s">
        <v>677</v>
      </c>
      <c r="E5740" s="58">
        <v>473</v>
      </c>
      <c r="F5740" s="58">
        <v>24</v>
      </c>
      <c r="G5740" s="59">
        <v>9</v>
      </c>
      <c r="H5740" s="58" t="s">
        <v>1526</v>
      </c>
      <c r="I5740" s="59">
        <v>3.99</v>
      </c>
      <c r="J5740">
        <v>1</v>
      </c>
      <c r="K5740" s="191"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3.32</v>
      </c>
      <c r="L5740" s="192" t="str">
        <f t="shared" si="89"/>
        <v>Beer473</v>
      </c>
      <c r="M5740" s="191">
        <f>VLOOKUP(L5740,'Slope %'!C:D,2,0)</f>
        <v>0.12</v>
      </c>
    </row>
    <row r="5741" spans="1:13" x14ac:dyDescent="0.25">
      <c r="A5741">
        <v>61654</v>
      </c>
      <c r="B5741" s="58" t="s">
        <v>4768</v>
      </c>
      <c r="C5741" s="58" t="s">
        <v>410</v>
      </c>
      <c r="D5741" s="58" t="s">
        <v>677</v>
      </c>
      <c r="E5741" s="58">
        <v>473</v>
      </c>
      <c r="F5741" s="58">
        <v>24</v>
      </c>
      <c r="G5741" s="59">
        <v>9</v>
      </c>
      <c r="H5741" s="58" t="s">
        <v>1526</v>
      </c>
      <c r="I5741" s="59">
        <v>3.99</v>
      </c>
      <c r="J5741">
        <v>1</v>
      </c>
      <c r="K5741" s="191"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3.32</v>
      </c>
      <c r="L5741" s="192" t="str">
        <f t="shared" si="89"/>
        <v>Beer473</v>
      </c>
      <c r="M5741" s="191">
        <f>VLOOKUP(L5741,'Slope %'!C:D,2,0)</f>
        <v>0.12</v>
      </c>
    </row>
    <row r="5742" spans="1:13" x14ac:dyDescent="0.25">
      <c r="A5742">
        <v>61659</v>
      </c>
      <c r="B5742" s="58" t="s">
        <v>4769</v>
      </c>
      <c r="C5742" s="58" t="s">
        <v>410</v>
      </c>
      <c r="D5742" s="58" t="s">
        <v>677</v>
      </c>
      <c r="E5742" s="58">
        <v>473</v>
      </c>
      <c r="F5742" s="58">
        <v>24</v>
      </c>
      <c r="G5742" s="59">
        <v>9</v>
      </c>
      <c r="H5742" s="58" t="s">
        <v>1526</v>
      </c>
      <c r="I5742" s="59">
        <v>3.99</v>
      </c>
      <c r="J5742">
        <v>1</v>
      </c>
      <c r="K5742" s="191"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3.32</v>
      </c>
      <c r="L5742" s="192" t="str">
        <f t="shared" si="89"/>
        <v>Beer473</v>
      </c>
      <c r="M5742" s="191">
        <f>VLOOKUP(L5742,'Slope %'!C:D,2,0)</f>
        <v>0.12</v>
      </c>
    </row>
    <row r="5743" spans="1:13" x14ac:dyDescent="0.25">
      <c r="A5743">
        <v>61659</v>
      </c>
      <c r="B5743" s="58" t="s">
        <v>4769</v>
      </c>
      <c r="C5743" s="58" t="s">
        <v>410</v>
      </c>
      <c r="D5743" s="58" t="s">
        <v>677</v>
      </c>
      <c r="E5743" s="58">
        <v>473</v>
      </c>
      <c r="F5743" s="58">
        <v>24</v>
      </c>
      <c r="G5743" s="59">
        <v>9</v>
      </c>
      <c r="H5743" s="58" t="s">
        <v>1526</v>
      </c>
      <c r="I5743" s="59">
        <v>3.99</v>
      </c>
      <c r="J5743">
        <v>1</v>
      </c>
      <c r="K5743" s="191"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3.32</v>
      </c>
      <c r="L5743" s="192" t="str">
        <f t="shared" si="89"/>
        <v>Beer473</v>
      </c>
      <c r="M5743" s="191">
        <f>VLOOKUP(L5743,'Slope %'!C:D,2,0)</f>
        <v>0.12</v>
      </c>
    </row>
    <row r="5744" spans="1:13" x14ac:dyDescent="0.25">
      <c r="A5744">
        <v>61660</v>
      </c>
      <c r="B5744" s="58" t="s">
        <v>4770</v>
      </c>
      <c r="C5744" s="58" t="s">
        <v>410</v>
      </c>
      <c r="D5744" s="58" t="s">
        <v>677</v>
      </c>
      <c r="E5744" s="58">
        <v>473</v>
      </c>
      <c r="F5744" s="58">
        <v>24</v>
      </c>
      <c r="G5744" s="59">
        <v>5.5</v>
      </c>
      <c r="H5744" s="58" t="s">
        <v>2181</v>
      </c>
      <c r="I5744" s="59">
        <v>4.49</v>
      </c>
      <c r="J5744">
        <v>1</v>
      </c>
      <c r="K5744" s="191"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2.0299999999999998</v>
      </c>
      <c r="L5744" s="192" t="str">
        <f t="shared" si="89"/>
        <v>Beer473</v>
      </c>
      <c r="M5744" s="191">
        <f>VLOOKUP(L5744,'Slope %'!C:D,2,0)</f>
        <v>0.12</v>
      </c>
    </row>
    <row r="5745" spans="1:13" x14ac:dyDescent="0.25">
      <c r="A5745">
        <v>61660</v>
      </c>
      <c r="B5745" s="58" t="s">
        <v>4770</v>
      </c>
      <c r="C5745" s="58" t="s">
        <v>410</v>
      </c>
      <c r="D5745" s="58" t="s">
        <v>677</v>
      </c>
      <c r="E5745" s="58">
        <v>473</v>
      </c>
      <c r="F5745" s="58">
        <v>24</v>
      </c>
      <c r="G5745" s="59">
        <v>5.5</v>
      </c>
      <c r="H5745" s="58" t="s">
        <v>2181</v>
      </c>
      <c r="I5745" s="59">
        <v>4.49</v>
      </c>
      <c r="J5745">
        <v>1</v>
      </c>
      <c r="K5745" s="191"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2.0299999999999998</v>
      </c>
      <c r="L5745" s="192" t="str">
        <f t="shared" si="89"/>
        <v>Beer473</v>
      </c>
      <c r="M5745" s="191">
        <f>VLOOKUP(L5745,'Slope %'!C:D,2,0)</f>
        <v>0.12</v>
      </c>
    </row>
    <row r="5746" spans="1:13" x14ac:dyDescent="0.25">
      <c r="A5746">
        <v>61661</v>
      </c>
      <c r="B5746" s="58" t="s">
        <v>4771</v>
      </c>
      <c r="C5746" s="58" t="s">
        <v>673</v>
      </c>
      <c r="D5746" s="58" t="s">
        <v>750</v>
      </c>
      <c r="E5746" s="58">
        <v>1420</v>
      </c>
      <c r="F5746" s="58">
        <v>6</v>
      </c>
      <c r="G5746" s="59">
        <v>12.5</v>
      </c>
      <c r="H5746" s="58" t="s">
        <v>1399</v>
      </c>
      <c r="I5746" s="59">
        <v>17.489999999999998</v>
      </c>
      <c r="J5746">
        <v>4</v>
      </c>
      <c r="K5746" s="191"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13.86</v>
      </c>
      <c r="L5746" s="192" t="str">
        <f t="shared" si="89"/>
        <v>Ready to Drink1420</v>
      </c>
      <c r="M5746" s="191">
        <f>VLOOKUP(L5746,'Slope %'!C:D,2,0)</f>
        <v>0.12</v>
      </c>
    </row>
    <row r="5747" spans="1:13" x14ac:dyDescent="0.25">
      <c r="A5747">
        <v>61671</v>
      </c>
      <c r="B5747" s="58" t="s">
        <v>4772</v>
      </c>
      <c r="C5747" s="58" t="s">
        <v>673</v>
      </c>
      <c r="D5747" s="58" t="s">
        <v>750</v>
      </c>
      <c r="E5747" s="58">
        <v>2840</v>
      </c>
      <c r="F5747" s="58">
        <v>3</v>
      </c>
      <c r="G5747" s="59">
        <v>12.5</v>
      </c>
      <c r="H5747" s="58" t="s">
        <v>1399</v>
      </c>
      <c r="I5747" s="59">
        <v>32.99</v>
      </c>
      <c r="J5747">
        <v>8</v>
      </c>
      <c r="K5747" s="191"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27.71</v>
      </c>
      <c r="L5747" s="192" t="str">
        <f t="shared" si="89"/>
        <v>Ready to Drink2840</v>
      </c>
      <c r="M5747" s="191">
        <f>VLOOKUP(L5747,'Slope %'!C:D,2,0)</f>
        <v>7.0000000000000007E-2</v>
      </c>
    </row>
    <row r="5748" spans="1:13" x14ac:dyDescent="0.25">
      <c r="A5748">
        <v>61704</v>
      </c>
      <c r="B5748" s="58" t="s">
        <v>4773</v>
      </c>
      <c r="C5748" s="58" t="s">
        <v>414</v>
      </c>
      <c r="D5748" s="58" t="s">
        <v>463</v>
      </c>
      <c r="E5748" s="58">
        <v>700</v>
      </c>
      <c r="F5748" s="58">
        <v>6</v>
      </c>
      <c r="G5748" s="59">
        <v>43</v>
      </c>
      <c r="H5748" s="58" t="s">
        <v>416</v>
      </c>
      <c r="I5748" s="59">
        <v>150.99</v>
      </c>
      <c r="J5748">
        <v>1</v>
      </c>
      <c r="K5748" s="191"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23.5</v>
      </c>
      <c r="L5748" s="192" t="str">
        <f t="shared" si="89"/>
        <v>Spirits700</v>
      </c>
      <c r="M5748" s="191">
        <f>VLOOKUP(L5748,'Slope %'!C:D,2,0)</f>
        <v>7.0000000000000007E-2</v>
      </c>
    </row>
    <row r="5749" spans="1:13" x14ac:dyDescent="0.25">
      <c r="A5749">
        <v>61706</v>
      </c>
      <c r="B5749" s="58" t="s">
        <v>4774</v>
      </c>
      <c r="C5749" s="58" t="s">
        <v>414</v>
      </c>
      <c r="D5749" s="58" t="s">
        <v>463</v>
      </c>
      <c r="E5749" s="58">
        <v>700</v>
      </c>
      <c r="F5749" s="58">
        <v>6</v>
      </c>
      <c r="G5749" s="59">
        <v>40</v>
      </c>
      <c r="H5749" s="58" t="s">
        <v>416</v>
      </c>
      <c r="I5749" s="59">
        <v>88.99</v>
      </c>
      <c r="J5749">
        <v>1</v>
      </c>
      <c r="K5749" s="191"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21.86</v>
      </c>
      <c r="L5749" s="192" t="str">
        <f t="shared" si="89"/>
        <v>Spirits700</v>
      </c>
      <c r="M5749" s="191">
        <f>VLOOKUP(L5749,'Slope %'!C:D,2,0)</f>
        <v>7.0000000000000007E-2</v>
      </c>
    </row>
    <row r="5750" spans="1:13" x14ac:dyDescent="0.25">
      <c r="A5750">
        <v>61711</v>
      </c>
      <c r="B5750" s="58" t="s">
        <v>4775</v>
      </c>
      <c r="C5750" s="58" t="s">
        <v>439</v>
      </c>
      <c r="D5750" s="58" t="s">
        <v>1350</v>
      </c>
      <c r="E5750" s="58">
        <v>0</v>
      </c>
      <c r="F5750" s="58">
        <v>6</v>
      </c>
      <c r="H5750" s="58" t="s">
        <v>3669</v>
      </c>
      <c r="I5750" s="59">
        <v>9.99</v>
      </c>
      <c r="K5750" s="191"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0</v>
      </c>
      <c r="L5750" s="192" t="str">
        <f t="shared" si="89"/>
        <v>Non Liquor Merchandise0</v>
      </c>
      <c r="M5750" s="191" t="e">
        <f>VLOOKUP(L5750,'Slope %'!C:D,2,0)</f>
        <v>#N/A</v>
      </c>
    </row>
    <row r="5751" spans="1:13" x14ac:dyDescent="0.25">
      <c r="A5751">
        <v>61717</v>
      </c>
      <c r="B5751" s="58" t="s">
        <v>4776</v>
      </c>
      <c r="C5751" s="58" t="s">
        <v>414</v>
      </c>
      <c r="D5751" s="58" t="s">
        <v>649</v>
      </c>
      <c r="E5751" s="58">
        <v>750</v>
      </c>
      <c r="F5751" s="58">
        <v>6</v>
      </c>
      <c r="G5751" s="59">
        <v>42</v>
      </c>
      <c r="H5751" s="58" t="s">
        <v>448</v>
      </c>
      <c r="I5751" s="59">
        <v>59.99</v>
      </c>
      <c r="J5751">
        <v>1</v>
      </c>
      <c r="K5751" s="191"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24.59</v>
      </c>
      <c r="L5751" s="192" t="str">
        <f t="shared" si="89"/>
        <v>Spirits750</v>
      </c>
      <c r="M5751" s="191">
        <f>VLOOKUP(L5751,'Slope %'!C:D,2,0)</f>
        <v>7.0000000000000007E-2</v>
      </c>
    </row>
    <row r="5752" spans="1:13" x14ac:dyDescent="0.25">
      <c r="A5752">
        <v>61721</v>
      </c>
      <c r="B5752" s="58" t="s">
        <v>4777</v>
      </c>
      <c r="C5752" s="58" t="s">
        <v>414</v>
      </c>
      <c r="D5752" s="58" t="s">
        <v>566</v>
      </c>
      <c r="E5752" s="58">
        <v>750</v>
      </c>
      <c r="F5752" s="58">
        <v>12</v>
      </c>
      <c r="G5752" s="59">
        <v>17</v>
      </c>
      <c r="H5752" s="58" t="s">
        <v>841</v>
      </c>
      <c r="I5752" s="59">
        <v>39</v>
      </c>
      <c r="J5752">
        <v>1</v>
      </c>
      <c r="K5752" s="191"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9.9499999999999993</v>
      </c>
      <c r="L5752" s="192" t="str">
        <f t="shared" si="89"/>
        <v>Spirits750</v>
      </c>
      <c r="M5752" s="191">
        <f>VLOOKUP(L5752,'Slope %'!C:D,2,0)</f>
        <v>7.0000000000000007E-2</v>
      </c>
    </row>
    <row r="5753" spans="1:13" x14ac:dyDescent="0.25">
      <c r="A5753">
        <v>61737</v>
      </c>
      <c r="B5753" s="58" t="s">
        <v>4778</v>
      </c>
      <c r="C5753" s="58" t="s">
        <v>410</v>
      </c>
      <c r="D5753" s="58" t="s">
        <v>677</v>
      </c>
      <c r="E5753" s="58">
        <v>473</v>
      </c>
      <c r="F5753" s="58">
        <v>24</v>
      </c>
      <c r="G5753" s="59">
        <v>5</v>
      </c>
      <c r="H5753" s="58" t="s">
        <v>3612</v>
      </c>
      <c r="I5753" s="59">
        <v>4.1900000000000004</v>
      </c>
      <c r="J5753">
        <v>1</v>
      </c>
      <c r="K5753" s="191"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1.85</v>
      </c>
      <c r="L5753" s="192" t="str">
        <f t="shared" si="89"/>
        <v>Beer473</v>
      </c>
      <c r="M5753" s="191">
        <f>VLOOKUP(L5753,'Slope %'!C:D,2,0)</f>
        <v>0.12</v>
      </c>
    </row>
    <row r="5754" spans="1:13" x14ac:dyDescent="0.25">
      <c r="A5754">
        <v>61737</v>
      </c>
      <c r="B5754" s="58" t="s">
        <v>4778</v>
      </c>
      <c r="C5754" s="58" t="s">
        <v>410</v>
      </c>
      <c r="D5754" s="58" t="s">
        <v>677</v>
      </c>
      <c r="E5754" s="58">
        <v>473</v>
      </c>
      <c r="F5754" s="58">
        <v>24</v>
      </c>
      <c r="G5754" s="59">
        <v>5</v>
      </c>
      <c r="H5754" s="58" t="s">
        <v>3612</v>
      </c>
      <c r="I5754" s="59">
        <v>4.1900000000000004</v>
      </c>
      <c r="J5754">
        <v>1</v>
      </c>
      <c r="K5754" s="191"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1.85</v>
      </c>
      <c r="L5754" s="192" t="str">
        <f t="shared" si="89"/>
        <v>Beer473</v>
      </c>
      <c r="M5754" s="191">
        <f>VLOOKUP(L5754,'Slope %'!C:D,2,0)</f>
        <v>0.12</v>
      </c>
    </row>
    <row r="5755" spans="1:13" x14ac:dyDescent="0.25">
      <c r="A5755">
        <v>61825</v>
      </c>
      <c r="B5755" s="58" t="s">
        <v>4779</v>
      </c>
      <c r="C5755" s="58" t="s">
        <v>410</v>
      </c>
      <c r="D5755" s="58" t="s">
        <v>1539</v>
      </c>
      <c r="E5755" s="58">
        <v>2130</v>
      </c>
      <c r="F5755" s="58">
        <v>4</v>
      </c>
      <c r="G5755" s="59">
        <v>1E-4</v>
      </c>
      <c r="H5755" s="58" t="s">
        <v>1283</v>
      </c>
      <c r="I5755" s="59">
        <v>12.99</v>
      </c>
      <c r="J5755">
        <v>6</v>
      </c>
      <c r="K5755" s="191"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0</v>
      </c>
      <c r="L5755" s="192" t="str">
        <f t="shared" si="89"/>
        <v>Beer2130</v>
      </c>
      <c r="M5755" s="191">
        <f>VLOOKUP(L5755,'Slope %'!C:D,2,0)</f>
        <v>0.1</v>
      </c>
    </row>
    <row r="5756" spans="1:13" x14ac:dyDescent="0.25">
      <c r="A5756">
        <v>61825</v>
      </c>
      <c r="B5756" s="58" t="s">
        <v>4779</v>
      </c>
      <c r="C5756" s="58" t="s">
        <v>410</v>
      </c>
      <c r="D5756" s="58" t="s">
        <v>1539</v>
      </c>
      <c r="E5756" s="58">
        <v>2130</v>
      </c>
      <c r="F5756" s="58">
        <v>4</v>
      </c>
      <c r="G5756" s="59">
        <v>1E-4</v>
      </c>
      <c r="H5756" s="58" t="s">
        <v>1283</v>
      </c>
      <c r="I5756" s="59">
        <v>12.99</v>
      </c>
      <c r="J5756">
        <v>6</v>
      </c>
      <c r="K5756" s="191"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0</v>
      </c>
      <c r="L5756" s="192" t="str">
        <f t="shared" si="89"/>
        <v>Beer2130</v>
      </c>
      <c r="M5756" s="191">
        <f>VLOOKUP(L5756,'Slope %'!C:D,2,0)</f>
        <v>0.1</v>
      </c>
    </row>
    <row r="5757" spans="1:13" x14ac:dyDescent="0.25">
      <c r="A5757">
        <v>61826</v>
      </c>
      <c r="B5757" s="58" t="s">
        <v>4780</v>
      </c>
      <c r="C5757" s="58" t="s">
        <v>410</v>
      </c>
      <c r="D5757" s="58" t="s">
        <v>717</v>
      </c>
      <c r="E5757" s="58">
        <v>355</v>
      </c>
      <c r="F5757" s="58">
        <v>24</v>
      </c>
      <c r="G5757" s="59">
        <v>10.5</v>
      </c>
      <c r="H5757" s="58" t="s">
        <v>2066</v>
      </c>
      <c r="I5757" s="59">
        <v>5.25</v>
      </c>
      <c r="J5757">
        <v>1</v>
      </c>
      <c r="K5757" s="191"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2.91</v>
      </c>
      <c r="L5757" s="192" t="str">
        <f t="shared" si="89"/>
        <v>Beer355</v>
      </c>
      <c r="M5757" s="191">
        <f>VLOOKUP(L5757,'Slope %'!C:D,2,0)</f>
        <v>0.12</v>
      </c>
    </row>
    <row r="5758" spans="1:13" x14ac:dyDescent="0.25">
      <c r="A5758">
        <v>61826</v>
      </c>
      <c r="B5758" s="58" t="s">
        <v>4780</v>
      </c>
      <c r="C5758" s="58" t="s">
        <v>410</v>
      </c>
      <c r="D5758" s="58" t="s">
        <v>717</v>
      </c>
      <c r="E5758" s="58">
        <v>355</v>
      </c>
      <c r="F5758" s="58">
        <v>24</v>
      </c>
      <c r="G5758" s="59">
        <v>10.5</v>
      </c>
      <c r="H5758" s="58" t="s">
        <v>2066</v>
      </c>
      <c r="I5758" s="59">
        <v>5.25</v>
      </c>
      <c r="J5758">
        <v>1</v>
      </c>
      <c r="K5758" s="191"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2.91</v>
      </c>
      <c r="L5758" s="192" t="str">
        <f t="shared" si="89"/>
        <v>Beer355</v>
      </c>
      <c r="M5758" s="191">
        <f>VLOOKUP(L5758,'Slope %'!C:D,2,0)</f>
        <v>0.12</v>
      </c>
    </row>
    <row r="5759" spans="1:13" x14ac:dyDescent="0.25">
      <c r="A5759">
        <v>61849</v>
      </c>
      <c r="B5759" s="58" t="s">
        <v>4781</v>
      </c>
      <c r="C5759" s="58" t="s">
        <v>410</v>
      </c>
      <c r="D5759" s="58" t="s">
        <v>621</v>
      </c>
      <c r="E5759" s="58">
        <v>500</v>
      </c>
      <c r="F5759" s="58">
        <v>24</v>
      </c>
      <c r="G5759" s="59">
        <v>4</v>
      </c>
      <c r="H5759" s="58" t="s">
        <v>412</v>
      </c>
      <c r="I5759" s="59">
        <v>4.1900000000000004</v>
      </c>
      <c r="J5759">
        <v>1</v>
      </c>
      <c r="K5759" s="191"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1.56</v>
      </c>
      <c r="L5759" s="192" t="str">
        <f t="shared" si="89"/>
        <v>Beer500</v>
      </c>
      <c r="M5759" s="191">
        <f>VLOOKUP(L5759,'Slope %'!C:D,2,0)</f>
        <v>0.12</v>
      </c>
    </row>
    <row r="5760" spans="1:13" x14ac:dyDescent="0.25">
      <c r="A5760">
        <v>61849</v>
      </c>
      <c r="B5760" s="58" t="s">
        <v>4781</v>
      </c>
      <c r="C5760" s="58" t="s">
        <v>410</v>
      </c>
      <c r="D5760" s="58" t="s">
        <v>621</v>
      </c>
      <c r="E5760" s="58">
        <v>500</v>
      </c>
      <c r="F5760" s="58">
        <v>24</v>
      </c>
      <c r="G5760" s="59">
        <v>4</v>
      </c>
      <c r="H5760" s="58" t="s">
        <v>412</v>
      </c>
      <c r="I5760" s="59">
        <v>4.1900000000000004</v>
      </c>
      <c r="J5760">
        <v>1</v>
      </c>
      <c r="K5760" s="191"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1.56</v>
      </c>
      <c r="L5760" s="192" t="str">
        <f t="shared" si="89"/>
        <v>Beer500</v>
      </c>
      <c r="M5760" s="191">
        <f>VLOOKUP(L5760,'Slope %'!C:D,2,0)</f>
        <v>0.12</v>
      </c>
    </row>
    <row r="5761" spans="1:13" x14ac:dyDescent="0.25">
      <c r="A5761">
        <v>61851</v>
      </c>
      <c r="B5761" s="58" t="s">
        <v>4782</v>
      </c>
      <c r="C5761" s="58" t="s">
        <v>673</v>
      </c>
      <c r="D5761" s="58" t="s">
        <v>750</v>
      </c>
      <c r="E5761" s="58">
        <v>1420</v>
      </c>
      <c r="F5761" s="58">
        <v>6</v>
      </c>
      <c r="G5761" s="59">
        <v>0.04</v>
      </c>
      <c r="H5761" s="58" t="s">
        <v>751</v>
      </c>
      <c r="I5761" s="59">
        <v>12.99</v>
      </c>
      <c r="J5761">
        <v>4</v>
      </c>
      <c r="K5761" s="191"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0.04</v>
      </c>
      <c r="L5761" s="192" t="str">
        <f t="shared" si="89"/>
        <v>Ready to Drink1420</v>
      </c>
      <c r="M5761" s="191">
        <f>VLOOKUP(L5761,'Slope %'!C:D,2,0)</f>
        <v>0.12</v>
      </c>
    </row>
    <row r="5762" spans="1:13" x14ac:dyDescent="0.25">
      <c r="A5762">
        <v>61851</v>
      </c>
      <c r="B5762" s="58" t="s">
        <v>4782</v>
      </c>
      <c r="C5762" s="58" t="s">
        <v>673</v>
      </c>
      <c r="D5762" s="58" t="s">
        <v>750</v>
      </c>
      <c r="E5762" s="58">
        <v>1420</v>
      </c>
      <c r="F5762" s="58">
        <v>6</v>
      </c>
      <c r="G5762" s="59">
        <v>0.04</v>
      </c>
      <c r="H5762" s="58" t="s">
        <v>751</v>
      </c>
      <c r="I5762" s="59">
        <v>12.99</v>
      </c>
      <c r="J5762">
        <v>4</v>
      </c>
      <c r="K5762" s="191"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0.04</v>
      </c>
      <c r="L5762" s="192" t="str">
        <f t="shared" si="89"/>
        <v>Ready to Drink1420</v>
      </c>
      <c r="M5762" s="191">
        <f>VLOOKUP(L5762,'Slope %'!C:D,2,0)</f>
        <v>0.12</v>
      </c>
    </row>
    <row r="5763" spans="1:13" x14ac:dyDescent="0.25">
      <c r="A5763">
        <v>61856</v>
      </c>
      <c r="B5763" s="58" t="s">
        <v>4783</v>
      </c>
      <c r="C5763" s="58" t="s">
        <v>673</v>
      </c>
      <c r="D5763" s="58" t="s">
        <v>750</v>
      </c>
      <c r="E5763" s="58">
        <v>1420</v>
      </c>
      <c r="F5763" s="58">
        <v>6</v>
      </c>
      <c r="G5763" s="59">
        <v>0.04</v>
      </c>
      <c r="H5763" s="58" t="s">
        <v>751</v>
      </c>
      <c r="I5763" s="59">
        <v>12.99</v>
      </c>
      <c r="J5763">
        <v>4</v>
      </c>
      <c r="K5763" s="191"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0.04</v>
      </c>
      <c r="L5763" s="192" t="str">
        <f t="shared" ref="L5763:L5826" si="90">(_xlfn.CONCAT(C5763,E5763))</f>
        <v>Ready to Drink1420</v>
      </c>
      <c r="M5763" s="191">
        <f>VLOOKUP(L5763,'Slope %'!C:D,2,0)</f>
        <v>0.12</v>
      </c>
    </row>
    <row r="5764" spans="1:13" x14ac:dyDescent="0.25">
      <c r="A5764">
        <v>61856</v>
      </c>
      <c r="B5764" s="58" t="s">
        <v>4783</v>
      </c>
      <c r="C5764" s="58" t="s">
        <v>673</v>
      </c>
      <c r="D5764" s="58" t="s">
        <v>750</v>
      </c>
      <c r="E5764" s="58">
        <v>1420</v>
      </c>
      <c r="F5764" s="58">
        <v>6</v>
      </c>
      <c r="G5764" s="59">
        <v>0.04</v>
      </c>
      <c r="H5764" s="58" t="s">
        <v>751</v>
      </c>
      <c r="I5764" s="59">
        <v>12.99</v>
      </c>
      <c r="J5764">
        <v>4</v>
      </c>
      <c r="K5764" s="191"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0.04</v>
      </c>
      <c r="L5764" s="192" t="str">
        <f t="shared" si="90"/>
        <v>Ready to Drink1420</v>
      </c>
      <c r="M5764" s="191">
        <f>VLOOKUP(L5764,'Slope %'!C:D,2,0)</f>
        <v>0.12</v>
      </c>
    </row>
    <row r="5765" spans="1:13" x14ac:dyDescent="0.25">
      <c r="A5765">
        <v>61869</v>
      </c>
      <c r="B5765" s="58" t="s">
        <v>1373</v>
      </c>
      <c r="C5765" s="58" t="s">
        <v>414</v>
      </c>
      <c r="D5765" s="58" t="s">
        <v>418</v>
      </c>
      <c r="E5765" s="58">
        <v>50</v>
      </c>
      <c r="F5765" s="58">
        <v>144</v>
      </c>
      <c r="G5765" s="59">
        <v>40</v>
      </c>
      <c r="H5765" s="58" t="s">
        <v>428</v>
      </c>
      <c r="I5765" s="59">
        <v>5.49</v>
      </c>
      <c r="J5765">
        <v>1</v>
      </c>
      <c r="K5765" s="191"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2.13</v>
      </c>
      <c r="L5765" s="192" t="str">
        <f t="shared" si="90"/>
        <v>Spirits50</v>
      </c>
      <c r="M5765" s="191">
        <f>VLOOKUP(L5765,'Slope %'!C:D,2,0)</f>
        <v>0.1</v>
      </c>
    </row>
    <row r="5766" spans="1:13" x14ac:dyDescent="0.25">
      <c r="A5766">
        <v>61871</v>
      </c>
      <c r="B5766" s="58" t="s">
        <v>4784</v>
      </c>
      <c r="C5766" s="58" t="s">
        <v>410</v>
      </c>
      <c r="D5766" s="58" t="s">
        <v>621</v>
      </c>
      <c r="E5766" s="58">
        <v>330</v>
      </c>
      <c r="F5766" s="58">
        <v>24</v>
      </c>
      <c r="G5766" s="59">
        <v>4</v>
      </c>
      <c r="H5766" s="58" t="s">
        <v>412</v>
      </c>
      <c r="I5766" s="59">
        <v>2.99</v>
      </c>
      <c r="J5766">
        <v>1</v>
      </c>
      <c r="K5766" s="191"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1.03</v>
      </c>
      <c r="L5766" s="192" t="str">
        <f t="shared" si="90"/>
        <v>Beer330</v>
      </c>
      <c r="M5766" s="191">
        <f>VLOOKUP(L5766,'Slope %'!C:D,2,0)</f>
        <v>0.12</v>
      </c>
    </row>
    <row r="5767" spans="1:13" x14ac:dyDescent="0.25">
      <c r="A5767">
        <v>61871</v>
      </c>
      <c r="B5767" s="58" t="s">
        <v>4784</v>
      </c>
      <c r="C5767" s="58" t="s">
        <v>410</v>
      </c>
      <c r="D5767" s="58" t="s">
        <v>621</v>
      </c>
      <c r="E5767" s="58">
        <v>330</v>
      </c>
      <c r="F5767" s="58">
        <v>24</v>
      </c>
      <c r="G5767" s="59">
        <v>4</v>
      </c>
      <c r="H5767" s="58" t="s">
        <v>412</v>
      </c>
      <c r="I5767" s="59">
        <v>2.99</v>
      </c>
      <c r="J5767">
        <v>1</v>
      </c>
      <c r="K5767" s="191"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1.03</v>
      </c>
      <c r="L5767" s="192" t="str">
        <f t="shared" si="90"/>
        <v>Beer330</v>
      </c>
      <c r="M5767" s="191">
        <f>VLOOKUP(L5767,'Slope %'!C:D,2,0)</f>
        <v>0.12</v>
      </c>
    </row>
    <row r="5768" spans="1:13" x14ac:dyDescent="0.25">
      <c r="A5768">
        <v>61874</v>
      </c>
      <c r="B5768" s="58" t="s">
        <v>4785</v>
      </c>
      <c r="C5768" s="58" t="s">
        <v>410</v>
      </c>
      <c r="D5768" s="58" t="s">
        <v>621</v>
      </c>
      <c r="E5768" s="58">
        <v>3960</v>
      </c>
      <c r="F5768" s="58">
        <v>2</v>
      </c>
      <c r="G5768" s="59">
        <v>4</v>
      </c>
      <c r="H5768" s="58" t="s">
        <v>412</v>
      </c>
      <c r="I5768" s="59">
        <v>32.99</v>
      </c>
      <c r="J5768">
        <v>12</v>
      </c>
      <c r="K5768" s="191"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12.37</v>
      </c>
      <c r="L5768" s="192" t="str">
        <f t="shared" si="90"/>
        <v>Beer3960</v>
      </c>
      <c r="M5768" s="191">
        <f>VLOOKUP(L5768,'Slope %'!C:D,2,0)</f>
        <v>7.0000000000000007E-2</v>
      </c>
    </row>
    <row r="5769" spans="1:13" x14ac:dyDescent="0.25">
      <c r="A5769">
        <v>61874</v>
      </c>
      <c r="B5769" s="58" t="s">
        <v>4785</v>
      </c>
      <c r="C5769" s="58" t="s">
        <v>410</v>
      </c>
      <c r="D5769" s="58" t="s">
        <v>621</v>
      </c>
      <c r="E5769" s="58">
        <v>3960</v>
      </c>
      <c r="F5769" s="58">
        <v>2</v>
      </c>
      <c r="G5769" s="59">
        <v>4</v>
      </c>
      <c r="H5769" s="58" t="s">
        <v>412</v>
      </c>
      <c r="I5769" s="59">
        <v>32.99</v>
      </c>
      <c r="J5769">
        <v>12</v>
      </c>
      <c r="K5769" s="191"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12.37</v>
      </c>
      <c r="L5769" s="192" t="str">
        <f t="shared" si="90"/>
        <v>Beer3960</v>
      </c>
      <c r="M5769" s="191">
        <f>VLOOKUP(L5769,'Slope %'!C:D,2,0)</f>
        <v>7.0000000000000007E-2</v>
      </c>
    </row>
    <row r="5770" spans="1:13" x14ac:dyDescent="0.25">
      <c r="A5770">
        <v>61875</v>
      </c>
      <c r="B5770" s="58" t="s">
        <v>4786</v>
      </c>
      <c r="C5770" s="58" t="s">
        <v>673</v>
      </c>
      <c r="D5770" s="58" t="s">
        <v>750</v>
      </c>
      <c r="E5770" s="58">
        <v>2840</v>
      </c>
      <c r="F5770" s="58">
        <v>3</v>
      </c>
      <c r="G5770" s="59">
        <v>4</v>
      </c>
      <c r="H5770" s="58" t="s">
        <v>448</v>
      </c>
      <c r="I5770" s="59">
        <v>27.99</v>
      </c>
      <c r="J5770">
        <v>8</v>
      </c>
      <c r="K5770" s="191"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8.8699999999999992</v>
      </c>
      <c r="L5770" s="192" t="str">
        <f t="shared" si="90"/>
        <v>Ready to Drink2840</v>
      </c>
      <c r="M5770" s="191">
        <f>VLOOKUP(L5770,'Slope %'!C:D,2,0)</f>
        <v>7.0000000000000007E-2</v>
      </c>
    </row>
    <row r="5771" spans="1:13" x14ac:dyDescent="0.25">
      <c r="A5771">
        <v>61875</v>
      </c>
      <c r="B5771" s="58" t="s">
        <v>4786</v>
      </c>
      <c r="C5771" s="58" t="s">
        <v>673</v>
      </c>
      <c r="D5771" s="58" t="s">
        <v>750</v>
      </c>
      <c r="E5771" s="58">
        <v>2840</v>
      </c>
      <c r="F5771" s="58">
        <v>3</v>
      </c>
      <c r="G5771" s="59">
        <v>4</v>
      </c>
      <c r="H5771" s="58" t="s">
        <v>448</v>
      </c>
      <c r="I5771" s="59">
        <v>27.99</v>
      </c>
      <c r="J5771">
        <v>8</v>
      </c>
      <c r="K5771" s="191"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8.8699999999999992</v>
      </c>
      <c r="L5771" s="192" t="str">
        <f t="shared" si="90"/>
        <v>Ready to Drink2840</v>
      </c>
      <c r="M5771" s="191">
        <f>VLOOKUP(L5771,'Slope %'!C:D,2,0)</f>
        <v>7.0000000000000007E-2</v>
      </c>
    </row>
    <row r="5772" spans="1:13" x14ac:dyDescent="0.25">
      <c r="A5772">
        <v>61876</v>
      </c>
      <c r="B5772" s="58" t="s">
        <v>4787</v>
      </c>
      <c r="C5772" s="58" t="s">
        <v>410</v>
      </c>
      <c r="D5772" s="58" t="s">
        <v>621</v>
      </c>
      <c r="E5772" s="58">
        <v>3960</v>
      </c>
      <c r="F5772" s="58">
        <v>2</v>
      </c>
      <c r="G5772" s="59">
        <v>4</v>
      </c>
      <c r="H5772" s="58" t="s">
        <v>412</v>
      </c>
      <c r="I5772" s="59">
        <v>32.99</v>
      </c>
      <c r="J5772">
        <v>12</v>
      </c>
      <c r="K5772" s="191"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12.37</v>
      </c>
      <c r="L5772" s="192" t="str">
        <f t="shared" si="90"/>
        <v>Beer3960</v>
      </c>
      <c r="M5772" s="191">
        <f>VLOOKUP(L5772,'Slope %'!C:D,2,0)</f>
        <v>7.0000000000000007E-2</v>
      </c>
    </row>
    <row r="5773" spans="1:13" x14ac:dyDescent="0.25">
      <c r="A5773">
        <v>61876</v>
      </c>
      <c r="B5773" s="58" t="s">
        <v>4787</v>
      </c>
      <c r="C5773" s="58" t="s">
        <v>410</v>
      </c>
      <c r="D5773" s="58" t="s">
        <v>621</v>
      </c>
      <c r="E5773" s="58">
        <v>3960</v>
      </c>
      <c r="F5773" s="58">
        <v>2</v>
      </c>
      <c r="G5773" s="59">
        <v>4</v>
      </c>
      <c r="H5773" s="58" t="s">
        <v>412</v>
      </c>
      <c r="I5773" s="59">
        <v>32.99</v>
      </c>
      <c r="J5773">
        <v>12</v>
      </c>
      <c r="K5773" s="191"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12.37</v>
      </c>
      <c r="L5773" s="192" t="str">
        <f t="shared" si="90"/>
        <v>Beer3960</v>
      </c>
      <c r="M5773" s="191">
        <f>VLOOKUP(L5773,'Slope %'!C:D,2,0)</f>
        <v>7.0000000000000007E-2</v>
      </c>
    </row>
    <row r="5774" spans="1:13" x14ac:dyDescent="0.25">
      <c r="A5774">
        <v>61883</v>
      </c>
      <c r="B5774" s="58" t="s">
        <v>4788</v>
      </c>
      <c r="C5774" s="58" t="s">
        <v>673</v>
      </c>
      <c r="D5774" s="58" t="s">
        <v>750</v>
      </c>
      <c r="E5774" s="58">
        <v>2840</v>
      </c>
      <c r="F5774" s="58">
        <v>3</v>
      </c>
      <c r="G5774" s="59">
        <v>5</v>
      </c>
      <c r="H5774" s="58" t="s">
        <v>448</v>
      </c>
      <c r="I5774" s="59">
        <v>29.99</v>
      </c>
      <c r="J5774">
        <v>8</v>
      </c>
      <c r="K5774" s="191"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11.09</v>
      </c>
      <c r="L5774" s="192" t="str">
        <f t="shared" si="90"/>
        <v>Ready to Drink2840</v>
      </c>
      <c r="M5774" s="191">
        <f>VLOOKUP(L5774,'Slope %'!C:D,2,0)</f>
        <v>7.0000000000000007E-2</v>
      </c>
    </row>
    <row r="5775" spans="1:13" x14ac:dyDescent="0.25">
      <c r="A5775">
        <v>61883</v>
      </c>
      <c r="B5775" s="58" t="s">
        <v>4788</v>
      </c>
      <c r="C5775" s="58" t="s">
        <v>673</v>
      </c>
      <c r="D5775" s="58" t="s">
        <v>750</v>
      </c>
      <c r="E5775" s="58">
        <v>2840</v>
      </c>
      <c r="F5775" s="58">
        <v>3</v>
      </c>
      <c r="G5775" s="59">
        <v>5</v>
      </c>
      <c r="H5775" s="58" t="s">
        <v>448</v>
      </c>
      <c r="I5775" s="59">
        <v>29.99</v>
      </c>
      <c r="J5775">
        <v>8</v>
      </c>
      <c r="K5775" s="191"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11.09</v>
      </c>
      <c r="L5775" s="192" t="str">
        <f t="shared" si="90"/>
        <v>Ready to Drink2840</v>
      </c>
      <c r="M5775" s="191">
        <f>VLOOKUP(L5775,'Slope %'!C:D,2,0)</f>
        <v>7.0000000000000007E-2</v>
      </c>
    </row>
    <row r="5776" spans="1:13" x14ac:dyDescent="0.25">
      <c r="A5776">
        <v>61897</v>
      </c>
      <c r="B5776" s="58" t="s">
        <v>4789</v>
      </c>
      <c r="C5776" s="58" t="s">
        <v>410</v>
      </c>
      <c r="D5776" s="58" t="s">
        <v>411</v>
      </c>
      <c r="E5776" s="58">
        <v>2130</v>
      </c>
      <c r="F5776" s="58">
        <v>4</v>
      </c>
      <c r="G5776" s="59">
        <v>5</v>
      </c>
      <c r="H5776" s="58" t="s">
        <v>833</v>
      </c>
      <c r="I5776" s="59">
        <v>14.29</v>
      </c>
      <c r="J5776">
        <v>6</v>
      </c>
      <c r="K5776" s="191"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8.31</v>
      </c>
      <c r="L5776" s="192" t="str">
        <f t="shared" si="90"/>
        <v>Beer2130</v>
      </c>
      <c r="M5776" s="191">
        <f>VLOOKUP(L5776,'Slope %'!C:D,2,0)</f>
        <v>0.1</v>
      </c>
    </row>
    <row r="5777" spans="1:13" x14ac:dyDescent="0.25">
      <c r="A5777">
        <v>61897</v>
      </c>
      <c r="B5777" s="58" t="s">
        <v>4789</v>
      </c>
      <c r="C5777" s="58" t="s">
        <v>410</v>
      </c>
      <c r="D5777" s="58" t="s">
        <v>411</v>
      </c>
      <c r="E5777" s="58">
        <v>2130</v>
      </c>
      <c r="F5777" s="58">
        <v>4</v>
      </c>
      <c r="G5777" s="59">
        <v>5</v>
      </c>
      <c r="H5777" s="58" t="s">
        <v>833</v>
      </c>
      <c r="I5777" s="59">
        <v>14.29</v>
      </c>
      <c r="J5777">
        <v>6</v>
      </c>
      <c r="K5777" s="191"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8.31</v>
      </c>
      <c r="L5777" s="192" t="str">
        <f t="shared" si="90"/>
        <v>Beer2130</v>
      </c>
      <c r="M5777" s="191">
        <f>VLOOKUP(L5777,'Slope %'!C:D,2,0)</f>
        <v>0.1</v>
      </c>
    </row>
    <row r="5778" spans="1:13" x14ac:dyDescent="0.25">
      <c r="A5778">
        <v>61904</v>
      </c>
      <c r="B5778" s="58" t="s">
        <v>4790</v>
      </c>
      <c r="C5778" s="58" t="s">
        <v>414</v>
      </c>
      <c r="D5778" s="58" t="s">
        <v>810</v>
      </c>
      <c r="E5778" s="58">
        <v>750</v>
      </c>
      <c r="F5778" s="58">
        <v>6</v>
      </c>
      <c r="G5778" s="59">
        <v>50</v>
      </c>
      <c r="H5778" s="58" t="s">
        <v>784</v>
      </c>
      <c r="I5778" s="59">
        <v>79.989999999999995</v>
      </c>
      <c r="J5778">
        <v>1</v>
      </c>
      <c r="K5778" s="191"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29.28</v>
      </c>
      <c r="L5778" s="192" t="str">
        <f t="shared" si="90"/>
        <v>Spirits750</v>
      </c>
      <c r="M5778" s="191">
        <f>VLOOKUP(L5778,'Slope %'!C:D,2,0)</f>
        <v>7.0000000000000007E-2</v>
      </c>
    </row>
    <row r="5779" spans="1:13" x14ac:dyDescent="0.25">
      <c r="A5779">
        <v>61905</v>
      </c>
      <c r="B5779" s="58" t="s">
        <v>4791</v>
      </c>
      <c r="C5779" s="58" t="s">
        <v>410</v>
      </c>
      <c r="D5779" s="58" t="s">
        <v>1539</v>
      </c>
      <c r="E5779" s="58">
        <v>355</v>
      </c>
      <c r="F5779" s="58">
        <v>24</v>
      </c>
      <c r="G5779" s="59">
        <v>1E-4</v>
      </c>
      <c r="H5779" s="58" t="s">
        <v>448</v>
      </c>
      <c r="I5779" s="59">
        <v>2.25</v>
      </c>
      <c r="J5779">
        <v>1</v>
      </c>
      <c r="K5779" s="191"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0</v>
      </c>
      <c r="L5779" s="192" t="str">
        <f t="shared" si="90"/>
        <v>Beer355</v>
      </c>
      <c r="M5779" s="191">
        <f>VLOOKUP(L5779,'Slope %'!C:D,2,0)</f>
        <v>0.12</v>
      </c>
    </row>
    <row r="5780" spans="1:13" x14ac:dyDescent="0.25">
      <c r="A5780">
        <v>61905</v>
      </c>
      <c r="B5780" s="58" t="s">
        <v>4791</v>
      </c>
      <c r="C5780" s="58" t="s">
        <v>410</v>
      </c>
      <c r="D5780" s="58" t="s">
        <v>1539</v>
      </c>
      <c r="E5780" s="58">
        <v>355</v>
      </c>
      <c r="F5780" s="58">
        <v>24</v>
      </c>
      <c r="G5780" s="59">
        <v>1E-4</v>
      </c>
      <c r="H5780" s="58" t="s">
        <v>448</v>
      </c>
      <c r="I5780" s="59">
        <v>2.25</v>
      </c>
      <c r="J5780">
        <v>1</v>
      </c>
      <c r="K5780" s="191"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0</v>
      </c>
      <c r="L5780" s="192" t="str">
        <f t="shared" si="90"/>
        <v>Beer355</v>
      </c>
      <c r="M5780" s="191">
        <f>VLOOKUP(L5780,'Slope %'!C:D,2,0)</f>
        <v>0.12</v>
      </c>
    </row>
    <row r="5781" spans="1:13" x14ac:dyDescent="0.25">
      <c r="A5781">
        <v>61908</v>
      </c>
      <c r="B5781" s="58" t="s">
        <v>4792</v>
      </c>
      <c r="C5781" s="58" t="s">
        <v>423</v>
      </c>
      <c r="D5781" s="58" t="s">
        <v>465</v>
      </c>
      <c r="E5781" s="58">
        <v>750</v>
      </c>
      <c r="F5781" s="58">
        <v>12</v>
      </c>
      <c r="G5781" s="59">
        <v>8.5</v>
      </c>
      <c r="H5781" s="58" t="s">
        <v>586</v>
      </c>
      <c r="I5781" s="59">
        <v>18.989999999999998</v>
      </c>
      <c r="J5781">
        <v>1</v>
      </c>
      <c r="K5781" s="191"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4.9800000000000004</v>
      </c>
      <c r="L5781" s="192" t="str">
        <f t="shared" si="90"/>
        <v>Wine750</v>
      </c>
      <c r="M5781" s="191">
        <f>VLOOKUP(L5781,'Slope %'!C:D,2,0)</f>
        <v>0.1</v>
      </c>
    </row>
    <row r="5782" spans="1:13" x14ac:dyDescent="0.25">
      <c r="A5782">
        <v>61911</v>
      </c>
      <c r="B5782" s="58" t="s">
        <v>4793</v>
      </c>
      <c r="C5782" s="58" t="s">
        <v>423</v>
      </c>
      <c r="D5782" s="58" t="s">
        <v>465</v>
      </c>
      <c r="E5782" s="58">
        <v>750</v>
      </c>
      <c r="F5782" s="58">
        <v>12</v>
      </c>
      <c r="G5782" s="59">
        <v>12.5</v>
      </c>
      <c r="H5782" s="58" t="s">
        <v>421</v>
      </c>
      <c r="I5782" s="59">
        <v>24.99</v>
      </c>
      <c r="J5782">
        <v>1</v>
      </c>
      <c r="K5782" s="191"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7.32</v>
      </c>
      <c r="L5782" s="192" t="str">
        <f t="shared" si="90"/>
        <v>Wine750</v>
      </c>
      <c r="M5782" s="191">
        <f>VLOOKUP(L5782,'Slope %'!C:D,2,0)</f>
        <v>0.1</v>
      </c>
    </row>
    <row r="5783" spans="1:13" x14ac:dyDescent="0.25">
      <c r="A5783">
        <v>61912</v>
      </c>
      <c r="B5783" s="58" t="s">
        <v>4794</v>
      </c>
      <c r="C5783" s="58" t="s">
        <v>410</v>
      </c>
      <c r="D5783" s="58" t="s">
        <v>717</v>
      </c>
      <c r="E5783" s="58">
        <v>473</v>
      </c>
      <c r="F5783" s="58">
        <v>24</v>
      </c>
      <c r="G5783" s="59">
        <v>6.7</v>
      </c>
      <c r="H5783" s="58" t="s">
        <v>2967</v>
      </c>
      <c r="I5783" s="59">
        <v>4.79</v>
      </c>
      <c r="J5783">
        <v>1</v>
      </c>
      <c r="K5783" s="191"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2.4700000000000002</v>
      </c>
      <c r="L5783" s="192" t="str">
        <f t="shared" si="90"/>
        <v>Beer473</v>
      </c>
      <c r="M5783" s="191">
        <f>VLOOKUP(L5783,'Slope %'!C:D,2,0)</f>
        <v>0.12</v>
      </c>
    </row>
    <row r="5784" spans="1:13" x14ac:dyDescent="0.25">
      <c r="A5784">
        <v>61912</v>
      </c>
      <c r="B5784" s="58" t="s">
        <v>4794</v>
      </c>
      <c r="C5784" s="58" t="s">
        <v>410</v>
      </c>
      <c r="D5784" s="58" t="s">
        <v>717</v>
      </c>
      <c r="E5784" s="58">
        <v>473</v>
      </c>
      <c r="F5784" s="58">
        <v>24</v>
      </c>
      <c r="G5784" s="59">
        <v>6.7</v>
      </c>
      <c r="H5784" s="58" t="s">
        <v>2967</v>
      </c>
      <c r="I5784" s="59">
        <v>4.79</v>
      </c>
      <c r="J5784">
        <v>1</v>
      </c>
      <c r="K5784" s="191"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2.4700000000000002</v>
      </c>
      <c r="L5784" s="192" t="str">
        <f t="shared" si="90"/>
        <v>Beer473</v>
      </c>
      <c r="M5784" s="191">
        <f>VLOOKUP(L5784,'Slope %'!C:D,2,0)</f>
        <v>0.12</v>
      </c>
    </row>
    <row r="5785" spans="1:13" x14ac:dyDescent="0.25">
      <c r="A5785">
        <v>61913</v>
      </c>
      <c r="B5785" s="58" t="s">
        <v>4795</v>
      </c>
      <c r="C5785" s="58" t="s">
        <v>673</v>
      </c>
      <c r="D5785" s="58" t="s">
        <v>1122</v>
      </c>
      <c r="E5785" s="58">
        <v>30000</v>
      </c>
      <c r="F5785" s="58">
        <v>1</v>
      </c>
      <c r="G5785" s="59">
        <v>5.5</v>
      </c>
      <c r="H5785" s="58" t="s">
        <v>3224</v>
      </c>
      <c r="I5785" s="59">
        <v>295</v>
      </c>
      <c r="J5785">
        <v>1</v>
      </c>
      <c r="K5785" s="191"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128.82</v>
      </c>
      <c r="L5785" s="192" t="str">
        <f t="shared" si="90"/>
        <v>Ready to Drink30000</v>
      </c>
      <c r="M5785" s="191" t="e">
        <f>VLOOKUP(L5785,'Slope %'!C:D,2,0)</f>
        <v>#N/A</v>
      </c>
    </row>
    <row r="5786" spans="1:13" x14ac:dyDescent="0.25">
      <c r="A5786">
        <v>61913</v>
      </c>
      <c r="B5786" s="58" t="s">
        <v>4795</v>
      </c>
      <c r="C5786" s="58" t="s">
        <v>673</v>
      </c>
      <c r="D5786" s="58" t="s">
        <v>1122</v>
      </c>
      <c r="E5786" s="58">
        <v>30000</v>
      </c>
      <c r="F5786" s="58">
        <v>1</v>
      </c>
      <c r="G5786" s="59">
        <v>5.5</v>
      </c>
      <c r="H5786" s="58" t="s">
        <v>3224</v>
      </c>
      <c r="I5786" s="59">
        <v>295</v>
      </c>
      <c r="J5786">
        <v>1</v>
      </c>
      <c r="K5786" s="191"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128.82</v>
      </c>
      <c r="L5786" s="192" t="str">
        <f t="shared" si="90"/>
        <v>Ready to Drink30000</v>
      </c>
      <c r="M5786" s="191" t="e">
        <f>VLOOKUP(L5786,'Slope %'!C:D,2,0)</f>
        <v>#N/A</v>
      </c>
    </row>
    <row r="5787" spans="1:13" x14ac:dyDescent="0.25">
      <c r="A5787">
        <v>61916</v>
      </c>
      <c r="B5787" s="58" t="s">
        <v>4796</v>
      </c>
      <c r="C5787" s="58" t="s">
        <v>410</v>
      </c>
      <c r="D5787" s="58" t="s">
        <v>411</v>
      </c>
      <c r="E5787" s="58">
        <v>473</v>
      </c>
      <c r="F5787" s="58">
        <v>24</v>
      </c>
      <c r="G5787" s="59">
        <v>5</v>
      </c>
      <c r="H5787" s="58" t="s">
        <v>1959</v>
      </c>
      <c r="I5787" s="59">
        <v>4.09</v>
      </c>
      <c r="J5787">
        <v>1</v>
      </c>
      <c r="K5787" s="191"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1.85</v>
      </c>
      <c r="L5787" s="192" t="str">
        <f t="shared" si="90"/>
        <v>Beer473</v>
      </c>
      <c r="M5787" s="191">
        <f>VLOOKUP(L5787,'Slope %'!C:D,2,0)</f>
        <v>0.12</v>
      </c>
    </row>
    <row r="5788" spans="1:13" x14ac:dyDescent="0.25">
      <c r="A5788">
        <v>61916</v>
      </c>
      <c r="B5788" s="58" t="s">
        <v>4796</v>
      </c>
      <c r="C5788" s="58" t="s">
        <v>410</v>
      </c>
      <c r="D5788" s="58" t="s">
        <v>411</v>
      </c>
      <c r="E5788" s="58">
        <v>473</v>
      </c>
      <c r="F5788" s="58">
        <v>24</v>
      </c>
      <c r="G5788" s="59">
        <v>5</v>
      </c>
      <c r="H5788" s="58" t="s">
        <v>1959</v>
      </c>
      <c r="I5788" s="59">
        <v>4.09</v>
      </c>
      <c r="J5788">
        <v>1</v>
      </c>
      <c r="K5788" s="191"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1.85</v>
      </c>
      <c r="L5788" s="192" t="str">
        <f t="shared" si="90"/>
        <v>Beer473</v>
      </c>
      <c r="M5788" s="191">
        <f>VLOOKUP(L5788,'Slope %'!C:D,2,0)</f>
        <v>0.12</v>
      </c>
    </row>
    <row r="5789" spans="1:13" x14ac:dyDescent="0.25">
      <c r="A5789">
        <v>61929</v>
      </c>
      <c r="B5789" s="58" t="s">
        <v>2023</v>
      </c>
      <c r="C5789" s="58" t="s">
        <v>423</v>
      </c>
      <c r="D5789" s="58" t="s">
        <v>851</v>
      </c>
      <c r="E5789" s="58">
        <v>750</v>
      </c>
      <c r="F5789" s="58">
        <v>6</v>
      </c>
      <c r="G5789" s="59">
        <v>0.5</v>
      </c>
      <c r="H5789" s="58" t="s">
        <v>2024</v>
      </c>
      <c r="I5789" s="59">
        <v>9.7899999999999991</v>
      </c>
      <c r="J5789">
        <v>1</v>
      </c>
      <c r="K5789" s="191"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0.28999999999999998</v>
      </c>
      <c r="L5789" s="192" t="str">
        <f t="shared" si="90"/>
        <v>Wine750</v>
      </c>
      <c r="M5789" s="191">
        <f>VLOOKUP(L5789,'Slope %'!C:D,2,0)</f>
        <v>0.1</v>
      </c>
    </row>
    <row r="5790" spans="1:13" x14ac:dyDescent="0.25">
      <c r="A5790">
        <v>61930</v>
      </c>
      <c r="B5790" s="58" t="s">
        <v>866</v>
      </c>
      <c r="C5790" s="58" t="s">
        <v>414</v>
      </c>
      <c r="D5790" s="58" t="s">
        <v>623</v>
      </c>
      <c r="E5790" s="58">
        <v>50</v>
      </c>
      <c r="F5790" s="58">
        <v>120</v>
      </c>
      <c r="G5790" s="59">
        <v>40</v>
      </c>
      <c r="H5790" s="58" t="s">
        <v>428</v>
      </c>
      <c r="I5790" s="59">
        <v>6.99</v>
      </c>
      <c r="J5790">
        <v>1</v>
      </c>
      <c r="K5790" s="191"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2.13</v>
      </c>
      <c r="L5790" s="192" t="str">
        <f t="shared" si="90"/>
        <v>Spirits50</v>
      </c>
      <c r="M5790" s="191">
        <f>VLOOKUP(L5790,'Slope %'!C:D,2,0)</f>
        <v>0.1</v>
      </c>
    </row>
    <row r="5791" spans="1:13" x14ac:dyDescent="0.25">
      <c r="A5791">
        <v>61932</v>
      </c>
      <c r="B5791" s="58" t="s">
        <v>4797</v>
      </c>
      <c r="C5791" s="58" t="s">
        <v>414</v>
      </c>
      <c r="D5791" s="58" t="s">
        <v>810</v>
      </c>
      <c r="E5791" s="58">
        <v>750</v>
      </c>
      <c r="F5791" s="58">
        <v>12</v>
      </c>
      <c r="G5791" s="59">
        <v>45</v>
      </c>
      <c r="H5791" s="58" t="s">
        <v>416</v>
      </c>
      <c r="I5791" s="59">
        <v>39.99</v>
      </c>
      <c r="J5791">
        <v>1</v>
      </c>
      <c r="K5791" s="191"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26.35</v>
      </c>
      <c r="L5791" s="192" t="str">
        <f t="shared" si="90"/>
        <v>Spirits750</v>
      </c>
      <c r="M5791" s="191">
        <f>VLOOKUP(L5791,'Slope %'!C:D,2,0)</f>
        <v>7.0000000000000007E-2</v>
      </c>
    </row>
    <row r="5792" spans="1:13" x14ac:dyDescent="0.25">
      <c r="A5792">
        <v>61995</v>
      </c>
      <c r="B5792" s="58" t="s">
        <v>4798</v>
      </c>
      <c r="C5792" s="58" t="s">
        <v>423</v>
      </c>
      <c r="D5792" s="58" t="s">
        <v>467</v>
      </c>
      <c r="E5792" s="58">
        <v>750</v>
      </c>
      <c r="F5792" s="58">
        <v>12</v>
      </c>
      <c r="G5792" s="59">
        <v>12.5</v>
      </c>
      <c r="H5792" s="58" t="s">
        <v>437</v>
      </c>
      <c r="I5792" s="59">
        <v>12.99</v>
      </c>
      <c r="J5792">
        <v>1</v>
      </c>
      <c r="K5792" s="191"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7.32</v>
      </c>
      <c r="L5792" s="192" t="str">
        <f t="shared" si="90"/>
        <v>Wine750</v>
      </c>
      <c r="M5792" s="191">
        <f>VLOOKUP(L5792,'Slope %'!C:D,2,0)</f>
        <v>0.1</v>
      </c>
    </row>
    <row r="5793" spans="1:13" x14ac:dyDescent="0.25">
      <c r="A5793">
        <v>62005</v>
      </c>
      <c r="B5793" s="58" t="s">
        <v>4799</v>
      </c>
      <c r="C5793" s="58" t="s">
        <v>423</v>
      </c>
      <c r="D5793" s="58" t="s">
        <v>436</v>
      </c>
      <c r="E5793" s="58">
        <v>750</v>
      </c>
      <c r="F5793" s="58">
        <v>12</v>
      </c>
      <c r="G5793" s="59">
        <v>15.4</v>
      </c>
      <c r="H5793" s="58" t="s">
        <v>1040</v>
      </c>
      <c r="I5793" s="59">
        <v>69.989999999999995</v>
      </c>
      <c r="J5793">
        <v>1</v>
      </c>
      <c r="K5793" s="191"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9.02</v>
      </c>
      <c r="L5793" s="192" t="str">
        <f t="shared" si="90"/>
        <v>Wine750</v>
      </c>
      <c r="M5793" s="191">
        <f>VLOOKUP(L5793,'Slope %'!C:D,2,0)</f>
        <v>0.1</v>
      </c>
    </row>
    <row r="5794" spans="1:13" x14ac:dyDescent="0.25">
      <c r="A5794">
        <v>62007</v>
      </c>
      <c r="B5794" s="58" t="s">
        <v>4800</v>
      </c>
      <c r="C5794" s="58" t="s">
        <v>410</v>
      </c>
      <c r="D5794" s="58" t="s">
        <v>717</v>
      </c>
      <c r="E5794" s="58">
        <v>473</v>
      </c>
      <c r="F5794" s="58">
        <v>24</v>
      </c>
      <c r="G5794" s="59">
        <v>5.9</v>
      </c>
      <c r="H5794" s="58" t="s">
        <v>2280</v>
      </c>
      <c r="I5794" s="59">
        <v>4.99</v>
      </c>
      <c r="J5794">
        <v>1</v>
      </c>
      <c r="K5794" s="191"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2.1800000000000002</v>
      </c>
      <c r="L5794" s="192" t="str">
        <f t="shared" si="90"/>
        <v>Beer473</v>
      </c>
      <c r="M5794" s="191">
        <f>VLOOKUP(L5794,'Slope %'!C:D,2,0)</f>
        <v>0.12</v>
      </c>
    </row>
    <row r="5795" spans="1:13" x14ac:dyDescent="0.25">
      <c r="A5795">
        <v>62007</v>
      </c>
      <c r="B5795" s="58" t="s">
        <v>4800</v>
      </c>
      <c r="C5795" s="58" t="s">
        <v>410</v>
      </c>
      <c r="D5795" s="58" t="s">
        <v>717</v>
      </c>
      <c r="E5795" s="58">
        <v>473</v>
      </c>
      <c r="F5795" s="58">
        <v>24</v>
      </c>
      <c r="G5795" s="59">
        <v>5.9</v>
      </c>
      <c r="H5795" s="58" t="s">
        <v>2280</v>
      </c>
      <c r="I5795" s="59">
        <v>4.99</v>
      </c>
      <c r="J5795">
        <v>1</v>
      </c>
      <c r="K5795" s="191"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2.1800000000000002</v>
      </c>
      <c r="L5795" s="192" t="str">
        <f t="shared" si="90"/>
        <v>Beer473</v>
      </c>
      <c r="M5795" s="191">
        <f>VLOOKUP(L5795,'Slope %'!C:D,2,0)</f>
        <v>0.12</v>
      </c>
    </row>
    <row r="5796" spans="1:13" x14ac:dyDescent="0.25">
      <c r="A5796">
        <v>62008</v>
      </c>
      <c r="B5796" s="58" t="s">
        <v>992</v>
      </c>
      <c r="C5796" s="58" t="s">
        <v>414</v>
      </c>
      <c r="D5796" s="58" t="s">
        <v>715</v>
      </c>
      <c r="E5796" s="58">
        <v>50</v>
      </c>
      <c r="F5796" s="58">
        <v>72</v>
      </c>
      <c r="G5796" s="59">
        <v>30</v>
      </c>
      <c r="H5796" s="58" t="s">
        <v>628</v>
      </c>
      <c r="I5796" s="59">
        <v>3.99</v>
      </c>
      <c r="J5796">
        <v>1</v>
      </c>
      <c r="K5796" s="191"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1.6</v>
      </c>
      <c r="L5796" s="192" t="str">
        <f t="shared" si="90"/>
        <v>Spirits50</v>
      </c>
      <c r="M5796" s="191">
        <f>VLOOKUP(L5796,'Slope %'!C:D,2,0)</f>
        <v>0.1</v>
      </c>
    </row>
    <row r="5797" spans="1:13" x14ac:dyDescent="0.25">
      <c r="A5797">
        <v>62010</v>
      </c>
      <c r="B5797" s="58" t="s">
        <v>4801</v>
      </c>
      <c r="C5797" s="58" t="s">
        <v>410</v>
      </c>
      <c r="D5797" s="58" t="s">
        <v>677</v>
      </c>
      <c r="E5797" s="58">
        <v>473</v>
      </c>
      <c r="F5797" s="58">
        <v>24</v>
      </c>
      <c r="G5797" s="59">
        <v>5</v>
      </c>
      <c r="H5797" s="58" t="s">
        <v>2066</v>
      </c>
      <c r="I5797" s="59">
        <v>4.75</v>
      </c>
      <c r="J5797">
        <v>1</v>
      </c>
      <c r="K5797" s="191"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1.85</v>
      </c>
      <c r="L5797" s="192" t="str">
        <f t="shared" si="90"/>
        <v>Beer473</v>
      </c>
      <c r="M5797" s="191">
        <f>VLOOKUP(L5797,'Slope %'!C:D,2,0)</f>
        <v>0.12</v>
      </c>
    </row>
    <row r="5798" spans="1:13" x14ac:dyDescent="0.25">
      <c r="A5798">
        <v>62010</v>
      </c>
      <c r="B5798" s="58" t="s">
        <v>4801</v>
      </c>
      <c r="C5798" s="58" t="s">
        <v>410</v>
      </c>
      <c r="D5798" s="58" t="s">
        <v>677</v>
      </c>
      <c r="E5798" s="58">
        <v>473</v>
      </c>
      <c r="F5798" s="58">
        <v>24</v>
      </c>
      <c r="G5798" s="59">
        <v>5</v>
      </c>
      <c r="H5798" s="58" t="s">
        <v>2066</v>
      </c>
      <c r="I5798" s="59">
        <v>4.75</v>
      </c>
      <c r="J5798">
        <v>1</v>
      </c>
      <c r="K5798" s="191"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1.85</v>
      </c>
      <c r="L5798" s="192" t="str">
        <f t="shared" si="90"/>
        <v>Beer473</v>
      </c>
      <c r="M5798" s="191">
        <f>VLOOKUP(L5798,'Slope %'!C:D,2,0)</f>
        <v>0.12</v>
      </c>
    </row>
    <row r="5799" spans="1:13" x14ac:dyDescent="0.25">
      <c r="A5799">
        <v>62015</v>
      </c>
      <c r="B5799" s="58" t="s">
        <v>4802</v>
      </c>
      <c r="C5799" s="58" t="s">
        <v>410</v>
      </c>
      <c r="D5799" s="58" t="s">
        <v>677</v>
      </c>
      <c r="E5799" s="58">
        <v>473</v>
      </c>
      <c r="F5799" s="58">
        <v>24</v>
      </c>
      <c r="G5799" s="59">
        <v>5</v>
      </c>
      <c r="H5799" s="58" t="s">
        <v>2066</v>
      </c>
      <c r="I5799" s="59">
        <v>4.8899999999999997</v>
      </c>
      <c r="J5799">
        <v>1</v>
      </c>
      <c r="K5799" s="191"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1.85</v>
      </c>
      <c r="L5799" s="192" t="str">
        <f t="shared" si="90"/>
        <v>Beer473</v>
      </c>
      <c r="M5799" s="191">
        <f>VLOOKUP(L5799,'Slope %'!C:D,2,0)</f>
        <v>0.12</v>
      </c>
    </row>
    <row r="5800" spans="1:13" x14ac:dyDescent="0.25">
      <c r="A5800">
        <v>62015</v>
      </c>
      <c r="B5800" s="58" t="s">
        <v>4802</v>
      </c>
      <c r="C5800" s="58" t="s">
        <v>410</v>
      </c>
      <c r="D5800" s="58" t="s">
        <v>677</v>
      </c>
      <c r="E5800" s="58">
        <v>473</v>
      </c>
      <c r="F5800" s="58">
        <v>24</v>
      </c>
      <c r="G5800" s="59">
        <v>5</v>
      </c>
      <c r="H5800" s="58" t="s">
        <v>2066</v>
      </c>
      <c r="I5800" s="59">
        <v>4.8899999999999997</v>
      </c>
      <c r="J5800">
        <v>1</v>
      </c>
      <c r="K5800" s="191"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1.85</v>
      </c>
      <c r="L5800" s="192" t="str">
        <f t="shared" si="90"/>
        <v>Beer473</v>
      </c>
      <c r="M5800" s="191">
        <f>VLOOKUP(L5800,'Slope %'!C:D,2,0)</f>
        <v>0.12</v>
      </c>
    </row>
    <row r="5801" spans="1:13" x14ac:dyDescent="0.25">
      <c r="A5801">
        <v>62017</v>
      </c>
      <c r="B5801" s="58" t="s">
        <v>4803</v>
      </c>
      <c r="C5801" s="58" t="s">
        <v>410</v>
      </c>
      <c r="D5801" s="58" t="s">
        <v>717</v>
      </c>
      <c r="E5801" s="58">
        <v>473</v>
      </c>
      <c r="F5801" s="58">
        <v>24</v>
      </c>
      <c r="G5801" s="59">
        <v>6.3</v>
      </c>
      <c r="H5801" s="58" t="s">
        <v>1526</v>
      </c>
      <c r="I5801" s="59">
        <v>4.25</v>
      </c>
      <c r="J5801">
        <v>1</v>
      </c>
      <c r="K5801" s="191"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2.33</v>
      </c>
      <c r="L5801" s="192" t="str">
        <f t="shared" si="90"/>
        <v>Beer473</v>
      </c>
      <c r="M5801" s="191">
        <f>VLOOKUP(L5801,'Slope %'!C:D,2,0)</f>
        <v>0.12</v>
      </c>
    </row>
    <row r="5802" spans="1:13" x14ac:dyDescent="0.25">
      <c r="A5802">
        <v>62017</v>
      </c>
      <c r="B5802" s="58" t="s">
        <v>4803</v>
      </c>
      <c r="C5802" s="58" t="s">
        <v>410</v>
      </c>
      <c r="D5802" s="58" t="s">
        <v>717</v>
      </c>
      <c r="E5802" s="58">
        <v>473</v>
      </c>
      <c r="F5802" s="58">
        <v>24</v>
      </c>
      <c r="G5802" s="59">
        <v>6.3</v>
      </c>
      <c r="H5802" s="58" t="s">
        <v>1526</v>
      </c>
      <c r="I5802" s="59">
        <v>4.25</v>
      </c>
      <c r="J5802">
        <v>1</v>
      </c>
      <c r="K5802" s="191"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2.33</v>
      </c>
      <c r="L5802" s="192" t="str">
        <f t="shared" si="90"/>
        <v>Beer473</v>
      </c>
      <c r="M5802" s="191">
        <f>VLOOKUP(L5802,'Slope %'!C:D,2,0)</f>
        <v>0.12</v>
      </c>
    </row>
    <row r="5803" spans="1:13" x14ac:dyDescent="0.25">
      <c r="A5803">
        <v>62020</v>
      </c>
      <c r="B5803" s="58" t="s">
        <v>4804</v>
      </c>
      <c r="C5803" s="58" t="s">
        <v>423</v>
      </c>
      <c r="D5803" s="58" t="s">
        <v>598</v>
      </c>
      <c r="E5803" s="58">
        <v>750</v>
      </c>
      <c r="F5803" s="58">
        <v>12</v>
      </c>
      <c r="G5803" s="59">
        <v>15.1</v>
      </c>
      <c r="H5803" s="58" t="s">
        <v>1040</v>
      </c>
      <c r="I5803" s="59">
        <v>69.989999999999995</v>
      </c>
      <c r="J5803">
        <v>1</v>
      </c>
      <c r="K5803" s="191"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8.84</v>
      </c>
      <c r="L5803" s="192" t="str">
        <f t="shared" si="90"/>
        <v>Wine750</v>
      </c>
      <c r="M5803" s="191">
        <f>VLOOKUP(L5803,'Slope %'!C:D,2,0)</f>
        <v>0.1</v>
      </c>
    </row>
    <row r="5804" spans="1:13" x14ac:dyDescent="0.25">
      <c r="A5804">
        <v>62021</v>
      </c>
      <c r="B5804" s="58" t="s">
        <v>4805</v>
      </c>
      <c r="C5804" s="58" t="s">
        <v>414</v>
      </c>
      <c r="D5804" s="58" t="s">
        <v>415</v>
      </c>
      <c r="E5804" s="58">
        <v>750</v>
      </c>
      <c r="F5804" s="58">
        <v>12</v>
      </c>
      <c r="G5804" s="59">
        <v>46</v>
      </c>
      <c r="H5804" s="58" t="s">
        <v>2073</v>
      </c>
      <c r="I5804" s="59">
        <v>67.95</v>
      </c>
      <c r="J5804">
        <v>1</v>
      </c>
      <c r="K5804" s="191"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26.93</v>
      </c>
      <c r="L5804" s="192" t="str">
        <f t="shared" si="90"/>
        <v>Spirits750</v>
      </c>
      <c r="M5804" s="191">
        <f>VLOOKUP(L5804,'Slope %'!C:D,2,0)</f>
        <v>7.0000000000000007E-2</v>
      </c>
    </row>
    <row r="5805" spans="1:13" x14ac:dyDescent="0.25">
      <c r="A5805">
        <v>62022</v>
      </c>
      <c r="B5805" s="58" t="s">
        <v>4806</v>
      </c>
      <c r="C5805" s="58" t="s">
        <v>414</v>
      </c>
      <c r="D5805" s="58" t="s">
        <v>533</v>
      </c>
      <c r="E5805" s="58">
        <v>50</v>
      </c>
      <c r="F5805" s="58">
        <v>120</v>
      </c>
      <c r="G5805" s="59">
        <v>17</v>
      </c>
      <c r="H5805" s="58" t="s">
        <v>628</v>
      </c>
      <c r="I5805" s="59">
        <v>2.99</v>
      </c>
      <c r="J5805">
        <v>1</v>
      </c>
      <c r="K5805" s="191"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0.9</v>
      </c>
      <c r="L5805" s="192" t="str">
        <f t="shared" si="90"/>
        <v>Spirits50</v>
      </c>
      <c r="M5805" s="191">
        <f>VLOOKUP(L5805,'Slope %'!C:D,2,0)</f>
        <v>0.1</v>
      </c>
    </row>
    <row r="5806" spans="1:13" x14ac:dyDescent="0.25">
      <c r="A5806">
        <v>62030</v>
      </c>
      <c r="B5806" s="58" t="s">
        <v>4807</v>
      </c>
      <c r="C5806" s="58" t="s">
        <v>423</v>
      </c>
      <c r="D5806" s="58" t="s">
        <v>476</v>
      </c>
      <c r="E5806" s="58">
        <v>750</v>
      </c>
      <c r="F5806" s="58">
        <v>6</v>
      </c>
      <c r="G5806" s="59">
        <v>15.9</v>
      </c>
      <c r="H5806" s="58" t="s">
        <v>1040</v>
      </c>
      <c r="I5806" s="59">
        <v>219.99</v>
      </c>
      <c r="J5806">
        <v>1</v>
      </c>
      <c r="K5806" s="191"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9.31</v>
      </c>
      <c r="L5806" s="192" t="str">
        <f t="shared" si="90"/>
        <v>Wine750</v>
      </c>
      <c r="M5806" s="191">
        <f>VLOOKUP(L5806,'Slope %'!C:D,2,0)</f>
        <v>0.1</v>
      </c>
    </row>
    <row r="5807" spans="1:13" x14ac:dyDescent="0.25">
      <c r="A5807">
        <v>62031</v>
      </c>
      <c r="B5807" s="58" t="s">
        <v>4808</v>
      </c>
      <c r="C5807" s="58" t="s">
        <v>410</v>
      </c>
      <c r="D5807" s="58" t="s">
        <v>717</v>
      </c>
      <c r="E5807" s="58">
        <v>473</v>
      </c>
      <c r="F5807" s="58">
        <v>24</v>
      </c>
      <c r="G5807" s="59">
        <v>7</v>
      </c>
      <c r="H5807" s="58" t="s">
        <v>3112</v>
      </c>
      <c r="I5807" s="59">
        <v>3.99</v>
      </c>
      <c r="J5807">
        <v>1</v>
      </c>
      <c r="K5807" s="191"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2.58</v>
      </c>
      <c r="L5807" s="192" t="str">
        <f t="shared" si="90"/>
        <v>Beer473</v>
      </c>
      <c r="M5807" s="191">
        <f>VLOOKUP(L5807,'Slope %'!C:D,2,0)</f>
        <v>0.12</v>
      </c>
    </row>
    <row r="5808" spans="1:13" x14ac:dyDescent="0.25">
      <c r="A5808">
        <v>62031</v>
      </c>
      <c r="B5808" s="58" t="s">
        <v>4808</v>
      </c>
      <c r="C5808" s="58" t="s">
        <v>410</v>
      </c>
      <c r="D5808" s="58" t="s">
        <v>717</v>
      </c>
      <c r="E5808" s="58">
        <v>473</v>
      </c>
      <c r="F5808" s="58">
        <v>24</v>
      </c>
      <c r="G5808" s="59">
        <v>7</v>
      </c>
      <c r="H5808" s="58" t="s">
        <v>1903</v>
      </c>
      <c r="I5808" s="59">
        <v>3.99</v>
      </c>
      <c r="J5808">
        <v>1</v>
      </c>
      <c r="K5808" s="191"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2.58</v>
      </c>
      <c r="L5808" s="192" t="str">
        <f t="shared" si="90"/>
        <v>Beer473</v>
      </c>
      <c r="M5808" s="191">
        <f>VLOOKUP(L5808,'Slope %'!C:D,2,0)</f>
        <v>0.12</v>
      </c>
    </row>
    <row r="5809" spans="1:13" x14ac:dyDescent="0.25">
      <c r="A5809">
        <v>62041</v>
      </c>
      <c r="B5809" s="58" t="s">
        <v>4809</v>
      </c>
      <c r="C5809" s="58" t="s">
        <v>410</v>
      </c>
      <c r="D5809" s="58" t="s">
        <v>411</v>
      </c>
      <c r="E5809" s="58">
        <v>473</v>
      </c>
      <c r="F5809" s="58">
        <v>24</v>
      </c>
      <c r="G5809" s="59">
        <v>5.5</v>
      </c>
      <c r="H5809" s="58" t="s">
        <v>3145</v>
      </c>
      <c r="I5809" s="59">
        <v>4.25</v>
      </c>
      <c r="J5809">
        <v>1</v>
      </c>
      <c r="K5809" s="191"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2.0299999999999998</v>
      </c>
      <c r="L5809" s="192" t="str">
        <f t="shared" si="90"/>
        <v>Beer473</v>
      </c>
      <c r="M5809" s="191">
        <f>VLOOKUP(L5809,'Slope %'!C:D,2,0)</f>
        <v>0.12</v>
      </c>
    </row>
    <row r="5810" spans="1:13" x14ac:dyDescent="0.25">
      <c r="A5810">
        <v>62041</v>
      </c>
      <c r="B5810" s="58" t="s">
        <v>4809</v>
      </c>
      <c r="C5810" s="58" t="s">
        <v>410</v>
      </c>
      <c r="D5810" s="58" t="s">
        <v>411</v>
      </c>
      <c r="E5810" s="58">
        <v>473</v>
      </c>
      <c r="F5810" s="58">
        <v>24</v>
      </c>
      <c r="G5810" s="59">
        <v>5.5</v>
      </c>
      <c r="H5810" s="58" t="s">
        <v>1613</v>
      </c>
      <c r="I5810" s="59">
        <v>4.25</v>
      </c>
      <c r="J5810">
        <v>1</v>
      </c>
      <c r="K5810" s="191"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2.0299999999999998</v>
      </c>
      <c r="L5810" s="192" t="str">
        <f t="shared" si="90"/>
        <v>Beer473</v>
      </c>
      <c r="M5810" s="191">
        <f>VLOOKUP(L5810,'Slope %'!C:D,2,0)</f>
        <v>0.12</v>
      </c>
    </row>
    <row r="5811" spans="1:13" x14ac:dyDescent="0.25">
      <c r="A5811">
        <v>62042</v>
      </c>
      <c r="B5811" s="58" t="s">
        <v>4810</v>
      </c>
      <c r="C5811" s="58" t="s">
        <v>414</v>
      </c>
      <c r="D5811" s="58" t="s">
        <v>1896</v>
      </c>
      <c r="E5811" s="58">
        <v>750</v>
      </c>
      <c r="F5811" s="58">
        <v>8</v>
      </c>
      <c r="G5811" s="59">
        <v>43</v>
      </c>
      <c r="H5811" s="58" t="s">
        <v>456</v>
      </c>
      <c r="I5811" s="59">
        <v>37.25</v>
      </c>
      <c r="J5811">
        <v>1</v>
      </c>
      <c r="K5811" s="191"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25.18</v>
      </c>
      <c r="L5811" s="192" t="str">
        <f t="shared" si="90"/>
        <v>Spirits750</v>
      </c>
      <c r="M5811" s="191">
        <f>VLOOKUP(L5811,'Slope %'!C:D,2,0)</f>
        <v>7.0000000000000007E-2</v>
      </c>
    </row>
    <row r="5812" spans="1:13" x14ac:dyDescent="0.25">
      <c r="A5812">
        <v>62054</v>
      </c>
      <c r="B5812" s="58" t="s">
        <v>4811</v>
      </c>
      <c r="C5812" s="58" t="s">
        <v>414</v>
      </c>
      <c r="D5812" s="58" t="s">
        <v>460</v>
      </c>
      <c r="E5812" s="58">
        <v>750</v>
      </c>
      <c r="F5812" s="58">
        <v>6</v>
      </c>
      <c r="G5812" s="59">
        <v>44.8</v>
      </c>
      <c r="H5812" s="58" t="s">
        <v>586</v>
      </c>
      <c r="I5812" s="59">
        <v>39.99</v>
      </c>
      <c r="J5812">
        <v>1</v>
      </c>
      <c r="K5812" s="191"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26.23</v>
      </c>
      <c r="L5812" s="192" t="str">
        <f t="shared" si="90"/>
        <v>Spirits750</v>
      </c>
      <c r="M5812" s="191">
        <f>VLOOKUP(L5812,'Slope %'!C:D,2,0)</f>
        <v>7.0000000000000007E-2</v>
      </c>
    </row>
    <row r="5813" spans="1:13" x14ac:dyDescent="0.25">
      <c r="A5813">
        <v>62067</v>
      </c>
      <c r="B5813" s="58" t="s">
        <v>4812</v>
      </c>
      <c r="C5813" s="58" t="s">
        <v>423</v>
      </c>
      <c r="D5813" s="58" t="s">
        <v>575</v>
      </c>
      <c r="E5813" s="58">
        <v>375</v>
      </c>
      <c r="F5813" s="58">
        <v>24</v>
      </c>
      <c r="G5813" s="59">
        <v>12.5</v>
      </c>
      <c r="H5813" s="58" t="s">
        <v>421</v>
      </c>
      <c r="I5813" s="59">
        <v>11.99</v>
      </c>
      <c r="J5813">
        <v>1</v>
      </c>
      <c r="K5813" s="191"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3.88</v>
      </c>
      <c r="L5813" s="192" t="str">
        <f t="shared" si="90"/>
        <v>Wine375</v>
      </c>
      <c r="M5813" s="191">
        <f>VLOOKUP(L5813,'Slope %'!C:D,2,0)</f>
        <v>0.12</v>
      </c>
    </row>
    <row r="5814" spans="1:13" x14ac:dyDescent="0.25">
      <c r="A5814">
        <v>62069</v>
      </c>
      <c r="B5814" s="58" t="s">
        <v>4813</v>
      </c>
      <c r="C5814" s="58" t="s">
        <v>414</v>
      </c>
      <c r="D5814" s="58" t="s">
        <v>460</v>
      </c>
      <c r="E5814" s="58">
        <v>500</v>
      </c>
      <c r="F5814" s="58">
        <v>6</v>
      </c>
      <c r="G5814" s="59">
        <v>42</v>
      </c>
      <c r="H5814" s="58" t="s">
        <v>421</v>
      </c>
      <c r="I5814" s="59">
        <v>53.99</v>
      </c>
      <c r="J5814">
        <v>1</v>
      </c>
      <c r="K5814" s="191"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17.38</v>
      </c>
      <c r="L5814" s="192" t="str">
        <f t="shared" si="90"/>
        <v>Spirits500</v>
      </c>
      <c r="M5814" s="191">
        <f>VLOOKUP(L5814,'Slope %'!C:D,2,0)</f>
        <v>7.0000000000000007E-2</v>
      </c>
    </row>
    <row r="5815" spans="1:13" x14ac:dyDescent="0.25">
      <c r="A5815">
        <v>62071</v>
      </c>
      <c r="B5815" s="58" t="s">
        <v>4814</v>
      </c>
      <c r="C5815" s="58" t="s">
        <v>414</v>
      </c>
      <c r="D5815" s="58" t="s">
        <v>1021</v>
      </c>
      <c r="E5815" s="58">
        <v>50</v>
      </c>
      <c r="F5815" s="58">
        <v>48</v>
      </c>
      <c r="G5815" s="59">
        <v>30</v>
      </c>
      <c r="H5815" s="58" t="s">
        <v>448</v>
      </c>
      <c r="I5815" s="59">
        <v>4.99</v>
      </c>
      <c r="J5815">
        <v>1</v>
      </c>
      <c r="K5815" s="191"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1.6</v>
      </c>
      <c r="L5815" s="192" t="str">
        <f t="shared" si="90"/>
        <v>Spirits50</v>
      </c>
      <c r="M5815" s="191">
        <f>VLOOKUP(L5815,'Slope %'!C:D,2,0)</f>
        <v>0.1</v>
      </c>
    </row>
    <row r="5816" spans="1:13" x14ac:dyDescent="0.25">
      <c r="A5816">
        <v>62083</v>
      </c>
      <c r="B5816" s="58" t="s">
        <v>3864</v>
      </c>
      <c r="C5816" s="58" t="s">
        <v>414</v>
      </c>
      <c r="D5816" s="58" t="s">
        <v>1515</v>
      </c>
      <c r="E5816" s="58">
        <v>360</v>
      </c>
      <c r="F5816" s="58">
        <v>20</v>
      </c>
      <c r="G5816" s="59">
        <v>16</v>
      </c>
      <c r="H5816" s="58" t="s">
        <v>1516</v>
      </c>
      <c r="I5816" s="59">
        <v>11.01</v>
      </c>
      <c r="J5816">
        <v>1</v>
      </c>
      <c r="K5816" s="191"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5.1100000000000003</v>
      </c>
      <c r="L5816" s="192" t="str">
        <f t="shared" si="90"/>
        <v>Spirits360</v>
      </c>
      <c r="M5816" s="191">
        <f>VLOOKUP(L5816,'Slope %'!C:D,2,0)</f>
        <v>0.1</v>
      </c>
    </row>
    <row r="5817" spans="1:13" x14ac:dyDescent="0.25">
      <c r="A5817">
        <v>62090</v>
      </c>
      <c r="B5817" s="58" t="s">
        <v>4815</v>
      </c>
      <c r="C5817" s="58" t="s">
        <v>414</v>
      </c>
      <c r="D5817" s="58" t="s">
        <v>1896</v>
      </c>
      <c r="E5817" s="58">
        <v>700</v>
      </c>
      <c r="F5817" s="58">
        <v>6</v>
      </c>
      <c r="G5817" s="59">
        <v>43</v>
      </c>
      <c r="H5817" s="58" t="s">
        <v>799</v>
      </c>
      <c r="I5817" s="59">
        <v>59.99</v>
      </c>
      <c r="J5817">
        <v>1</v>
      </c>
      <c r="K5817" s="191"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23.5</v>
      </c>
      <c r="L5817" s="192" t="str">
        <f t="shared" si="90"/>
        <v>Spirits700</v>
      </c>
      <c r="M5817" s="191">
        <f>VLOOKUP(L5817,'Slope %'!C:D,2,0)</f>
        <v>7.0000000000000007E-2</v>
      </c>
    </row>
    <row r="5818" spans="1:13" x14ac:dyDescent="0.25">
      <c r="A5818">
        <v>62099</v>
      </c>
      <c r="B5818" s="58" t="s">
        <v>4816</v>
      </c>
      <c r="C5818" s="58" t="s">
        <v>423</v>
      </c>
      <c r="D5818" s="58" t="s">
        <v>467</v>
      </c>
      <c r="E5818" s="58">
        <v>750</v>
      </c>
      <c r="F5818" s="58">
        <v>12</v>
      </c>
      <c r="G5818" s="59">
        <v>8</v>
      </c>
      <c r="H5818" s="58" t="s">
        <v>451</v>
      </c>
      <c r="I5818" s="59">
        <v>16.989999999999998</v>
      </c>
      <c r="J5818">
        <v>1</v>
      </c>
      <c r="K5818" s="191"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4.68</v>
      </c>
      <c r="L5818" s="192" t="str">
        <f t="shared" si="90"/>
        <v>Wine750</v>
      </c>
      <c r="M5818" s="191">
        <f>VLOOKUP(L5818,'Slope %'!C:D,2,0)</f>
        <v>0.1</v>
      </c>
    </row>
    <row r="5819" spans="1:13" x14ac:dyDescent="0.25">
      <c r="A5819">
        <v>62124</v>
      </c>
      <c r="B5819" s="58" t="s">
        <v>4817</v>
      </c>
      <c r="C5819" s="58" t="s">
        <v>423</v>
      </c>
      <c r="D5819" s="58" t="s">
        <v>598</v>
      </c>
      <c r="E5819" s="58">
        <v>3000</v>
      </c>
      <c r="F5819" s="58">
        <v>6</v>
      </c>
      <c r="G5819" s="59">
        <v>13.5</v>
      </c>
      <c r="H5819" s="58" t="s">
        <v>451</v>
      </c>
      <c r="I5819" s="59">
        <v>49.99</v>
      </c>
      <c r="J5819">
        <v>1</v>
      </c>
      <c r="K5819" s="191"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31.62</v>
      </c>
      <c r="L5819" s="192" t="str">
        <f t="shared" si="90"/>
        <v>Wine3000</v>
      </c>
      <c r="M5819" s="191">
        <f>VLOOKUP(L5819,'Slope %'!C:D,2,0)</f>
        <v>0.05</v>
      </c>
    </row>
    <row r="5820" spans="1:13" x14ac:dyDescent="0.25">
      <c r="A5820">
        <v>62153</v>
      </c>
      <c r="B5820" s="58" t="s">
        <v>4818</v>
      </c>
      <c r="C5820" s="58" t="s">
        <v>423</v>
      </c>
      <c r="D5820" s="58" t="s">
        <v>436</v>
      </c>
      <c r="E5820" s="58">
        <v>750</v>
      </c>
      <c r="F5820" s="58">
        <v>12</v>
      </c>
      <c r="G5820" s="59">
        <v>13.5</v>
      </c>
      <c r="H5820" s="58" t="s">
        <v>816</v>
      </c>
      <c r="I5820" s="59">
        <v>24.99</v>
      </c>
      <c r="J5820">
        <v>1</v>
      </c>
      <c r="K5820" s="191"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7.9</v>
      </c>
      <c r="L5820" s="192" t="str">
        <f t="shared" si="90"/>
        <v>Wine750</v>
      </c>
      <c r="M5820" s="191">
        <f>VLOOKUP(L5820,'Slope %'!C:D,2,0)</f>
        <v>0.1</v>
      </c>
    </row>
    <row r="5821" spans="1:13" x14ac:dyDescent="0.25">
      <c r="A5821">
        <v>62165</v>
      </c>
      <c r="B5821" s="58" t="s">
        <v>4819</v>
      </c>
      <c r="C5821" s="58" t="s">
        <v>673</v>
      </c>
      <c r="D5821" s="58" t="s">
        <v>674</v>
      </c>
      <c r="E5821" s="58">
        <v>355</v>
      </c>
      <c r="F5821" s="58">
        <v>24</v>
      </c>
      <c r="G5821" s="59">
        <v>5</v>
      </c>
      <c r="H5821" s="58" t="s">
        <v>1740</v>
      </c>
      <c r="I5821" s="59">
        <v>3.88</v>
      </c>
      <c r="J5821">
        <v>1</v>
      </c>
      <c r="K5821" s="191"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1.57</v>
      </c>
      <c r="L5821" s="192" t="str">
        <f t="shared" si="90"/>
        <v>Ready to Drink355</v>
      </c>
      <c r="M5821" s="191">
        <f>VLOOKUP(L5821,'Slope %'!C:D,2,0)</f>
        <v>0.12</v>
      </c>
    </row>
    <row r="5822" spans="1:13" x14ac:dyDescent="0.25">
      <c r="A5822">
        <v>62172</v>
      </c>
      <c r="B5822" s="58" t="s">
        <v>4820</v>
      </c>
      <c r="C5822" s="58" t="s">
        <v>673</v>
      </c>
      <c r="D5822" s="58" t="s">
        <v>1398</v>
      </c>
      <c r="E5822" s="58">
        <v>355</v>
      </c>
      <c r="F5822" s="58">
        <v>24</v>
      </c>
      <c r="G5822" s="59">
        <v>5</v>
      </c>
      <c r="H5822" s="58" t="s">
        <v>2131</v>
      </c>
      <c r="I5822" s="59">
        <v>3.98</v>
      </c>
      <c r="J5822">
        <v>1</v>
      </c>
      <c r="K5822" s="191"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1.57</v>
      </c>
      <c r="L5822" s="192" t="str">
        <f t="shared" si="90"/>
        <v>Ready to Drink355</v>
      </c>
      <c r="M5822" s="191">
        <f>VLOOKUP(L5822,'Slope %'!C:D,2,0)</f>
        <v>0.12</v>
      </c>
    </row>
    <row r="5823" spans="1:13" x14ac:dyDescent="0.25">
      <c r="A5823">
        <v>62176</v>
      </c>
      <c r="B5823" s="58" t="s">
        <v>4821</v>
      </c>
      <c r="C5823" s="58" t="s">
        <v>423</v>
      </c>
      <c r="D5823" s="58" t="s">
        <v>476</v>
      </c>
      <c r="E5823" s="58">
        <v>200</v>
      </c>
      <c r="F5823" s="58">
        <v>24</v>
      </c>
      <c r="G5823" s="59">
        <v>12.5</v>
      </c>
      <c r="H5823" s="58" t="s">
        <v>425</v>
      </c>
      <c r="I5823" s="59">
        <v>3.49</v>
      </c>
      <c r="J5823">
        <v>1</v>
      </c>
      <c r="K5823" s="191"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2.81</v>
      </c>
      <c r="L5823" s="192" t="str">
        <f t="shared" si="90"/>
        <v>Wine200</v>
      </c>
      <c r="M5823" s="191">
        <f>VLOOKUP(L5823,'Slope %'!C:D,2,0)</f>
        <v>0.12</v>
      </c>
    </row>
    <row r="5824" spans="1:13" x14ac:dyDescent="0.25">
      <c r="A5824">
        <v>62177</v>
      </c>
      <c r="B5824" s="58" t="s">
        <v>4822</v>
      </c>
      <c r="C5824" s="58" t="s">
        <v>423</v>
      </c>
      <c r="D5824" s="58" t="s">
        <v>465</v>
      </c>
      <c r="E5824" s="58">
        <v>750</v>
      </c>
      <c r="F5824" s="58">
        <v>12</v>
      </c>
      <c r="G5824" s="59">
        <v>13</v>
      </c>
      <c r="H5824" s="58" t="s">
        <v>431</v>
      </c>
      <c r="I5824" s="59">
        <v>19.989999999999998</v>
      </c>
      <c r="J5824">
        <v>1</v>
      </c>
      <c r="K5824" s="191"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7.61</v>
      </c>
      <c r="L5824" s="192" t="str">
        <f t="shared" si="90"/>
        <v>Wine750</v>
      </c>
      <c r="M5824" s="191">
        <f>VLOOKUP(L5824,'Slope %'!C:D,2,0)</f>
        <v>0.1</v>
      </c>
    </row>
    <row r="5825" spans="1:13" x14ac:dyDescent="0.25">
      <c r="A5825">
        <v>62179</v>
      </c>
      <c r="B5825" s="58" t="s">
        <v>4823</v>
      </c>
      <c r="C5825" s="58" t="s">
        <v>423</v>
      </c>
      <c r="D5825" s="58" t="s">
        <v>575</v>
      </c>
      <c r="E5825" s="58">
        <v>750</v>
      </c>
      <c r="F5825" s="58">
        <v>12</v>
      </c>
      <c r="G5825" s="59">
        <v>13</v>
      </c>
      <c r="H5825" s="58" t="s">
        <v>425</v>
      </c>
      <c r="I5825" s="59">
        <v>22.99</v>
      </c>
      <c r="J5825">
        <v>1</v>
      </c>
      <c r="K5825" s="191"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7.61</v>
      </c>
      <c r="L5825" s="192" t="str">
        <f t="shared" si="90"/>
        <v>Wine750</v>
      </c>
      <c r="M5825" s="191">
        <f>VLOOKUP(L5825,'Slope %'!C:D,2,0)</f>
        <v>0.1</v>
      </c>
    </row>
    <row r="5826" spans="1:13" x14ac:dyDescent="0.25">
      <c r="A5826">
        <v>62180</v>
      </c>
      <c r="B5826" s="58" t="s">
        <v>4824</v>
      </c>
      <c r="C5826" s="58" t="s">
        <v>414</v>
      </c>
      <c r="D5826" s="58" t="s">
        <v>447</v>
      </c>
      <c r="E5826" s="58">
        <v>750</v>
      </c>
      <c r="F5826" s="58">
        <v>12</v>
      </c>
      <c r="G5826" s="59">
        <v>25</v>
      </c>
      <c r="H5826" s="58" t="s">
        <v>3192</v>
      </c>
      <c r="I5826" s="59">
        <v>59.99</v>
      </c>
      <c r="J5826">
        <v>1</v>
      </c>
      <c r="K5826" s="191"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14.64</v>
      </c>
      <c r="L5826" s="192" t="str">
        <f t="shared" si="90"/>
        <v>Spirits750</v>
      </c>
      <c r="M5826" s="191">
        <f>VLOOKUP(L5826,'Slope %'!C:D,2,0)</f>
        <v>7.0000000000000007E-2</v>
      </c>
    </row>
    <row r="5827" spans="1:13" x14ac:dyDescent="0.25">
      <c r="A5827">
        <v>62184</v>
      </c>
      <c r="B5827" s="58" t="s">
        <v>4825</v>
      </c>
      <c r="C5827" s="58" t="s">
        <v>414</v>
      </c>
      <c r="D5827" s="58" t="s">
        <v>715</v>
      </c>
      <c r="E5827" s="58">
        <v>720</v>
      </c>
      <c r="F5827" s="58">
        <v>6</v>
      </c>
      <c r="G5827" s="59">
        <v>19.5</v>
      </c>
      <c r="H5827" s="58" t="s">
        <v>684</v>
      </c>
      <c r="I5827" s="59">
        <v>34.99</v>
      </c>
      <c r="J5827">
        <v>1</v>
      </c>
      <c r="K5827" s="191"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10.96</v>
      </c>
      <c r="L5827" s="192" t="str">
        <f t="shared" ref="L5827:L5890" si="91">(_xlfn.CONCAT(C5827,E5827))</f>
        <v>Spirits720</v>
      </c>
      <c r="M5827" s="191">
        <f>VLOOKUP(L5827,'Slope %'!C:D,2,0)</f>
        <v>7.0000000000000007E-2</v>
      </c>
    </row>
    <row r="5828" spans="1:13" x14ac:dyDescent="0.25">
      <c r="A5828">
        <v>62186</v>
      </c>
      <c r="B5828" s="58" t="s">
        <v>4826</v>
      </c>
      <c r="C5828" s="58" t="s">
        <v>673</v>
      </c>
      <c r="D5828" s="58" t="s">
        <v>750</v>
      </c>
      <c r="E5828" s="58">
        <v>2840</v>
      </c>
      <c r="F5828" s="58">
        <v>3</v>
      </c>
      <c r="G5828" s="59">
        <v>4.5</v>
      </c>
      <c r="H5828" s="58" t="s">
        <v>2506</v>
      </c>
      <c r="I5828" s="59">
        <v>24.79</v>
      </c>
      <c r="J5828">
        <v>8</v>
      </c>
      <c r="K5828" s="191"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9.98</v>
      </c>
      <c r="L5828" s="192" t="str">
        <f t="shared" si="91"/>
        <v>Ready to Drink2840</v>
      </c>
      <c r="M5828" s="191">
        <f>VLOOKUP(L5828,'Slope %'!C:D,2,0)</f>
        <v>7.0000000000000007E-2</v>
      </c>
    </row>
    <row r="5829" spans="1:13" x14ac:dyDescent="0.25">
      <c r="A5829">
        <v>62188</v>
      </c>
      <c r="B5829" s="58" t="s">
        <v>4827</v>
      </c>
      <c r="C5829" s="58" t="s">
        <v>423</v>
      </c>
      <c r="D5829" s="58" t="s">
        <v>575</v>
      </c>
      <c r="E5829" s="58">
        <v>4000</v>
      </c>
      <c r="F5829" s="58">
        <v>4</v>
      </c>
      <c r="G5829" s="59">
        <v>12</v>
      </c>
      <c r="H5829" s="58" t="s">
        <v>425</v>
      </c>
      <c r="I5829" s="59">
        <v>46.99</v>
      </c>
      <c r="J5829">
        <v>1</v>
      </c>
      <c r="K5829" s="191"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31.2</v>
      </c>
      <c r="L5829" s="192" t="str">
        <f t="shared" si="91"/>
        <v>Wine4000</v>
      </c>
      <c r="M5829" s="191">
        <f>VLOOKUP(L5829,'Slope %'!C:D,2,0)</f>
        <v>0.05</v>
      </c>
    </row>
    <row r="5830" spans="1:13" x14ac:dyDescent="0.25">
      <c r="A5830">
        <v>62190</v>
      </c>
      <c r="B5830" s="58" t="s">
        <v>4828</v>
      </c>
      <c r="C5830" s="58" t="s">
        <v>423</v>
      </c>
      <c r="D5830" s="58" t="s">
        <v>575</v>
      </c>
      <c r="E5830" s="58">
        <v>750</v>
      </c>
      <c r="F5830" s="58">
        <v>12</v>
      </c>
      <c r="G5830" s="59">
        <v>12.5</v>
      </c>
      <c r="H5830" s="58" t="s">
        <v>425</v>
      </c>
      <c r="I5830" s="59">
        <v>13.99</v>
      </c>
      <c r="J5830">
        <v>1</v>
      </c>
      <c r="K5830" s="191"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7.32</v>
      </c>
      <c r="L5830" s="192" t="str">
        <f t="shared" si="91"/>
        <v>Wine750</v>
      </c>
      <c r="M5830" s="191">
        <f>VLOOKUP(L5830,'Slope %'!C:D,2,0)</f>
        <v>0.1</v>
      </c>
    </row>
    <row r="5831" spans="1:13" x14ac:dyDescent="0.25">
      <c r="A5831">
        <v>62221</v>
      </c>
      <c r="B5831" s="58" t="s">
        <v>4829</v>
      </c>
      <c r="C5831" s="58" t="s">
        <v>410</v>
      </c>
      <c r="D5831" s="58" t="s">
        <v>677</v>
      </c>
      <c r="E5831" s="58">
        <v>473</v>
      </c>
      <c r="F5831" s="58">
        <v>24</v>
      </c>
      <c r="G5831" s="59">
        <v>4.5</v>
      </c>
      <c r="H5831" s="58" t="s">
        <v>2781</v>
      </c>
      <c r="I5831" s="59">
        <v>4.5999999999999996</v>
      </c>
      <c r="J5831">
        <v>1</v>
      </c>
      <c r="K5831" s="191"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1.66</v>
      </c>
      <c r="L5831" s="192" t="str">
        <f t="shared" si="91"/>
        <v>Beer473</v>
      </c>
      <c r="M5831" s="191">
        <f>VLOOKUP(L5831,'Slope %'!C:D,2,0)</f>
        <v>0.12</v>
      </c>
    </row>
    <row r="5832" spans="1:13" x14ac:dyDescent="0.25">
      <c r="A5832">
        <v>62221</v>
      </c>
      <c r="B5832" s="58" t="s">
        <v>4829</v>
      </c>
      <c r="C5832" s="58" t="s">
        <v>410</v>
      </c>
      <c r="D5832" s="58" t="s">
        <v>677</v>
      </c>
      <c r="E5832" s="58">
        <v>473</v>
      </c>
      <c r="F5832" s="58">
        <v>24</v>
      </c>
      <c r="G5832" s="59">
        <v>4.5</v>
      </c>
      <c r="H5832" s="58" t="s">
        <v>2781</v>
      </c>
      <c r="I5832" s="59">
        <v>4.5999999999999996</v>
      </c>
      <c r="J5832">
        <v>1</v>
      </c>
      <c r="K5832" s="191"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1.66</v>
      </c>
      <c r="L5832" s="192" t="str">
        <f t="shared" si="91"/>
        <v>Beer473</v>
      </c>
      <c r="M5832" s="191">
        <f>VLOOKUP(L5832,'Slope %'!C:D,2,0)</f>
        <v>0.12</v>
      </c>
    </row>
    <row r="5833" spans="1:13" x14ac:dyDescent="0.25">
      <c r="A5833">
        <v>62226</v>
      </c>
      <c r="B5833" s="58" t="s">
        <v>4830</v>
      </c>
      <c r="C5833" s="58" t="s">
        <v>410</v>
      </c>
      <c r="D5833" s="58" t="s">
        <v>717</v>
      </c>
      <c r="E5833" s="58">
        <v>473</v>
      </c>
      <c r="F5833" s="58">
        <v>24</v>
      </c>
      <c r="G5833" s="59">
        <v>6.5</v>
      </c>
      <c r="H5833" s="58" t="s">
        <v>2781</v>
      </c>
      <c r="I5833" s="59">
        <v>4.6500000000000004</v>
      </c>
      <c r="J5833">
        <v>1</v>
      </c>
      <c r="K5833" s="191"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2.4</v>
      </c>
      <c r="L5833" s="192" t="str">
        <f t="shared" si="91"/>
        <v>Beer473</v>
      </c>
      <c r="M5833" s="191">
        <f>VLOOKUP(L5833,'Slope %'!C:D,2,0)</f>
        <v>0.12</v>
      </c>
    </row>
    <row r="5834" spans="1:13" x14ac:dyDescent="0.25">
      <c r="A5834">
        <v>62226</v>
      </c>
      <c r="B5834" s="58" t="s">
        <v>4830</v>
      </c>
      <c r="C5834" s="58" t="s">
        <v>410</v>
      </c>
      <c r="D5834" s="58" t="s">
        <v>717</v>
      </c>
      <c r="E5834" s="58">
        <v>473</v>
      </c>
      <c r="F5834" s="58">
        <v>24</v>
      </c>
      <c r="G5834" s="59">
        <v>6.5</v>
      </c>
      <c r="H5834" s="58" t="s">
        <v>2781</v>
      </c>
      <c r="I5834" s="59">
        <v>4.6500000000000004</v>
      </c>
      <c r="J5834">
        <v>1</v>
      </c>
      <c r="K5834" s="191"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2.4</v>
      </c>
      <c r="L5834" s="192" t="str">
        <f t="shared" si="91"/>
        <v>Beer473</v>
      </c>
      <c r="M5834" s="191">
        <f>VLOOKUP(L5834,'Slope %'!C:D,2,0)</f>
        <v>0.12</v>
      </c>
    </row>
    <row r="5835" spans="1:13" x14ac:dyDescent="0.25">
      <c r="A5835">
        <v>62239</v>
      </c>
      <c r="B5835" s="58" t="s">
        <v>4831</v>
      </c>
      <c r="C5835" s="58" t="s">
        <v>673</v>
      </c>
      <c r="D5835" s="58" t="s">
        <v>674</v>
      </c>
      <c r="E5835" s="58">
        <v>4260</v>
      </c>
      <c r="F5835" s="58">
        <v>1</v>
      </c>
      <c r="G5835" s="59">
        <v>5</v>
      </c>
      <c r="H5835" s="58" t="s">
        <v>412</v>
      </c>
      <c r="I5835" s="59">
        <v>32.99</v>
      </c>
      <c r="J5835">
        <v>12</v>
      </c>
      <c r="K5835" s="191"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16.63</v>
      </c>
      <c r="L5835" s="192" t="str">
        <f t="shared" si="91"/>
        <v>Ready to Drink4260</v>
      </c>
      <c r="M5835" s="191">
        <f>VLOOKUP(L5835,'Slope %'!C:D,2,0)</f>
        <v>7.0000000000000007E-2</v>
      </c>
    </row>
    <row r="5836" spans="1:13" x14ac:dyDescent="0.25">
      <c r="A5836">
        <v>62239</v>
      </c>
      <c r="B5836" s="58" t="s">
        <v>4831</v>
      </c>
      <c r="C5836" s="58" t="s">
        <v>673</v>
      </c>
      <c r="D5836" s="58" t="s">
        <v>674</v>
      </c>
      <c r="E5836" s="58">
        <v>4260</v>
      </c>
      <c r="F5836" s="58">
        <v>1</v>
      </c>
      <c r="G5836" s="59">
        <v>5</v>
      </c>
      <c r="H5836" s="58" t="s">
        <v>412</v>
      </c>
      <c r="I5836" s="59">
        <v>32.99</v>
      </c>
      <c r="J5836">
        <v>12</v>
      </c>
      <c r="K5836" s="191"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16.63</v>
      </c>
      <c r="L5836" s="192" t="str">
        <f t="shared" si="91"/>
        <v>Ready to Drink4260</v>
      </c>
      <c r="M5836" s="191">
        <f>VLOOKUP(L5836,'Slope %'!C:D,2,0)</f>
        <v>7.0000000000000007E-2</v>
      </c>
    </row>
    <row r="5837" spans="1:13" x14ac:dyDescent="0.25">
      <c r="A5837">
        <v>62245</v>
      </c>
      <c r="B5837" s="58" t="s">
        <v>4832</v>
      </c>
      <c r="C5837" s="58" t="s">
        <v>673</v>
      </c>
      <c r="D5837" s="58" t="s">
        <v>1264</v>
      </c>
      <c r="E5837" s="58">
        <v>2130</v>
      </c>
      <c r="F5837" s="58">
        <v>4</v>
      </c>
      <c r="G5837" s="59">
        <v>5</v>
      </c>
      <c r="H5837" s="58" t="s">
        <v>412</v>
      </c>
      <c r="I5837" s="59">
        <v>17.989999999999998</v>
      </c>
      <c r="J5837">
        <v>6</v>
      </c>
      <c r="K5837" s="191"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8.31</v>
      </c>
      <c r="L5837" s="192" t="str">
        <f t="shared" si="91"/>
        <v>Ready to Drink2130</v>
      </c>
      <c r="M5837" s="191">
        <f>VLOOKUP(L5837,'Slope %'!C:D,2,0)</f>
        <v>0.1</v>
      </c>
    </row>
    <row r="5838" spans="1:13" x14ac:dyDescent="0.25">
      <c r="A5838">
        <v>62245</v>
      </c>
      <c r="B5838" s="58" t="s">
        <v>4832</v>
      </c>
      <c r="C5838" s="58" t="s">
        <v>673</v>
      </c>
      <c r="D5838" s="58" t="s">
        <v>1264</v>
      </c>
      <c r="E5838" s="58">
        <v>2130</v>
      </c>
      <c r="F5838" s="58">
        <v>4</v>
      </c>
      <c r="G5838" s="59">
        <v>5</v>
      </c>
      <c r="H5838" s="58" t="s">
        <v>412</v>
      </c>
      <c r="I5838" s="59">
        <v>17.989999999999998</v>
      </c>
      <c r="J5838">
        <v>6</v>
      </c>
      <c r="K5838" s="191"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8.31</v>
      </c>
      <c r="L5838" s="192" t="str">
        <f t="shared" si="91"/>
        <v>Ready to Drink2130</v>
      </c>
      <c r="M5838" s="191">
        <f>VLOOKUP(L5838,'Slope %'!C:D,2,0)</f>
        <v>0.1</v>
      </c>
    </row>
    <row r="5839" spans="1:13" x14ac:dyDescent="0.25">
      <c r="A5839">
        <v>62247</v>
      </c>
      <c r="B5839" s="58" t="s">
        <v>4833</v>
      </c>
      <c r="C5839" s="58" t="s">
        <v>673</v>
      </c>
      <c r="D5839" s="58" t="s">
        <v>1264</v>
      </c>
      <c r="E5839" s="58">
        <v>473</v>
      </c>
      <c r="F5839" s="58">
        <v>24</v>
      </c>
      <c r="G5839" s="59">
        <v>5</v>
      </c>
      <c r="H5839" s="58" t="s">
        <v>539</v>
      </c>
      <c r="I5839" s="59">
        <v>3.99</v>
      </c>
      <c r="J5839">
        <v>1</v>
      </c>
      <c r="K5839" s="191"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1.96</v>
      </c>
      <c r="L5839" s="192" t="str">
        <f t="shared" si="91"/>
        <v>Ready to Drink473</v>
      </c>
      <c r="M5839" s="191">
        <f>VLOOKUP(L5839,'Slope %'!C:D,2,0)</f>
        <v>0.12</v>
      </c>
    </row>
    <row r="5840" spans="1:13" x14ac:dyDescent="0.25">
      <c r="A5840">
        <v>62247</v>
      </c>
      <c r="B5840" s="58" t="s">
        <v>4833</v>
      </c>
      <c r="C5840" s="58" t="s">
        <v>673</v>
      </c>
      <c r="D5840" s="58" t="s">
        <v>1264</v>
      </c>
      <c r="E5840" s="58">
        <v>473</v>
      </c>
      <c r="F5840" s="58">
        <v>24</v>
      </c>
      <c r="G5840" s="59">
        <v>5</v>
      </c>
      <c r="H5840" s="58" t="s">
        <v>539</v>
      </c>
      <c r="I5840" s="59">
        <v>3.99</v>
      </c>
      <c r="J5840">
        <v>1</v>
      </c>
      <c r="K5840" s="191"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1.96</v>
      </c>
      <c r="L5840" s="192" t="str">
        <f t="shared" si="91"/>
        <v>Ready to Drink473</v>
      </c>
      <c r="M5840" s="191">
        <f>VLOOKUP(L5840,'Slope %'!C:D,2,0)</f>
        <v>0.12</v>
      </c>
    </row>
    <row r="5841" spans="1:13" x14ac:dyDescent="0.25">
      <c r="A5841">
        <v>62253</v>
      </c>
      <c r="B5841" s="58" t="s">
        <v>4834</v>
      </c>
      <c r="C5841" s="58" t="s">
        <v>673</v>
      </c>
      <c r="D5841" s="58" t="s">
        <v>1264</v>
      </c>
      <c r="E5841" s="58">
        <v>473</v>
      </c>
      <c r="F5841" s="58">
        <v>24</v>
      </c>
      <c r="G5841" s="59">
        <v>5</v>
      </c>
      <c r="H5841" s="58" t="s">
        <v>539</v>
      </c>
      <c r="I5841" s="59">
        <v>3.99</v>
      </c>
      <c r="J5841">
        <v>1</v>
      </c>
      <c r="K5841" s="191"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1.96</v>
      </c>
      <c r="L5841" s="192" t="str">
        <f t="shared" si="91"/>
        <v>Ready to Drink473</v>
      </c>
      <c r="M5841" s="191">
        <f>VLOOKUP(L5841,'Slope %'!C:D,2,0)</f>
        <v>0.12</v>
      </c>
    </row>
    <row r="5842" spans="1:13" x14ac:dyDescent="0.25">
      <c r="A5842">
        <v>62253</v>
      </c>
      <c r="B5842" s="58" t="s">
        <v>4834</v>
      </c>
      <c r="C5842" s="58" t="s">
        <v>673</v>
      </c>
      <c r="D5842" s="58" t="s">
        <v>1264</v>
      </c>
      <c r="E5842" s="58">
        <v>473</v>
      </c>
      <c r="F5842" s="58">
        <v>24</v>
      </c>
      <c r="G5842" s="59">
        <v>5</v>
      </c>
      <c r="H5842" s="58" t="s">
        <v>539</v>
      </c>
      <c r="I5842" s="59">
        <v>3.99</v>
      </c>
      <c r="J5842">
        <v>1</v>
      </c>
      <c r="K5842" s="191"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1.96</v>
      </c>
      <c r="L5842" s="192" t="str">
        <f t="shared" si="91"/>
        <v>Ready to Drink473</v>
      </c>
      <c r="M5842" s="191">
        <f>VLOOKUP(L5842,'Slope %'!C:D,2,0)</f>
        <v>0.12</v>
      </c>
    </row>
    <row r="5843" spans="1:13" x14ac:dyDescent="0.25">
      <c r="A5843">
        <v>62264</v>
      </c>
      <c r="B5843" s="58" t="s">
        <v>4835</v>
      </c>
      <c r="C5843" s="58" t="s">
        <v>673</v>
      </c>
      <c r="D5843" s="58" t="s">
        <v>674</v>
      </c>
      <c r="E5843" s="58">
        <v>1892</v>
      </c>
      <c r="F5843" s="58">
        <v>6</v>
      </c>
      <c r="G5843" s="59">
        <v>5</v>
      </c>
      <c r="H5843" s="58" t="s">
        <v>4157</v>
      </c>
      <c r="I5843" s="59">
        <v>24.99</v>
      </c>
      <c r="J5843">
        <v>4</v>
      </c>
      <c r="K5843" s="191"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7.39</v>
      </c>
      <c r="L5843" s="192" t="str">
        <f t="shared" si="91"/>
        <v>Ready to Drink1892</v>
      </c>
      <c r="M5843" s="191">
        <f>VLOOKUP(L5843,'Slope %'!C:D,2,0)</f>
        <v>0.1</v>
      </c>
    </row>
    <row r="5844" spans="1:13" x14ac:dyDescent="0.25">
      <c r="A5844">
        <v>62264</v>
      </c>
      <c r="B5844" s="58" t="s">
        <v>4835</v>
      </c>
      <c r="C5844" s="58" t="s">
        <v>673</v>
      </c>
      <c r="D5844" s="58" t="s">
        <v>674</v>
      </c>
      <c r="E5844" s="58">
        <v>1892</v>
      </c>
      <c r="F5844" s="58">
        <v>6</v>
      </c>
      <c r="G5844" s="59">
        <v>5</v>
      </c>
      <c r="H5844" s="58" t="s">
        <v>1903</v>
      </c>
      <c r="I5844" s="59">
        <v>24.99</v>
      </c>
      <c r="J5844">
        <v>4</v>
      </c>
      <c r="K5844" s="191"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7.39</v>
      </c>
      <c r="L5844" s="192" t="str">
        <f t="shared" si="91"/>
        <v>Ready to Drink1892</v>
      </c>
      <c r="M5844" s="191">
        <f>VLOOKUP(L5844,'Slope %'!C:D,2,0)</f>
        <v>0.1</v>
      </c>
    </row>
    <row r="5845" spans="1:13" x14ac:dyDescent="0.25">
      <c r="A5845">
        <v>62267</v>
      </c>
      <c r="B5845" s="58" t="s">
        <v>4836</v>
      </c>
      <c r="C5845" s="58" t="s">
        <v>423</v>
      </c>
      <c r="D5845" s="58" t="s">
        <v>4456</v>
      </c>
      <c r="E5845" s="58">
        <v>750</v>
      </c>
      <c r="F5845" s="58">
        <v>12</v>
      </c>
      <c r="G5845" s="59">
        <v>12.5</v>
      </c>
      <c r="H5845" s="58" t="s">
        <v>421</v>
      </c>
      <c r="I5845" s="59">
        <v>27.99</v>
      </c>
      <c r="J5845">
        <v>1</v>
      </c>
      <c r="K5845" s="191"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7.32</v>
      </c>
      <c r="L5845" s="192" t="str">
        <f t="shared" si="91"/>
        <v>Wine750</v>
      </c>
      <c r="M5845" s="191">
        <f>VLOOKUP(L5845,'Slope %'!C:D,2,0)</f>
        <v>0.1</v>
      </c>
    </row>
    <row r="5846" spans="1:13" x14ac:dyDescent="0.25">
      <c r="A5846">
        <v>62273</v>
      </c>
      <c r="B5846" s="58" t="s">
        <v>4837</v>
      </c>
      <c r="C5846" s="58" t="s">
        <v>410</v>
      </c>
      <c r="D5846" s="58" t="s">
        <v>677</v>
      </c>
      <c r="E5846" s="58">
        <v>473</v>
      </c>
      <c r="F5846" s="58">
        <v>24</v>
      </c>
      <c r="G5846" s="59">
        <v>5.2</v>
      </c>
      <c r="H5846" s="58" t="s">
        <v>1903</v>
      </c>
      <c r="I5846" s="59">
        <v>3.99</v>
      </c>
      <c r="J5846">
        <v>1</v>
      </c>
      <c r="K5846" s="191"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1.92</v>
      </c>
      <c r="L5846" s="192" t="str">
        <f t="shared" si="91"/>
        <v>Beer473</v>
      </c>
      <c r="M5846" s="191">
        <f>VLOOKUP(L5846,'Slope %'!C:D,2,0)</f>
        <v>0.12</v>
      </c>
    </row>
    <row r="5847" spans="1:13" x14ac:dyDescent="0.25">
      <c r="A5847">
        <v>62273</v>
      </c>
      <c r="B5847" s="58" t="s">
        <v>4837</v>
      </c>
      <c r="C5847" s="58" t="s">
        <v>410</v>
      </c>
      <c r="D5847" s="58" t="s">
        <v>677</v>
      </c>
      <c r="E5847" s="58">
        <v>473</v>
      </c>
      <c r="F5847" s="58">
        <v>24</v>
      </c>
      <c r="G5847" s="59">
        <v>5.2</v>
      </c>
      <c r="H5847" s="58" t="s">
        <v>1903</v>
      </c>
      <c r="I5847" s="59">
        <v>3.99</v>
      </c>
      <c r="J5847">
        <v>1</v>
      </c>
      <c r="K5847" s="191"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1.92</v>
      </c>
      <c r="L5847" s="192" t="str">
        <f t="shared" si="91"/>
        <v>Beer473</v>
      </c>
      <c r="M5847" s="191">
        <f>VLOOKUP(L5847,'Slope %'!C:D,2,0)</f>
        <v>0.12</v>
      </c>
    </row>
    <row r="5848" spans="1:13" x14ac:dyDescent="0.25">
      <c r="A5848">
        <v>62284</v>
      </c>
      <c r="B5848" s="58" t="s">
        <v>4838</v>
      </c>
      <c r="C5848" s="58" t="s">
        <v>673</v>
      </c>
      <c r="D5848" s="58" t="s">
        <v>674</v>
      </c>
      <c r="E5848" s="58">
        <v>30000</v>
      </c>
      <c r="F5848" s="58">
        <v>1</v>
      </c>
      <c r="G5848" s="59">
        <v>5</v>
      </c>
      <c r="H5848" s="58" t="s">
        <v>1810</v>
      </c>
      <c r="I5848" s="59">
        <v>169.96</v>
      </c>
      <c r="J5848">
        <v>1</v>
      </c>
      <c r="K5848" s="191"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117.11</v>
      </c>
      <c r="L5848" s="192" t="str">
        <f t="shared" si="91"/>
        <v>Ready to Drink30000</v>
      </c>
      <c r="M5848" s="191" t="e">
        <f>VLOOKUP(L5848,'Slope %'!C:D,2,0)</f>
        <v>#N/A</v>
      </c>
    </row>
    <row r="5849" spans="1:13" x14ac:dyDescent="0.25">
      <c r="A5849">
        <v>62284</v>
      </c>
      <c r="B5849" s="58" t="s">
        <v>4838</v>
      </c>
      <c r="C5849" s="58" t="s">
        <v>673</v>
      </c>
      <c r="D5849" s="58" t="s">
        <v>674</v>
      </c>
      <c r="E5849" s="58">
        <v>30000</v>
      </c>
      <c r="F5849" s="58">
        <v>1</v>
      </c>
      <c r="G5849" s="59">
        <v>5</v>
      </c>
      <c r="H5849" s="58" t="s">
        <v>1810</v>
      </c>
      <c r="I5849" s="59">
        <v>169.96</v>
      </c>
      <c r="J5849">
        <v>1</v>
      </c>
      <c r="K5849" s="191"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117.11</v>
      </c>
      <c r="L5849" s="192" t="str">
        <f t="shared" si="91"/>
        <v>Ready to Drink30000</v>
      </c>
      <c r="M5849" s="191" t="e">
        <f>VLOOKUP(L5849,'Slope %'!C:D,2,0)</f>
        <v>#N/A</v>
      </c>
    </row>
    <row r="5850" spans="1:13" x14ac:dyDescent="0.25">
      <c r="A5850">
        <v>62312</v>
      </c>
      <c r="B5850" s="58" t="s">
        <v>4839</v>
      </c>
      <c r="C5850" s="58" t="s">
        <v>410</v>
      </c>
      <c r="D5850" s="58" t="s">
        <v>677</v>
      </c>
      <c r="E5850" s="58">
        <v>355</v>
      </c>
      <c r="F5850" s="58">
        <v>24</v>
      </c>
      <c r="G5850" s="59">
        <v>5.0999999999999996</v>
      </c>
      <c r="H5850" s="58" t="s">
        <v>2967</v>
      </c>
      <c r="I5850" s="59">
        <v>3.49</v>
      </c>
      <c r="J5850">
        <v>1</v>
      </c>
      <c r="K5850" s="191"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1.41</v>
      </c>
      <c r="L5850" s="192" t="str">
        <f t="shared" si="91"/>
        <v>Beer355</v>
      </c>
      <c r="M5850" s="191">
        <f>VLOOKUP(L5850,'Slope %'!C:D,2,0)</f>
        <v>0.12</v>
      </c>
    </row>
    <row r="5851" spans="1:13" x14ac:dyDescent="0.25">
      <c r="A5851">
        <v>62312</v>
      </c>
      <c r="B5851" s="58" t="s">
        <v>4839</v>
      </c>
      <c r="C5851" s="58" t="s">
        <v>410</v>
      </c>
      <c r="D5851" s="58" t="s">
        <v>677</v>
      </c>
      <c r="E5851" s="58">
        <v>355</v>
      </c>
      <c r="F5851" s="58">
        <v>24</v>
      </c>
      <c r="G5851" s="59">
        <v>5.0999999999999996</v>
      </c>
      <c r="H5851" s="58" t="s">
        <v>2967</v>
      </c>
      <c r="I5851" s="59">
        <v>3.49</v>
      </c>
      <c r="J5851">
        <v>1</v>
      </c>
      <c r="K5851" s="191"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1.41</v>
      </c>
      <c r="L5851" s="192" t="str">
        <f t="shared" si="91"/>
        <v>Beer355</v>
      </c>
      <c r="M5851" s="191">
        <f>VLOOKUP(L5851,'Slope %'!C:D,2,0)</f>
        <v>0.12</v>
      </c>
    </row>
    <row r="5852" spans="1:13" x14ac:dyDescent="0.25">
      <c r="A5852">
        <v>62323</v>
      </c>
      <c r="B5852" s="58" t="s">
        <v>4840</v>
      </c>
      <c r="C5852" s="58" t="s">
        <v>410</v>
      </c>
      <c r="D5852" s="58" t="s">
        <v>677</v>
      </c>
      <c r="E5852" s="58">
        <v>473</v>
      </c>
      <c r="F5852" s="58">
        <v>24</v>
      </c>
      <c r="G5852" s="59">
        <v>5.5</v>
      </c>
      <c r="H5852" s="58" t="s">
        <v>2920</v>
      </c>
      <c r="I5852" s="59">
        <v>4.49</v>
      </c>
      <c r="J5852">
        <v>1</v>
      </c>
      <c r="K5852" s="191"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2.0299999999999998</v>
      </c>
      <c r="L5852" s="192" t="str">
        <f t="shared" si="91"/>
        <v>Beer473</v>
      </c>
      <c r="M5852" s="191">
        <f>VLOOKUP(L5852,'Slope %'!C:D,2,0)</f>
        <v>0.12</v>
      </c>
    </row>
    <row r="5853" spans="1:13" x14ac:dyDescent="0.25">
      <c r="A5853">
        <v>62323</v>
      </c>
      <c r="B5853" s="58" t="s">
        <v>4840</v>
      </c>
      <c r="C5853" s="58" t="s">
        <v>410</v>
      </c>
      <c r="D5853" s="58" t="s">
        <v>677</v>
      </c>
      <c r="E5853" s="58">
        <v>473</v>
      </c>
      <c r="F5853" s="58">
        <v>24</v>
      </c>
      <c r="G5853" s="59">
        <v>5.5</v>
      </c>
      <c r="H5853" s="58" t="s">
        <v>1903</v>
      </c>
      <c r="I5853" s="59">
        <v>4.49</v>
      </c>
      <c r="J5853">
        <v>1</v>
      </c>
      <c r="K5853" s="191"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2.0299999999999998</v>
      </c>
      <c r="L5853" s="192" t="str">
        <f t="shared" si="91"/>
        <v>Beer473</v>
      </c>
      <c r="M5853" s="191">
        <f>VLOOKUP(L5853,'Slope %'!C:D,2,0)</f>
        <v>0.12</v>
      </c>
    </row>
    <row r="5854" spans="1:13" x14ac:dyDescent="0.25">
      <c r="A5854">
        <v>62334</v>
      </c>
      <c r="B5854" s="58" t="s">
        <v>4841</v>
      </c>
      <c r="C5854" s="58" t="s">
        <v>414</v>
      </c>
      <c r="D5854" s="58" t="s">
        <v>1210</v>
      </c>
      <c r="E5854" s="58">
        <v>750</v>
      </c>
      <c r="F5854" s="58">
        <v>6</v>
      </c>
      <c r="G5854" s="59">
        <v>45.2</v>
      </c>
      <c r="H5854" s="58" t="s">
        <v>784</v>
      </c>
      <c r="I5854" s="59">
        <v>55.54</v>
      </c>
      <c r="J5854">
        <v>1</v>
      </c>
      <c r="K5854" s="191"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26.47</v>
      </c>
      <c r="L5854" s="192" t="str">
        <f t="shared" si="91"/>
        <v>Spirits750</v>
      </c>
      <c r="M5854" s="191">
        <f>VLOOKUP(L5854,'Slope %'!C:D,2,0)</f>
        <v>7.0000000000000007E-2</v>
      </c>
    </row>
    <row r="5855" spans="1:13" x14ac:dyDescent="0.25">
      <c r="A5855">
        <v>62385</v>
      </c>
      <c r="B5855" s="58" t="s">
        <v>4842</v>
      </c>
      <c r="C5855" s="58" t="s">
        <v>414</v>
      </c>
      <c r="D5855" s="58" t="s">
        <v>415</v>
      </c>
      <c r="E5855" s="58">
        <v>750</v>
      </c>
      <c r="F5855" s="58">
        <v>12</v>
      </c>
      <c r="G5855" s="59">
        <v>43</v>
      </c>
      <c r="H5855" s="58" t="s">
        <v>1657</v>
      </c>
      <c r="I5855" s="59">
        <v>69.989999999999995</v>
      </c>
      <c r="J5855">
        <v>1</v>
      </c>
      <c r="K5855" s="191"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25.18</v>
      </c>
      <c r="L5855" s="192" t="str">
        <f t="shared" si="91"/>
        <v>Spirits750</v>
      </c>
      <c r="M5855" s="191">
        <f>VLOOKUP(L5855,'Slope %'!C:D,2,0)</f>
        <v>7.0000000000000007E-2</v>
      </c>
    </row>
    <row r="5856" spans="1:13" x14ac:dyDescent="0.25">
      <c r="A5856">
        <v>62387</v>
      </c>
      <c r="B5856" s="58" t="s">
        <v>4843</v>
      </c>
      <c r="C5856" s="58" t="s">
        <v>673</v>
      </c>
      <c r="D5856" s="58" t="s">
        <v>674</v>
      </c>
      <c r="E5856" s="58">
        <v>990</v>
      </c>
      <c r="F5856" s="58">
        <v>8</v>
      </c>
      <c r="G5856" s="59">
        <v>5.9</v>
      </c>
      <c r="H5856" s="58" t="s">
        <v>759</v>
      </c>
      <c r="I5856" s="59">
        <v>11.49</v>
      </c>
      <c r="J5856">
        <v>3</v>
      </c>
      <c r="K5856" s="191"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4.5599999999999996</v>
      </c>
      <c r="L5856" s="192" t="str">
        <f t="shared" si="91"/>
        <v>Ready to Drink990</v>
      </c>
      <c r="M5856" s="191">
        <f>VLOOKUP(L5856,'Slope %'!C:D,2,0)</f>
        <v>0.12</v>
      </c>
    </row>
    <row r="5857" spans="1:13" x14ac:dyDescent="0.25">
      <c r="A5857">
        <v>62387</v>
      </c>
      <c r="B5857" s="58" t="s">
        <v>4843</v>
      </c>
      <c r="C5857" s="58" t="s">
        <v>673</v>
      </c>
      <c r="D5857" s="58" t="s">
        <v>674</v>
      </c>
      <c r="E5857" s="58">
        <v>990</v>
      </c>
      <c r="F5857" s="58">
        <v>8</v>
      </c>
      <c r="G5857" s="59">
        <v>5.9</v>
      </c>
      <c r="H5857" s="58" t="s">
        <v>759</v>
      </c>
      <c r="I5857" s="59">
        <v>11.49</v>
      </c>
      <c r="J5857">
        <v>3</v>
      </c>
      <c r="K5857" s="191"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4.5599999999999996</v>
      </c>
      <c r="L5857" s="192" t="str">
        <f t="shared" si="91"/>
        <v>Ready to Drink990</v>
      </c>
      <c r="M5857" s="191">
        <f>VLOOKUP(L5857,'Slope %'!C:D,2,0)</f>
        <v>0.12</v>
      </c>
    </row>
    <row r="5858" spans="1:13" x14ac:dyDescent="0.25">
      <c r="A5858">
        <v>62391</v>
      </c>
      <c r="B5858" s="58" t="s">
        <v>4844</v>
      </c>
      <c r="C5858" s="58" t="s">
        <v>673</v>
      </c>
      <c r="D5858" s="58" t="s">
        <v>674</v>
      </c>
      <c r="E5858" s="58">
        <v>990</v>
      </c>
      <c r="F5858" s="58">
        <v>8</v>
      </c>
      <c r="G5858" s="59">
        <v>5.9</v>
      </c>
      <c r="H5858" s="58" t="s">
        <v>759</v>
      </c>
      <c r="I5858" s="59">
        <v>11.49</v>
      </c>
      <c r="J5858">
        <v>3</v>
      </c>
      <c r="K5858" s="191"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4.5599999999999996</v>
      </c>
      <c r="L5858" s="192" t="str">
        <f t="shared" si="91"/>
        <v>Ready to Drink990</v>
      </c>
      <c r="M5858" s="191">
        <f>VLOOKUP(L5858,'Slope %'!C:D,2,0)</f>
        <v>0.12</v>
      </c>
    </row>
    <row r="5859" spans="1:13" x14ac:dyDescent="0.25">
      <c r="A5859">
        <v>62391</v>
      </c>
      <c r="B5859" s="58" t="s">
        <v>4844</v>
      </c>
      <c r="C5859" s="58" t="s">
        <v>673</v>
      </c>
      <c r="D5859" s="58" t="s">
        <v>674</v>
      </c>
      <c r="E5859" s="58">
        <v>990</v>
      </c>
      <c r="F5859" s="58">
        <v>8</v>
      </c>
      <c r="G5859" s="59">
        <v>5.9</v>
      </c>
      <c r="H5859" s="58" t="s">
        <v>759</v>
      </c>
      <c r="I5859" s="59">
        <v>11.49</v>
      </c>
      <c r="J5859">
        <v>3</v>
      </c>
      <c r="K5859" s="191"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4.5599999999999996</v>
      </c>
      <c r="L5859" s="192" t="str">
        <f t="shared" si="91"/>
        <v>Ready to Drink990</v>
      </c>
      <c r="M5859" s="191">
        <f>VLOOKUP(L5859,'Slope %'!C:D,2,0)</f>
        <v>0.12</v>
      </c>
    </row>
    <row r="5860" spans="1:13" x14ac:dyDescent="0.25">
      <c r="A5860">
        <v>62399</v>
      </c>
      <c r="B5860" s="58" t="s">
        <v>4845</v>
      </c>
      <c r="C5860" s="58" t="s">
        <v>410</v>
      </c>
      <c r="D5860" s="58" t="s">
        <v>1539</v>
      </c>
      <c r="E5860" s="58">
        <v>2130</v>
      </c>
      <c r="F5860" s="58">
        <v>4</v>
      </c>
      <c r="G5860" s="59">
        <v>0.5</v>
      </c>
      <c r="H5860" s="58" t="s">
        <v>600</v>
      </c>
      <c r="I5860" s="59">
        <v>12.64</v>
      </c>
      <c r="J5860">
        <v>6</v>
      </c>
      <c r="K5860" s="191"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0.83</v>
      </c>
      <c r="L5860" s="192" t="str">
        <f t="shared" si="91"/>
        <v>Beer2130</v>
      </c>
      <c r="M5860" s="191">
        <f>VLOOKUP(L5860,'Slope %'!C:D,2,0)</f>
        <v>0.1</v>
      </c>
    </row>
    <row r="5861" spans="1:13" x14ac:dyDescent="0.25">
      <c r="A5861">
        <v>62399</v>
      </c>
      <c r="B5861" s="58" t="s">
        <v>4845</v>
      </c>
      <c r="C5861" s="58" t="s">
        <v>410</v>
      </c>
      <c r="D5861" s="58" t="s">
        <v>1539</v>
      </c>
      <c r="E5861" s="58">
        <v>2130</v>
      </c>
      <c r="F5861" s="58">
        <v>4</v>
      </c>
      <c r="G5861" s="59">
        <v>0.5</v>
      </c>
      <c r="H5861" s="58" t="s">
        <v>600</v>
      </c>
      <c r="I5861" s="59">
        <v>12.64</v>
      </c>
      <c r="J5861">
        <v>6</v>
      </c>
      <c r="K5861" s="191"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0.83</v>
      </c>
      <c r="L5861" s="192" t="str">
        <f t="shared" si="91"/>
        <v>Beer2130</v>
      </c>
      <c r="M5861" s="191">
        <f>VLOOKUP(L5861,'Slope %'!C:D,2,0)</f>
        <v>0.1</v>
      </c>
    </row>
    <row r="5862" spans="1:13" x14ac:dyDescent="0.25">
      <c r="A5862">
        <v>62401</v>
      </c>
      <c r="B5862" s="58" t="s">
        <v>4846</v>
      </c>
      <c r="C5862" s="58" t="s">
        <v>410</v>
      </c>
      <c r="D5862" s="58" t="s">
        <v>677</v>
      </c>
      <c r="E5862" s="58">
        <v>1892</v>
      </c>
      <c r="F5862" s="58">
        <v>6</v>
      </c>
      <c r="G5862" s="59">
        <v>5</v>
      </c>
      <c r="H5862" s="58" t="s">
        <v>600</v>
      </c>
      <c r="I5862" s="59">
        <v>14.99</v>
      </c>
      <c r="J5862">
        <v>4</v>
      </c>
      <c r="K5862" s="191"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7.39</v>
      </c>
      <c r="L5862" s="192" t="str">
        <f t="shared" si="91"/>
        <v>Beer1892</v>
      </c>
      <c r="M5862" s="191">
        <f>VLOOKUP(L5862,'Slope %'!C:D,2,0)</f>
        <v>0.1</v>
      </c>
    </row>
    <row r="5863" spans="1:13" x14ac:dyDescent="0.25">
      <c r="A5863">
        <v>62401</v>
      </c>
      <c r="B5863" s="58" t="s">
        <v>4846</v>
      </c>
      <c r="C5863" s="58" t="s">
        <v>410</v>
      </c>
      <c r="D5863" s="58" t="s">
        <v>677</v>
      </c>
      <c r="E5863" s="58">
        <v>1892</v>
      </c>
      <c r="F5863" s="58">
        <v>6</v>
      </c>
      <c r="G5863" s="59">
        <v>5</v>
      </c>
      <c r="H5863" s="58" t="s">
        <v>600</v>
      </c>
      <c r="I5863" s="59">
        <v>14.99</v>
      </c>
      <c r="J5863">
        <v>4</v>
      </c>
      <c r="K5863" s="191"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7.39</v>
      </c>
      <c r="L5863" s="192" t="str">
        <f t="shared" si="91"/>
        <v>Beer1892</v>
      </c>
      <c r="M5863" s="191">
        <f>VLOOKUP(L5863,'Slope %'!C:D,2,0)</f>
        <v>0.1</v>
      </c>
    </row>
    <row r="5864" spans="1:13" x14ac:dyDescent="0.25">
      <c r="A5864">
        <v>62403</v>
      </c>
      <c r="B5864" s="58" t="s">
        <v>4847</v>
      </c>
      <c r="C5864" s="58" t="s">
        <v>410</v>
      </c>
      <c r="D5864" s="58" t="s">
        <v>717</v>
      </c>
      <c r="E5864" s="58">
        <v>473</v>
      </c>
      <c r="F5864" s="58">
        <v>24</v>
      </c>
      <c r="G5864" s="59">
        <v>8.5</v>
      </c>
      <c r="H5864" s="58" t="s">
        <v>2280</v>
      </c>
      <c r="I5864" s="59">
        <v>4.99</v>
      </c>
      <c r="J5864">
        <v>1</v>
      </c>
      <c r="K5864" s="191"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3.14</v>
      </c>
      <c r="L5864" s="192" t="str">
        <f t="shared" si="91"/>
        <v>Beer473</v>
      </c>
      <c r="M5864" s="191">
        <f>VLOOKUP(L5864,'Slope %'!C:D,2,0)</f>
        <v>0.12</v>
      </c>
    </row>
    <row r="5865" spans="1:13" x14ac:dyDescent="0.25">
      <c r="A5865">
        <v>62403</v>
      </c>
      <c r="B5865" s="58" t="s">
        <v>4847</v>
      </c>
      <c r="C5865" s="58" t="s">
        <v>410</v>
      </c>
      <c r="D5865" s="58" t="s">
        <v>717</v>
      </c>
      <c r="E5865" s="58">
        <v>473</v>
      </c>
      <c r="F5865" s="58">
        <v>24</v>
      </c>
      <c r="G5865" s="59">
        <v>8.5</v>
      </c>
      <c r="H5865" s="58" t="s">
        <v>2280</v>
      </c>
      <c r="I5865" s="59">
        <v>4.99</v>
      </c>
      <c r="J5865">
        <v>1</v>
      </c>
      <c r="K5865" s="191"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3.14</v>
      </c>
      <c r="L5865" s="192" t="str">
        <f t="shared" si="91"/>
        <v>Beer473</v>
      </c>
      <c r="M5865" s="191">
        <f>VLOOKUP(L5865,'Slope %'!C:D,2,0)</f>
        <v>0.12</v>
      </c>
    </row>
    <row r="5866" spans="1:13" x14ac:dyDescent="0.25">
      <c r="A5866">
        <v>62409</v>
      </c>
      <c r="B5866" s="58" t="s">
        <v>4848</v>
      </c>
      <c r="C5866" s="58" t="s">
        <v>410</v>
      </c>
      <c r="D5866" s="58" t="s">
        <v>717</v>
      </c>
      <c r="E5866" s="58">
        <v>500</v>
      </c>
      <c r="F5866" s="58">
        <v>12</v>
      </c>
      <c r="G5866" s="59">
        <v>7</v>
      </c>
      <c r="H5866" s="58" t="s">
        <v>2181</v>
      </c>
      <c r="I5866" s="59">
        <v>7.49</v>
      </c>
      <c r="J5866">
        <v>1</v>
      </c>
      <c r="K5866" s="191"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2.73</v>
      </c>
      <c r="L5866" s="192" t="str">
        <f t="shared" si="91"/>
        <v>Beer500</v>
      </c>
      <c r="M5866" s="191">
        <f>VLOOKUP(L5866,'Slope %'!C:D,2,0)</f>
        <v>0.12</v>
      </c>
    </row>
    <row r="5867" spans="1:13" x14ac:dyDescent="0.25">
      <c r="A5867">
        <v>62409</v>
      </c>
      <c r="B5867" s="58" t="s">
        <v>4848</v>
      </c>
      <c r="C5867" s="58" t="s">
        <v>410</v>
      </c>
      <c r="D5867" s="58" t="s">
        <v>717</v>
      </c>
      <c r="E5867" s="58">
        <v>500</v>
      </c>
      <c r="F5867" s="58">
        <v>12</v>
      </c>
      <c r="G5867" s="59">
        <v>7</v>
      </c>
      <c r="H5867" s="58" t="s">
        <v>2181</v>
      </c>
      <c r="I5867" s="59">
        <v>7.49</v>
      </c>
      <c r="J5867">
        <v>1</v>
      </c>
      <c r="K5867" s="191"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2.73</v>
      </c>
      <c r="L5867" s="192" t="str">
        <f t="shared" si="91"/>
        <v>Beer500</v>
      </c>
      <c r="M5867" s="191">
        <f>VLOOKUP(L5867,'Slope %'!C:D,2,0)</f>
        <v>0.12</v>
      </c>
    </row>
    <row r="5868" spans="1:13" x14ac:dyDescent="0.25">
      <c r="A5868">
        <v>62410</v>
      </c>
      <c r="B5868" s="58" t="s">
        <v>4849</v>
      </c>
      <c r="C5868" s="58" t="s">
        <v>423</v>
      </c>
      <c r="D5868" s="58" t="s">
        <v>598</v>
      </c>
      <c r="E5868" s="58">
        <v>4000</v>
      </c>
      <c r="F5868" s="58">
        <v>4</v>
      </c>
      <c r="G5868" s="59">
        <v>12.5</v>
      </c>
      <c r="H5868" s="58" t="s">
        <v>425</v>
      </c>
      <c r="I5868" s="59">
        <v>46.99</v>
      </c>
      <c r="J5868">
        <v>1</v>
      </c>
      <c r="K5868" s="191"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32.51</v>
      </c>
      <c r="L5868" s="192" t="str">
        <f t="shared" si="91"/>
        <v>Wine4000</v>
      </c>
      <c r="M5868" s="191">
        <f>VLOOKUP(L5868,'Slope %'!C:D,2,0)</f>
        <v>0.05</v>
      </c>
    </row>
    <row r="5869" spans="1:13" x14ac:dyDescent="0.25">
      <c r="A5869">
        <v>62414</v>
      </c>
      <c r="B5869" s="58" t="s">
        <v>4850</v>
      </c>
      <c r="C5869" s="58" t="s">
        <v>410</v>
      </c>
      <c r="D5869" s="58" t="s">
        <v>411</v>
      </c>
      <c r="E5869" s="58">
        <v>473</v>
      </c>
      <c r="F5869" s="58">
        <v>24</v>
      </c>
      <c r="G5869" s="59">
        <v>4.8</v>
      </c>
      <c r="H5869" s="58" t="s">
        <v>1961</v>
      </c>
      <c r="I5869" s="59">
        <v>3.99</v>
      </c>
      <c r="J5869">
        <v>1</v>
      </c>
      <c r="K5869" s="191"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1.77</v>
      </c>
      <c r="L5869" s="192" t="str">
        <f t="shared" si="91"/>
        <v>Beer473</v>
      </c>
      <c r="M5869" s="191">
        <f>VLOOKUP(L5869,'Slope %'!C:D,2,0)</f>
        <v>0.12</v>
      </c>
    </row>
    <row r="5870" spans="1:13" x14ac:dyDescent="0.25">
      <c r="A5870">
        <v>62414</v>
      </c>
      <c r="B5870" s="58" t="s">
        <v>4850</v>
      </c>
      <c r="C5870" s="58" t="s">
        <v>410</v>
      </c>
      <c r="D5870" s="58" t="s">
        <v>411</v>
      </c>
      <c r="E5870" s="58">
        <v>473</v>
      </c>
      <c r="F5870" s="58">
        <v>24</v>
      </c>
      <c r="G5870" s="59">
        <v>4.8</v>
      </c>
      <c r="H5870" s="58" t="s">
        <v>1961</v>
      </c>
      <c r="I5870" s="59">
        <v>3.99</v>
      </c>
      <c r="J5870">
        <v>1</v>
      </c>
      <c r="K5870" s="191"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1.77</v>
      </c>
      <c r="L5870" s="192" t="str">
        <f t="shared" si="91"/>
        <v>Beer473</v>
      </c>
      <c r="M5870" s="191">
        <f>VLOOKUP(L5870,'Slope %'!C:D,2,0)</f>
        <v>0.12</v>
      </c>
    </row>
    <row r="5871" spans="1:13" x14ac:dyDescent="0.25">
      <c r="A5871">
        <v>62415</v>
      </c>
      <c r="B5871" s="58" t="s">
        <v>4851</v>
      </c>
      <c r="C5871" s="58" t="s">
        <v>423</v>
      </c>
      <c r="D5871" s="58" t="s">
        <v>598</v>
      </c>
      <c r="E5871" s="58">
        <v>750</v>
      </c>
      <c r="F5871" s="58">
        <v>12</v>
      </c>
      <c r="G5871" s="59">
        <v>12.5</v>
      </c>
      <c r="H5871" s="58" t="s">
        <v>425</v>
      </c>
      <c r="I5871" s="59">
        <v>13.99</v>
      </c>
      <c r="J5871">
        <v>1</v>
      </c>
      <c r="K5871" s="191"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7.32</v>
      </c>
      <c r="L5871" s="192" t="str">
        <f t="shared" si="91"/>
        <v>Wine750</v>
      </c>
      <c r="M5871" s="191">
        <f>VLOOKUP(L5871,'Slope %'!C:D,2,0)</f>
        <v>0.1</v>
      </c>
    </row>
    <row r="5872" spans="1:13" x14ac:dyDescent="0.25">
      <c r="A5872">
        <v>62428</v>
      </c>
      <c r="B5872" s="58" t="s">
        <v>4852</v>
      </c>
      <c r="C5872" s="58" t="s">
        <v>410</v>
      </c>
      <c r="D5872" s="58" t="s">
        <v>717</v>
      </c>
      <c r="E5872" s="58">
        <v>473</v>
      </c>
      <c r="F5872" s="58">
        <v>24</v>
      </c>
      <c r="G5872" s="59">
        <v>8</v>
      </c>
      <c r="H5872" s="58" t="s">
        <v>1526</v>
      </c>
      <c r="I5872" s="59">
        <v>4.99</v>
      </c>
      <c r="J5872">
        <v>1</v>
      </c>
      <c r="K5872" s="191"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2.95</v>
      </c>
      <c r="L5872" s="192" t="str">
        <f t="shared" si="91"/>
        <v>Beer473</v>
      </c>
      <c r="M5872" s="191">
        <f>VLOOKUP(L5872,'Slope %'!C:D,2,0)</f>
        <v>0.12</v>
      </c>
    </row>
    <row r="5873" spans="1:13" x14ac:dyDescent="0.25">
      <c r="A5873">
        <v>62428</v>
      </c>
      <c r="B5873" s="58" t="s">
        <v>4852</v>
      </c>
      <c r="C5873" s="58" t="s">
        <v>410</v>
      </c>
      <c r="D5873" s="58" t="s">
        <v>717</v>
      </c>
      <c r="E5873" s="58">
        <v>473</v>
      </c>
      <c r="F5873" s="58">
        <v>24</v>
      </c>
      <c r="G5873" s="59">
        <v>8</v>
      </c>
      <c r="H5873" s="58" t="s">
        <v>1526</v>
      </c>
      <c r="I5873" s="59">
        <v>4.99</v>
      </c>
      <c r="J5873">
        <v>1</v>
      </c>
      <c r="K5873" s="191"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2.95</v>
      </c>
      <c r="L5873" s="192" t="str">
        <f t="shared" si="91"/>
        <v>Beer473</v>
      </c>
      <c r="M5873" s="191">
        <f>VLOOKUP(L5873,'Slope %'!C:D,2,0)</f>
        <v>0.12</v>
      </c>
    </row>
    <row r="5874" spans="1:13" x14ac:dyDescent="0.25">
      <c r="A5874">
        <v>62429</v>
      </c>
      <c r="B5874" s="58" t="s">
        <v>4853</v>
      </c>
      <c r="C5874" s="58" t="s">
        <v>410</v>
      </c>
      <c r="D5874" s="58" t="s">
        <v>717</v>
      </c>
      <c r="E5874" s="58">
        <v>473</v>
      </c>
      <c r="F5874" s="58">
        <v>24</v>
      </c>
      <c r="G5874" s="59">
        <v>6.5</v>
      </c>
      <c r="H5874" s="58" t="s">
        <v>1526</v>
      </c>
      <c r="I5874" s="59">
        <v>4.99</v>
      </c>
      <c r="J5874">
        <v>1</v>
      </c>
      <c r="K5874" s="191"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2.4</v>
      </c>
      <c r="L5874" s="192" t="str">
        <f t="shared" si="91"/>
        <v>Beer473</v>
      </c>
      <c r="M5874" s="191">
        <f>VLOOKUP(L5874,'Slope %'!C:D,2,0)</f>
        <v>0.12</v>
      </c>
    </row>
    <row r="5875" spans="1:13" x14ac:dyDescent="0.25">
      <c r="A5875">
        <v>62429</v>
      </c>
      <c r="B5875" s="58" t="s">
        <v>4853</v>
      </c>
      <c r="C5875" s="58" t="s">
        <v>410</v>
      </c>
      <c r="D5875" s="58" t="s">
        <v>717</v>
      </c>
      <c r="E5875" s="58">
        <v>473</v>
      </c>
      <c r="F5875" s="58">
        <v>24</v>
      </c>
      <c r="G5875" s="59">
        <v>6.5</v>
      </c>
      <c r="H5875" s="58" t="s">
        <v>1526</v>
      </c>
      <c r="I5875" s="59">
        <v>4.99</v>
      </c>
      <c r="J5875">
        <v>1</v>
      </c>
      <c r="K5875" s="191"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2.4</v>
      </c>
      <c r="L5875" s="192" t="str">
        <f t="shared" si="91"/>
        <v>Beer473</v>
      </c>
      <c r="M5875" s="191">
        <f>VLOOKUP(L5875,'Slope %'!C:D,2,0)</f>
        <v>0.12</v>
      </c>
    </row>
    <row r="5876" spans="1:13" x14ac:dyDescent="0.25">
      <c r="A5876">
        <v>62453</v>
      </c>
      <c r="B5876" s="58" t="s">
        <v>4854</v>
      </c>
      <c r="C5876" s="58" t="s">
        <v>410</v>
      </c>
      <c r="D5876" s="58" t="s">
        <v>717</v>
      </c>
      <c r="E5876" s="58">
        <v>3784</v>
      </c>
      <c r="F5876" s="58">
        <v>3</v>
      </c>
      <c r="G5876" s="59">
        <v>6.5</v>
      </c>
      <c r="H5876" s="58" t="s">
        <v>2181</v>
      </c>
      <c r="I5876" s="59">
        <v>27.5</v>
      </c>
      <c r="J5876">
        <v>8</v>
      </c>
      <c r="K5876" s="191"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19.2</v>
      </c>
      <c r="L5876" s="192" t="str">
        <f t="shared" si="91"/>
        <v>Beer3784</v>
      </c>
      <c r="M5876" s="191">
        <f>VLOOKUP(L5876,'Slope %'!C:D,2,0)</f>
        <v>7.0000000000000007E-2</v>
      </c>
    </row>
    <row r="5877" spans="1:13" x14ac:dyDescent="0.25">
      <c r="A5877">
        <v>62453</v>
      </c>
      <c r="B5877" s="58" t="s">
        <v>4854</v>
      </c>
      <c r="C5877" s="58" t="s">
        <v>410</v>
      </c>
      <c r="D5877" s="58" t="s">
        <v>717</v>
      </c>
      <c r="E5877" s="58">
        <v>3784</v>
      </c>
      <c r="F5877" s="58">
        <v>3</v>
      </c>
      <c r="G5877" s="59">
        <v>6.5</v>
      </c>
      <c r="H5877" s="58" t="s">
        <v>2181</v>
      </c>
      <c r="I5877" s="59">
        <v>27.5</v>
      </c>
      <c r="J5877">
        <v>8</v>
      </c>
      <c r="K5877" s="191"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19.2</v>
      </c>
      <c r="L5877" s="192" t="str">
        <f t="shared" si="91"/>
        <v>Beer3784</v>
      </c>
      <c r="M5877" s="191">
        <f>VLOOKUP(L5877,'Slope %'!C:D,2,0)</f>
        <v>7.0000000000000007E-2</v>
      </c>
    </row>
    <row r="5878" spans="1:13" x14ac:dyDescent="0.25">
      <c r="A5878">
        <v>62459</v>
      </c>
      <c r="B5878" s="58" t="s">
        <v>4855</v>
      </c>
      <c r="C5878" s="58" t="s">
        <v>410</v>
      </c>
      <c r="D5878" s="58" t="s">
        <v>411</v>
      </c>
      <c r="E5878" s="58">
        <v>473</v>
      </c>
      <c r="F5878" s="58">
        <v>24</v>
      </c>
      <c r="G5878" s="59">
        <v>5</v>
      </c>
      <c r="H5878" s="58" t="s">
        <v>3612</v>
      </c>
      <c r="I5878" s="59">
        <v>4.75</v>
      </c>
      <c r="J5878">
        <v>1</v>
      </c>
      <c r="K5878" s="191"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1.85</v>
      </c>
      <c r="L5878" s="192" t="str">
        <f t="shared" si="91"/>
        <v>Beer473</v>
      </c>
      <c r="M5878" s="191">
        <f>VLOOKUP(L5878,'Slope %'!C:D,2,0)</f>
        <v>0.12</v>
      </c>
    </row>
    <row r="5879" spans="1:13" x14ac:dyDescent="0.25">
      <c r="A5879">
        <v>62459</v>
      </c>
      <c r="B5879" s="58" t="s">
        <v>4855</v>
      </c>
      <c r="C5879" s="58" t="s">
        <v>410</v>
      </c>
      <c r="D5879" s="58" t="s">
        <v>411</v>
      </c>
      <c r="E5879" s="58">
        <v>473</v>
      </c>
      <c r="F5879" s="58">
        <v>24</v>
      </c>
      <c r="G5879" s="59">
        <v>5</v>
      </c>
      <c r="H5879" s="58" t="s">
        <v>3612</v>
      </c>
      <c r="I5879" s="59">
        <v>4.75</v>
      </c>
      <c r="J5879">
        <v>1</v>
      </c>
      <c r="K5879" s="191"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1.85</v>
      </c>
      <c r="L5879" s="192" t="str">
        <f t="shared" si="91"/>
        <v>Beer473</v>
      </c>
      <c r="M5879" s="191">
        <f>VLOOKUP(L5879,'Slope %'!C:D,2,0)</f>
        <v>0.12</v>
      </c>
    </row>
    <row r="5880" spans="1:13" x14ac:dyDescent="0.25">
      <c r="A5880">
        <v>62462</v>
      </c>
      <c r="B5880" s="58" t="s">
        <v>4856</v>
      </c>
      <c r="C5880" s="58" t="s">
        <v>410</v>
      </c>
      <c r="D5880" s="58" t="s">
        <v>677</v>
      </c>
      <c r="E5880" s="58">
        <v>473</v>
      </c>
      <c r="F5880" s="58">
        <v>24</v>
      </c>
      <c r="G5880" s="59">
        <v>5.2</v>
      </c>
      <c r="H5880" s="58" t="s">
        <v>2066</v>
      </c>
      <c r="I5880" s="59">
        <v>3.99</v>
      </c>
      <c r="J5880">
        <v>1</v>
      </c>
      <c r="K5880" s="191"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1.92</v>
      </c>
      <c r="L5880" s="192" t="str">
        <f t="shared" si="91"/>
        <v>Beer473</v>
      </c>
      <c r="M5880" s="191">
        <f>VLOOKUP(L5880,'Slope %'!C:D,2,0)</f>
        <v>0.12</v>
      </c>
    </row>
    <row r="5881" spans="1:13" x14ac:dyDescent="0.25">
      <c r="A5881">
        <v>62462</v>
      </c>
      <c r="B5881" s="58" t="s">
        <v>4856</v>
      </c>
      <c r="C5881" s="58" t="s">
        <v>410</v>
      </c>
      <c r="D5881" s="58" t="s">
        <v>677</v>
      </c>
      <c r="E5881" s="58">
        <v>473</v>
      </c>
      <c r="F5881" s="58">
        <v>24</v>
      </c>
      <c r="G5881" s="59">
        <v>5.2</v>
      </c>
      <c r="H5881" s="58" t="s">
        <v>2066</v>
      </c>
      <c r="I5881" s="59">
        <v>3.99</v>
      </c>
      <c r="J5881">
        <v>1</v>
      </c>
      <c r="K5881" s="191"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1.92</v>
      </c>
      <c r="L5881" s="192" t="str">
        <f t="shared" si="91"/>
        <v>Beer473</v>
      </c>
      <c r="M5881" s="191">
        <f>VLOOKUP(L5881,'Slope %'!C:D,2,0)</f>
        <v>0.12</v>
      </c>
    </row>
    <row r="5882" spans="1:13" x14ac:dyDescent="0.25">
      <c r="A5882">
        <v>62470</v>
      </c>
      <c r="B5882" s="58" t="s">
        <v>4857</v>
      </c>
      <c r="C5882" s="58" t="s">
        <v>410</v>
      </c>
      <c r="D5882" s="58" t="s">
        <v>717</v>
      </c>
      <c r="E5882" s="58">
        <v>4260</v>
      </c>
      <c r="F5882" s="58">
        <v>2</v>
      </c>
      <c r="G5882" s="59">
        <v>6</v>
      </c>
      <c r="H5882" s="58" t="s">
        <v>1695</v>
      </c>
      <c r="I5882" s="59">
        <v>31.49</v>
      </c>
      <c r="J5882">
        <v>12</v>
      </c>
      <c r="K5882" s="191"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19.95</v>
      </c>
      <c r="L5882" s="192" t="str">
        <f t="shared" si="91"/>
        <v>Beer4260</v>
      </c>
      <c r="M5882" s="191">
        <f>VLOOKUP(L5882,'Slope %'!C:D,2,0)</f>
        <v>7.0000000000000007E-2</v>
      </c>
    </row>
    <row r="5883" spans="1:13" x14ac:dyDescent="0.25">
      <c r="A5883">
        <v>62473</v>
      </c>
      <c r="B5883" s="58" t="s">
        <v>4858</v>
      </c>
      <c r="C5883" s="58" t="s">
        <v>410</v>
      </c>
      <c r="D5883" s="58" t="s">
        <v>717</v>
      </c>
      <c r="E5883" s="58">
        <v>568</v>
      </c>
      <c r="F5883" s="58">
        <v>24</v>
      </c>
      <c r="G5883" s="59">
        <v>6</v>
      </c>
      <c r="H5883" s="58" t="s">
        <v>1695</v>
      </c>
      <c r="I5883" s="59">
        <v>4.79</v>
      </c>
      <c r="J5883">
        <v>1</v>
      </c>
      <c r="K5883" s="191"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2.66</v>
      </c>
      <c r="L5883" s="192" t="str">
        <f t="shared" si="91"/>
        <v>Beer568</v>
      </c>
      <c r="M5883" s="191">
        <f>VLOOKUP(L5883,'Slope %'!C:D,2,0)</f>
        <v>0.12</v>
      </c>
    </row>
    <row r="5884" spans="1:13" x14ac:dyDescent="0.25">
      <c r="A5884">
        <v>62488</v>
      </c>
      <c r="B5884" s="58" t="s">
        <v>4859</v>
      </c>
      <c r="C5884" s="58" t="s">
        <v>414</v>
      </c>
      <c r="D5884" s="58" t="s">
        <v>415</v>
      </c>
      <c r="E5884" s="58">
        <v>750</v>
      </c>
      <c r="F5884" s="58">
        <v>12</v>
      </c>
      <c r="G5884" s="59">
        <v>40</v>
      </c>
      <c r="H5884" s="58" t="s">
        <v>3813</v>
      </c>
      <c r="I5884" s="59">
        <v>54.99</v>
      </c>
      <c r="J5884">
        <v>1</v>
      </c>
      <c r="K5884" s="191"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23.42</v>
      </c>
      <c r="L5884" s="192" t="str">
        <f t="shared" si="91"/>
        <v>Spirits750</v>
      </c>
      <c r="M5884" s="191">
        <f>VLOOKUP(L5884,'Slope %'!C:D,2,0)</f>
        <v>7.0000000000000007E-2</v>
      </c>
    </row>
    <row r="5885" spans="1:13" x14ac:dyDescent="0.25">
      <c r="A5885">
        <v>62505</v>
      </c>
      <c r="B5885" s="58" t="s">
        <v>4860</v>
      </c>
      <c r="C5885" s="58" t="s">
        <v>410</v>
      </c>
      <c r="D5885" s="58" t="s">
        <v>717</v>
      </c>
      <c r="E5885" s="58">
        <v>473</v>
      </c>
      <c r="F5885" s="58">
        <v>24</v>
      </c>
      <c r="G5885" s="59">
        <v>6</v>
      </c>
      <c r="H5885" s="58" t="s">
        <v>1613</v>
      </c>
      <c r="I5885" s="59">
        <v>4.75</v>
      </c>
      <c r="J5885">
        <v>1</v>
      </c>
      <c r="K5885" s="191"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2.2200000000000002</v>
      </c>
      <c r="L5885" s="192" t="str">
        <f t="shared" si="91"/>
        <v>Beer473</v>
      </c>
      <c r="M5885" s="191">
        <f>VLOOKUP(L5885,'Slope %'!C:D,2,0)</f>
        <v>0.12</v>
      </c>
    </row>
    <row r="5886" spans="1:13" x14ac:dyDescent="0.25">
      <c r="A5886">
        <v>62505</v>
      </c>
      <c r="B5886" s="58" t="s">
        <v>4860</v>
      </c>
      <c r="C5886" s="58" t="s">
        <v>410</v>
      </c>
      <c r="D5886" s="58" t="s">
        <v>717</v>
      </c>
      <c r="E5886" s="58">
        <v>473</v>
      </c>
      <c r="F5886" s="58">
        <v>24</v>
      </c>
      <c r="G5886" s="59">
        <v>6</v>
      </c>
      <c r="H5886" s="58" t="s">
        <v>1613</v>
      </c>
      <c r="I5886" s="59">
        <v>4.75</v>
      </c>
      <c r="J5886">
        <v>1</v>
      </c>
      <c r="K5886" s="191"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2.2200000000000002</v>
      </c>
      <c r="L5886" s="192" t="str">
        <f t="shared" si="91"/>
        <v>Beer473</v>
      </c>
      <c r="M5886" s="191">
        <f>VLOOKUP(L5886,'Slope %'!C:D,2,0)</f>
        <v>0.12</v>
      </c>
    </row>
    <row r="5887" spans="1:13" x14ac:dyDescent="0.25">
      <c r="A5887">
        <v>62509</v>
      </c>
      <c r="B5887" s="58" t="s">
        <v>4861</v>
      </c>
      <c r="C5887" s="58" t="s">
        <v>410</v>
      </c>
      <c r="D5887" s="58" t="s">
        <v>677</v>
      </c>
      <c r="E5887" s="58">
        <v>473</v>
      </c>
      <c r="F5887" s="58">
        <v>24</v>
      </c>
      <c r="G5887" s="59">
        <v>5</v>
      </c>
      <c r="H5887" s="58" t="s">
        <v>1613</v>
      </c>
      <c r="I5887" s="59">
        <v>4.6900000000000004</v>
      </c>
      <c r="J5887">
        <v>1</v>
      </c>
      <c r="K5887" s="191"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1.85</v>
      </c>
      <c r="L5887" s="192" t="str">
        <f t="shared" si="91"/>
        <v>Beer473</v>
      </c>
      <c r="M5887" s="191">
        <f>VLOOKUP(L5887,'Slope %'!C:D,2,0)</f>
        <v>0.12</v>
      </c>
    </row>
    <row r="5888" spans="1:13" x14ac:dyDescent="0.25">
      <c r="A5888">
        <v>62509</v>
      </c>
      <c r="B5888" s="58" t="s">
        <v>4861</v>
      </c>
      <c r="C5888" s="58" t="s">
        <v>410</v>
      </c>
      <c r="D5888" s="58" t="s">
        <v>677</v>
      </c>
      <c r="E5888" s="58">
        <v>473</v>
      </c>
      <c r="F5888" s="58">
        <v>24</v>
      </c>
      <c r="G5888" s="59">
        <v>5</v>
      </c>
      <c r="H5888" s="58" t="s">
        <v>1613</v>
      </c>
      <c r="I5888" s="59">
        <v>4.6900000000000004</v>
      </c>
      <c r="J5888">
        <v>1</v>
      </c>
      <c r="K5888" s="191"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1.85</v>
      </c>
      <c r="L5888" s="192" t="str">
        <f t="shared" si="91"/>
        <v>Beer473</v>
      </c>
      <c r="M5888" s="191">
        <f>VLOOKUP(L5888,'Slope %'!C:D,2,0)</f>
        <v>0.12</v>
      </c>
    </row>
    <row r="5889" spans="1:13" x14ac:dyDescent="0.25">
      <c r="A5889">
        <v>62517</v>
      </c>
      <c r="B5889" s="58" t="s">
        <v>4862</v>
      </c>
      <c r="C5889" s="58" t="s">
        <v>673</v>
      </c>
      <c r="D5889" s="58" t="s">
        <v>750</v>
      </c>
      <c r="E5889" s="58">
        <v>1420</v>
      </c>
      <c r="F5889" s="58">
        <v>6</v>
      </c>
      <c r="G5889" s="59">
        <v>7</v>
      </c>
      <c r="H5889" s="58" t="s">
        <v>2244</v>
      </c>
      <c r="I5889" s="59">
        <v>14.99</v>
      </c>
      <c r="J5889">
        <v>4</v>
      </c>
      <c r="K5889" s="191"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7.76</v>
      </c>
      <c r="L5889" s="192" t="str">
        <f t="shared" si="91"/>
        <v>Ready to Drink1420</v>
      </c>
      <c r="M5889" s="191">
        <f>VLOOKUP(L5889,'Slope %'!C:D,2,0)</f>
        <v>0.12</v>
      </c>
    </row>
    <row r="5890" spans="1:13" x14ac:dyDescent="0.25">
      <c r="A5890">
        <v>62517</v>
      </c>
      <c r="B5890" s="58" t="s">
        <v>4862</v>
      </c>
      <c r="C5890" s="58" t="s">
        <v>673</v>
      </c>
      <c r="D5890" s="58" t="s">
        <v>750</v>
      </c>
      <c r="E5890" s="58">
        <v>1420</v>
      </c>
      <c r="F5890" s="58">
        <v>6</v>
      </c>
      <c r="G5890" s="59">
        <v>7</v>
      </c>
      <c r="H5890" s="58" t="s">
        <v>2244</v>
      </c>
      <c r="I5890" s="59">
        <v>14.99</v>
      </c>
      <c r="J5890">
        <v>4</v>
      </c>
      <c r="K5890" s="191"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7.76</v>
      </c>
      <c r="L5890" s="192" t="str">
        <f t="shared" si="91"/>
        <v>Ready to Drink1420</v>
      </c>
      <c r="M5890" s="191">
        <f>VLOOKUP(L5890,'Slope %'!C:D,2,0)</f>
        <v>0.12</v>
      </c>
    </row>
    <row r="5891" spans="1:13" x14ac:dyDescent="0.25">
      <c r="A5891">
        <v>62518</v>
      </c>
      <c r="B5891" s="58" t="s">
        <v>4863</v>
      </c>
      <c r="C5891" s="58" t="s">
        <v>673</v>
      </c>
      <c r="D5891" s="58" t="s">
        <v>750</v>
      </c>
      <c r="E5891" s="58">
        <v>1420</v>
      </c>
      <c r="F5891" s="58">
        <v>6</v>
      </c>
      <c r="G5891" s="59">
        <v>7</v>
      </c>
      <c r="H5891" s="58" t="s">
        <v>2244</v>
      </c>
      <c r="I5891" s="59">
        <v>14.99</v>
      </c>
      <c r="J5891">
        <v>4</v>
      </c>
      <c r="K5891" s="191"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7.76</v>
      </c>
      <c r="L5891" s="192" t="str">
        <f t="shared" ref="L5891:L5954" si="92">(_xlfn.CONCAT(C5891,E5891))</f>
        <v>Ready to Drink1420</v>
      </c>
      <c r="M5891" s="191">
        <f>VLOOKUP(L5891,'Slope %'!C:D,2,0)</f>
        <v>0.12</v>
      </c>
    </row>
    <row r="5892" spans="1:13" x14ac:dyDescent="0.25">
      <c r="A5892">
        <v>62518</v>
      </c>
      <c r="B5892" s="58" t="s">
        <v>4863</v>
      </c>
      <c r="C5892" s="58" t="s">
        <v>673</v>
      </c>
      <c r="D5892" s="58" t="s">
        <v>750</v>
      </c>
      <c r="E5892" s="58">
        <v>1420</v>
      </c>
      <c r="F5892" s="58">
        <v>6</v>
      </c>
      <c r="G5892" s="59">
        <v>7</v>
      </c>
      <c r="H5892" s="58" t="s">
        <v>2244</v>
      </c>
      <c r="I5892" s="59">
        <v>14.99</v>
      </c>
      <c r="J5892">
        <v>4</v>
      </c>
      <c r="K5892" s="191"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7.76</v>
      </c>
      <c r="L5892" s="192" t="str">
        <f t="shared" si="92"/>
        <v>Ready to Drink1420</v>
      </c>
      <c r="M5892" s="191">
        <f>VLOOKUP(L5892,'Slope %'!C:D,2,0)</f>
        <v>0.12</v>
      </c>
    </row>
    <row r="5893" spans="1:13" x14ac:dyDescent="0.25">
      <c r="A5893">
        <v>62519</v>
      </c>
      <c r="B5893" s="58" t="s">
        <v>4864</v>
      </c>
      <c r="C5893" s="58" t="s">
        <v>673</v>
      </c>
      <c r="D5893" s="58" t="s">
        <v>750</v>
      </c>
      <c r="E5893" s="58">
        <v>1420</v>
      </c>
      <c r="F5893" s="58">
        <v>6</v>
      </c>
      <c r="G5893" s="59">
        <v>7</v>
      </c>
      <c r="H5893" s="58" t="s">
        <v>2244</v>
      </c>
      <c r="I5893" s="59">
        <v>14.99</v>
      </c>
      <c r="J5893">
        <v>4</v>
      </c>
      <c r="K5893" s="191"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7.76</v>
      </c>
      <c r="L5893" s="192" t="str">
        <f t="shared" si="92"/>
        <v>Ready to Drink1420</v>
      </c>
      <c r="M5893" s="191">
        <f>VLOOKUP(L5893,'Slope %'!C:D,2,0)</f>
        <v>0.12</v>
      </c>
    </row>
    <row r="5894" spans="1:13" x14ac:dyDescent="0.25">
      <c r="A5894">
        <v>62519</v>
      </c>
      <c r="B5894" s="58" t="s">
        <v>4864</v>
      </c>
      <c r="C5894" s="58" t="s">
        <v>673</v>
      </c>
      <c r="D5894" s="58" t="s">
        <v>750</v>
      </c>
      <c r="E5894" s="58">
        <v>1420</v>
      </c>
      <c r="F5894" s="58">
        <v>6</v>
      </c>
      <c r="G5894" s="59">
        <v>7</v>
      </c>
      <c r="H5894" s="58" t="s">
        <v>2244</v>
      </c>
      <c r="I5894" s="59">
        <v>14.99</v>
      </c>
      <c r="J5894">
        <v>4</v>
      </c>
      <c r="K5894" s="191"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7.76</v>
      </c>
      <c r="L5894" s="192" t="str">
        <f t="shared" si="92"/>
        <v>Ready to Drink1420</v>
      </c>
      <c r="M5894" s="191">
        <f>VLOOKUP(L5894,'Slope %'!C:D,2,0)</f>
        <v>0.12</v>
      </c>
    </row>
    <row r="5895" spans="1:13" x14ac:dyDescent="0.25">
      <c r="A5895">
        <v>62520</v>
      </c>
      <c r="B5895" s="58" t="s">
        <v>4865</v>
      </c>
      <c r="C5895" s="58" t="s">
        <v>423</v>
      </c>
      <c r="D5895" s="58" t="s">
        <v>560</v>
      </c>
      <c r="E5895" s="58">
        <v>750</v>
      </c>
      <c r="F5895" s="58">
        <v>6</v>
      </c>
      <c r="G5895" s="59">
        <v>13.5</v>
      </c>
      <c r="H5895" s="58" t="s">
        <v>421</v>
      </c>
      <c r="I5895" s="59">
        <v>28.99</v>
      </c>
      <c r="J5895">
        <v>1</v>
      </c>
      <c r="K5895" s="191"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7.9</v>
      </c>
      <c r="L5895" s="192" t="str">
        <f t="shared" si="92"/>
        <v>Wine750</v>
      </c>
      <c r="M5895" s="191">
        <f>VLOOKUP(L5895,'Slope %'!C:D,2,0)</f>
        <v>0.1</v>
      </c>
    </row>
    <row r="5896" spans="1:13" x14ac:dyDescent="0.25">
      <c r="A5896">
        <v>62521</v>
      </c>
      <c r="B5896" s="58" t="s">
        <v>4866</v>
      </c>
      <c r="C5896" s="58" t="s">
        <v>673</v>
      </c>
      <c r="D5896" s="58" t="s">
        <v>750</v>
      </c>
      <c r="E5896" s="58">
        <v>2840</v>
      </c>
      <c r="F5896" s="58">
        <v>3</v>
      </c>
      <c r="G5896" s="59">
        <v>7</v>
      </c>
      <c r="H5896" s="58" t="s">
        <v>2244</v>
      </c>
      <c r="I5896" s="59">
        <v>29.99</v>
      </c>
      <c r="J5896">
        <v>8</v>
      </c>
      <c r="K5896" s="191"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15.52</v>
      </c>
      <c r="L5896" s="192" t="str">
        <f t="shared" si="92"/>
        <v>Ready to Drink2840</v>
      </c>
      <c r="M5896" s="191">
        <f>VLOOKUP(L5896,'Slope %'!C:D,2,0)</f>
        <v>7.0000000000000007E-2</v>
      </c>
    </row>
    <row r="5897" spans="1:13" x14ac:dyDescent="0.25">
      <c r="A5897">
        <v>62521</v>
      </c>
      <c r="B5897" s="58" t="s">
        <v>4866</v>
      </c>
      <c r="C5897" s="58" t="s">
        <v>673</v>
      </c>
      <c r="D5897" s="58" t="s">
        <v>750</v>
      </c>
      <c r="E5897" s="58">
        <v>2840</v>
      </c>
      <c r="F5897" s="58">
        <v>3</v>
      </c>
      <c r="G5897" s="59">
        <v>7</v>
      </c>
      <c r="H5897" s="58" t="s">
        <v>2244</v>
      </c>
      <c r="I5897" s="59">
        <v>29.99</v>
      </c>
      <c r="J5897">
        <v>8</v>
      </c>
      <c r="K5897" s="191"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15.52</v>
      </c>
      <c r="L5897" s="192" t="str">
        <f t="shared" si="92"/>
        <v>Ready to Drink2840</v>
      </c>
      <c r="M5897" s="191">
        <f>VLOOKUP(L5897,'Slope %'!C:D,2,0)</f>
        <v>7.0000000000000007E-2</v>
      </c>
    </row>
    <row r="5898" spans="1:13" x14ac:dyDescent="0.25">
      <c r="A5898">
        <v>62522</v>
      </c>
      <c r="B5898" s="58" t="s">
        <v>4867</v>
      </c>
      <c r="C5898" s="58" t="s">
        <v>673</v>
      </c>
      <c r="D5898" s="58" t="s">
        <v>750</v>
      </c>
      <c r="E5898" s="58">
        <v>2840</v>
      </c>
      <c r="F5898" s="58">
        <v>3</v>
      </c>
      <c r="G5898" s="59">
        <v>7</v>
      </c>
      <c r="H5898" s="58" t="s">
        <v>2244</v>
      </c>
      <c r="I5898" s="59">
        <v>29.99</v>
      </c>
      <c r="J5898">
        <v>8</v>
      </c>
      <c r="K5898" s="191"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15.52</v>
      </c>
      <c r="L5898" s="192" t="str">
        <f t="shared" si="92"/>
        <v>Ready to Drink2840</v>
      </c>
      <c r="M5898" s="191">
        <f>VLOOKUP(L5898,'Slope %'!C:D,2,0)</f>
        <v>7.0000000000000007E-2</v>
      </c>
    </row>
    <row r="5899" spans="1:13" x14ac:dyDescent="0.25">
      <c r="A5899">
        <v>62522</v>
      </c>
      <c r="B5899" s="58" t="s">
        <v>4867</v>
      </c>
      <c r="C5899" s="58" t="s">
        <v>673</v>
      </c>
      <c r="D5899" s="58" t="s">
        <v>750</v>
      </c>
      <c r="E5899" s="58">
        <v>2840</v>
      </c>
      <c r="F5899" s="58">
        <v>3</v>
      </c>
      <c r="G5899" s="59">
        <v>7</v>
      </c>
      <c r="H5899" s="58" t="s">
        <v>2244</v>
      </c>
      <c r="I5899" s="59">
        <v>29.99</v>
      </c>
      <c r="J5899">
        <v>8</v>
      </c>
      <c r="K5899" s="191"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15.52</v>
      </c>
      <c r="L5899" s="192" t="str">
        <f t="shared" si="92"/>
        <v>Ready to Drink2840</v>
      </c>
      <c r="M5899" s="191">
        <f>VLOOKUP(L5899,'Slope %'!C:D,2,0)</f>
        <v>7.0000000000000007E-2</v>
      </c>
    </row>
    <row r="5900" spans="1:13" x14ac:dyDescent="0.25">
      <c r="A5900">
        <v>62523</v>
      </c>
      <c r="B5900" s="58" t="s">
        <v>4868</v>
      </c>
      <c r="C5900" s="58" t="s">
        <v>673</v>
      </c>
      <c r="D5900" s="58" t="s">
        <v>750</v>
      </c>
      <c r="E5900" s="58">
        <v>473</v>
      </c>
      <c r="F5900" s="58">
        <v>24</v>
      </c>
      <c r="G5900" s="59">
        <v>7</v>
      </c>
      <c r="H5900" s="58" t="s">
        <v>2244</v>
      </c>
      <c r="I5900" s="59">
        <v>3.99</v>
      </c>
      <c r="J5900">
        <v>1</v>
      </c>
      <c r="K5900" s="191"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2.74</v>
      </c>
      <c r="L5900" s="192" t="str">
        <f t="shared" si="92"/>
        <v>Ready to Drink473</v>
      </c>
      <c r="M5900" s="191">
        <f>VLOOKUP(L5900,'Slope %'!C:D,2,0)</f>
        <v>0.12</v>
      </c>
    </row>
    <row r="5901" spans="1:13" x14ac:dyDescent="0.25">
      <c r="A5901">
        <v>62523</v>
      </c>
      <c r="B5901" s="58" t="s">
        <v>4868</v>
      </c>
      <c r="C5901" s="58" t="s">
        <v>673</v>
      </c>
      <c r="D5901" s="58" t="s">
        <v>750</v>
      </c>
      <c r="E5901" s="58">
        <v>473</v>
      </c>
      <c r="F5901" s="58">
        <v>24</v>
      </c>
      <c r="G5901" s="59">
        <v>7</v>
      </c>
      <c r="H5901" s="58" t="s">
        <v>2244</v>
      </c>
      <c r="I5901" s="59">
        <v>3.99</v>
      </c>
      <c r="J5901">
        <v>1</v>
      </c>
      <c r="K5901" s="191"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2.74</v>
      </c>
      <c r="L5901" s="192" t="str">
        <f t="shared" si="92"/>
        <v>Ready to Drink473</v>
      </c>
      <c r="M5901" s="191">
        <f>VLOOKUP(L5901,'Slope %'!C:D,2,0)</f>
        <v>0.12</v>
      </c>
    </row>
    <row r="5902" spans="1:13" x14ac:dyDescent="0.25">
      <c r="A5902">
        <v>62524</v>
      </c>
      <c r="B5902" s="58" t="s">
        <v>4869</v>
      </c>
      <c r="C5902" s="58" t="s">
        <v>673</v>
      </c>
      <c r="D5902" s="58" t="s">
        <v>750</v>
      </c>
      <c r="E5902" s="58">
        <v>473</v>
      </c>
      <c r="F5902" s="58">
        <v>24</v>
      </c>
      <c r="G5902" s="59">
        <v>7</v>
      </c>
      <c r="H5902" s="58" t="s">
        <v>2244</v>
      </c>
      <c r="I5902" s="59">
        <v>3.99</v>
      </c>
      <c r="J5902">
        <v>1</v>
      </c>
      <c r="K5902" s="191"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2.74</v>
      </c>
      <c r="L5902" s="192" t="str">
        <f t="shared" si="92"/>
        <v>Ready to Drink473</v>
      </c>
      <c r="M5902" s="191">
        <f>VLOOKUP(L5902,'Slope %'!C:D,2,0)</f>
        <v>0.12</v>
      </c>
    </row>
    <row r="5903" spans="1:13" x14ac:dyDescent="0.25">
      <c r="A5903">
        <v>62524</v>
      </c>
      <c r="B5903" s="58" t="s">
        <v>4869</v>
      </c>
      <c r="C5903" s="58" t="s">
        <v>673</v>
      </c>
      <c r="D5903" s="58" t="s">
        <v>750</v>
      </c>
      <c r="E5903" s="58">
        <v>473</v>
      </c>
      <c r="F5903" s="58">
        <v>24</v>
      </c>
      <c r="G5903" s="59">
        <v>7</v>
      </c>
      <c r="H5903" s="58" t="s">
        <v>2244</v>
      </c>
      <c r="I5903" s="59">
        <v>3.99</v>
      </c>
      <c r="J5903">
        <v>1</v>
      </c>
      <c r="K5903" s="191"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2.74</v>
      </c>
      <c r="L5903" s="192" t="str">
        <f t="shared" si="92"/>
        <v>Ready to Drink473</v>
      </c>
      <c r="M5903" s="191">
        <f>VLOOKUP(L5903,'Slope %'!C:D,2,0)</f>
        <v>0.12</v>
      </c>
    </row>
    <row r="5904" spans="1:13" x14ac:dyDescent="0.25">
      <c r="A5904">
        <v>62525</v>
      </c>
      <c r="B5904" s="58" t="s">
        <v>4870</v>
      </c>
      <c r="C5904" s="58" t="s">
        <v>423</v>
      </c>
      <c r="D5904" s="58" t="s">
        <v>538</v>
      </c>
      <c r="E5904" s="58">
        <v>750</v>
      </c>
      <c r="F5904" s="58">
        <v>12</v>
      </c>
      <c r="G5904" s="59">
        <v>13.5</v>
      </c>
      <c r="H5904" s="58" t="s">
        <v>1701</v>
      </c>
      <c r="I5904" s="59">
        <v>18.989999999999998</v>
      </c>
      <c r="J5904">
        <v>1</v>
      </c>
      <c r="K5904" s="191"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7.9</v>
      </c>
      <c r="L5904" s="192" t="str">
        <f t="shared" si="92"/>
        <v>Wine750</v>
      </c>
      <c r="M5904" s="191">
        <f>VLOOKUP(L5904,'Slope %'!C:D,2,0)</f>
        <v>0.1</v>
      </c>
    </row>
    <row r="5905" spans="1:13" x14ac:dyDescent="0.25">
      <c r="A5905">
        <v>62526</v>
      </c>
      <c r="B5905" s="58" t="s">
        <v>4871</v>
      </c>
      <c r="C5905" s="58" t="s">
        <v>673</v>
      </c>
      <c r="D5905" s="58" t="s">
        <v>1264</v>
      </c>
      <c r="E5905" s="58">
        <v>473</v>
      </c>
      <c r="F5905" s="58">
        <v>24</v>
      </c>
      <c r="G5905" s="59">
        <v>5</v>
      </c>
      <c r="H5905" s="58" t="s">
        <v>412</v>
      </c>
      <c r="I5905" s="59">
        <v>3.69</v>
      </c>
      <c r="J5905">
        <v>1</v>
      </c>
      <c r="K5905" s="191"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1.96</v>
      </c>
      <c r="L5905" s="192" t="str">
        <f t="shared" si="92"/>
        <v>Ready to Drink473</v>
      </c>
      <c r="M5905" s="191">
        <f>VLOOKUP(L5905,'Slope %'!C:D,2,0)</f>
        <v>0.12</v>
      </c>
    </row>
    <row r="5906" spans="1:13" x14ac:dyDescent="0.25">
      <c r="A5906">
        <v>62526</v>
      </c>
      <c r="B5906" s="58" t="s">
        <v>4871</v>
      </c>
      <c r="C5906" s="58" t="s">
        <v>673</v>
      </c>
      <c r="D5906" s="58" t="s">
        <v>1264</v>
      </c>
      <c r="E5906" s="58">
        <v>473</v>
      </c>
      <c r="F5906" s="58">
        <v>24</v>
      </c>
      <c r="G5906" s="59">
        <v>5</v>
      </c>
      <c r="H5906" s="58" t="s">
        <v>412</v>
      </c>
      <c r="I5906" s="59">
        <v>3.69</v>
      </c>
      <c r="J5906">
        <v>1</v>
      </c>
      <c r="K5906" s="191"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1.96</v>
      </c>
      <c r="L5906" s="192" t="str">
        <f t="shared" si="92"/>
        <v>Ready to Drink473</v>
      </c>
      <c r="M5906" s="191">
        <f>VLOOKUP(L5906,'Slope %'!C:D,2,0)</f>
        <v>0.12</v>
      </c>
    </row>
    <row r="5907" spans="1:13" x14ac:dyDescent="0.25">
      <c r="A5907">
        <v>62527</v>
      </c>
      <c r="B5907" s="58" t="s">
        <v>4872</v>
      </c>
      <c r="C5907" s="58" t="s">
        <v>673</v>
      </c>
      <c r="D5907" s="58" t="s">
        <v>1264</v>
      </c>
      <c r="E5907" s="58">
        <v>4260</v>
      </c>
      <c r="F5907" s="58">
        <v>2</v>
      </c>
      <c r="G5907" s="59">
        <v>5</v>
      </c>
      <c r="H5907" s="58" t="s">
        <v>412</v>
      </c>
      <c r="I5907" s="59">
        <v>32.99</v>
      </c>
      <c r="J5907">
        <v>12</v>
      </c>
      <c r="K5907" s="191"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16.63</v>
      </c>
      <c r="L5907" s="192" t="str">
        <f t="shared" si="92"/>
        <v>Ready to Drink4260</v>
      </c>
      <c r="M5907" s="191">
        <f>VLOOKUP(L5907,'Slope %'!C:D,2,0)</f>
        <v>7.0000000000000007E-2</v>
      </c>
    </row>
    <row r="5908" spans="1:13" x14ac:dyDescent="0.25">
      <c r="A5908">
        <v>62527</v>
      </c>
      <c r="B5908" s="58" t="s">
        <v>4872</v>
      </c>
      <c r="C5908" s="58" t="s">
        <v>673</v>
      </c>
      <c r="D5908" s="58" t="s">
        <v>1264</v>
      </c>
      <c r="E5908" s="58">
        <v>4260</v>
      </c>
      <c r="F5908" s="58">
        <v>2</v>
      </c>
      <c r="G5908" s="59">
        <v>5</v>
      </c>
      <c r="H5908" s="58" t="s">
        <v>412</v>
      </c>
      <c r="I5908" s="59">
        <v>32.99</v>
      </c>
      <c r="J5908">
        <v>12</v>
      </c>
      <c r="K5908" s="191"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16.63</v>
      </c>
      <c r="L5908" s="192" t="str">
        <f t="shared" si="92"/>
        <v>Ready to Drink4260</v>
      </c>
      <c r="M5908" s="191">
        <f>VLOOKUP(L5908,'Slope %'!C:D,2,0)</f>
        <v>7.0000000000000007E-2</v>
      </c>
    </row>
    <row r="5909" spans="1:13" x14ac:dyDescent="0.25">
      <c r="A5909">
        <v>62528</v>
      </c>
      <c r="B5909" s="58" t="s">
        <v>4873</v>
      </c>
      <c r="C5909" s="58" t="s">
        <v>410</v>
      </c>
      <c r="D5909" s="58" t="s">
        <v>717</v>
      </c>
      <c r="E5909" s="58">
        <v>473</v>
      </c>
      <c r="F5909" s="58">
        <v>24</v>
      </c>
      <c r="G5909" s="59">
        <v>6</v>
      </c>
      <c r="H5909" s="58" t="s">
        <v>2066</v>
      </c>
      <c r="I5909" s="59">
        <v>4.99</v>
      </c>
      <c r="J5909">
        <v>1</v>
      </c>
      <c r="K5909" s="191"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2.2200000000000002</v>
      </c>
      <c r="L5909" s="192" t="str">
        <f t="shared" si="92"/>
        <v>Beer473</v>
      </c>
      <c r="M5909" s="191">
        <f>VLOOKUP(L5909,'Slope %'!C:D,2,0)</f>
        <v>0.12</v>
      </c>
    </row>
    <row r="5910" spans="1:13" x14ac:dyDescent="0.25">
      <c r="A5910">
        <v>62528</v>
      </c>
      <c r="B5910" s="58" t="s">
        <v>4873</v>
      </c>
      <c r="C5910" s="58" t="s">
        <v>410</v>
      </c>
      <c r="D5910" s="58" t="s">
        <v>717</v>
      </c>
      <c r="E5910" s="58">
        <v>473</v>
      </c>
      <c r="F5910" s="58">
        <v>24</v>
      </c>
      <c r="G5910" s="59">
        <v>6</v>
      </c>
      <c r="H5910" s="58" t="s">
        <v>2066</v>
      </c>
      <c r="I5910" s="59">
        <v>4.99</v>
      </c>
      <c r="J5910">
        <v>1</v>
      </c>
      <c r="K5910" s="191"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2.2200000000000002</v>
      </c>
      <c r="L5910" s="192" t="str">
        <f t="shared" si="92"/>
        <v>Beer473</v>
      </c>
      <c r="M5910" s="191">
        <f>VLOOKUP(L5910,'Slope %'!C:D,2,0)</f>
        <v>0.12</v>
      </c>
    </row>
    <row r="5911" spans="1:13" x14ac:dyDescent="0.25">
      <c r="A5911">
        <v>62530</v>
      </c>
      <c r="B5911" s="58" t="s">
        <v>4874</v>
      </c>
      <c r="C5911" s="58" t="s">
        <v>410</v>
      </c>
      <c r="D5911" s="58" t="s">
        <v>717</v>
      </c>
      <c r="E5911" s="58">
        <v>473</v>
      </c>
      <c r="F5911" s="58">
        <v>24</v>
      </c>
      <c r="G5911" s="59">
        <v>6.5</v>
      </c>
      <c r="H5911" s="58" t="s">
        <v>2781</v>
      </c>
      <c r="I5911" s="59">
        <v>4.5</v>
      </c>
      <c r="J5911">
        <v>1</v>
      </c>
      <c r="K5911" s="191"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2.4</v>
      </c>
      <c r="L5911" s="192" t="str">
        <f t="shared" si="92"/>
        <v>Beer473</v>
      </c>
      <c r="M5911" s="191">
        <f>VLOOKUP(L5911,'Slope %'!C:D,2,0)</f>
        <v>0.12</v>
      </c>
    </row>
    <row r="5912" spans="1:13" x14ac:dyDescent="0.25">
      <c r="A5912">
        <v>62530</v>
      </c>
      <c r="B5912" s="58" t="s">
        <v>4874</v>
      </c>
      <c r="C5912" s="58" t="s">
        <v>410</v>
      </c>
      <c r="D5912" s="58" t="s">
        <v>717</v>
      </c>
      <c r="E5912" s="58">
        <v>473</v>
      </c>
      <c r="F5912" s="58">
        <v>24</v>
      </c>
      <c r="G5912" s="59">
        <v>6.5</v>
      </c>
      <c r="H5912" s="58" t="s">
        <v>2781</v>
      </c>
      <c r="I5912" s="59">
        <v>4.5</v>
      </c>
      <c r="J5912">
        <v>1</v>
      </c>
      <c r="K5912" s="191"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2.4</v>
      </c>
      <c r="L5912" s="192" t="str">
        <f t="shared" si="92"/>
        <v>Beer473</v>
      </c>
      <c r="M5912" s="191">
        <f>VLOOKUP(L5912,'Slope %'!C:D,2,0)</f>
        <v>0.12</v>
      </c>
    </row>
    <row r="5913" spans="1:13" x14ac:dyDescent="0.25">
      <c r="A5913">
        <v>62550</v>
      </c>
      <c r="B5913" s="58" t="s">
        <v>4875</v>
      </c>
      <c r="C5913" s="58" t="s">
        <v>423</v>
      </c>
      <c r="D5913" s="58" t="s">
        <v>575</v>
      </c>
      <c r="E5913" s="58">
        <v>750</v>
      </c>
      <c r="F5913" s="58">
        <v>12</v>
      </c>
      <c r="G5913" s="59">
        <v>12.5</v>
      </c>
      <c r="H5913" s="58" t="s">
        <v>799</v>
      </c>
      <c r="I5913" s="59">
        <v>19.989999999999998</v>
      </c>
      <c r="J5913">
        <v>1</v>
      </c>
      <c r="K5913" s="191"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7.32</v>
      </c>
      <c r="L5913" s="192" t="str">
        <f t="shared" si="92"/>
        <v>Wine750</v>
      </c>
      <c r="M5913" s="191">
        <f>VLOOKUP(L5913,'Slope %'!C:D,2,0)</f>
        <v>0.1</v>
      </c>
    </row>
    <row r="5914" spans="1:13" x14ac:dyDescent="0.25">
      <c r="A5914">
        <v>62555</v>
      </c>
      <c r="B5914" s="58" t="s">
        <v>4876</v>
      </c>
      <c r="C5914" s="58" t="s">
        <v>423</v>
      </c>
      <c r="D5914" s="58" t="s">
        <v>436</v>
      </c>
      <c r="E5914" s="58">
        <v>750</v>
      </c>
      <c r="F5914" s="58">
        <v>12</v>
      </c>
      <c r="G5914" s="59">
        <v>8</v>
      </c>
      <c r="H5914" s="58" t="s">
        <v>434</v>
      </c>
      <c r="I5914" s="59">
        <v>16.989999999999998</v>
      </c>
      <c r="J5914">
        <v>1</v>
      </c>
      <c r="K5914" s="191"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4.68</v>
      </c>
      <c r="L5914" s="192" t="str">
        <f t="shared" si="92"/>
        <v>Wine750</v>
      </c>
      <c r="M5914" s="191">
        <f>VLOOKUP(L5914,'Slope %'!C:D,2,0)</f>
        <v>0.1</v>
      </c>
    </row>
    <row r="5915" spans="1:13" x14ac:dyDescent="0.25">
      <c r="A5915">
        <v>62561</v>
      </c>
      <c r="B5915" s="58" t="s">
        <v>4877</v>
      </c>
      <c r="C5915" s="58" t="s">
        <v>414</v>
      </c>
      <c r="D5915" s="58" t="s">
        <v>460</v>
      </c>
      <c r="E5915" s="58">
        <v>700</v>
      </c>
      <c r="F5915" s="58">
        <v>6</v>
      </c>
      <c r="G5915" s="59">
        <v>40</v>
      </c>
      <c r="H5915" s="58" t="s">
        <v>600</v>
      </c>
      <c r="I5915" s="59">
        <v>79.989999999999995</v>
      </c>
      <c r="J5915">
        <v>1</v>
      </c>
      <c r="K5915" s="191"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21.86</v>
      </c>
      <c r="L5915" s="192" t="str">
        <f t="shared" si="92"/>
        <v>Spirits700</v>
      </c>
      <c r="M5915" s="191">
        <f>VLOOKUP(L5915,'Slope %'!C:D,2,0)</f>
        <v>7.0000000000000007E-2</v>
      </c>
    </row>
    <row r="5916" spans="1:13" x14ac:dyDescent="0.25">
      <c r="A5916">
        <v>62579</v>
      </c>
      <c r="B5916" s="58" t="s">
        <v>4878</v>
      </c>
      <c r="C5916" s="58" t="s">
        <v>414</v>
      </c>
      <c r="D5916" s="58" t="s">
        <v>503</v>
      </c>
      <c r="E5916" s="58">
        <v>700</v>
      </c>
      <c r="F5916" s="58">
        <v>6</v>
      </c>
      <c r="G5916" s="59">
        <v>40</v>
      </c>
      <c r="H5916" s="58" t="s">
        <v>799</v>
      </c>
      <c r="I5916" s="59">
        <v>55.99</v>
      </c>
      <c r="J5916">
        <v>1</v>
      </c>
      <c r="K5916" s="191"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21.86</v>
      </c>
      <c r="L5916" s="192" t="str">
        <f t="shared" si="92"/>
        <v>Spirits700</v>
      </c>
      <c r="M5916" s="191">
        <f>VLOOKUP(L5916,'Slope %'!C:D,2,0)</f>
        <v>7.0000000000000007E-2</v>
      </c>
    </row>
    <row r="5917" spans="1:13" x14ac:dyDescent="0.25">
      <c r="A5917">
        <v>62590</v>
      </c>
      <c r="B5917" s="58" t="s">
        <v>4879</v>
      </c>
      <c r="C5917" s="58" t="s">
        <v>414</v>
      </c>
      <c r="D5917" s="58" t="s">
        <v>555</v>
      </c>
      <c r="E5917" s="58">
        <v>700</v>
      </c>
      <c r="F5917" s="58">
        <v>6</v>
      </c>
      <c r="G5917" s="59">
        <v>40</v>
      </c>
      <c r="H5917" s="58" t="s">
        <v>799</v>
      </c>
      <c r="I5917" s="59">
        <v>64.27</v>
      </c>
      <c r="J5917">
        <v>1</v>
      </c>
      <c r="K5917" s="191"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21.86</v>
      </c>
      <c r="L5917" s="192" t="str">
        <f t="shared" si="92"/>
        <v>Spirits700</v>
      </c>
      <c r="M5917" s="191">
        <f>VLOOKUP(L5917,'Slope %'!C:D,2,0)</f>
        <v>7.0000000000000007E-2</v>
      </c>
    </row>
    <row r="5918" spans="1:13" x14ac:dyDescent="0.25">
      <c r="A5918">
        <v>62591</v>
      </c>
      <c r="B5918" s="58" t="s">
        <v>4880</v>
      </c>
      <c r="C5918" s="58" t="s">
        <v>414</v>
      </c>
      <c r="D5918" s="58" t="s">
        <v>1896</v>
      </c>
      <c r="E5918" s="58">
        <v>750</v>
      </c>
      <c r="F5918" s="58">
        <v>6</v>
      </c>
      <c r="G5918" s="59">
        <v>49.3</v>
      </c>
      <c r="H5918" s="58" t="s">
        <v>507</v>
      </c>
      <c r="I5918" s="59">
        <v>49.99</v>
      </c>
      <c r="J5918">
        <v>1</v>
      </c>
      <c r="K5918" s="191"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28.87</v>
      </c>
      <c r="L5918" s="192" t="str">
        <f t="shared" si="92"/>
        <v>Spirits750</v>
      </c>
      <c r="M5918" s="191">
        <f>VLOOKUP(L5918,'Slope %'!C:D,2,0)</f>
        <v>7.0000000000000007E-2</v>
      </c>
    </row>
    <row r="5919" spans="1:13" x14ac:dyDescent="0.25">
      <c r="A5919">
        <v>62615</v>
      </c>
      <c r="B5919" s="58" t="s">
        <v>4881</v>
      </c>
      <c r="C5919" s="58" t="s">
        <v>414</v>
      </c>
      <c r="D5919" s="58" t="s">
        <v>663</v>
      </c>
      <c r="E5919" s="58">
        <v>750</v>
      </c>
      <c r="F5919" s="58">
        <v>12</v>
      </c>
      <c r="G5919" s="59">
        <v>20</v>
      </c>
      <c r="H5919" s="58" t="s">
        <v>445</v>
      </c>
      <c r="I5919" s="59">
        <v>26.99</v>
      </c>
      <c r="J5919">
        <v>1</v>
      </c>
      <c r="K5919" s="191"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11.71</v>
      </c>
      <c r="L5919" s="192" t="str">
        <f t="shared" si="92"/>
        <v>Spirits750</v>
      </c>
      <c r="M5919" s="191">
        <f>VLOOKUP(L5919,'Slope %'!C:D,2,0)</f>
        <v>7.0000000000000007E-2</v>
      </c>
    </row>
    <row r="5920" spans="1:13" x14ac:dyDescent="0.25">
      <c r="A5920">
        <v>62626</v>
      </c>
      <c r="B5920" s="58" t="s">
        <v>4882</v>
      </c>
      <c r="C5920" s="58" t="s">
        <v>423</v>
      </c>
      <c r="D5920" s="58" t="s">
        <v>538</v>
      </c>
      <c r="E5920" s="58">
        <v>750</v>
      </c>
      <c r="F5920" s="58">
        <v>12</v>
      </c>
      <c r="G5920" s="59">
        <v>13</v>
      </c>
      <c r="H5920" s="58" t="s">
        <v>448</v>
      </c>
      <c r="I5920" s="59">
        <v>19.8</v>
      </c>
      <c r="J5920">
        <v>1</v>
      </c>
      <c r="K5920" s="191"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7.61</v>
      </c>
      <c r="L5920" s="192" t="str">
        <f t="shared" si="92"/>
        <v>Wine750</v>
      </c>
      <c r="M5920" s="191">
        <f>VLOOKUP(L5920,'Slope %'!C:D,2,0)</f>
        <v>0.1</v>
      </c>
    </row>
    <row r="5921" spans="1:13" x14ac:dyDescent="0.25">
      <c r="A5921">
        <v>62638</v>
      </c>
      <c r="B5921" s="58" t="s">
        <v>4883</v>
      </c>
      <c r="C5921" s="58" t="s">
        <v>410</v>
      </c>
      <c r="D5921" s="58" t="s">
        <v>717</v>
      </c>
      <c r="E5921" s="58">
        <v>473</v>
      </c>
      <c r="F5921" s="58">
        <v>24</v>
      </c>
      <c r="G5921" s="59">
        <v>5.6</v>
      </c>
      <c r="H5921" s="58" t="s">
        <v>2781</v>
      </c>
      <c r="I5921" s="59">
        <v>4.6500000000000004</v>
      </c>
      <c r="J5921">
        <v>1</v>
      </c>
      <c r="K5921" s="191"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2.0699999999999998</v>
      </c>
      <c r="L5921" s="192" t="str">
        <f t="shared" si="92"/>
        <v>Beer473</v>
      </c>
      <c r="M5921" s="191">
        <f>VLOOKUP(L5921,'Slope %'!C:D,2,0)</f>
        <v>0.12</v>
      </c>
    </row>
    <row r="5922" spans="1:13" x14ac:dyDescent="0.25">
      <c r="A5922">
        <v>62638</v>
      </c>
      <c r="B5922" s="58" t="s">
        <v>4883</v>
      </c>
      <c r="C5922" s="58" t="s">
        <v>410</v>
      </c>
      <c r="D5922" s="58" t="s">
        <v>717</v>
      </c>
      <c r="E5922" s="58">
        <v>473</v>
      </c>
      <c r="F5922" s="58">
        <v>24</v>
      </c>
      <c r="G5922" s="59">
        <v>5.6</v>
      </c>
      <c r="H5922" s="58" t="s">
        <v>2781</v>
      </c>
      <c r="I5922" s="59">
        <v>4.6500000000000004</v>
      </c>
      <c r="J5922">
        <v>1</v>
      </c>
      <c r="K5922" s="191"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2.0699999999999998</v>
      </c>
      <c r="L5922" s="192" t="str">
        <f t="shared" si="92"/>
        <v>Beer473</v>
      </c>
      <c r="M5922" s="191">
        <f>VLOOKUP(L5922,'Slope %'!C:D,2,0)</f>
        <v>0.12</v>
      </c>
    </row>
    <row r="5923" spans="1:13" x14ac:dyDescent="0.25">
      <c r="A5923">
        <v>62640</v>
      </c>
      <c r="B5923" s="58" t="s">
        <v>4884</v>
      </c>
      <c r="C5923" s="58" t="s">
        <v>410</v>
      </c>
      <c r="D5923" s="58" t="s">
        <v>411</v>
      </c>
      <c r="E5923" s="58">
        <v>473</v>
      </c>
      <c r="F5923" s="58">
        <v>24</v>
      </c>
      <c r="G5923" s="59">
        <v>4.8</v>
      </c>
      <c r="H5923" s="58" t="s">
        <v>1613</v>
      </c>
      <c r="I5923" s="59">
        <v>3.99</v>
      </c>
      <c r="J5923">
        <v>1</v>
      </c>
      <c r="K5923" s="191"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1.77</v>
      </c>
      <c r="L5923" s="192" t="str">
        <f t="shared" si="92"/>
        <v>Beer473</v>
      </c>
      <c r="M5923" s="191">
        <f>VLOOKUP(L5923,'Slope %'!C:D,2,0)</f>
        <v>0.12</v>
      </c>
    </row>
    <row r="5924" spans="1:13" x14ac:dyDescent="0.25">
      <c r="A5924">
        <v>62640</v>
      </c>
      <c r="B5924" s="58" t="s">
        <v>4884</v>
      </c>
      <c r="C5924" s="58" t="s">
        <v>410</v>
      </c>
      <c r="D5924" s="58" t="s">
        <v>411</v>
      </c>
      <c r="E5924" s="58">
        <v>473</v>
      </c>
      <c r="F5924" s="58">
        <v>24</v>
      </c>
      <c r="G5924" s="59">
        <v>4.8</v>
      </c>
      <c r="H5924" s="58" t="s">
        <v>1613</v>
      </c>
      <c r="I5924" s="59">
        <v>3.99</v>
      </c>
      <c r="J5924">
        <v>1</v>
      </c>
      <c r="K5924" s="191"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1.77</v>
      </c>
      <c r="L5924" s="192" t="str">
        <f t="shared" si="92"/>
        <v>Beer473</v>
      </c>
      <c r="M5924" s="191">
        <f>VLOOKUP(L5924,'Slope %'!C:D,2,0)</f>
        <v>0.12</v>
      </c>
    </row>
    <row r="5925" spans="1:13" x14ac:dyDescent="0.25">
      <c r="A5925">
        <v>62641</v>
      </c>
      <c r="B5925" s="58" t="s">
        <v>4885</v>
      </c>
      <c r="C5925" s="58" t="s">
        <v>410</v>
      </c>
      <c r="D5925" s="58" t="s">
        <v>717</v>
      </c>
      <c r="E5925" s="58">
        <v>473</v>
      </c>
      <c r="F5925" s="58">
        <v>24</v>
      </c>
      <c r="G5925" s="59">
        <v>10.5</v>
      </c>
      <c r="H5925" s="58" t="s">
        <v>3485</v>
      </c>
      <c r="I5925" s="59">
        <v>6.1</v>
      </c>
      <c r="J5925">
        <v>1</v>
      </c>
      <c r="K5925" s="191"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3.88</v>
      </c>
      <c r="L5925" s="192" t="str">
        <f t="shared" si="92"/>
        <v>Beer473</v>
      </c>
      <c r="M5925" s="191">
        <f>VLOOKUP(L5925,'Slope %'!C:D,2,0)</f>
        <v>0.12</v>
      </c>
    </row>
    <row r="5926" spans="1:13" x14ac:dyDescent="0.25">
      <c r="A5926">
        <v>62641</v>
      </c>
      <c r="B5926" s="58" t="s">
        <v>4885</v>
      </c>
      <c r="C5926" s="58" t="s">
        <v>410</v>
      </c>
      <c r="D5926" s="58" t="s">
        <v>717</v>
      </c>
      <c r="E5926" s="58">
        <v>473</v>
      </c>
      <c r="F5926" s="58">
        <v>24</v>
      </c>
      <c r="G5926" s="59">
        <v>10.5</v>
      </c>
      <c r="H5926" s="58" t="s">
        <v>3485</v>
      </c>
      <c r="I5926" s="59">
        <v>6.1</v>
      </c>
      <c r="J5926">
        <v>1</v>
      </c>
      <c r="K5926" s="191"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3.88</v>
      </c>
      <c r="L5926" s="192" t="str">
        <f t="shared" si="92"/>
        <v>Beer473</v>
      </c>
      <c r="M5926" s="191">
        <f>VLOOKUP(L5926,'Slope %'!C:D,2,0)</f>
        <v>0.12</v>
      </c>
    </row>
    <row r="5927" spans="1:13" x14ac:dyDescent="0.25">
      <c r="A5927">
        <v>62642</v>
      </c>
      <c r="B5927" s="58" t="s">
        <v>4886</v>
      </c>
      <c r="C5927" s="58" t="s">
        <v>423</v>
      </c>
      <c r="D5927" s="58" t="s">
        <v>436</v>
      </c>
      <c r="E5927" s="58">
        <v>750</v>
      </c>
      <c r="F5927" s="58">
        <v>12</v>
      </c>
      <c r="G5927" s="59">
        <v>13.4</v>
      </c>
      <c r="H5927" s="58" t="s">
        <v>434</v>
      </c>
      <c r="I5927" s="59">
        <v>19.989999999999998</v>
      </c>
      <c r="J5927">
        <v>1</v>
      </c>
      <c r="K5927" s="191"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7.85</v>
      </c>
      <c r="L5927" s="192" t="str">
        <f t="shared" si="92"/>
        <v>Wine750</v>
      </c>
      <c r="M5927" s="191">
        <f>VLOOKUP(L5927,'Slope %'!C:D,2,0)</f>
        <v>0.1</v>
      </c>
    </row>
    <row r="5928" spans="1:13" x14ac:dyDescent="0.25">
      <c r="A5928">
        <v>62645</v>
      </c>
      <c r="B5928" s="58" t="s">
        <v>4887</v>
      </c>
      <c r="C5928" s="58" t="s">
        <v>423</v>
      </c>
      <c r="D5928" s="58" t="s">
        <v>436</v>
      </c>
      <c r="E5928" s="58">
        <v>750</v>
      </c>
      <c r="F5928" s="58">
        <v>12</v>
      </c>
      <c r="G5928" s="59">
        <v>13</v>
      </c>
      <c r="H5928" s="58" t="s">
        <v>437</v>
      </c>
      <c r="I5928" s="59">
        <v>13.99</v>
      </c>
      <c r="J5928">
        <v>1</v>
      </c>
      <c r="K5928" s="191"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7.61</v>
      </c>
      <c r="L5928" s="192" t="str">
        <f t="shared" si="92"/>
        <v>Wine750</v>
      </c>
      <c r="M5928" s="191">
        <f>VLOOKUP(L5928,'Slope %'!C:D,2,0)</f>
        <v>0.1</v>
      </c>
    </row>
    <row r="5929" spans="1:13" x14ac:dyDescent="0.25">
      <c r="A5929">
        <v>62657</v>
      </c>
      <c r="B5929" s="58" t="s">
        <v>4888</v>
      </c>
      <c r="C5929" s="58" t="s">
        <v>410</v>
      </c>
      <c r="D5929" s="58" t="s">
        <v>621</v>
      </c>
      <c r="E5929" s="58">
        <v>1420</v>
      </c>
      <c r="F5929" s="58">
        <v>6</v>
      </c>
      <c r="G5929" s="59">
        <v>4</v>
      </c>
      <c r="H5929" s="58" t="s">
        <v>2818</v>
      </c>
      <c r="I5929" s="59">
        <v>8.57</v>
      </c>
      <c r="J5929">
        <v>4</v>
      </c>
      <c r="K5929" s="191"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4.43</v>
      </c>
      <c r="L5929" s="192" t="str">
        <f t="shared" si="92"/>
        <v>Beer1420</v>
      </c>
      <c r="M5929" s="191">
        <f>VLOOKUP(L5929,'Slope %'!C:D,2,0)</f>
        <v>0.12</v>
      </c>
    </row>
    <row r="5930" spans="1:13" x14ac:dyDescent="0.25">
      <c r="A5930">
        <v>62657</v>
      </c>
      <c r="B5930" s="58" t="s">
        <v>4888</v>
      </c>
      <c r="C5930" s="58" t="s">
        <v>410</v>
      </c>
      <c r="D5930" s="58" t="s">
        <v>621</v>
      </c>
      <c r="E5930" s="58">
        <v>1420</v>
      </c>
      <c r="F5930" s="58">
        <v>6</v>
      </c>
      <c r="G5930" s="59">
        <v>4</v>
      </c>
      <c r="H5930" s="58" t="s">
        <v>1903</v>
      </c>
      <c r="I5930" s="59">
        <v>8.57</v>
      </c>
      <c r="J5930">
        <v>4</v>
      </c>
      <c r="K5930" s="191"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4.43</v>
      </c>
      <c r="L5930" s="192" t="str">
        <f t="shared" si="92"/>
        <v>Beer1420</v>
      </c>
      <c r="M5930" s="191">
        <f>VLOOKUP(L5930,'Slope %'!C:D,2,0)</f>
        <v>0.12</v>
      </c>
    </row>
    <row r="5931" spans="1:13" x14ac:dyDescent="0.25">
      <c r="A5931">
        <v>62661</v>
      </c>
      <c r="B5931" s="58" t="s">
        <v>4889</v>
      </c>
      <c r="C5931" s="58" t="s">
        <v>410</v>
      </c>
      <c r="D5931" s="58" t="s">
        <v>717</v>
      </c>
      <c r="E5931" s="58">
        <v>473</v>
      </c>
      <c r="F5931" s="58">
        <v>24</v>
      </c>
      <c r="G5931" s="59">
        <v>10.1</v>
      </c>
      <c r="H5931" s="58" t="s">
        <v>1526</v>
      </c>
      <c r="I5931" s="59">
        <v>4.99</v>
      </c>
      <c r="J5931">
        <v>1</v>
      </c>
      <c r="K5931" s="191"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3.73</v>
      </c>
      <c r="L5931" s="192" t="str">
        <f t="shared" si="92"/>
        <v>Beer473</v>
      </c>
      <c r="M5931" s="191">
        <f>VLOOKUP(L5931,'Slope %'!C:D,2,0)</f>
        <v>0.12</v>
      </c>
    </row>
    <row r="5932" spans="1:13" x14ac:dyDescent="0.25">
      <c r="A5932">
        <v>62661</v>
      </c>
      <c r="B5932" s="58" t="s">
        <v>4889</v>
      </c>
      <c r="C5932" s="58" t="s">
        <v>410</v>
      </c>
      <c r="D5932" s="58" t="s">
        <v>717</v>
      </c>
      <c r="E5932" s="58">
        <v>473</v>
      </c>
      <c r="F5932" s="58">
        <v>24</v>
      </c>
      <c r="G5932" s="59">
        <v>10.1</v>
      </c>
      <c r="H5932" s="58" t="s">
        <v>1526</v>
      </c>
      <c r="I5932" s="59">
        <v>4.99</v>
      </c>
      <c r="J5932">
        <v>1</v>
      </c>
      <c r="K5932" s="191"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3.73</v>
      </c>
      <c r="L5932" s="192" t="str">
        <f t="shared" si="92"/>
        <v>Beer473</v>
      </c>
      <c r="M5932" s="191">
        <f>VLOOKUP(L5932,'Slope %'!C:D,2,0)</f>
        <v>0.12</v>
      </c>
    </row>
    <row r="5933" spans="1:13" x14ac:dyDescent="0.25">
      <c r="A5933">
        <v>62668</v>
      </c>
      <c r="B5933" s="58" t="s">
        <v>4890</v>
      </c>
      <c r="C5933" s="58" t="s">
        <v>410</v>
      </c>
      <c r="D5933" s="58" t="s">
        <v>677</v>
      </c>
      <c r="E5933" s="58">
        <v>473</v>
      </c>
      <c r="F5933" s="58">
        <v>24</v>
      </c>
      <c r="G5933" s="59">
        <v>5.2</v>
      </c>
      <c r="H5933" s="58" t="s">
        <v>2280</v>
      </c>
      <c r="I5933" s="59">
        <v>4.6900000000000004</v>
      </c>
      <c r="J5933">
        <v>1</v>
      </c>
      <c r="K5933" s="191"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1.92</v>
      </c>
      <c r="L5933" s="192" t="str">
        <f t="shared" si="92"/>
        <v>Beer473</v>
      </c>
      <c r="M5933" s="191">
        <f>VLOOKUP(L5933,'Slope %'!C:D,2,0)</f>
        <v>0.12</v>
      </c>
    </row>
    <row r="5934" spans="1:13" x14ac:dyDescent="0.25">
      <c r="A5934">
        <v>62668</v>
      </c>
      <c r="B5934" s="58" t="s">
        <v>4890</v>
      </c>
      <c r="C5934" s="58" t="s">
        <v>410</v>
      </c>
      <c r="D5934" s="58" t="s">
        <v>677</v>
      </c>
      <c r="E5934" s="58">
        <v>473</v>
      </c>
      <c r="F5934" s="58">
        <v>24</v>
      </c>
      <c r="G5934" s="59">
        <v>5.2</v>
      </c>
      <c r="H5934" s="58" t="s">
        <v>2280</v>
      </c>
      <c r="I5934" s="59">
        <v>4.6900000000000004</v>
      </c>
      <c r="J5934">
        <v>1</v>
      </c>
      <c r="K5934" s="191"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1.92</v>
      </c>
      <c r="L5934" s="192" t="str">
        <f t="shared" si="92"/>
        <v>Beer473</v>
      </c>
      <c r="M5934" s="191">
        <f>VLOOKUP(L5934,'Slope %'!C:D,2,0)</f>
        <v>0.12</v>
      </c>
    </row>
    <row r="5935" spans="1:13" x14ac:dyDescent="0.25">
      <c r="A5935">
        <v>62677</v>
      </c>
      <c r="B5935" s="58" t="s">
        <v>4891</v>
      </c>
      <c r="C5935" s="58" t="s">
        <v>673</v>
      </c>
      <c r="D5935" s="58" t="s">
        <v>674</v>
      </c>
      <c r="E5935" s="58">
        <v>4260</v>
      </c>
      <c r="F5935" s="58">
        <v>2</v>
      </c>
      <c r="G5935" s="59">
        <v>5</v>
      </c>
      <c r="H5935" s="58" t="s">
        <v>412</v>
      </c>
      <c r="I5935" s="59">
        <v>32.49</v>
      </c>
      <c r="J5935">
        <v>12</v>
      </c>
      <c r="K5935" s="191"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16.63</v>
      </c>
      <c r="L5935" s="192" t="str">
        <f t="shared" si="92"/>
        <v>Ready to Drink4260</v>
      </c>
      <c r="M5935" s="191">
        <f>VLOOKUP(L5935,'Slope %'!C:D,2,0)</f>
        <v>7.0000000000000007E-2</v>
      </c>
    </row>
    <row r="5936" spans="1:13" x14ac:dyDescent="0.25">
      <c r="A5936">
        <v>62677</v>
      </c>
      <c r="B5936" s="58" t="s">
        <v>4891</v>
      </c>
      <c r="C5936" s="58" t="s">
        <v>673</v>
      </c>
      <c r="D5936" s="58" t="s">
        <v>674</v>
      </c>
      <c r="E5936" s="58">
        <v>4260</v>
      </c>
      <c r="F5936" s="58">
        <v>2</v>
      </c>
      <c r="G5936" s="59">
        <v>5</v>
      </c>
      <c r="H5936" s="58" t="s">
        <v>412</v>
      </c>
      <c r="I5936" s="59">
        <v>32.49</v>
      </c>
      <c r="J5936">
        <v>12</v>
      </c>
      <c r="K5936" s="191"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16.63</v>
      </c>
      <c r="L5936" s="192" t="str">
        <f t="shared" si="92"/>
        <v>Ready to Drink4260</v>
      </c>
      <c r="M5936" s="191">
        <f>VLOOKUP(L5936,'Slope %'!C:D,2,0)</f>
        <v>7.0000000000000007E-2</v>
      </c>
    </row>
    <row r="5937" spans="1:13" x14ac:dyDescent="0.25">
      <c r="A5937">
        <v>62682</v>
      </c>
      <c r="B5937" s="58" t="s">
        <v>4892</v>
      </c>
      <c r="C5937" s="58" t="s">
        <v>673</v>
      </c>
      <c r="D5937" s="58" t="s">
        <v>1264</v>
      </c>
      <c r="E5937" s="58">
        <v>4260</v>
      </c>
      <c r="F5937" s="58">
        <v>2</v>
      </c>
      <c r="G5937" s="59">
        <v>4.5</v>
      </c>
      <c r="H5937" s="58" t="s">
        <v>412</v>
      </c>
      <c r="I5937" s="59">
        <v>32.99</v>
      </c>
      <c r="J5937">
        <v>12</v>
      </c>
      <c r="K5937" s="191"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14.97</v>
      </c>
      <c r="L5937" s="192" t="str">
        <f t="shared" si="92"/>
        <v>Ready to Drink4260</v>
      </c>
      <c r="M5937" s="191">
        <f>VLOOKUP(L5937,'Slope %'!C:D,2,0)</f>
        <v>7.0000000000000007E-2</v>
      </c>
    </row>
    <row r="5938" spans="1:13" x14ac:dyDescent="0.25">
      <c r="A5938">
        <v>62682</v>
      </c>
      <c r="B5938" s="58" t="s">
        <v>4892</v>
      </c>
      <c r="C5938" s="58" t="s">
        <v>673</v>
      </c>
      <c r="D5938" s="58" t="s">
        <v>1264</v>
      </c>
      <c r="E5938" s="58">
        <v>4260</v>
      </c>
      <c r="F5938" s="58">
        <v>2</v>
      </c>
      <c r="G5938" s="59">
        <v>4.5</v>
      </c>
      <c r="H5938" s="58" t="s">
        <v>412</v>
      </c>
      <c r="I5938" s="59">
        <v>32.99</v>
      </c>
      <c r="J5938">
        <v>12</v>
      </c>
      <c r="K5938" s="191"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14.97</v>
      </c>
      <c r="L5938" s="192" t="str">
        <f t="shared" si="92"/>
        <v>Ready to Drink4260</v>
      </c>
      <c r="M5938" s="191">
        <f>VLOOKUP(L5938,'Slope %'!C:D,2,0)</f>
        <v>7.0000000000000007E-2</v>
      </c>
    </row>
    <row r="5939" spans="1:13" x14ac:dyDescent="0.25">
      <c r="A5939">
        <v>62687</v>
      </c>
      <c r="B5939" s="58" t="s">
        <v>4893</v>
      </c>
      <c r="C5939" s="58" t="s">
        <v>673</v>
      </c>
      <c r="D5939" s="58" t="s">
        <v>750</v>
      </c>
      <c r="E5939" s="58">
        <v>1420</v>
      </c>
      <c r="F5939" s="58">
        <v>6</v>
      </c>
      <c r="G5939" s="59">
        <v>7</v>
      </c>
      <c r="H5939" s="58" t="s">
        <v>1399</v>
      </c>
      <c r="I5939" s="59">
        <v>15.49</v>
      </c>
      <c r="J5939">
        <v>4</v>
      </c>
      <c r="K5939" s="191"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7.76</v>
      </c>
      <c r="L5939" s="192" t="str">
        <f t="shared" si="92"/>
        <v>Ready to Drink1420</v>
      </c>
      <c r="M5939" s="191">
        <f>VLOOKUP(L5939,'Slope %'!C:D,2,0)</f>
        <v>0.12</v>
      </c>
    </row>
    <row r="5940" spans="1:13" x14ac:dyDescent="0.25">
      <c r="A5940">
        <v>62741</v>
      </c>
      <c r="B5940" s="58" t="s">
        <v>4894</v>
      </c>
      <c r="C5940" s="58" t="s">
        <v>410</v>
      </c>
      <c r="D5940" s="58" t="s">
        <v>677</v>
      </c>
      <c r="E5940" s="58">
        <v>473</v>
      </c>
      <c r="F5940" s="58">
        <v>24</v>
      </c>
      <c r="G5940" s="59">
        <v>5.5</v>
      </c>
      <c r="H5940" s="58" t="s">
        <v>1959</v>
      </c>
      <c r="I5940" s="59">
        <v>4.8899999999999997</v>
      </c>
      <c r="J5940">
        <v>1</v>
      </c>
      <c r="K5940" s="191"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2.0299999999999998</v>
      </c>
      <c r="L5940" s="192" t="str">
        <f t="shared" si="92"/>
        <v>Beer473</v>
      </c>
      <c r="M5940" s="191">
        <f>VLOOKUP(L5940,'Slope %'!C:D,2,0)</f>
        <v>0.12</v>
      </c>
    </row>
    <row r="5941" spans="1:13" x14ac:dyDescent="0.25">
      <c r="A5941">
        <v>62741</v>
      </c>
      <c r="B5941" s="58" t="s">
        <v>4894</v>
      </c>
      <c r="C5941" s="58" t="s">
        <v>410</v>
      </c>
      <c r="D5941" s="58" t="s">
        <v>677</v>
      </c>
      <c r="E5941" s="58">
        <v>473</v>
      </c>
      <c r="F5941" s="58">
        <v>24</v>
      </c>
      <c r="G5941" s="59">
        <v>5.5</v>
      </c>
      <c r="H5941" s="58" t="s">
        <v>1959</v>
      </c>
      <c r="I5941" s="59">
        <v>4.8899999999999997</v>
      </c>
      <c r="J5941">
        <v>1</v>
      </c>
      <c r="K5941" s="191"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2.0299999999999998</v>
      </c>
      <c r="L5941" s="192" t="str">
        <f t="shared" si="92"/>
        <v>Beer473</v>
      </c>
      <c r="M5941" s="191">
        <f>VLOOKUP(L5941,'Slope %'!C:D,2,0)</f>
        <v>0.12</v>
      </c>
    </row>
    <row r="5942" spans="1:13" x14ac:dyDescent="0.25">
      <c r="A5942">
        <v>62750</v>
      </c>
      <c r="B5942" s="58" t="s">
        <v>4895</v>
      </c>
      <c r="C5942" s="58" t="s">
        <v>410</v>
      </c>
      <c r="D5942" s="58" t="s">
        <v>717</v>
      </c>
      <c r="E5942" s="58">
        <v>473</v>
      </c>
      <c r="F5942" s="58">
        <v>24</v>
      </c>
      <c r="G5942" s="59">
        <v>6.5</v>
      </c>
      <c r="H5942" s="58" t="s">
        <v>1959</v>
      </c>
      <c r="I5942" s="59">
        <v>4.8899999999999997</v>
      </c>
      <c r="J5942">
        <v>1</v>
      </c>
      <c r="K5942" s="191"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2.4</v>
      </c>
      <c r="L5942" s="192" t="str">
        <f t="shared" si="92"/>
        <v>Beer473</v>
      </c>
      <c r="M5942" s="191">
        <f>VLOOKUP(L5942,'Slope %'!C:D,2,0)</f>
        <v>0.12</v>
      </c>
    </row>
    <row r="5943" spans="1:13" x14ac:dyDescent="0.25">
      <c r="A5943">
        <v>62750</v>
      </c>
      <c r="B5943" s="58" t="s">
        <v>4895</v>
      </c>
      <c r="C5943" s="58" t="s">
        <v>410</v>
      </c>
      <c r="D5943" s="58" t="s">
        <v>717</v>
      </c>
      <c r="E5943" s="58">
        <v>473</v>
      </c>
      <c r="F5943" s="58">
        <v>24</v>
      </c>
      <c r="G5943" s="59">
        <v>6.5</v>
      </c>
      <c r="H5943" s="58" t="s">
        <v>1959</v>
      </c>
      <c r="I5943" s="59">
        <v>4.8899999999999997</v>
      </c>
      <c r="J5943">
        <v>1</v>
      </c>
      <c r="K5943" s="191"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2.4</v>
      </c>
      <c r="L5943" s="192" t="str">
        <f t="shared" si="92"/>
        <v>Beer473</v>
      </c>
      <c r="M5943" s="191">
        <f>VLOOKUP(L5943,'Slope %'!C:D,2,0)</f>
        <v>0.12</v>
      </c>
    </row>
    <row r="5944" spans="1:13" x14ac:dyDescent="0.25">
      <c r="A5944">
        <v>62788</v>
      </c>
      <c r="B5944" s="58" t="s">
        <v>4896</v>
      </c>
      <c r="C5944" s="58" t="s">
        <v>673</v>
      </c>
      <c r="D5944" s="58" t="s">
        <v>750</v>
      </c>
      <c r="E5944" s="58">
        <v>1420</v>
      </c>
      <c r="F5944" s="58">
        <v>6</v>
      </c>
      <c r="G5944" s="59">
        <v>5</v>
      </c>
      <c r="H5944" s="58" t="s">
        <v>2506</v>
      </c>
      <c r="I5944" s="59">
        <v>12.99</v>
      </c>
      <c r="J5944">
        <v>4</v>
      </c>
      <c r="K5944" s="191"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5.54</v>
      </c>
      <c r="L5944" s="192" t="str">
        <f t="shared" si="92"/>
        <v>Ready to Drink1420</v>
      </c>
      <c r="M5944" s="191">
        <f>VLOOKUP(L5944,'Slope %'!C:D,2,0)</f>
        <v>0.12</v>
      </c>
    </row>
    <row r="5945" spans="1:13" x14ac:dyDescent="0.25">
      <c r="A5945">
        <v>62788</v>
      </c>
      <c r="B5945" s="58" t="s">
        <v>4896</v>
      </c>
      <c r="C5945" s="58" t="s">
        <v>673</v>
      </c>
      <c r="D5945" s="58" t="s">
        <v>750</v>
      </c>
      <c r="E5945" s="58">
        <v>1420</v>
      </c>
      <c r="F5945" s="58">
        <v>6</v>
      </c>
      <c r="G5945" s="59">
        <v>5</v>
      </c>
      <c r="H5945" s="58" t="s">
        <v>2506</v>
      </c>
      <c r="I5945" s="59">
        <v>12.99</v>
      </c>
      <c r="J5945">
        <v>4</v>
      </c>
      <c r="K5945" s="191"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5.54</v>
      </c>
      <c r="L5945" s="192" t="str">
        <f t="shared" si="92"/>
        <v>Ready to Drink1420</v>
      </c>
      <c r="M5945" s="191">
        <f>VLOOKUP(L5945,'Slope %'!C:D,2,0)</f>
        <v>0.12</v>
      </c>
    </row>
    <row r="5946" spans="1:13" x14ac:dyDescent="0.25">
      <c r="A5946">
        <v>62792</v>
      </c>
      <c r="B5946" s="58" t="s">
        <v>4897</v>
      </c>
      <c r="C5946" s="58" t="s">
        <v>673</v>
      </c>
      <c r="D5946" s="58" t="s">
        <v>674</v>
      </c>
      <c r="E5946" s="58">
        <v>473</v>
      </c>
      <c r="F5946" s="58">
        <v>24</v>
      </c>
      <c r="G5946" s="59">
        <v>5</v>
      </c>
      <c r="H5946" s="58" t="s">
        <v>4157</v>
      </c>
      <c r="I5946" s="59">
        <v>5.5</v>
      </c>
      <c r="J5946">
        <v>1</v>
      </c>
      <c r="K5946" s="191"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1.96</v>
      </c>
      <c r="L5946" s="192" t="str">
        <f t="shared" si="92"/>
        <v>Ready to Drink473</v>
      </c>
      <c r="M5946" s="191">
        <f>VLOOKUP(L5946,'Slope %'!C:D,2,0)</f>
        <v>0.12</v>
      </c>
    </row>
    <row r="5947" spans="1:13" x14ac:dyDescent="0.25">
      <c r="A5947">
        <v>62792</v>
      </c>
      <c r="B5947" s="58" t="s">
        <v>4897</v>
      </c>
      <c r="C5947" s="58" t="s">
        <v>673</v>
      </c>
      <c r="D5947" s="58" t="s">
        <v>674</v>
      </c>
      <c r="E5947" s="58">
        <v>473</v>
      </c>
      <c r="F5947" s="58">
        <v>24</v>
      </c>
      <c r="G5947" s="59">
        <v>5</v>
      </c>
      <c r="H5947" s="58" t="s">
        <v>1903</v>
      </c>
      <c r="I5947" s="59">
        <v>5.5</v>
      </c>
      <c r="J5947">
        <v>1</v>
      </c>
      <c r="K5947" s="191"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1.96</v>
      </c>
      <c r="L5947" s="192" t="str">
        <f t="shared" si="92"/>
        <v>Ready to Drink473</v>
      </c>
      <c r="M5947" s="191">
        <f>VLOOKUP(L5947,'Slope %'!C:D,2,0)</f>
        <v>0.12</v>
      </c>
    </row>
    <row r="5948" spans="1:13" x14ac:dyDescent="0.25">
      <c r="A5948">
        <v>62797</v>
      </c>
      <c r="B5948" s="58" t="s">
        <v>4898</v>
      </c>
      <c r="C5948" s="58" t="s">
        <v>673</v>
      </c>
      <c r="D5948" s="58" t="s">
        <v>674</v>
      </c>
      <c r="E5948" s="58">
        <v>473</v>
      </c>
      <c r="F5948" s="58">
        <v>24</v>
      </c>
      <c r="G5948" s="59">
        <v>5</v>
      </c>
      <c r="H5948" s="58" t="s">
        <v>4157</v>
      </c>
      <c r="I5948" s="59">
        <v>5.5</v>
      </c>
      <c r="J5948">
        <v>1</v>
      </c>
      <c r="K5948" s="191"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1.96</v>
      </c>
      <c r="L5948" s="192" t="str">
        <f t="shared" si="92"/>
        <v>Ready to Drink473</v>
      </c>
      <c r="M5948" s="191">
        <f>VLOOKUP(L5948,'Slope %'!C:D,2,0)</f>
        <v>0.12</v>
      </c>
    </row>
    <row r="5949" spans="1:13" x14ac:dyDescent="0.25">
      <c r="A5949">
        <v>62797</v>
      </c>
      <c r="B5949" s="58" t="s">
        <v>4898</v>
      </c>
      <c r="C5949" s="58" t="s">
        <v>673</v>
      </c>
      <c r="D5949" s="58" t="s">
        <v>674</v>
      </c>
      <c r="E5949" s="58">
        <v>473</v>
      </c>
      <c r="F5949" s="58">
        <v>24</v>
      </c>
      <c r="G5949" s="59">
        <v>5</v>
      </c>
      <c r="H5949" s="58" t="s">
        <v>1903</v>
      </c>
      <c r="I5949" s="59">
        <v>5.5</v>
      </c>
      <c r="J5949">
        <v>1</v>
      </c>
      <c r="K5949" s="191"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1.96</v>
      </c>
      <c r="L5949" s="192" t="str">
        <f t="shared" si="92"/>
        <v>Ready to Drink473</v>
      </c>
      <c r="M5949" s="191">
        <f>VLOOKUP(L5949,'Slope %'!C:D,2,0)</f>
        <v>0.12</v>
      </c>
    </row>
    <row r="5950" spans="1:13" x14ac:dyDescent="0.25">
      <c r="A5950">
        <v>62799</v>
      </c>
      <c r="B5950" s="58" t="s">
        <v>4899</v>
      </c>
      <c r="C5950" s="58" t="s">
        <v>673</v>
      </c>
      <c r="D5950" s="58" t="s">
        <v>674</v>
      </c>
      <c r="E5950" s="58">
        <v>30000</v>
      </c>
      <c r="F5950" s="58">
        <v>1</v>
      </c>
      <c r="G5950" s="59">
        <v>5</v>
      </c>
      <c r="H5950" s="58" t="s">
        <v>4157</v>
      </c>
      <c r="I5950" s="59">
        <v>220</v>
      </c>
      <c r="J5950">
        <v>1</v>
      </c>
      <c r="K5950" s="191"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117.11</v>
      </c>
      <c r="L5950" s="192" t="str">
        <f t="shared" si="92"/>
        <v>Ready to Drink30000</v>
      </c>
      <c r="M5950" s="191" t="e">
        <f>VLOOKUP(L5950,'Slope %'!C:D,2,0)</f>
        <v>#N/A</v>
      </c>
    </row>
    <row r="5951" spans="1:13" x14ac:dyDescent="0.25">
      <c r="A5951">
        <v>62799</v>
      </c>
      <c r="B5951" s="58" t="s">
        <v>4899</v>
      </c>
      <c r="C5951" s="58" t="s">
        <v>673</v>
      </c>
      <c r="D5951" s="58" t="s">
        <v>674</v>
      </c>
      <c r="E5951" s="58">
        <v>30000</v>
      </c>
      <c r="F5951" s="58">
        <v>1</v>
      </c>
      <c r="G5951" s="59">
        <v>5</v>
      </c>
      <c r="H5951" s="58" t="s">
        <v>1903</v>
      </c>
      <c r="I5951" s="59">
        <v>220</v>
      </c>
      <c r="J5951">
        <v>1</v>
      </c>
      <c r="K5951" s="191"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117.11</v>
      </c>
      <c r="L5951" s="192" t="str">
        <f t="shared" si="92"/>
        <v>Ready to Drink30000</v>
      </c>
      <c r="M5951" s="191" t="e">
        <f>VLOOKUP(L5951,'Slope %'!C:D,2,0)</f>
        <v>#N/A</v>
      </c>
    </row>
    <row r="5952" spans="1:13" x14ac:dyDescent="0.25">
      <c r="A5952">
        <v>62804</v>
      </c>
      <c r="B5952" s="58" t="s">
        <v>4900</v>
      </c>
      <c r="C5952" s="58" t="s">
        <v>673</v>
      </c>
      <c r="D5952" s="58" t="s">
        <v>674</v>
      </c>
      <c r="E5952" s="58">
        <v>30000</v>
      </c>
      <c r="F5952" s="58">
        <v>1</v>
      </c>
      <c r="G5952" s="59">
        <v>5</v>
      </c>
      <c r="H5952" s="58" t="s">
        <v>4157</v>
      </c>
      <c r="I5952" s="59">
        <v>220</v>
      </c>
      <c r="J5952">
        <v>1</v>
      </c>
      <c r="K5952" s="191"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117.11</v>
      </c>
      <c r="L5952" s="192" t="str">
        <f t="shared" si="92"/>
        <v>Ready to Drink30000</v>
      </c>
      <c r="M5952" s="191" t="e">
        <f>VLOOKUP(L5952,'Slope %'!C:D,2,0)</f>
        <v>#N/A</v>
      </c>
    </row>
    <row r="5953" spans="1:13" x14ac:dyDescent="0.25">
      <c r="A5953">
        <v>62804</v>
      </c>
      <c r="B5953" s="58" t="s">
        <v>4900</v>
      </c>
      <c r="C5953" s="58" t="s">
        <v>673</v>
      </c>
      <c r="D5953" s="58" t="s">
        <v>674</v>
      </c>
      <c r="E5953" s="58">
        <v>30000</v>
      </c>
      <c r="F5953" s="58">
        <v>1</v>
      </c>
      <c r="G5953" s="59">
        <v>5</v>
      </c>
      <c r="H5953" s="58" t="s">
        <v>1903</v>
      </c>
      <c r="I5953" s="59">
        <v>220</v>
      </c>
      <c r="J5953">
        <v>1</v>
      </c>
      <c r="K5953" s="191"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117.11</v>
      </c>
      <c r="L5953" s="192" t="str">
        <f t="shared" si="92"/>
        <v>Ready to Drink30000</v>
      </c>
      <c r="M5953" s="191" t="e">
        <f>VLOOKUP(L5953,'Slope %'!C:D,2,0)</f>
        <v>#N/A</v>
      </c>
    </row>
    <row r="5954" spans="1:13" x14ac:dyDescent="0.25">
      <c r="A5954">
        <v>62806</v>
      </c>
      <c r="B5954" s="58" t="s">
        <v>4901</v>
      </c>
      <c r="C5954" s="58" t="s">
        <v>673</v>
      </c>
      <c r="D5954" s="58" t="s">
        <v>674</v>
      </c>
      <c r="E5954" s="58">
        <v>473</v>
      </c>
      <c r="F5954" s="58">
        <v>24</v>
      </c>
      <c r="G5954" s="59">
        <v>7</v>
      </c>
      <c r="H5954" s="58" t="s">
        <v>3809</v>
      </c>
      <c r="I5954" s="59">
        <v>3.99</v>
      </c>
      <c r="J5954">
        <v>1</v>
      </c>
      <c r="K5954" s="191"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2.74</v>
      </c>
      <c r="L5954" s="192" t="str">
        <f t="shared" si="92"/>
        <v>Ready to Drink473</v>
      </c>
      <c r="M5954" s="191">
        <f>VLOOKUP(L5954,'Slope %'!C:D,2,0)</f>
        <v>0.12</v>
      </c>
    </row>
    <row r="5955" spans="1:13" x14ac:dyDescent="0.25">
      <c r="A5955">
        <v>62806</v>
      </c>
      <c r="B5955" s="58" t="s">
        <v>4901</v>
      </c>
      <c r="C5955" s="58" t="s">
        <v>673</v>
      </c>
      <c r="D5955" s="58" t="s">
        <v>674</v>
      </c>
      <c r="E5955" s="58">
        <v>473</v>
      </c>
      <c r="F5955" s="58">
        <v>24</v>
      </c>
      <c r="G5955" s="59">
        <v>7</v>
      </c>
      <c r="H5955" s="58" t="s">
        <v>3809</v>
      </c>
      <c r="I5955" s="59">
        <v>3.99</v>
      </c>
      <c r="J5955">
        <v>1</v>
      </c>
      <c r="K5955" s="191"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2.74</v>
      </c>
      <c r="L5955" s="192" t="str">
        <f t="shared" ref="L5955:L6018" si="93">(_xlfn.CONCAT(C5955,E5955))</f>
        <v>Ready to Drink473</v>
      </c>
      <c r="M5955" s="191">
        <f>VLOOKUP(L5955,'Slope %'!C:D,2,0)</f>
        <v>0.12</v>
      </c>
    </row>
    <row r="5956" spans="1:13" x14ac:dyDescent="0.25">
      <c r="A5956">
        <v>62807</v>
      </c>
      <c r="B5956" s="58" t="s">
        <v>4902</v>
      </c>
      <c r="C5956" s="58" t="s">
        <v>673</v>
      </c>
      <c r="D5956" s="58" t="s">
        <v>1091</v>
      </c>
      <c r="E5956" s="58">
        <v>473</v>
      </c>
      <c r="F5956" s="58">
        <v>24</v>
      </c>
      <c r="G5956" s="59">
        <v>7</v>
      </c>
      <c r="H5956" s="58" t="s">
        <v>3809</v>
      </c>
      <c r="I5956" s="59">
        <v>3.99</v>
      </c>
      <c r="J5956">
        <v>1</v>
      </c>
      <c r="K5956" s="191"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2.74</v>
      </c>
      <c r="L5956" s="192" t="str">
        <f t="shared" si="93"/>
        <v>Ready to Drink473</v>
      </c>
      <c r="M5956" s="191">
        <f>VLOOKUP(L5956,'Slope %'!C:D,2,0)</f>
        <v>0.12</v>
      </c>
    </row>
    <row r="5957" spans="1:13" x14ac:dyDescent="0.25">
      <c r="A5957">
        <v>62807</v>
      </c>
      <c r="B5957" s="58" t="s">
        <v>4902</v>
      </c>
      <c r="C5957" s="58" t="s">
        <v>673</v>
      </c>
      <c r="D5957" s="58" t="s">
        <v>1091</v>
      </c>
      <c r="E5957" s="58">
        <v>473</v>
      </c>
      <c r="F5957" s="58">
        <v>24</v>
      </c>
      <c r="G5957" s="59">
        <v>7</v>
      </c>
      <c r="H5957" s="58" t="s">
        <v>3809</v>
      </c>
      <c r="I5957" s="59">
        <v>3.99</v>
      </c>
      <c r="J5957">
        <v>1</v>
      </c>
      <c r="K5957" s="191"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2.74</v>
      </c>
      <c r="L5957" s="192" t="str">
        <f t="shared" si="93"/>
        <v>Ready to Drink473</v>
      </c>
      <c r="M5957" s="191">
        <f>VLOOKUP(L5957,'Slope %'!C:D,2,0)</f>
        <v>0.12</v>
      </c>
    </row>
    <row r="5958" spans="1:13" x14ac:dyDescent="0.25">
      <c r="A5958">
        <v>62808</v>
      </c>
      <c r="B5958" s="58" t="s">
        <v>4903</v>
      </c>
      <c r="C5958" s="58" t="s">
        <v>673</v>
      </c>
      <c r="D5958" s="58" t="s">
        <v>674</v>
      </c>
      <c r="E5958" s="58">
        <v>1600</v>
      </c>
      <c r="F5958" s="58">
        <v>6</v>
      </c>
      <c r="G5958" s="59">
        <v>7</v>
      </c>
      <c r="H5958" s="58" t="s">
        <v>3809</v>
      </c>
      <c r="I5958" s="59">
        <v>12.99</v>
      </c>
      <c r="J5958">
        <v>4</v>
      </c>
      <c r="K5958" s="191"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8.74</v>
      </c>
      <c r="L5958" s="192" t="str">
        <f t="shared" si="93"/>
        <v>Ready to Drink1600</v>
      </c>
      <c r="M5958" s="191">
        <f>VLOOKUP(L5958,'Slope %'!C:D,2,0)</f>
        <v>0.1</v>
      </c>
    </row>
    <row r="5959" spans="1:13" x14ac:dyDescent="0.25">
      <c r="A5959">
        <v>62808</v>
      </c>
      <c r="B5959" s="58" t="s">
        <v>4903</v>
      </c>
      <c r="C5959" s="58" t="s">
        <v>673</v>
      </c>
      <c r="D5959" s="58" t="s">
        <v>674</v>
      </c>
      <c r="E5959" s="58">
        <v>1600</v>
      </c>
      <c r="F5959" s="58">
        <v>6</v>
      </c>
      <c r="G5959" s="59">
        <v>7</v>
      </c>
      <c r="H5959" s="58" t="s">
        <v>3809</v>
      </c>
      <c r="I5959" s="59">
        <v>12.99</v>
      </c>
      <c r="J5959">
        <v>4</v>
      </c>
      <c r="K5959" s="191"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8.74</v>
      </c>
      <c r="L5959" s="192" t="str">
        <f t="shared" si="93"/>
        <v>Ready to Drink1600</v>
      </c>
      <c r="M5959" s="191">
        <f>VLOOKUP(L5959,'Slope %'!C:D,2,0)</f>
        <v>0.1</v>
      </c>
    </row>
    <row r="5960" spans="1:13" x14ac:dyDescent="0.25">
      <c r="A5960">
        <v>62813</v>
      </c>
      <c r="B5960" s="58" t="s">
        <v>4904</v>
      </c>
      <c r="C5960" s="58" t="s">
        <v>414</v>
      </c>
      <c r="D5960" s="58" t="s">
        <v>1766</v>
      </c>
      <c r="E5960" s="58">
        <v>750</v>
      </c>
      <c r="F5960" s="58">
        <v>6</v>
      </c>
      <c r="G5960" s="59">
        <v>40</v>
      </c>
      <c r="H5960" s="58" t="s">
        <v>445</v>
      </c>
      <c r="I5960" s="59">
        <v>67.989999999999995</v>
      </c>
      <c r="J5960">
        <v>1</v>
      </c>
      <c r="K5960" s="191"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23.42</v>
      </c>
      <c r="L5960" s="192" t="str">
        <f t="shared" si="93"/>
        <v>Spirits750</v>
      </c>
      <c r="M5960" s="191">
        <f>VLOOKUP(L5960,'Slope %'!C:D,2,0)</f>
        <v>7.0000000000000007E-2</v>
      </c>
    </row>
    <row r="5961" spans="1:13" x14ac:dyDescent="0.25">
      <c r="A5961">
        <v>62814</v>
      </c>
      <c r="B5961" s="58" t="s">
        <v>4905</v>
      </c>
      <c r="C5961" s="58" t="s">
        <v>673</v>
      </c>
      <c r="D5961" s="58" t="s">
        <v>1091</v>
      </c>
      <c r="E5961" s="58">
        <v>4260</v>
      </c>
      <c r="F5961" s="58">
        <v>2</v>
      </c>
      <c r="G5961" s="59">
        <v>5</v>
      </c>
      <c r="H5961" s="58" t="s">
        <v>600</v>
      </c>
      <c r="I5961" s="59">
        <v>32.99</v>
      </c>
      <c r="J5961">
        <v>12</v>
      </c>
      <c r="K5961" s="191"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16.63</v>
      </c>
      <c r="L5961" s="192" t="str">
        <f t="shared" si="93"/>
        <v>Ready to Drink4260</v>
      </c>
      <c r="M5961" s="191">
        <f>VLOOKUP(L5961,'Slope %'!C:D,2,0)</f>
        <v>7.0000000000000007E-2</v>
      </c>
    </row>
    <row r="5962" spans="1:13" x14ac:dyDescent="0.25">
      <c r="A5962">
        <v>62814</v>
      </c>
      <c r="B5962" s="58" t="s">
        <v>4905</v>
      </c>
      <c r="C5962" s="58" t="s">
        <v>673</v>
      </c>
      <c r="D5962" s="58" t="s">
        <v>1091</v>
      </c>
      <c r="E5962" s="58">
        <v>4260</v>
      </c>
      <c r="F5962" s="58">
        <v>2</v>
      </c>
      <c r="G5962" s="59">
        <v>5</v>
      </c>
      <c r="H5962" s="58" t="s">
        <v>600</v>
      </c>
      <c r="I5962" s="59">
        <v>32.99</v>
      </c>
      <c r="J5962">
        <v>12</v>
      </c>
      <c r="K5962" s="191"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16.63</v>
      </c>
      <c r="L5962" s="192" t="str">
        <f t="shared" si="93"/>
        <v>Ready to Drink4260</v>
      </c>
      <c r="M5962" s="191">
        <f>VLOOKUP(L5962,'Slope %'!C:D,2,0)</f>
        <v>7.0000000000000007E-2</v>
      </c>
    </row>
    <row r="5963" spans="1:13" x14ac:dyDescent="0.25">
      <c r="A5963">
        <v>62815</v>
      </c>
      <c r="B5963" s="58" t="s">
        <v>4906</v>
      </c>
      <c r="C5963" s="58" t="s">
        <v>673</v>
      </c>
      <c r="D5963" s="58" t="s">
        <v>1091</v>
      </c>
      <c r="E5963" s="58">
        <v>473</v>
      </c>
      <c r="F5963" s="58">
        <v>24</v>
      </c>
      <c r="G5963" s="59">
        <v>7</v>
      </c>
      <c r="H5963" s="58" t="s">
        <v>600</v>
      </c>
      <c r="I5963" s="59">
        <v>3.99</v>
      </c>
      <c r="J5963">
        <v>1</v>
      </c>
      <c r="K5963" s="191"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2.74</v>
      </c>
      <c r="L5963" s="192" t="str">
        <f t="shared" si="93"/>
        <v>Ready to Drink473</v>
      </c>
      <c r="M5963" s="191">
        <f>VLOOKUP(L5963,'Slope %'!C:D,2,0)</f>
        <v>0.12</v>
      </c>
    </row>
    <row r="5964" spans="1:13" x14ac:dyDescent="0.25">
      <c r="A5964">
        <v>62815</v>
      </c>
      <c r="B5964" s="58" t="s">
        <v>4906</v>
      </c>
      <c r="C5964" s="58" t="s">
        <v>673</v>
      </c>
      <c r="D5964" s="58" t="s">
        <v>1091</v>
      </c>
      <c r="E5964" s="58">
        <v>473</v>
      </c>
      <c r="F5964" s="58">
        <v>24</v>
      </c>
      <c r="G5964" s="59">
        <v>7</v>
      </c>
      <c r="H5964" s="58" t="s">
        <v>600</v>
      </c>
      <c r="I5964" s="59">
        <v>3.99</v>
      </c>
      <c r="J5964">
        <v>1</v>
      </c>
      <c r="K5964" s="191"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2.74</v>
      </c>
      <c r="L5964" s="192" t="str">
        <f t="shared" si="93"/>
        <v>Ready to Drink473</v>
      </c>
      <c r="M5964" s="191">
        <f>VLOOKUP(L5964,'Slope %'!C:D,2,0)</f>
        <v>0.12</v>
      </c>
    </row>
    <row r="5965" spans="1:13" x14ac:dyDescent="0.25">
      <c r="A5965">
        <v>62817</v>
      </c>
      <c r="B5965" s="58" t="s">
        <v>4907</v>
      </c>
      <c r="C5965" s="58" t="s">
        <v>673</v>
      </c>
      <c r="D5965" s="58" t="s">
        <v>1091</v>
      </c>
      <c r="E5965" s="58">
        <v>473</v>
      </c>
      <c r="F5965" s="58">
        <v>24</v>
      </c>
      <c r="G5965" s="59">
        <v>5</v>
      </c>
      <c r="H5965" s="58" t="s">
        <v>600</v>
      </c>
      <c r="I5965" s="59">
        <v>3.99</v>
      </c>
      <c r="J5965">
        <v>1</v>
      </c>
      <c r="K5965" s="191"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1.96</v>
      </c>
      <c r="L5965" s="192" t="str">
        <f t="shared" si="93"/>
        <v>Ready to Drink473</v>
      </c>
      <c r="M5965" s="191">
        <f>VLOOKUP(L5965,'Slope %'!C:D,2,0)</f>
        <v>0.12</v>
      </c>
    </row>
    <row r="5966" spans="1:13" x14ac:dyDescent="0.25">
      <c r="A5966">
        <v>62817</v>
      </c>
      <c r="B5966" s="58" t="s">
        <v>4907</v>
      </c>
      <c r="C5966" s="58" t="s">
        <v>673</v>
      </c>
      <c r="D5966" s="58" t="s">
        <v>1091</v>
      </c>
      <c r="E5966" s="58">
        <v>473</v>
      </c>
      <c r="F5966" s="58">
        <v>24</v>
      </c>
      <c r="G5966" s="59">
        <v>5</v>
      </c>
      <c r="H5966" s="58" t="s">
        <v>600</v>
      </c>
      <c r="I5966" s="59">
        <v>3.99</v>
      </c>
      <c r="J5966">
        <v>1</v>
      </c>
      <c r="K5966" s="191"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1.96</v>
      </c>
      <c r="L5966" s="192" t="str">
        <f t="shared" si="93"/>
        <v>Ready to Drink473</v>
      </c>
      <c r="M5966" s="191">
        <f>VLOOKUP(L5966,'Slope %'!C:D,2,0)</f>
        <v>0.12</v>
      </c>
    </row>
    <row r="5967" spans="1:13" x14ac:dyDescent="0.25">
      <c r="A5967">
        <v>62826</v>
      </c>
      <c r="B5967" s="58" t="s">
        <v>4908</v>
      </c>
      <c r="C5967" s="58" t="s">
        <v>414</v>
      </c>
      <c r="D5967" s="58" t="s">
        <v>892</v>
      </c>
      <c r="E5967" s="58">
        <v>750</v>
      </c>
      <c r="F5967" s="58">
        <v>12</v>
      </c>
      <c r="G5967" s="59">
        <v>40</v>
      </c>
      <c r="H5967" s="58" t="s">
        <v>445</v>
      </c>
      <c r="I5967" s="59">
        <v>49.99</v>
      </c>
      <c r="J5967">
        <v>1</v>
      </c>
      <c r="K5967" s="191"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23.42</v>
      </c>
      <c r="L5967" s="192" t="str">
        <f t="shared" si="93"/>
        <v>Spirits750</v>
      </c>
      <c r="M5967" s="191">
        <f>VLOOKUP(L5967,'Slope %'!C:D,2,0)</f>
        <v>7.0000000000000007E-2</v>
      </c>
    </row>
    <row r="5968" spans="1:13" x14ac:dyDescent="0.25">
      <c r="A5968">
        <v>62831</v>
      </c>
      <c r="B5968" s="58" t="s">
        <v>4909</v>
      </c>
      <c r="C5968" s="58" t="s">
        <v>673</v>
      </c>
      <c r="D5968" s="58" t="s">
        <v>750</v>
      </c>
      <c r="E5968" s="58">
        <v>4260</v>
      </c>
      <c r="F5968" s="58">
        <v>2</v>
      </c>
      <c r="G5968" s="59">
        <v>7</v>
      </c>
      <c r="H5968" s="58" t="s">
        <v>3809</v>
      </c>
      <c r="I5968" s="59">
        <v>29.99</v>
      </c>
      <c r="J5968">
        <v>12</v>
      </c>
      <c r="K5968" s="191"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23.28</v>
      </c>
      <c r="L5968" s="192" t="str">
        <f t="shared" si="93"/>
        <v>Ready to Drink4260</v>
      </c>
      <c r="M5968" s="191">
        <f>VLOOKUP(L5968,'Slope %'!C:D,2,0)</f>
        <v>7.0000000000000007E-2</v>
      </c>
    </row>
    <row r="5969" spans="1:13" x14ac:dyDescent="0.25">
      <c r="A5969">
        <v>62831</v>
      </c>
      <c r="B5969" s="58" t="s">
        <v>4909</v>
      </c>
      <c r="C5969" s="58" t="s">
        <v>673</v>
      </c>
      <c r="D5969" s="58" t="s">
        <v>750</v>
      </c>
      <c r="E5969" s="58">
        <v>4260</v>
      </c>
      <c r="F5969" s="58">
        <v>2</v>
      </c>
      <c r="G5969" s="59">
        <v>7</v>
      </c>
      <c r="H5969" s="58" t="s">
        <v>3809</v>
      </c>
      <c r="I5969" s="59">
        <v>29.99</v>
      </c>
      <c r="J5969">
        <v>12</v>
      </c>
      <c r="K5969" s="191"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23.28</v>
      </c>
      <c r="L5969" s="192" t="str">
        <f t="shared" si="93"/>
        <v>Ready to Drink4260</v>
      </c>
      <c r="M5969" s="191">
        <f>VLOOKUP(L5969,'Slope %'!C:D,2,0)</f>
        <v>7.0000000000000007E-2</v>
      </c>
    </row>
    <row r="5970" spans="1:13" x14ac:dyDescent="0.25">
      <c r="A5970">
        <v>62858</v>
      </c>
      <c r="B5970" s="58" t="s">
        <v>4910</v>
      </c>
      <c r="C5970" s="58" t="s">
        <v>414</v>
      </c>
      <c r="D5970" s="58" t="s">
        <v>1896</v>
      </c>
      <c r="E5970" s="58">
        <v>750</v>
      </c>
      <c r="F5970" s="58">
        <v>6</v>
      </c>
      <c r="G5970" s="59">
        <v>43.4</v>
      </c>
      <c r="H5970" s="58" t="s">
        <v>501</v>
      </c>
      <c r="I5970" s="59">
        <v>59.95</v>
      </c>
      <c r="J5970">
        <v>1</v>
      </c>
      <c r="K5970" s="191"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25.41</v>
      </c>
      <c r="L5970" s="192" t="str">
        <f t="shared" si="93"/>
        <v>Spirits750</v>
      </c>
      <c r="M5970" s="191">
        <f>VLOOKUP(L5970,'Slope %'!C:D,2,0)</f>
        <v>7.0000000000000007E-2</v>
      </c>
    </row>
    <row r="5971" spans="1:13" x14ac:dyDescent="0.25">
      <c r="A5971">
        <v>62869</v>
      </c>
      <c r="B5971" s="58" t="s">
        <v>4911</v>
      </c>
      <c r="C5971" s="58" t="s">
        <v>414</v>
      </c>
      <c r="D5971" s="58" t="s">
        <v>418</v>
      </c>
      <c r="E5971" s="58">
        <v>700</v>
      </c>
      <c r="F5971" s="58">
        <v>12</v>
      </c>
      <c r="G5971" s="59">
        <v>40</v>
      </c>
      <c r="H5971" s="58" t="s">
        <v>448</v>
      </c>
      <c r="I5971" s="59">
        <v>61.56</v>
      </c>
      <c r="J5971">
        <v>1</v>
      </c>
      <c r="K5971" s="191"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21.86</v>
      </c>
      <c r="L5971" s="192" t="str">
        <f t="shared" si="93"/>
        <v>Spirits700</v>
      </c>
      <c r="M5971" s="191">
        <f>VLOOKUP(L5971,'Slope %'!C:D,2,0)</f>
        <v>7.0000000000000007E-2</v>
      </c>
    </row>
    <row r="5972" spans="1:13" x14ac:dyDescent="0.25">
      <c r="A5972">
        <v>62877</v>
      </c>
      <c r="B5972" s="58" t="s">
        <v>4912</v>
      </c>
      <c r="C5972" s="58" t="s">
        <v>410</v>
      </c>
      <c r="D5972" s="58" t="s">
        <v>411</v>
      </c>
      <c r="E5972" s="58">
        <v>473</v>
      </c>
      <c r="F5972" s="58">
        <v>24</v>
      </c>
      <c r="G5972" s="59">
        <v>5</v>
      </c>
      <c r="H5972" s="58" t="s">
        <v>1448</v>
      </c>
      <c r="I5972" s="59">
        <v>3.99</v>
      </c>
      <c r="J5972">
        <v>1</v>
      </c>
      <c r="K5972" s="191"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1.85</v>
      </c>
      <c r="L5972" s="192" t="str">
        <f t="shared" si="93"/>
        <v>Beer473</v>
      </c>
      <c r="M5972" s="191">
        <f>VLOOKUP(L5972,'Slope %'!C:D,2,0)</f>
        <v>0.12</v>
      </c>
    </row>
    <row r="5973" spans="1:13" x14ac:dyDescent="0.25">
      <c r="A5973">
        <v>62877</v>
      </c>
      <c r="B5973" s="58" t="s">
        <v>4912</v>
      </c>
      <c r="C5973" s="58" t="s">
        <v>410</v>
      </c>
      <c r="D5973" s="58" t="s">
        <v>411</v>
      </c>
      <c r="E5973" s="58">
        <v>473</v>
      </c>
      <c r="F5973" s="58">
        <v>24</v>
      </c>
      <c r="G5973" s="59">
        <v>5</v>
      </c>
      <c r="H5973" s="58" t="s">
        <v>1448</v>
      </c>
      <c r="I5973" s="59">
        <v>3.99</v>
      </c>
      <c r="J5973">
        <v>1</v>
      </c>
      <c r="K5973" s="191"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1.85</v>
      </c>
      <c r="L5973" s="192" t="str">
        <f t="shared" si="93"/>
        <v>Beer473</v>
      </c>
      <c r="M5973" s="191">
        <f>VLOOKUP(L5973,'Slope %'!C:D,2,0)</f>
        <v>0.12</v>
      </c>
    </row>
    <row r="5974" spans="1:13" x14ac:dyDescent="0.25">
      <c r="A5974">
        <v>62892</v>
      </c>
      <c r="B5974" s="58" t="s">
        <v>4913</v>
      </c>
      <c r="C5974" s="58" t="s">
        <v>423</v>
      </c>
      <c r="D5974" s="58" t="s">
        <v>436</v>
      </c>
      <c r="E5974" s="58">
        <v>750</v>
      </c>
      <c r="F5974" s="58">
        <v>12</v>
      </c>
      <c r="G5974" s="59">
        <v>11</v>
      </c>
      <c r="H5974" s="58" t="s">
        <v>561</v>
      </c>
      <c r="I5974" s="59">
        <v>19.989999999999998</v>
      </c>
      <c r="J5974">
        <v>1</v>
      </c>
      <c r="K5974" s="191"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6.44</v>
      </c>
      <c r="L5974" s="192" t="str">
        <f t="shared" si="93"/>
        <v>Wine750</v>
      </c>
      <c r="M5974" s="191">
        <f>VLOOKUP(L5974,'Slope %'!C:D,2,0)</f>
        <v>0.1</v>
      </c>
    </row>
    <row r="5975" spans="1:13" x14ac:dyDescent="0.25">
      <c r="A5975">
        <v>62905</v>
      </c>
      <c r="B5975" s="58" t="s">
        <v>4914</v>
      </c>
      <c r="C5975" s="58" t="s">
        <v>410</v>
      </c>
      <c r="D5975" s="58" t="s">
        <v>677</v>
      </c>
      <c r="E5975" s="58">
        <v>1892</v>
      </c>
      <c r="F5975" s="58">
        <v>4</v>
      </c>
      <c r="G5975" s="59">
        <v>5</v>
      </c>
      <c r="H5975" s="58" t="s">
        <v>2818</v>
      </c>
      <c r="I5975" s="59">
        <v>17</v>
      </c>
      <c r="J5975">
        <v>4</v>
      </c>
      <c r="K5975" s="191"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7.39</v>
      </c>
      <c r="L5975" s="192" t="str">
        <f t="shared" si="93"/>
        <v>Beer1892</v>
      </c>
      <c r="M5975" s="191">
        <f>VLOOKUP(L5975,'Slope %'!C:D,2,0)</f>
        <v>0.1</v>
      </c>
    </row>
    <row r="5976" spans="1:13" x14ac:dyDescent="0.25">
      <c r="A5976">
        <v>62905</v>
      </c>
      <c r="B5976" s="58" t="s">
        <v>4914</v>
      </c>
      <c r="C5976" s="58" t="s">
        <v>410</v>
      </c>
      <c r="D5976" s="58" t="s">
        <v>677</v>
      </c>
      <c r="E5976" s="58">
        <v>1892</v>
      </c>
      <c r="F5976" s="58">
        <v>4</v>
      </c>
      <c r="G5976" s="59">
        <v>5</v>
      </c>
      <c r="H5976" s="58" t="s">
        <v>1903</v>
      </c>
      <c r="I5976" s="59">
        <v>17</v>
      </c>
      <c r="J5976">
        <v>4</v>
      </c>
      <c r="K5976" s="191"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7.39</v>
      </c>
      <c r="L5976" s="192" t="str">
        <f t="shared" si="93"/>
        <v>Beer1892</v>
      </c>
      <c r="M5976" s="191">
        <f>VLOOKUP(L5976,'Slope %'!C:D,2,0)</f>
        <v>0.1</v>
      </c>
    </row>
    <row r="5977" spans="1:13" x14ac:dyDescent="0.25">
      <c r="A5977">
        <v>62929</v>
      </c>
      <c r="B5977" s="58" t="s">
        <v>4915</v>
      </c>
      <c r="C5977" s="58" t="s">
        <v>423</v>
      </c>
      <c r="D5977" s="58" t="s">
        <v>575</v>
      </c>
      <c r="E5977" s="58">
        <v>750</v>
      </c>
      <c r="F5977" s="58">
        <v>12</v>
      </c>
      <c r="G5977" s="59">
        <v>13</v>
      </c>
      <c r="H5977" s="58" t="s">
        <v>553</v>
      </c>
      <c r="I5977" s="59">
        <v>21.99</v>
      </c>
      <c r="J5977">
        <v>1</v>
      </c>
      <c r="K5977" s="191"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7.61</v>
      </c>
      <c r="L5977" s="192" t="str">
        <f t="shared" si="93"/>
        <v>Wine750</v>
      </c>
      <c r="M5977" s="191">
        <f>VLOOKUP(L5977,'Slope %'!C:D,2,0)</f>
        <v>0.1</v>
      </c>
    </row>
    <row r="5978" spans="1:13" x14ac:dyDescent="0.25">
      <c r="A5978">
        <v>62930</v>
      </c>
      <c r="B5978" s="58" t="s">
        <v>4916</v>
      </c>
      <c r="C5978" s="58" t="s">
        <v>423</v>
      </c>
      <c r="D5978" s="58" t="s">
        <v>473</v>
      </c>
      <c r="E5978" s="58">
        <v>750</v>
      </c>
      <c r="F5978" s="58">
        <v>12</v>
      </c>
      <c r="G5978" s="59">
        <v>13.5</v>
      </c>
      <c r="H5978" s="58" t="s">
        <v>553</v>
      </c>
      <c r="I5978" s="59">
        <v>25.99</v>
      </c>
      <c r="J5978">
        <v>1</v>
      </c>
      <c r="K5978" s="191"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7.9</v>
      </c>
      <c r="L5978" s="192" t="str">
        <f t="shared" si="93"/>
        <v>Wine750</v>
      </c>
      <c r="M5978" s="191">
        <f>VLOOKUP(L5978,'Slope %'!C:D,2,0)</f>
        <v>0.1</v>
      </c>
    </row>
    <row r="5979" spans="1:13" x14ac:dyDescent="0.25">
      <c r="A5979">
        <v>62931</v>
      </c>
      <c r="B5979" s="58" t="s">
        <v>4917</v>
      </c>
      <c r="C5979" s="58" t="s">
        <v>423</v>
      </c>
      <c r="D5979" s="58" t="s">
        <v>602</v>
      </c>
      <c r="E5979" s="58">
        <v>750</v>
      </c>
      <c r="F5979" s="58">
        <v>12</v>
      </c>
      <c r="G5979" s="59">
        <v>14</v>
      </c>
      <c r="H5979" s="58" t="s">
        <v>553</v>
      </c>
      <c r="I5979" s="59">
        <v>25.99</v>
      </c>
      <c r="J5979">
        <v>1</v>
      </c>
      <c r="K5979" s="191"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8.1999999999999993</v>
      </c>
      <c r="L5979" s="192" t="str">
        <f t="shared" si="93"/>
        <v>Wine750</v>
      </c>
      <c r="M5979" s="191">
        <f>VLOOKUP(L5979,'Slope %'!C:D,2,0)</f>
        <v>0.1</v>
      </c>
    </row>
    <row r="5980" spans="1:13" x14ac:dyDescent="0.25">
      <c r="A5980">
        <v>62932</v>
      </c>
      <c r="B5980" s="58" t="s">
        <v>4918</v>
      </c>
      <c r="C5980" s="58" t="s">
        <v>423</v>
      </c>
      <c r="D5980" s="58" t="s">
        <v>476</v>
      </c>
      <c r="E5980" s="58">
        <v>750</v>
      </c>
      <c r="F5980" s="58">
        <v>12</v>
      </c>
      <c r="G5980" s="59">
        <v>14</v>
      </c>
      <c r="H5980" s="58" t="s">
        <v>553</v>
      </c>
      <c r="I5980" s="59">
        <v>28.99</v>
      </c>
      <c r="J5980">
        <v>1</v>
      </c>
      <c r="K5980" s="191"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8.1999999999999993</v>
      </c>
      <c r="L5980" s="192" t="str">
        <f t="shared" si="93"/>
        <v>Wine750</v>
      </c>
      <c r="M5980" s="191">
        <f>VLOOKUP(L5980,'Slope %'!C:D,2,0)</f>
        <v>0.1</v>
      </c>
    </row>
    <row r="5981" spans="1:13" x14ac:dyDescent="0.25">
      <c r="A5981">
        <v>62933</v>
      </c>
      <c r="B5981" s="58" t="s">
        <v>4919</v>
      </c>
      <c r="C5981" s="58" t="s">
        <v>423</v>
      </c>
      <c r="D5981" s="58" t="s">
        <v>476</v>
      </c>
      <c r="E5981" s="58">
        <v>750</v>
      </c>
      <c r="F5981" s="58">
        <v>6</v>
      </c>
      <c r="G5981" s="59">
        <v>14.5</v>
      </c>
      <c r="H5981" s="58" t="s">
        <v>561</v>
      </c>
      <c r="I5981" s="59">
        <v>27.99</v>
      </c>
      <c r="J5981">
        <v>1</v>
      </c>
      <c r="K5981" s="191"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8.49</v>
      </c>
      <c r="L5981" s="192" t="str">
        <f t="shared" si="93"/>
        <v>Wine750</v>
      </c>
      <c r="M5981" s="191">
        <f>VLOOKUP(L5981,'Slope %'!C:D,2,0)</f>
        <v>0.1</v>
      </c>
    </row>
    <row r="5982" spans="1:13" x14ac:dyDescent="0.25">
      <c r="A5982">
        <v>62937</v>
      </c>
      <c r="B5982" s="58" t="s">
        <v>4920</v>
      </c>
      <c r="C5982" s="58" t="s">
        <v>410</v>
      </c>
      <c r="D5982" s="58" t="s">
        <v>717</v>
      </c>
      <c r="E5982" s="58">
        <v>473</v>
      </c>
      <c r="F5982" s="58">
        <v>24</v>
      </c>
      <c r="G5982" s="59">
        <v>7</v>
      </c>
      <c r="H5982" s="58" t="s">
        <v>3485</v>
      </c>
      <c r="I5982" s="59">
        <v>4.55</v>
      </c>
      <c r="J5982">
        <v>1</v>
      </c>
      <c r="K5982" s="191"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2.58</v>
      </c>
      <c r="L5982" s="192" t="str">
        <f t="shared" si="93"/>
        <v>Beer473</v>
      </c>
      <c r="M5982" s="191">
        <f>VLOOKUP(L5982,'Slope %'!C:D,2,0)</f>
        <v>0.12</v>
      </c>
    </row>
    <row r="5983" spans="1:13" x14ac:dyDescent="0.25">
      <c r="A5983">
        <v>62937</v>
      </c>
      <c r="B5983" s="58" t="s">
        <v>4920</v>
      </c>
      <c r="C5983" s="58" t="s">
        <v>410</v>
      </c>
      <c r="D5983" s="58" t="s">
        <v>717</v>
      </c>
      <c r="E5983" s="58">
        <v>473</v>
      </c>
      <c r="F5983" s="58">
        <v>24</v>
      </c>
      <c r="G5983" s="59">
        <v>7</v>
      </c>
      <c r="H5983" s="58" t="s">
        <v>3485</v>
      </c>
      <c r="I5983" s="59">
        <v>4.55</v>
      </c>
      <c r="J5983">
        <v>1</v>
      </c>
      <c r="K5983" s="191"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2.58</v>
      </c>
      <c r="L5983" s="192" t="str">
        <f t="shared" si="93"/>
        <v>Beer473</v>
      </c>
      <c r="M5983" s="191">
        <f>VLOOKUP(L5983,'Slope %'!C:D,2,0)</f>
        <v>0.12</v>
      </c>
    </row>
    <row r="5984" spans="1:13" x14ac:dyDescent="0.25">
      <c r="A5984">
        <v>62938</v>
      </c>
      <c r="B5984" s="58" t="s">
        <v>4921</v>
      </c>
      <c r="C5984" s="58" t="s">
        <v>414</v>
      </c>
      <c r="D5984" s="58" t="s">
        <v>488</v>
      </c>
      <c r="E5984" s="58">
        <v>750</v>
      </c>
      <c r="F5984" s="58">
        <v>12</v>
      </c>
      <c r="G5984" s="59">
        <v>40</v>
      </c>
      <c r="H5984" s="58" t="s">
        <v>3813</v>
      </c>
      <c r="I5984" s="59">
        <v>44.99</v>
      </c>
      <c r="J5984">
        <v>1</v>
      </c>
      <c r="K5984" s="191"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23.42</v>
      </c>
      <c r="L5984" s="192" t="str">
        <f t="shared" si="93"/>
        <v>Spirits750</v>
      </c>
      <c r="M5984" s="191">
        <f>VLOOKUP(L5984,'Slope %'!C:D,2,0)</f>
        <v>7.0000000000000007E-2</v>
      </c>
    </row>
    <row r="5985" spans="1:13" x14ac:dyDescent="0.25">
      <c r="A5985">
        <v>62949</v>
      </c>
      <c r="B5985" s="58" t="s">
        <v>1239</v>
      </c>
      <c r="C5985" s="58" t="s">
        <v>423</v>
      </c>
      <c r="D5985" s="58" t="s">
        <v>465</v>
      </c>
      <c r="E5985" s="58">
        <v>750</v>
      </c>
      <c r="F5985" s="58">
        <v>12</v>
      </c>
      <c r="G5985" s="59">
        <v>12.5</v>
      </c>
      <c r="H5985" s="58" t="s">
        <v>445</v>
      </c>
      <c r="I5985" s="59">
        <v>28.39</v>
      </c>
      <c r="J5985">
        <v>1</v>
      </c>
      <c r="K5985" s="191"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7.32</v>
      </c>
      <c r="L5985" s="192" t="str">
        <f t="shared" si="93"/>
        <v>Wine750</v>
      </c>
      <c r="M5985" s="191">
        <f>VLOOKUP(L5985,'Slope %'!C:D,2,0)</f>
        <v>0.1</v>
      </c>
    </row>
    <row r="5986" spans="1:13" x14ac:dyDescent="0.25">
      <c r="A5986">
        <v>62974</v>
      </c>
      <c r="B5986" s="58" t="s">
        <v>4922</v>
      </c>
      <c r="C5986" s="58" t="s">
        <v>414</v>
      </c>
      <c r="D5986" s="58" t="s">
        <v>715</v>
      </c>
      <c r="E5986" s="58">
        <v>720</v>
      </c>
      <c r="F5986" s="58">
        <v>6</v>
      </c>
      <c r="G5986" s="59">
        <v>5</v>
      </c>
      <c r="H5986" s="58" t="s">
        <v>684</v>
      </c>
      <c r="I5986" s="59">
        <v>28.99</v>
      </c>
      <c r="J5986">
        <v>1</v>
      </c>
      <c r="K5986" s="191"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2.81</v>
      </c>
      <c r="L5986" s="192" t="str">
        <f t="shared" si="93"/>
        <v>Spirits720</v>
      </c>
      <c r="M5986" s="191">
        <f>VLOOKUP(L5986,'Slope %'!C:D,2,0)</f>
        <v>7.0000000000000007E-2</v>
      </c>
    </row>
    <row r="5987" spans="1:13" x14ac:dyDescent="0.25">
      <c r="A5987">
        <v>62977</v>
      </c>
      <c r="B5987" s="58" t="s">
        <v>4923</v>
      </c>
      <c r="C5987" s="58" t="s">
        <v>414</v>
      </c>
      <c r="D5987" s="58" t="s">
        <v>715</v>
      </c>
      <c r="E5987" s="58">
        <v>710</v>
      </c>
      <c r="F5987" s="58">
        <v>6</v>
      </c>
      <c r="G5987" s="59">
        <v>5</v>
      </c>
      <c r="H5987" s="58" t="s">
        <v>684</v>
      </c>
      <c r="I5987" s="59">
        <v>28.99</v>
      </c>
      <c r="J5987">
        <v>1</v>
      </c>
      <c r="K5987" s="191"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2.77</v>
      </c>
      <c r="L5987" s="192" t="str">
        <f t="shared" si="93"/>
        <v>Spirits710</v>
      </c>
      <c r="M5987" s="191">
        <f>VLOOKUP(L5987,'Slope %'!C:D,2,0)</f>
        <v>7.0000000000000007E-2</v>
      </c>
    </row>
    <row r="5988" spans="1:13" x14ac:dyDescent="0.25">
      <c r="A5988">
        <v>62981</v>
      </c>
      <c r="B5988" s="58" t="s">
        <v>4924</v>
      </c>
      <c r="C5988" s="58" t="s">
        <v>414</v>
      </c>
      <c r="D5988" s="58" t="s">
        <v>783</v>
      </c>
      <c r="E5988" s="58">
        <v>750</v>
      </c>
      <c r="F5988" s="58">
        <v>6</v>
      </c>
      <c r="G5988" s="59">
        <v>45.5</v>
      </c>
      <c r="H5988" s="58" t="s">
        <v>759</v>
      </c>
      <c r="I5988" s="59">
        <v>119.99</v>
      </c>
      <c r="J5988">
        <v>1</v>
      </c>
      <c r="K5988" s="191"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26.64</v>
      </c>
      <c r="L5988" s="192" t="str">
        <f t="shared" si="93"/>
        <v>Spirits750</v>
      </c>
      <c r="M5988" s="191">
        <f>VLOOKUP(L5988,'Slope %'!C:D,2,0)</f>
        <v>7.0000000000000007E-2</v>
      </c>
    </row>
    <row r="5989" spans="1:13" x14ac:dyDescent="0.25">
      <c r="A5989">
        <v>62986</v>
      </c>
      <c r="B5989" s="58" t="s">
        <v>4925</v>
      </c>
      <c r="C5989" s="58" t="s">
        <v>410</v>
      </c>
      <c r="D5989" s="58" t="s">
        <v>411</v>
      </c>
      <c r="E5989" s="58">
        <v>2130</v>
      </c>
      <c r="F5989" s="58">
        <v>4</v>
      </c>
      <c r="G5989" s="59">
        <v>4.7</v>
      </c>
      <c r="H5989" s="58" t="s">
        <v>412</v>
      </c>
      <c r="I5989" s="59">
        <v>14.99</v>
      </c>
      <c r="J5989">
        <v>6</v>
      </c>
      <c r="K5989" s="191"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7.82</v>
      </c>
      <c r="L5989" s="192" t="str">
        <f t="shared" si="93"/>
        <v>Beer2130</v>
      </c>
      <c r="M5989" s="191">
        <f>VLOOKUP(L5989,'Slope %'!C:D,2,0)</f>
        <v>0.1</v>
      </c>
    </row>
    <row r="5990" spans="1:13" x14ac:dyDescent="0.25">
      <c r="A5990">
        <v>62986</v>
      </c>
      <c r="B5990" s="58" t="s">
        <v>4925</v>
      </c>
      <c r="C5990" s="58" t="s">
        <v>410</v>
      </c>
      <c r="D5990" s="58" t="s">
        <v>411</v>
      </c>
      <c r="E5990" s="58">
        <v>2130</v>
      </c>
      <c r="F5990" s="58">
        <v>4</v>
      </c>
      <c r="G5990" s="59">
        <v>4.7</v>
      </c>
      <c r="H5990" s="58" t="s">
        <v>412</v>
      </c>
      <c r="I5990" s="59">
        <v>14.99</v>
      </c>
      <c r="J5990">
        <v>6</v>
      </c>
      <c r="K5990" s="191"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7.82</v>
      </c>
      <c r="L5990" s="192" t="str">
        <f t="shared" si="93"/>
        <v>Beer2130</v>
      </c>
      <c r="M5990" s="191">
        <f>VLOOKUP(L5990,'Slope %'!C:D,2,0)</f>
        <v>0.1</v>
      </c>
    </row>
    <row r="5991" spans="1:13" x14ac:dyDescent="0.25">
      <c r="A5991">
        <v>62995</v>
      </c>
      <c r="B5991" s="58" t="s">
        <v>4926</v>
      </c>
      <c r="C5991" s="58" t="s">
        <v>410</v>
      </c>
      <c r="D5991" s="58" t="s">
        <v>677</v>
      </c>
      <c r="E5991" s="58">
        <v>3784</v>
      </c>
      <c r="F5991" s="58">
        <v>3</v>
      </c>
      <c r="G5991" s="59">
        <v>5.5</v>
      </c>
      <c r="H5991" s="58" t="s">
        <v>412</v>
      </c>
      <c r="I5991" s="59">
        <v>21.99</v>
      </c>
      <c r="J5991">
        <v>8</v>
      </c>
      <c r="K5991" s="191"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16.25</v>
      </c>
      <c r="L5991" s="192" t="str">
        <f t="shared" si="93"/>
        <v>Beer3784</v>
      </c>
      <c r="M5991" s="191">
        <f>VLOOKUP(L5991,'Slope %'!C:D,2,0)</f>
        <v>7.0000000000000007E-2</v>
      </c>
    </row>
    <row r="5992" spans="1:13" x14ac:dyDescent="0.25">
      <c r="A5992">
        <v>62995</v>
      </c>
      <c r="B5992" s="58" t="s">
        <v>4926</v>
      </c>
      <c r="C5992" s="58" t="s">
        <v>410</v>
      </c>
      <c r="D5992" s="58" t="s">
        <v>677</v>
      </c>
      <c r="E5992" s="58">
        <v>3784</v>
      </c>
      <c r="F5992" s="58">
        <v>3</v>
      </c>
      <c r="G5992" s="59">
        <v>5.5</v>
      </c>
      <c r="H5992" s="58" t="s">
        <v>412</v>
      </c>
      <c r="I5992" s="59">
        <v>21.99</v>
      </c>
      <c r="J5992">
        <v>8</v>
      </c>
      <c r="K5992" s="191"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16.25</v>
      </c>
      <c r="L5992" s="192" t="str">
        <f t="shared" si="93"/>
        <v>Beer3784</v>
      </c>
      <c r="M5992" s="191">
        <f>VLOOKUP(L5992,'Slope %'!C:D,2,0)</f>
        <v>7.0000000000000007E-2</v>
      </c>
    </row>
    <row r="5993" spans="1:13" x14ac:dyDescent="0.25">
      <c r="A5993">
        <v>62997</v>
      </c>
      <c r="B5993" s="58" t="s">
        <v>4927</v>
      </c>
      <c r="C5993" s="58" t="s">
        <v>410</v>
      </c>
      <c r="D5993" s="58" t="s">
        <v>411</v>
      </c>
      <c r="E5993" s="58">
        <v>5325</v>
      </c>
      <c r="F5993" s="58">
        <v>1</v>
      </c>
      <c r="G5993" s="59">
        <v>4.7</v>
      </c>
      <c r="H5993" s="58" t="s">
        <v>412</v>
      </c>
      <c r="I5993" s="59">
        <v>33.89</v>
      </c>
      <c r="J5993">
        <v>15</v>
      </c>
      <c r="K5993" s="191"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19.54</v>
      </c>
      <c r="L5993" s="192" t="str">
        <f t="shared" si="93"/>
        <v>Beer5325</v>
      </c>
      <c r="M5993" s="191">
        <f>VLOOKUP(L5993,'Slope %'!C:D,2,0)</f>
        <v>0.05</v>
      </c>
    </row>
    <row r="5994" spans="1:13" x14ac:dyDescent="0.25">
      <c r="A5994">
        <v>62997</v>
      </c>
      <c r="B5994" s="58" t="s">
        <v>4927</v>
      </c>
      <c r="C5994" s="58" t="s">
        <v>410</v>
      </c>
      <c r="D5994" s="58" t="s">
        <v>411</v>
      </c>
      <c r="E5994" s="58">
        <v>5325</v>
      </c>
      <c r="F5994" s="58">
        <v>1</v>
      </c>
      <c r="G5994" s="59">
        <v>4.7</v>
      </c>
      <c r="H5994" s="58" t="s">
        <v>412</v>
      </c>
      <c r="I5994" s="59">
        <v>33.89</v>
      </c>
      <c r="J5994">
        <v>15</v>
      </c>
      <c r="K5994" s="191"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19.54</v>
      </c>
      <c r="L5994" s="192" t="str">
        <f t="shared" si="93"/>
        <v>Beer5325</v>
      </c>
      <c r="M5994" s="191">
        <f>VLOOKUP(L5994,'Slope %'!C:D,2,0)</f>
        <v>0.05</v>
      </c>
    </row>
    <row r="5995" spans="1:13" x14ac:dyDescent="0.25">
      <c r="A5995">
        <v>62999</v>
      </c>
      <c r="B5995" s="58" t="s">
        <v>4928</v>
      </c>
      <c r="C5995" s="58" t="s">
        <v>410</v>
      </c>
      <c r="D5995" s="58" t="s">
        <v>411</v>
      </c>
      <c r="E5995" s="58">
        <v>4260</v>
      </c>
      <c r="F5995" s="58">
        <v>1</v>
      </c>
      <c r="G5995" s="59">
        <v>4</v>
      </c>
      <c r="H5995" s="58" t="s">
        <v>1283</v>
      </c>
      <c r="I5995" s="59">
        <v>25.99</v>
      </c>
      <c r="J5995">
        <v>12</v>
      </c>
      <c r="K5995" s="191"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13.3</v>
      </c>
      <c r="L5995" s="192" t="str">
        <f t="shared" si="93"/>
        <v>Beer4260</v>
      </c>
      <c r="M5995" s="191">
        <f>VLOOKUP(L5995,'Slope %'!C:D,2,0)</f>
        <v>7.0000000000000007E-2</v>
      </c>
    </row>
    <row r="5996" spans="1:13" x14ac:dyDescent="0.25">
      <c r="A5996">
        <v>62999</v>
      </c>
      <c r="B5996" s="58" t="s">
        <v>4928</v>
      </c>
      <c r="C5996" s="58" t="s">
        <v>410</v>
      </c>
      <c r="D5996" s="58" t="s">
        <v>411</v>
      </c>
      <c r="E5996" s="58">
        <v>4260</v>
      </c>
      <c r="F5996" s="58">
        <v>1</v>
      </c>
      <c r="G5996" s="59">
        <v>4</v>
      </c>
      <c r="H5996" s="58" t="s">
        <v>1283</v>
      </c>
      <c r="I5996" s="59">
        <v>25.99</v>
      </c>
      <c r="J5996">
        <v>12</v>
      </c>
      <c r="K5996" s="191"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13.3</v>
      </c>
      <c r="L5996" s="192" t="str">
        <f t="shared" si="93"/>
        <v>Beer4260</v>
      </c>
      <c r="M5996" s="191">
        <f>VLOOKUP(L5996,'Slope %'!C:D,2,0)</f>
        <v>7.0000000000000007E-2</v>
      </c>
    </row>
    <row r="5997" spans="1:13" x14ac:dyDescent="0.25">
      <c r="A5997">
        <v>63010</v>
      </c>
      <c r="B5997" s="58" t="s">
        <v>4929</v>
      </c>
      <c r="C5997" s="58" t="s">
        <v>423</v>
      </c>
      <c r="D5997" s="58" t="s">
        <v>528</v>
      </c>
      <c r="E5997" s="58">
        <v>750</v>
      </c>
      <c r="F5997" s="58">
        <v>6</v>
      </c>
      <c r="G5997" s="59">
        <v>14</v>
      </c>
      <c r="H5997" s="58" t="s">
        <v>608</v>
      </c>
      <c r="I5997" s="59">
        <v>133.99</v>
      </c>
      <c r="J5997">
        <v>1</v>
      </c>
      <c r="K5997" s="191"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8.1999999999999993</v>
      </c>
      <c r="L5997" s="192" t="str">
        <f t="shared" si="93"/>
        <v>Wine750</v>
      </c>
      <c r="M5997" s="191">
        <f>VLOOKUP(L5997,'Slope %'!C:D,2,0)</f>
        <v>0.1</v>
      </c>
    </row>
    <row r="5998" spans="1:13" x14ac:dyDescent="0.25">
      <c r="A5998">
        <v>63012</v>
      </c>
      <c r="B5998" s="58" t="s">
        <v>4930</v>
      </c>
      <c r="C5998" s="58" t="s">
        <v>414</v>
      </c>
      <c r="D5998" s="58" t="s">
        <v>892</v>
      </c>
      <c r="E5998" s="58">
        <v>700</v>
      </c>
      <c r="F5998" s="58">
        <v>6</v>
      </c>
      <c r="G5998" s="59">
        <v>40</v>
      </c>
      <c r="H5998" s="58" t="s">
        <v>759</v>
      </c>
      <c r="I5998" s="59">
        <v>59.99</v>
      </c>
      <c r="J5998">
        <v>1</v>
      </c>
      <c r="K5998" s="191"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21.86</v>
      </c>
      <c r="L5998" s="192" t="str">
        <f t="shared" si="93"/>
        <v>Spirits700</v>
      </c>
      <c r="M5998" s="191">
        <f>VLOOKUP(L5998,'Slope %'!C:D,2,0)</f>
        <v>7.0000000000000007E-2</v>
      </c>
    </row>
    <row r="5999" spans="1:13" x14ac:dyDescent="0.25">
      <c r="A5999">
        <v>63013</v>
      </c>
      <c r="B5999" s="58" t="s">
        <v>2091</v>
      </c>
      <c r="C5999" s="58" t="s">
        <v>414</v>
      </c>
      <c r="D5999" s="58" t="s">
        <v>566</v>
      </c>
      <c r="E5999" s="58">
        <v>750</v>
      </c>
      <c r="F5999" s="58">
        <v>6</v>
      </c>
      <c r="G5999" s="59">
        <v>16.5</v>
      </c>
      <c r="H5999" s="58" t="s">
        <v>448</v>
      </c>
      <c r="I5999" s="59">
        <v>34.99</v>
      </c>
      <c r="J5999">
        <v>1</v>
      </c>
      <c r="K5999" s="191"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9.66</v>
      </c>
      <c r="L5999" s="192" t="str">
        <f t="shared" si="93"/>
        <v>Spirits750</v>
      </c>
      <c r="M5999" s="191">
        <f>VLOOKUP(L5999,'Slope %'!C:D,2,0)</f>
        <v>7.0000000000000007E-2</v>
      </c>
    </row>
    <row r="6000" spans="1:13" x14ac:dyDescent="0.25">
      <c r="A6000">
        <v>63014</v>
      </c>
      <c r="B6000" s="58" t="s">
        <v>4931</v>
      </c>
      <c r="C6000" s="58" t="s">
        <v>673</v>
      </c>
      <c r="D6000" s="58" t="s">
        <v>674</v>
      </c>
      <c r="E6000" s="58">
        <v>2130</v>
      </c>
      <c r="F6000" s="58">
        <v>4</v>
      </c>
      <c r="G6000" s="59">
        <v>5</v>
      </c>
      <c r="H6000" s="58" t="s">
        <v>1399</v>
      </c>
      <c r="I6000" s="59">
        <v>17.98</v>
      </c>
      <c r="J6000">
        <v>6</v>
      </c>
      <c r="K6000" s="191"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8.31</v>
      </c>
      <c r="L6000" s="192" t="str">
        <f t="shared" si="93"/>
        <v>Ready to Drink2130</v>
      </c>
      <c r="M6000" s="191">
        <f>VLOOKUP(L6000,'Slope %'!C:D,2,0)</f>
        <v>0.1</v>
      </c>
    </row>
    <row r="6001" spans="1:13" x14ac:dyDescent="0.25">
      <c r="A6001">
        <v>63014</v>
      </c>
      <c r="B6001" s="58" t="s">
        <v>4931</v>
      </c>
      <c r="C6001" s="58" t="s">
        <v>673</v>
      </c>
      <c r="D6001" s="58" t="s">
        <v>674</v>
      </c>
      <c r="E6001" s="58">
        <v>2130</v>
      </c>
      <c r="F6001" s="58">
        <v>4</v>
      </c>
      <c r="G6001" s="59">
        <v>5</v>
      </c>
      <c r="H6001" s="58" t="s">
        <v>1399</v>
      </c>
      <c r="I6001" s="59">
        <v>17.98</v>
      </c>
      <c r="J6001">
        <v>6</v>
      </c>
      <c r="K6001" s="191"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8.31</v>
      </c>
      <c r="L6001" s="192" t="str">
        <f t="shared" si="93"/>
        <v>Ready to Drink2130</v>
      </c>
      <c r="M6001" s="191">
        <f>VLOOKUP(L6001,'Slope %'!C:D,2,0)</f>
        <v>0.1</v>
      </c>
    </row>
    <row r="6002" spans="1:13" x14ac:dyDescent="0.25">
      <c r="A6002">
        <v>63015</v>
      </c>
      <c r="B6002" s="58" t="s">
        <v>4932</v>
      </c>
      <c r="C6002" s="58" t="s">
        <v>410</v>
      </c>
      <c r="D6002" s="58" t="s">
        <v>717</v>
      </c>
      <c r="E6002" s="58">
        <v>710</v>
      </c>
      <c r="F6002" s="58">
        <v>12</v>
      </c>
      <c r="G6002" s="59">
        <v>10</v>
      </c>
      <c r="H6002" s="58" t="s">
        <v>1283</v>
      </c>
      <c r="I6002" s="59">
        <v>5.54</v>
      </c>
      <c r="J6002">
        <v>1</v>
      </c>
      <c r="K6002" s="191"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5.54</v>
      </c>
      <c r="L6002" s="192" t="str">
        <f t="shared" si="93"/>
        <v>Beer710</v>
      </c>
      <c r="M6002" s="191">
        <f>VLOOKUP(L6002,'Slope %'!C:D,2,0)</f>
        <v>0.12</v>
      </c>
    </row>
    <row r="6003" spans="1:13" x14ac:dyDescent="0.25">
      <c r="A6003">
        <v>63015</v>
      </c>
      <c r="B6003" s="58" t="s">
        <v>4932</v>
      </c>
      <c r="C6003" s="58" t="s">
        <v>410</v>
      </c>
      <c r="D6003" s="58" t="s">
        <v>717</v>
      </c>
      <c r="E6003" s="58">
        <v>710</v>
      </c>
      <c r="F6003" s="58">
        <v>12</v>
      </c>
      <c r="G6003" s="59">
        <v>10</v>
      </c>
      <c r="H6003" s="58" t="s">
        <v>1283</v>
      </c>
      <c r="I6003" s="59">
        <v>5.54</v>
      </c>
      <c r="J6003">
        <v>1</v>
      </c>
      <c r="K6003" s="191"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5.54</v>
      </c>
      <c r="L6003" s="192" t="str">
        <f t="shared" si="93"/>
        <v>Beer710</v>
      </c>
      <c r="M6003" s="191">
        <f>VLOOKUP(L6003,'Slope %'!C:D,2,0)</f>
        <v>0.12</v>
      </c>
    </row>
    <row r="6004" spans="1:13" x14ac:dyDescent="0.25">
      <c r="A6004">
        <v>63016</v>
      </c>
      <c r="B6004" s="58" t="s">
        <v>4933</v>
      </c>
      <c r="C6004" s="58" t="s">
        <v>673</v>
      </c>
      <c r="D6004" s="58" t="s">
        <v>2505</v>
      </c>
      <c r="E6004" s="58">
        <v>2130</v>
      </c>
      <c r="F6004" s="58">
        <v>4</v>
      </c>
      <c r="G6004" s="59">
        <v>7</v>
      </c>
      <c r="H6004" s="58" t="s">
        <v>1399</v>
      </c>
      <c r="I6004" s="59">
        <v>18.489999999999998</v>
      </c>
      <c r="J6004">
        <v>6</v>
      </c>
      <c r="K6004" s="191"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11.64</v>
      </c>
      <c r="L6004" s="192" t="str">
        <f t="shared" si="93"/>
        <v>Ready to Drink2130</v>
      </c>
      <c r="M6004" s="191">
        <f>VLOOKUP(L6004,'Slope %'!C:D,2,0)</f>
        <v>0.1</v>
      </c>
    </row>
    <row r="6005" spans="1:13" x14ac:dyDescent="0.25">
      <c r="A6005">
        <v>63016</v>
      </c>
      <c r="B6005" s="58" t="s">
        <v>4933</v>
      </c>
      <c r="C6005" s="58" t="s">
        <v>673</v>
      </c>
      <c r="D6005" s="58" t="s">
        <v>2505</v>
      </c>
      <c r="E6005" s="58">
        <v>2130</v>
      </c>
      <c r="F6005" s="58">
        <v>4</v>
      </c>
      <c r="G6005" s="59">
        <v>7</v>
      </c>
      <c r="H6005" s="58" t="s">
        <v>1399</v>
      </c>
      <c r="I6005" s="59">
        <v>18.489999999999998</v>
      </c>
      <c r="J6005">
        <v>6</v>
      </c>
      <c r="K6005" s="191"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11.64</v>
      </c>
      <c r="L6005" s="192" t="str">
        <f t="shared" si="93"/>
        <v>Ready to Drink2130</v>
      </c>
      <c r="M6005" s="191">
        <f>VLOOKUP(L6005,'Slope %'!C:D,2,0)</f>
        <v>0.1</v>
      </c>
    </row>
    <row r="6006" spans="1:13" x14ac:dyDescent="0.25">
      <c r="A6006">
        <v>63017</v>
      </c>
      <c r="B6006" s="58" t="s">
        <v>4934</v>
      </c>
      <c r="C6006" s="58" t="s">
        <v>414</v>
      </c>
      <c r="D6006" s="58" t="s">
        <v>447</v>
      </c>
      <c r="E6006" s="58">
        <v>750</v>
      </c>
      <c r="F6006" s="58">
        <v>12</v>
      </c>
      <c r="G6006" s="59">
        <v>25</v>
      </c>
      <c r="H6006" s="58" t="s">
        <v>3192</v>
      </c>
      <c r="I6006" s="59">
        <v>59.99</v>
      </c>
      <c r="J6006">
        <v>1</v>
      </c>
      <c r="K6006" s="191"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14.64</v>
      </c>
      <c r="L6006" s="192" t="str">
        <f t="shared" si="93"/>
        <v>Spirits750</v>
      </c>
      <c r="M6006" s="191">
        <f>VLOOKUP(L6006,'Slope %'!C:D,2,0)</f>
        <v>7.0000000000000007E-2</v>
      </c>
    </row>
    <row r="6007" spans="1:13" x14ac:dyDescent="0.25">
      <c r="A6007">
        <v>63018</v>
      </c>
      <c r="B6007" s="58" t="s">
        <v>4935</v>
      </c>
      <c r="C6007" s="58" t="s">
        <v>673</v>
      </c>
      <c r="D6007" s="58" t="s">
        <v>2505</v>
      </c>
      <c r="E6007" s="58">
        <v>4260</v>
      </c>
      <c r="F6007" s="58">
        <v>2</v>
      </c>
      <c r="G6007" s="59">
        <v>7</v>
      </c>
      <c r="H6007" s="58" t="s">
        <v>1399</v>
      </c>
      <c r="I6007" s="59">
        <v>32.979999999999997</v>
      </c>
      <c r="J6007">
        <v>12</v>
      </c>
      <c r="K6007" s="191"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23.28</v>
      </c>
      <c r="L6007" s="192" t="str">
        <f t="shared" si="93"/>
        <v>Ready to Drink4260</v>
      </c>
      <c r="M6007" s="191">
        <f>VLOOKUP(L6007,'Slope %'!C:D,2,0)</f>
        <v>7.0000000000000007E-2</v>
      </c>
    </row>
    <row r="6008" spans="1:13" x14ac:dyDescent="0.25">
      <c r="A6008">
        <v>63018</v>
      </c>
      <c r="B6008" s="58" t="s">
        <v>4935</v>
      </c>
      <c r="C6008" s="58" t="s">
        <v>673</v>
      </c>
      <c r="D6008" s="58" t="s">
        <v>2505</v>
      </c>
      <c r="E6008" s="58">
        <v>4260</v>
      </c>
      <c r="F6008" s="58">
        <v>2</v>
      </c>
      <c r="G6008" s="59">
        <v>7</v>
      </c>
      <c r="H6008" s="58" t="s">
        <v>1399</v>
      </c>
      <c r="I6008" s="59">
        <v>32.979999999999997</v>
      </c>
      <c r="J6008">
        <v>12</v>
      </c>
      <c r="K6008" s="191"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23.28</v>
      </c>
      <c r="L6008" s="192" t="str">
        <f t="shared" si="93"/>
        <v>Ready to Drink4260</v>
      </c>
      <c r="M6008" s="191">
        <f>VLOOKUP(L6008,'Slope %'!C:D,2,0)</f>
        <v>7.0000000000000007E-2</v>
      </c>
    </row>
    <row r="6009" spans="1:13" x14ac:dyDescent="0.25">
      <c r="A6009">
        <v>63019</v>
      </c>
      <c r="B6009" s="58" t="s">
        <v>4936</v>
      </c>
      <c r="C6009" s="58" t="s">
        <v>410</v>
      </c>
      <c r="D6009" s="58" t="s">
        <v>621</v>
      </c>
      <c r="E6009" s="58">
        <v>8520</v>
      </c>
      <c r="F6009" s="58">
        <v>1</v>
      </c>
      <c r="G6009" s="59">
        <v>3.5</v>
      </c>
      <c r="H6009" s="58" t="s">
        <v>600</v>
      </c>
      <c r="I6009" s="59">
        <v>48.99</v>
      </c>
      <c r="J6009">
        <v>24</v>
      </c>
      <c r="K6009" s="191"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23.28</v>
      </c>
      <c r="L6009" s="192" t="str">
        <f t="shared" si="93"/>
        <v>Beer8520</v>
      </c>
      <c r="M6009" s="191">
        <f>VLOOKUP(L6009,'Slope %'!C:D,2,0)</f>
        <v>0.05</v>
      </c>
    </row>
    <row r="6010" spans="1:13" x14ac:dyDescent="0.25">
      <c r="A6010">
        <v>63019</v>
      </c>
      <c r="B6010" s="58" t="s">
        <v>4936</v>
      </c>
      <c r="C6010" s="58" t="s">
        <v>410</v>
      </c>
      <c r="D6010" s="58" t="s">
        <v>621</v>
      </c>
      <c r="E6010" s="58">
        <v>8520</v>
      </c>
      <c r="F6010" s="58">
        <v>1</v>
      </c>
      <c r="G6010" s="59">
        <v>3.5</v>
      </c>
      <c r="H6010" s="58" t="s">
        <v>600</v>
      </c>
      <c r="I6010" s="59">
        <v>48.99</v>
      </c>
      <c r="J6010">
        <v>24</v>
      </c>
      <c r="K6010" s="191"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23.28</v>
      </c>
      <c r="L6010" s="192" t="str">
        <f t="shared" si="93"/>
        <v>Beer8520</v>
      </c>
      <c r="M6010" s="191">
        <f>VLOOKUP(L6010,'Slope %'!C:D,2,0)</f>
        <v>0.05</v>
      </c>
    </row>
    <row r="6011" spans="1:13" x14ac:dyDescent="0.25">
      <c r="A6011">
        <v>63021</v>
      </c>
      <c r="B6011" s="58" t="s">
        <v>4937</v>
      </c>
      <c r="C6011" s="58" t="s">
        <v>410</v>
      </c>
      <c r="D6011" s="58" t="s">
        <v>717</v>
      </c>
      <c r="E6011" s="58">
        <v>473</v>
      </c>
      <c r="F6011" s="58">
        <v>24</v>
      </c>
      <c r="G6011" s="59">
        <v>6.3</v>
      </c>
      <c r="H6011" s="58" t="s">
        <v>1961</v>
      </c>
      <c r="I6011" s="59">
        <v>4.25</v>
      </c>
      <c r="J6011">
        <v>1</v>
      </c>
      <c r="K6011" s="191"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2.33</v>
      </c>
      <c r="L6011" s="192" t="str">
        <f t="shared" si="93"/>
        <v>Beer473</v>
      </c>
      <c r="M6011" s="191">
        <f>VLOOKUP(L6011,'Slope %'!C:D,2,0)</f>
        <v>0.12</v>
      </c>
    </row>
    <row r="6012" spans="1:13" x14ac:dyDescent="0.25">
      <c r="A6012">
        <v>63021</v>
      </c>
      <c r="B6012" s="58" t="s">
        <v>4937</v>
      </c>
      <c r="C6012" s="58" t="s">
        <v>410</v>
      </c>
      <c r="D6012" s="58" t="s">
        <v>717</v>
      </c>
      <c r="E6012" s="58">
        <v>473</v>
      </c>
      <c r="F6012" s="58">
        <v>24</v>
      </c>
      <c r="G6012" s="59">
        <v>6.3</v>
      </c>
      <c r="H6012" s="58" t="s">
        <v>1961</v>
      </c>
      <c r="I6012" s="59">
        <v>4.25</v>
      </c>
      <c r="J6012">
        <v>1</v>
      </c>
      <c r="K6012" s="191"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2.33</v>
      </c>
      <c r="L6012" s="192" t="str">
        <f t="shared" si="93"/>
        <v>Beer473</v>
      </c>
      <c r="M6012" s="191">
        <f>VLOOKUP(L6012,'Slope %'!C:D,2,0)</f>
        <v>0.12</v>
      </c>
    </row>
    <row r="6013" spans="1:13" x14ac:dyDescent="0.25">
      <c r="A6013">
        <v>63031</v>
      </c>
      <c r="B6013" s="58" t="s">
        <v>4938</v>
      </c>
      <c r="C6013" s="58" t="s">
        <v>423</v>
      </c>
      <c r="D6013" s="58" t="s">
        <v>476</v>
      </c>
      <c r="E6013" s="58">
        <v>750</v>
      </c>
      <c r="F6013" s="58">
        <v>12</v>
      </c>
      <c r="G6013" s="59">
        <v>13</v>
      </c>
      <c r="H6013" s="58" t="s">
        <v>425</v>
      </c>
      <c r="I6013" s="59">
        <v>13.99</v>
      </c>
      <c r="J6013">
        <v>1</v>
      </c>
      <c r="K6013" s="191"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7.61</v>
      </c>
      <c r="L6013" s="192" t="str">
        <f t="shared" si="93"/>
        <v>Wine750</v>
      </c>
      <c r="M6013" s="191">
        <f>VLOOKUP(L6013,'Slope %'!C:D,2,0)</f>
        <v>0.1</v>
      </c>
    </row>
    <row r="6014" spans="1:13" x14ac:dyDescent="0.25">
      <c r="A6014">
        <v>63032</v>
      </c>
      <c r="B6014" s="58" t="s">
        <v>4939</v>
      </c>
      <c r="C6014" s="58" t="s">
        <v>410</v>
      </c>
      <c r="D6014" s="58" t="s">
        <v>717</v>
      </c>
      <c r="E6014" s="58">
        <v>473</v>
      </c>
      <c r="F6014" s="58">
        <v>24</v>
      </c>
      <c r="G6014" s="59">
        <v>6.5</v>
      </c>
      <c r="H6014" s="58" t="s">
        <v>1961</v>
      </c>
      <c r="I6014" s="59">
        <v>4.49</v>
      </c>
      <c r="J6014">
        <v>1</v>
      </c>
      <c r="K6014" s="191"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2.4</v>
      </c>
      <c r="L6014" s="192" t="str">
        <f t="shared" si="93"/>
        <v>Beer473</v>
      </c>
      <c r="M6014" s="191">
        <f>VLOOKUP(L6014,'Slope %'!C:D,2,0)</f>
        <v>0.12</v>
      </c>
    </row>
    <row r="6015" spans="1:13" x14ac:dyDescent="0.25">
      <c r="A6015">
        <v>63032</v>
      </c>
      <c r="B6015" s="58" t="s">
        <v>4939</v>
      </c>
      <c r="C6015" s="58" t="s">
        <v>410</v>
      </c>
      <c r="D6015" s="58" t="s">
        <v>717</v>
      </c>
      <c r="E6015" s="58">
        <v>473</v>
      </c>
      <c r="F6015" s="58">
        <v>24</v>
      </c>
      <c r="G6015" s="59">
        <v>6.5</v>
      </c>
      <c r="H6015" s="58" t="s">
        <v>1961</v>
      </c>
      <c r="I6015" s="59">
        <v>4.49</v>
      </c>
      <c r="J6015">
        <v>1</v>
      </c>
      <c r="K6015" s="191"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2.4</v>
      </c>
      <c r="L6015" s="192" t="str">
        <f t="shared" si="93"/>
        <v>Beer473</v>
      </c>
      <c r="M6015" s="191">
        <f>VLOOKUP(L6015,'Slope %'!C:D,2,0)</f>
        <v>0.12</v>
      </c>
    </row>
    <row r="6016" spans="1:13" x14ac:dyDescent="0.25">
      <c r="A6016">
        <v>63038</v>
      </c>
      <c r="B6016" s="58" t="s">
        <v>4940</v>
      </c>
      <c r="C6016" s="58" t="s">
        <v>423</v>
      </c>
      <c r="D6016" s="58" t="s">
        <v>575</v>
      </c>
      <c r="E6016" s="58">
        <v>750</v>
      </c>
      <c r="F6016" s="58">
        <v>12</v>
      </c>
      <c r="G6016" s="59">
        <v>12.5</v>
      </c>
      <c r="H6016" s="58" t="s">
        <v>425</v>
      </c>
      <c r="I6016" s="59">
        <v>13.99</v>
      </c>
      <c r="J6016">
        <v>1</v>
      </c>
      <c r="K6016" s="191"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7.32</v>
      </c>
      <c r="L6016" s="192" t="str">
        <f t="shared" si="93"/>
        <v>Wine750</v>
      </c>
      <c r="M6016" s="191">
        <f>VLOOKUP(L6016,'Slope %'!C:D,2,0)</f>
        <v>0.1</v>
      </c>
    </row>
    <row r="6017" spans="1:13" x14ac:dyDescent="0.25">
      <c r="A6017">
        <v>63044</v>
      </c>
      <c r="B6017" s="58" t="s">
        <v>4941</v>
      </c>
      <c r="C6017" s="58" t="s">
        <v>410</v>
      </c>
      <c r="D6017" s="58" t="s">
        <v>411</v>
      </c>
      <c r="E6017" s="58">
        <v>4260</v>
      </c>
      <c r="F6017" s="58">
        <v>1</v>
      </c>
      <c r="G6017" s="59">
        <v>4</v>
      </c>
      <c r="H6017" s="58" t="s">
        <v>516</v>
      </c>
      <c r="I6017" s="59">
        <v>28.69</v>
      </c>
      <c r="J6017">
        <v>12</v>
      </c>
      <c r="K6017" s="191"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13.3</v>
      </c>
      <c r="L6017" s="192" t="str">
        <f t="shared" si="93"/>
        <v>Beer4260</v>
      </c>
      <c r="M6017" s="191">
        <f>VLOOKUP(L6017,'Slope %'!C:D,2,0)</f>
        <v>7.0000000000000007E-2</v>
      </c>
    </row>
    <row r="6018" spans="1:13" x14ac:dyDescent="0.25">
      <c r="A6018">
        <v>63044</v>
      </c>
      <c r="B6018" s="58" t="s">
        <v>4941</v>
      </c>
      <c r="C6018" s="58" t="s">
        <v>410</v>
      </c>
      <c r="D6018" s="58" t="s">
        <v>411</v>
      </c>
      <c r="E6018" s="58">
        <v>4260</v>
      </c>
      <c r="F6018" s="58">
        <v>1</v>
      </c>
      <c r="G6018" s="59">
        <v>4</v>
      </c>
      <c r="H6018" s="58" t="s">
        <v>516</v>
      </c>
      <c r="I6018" s="59">
        <v>28.69</v>
      </c>
      <c r="J6018">
        <v>12</v>
      </c>
      <c r="K6018" s="191"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13.3</v>
      </c>
      <c r="L6018" s="192" t="str">
        <f t="shared" si="93"/>
        <v>Beer4260</v>
      </c>
      <c r="M6018" s="191">
        <f>VLOOKUP(L6018,'Slope %'!C:D,2,0)</f>
        <v>7.0000000000000007E-2</v>
      </c>
    </row>
    <row r="6019" spans="1:13" x14ac:dyDescent="0.25">
      <c r="A6019">
        <v>63075</v>
      </c>
      <c r="B6019" s="58" t="s">
        <v>4942</v>
      </c>
      <c r="C6019" s="58" t="s">
        <v>673</v>
      </c>
      <c r="D6019" s="58" t="s">
        <v>1264</v>
      </c>
      <c r="E6019" s="58">
        <v>473</v>
      </c>
      <c r="F6019" s="58">
        <v>24</v>
      </c>
      <c r="G6019" s="59">
        <v>4.5</v>
      </c>
      <c r="H6019" s="58" t="s">
        <v>451</v>
      </c>
      <c r="I6019" s="59">
        <v>3.99</v>
      </c>
      <c r="J6019">
        <v>1</v>
      </c>
      <c r="K6019" s="191"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1.76</v>
      </c>
      <c r="L6019" s="192" t="str">
        <f t="shared" ref="L6019:L6082" si="94">(_xlfn.CONCAT(C6019,E6019))</f>
        <v>Ready to Drink473</v>
      </c>
      <c r="M6019" s="191">
        <f>VLOOKUP(L6019,'Slope %'!C:D,2,0)</f>
        <v>0.12</v>
      </c>
    </row>
    <row r="6020" spans="1:13" x14ac:dyDescent="0.25">
      <c r="A6020">
        <v>63077</v>
      </c>
      <c r="B6020" s="58" t="s">
        <v>4943</v>
      </c>
      <c r="C6020" s="58" t="s">
        <v>423</v>
      </c>
      <c r="D6020" s="58" t="s">
        <v>602</v>
      </c>
      <c r="E6020" s="58">
        <v>750</v>
      </c>
      <c r="F6020" s="58">
        <v>12</v>
      </c>
      <c r="G6020" s="59">
        <v>12.5</v>
      </c>
      <c r="H6020" s="58" t="s">
        <v>451</v>
      </c>
      <c r="I6020" s="59">
        <v>23.99</v>
      </c>
      <c r="J6020">
        <v>1</v>
      </c>
      <c r="K6020" s="191"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7.32</v>
      </c>
      <c r="L6020" s="192" t="str">
        <f t="shared" si="94"/>
        <v>Wine750</v>
      </c>
      <c r="M6020" s="191">
        <f>VLOOKUP(L6020,'Slope %'!C:D,2,0)</f>
        <v>0.1</v>
      </c>
    </row>
    <row r="6021" spans="1:13" x14ac:dyDescent="0.25">
      <c r="A6021">
        <v>63078</v>
      </c>
      <c r="B6021" s="58" t="s">
        <v>4944</v>
      </c>
      <c r="C6021" s="58" t="s">
        <v>673</v>
      </c>
      <c r="D6021" s="58" t="s">
        <v>1264</v>
      </c>
      <c r="E6021" s="58">
        <v>473</v>
      </c>
      <c r="F6021" s="58">
        <v>24</v>
      </c>
      <c r="G6021" s="59">
        <v>4.5</v>
      </c>
      <c r="H6021" s="58" t="s">
        <v>451</v>
      </c>
      <c r="I6021" s="59">
        <v>3.99</v>
      </c>
      <c r="J6021">
        <v>1</v>
      </c>
      <c r="K6021" s="191"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1.76</v>
      </c>
      <c r="L6021" s="192" t="str">
        <f t="shared" si="94"/>
        <v>Ready to Drink473</v>
      </c>
      <c r="M6021" s="191">
        <f>VLOOKUP(L6021,'Slope %'!C:D,2,0)</f>
        <v>0.12</v>
      </c>
    </row>
    <row r="6022" spans="1:13" x14ac:dyDescent="0.25">
      <c r="A6022">
        <v>63079</v>
      </c>
      <c r="B6022" s="58" t="s">
        <v>4945</v>
      </c>
      <c r="C6022" s="58" t="s">
        <v>423</v>
      </c>
      <c r="D6022" s="58" t="s">
        <v>602</v>
      </c>
      <c r="E6022" s="58">
        <v>750</v>
      </c>
      <c r="F6022" s="58">
        <v>12</v>
      </c>
      <c r="G6022" s="59">
        <v>13.5</v>
      </c>
      <c r="H6022" s="58" t="s">
        <v>799</v>
      </c>
      <c r="I6022" s="59">
        <v>15.99</v>
      </c>
      <c r="J6022">
        <v>1</v>
      </c>
      <c r="K6022" s="191"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7.9</v>
      </c>
      <c r="L6022" s="192" t="str">
        <f t="shared" si="94"/>
        <v>Wine750</v>
      </c>
      <c r="M6022" s="191">
        <f>VLOOKUP(L6022,'Slope %'!C:D,2,0)</f>
        <v>0.1</v>
      </c>
    </row>
    <row r="6023" spans="1:13" x14ac:dyDescent="0.25">
      <c r="A6023">
        <v>63090</v>
      </c>
      <c r="B6023" s="58" t="s">
        <v>4946</v>
      </c>
      <c r="C6023" s="58" t="s">
        <v>410</v>
      </c>
      <c r="D6023" s="58" t="s">
        <v>677</v>
      </c>
      <c r="E6023" s="58">
        <v>473</v>
      </c>
      <c r="F6023" s="58">
        <v>24</v>
      </c>
      <c r="G6023" s="59">
        <v>5</v>
      </c>
      <c r="H6023" s="58" t="s">
        <v>1410</v>
      </c>
      <c r="I6023" s="59">
        <v>3.99</v>
      </c>
      <c r="J6023">
        <v>1</v>
      </c>
      <c r="K6023" s="191"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1.85</v>
      </c>
      <c r="L6023" s="192" t="str">
        <f t="shared" si="94"/>
        <v>Beer473</v>
      </c>
      <c r="M6023" s="191">
        <f>VLOOKUP(L6023,'Slope %'!C:D,2,0)</f>
        <v>0.12</v>
      </c>
    </row>
    <row r="6024" spans="1:13" x14ac:dyDescent="0.25">
      <c r="A6024">
        <v>63091</v>
      </c>
      <c r="B6024" s="58" t="s">
        <v>4947</v>
      </c>
      <c r="C6024" s="58" t="s">
        <v>673</v>
      </c>
      <c r="D6024" s="58" t="s">
        <v>1264</v>
      </c>
      <c r="E6024" s="58">
        <v>473</v>
      </c>
      <c r="F6024" s="58">
        <v>24</v>
      </c>
      <c r="G6024" s="59">
        <v>5</v>
      </c>
      <c r="H6024" s="58" t="s">
        <v>600</v>
      </c>
      <c r="I6024" s="59">
        <v>3.79</v>
      </c>
      <c r="J6024">
        <v>1</v>
      </c>
      <c r="K6024" s="191"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1.96</v>
      </c>
      <c r="L6024" s="192" t="str">
        <f t="shared" si="94"/>
        <v>Ready to Drink473</v>
      </c>
      <c r="M6024" s="191">
        <f>VLOOKUP(L6024,'Slope %'!C:D,2,0)</f>
        <v>0.12</v>
      </c>
    </row>
    <row r="6025" spans="1:13" x14ac:dyDescent="0.25">
      <c r="A6025">
        <v>63091</v>
      </c>
      <c r="B6025" s="58" t="s">
        <v>4947</v>
      </c>
      <c r="C6025" s="58" t="s">
        <v>673</v>
      </c>
      <c r="D6025" s="58" t="s">
        <v>1264</v>
      </c>
      <c r="E6025" s="58">
        <v>473</v>
      </c>
      <c r="F6025" s="58">
        <v>24</v>
      </c>
      <c r="G6025" s="59">
        <v>5</v>
      </c>
      <c r="H6025" s="58" t="s">
        <v>600</v>
      </c>
      <c r="I6025" s="59">
        <v>3.79</v>
      </c>
      <c r="J6025">
        <v>1</v>
      </c>
      <c r="K6025" s="191"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1.96</v>
      </c>
      <c r="L6025" s="192" t="str">
        <f t="shared" si="94"/>
        <v>Ready to Drink473</v>
      </c>
      <c r="M6025" s="191">
        <f>VLOOKUP(L6025,'Slope %'!C:D,2,0)</f>
        <v>0.12</v>
      </c>
    </row>
    <row r="6026" spans="1:13" x14ac:dyDescent="0.25">
      <c r="A6026">
        <v>63092</v>
      </c>
      <c r="B6026" s="58" t="s">
        <v>4948</v>
      </c>
      <c r="C6026" s="58" t="s">
        <v>673</v>
      </c>
      <c r="D6026" s="58" t="s">
        <v>1264</v>
      </c>
      <c r="E6026" s="58">
        <v>473</v>
      </c>
      <c r="F6026" s="58">
        <v>24</v>
      </c>
      <c r="G6026" s="59">
        <v>5</v>
      </c>
      <c r="H6026" s="58" t="s">
        <v>600</v>
      </c>
      <c r="I6026" s="59">
        <v>3.79</v>
      </c>
      <c r="J6026">
        <v>1</v>
      </c>
      <c r="K6026" s="191"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1.96</v>
      </c>
      <c r="L6026" s="192" t="str">
        <f t="shared" si="94"/>
        <v>Ready to Drink473</v>
      </c>
      <c r="M6026" s="191">
        <f>VLOOKUP(L6026,'Slope %'!C:D,2,0)</f>
        <v>0.12</v>
      </c>
    </row>
    <row r="6027" spans="1:13" x14ac:dyDescent="0.25">
      <c r="A6027">
        <v>63092</v>
      </c>
      <c r="B6027" s="58" t="s">
        <v>4948</v>
      </c>
      <c r="C6027" s="58" t="s">
        <v>673</v>
      </c>
      <c r="D6027" s="58" t="s">
        <v>1264</v>
      </c>
      <c r="E6027" s="58">
        <v>473</v>
      </c>
      <c r="F6027" s="58">
        <v>24</v>
      </c>
      <c r="G6027" s="59">
        <v>5</v>
      </c>
      <c r="H6027" s="58" t="s">
        <v>600</v>
      </c>
      <c r="I6027" s="59">
        <v>3.79</v>
      </c>
      <c r="J6027">
        <v>1</v>
      </c>
      <c r="K6027" s="191"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1.96</v>
      </c>
      <c r="L6027" s="192" t="str">
        <f t="shared" si="94"/>
        <v>Ready to Drink473</v>
      </c>
      <c r="M6027" s="191">
        <f>VLOOKUP(L6027,'Slope %'!C:D,2,0)</f>
        <v>0.12</v>
      </c>
    </row>
    <row r="6028" spans="1:13" x14ac:dyDescent="0.25">
      <c r="A6028">
        <v>63093</v>
      </c>
      <c r="B6028" s="58" t="s">
        <v>4949</v>
      </c>
      <c r="C6028" s="58" t="s">
        <v>410</v>
      </c>
      <c r="D6028" s="58" t="s">
        <v>717</v>
      </c>
      <c r="E6028" s="58">
        <v>568</v>
      </c>
      <c r="F6028" s="58">
        <v>24</v>
      </c>
      <c r="G6028" s="59">
        <v>10</v>
      </c>
      <c r="H6028" s="58" t="s">
        <v>684</v>
      </c>
      <c r="I6028" s="59">
        <v>4.49</v>
      </c>
      <c r="J6028">
        <v>1</v>
      </c>
      <c r="K6028" s="191"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4.43</v>
      </c>
      <c r="L6028" s="192" t="str">
        <f t="shared" si="94"/>
        <v>Beer568</v>
      </c>
      <c r="M6028" s="191">
        <f>VLOOKUP(L6028,'Slope %'!C:D,2,0)</f>
        <v>0.12</v>
      </c>
    </row>
    <row r="6029" spans="1:13" x14ac:dyDescent="0.25">
      <c r="A6029">
        <v>63094</v>
      </c>
      <c r="B6029" s="58" t="s">
        <v>4950</v>
      </c>
      <c r="C6029" s="58" t="s">
        <v>414</v>
      </c>
      <c r="D6029" s="58" t="s">
        <v>524</v>
      </c>
      <c r="E6029" s="58">
        <v>750</v>
      </c>
      <c r="F6029" s="58">
        <v>6</v>
      </c>
      <c r="G6029" s="59">
        <v>40</v>
      </c>
      <c r="H6029" s="58" t="s">
        <v>437</v>
      </c>
      <c r="I6029" s="59">
        <v>79.989999999999995</v>
      </c>
      <c r="J6029">
        <v>1</v>
      </c>
      <c r="K6029" s="191"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23.42</v>
      </c>
      <c r="L6029" s="192" t="str">
        <f t="shared" si="94"/>
        <v>Spirits750</v>
      </c>
      <c r="M6029" s="191">
        <f>VLOOKUP(L6029,'Slope %'!C:D,2,0)</f>
        <v>7.0000000000000007E-2</v>
      </c>
    </row>
    <row r="6030" spans="1:13" x14ac:dyDescent="0.25">
      <c r="A6030">
        <v>63095</v>
      </c>
      <c r="B6030" s="58" t="s">
        <v>4951</v>
      </c>
      <c r="C6030" s="58" t="s">
        <v>410</v>
      </c>
      <c r="D6030" s="58" t="s">
        <v>411</v>
      </c>
      <c r="E6030" s="58">
        <v>568</v>
      </c>
      <c r="F6030" s="58">
        <v>24</v>
      </c>
      <c r="G6030" s="59">
        <v>5</v>
      </c>
      <c r="H6030" s="58" t="s">
        <v>684</v>
      </c>
      <c r="I6030" s="59">
        <v>3.19</v>
      </c>
      <c r="J6030">
        <v>1</v>
      </c>
      <c r="K6030" s="191"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2.2200000000000002</v>
      </c>
      <c r="L6030" s="192" t="str">
        <f t="shared" si="94"/>
        <v>Beer568</v>
      </c>
      <c r="M6030" s="191">
        <f>VLOOKUP(L6030,'Slope %'!C:D,2,0)</f>
        <v>0.12</v>
      </c>
    </row>
    <row r="6031" spans="1:13" x14ac:dyDescent="0.25">
      <c r="A6031">
        <v>63099</v>
      </c>
      <c r="B6031" s="58" t="s">
        <v>4952</v>
      </c>
      <c r="C6031" s="58" t="s">
        <v>423</v>
      </c>
      <c r="D6031" s="58" t="s">
        <v>476</v>
      </c>
      <c r="E6031" s="58">
        <v>750</v>
      </c>
      <c r="F6031" s="58">
        <v>12</v>
      </c>
      <c r="G6031" s="59">
        <v>13.5</v>
      </c>
      <c r="H6031" s="58" t="s">
        <v>628</v>
      </c>
      <c r="I6031" s="59">
        <v>18.989999999999998</v>
      </c>
      <c r="J6031">
        <v>1</v>
      </c>
      <c r="K6031" s="191"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7.9</v>
      </c>
      <c r="L6031" s="192" t="str">
        <f t="shared" si="94"/>
        <v>Wine750</v>
      </c>
      <c r="M6031" s="191">
        <f>VLOOKUP(L6031,'Slope %'!C:D,2,0)</f>
        <v>0.1</v>
      </c>
    </row>
    <row r="6032" spans="1:13" x14ac:dyDescent="0.25">
      <c r="A6032">
        <v>63101</v>
      </c>
      <c r="B6032" s="58" t="s">
        <v>4953</v>
      </c>
      <c r="C6032" s="58" t="s">
        <v>673</v>
      </c>
      <c r="D6032" s="58" t="s">
        <v>750</v>
      </c>
      <c r="E6032" s="58">
        <v>2130</v>
      </c>
      <c r="F6032" s="58">
        <v>4</v>
      </c>
      <c r="G6032" s="59">
        <v>7</v>
      </c>
      <c r="H6032" s="58" t="s">
        <v>445</v>
      </c>
      <c r="I6032" s="59">
        <v>19.989999999999998</v>
      </c>
      <c r="J6032">
        <v>6</v>
      </c>
      <c r="K6032" s="191"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11.64</v>
      </c>
      <c r="L6032" s="192" t="str">
        <f t="shared" si="94"/>
        <v>Ready to Drink2130</v>
      </c>
      <c r="M6032" s="191">
        <f>VLOOKUP(L6032,'Slope %'!C:D,2,0)</f>
        <v>0.1</v>
      </c>
    </row>
    <row r="6033" spans="1:13" x14ac:dyDescent="0.25">
      <c r="A6033">
        <v>63101</v>
      </c>
      <c r="B6033" s="58" t="s">
        <v>4953</v>
      </c>
      <c r="C6033" s="58" t="s">
        <v>673</v>
      </c>
      <c r="D6033" s="58" t="s">
        <v>750</v>
      </c>
      <c r="E6033" s="58">
        <v>2130</v>
      </c>
      <c r="F6033" s="58">
        <v>4</v>
      </c>
      <c r="G6033" s="59">
        <v>7</v>
      </c>
      <c r="H6033" s="58" t="s">
        <v>445</v>
      </c>
      <c r="I6033" s="59">
        <v>19.989999999999998</v>
      </c>
      <c r="J6033">
        <v>6</v>
      </c>
      <c r="K6033" s="191"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11.64</v>
      </c>
      <c r="L6033" s="192" t="str">
        <f t="shared" si="94"/>
        <v>Ready to Drink2130</v>
      </c>
      <c r="M6033" s="191">
        <f>VLOOKUP(L6033,'Slope %'!C:D,2,0)</f>
        <v>0.1</v>
      </c>
    </row>
    <row r="6034" spans="1:13" x14ac:dyDescent="0.25">
      <c r="A6034">
        <v>63103</v>
      </c>
      <c r="B6034" s="58" t="s">
        <v>4954</v>
      </c>
      <c r="C6034" s="58" t="s">
        <v>673</v>
      </c>
      <c r="D6034" s="58" t="s">
        <v>2505</v>
      </c>
      <c r="E6034" s="58">
        <v>4000</v>
      </c>
      <c r="F6034" s="58">
        <v>4</v>
      </c>
      <c r="G6034" s="59">
        <v>5</v>
      </c>
      <c r="H6034" s="58" t="s">
        <v>2506</v>
      </c>
      <c r="I6034" s="59">
        <v>25.99</v>
      </c>
      <c r="J6034">
        <v>1</v>
      </c>
      <c r="K6034" s="191"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15.61</v>
      </c>
      <c r="L6034" s="192" t="str">
        <f t="shared" si="94"/>
        <v>Ready to Drink4000</v>
      </c>
      <c r="M6034" s="191">
        <f>VLOOKUP(L6034,'Slope %'!C:D,2,0)</f>
        <v>7.0000000000000007E-2</v>
      </c>
    </row>
    <row r="6035" spans="1:13" x14ac:dyDescent="0.25">
      <c r="A6035">
        <v>63103</v>
      </c>
      <c r="B6035" s="58" t="s">
        <v>4954</v>
      </c>
      <c r="C6035" s="58" t="s">
        <v>673</v>
      </c>
      <c r="D6035" s="58" t="s">
        <v>2505</v>
      </c>
      <c r="E6035" s="58">
        <v>4000</v>
      </c>
      <c r="F6035" s="58">
        <v>4</v>
      </c>
      <c r="G6035" s="59">
        <v>5</v>
      </c>
      <c r="H6035" s="58" t="s">
        <v>2506</v>
      </c>
      <c r="I6035" s="59">
        <v>25.99</v>
      </c>
      <c r="J6035">
        <v>1</v>
      </c>
      <c r="K6035" s="191"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15.61</v>
      </c>
      <c r="L6035" s="192" t="str">
        <f t="shared" si="94"/>
        <v>Ready to Drink4000</v>
      </c>
      <c r="M6035" s="191">
        <f>VLOOKUP(L6035,'Slope %'!C:D,2,0)</f>
        <v>7.0000000000000007E-2</v>
      </c>
    </row>
    <row r="6036" spans="1:13" x14ac:dyDescent="0.25">
      <c r="A6036">
        <v>63104</v>
      </c>
      <c r="B6036" s="58" t="s">
        <v>4955</v>
      </c>
      <c r="C6036" s="58" t="s">
        <v>673</v>
      </c>
      <c r="D6036" s="58" t="s">
        <v>1264</v>
      </c>
      <c r="E6036" s="58">
        <v>2840</v>
      </c>
      <c r="F6036" s="58">
        <v>3</v>
      </c>
      <c r="G6036" s="59">
        <v>5</v>
      </c>
      <c r="H6036" s="58" t="s">
        <v>2506</v>
      </c>
      <c r="I6036" s="59">
        <v>23.99</v>
      </c>
      <c r="J6036">
        <v>8</v>
      </c>
      <c r="K6036" s="191"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11.09</v>
      </c>
      <c r="L6036" s="192" t="str">
        <f t="shared" si="94"/>
        <v>Ready to Drink2840</v>
      </c>
      <c r="M6036" s="191">
        <f>VLOOKUP(L6036,'Slope %'!C:D,2,0)</f>
        <v>7.0000000000000007E-2</v>
      </c>
    </row>
    <row r="6037" spans="1:13" x14ac:dyDescent="0.25">
      <c r="A6037">
        <v>63104</v>
      </c>
      <c r="B6037" s="58" t="s">
        <v>4955</v>
      </c>
      <c r="C6037" s="58" t="s">
        <v>673</v>
      </c>
      <c r="D6037" s="58" t="s">
        <v>1264</v>
      </c>
      <c r="E6037" s="58">
        <v>2840</v>
      </c>
      <c r="F6037" s="58">
        <v>3</v>
      </c>
      <c r="G6037" s="59">
        <v>5</v>
      </c>
      <c r="H6037" s="58" t="s">
        <v>2506</v>
      </c>
      <c r="I6037" s="59">
        <v>23.99</v>
      </c>
      <c r="J6037">
        <v>8</v>
      </c>
      <c r="K6037" s="191"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11.09</v>
      </c>
      <c r="L6037" s="192" t="str">
        <f t="shared" si="94"/>
        <v>Ready to Drink2840</v>
      </c>
      <c r="M6037" s="191">
        <f>VLOOKUP(L6037,'Slope %'!C:D,2,0)</f>
        <v>7.0000000000000007E-2</v>
      </c>
    </row>
    <row r="6038" spans="1:13" x14ac:dyDescent="0.25">
      <c r="A6038">
        <v>63105</v>
      </c>
      <c r="B6038" s="58" t="s">
        <v>4956</v>
      </c>
      <c r="C6038" s="58" t="s">
        <v>673</v>
      </c>
      <c r="D6038" s="58" t="s">
        <v>1264</v>
      </c>
      <c r="E6038" s="58">
        <v>2840</v>
      </c>
      <c r="F6038" s="58">
        <v>3</v>
      </c>
      <c r="G6038" s="59">
        <v>5</v>
      </c>
      <c r="H6038" s="58" t="s">
        <v>2506</v>
      </c>
      <c r="I6038" s="59">
        <v>23.99</v>
      </c>
      <c r="J6038">
        <v>8</v>
      </c>
      <c r="K6038" s="191"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11.09</v>
      </c>
      <c r="L6038" s="192" t="str">
        <f t="shared" si="94"/>
        <v>Ready to Drink2840</v>
      </c>
      <c r="M6038" s="191">
        <f>VLOOKUP(L6038,'Slope %'!C:D,2,0)</f>
        <v>7.0000000000000007E-2</v>
      </c>
    </row>
    <row r="6039" spans="1:13" x14ac:dyDescent="0.25">
      <c r="A6039">
        <v>63105</v>
      </c>
      <c r="B6039" s="58" t="s">
        <v>4956</v>
      </c>
      <c r="C6039" s="58" t="s">
        <v>673</v>
      </c>
      <c r="D6039" s="58" t="s">
        <v>1264</v>
      </c>
      <c r="E6039" s="58">
        <v>2840</v>
      </c>
      <c r="F6039" s="58">
        <v>3</v>
      </c>
      <c r="G6039" s="59">
        <v>5</v>
      </c>
      <c r="H6039" s="58" t="s">
        <v>2506</v>
      </c>
      <c r="I6039" s="59">
        <v>23.99</v>
      </c>
      <c r="J6039">
        <v>8</v>
      </c>
      <c r="K6039" s="191"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11.09</v>
      </c>
      <c r="L6039" s="192" t="str">
        <f t="shared" si="94"/>
        <v>Ready to Drink2840</v>
      </c>
      <c r="M6039" s="191">
        <f>VLOOKUP(L6039,'Slope %'!C:D,2,0)</f>
        <v>7.0000000000000007E-2</v>
      </c>
    </row>
    <row r="6040" spans="1:13" x14ac:dyDescent="0.25">
      <c r="A6040">
        <v>63106</v>
      </c>
      <c r="B6040" s="58" t="s">
        <v>4957</v>
      </c>
      <c r="C6040" s="58" t="s">
        <v>673</v>
      </c>
      <c r="D6040" s="58" t="s">
        <v>674</v>
      </c>
      <c r="E6040" s="58">
        <v>473</v>
      </c>
      <c r="F6040" s="58">
        <v>24</v>
      </c>
      <c r="G6040" s="59">
        <v>7</v>
      </c>
      <c r="H6040" s="58" t="s">
        <v>628</v>
      </c>
      <c r="I6040" s="59">
        <v>4.29</v>
      </c>
      <c r="J6040">
        <v>1</v>
      </c>
      <c r="K6040" s="191"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2.74</v>
      </c>
      <c r="L6040" s="192" t="str">
        <f t="shared" si="94"/>
        <v>Ready to Drink473</v>
      </c>
      <c r="M6040" s="191">
        <f>VLOOKUP(L6040,'Slope %'!C:D,2,0)</f>
        <v>0.12</v>
      </c>
    </row>
    <row r="6041" spans="1:13" x14ac:dyDescent="0.25">
      <c r="A6041">
        <v>63106</v>
      </c>
      <c r="B6041" s="58" t="s">
        <v>4957</v>
      </c>
      <c r="C6041" s="58" t="s">
        <v>673</v>
      </c>
      <c r="D6041" s="58" t="s">
        <v>674</v>
      </c>
      <c r="E6041" s="58">
        <v>473</v>
      </c>
      <c r="F6041" s="58">
        <v>24</v>
      </c>
      <c r="G6041" s="59">
        <v>7</v>
      </c>
      <c r="H6041" s="58" t="s">
        <v>628</v>
      </c>
      <c r="I6041" s="59">
        <v>4.29</v>
      </c>
      <c r="J6041">
        <v>1</v>
      </c>
      <c r="K6041" s="191"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2.74</v>
      </c>
      <c r="L6041" s="192" t="str">
        <f t="shared" si="94"/>
        <v>Ready to Drink473</v>
      </c>
      <c r="M6041" s="191">
        <f>VLOOKUP(L6041,'Slope %'!C:D,2,0)</f>
        <v>0.12</v>
      </c>
    </row>
    <row r="6042" spans="1:13" x14ac:dyDescent="0.25">
      <c r="A6042">
        <v>63107</v>
      </c>
      <c r="B6042" s="58" t="s">
        <v>4958</v>
      </c>
      <c r="C6042" s="58" t="s">
        <v>673</v>
      </c>
      <c r="D6042" s="58" t="s">
        <v>1122</v>
      </c>
      <c r="E6042" s="58">
        <v>473</v>
      </c>
      <c r="F6042" s="58">
        <v>24</v>
      </c>
      <c r="G6042" s="59">
        <v>4.5</v>
      </c>
      <c r="H6042" s="58" t="s">
        <v>600</v>
      </c>
      <c r="I6042" s="59">
        <v>4.1900000000000004</v>
      </c>
      <c r="J6042">
        <v>1</v>
      </c>
      <c r="K6042" s="191"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1.76</v>
      </c>
      <c r="L6042" s="192" t="str">
        <f t="shared" si="94"/>
        <v>Ready to Drink473</v>
      </c>
      <c r="M6042" s="191">
        <f>VLOOKUP(L6042,'Slope %'!C:D,2,0)</f>
        <v>0.12</v>
      </c>
    </row>
    <row r="6043" spans="1:13" x14ac:dyDescent="0.25">
      <c r="A6043">
        <v>63107</v>
      </c>
      <c r="B6043" s="58" t="s">
        <v>4958</v>
      </c>
      <c r="C6043" s="58" t="s">
        <v>673</v>
      </c>
      <c r="D6043" s="58" t="s">
        <v>1122</v>
      </c>
      <c r="E6043" s="58">
        <v>473</v>
      </c>
      <c r="F6043" s="58">
        <v>24</v>
      </c>
      <c r="G6043" s="59">
        <v>4.5</v>
      </c>
      <c r="H6043" s="58" t="s">
        <v>600</v>
      </c>
      <c r="I6043" s="59">
        <v>4.1900000000000004</v>
      </c>
      <c r="J6043">
        <v>1</v>
      </c>
      <c r="K6043" s="191"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1.76</v>
      </c>
      <c r="L6043" s="192" t="str">
        <f t="shared" si="94"/>
        <v>Ready to Drink473</v>
      </c>
      <c r="M6043" s="191">
        <f>VLOOKUP(L6043,'Slope %'!C:D,2,0)</f>
        <v>0.12</v>
      </c>
    </row>
    <row r="6044" spans="1:13" x14ac:dyDescent="0.25">
      <c r="A6044">
        <v>63108</v>
      </c>
      <c r="B6044" s="58" t="s">
        <v>4959</v>
      </c>
      <c r="C6044" s="58" t="s">
        <v>673</v>
      </c>
      <c r="D6044" s="58" t="s">
        <v>674</v>
      </c>
      <c r="E6044" s="58">
        <v>473</v>
      </c>
      <c r="F6044" s="58">
        <v>24</v>
      </c>
      <c r="G6044" s="59">
        <v>5</v>
      </c>
      <c r="H6044" s="58" t="s">
        <v>1399</v>
      </c>
      <c r="I6044" s="59">
        <v>3.99</v>
      </c>
      <c r="J6044">
        <v>1</v>
      </c>
      <c r="K6044" s="191"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1.96</v>
      </c>
      <c r="L6044" s="192" t="str">
        <f t="shared" si="94"/>
        <v>Ready to Drink473</v>
      </c>
      <c r="M6044" s="191">
        <f>VLOOKUP(L6044,'Slope %'!C:D,2,0)</f>
        <v>0.12</v>
      </c>
    </row>
    <row r="6045" spans="1:13" x14ac:dyDescent="0.25">
      <c r="A6045">
        <v>63108</v>
      </c>
      <c r="B6045" s="58" t="s">
        <v>4959</v>
      </c>
      <c r="C6045" s="58" t="s">
        <v>673</v>
      </c>
      <c r="D6045" s="58" t="s">
        <v>674</v>
      </c>
      <c r="E6045" s="58">
        <v>473</v>
      </c>
      <c r="F6045" s="58">
        <v>24</v>
      </c>
      <c r="G6045" s="59">
        <v>5</v>
      </c>
      <c r="H6045" s="58" t="s">
        <v>1399</v>
      </c>
      <c r="I6045" s="59">
        <v>3.99</v>
      </c>
      <c r="J6045">
        <v>1</v>
      </c>
      <c r="K6045" s="191"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1.96</v>
      </c>
      <c r="L6045" s="192" t="str">
        <f t="shared" si="94"/>
        <v>Ready to Drink473</v>
      </c>
      <c r="M6045" s="191">
        <f>VLOOKUP(L6045,'Slope %'!C:D,2,0)</f>
        <v>0.12</v>
      </c>
    </row>
    <row r="6046" spans="1:13" x14ac:dyDescent="0.25">
      <c r="A6046">
        <v>63110</v>
      </c>
      <c r="B6046" s="58" t="s">
        <v>4960</v>
      </c>
      <c r="C6046" s="58" t="s">
        <v>410</v>
      </c>
      <c r="D6046" s="58" t="s">
        <v>411</v>
      </c>
      <c r="E6046" s="58">
        <v>4260</v>
      </c>
      <c r="F6046" s="58">
        <v>1</v>
      </c>
      <c r="G6046" s="59">
        <v>5.2</v>
      </c>
      <c r="H6046" s="58" t="s">
        <v>1283</v>
      </c>
      <c r="I6046" s="59">
        <v>26.99</v>
      </c>
      <c r="J6046">
        <v>12</v>
      </c>
      <c r="K6046" s="191"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17.29</v>
      </c>
      <c r="L6046" s="192" t="str">
        <f t="shared" si="94"/>
        <v>Beer4260</v>
      </c>
      <c r="M6046" s="191">
        <f>VLOOKUP(L6046,'Slope %'!C:D,2,0)</f>
        <v>7.0000000000000007E-2</v>
      </c>
    </row>
    <row r="6047" spans="1:13" x14ac:dyDescent="0.25">
      <c r="A6047">
        <v>63110</v>
      </c>
      <c r="B6047" s="58" t="s">
        <v>4960</v>
      </c>
      <c r="C6047" s="58" t="s">
        <v>410</v>
      </c>
      <c r="D6047" s="58" t="s">
        <v>411</v>
      </c>
      <c r="E6047" s="58">
        <v>4260</v>
      </c>
      <c r="F6047" s="58">
        <v>1</v>
      </c>
      <c r="G6047" s="59">
        <v>5.2</v>
      </c>
      <c r="H6047" s="58" t="s">
        <v>1283</v>
      </c>
      <c r="I6047" s="59">
        <v>26.99</v>
      </c>
      <c r="J6047">
        <v>12</v>
      </c>
      <c r="K6047" s="191"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17.29</v>
      </c>
      <c r="L6047" s="192" t="str">
        <f t="shared" si="94"/>
        <v>Beer4260</v>
      </c>
      <c r="M6047" s="191">
        <f>VLOOKUP(L6047,'Slope %'!C:D,2,0)</f>
        <v>7.0000000000000007E-2</v>
      </c>
    </row>
    <row r="6048" spans="1:13" x14ac:dyDescent="0.25">
      <c r="A6048">
        <v>63111</v>
      </c>
      <c r="B6048" s="58" t="s">
        <v>4961</v>
      </c>
      <c r="C6048" s="58" t="s">
        <v>410</v>
      </c>
      <c r="D6048" s="58" t="s">
        <v>717</v>
      </c>
      <c r="E6048" s="58">
        <v>473</v>
      </c>
      <c r="F6048" s="58">
        <v>24</v>
      </c>
      <c r="G6048" s="59">
        <v>6.5</v>
      </c>
      <c r="H6048" s="58" t="s">
        <v>3485</v>
      </c>
      <c r="I6048" s="59">
        <v>4.3499999999999996</v>
      </c>
      <c r="J6048">
        <v>1</v>
      </c>
      <c r="K6048" s="191"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2.4</v>
      </c>
      <c r="L6048" s="192" t="str">
        <f t="shared" si="94"/>
        <v>Beer473</v>
      </c>
      <c r="M6048" s="191">
        <f>VLOOKUP(L6048,'Slope %'!C:D,2,0)</f>
        <v>0.12</v>
      </c>
    </row>
    <row r="6049" spans="1:13" x14ac:dyDescent="0.25">
      <c r="A6049">
        <v>63111</v>
      </c>
      <c r="B6049" s="58" t="s">
        <v>4961</v>
      </c>
      <c r="C6049" s="58" t="s">
        <v>410</v>
      </c>
      <c r="D6049" s="58" t="s">
        <v>717</v>
      </c>
      <c r="E6049" s="58">
        <v>473</v>
      </c>
      <c r="F6049" s="58">
        <v>24</v>
      </c>
      <c r="G6049" s="59">
        <v>6.5</v>
      </c>
      <c r="H6049" s="58" t="s">
        <v>3485</v>
      </c>
      <c r="I6049" s="59">
        <v>4.3499999999999996</v>
      </c>
      <c r="J6049">
        <v>1</v>
      </c>
      <c r="K6049" s="191"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2.4</v>
      </c>
      <c r="L6049" s="192" t="str">
        <f t="shared" si="94"/>
        <v>Beer473</v>
      </c>
      <c r="M6049" s="191">
        <f>VLOOKUP(L6049,'Slope %'!C:D,2,0)</f>
        <v>0.12</v>
      </c>
    </row>
    <row r="6050" spans="1:13" x14ac:dyDescent="0.25">
      <c r="A6050">
        <v>63112</v>
      </c>
      <c r="B6050" s="58" t="s">
        <v>4962</v>
      </c>
      <c r="C6050" s="58" t="s">
        <v>410</v>
      </c>
      <c r="D6050" s="58" t="s">
        <v>621</v>
      </c>
      <c r="E6050" s="58">
        <v>473</v>
      </c>
      <c r="F6050" s="58">
        <v>24</v>
      </c>
      <c r="G6050" s="59">
        <v>4</v>
      </c>
      <c r="H6050" s="58" t="s">
        <v>3485</v>
      </c>
      <c r="I6050" s="59">
        <v>4.1500000000000004</v>
      </c>
      <c r="J6050">
        <v>1</v>
      </c>
      <c r="K6050" s="191"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1.48</v>
      </c>
      <c r="L6050" s="192" t="str">
        <f t="shared" si="94"/>
        <v>Beer473</v>
      </c>
      <c r="M6050" s="191">
        <f>VLOOKUP(L6050,'Slope %'!C:D,2,0)</f>
        <v>0.12</v>
      </c>
    </row>
    <row r="6051" spans="1:13" x14ac:dyDescent="0.25">
      <c r="A6051">
        <v>63112</v>
      </c>
      <c r="B6051" s="58" t="s">
        <v>4962</v>
      </c>
      <c r="C6051" s="58" t="s">
        <v>410</v>
      </c>
      <c r="D6051" s="58" t="s">
        <v>621</v>
      </c>
      <c r="E6051" s="58">
        <v>473</v>
      </c>
      <c r="F6051" s="58">
        <v>24</v>
      </c>
      <c r="G6051" s="59">
        <v>4</v>
      </c>
      <c r="H6051" s="58" t="s">
        <v>3485</v>
      </c>
      <c r="I6051" s="59">
        <v>4.1500000000000004</v>
      </c>
      <c r="J6051">
        <v>1</v>
      </c>
      <c r="K6051" s="191"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1.48</v>
      </c>
      <c r="L6051" s="192" t="str">
        <f t="shared" si="94"/>
        <v>Beer473</v>
      </c>
      <c r="M6051" s="191">
        <f>VLOOKUP(L6051,'Slope %'!C:D,2,0)</f>
        <v>0.12</v>
      </c>
    </row>
    <row r="6052" spans="1:13" x14ac:dyDescent="0.25">
      <c r="A6052">
        <v>63120</v>
      </c>
      <c r="B6052" s="58" t="s">
        <v>4963</v>
      </c>
      <c r="C6052" s="58" t="s">
        <v>673</v>
      </c>
      <c r="D6052" s="58" t="s">
        <v>674</v>
      </c>
      <c r="E6052" s="58">
        <v>473</v>
      </c>
      <c r="F6052" s="58">
        <v>24</v>
      </c>
      <c r="G6052" s="59">
        <v>5</v>
      </c>
      <c r="H6052" s="58" t="s">
        <v>1399</v>
      </c>
      <c r="I6052" s="59">
        <v>3.99</v>
      </c>
      <c r="J6052">
        <v>1</v>
      </c>
      <c r="K6052" s="191"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1.96</v>
      </c>
      <c r="L6052" s="192" t="str">
        <f t="shared" si="94"/>
        <v>Ready to Drink473</v>
      </c>
      <c r="M6052" s="191">
        <f>VLOOKUP(L6052,'Slope %'!C:D,2,0)</f>
        <v>0.12</v>
      </c>
    </row>
    <row r="6053" spans="1:13" x14ac:dyDescent="0.25">
      <c r="A6053">
        <v>63120</v>
      </c>
      <c r="B6053" s="58" t="s">
        <v>4963</v>
      </c>
      <c r="C6053" s="58" t="s">
        <v>673</v>
      </c>
      <c r="D6053" s="58" t="s">
        <v>674</v>
      </c>
      <c r="E6053" s="58">
        <v>473</v>
      </c>
      <c r="F6053" s="58">
        <v>24</v>
      </c>
      <c r="G6053" s="59">
        <v>5</v>
      </c>
      <c r="H6053" s="58" t="s">
        <v>1399</v>
      </c>
      <c r="I6053" s="59">
        <v>3.99</v>
      </c>
      <c r="J6053">
        <v>1</v>
      </c>
      <c r="K6053" s="191"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1.96</v>
      </c>
      <c r="L6053" s="192" t="str">
        <f t="shared" si="94"/>
        <v>Ready to Drink473</v>
      </c>
      <c r="M6053" s="191">
        <f>VLOOKUP(L6053,'Slope %'!C:D,2,0)</f>
        <v>0.12</v>
      </c>
    </row>
    <row r="6054" spans="1:13" x14ac:dyDescent="0.25">
      <c r="A6054">
        <v>63122</v>
      </c>
      <c r="B6054" s="58" t="s">
        <v>4964</v>
      </c>
      <c r="C6054" s="58" t="s">
        <v>673</v>
      </c>
      <c r="D6054" s="58" t="s">
        <v>674</v>
      </c>
      <c r="E6054" s="58">
        <v>4260</v>
      </c>
      <c r="F6054" s="58">
        <v>1</v>
      </c>
      <c r="G6054" s="59">
        <v>5</v>
      </c>
      <c r="H6054" s="58" t="s">
        <v>1399</v>
      </c>
      <c r="I6054" s="59">
        <v>31.48</v>
      </c>
      <c r="J6054">
        <v>12</v>
      </c>
      <c r="K6054" s="191"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16.63</v>
      </c>
      <c r="L6054" s="192" t="str">
        <f t="shared" si="94"/>
        <v>Ready to Drink4260</v>
      </c>
      <c r="M6054" s="191">
        <f>VLOOKUP(L6054,'Slope %'!C:D,2,0)</f>
        <v>7.0000000000000007E-2</v>
      </c>
    </row>
    <row r="6055" spans="1:13" x14ac:dyDescent="0.25">
      <c r="A6055">
        <v>63122</v>
      </c>
      <c r="B6055" s="58" t="s">
        <v>4964</v>
      </c>
      <c r="C6055" s="58" t="s">
        <v>673</v>
      </c>
      <c r="D6055" s="58" t="s">
        <v>674</v>
      </c>
      <c r="E6055" s="58">
        <v>4260</v>
      </c>
      <c r="F6055" s="58">
        <v>1</v>
      </c>
      <c r="G6055" s="59">
        <v>5</v>
      </c>
      <c r="H6055" s="58" t="s">
        <v>1399</v>
      </c>
      <c r="I6055" s="59">
        <v>31.48</v>
      </c>
      <c r="J6055">
        <v>12</v>
      </c>
      <c r="K6055" s="191"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16.63</v>
      </c>
      <c r="L6055" s="192" t="str">
        <f t="shared" si="94"/>
        <v>Ready to Drink4260</v>
      </c>
      <c r="M6055" s="191">
        <f>VLOOKUP(L6055,'Slope %'!C:D,2,0)</f>
        <v>7.0000000000000007E-2</v>
      </c>
    </row>
    <row r="6056" spans="1:13" x14ac:dyDescent="0.25">
      <c r="A6056">
        <v>63126</v>
      </c>
      <c r="B6056" s="58" t="s">
        <v>4965</v>
      </c>
      <c r="C6056" s="58" t="s">
        <v>673</v>
      </c>
      <c r="D6056" s="58" t="s">
        <v>674</v>
      </c>
      <c r="E6056" s="58">
        <v>2130</v>
      </c>
      <c r="F6056" s="58">
        <v>4</v>
      </c>
      <c r="G6056" s="59">
        <v>5</v>
      </c>
      <c r="H6056" s="58" t="s">
        <v>1399</v>
      </c>
      <c r="I6056" s="59">
        <v>17.98</v>
      </c>
      <c r="J6056">
        <v>6</v>
      </c>
      <c r="K6056" s="191"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8.31</v>
      </c>
      <c r="L6056" s="192" t="str">
        <f t="shared" si="94"/>
        <v>Ready to Drink2130</v>
      </c>
      <c r="M6056" s="191">
        <f>VLOOKUP(L6056,'Slope %'!C:D,2,0)</f>
        <v>0.1</v>
      </c>
    </row>
    <row r="6057" spans="1:13" x14ac:dyDescent="0.25">
      <c r="A6057">
        <v>63126</v>
      </c>
      <c r="B6057" s="58" t="s">
        <v>4965</v>
      </c>
      <c r="C6057" s="58" t="s">
        <v>673</v>
      </c>
      <c r="D6057" s="58" t="s">
        <v>674</v>
      </c>
      <c r="E6057" s="58">
        <v>2130</v>
      </c>
      <c r="F6057" s="58">
        <v>4</v>
      </c>
      <c r="G6057" s="59">
        <v>5</v>
      </c>
      <c r="H6057" s="58" t="s">
        <v>1399</v>
      </c>
      <c r="I6057" s="59">
        <v>17.98</v>
      </c>
      <c r="J6057">
        <v>6</v>
      </c>
      <c r="K6057" s="191"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8.31</v>
      </c>
      <c r="L6057" s="192" t="str">
        <f t="shared" si="94"/>
        <v>Ready to Drink2130</v>
      </c>
      <c r="M6057" s="191">
        <f>VLOOKUP(L6057,'Slope %'!C:D,2,0)</f>
        <v>0.1</v>
      </c>
    </row>
    <row r="6058" spans="1:13" x14ac:dyDescent="0.25">
      <c r="A6058">
        <v>63128</v>
      </c>
      <c r="B6058" s="58" t="s">
        <v>4966</v>
      </c>
      <c r="C6058" s="58" t="s">
        <v>673</v>
      </c>
      <c r="D6058" s="58" t="s">
        <v>674</v>
      </c>
      <c r="E6058" s="58">
        <v>4260</v>
      </c>
      <c r="F6058" s="58">
        <v>2</v>
      </c>
      <c r="G6058" s="59">
        <v>5</v>
      </c>
      <c r="H6058" s="58" t="s">
        <v>1399</v>
      </c>
      <c r="I6058" s="59">
        <v>31.48</v>
      </c>
      <c r="J6058">
        <v>12</v>
      </c>
      <c r="K6058" s="191"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16.63</v>
      </c>
      <c r="L6058" s="192" t="str">
        <f t="shared" si="94"/>
        <v>Ready to Drink4260</v>
      </c>
      <c r="M6058" s="191">
        <f>VLOOKUP(L6058,'Slope %'!C:D,2,0)</f>
        <v>7.0000000000000007E-2</v>
      </c>
    </row>
    <row r="6059" spans="1:13" x14ac:dyDescent="0.25">
      <c r="A6059">
        <v>63128</v>
      </c>
      <c r="B6059" s="58" t="s">
        <v>4966</v>
      </c>
      <c r="C6059" s="58" t="s">
        <v>673</v>
      </c>
      <c r="D6059" s="58" t="s">
        <v>674</v>
      </c>
      <c r="E6059" s="58">
        <v>4260</v>
      </c>
      <c r="F6059" s="58">
        <v>2</v>
      </c>
      <c r="G6059" s="59">
        <v>5</v>
      </c>
      <c r="H6059" s="58" t="s">
        <v>1399</v>
      </c>
      <c r="I6059" s="59">
        <v>31.48</v>
      </c>
      <c r="J6059">
        <v>12</v>
      </c>
      <c r="K6059" s="191"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16.63</v>
      </c>
      <c r="L6059" s="192" t="str">
        <f t="shared" si="94"/>
        <v>Ready to Drink4260</v>
      </c>
      <c r="M6059" s="191">
        <f>VLOOKUP(L6059,'Slope %'!C:D,2,0)</f>
        <v>7.0000000000000007E-2</v>
      </c>
    </row>
    <row r="6060" spans="1:13" x14ac:dyDescent="0.25">
      <c r="A6060">
        <v>63132</v>
      </c>
      <c r="B6060" s="58" t="s">
        <v>4967</v>
      </c>
      <c r="C6060" s="58" t="s">
        <v>673</v>
      </c>
      <c r="D6060" s="58" t="s">
        <v>674</v>
      </c>
      <c r="E6060" s="58">
        <v>2130</v>
      </c>
      <c r="F6060" s="58">
        <v>4</v>
      </c>
      <c r="G6060" s="59">
        <v>5</v>
      </c>
      <c r="H6060" s="58" t="s">
        <v>1399</v>
      </c>
      <c r="I6060" s="59">
        <v>17.98</v>
      </c>
      <c r="J6060">
        <v>6</v>
      </c>
      <c r="K6060" s="191"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8.31</v>
      </c>
      <c r="L6060" s="192" t="str">
        <f t="shared" si="94"/>
        <v>Ready to Drink2130</v>
      </c>
      <c r="M6060" s="191">
        <f>VLOOKUP(L6060,'Slope %'!C:D,2,0)</f>
        <v>0.1</v>
      </c>
    </row>
    <row r="6061" spans="1:13" x14ac:dyDescent="0.25">
      <c r="A6061">
        <v>63132</v>
      </c>
      <c r="B6061" s="58" t="s">
        <v>4967</v>
      </c>
      <c r="C6061" s="58" t="s">
        <v>673</v>
      </c>
      <c r="D6061" s="58" t="s">
        <v>674</v>
      </c>
      <c r="E6061" s="58">
        <v>2130</v>
      </c>
      <c r="F6061" s="58">
        <v>4</v>
      </c>
      <c r="G6061" s="59">
        <v>5</v>
      </c>
      <c r="H6061" s="58" t="s">
        <v>1399</v>
      </c>
      <c r="I6061" s="59">
        <v>17.98</v>
      </c>
      <c r="J6061">
        <v>6</v>
      </c>
      <c r="K6061" s="191"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8.31</v>
      </c>
      <c r="L6061" s="192" t="str">
        <f t="shared" si="94"/>
        <v>Ready to Drink2130</v>
      </c>
      <c r="M6061" s="191">
        <f>VLOOKUP(L6061,'Slope %'!C:D,2,0)</f>
        <v>0.1</v>
      </c>
    </row>
    <row r="6062" spans="1:13" x14ac:dyDescent="0.25">
      <c r="A6062">
        <v>63141</v>
      </c>
      <c r="B6062" s="58" t="s">
        <v>4968</v>
      </c>
      <c r="C6062" s="58" t="s">
        <v>673</v>
      </c>
      <c r="D6062" s="58" t="s">
        <v>1091</v>
      </c>
      <c r="E6062" s="58">
        <v>4260</v>
      </c>
      <c r="F6062" s="58">
        <v>1</v>
      </c>
      <c r="G6062" s="59">
        <v>5</v>
      </c>
      <c r="H6062" s="58" t="s">
        <v>1399</v>
      </c>
      <c r="I6062" s="59">
        <v>32.979999999999997</v>
      </c>
      <c r="J6062">
        <v>12</v>
      </c>
      <c r="K6062" s="191"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16.63</v>
      </c>
      <c r="L6062" s="192" t="str">
        <f t="shared" si="94"/>
        <v>Ready to Drink4260</v>
      </c>
      <c r="M6062" s="191">
        <f>VLOOKUP(L6062,'Slope %'!C:D,2,0)</f>
        <v>7.0000000000000007E-2</v>
      </c>
    </row>
    <row r="6063" spans="1:13" x14ac:dyDescent="0.25">
      <c r="A6063">
        <v>63141</v>
      </c>
      <c r="B6063" s="58" t="s">
        <v>4968</v>
      </c>
      <c r="C6063" s="58" t="s">
        <v>673</v>
      </c>
      <c r="D6063" s="58" t="s">
        <v>1091</v>
      </c>
      <c r="E6063" s="58">
        <v>4260</v>
      </c>
      <c r="F6063" s="58">
        <v>1</v>
      </c>
      <c r="G6063" s="59">
        <v>5</v>
      </c>
      <c r="H6063" s="58" t="s">
        <v>1399</v>
      </c>
      <c r="I6063" s="59">
        <v>32.979999999999997</v>
      </c>
      <c r="J6063">
        <v>12</v>
      </c>
      <c r="K6063" s="191"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16.63</v>
      </c>
      <c r="L6063" s="192" t="str">
        <f t="shared" si="94"/>
        <v>Ready to Drink4260</v>
      </c>
      <c r="M6063" s="191">
        <f>VLOOKUP(L6063,'Slope %'!C:D,2,0)</f>
        <v>7.0000000000000007E-2</v>
      </c>
    </row>
    <row r="6064" spans="1:13" x14ac:dyDescent="0.25">
      <c r="A6064">
        <v>63143</v>
      </c>
      <c r="B6064" s="58" t="s">
        <v>4969</v>
      </c>
      <c r="C6064" s="58" t="s">
        <v>673</v>
      </c>
      <c r="D6064" s="58" t="s">
        <v>674</v>
      </c>
      <c r="E6064" s="58">
        <v>473</v>
      </c>
      <c r="F6064" s="58">
        <v>24</v>
      </c>
      <c r="G6064" s="59">
        <v>5</v>
      </c>
      <c r="H6064" s="58" t="s">
        <v>1399</v>
      </c>
      <c r="I6064" s="59">
        <v>3.99</v>
      </c>
      <c r="J6064">
        <v>1</v>
      </c>
      <c r="K6064" s="191"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1.96</v>
      </c>
      <c r="L6064" s="192" t="str">
        <f t="shared" si="94"/>
        <v>Ready to Drink473</v>
      </c>
      <c r="M6064" s="191">
        <f>VLOOKUP(L6064,'Slope %'!C:D,2,0)</f>
        <v>0.12</v>
      </c>
    </row>
    <row r="6065" spans="1:13" x14ac:dyDescent="0.25">
      <c r="A6065">
        <v>63143</v>
      </c>
      <c r="B6065" s="58" t="s">
        <v>4969</v>
      </c>
      <c r="C6065" s="58" t="s">
        <v>673</v>
      </c>
      <c r="D6065" s="58" t="s">
        <v>674</v>
      </c>
      <c r="E6065" s="58">
        <v>473</v>
      </c>
      <c r="F6065" s="58">
        <v>24</v>
      </c>
      <c r="G6065" s="59">
        <v>5</v>
      </c>
      <c r="H6065" s="58" t="s">
        <v>1399</v>
      </c>
      <c r="I6065" s="59">
        <v>3.99</v>
      </c>
      <c r="J6065">
        <v>1</v>
      </c>
      <c r="K6065" s="191"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1.96</v>
      </c>
      <c r="L6065" s="192" t="str">
        <f t="shared" si="94"/>
        <v>Ready to Drink473</v>
      </c>
      <c r="M6065" s="191">
        <f>VLOOKUP(L6065,'Slope %'!C:D,2,0)</f>
        <v>0.12</v>
      </c>
    </row>
    <row r="6066" spans="1:13" x14ac:dyDescent="0.25">
      <c r="A6066">
        <v>63147</v>
      </c>
      <c r="B6066" s="58" t="s">
        <v>4970</v>
      </c>
      <c r="C6066" s="58" t="s">
        <v>673</v>
      </c>
      <c r="D6066" s="58" t="s">
        <v>674</v>
      </c>
      <c r="E6066" s="58">
        <v>473</v>
      </c>
      <c r="F6066" s="58">
        <v>24</v>
      </c>
      <c r="G6066" s="59">
        <v>5</v>
      </c>
      <c r="H6066" s="58" t="s">
        <v>1399</v>
      </c>
      <c r="I6066" s="59">
        <v>3.99</v>
      </c>
      <c r="J6066">
        <v>1</v>
      </c>
      <c r="K6066" s="191"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1.96</v>
      </c>
      <c r="L6066" s="192" t="str">
        <f t="shared" si="94"/>
        <v>Ready to Drink473</v>
      </c>
      <c r="M6066" s="191">
        <f>VLOOKUP(L6066,'Slope %'!C:D,2,0)</f>
        <v>0.12</v>
      </c>
    </row>
    <row r="6067" spans="1:13" x14ac:dyDescent="0.25">
      <c r="A6067">
        <v>63147</v>
      </c>
      <c r="B6067" s="58" t="s">
        <v>4970</v>
      </c>
      <c r="C6067" s="58" t="s">
        <v>673</v>
      </c>
      <c r="D6067" s="58" t="s">
        <v>674</v>
      </c>
      <c r="E6067" s="58">
        <v>473</v>
      </c>
      <c r="F6067" s="58">
        <v>24</v>
      </c>
      <c r="G6067" s="59">
        <v>5</v>
      </c>
      <c r="H6067" s="58" t="s">
        <v>1399</v>
      </c>
      <c r="I6067" s="59">
        <v>3.99</v>
      </c>
      <c r="J6067">
        <v>1</v>
      </c>
      <c r="K6067" s="191"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1.96</v>
      </c>
      <c r="L6067" s="192" t="str">
        <f t="shared" si="94"/>
        <v>Ready to Drink473</v>
      </c>
      <c r="M6067" s="191">
        <f>VLOOKUP(L6067,'Slope %'!C:D,2,0)</f>
        <v>0.12</v>
      </c>
    </row>
    <row r="6068" spans="1:13" x14ac:dyDescent="0.25">
      <c r="A6068">
        <v>63149</v>
      </c>
      <c r="B6068" s="58" t="s">
        <v>4971</v>
      </c>
      <c r="C6068" s="58" t="s">
        <v>423</v>
      </c>
      <c r="D6068" s="58" t="s">
        <v>430</v>
      </c>
      <c r="E6068" s="58">
        <v>750</v>
      </c>
      <c r="F6068" s="58">
        <v>6</v>
      </c>
      <c r="G6068" s="59">
        <v>14</v>
      </c>
      <c r="H6068" s="58" t="s">
        <v>541</v>
      </c>
      <c r="I6068" s="59">
        <v>39.99</v>
      </c>
      <c r="J6068">
        <v>1</v>
      </c>
      <c r="K6068" s="191"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8.1999999999999993</v>
      </c>
      <c r="L6068" s="192" t="str">
        <f t="shared" si="94"/>
        <v>Wine750</v>
      </c>
      <c r="M6068" s="191">
        <f>VLOOKUP(L6068,'Slope %'!C:D,2,0)</f>
        <v>0.1</v>
      </c>
    </row>
    <row r="6069" spans="1:13" x14ac:dyDescent="0.25">
      <c r="A6069">
        <v>63152</v>
      </c>
      <c r="B6069" s="58" t="s">
        <v>4972</v>
      </c>
      <c r="C6069" s="58" t="s">
        <v>673</v>
      </c>
      <c r="D6069" s="58" t="s">
        <v>674</v>
      </c>
      <c r="E6069" s="58">
        <v>473</v>
      </c>
      <c r="F6069" s="58">
        <v>24</v>
      </c>
      <c r="G6069" s="59">
        <v>5</v>
      </c>
      <c r="H6069" s="58" t="s">
        <v>1399</v>
      </c>
      <c r="I6069" s="59">
        <v>3.99</v>
      </c>
      <c r="J6069">
        <v>1</v>
      </c>
      <c r="K6069" s="191"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1.96</v>
      </c>
      <c r="L6069" s="192" t="str">
        <f t="shared" si="94"/>
        <v>Ready to Drink473</v>
      </c>
      <c r="M6069" s="191">
        <f>VLOOKUP(L6069,'Slope %'!C:D,2,0)</f>
        <v>0.12</v>
      </c>
    </row>
    <row r="6070" spans="1:13" x14ac:dyDescent="0.25">
      <c r="A6070">
        <v>63152</v>
      </c>
      <c r="B6070" s="58" t="s">
        <v>4972</v>
      </c>
      <c r="C6070" s="58" t="s">
        <v>673</v>
      </c>
      <c r="D6070" s="58" t="s">
        <v>674</v>
      </c>
      <c r="E6070" s="58">
        <v>473</v>
      </c>
      <c r="F6070" s="58">
        <v>24</v>
      </c>
      <c r="G6070" s="59">
        <v>5</v>
      </c>
      <c r="H6070" s="58" t="s">
        <v>1399</v>
      </c>
      <c r="I6070" s="59">
        <v>3.99</v>
      </c>
      <c r="J6070">
        <v>1</v>
      </c>
      <c r="K6070" s="191"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1.96</v>
      </c>
      <c r="L6070" s="192" t="str">
        <f t="shared" si="94"/>
        <v>Ready to Drink473</v>
      </c>
      <c r="M6070" s="191">
        <f>VLOOKUP(L6070,'Slope %'!C:D,2,0)</f>
        <v>0.12</v>
      </c>
    </row>
    <row r="6071" spans="1:13" x14ac:dyDescent="0.25">
      <c r="A6071">
        <v>63153</v>
      </c>
      <c r="B6071" s="58" t="s">
        <v>4973</v>
      </c>
      <c r="C6071" s="58" t="s">
        <v>423</v>
      </c>
      <c r="D6071" s="58" t="s">
        <v>430</v>
      </c>
      <c r="E6071" s="58">
        <v>750</v>
      </c>
      <c r="F6071" s="58">
        <v>12</v>
      </c>
      <c r="G6071" s="59">
        <v>14</v>
      </c>
      <c r="H6071" s="58" t="s">
        <v>437</v>
      </c>
      <c r="I6071" s="59">
        <v>16.989999999999998</v>
      </c>
      <c r="J6071">
        <v>1</v>
      </c>
      <c r="K6071" s="191"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8.1999999999999993</v>
      </c>
      <c r="L6071" s="192" t="str">
        <f t="shared" si="94"/>
        <v>Wine750</v>
      </c>
      <c r="M6071" s="191">
        <f>VLOOKUP(L6071,'Slope %'!C:D,2,0)</f>
        <v>0.1</v>
      </c>
    </row>
    <row r="6072" spans="1:13" x14ac:dyDescent="0.25">
      <c r="A6072">
        <v>63156</v>
      </c>
      <c r="B6072" s="58" t="s">
        <v>4974</v>
      </c>
      <c r="C6072" s="58" t="s">
        <v>423</v>
      </c>
      <c r="D6072" s="58" t="s">
        <v>465</v>
      </c>
      <c r="E6072" s="58">
        <v>750</v>
      </c>
      <c r="F6072" s="58">
        <v>12</v>
      </c>
      <c r="G6072" s="59">
        <v>9</v>
      </c>
      <c r="H6072" s="58" t="s">
        <v>445</v>
      </c>
      <c r="I6072" s="59">
        <v>21.39</v>
      </c>
      <c r="J6072">
        <v>1</v>
      </c>
      <c r="K6072" s="191"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5.27</v>
      </c>
      <c r="L6072" s="192" t="str">
        <f t="shared" si="94"/>
        <v>Wine750</v>
      </c>
      <c r="M6072" s="191">
        <f>VLOOKUP(L6072,'Slope %'!C:D,2,0)</f>
        <v>0.1</v>
      </c>
    </row>
    <row r="6073" spans="1:13" x14ac:dyDescent="0.25">
      <c r="A6073">
        <v>63159</v>
      </c>
      <c r="B6073" s="58" t="s">
        <v>4975</v>
      </c>
      <c r="C6073" s="58" t="s">
        <v>673</v>
      </c>
      <c r="D6073" s="58" t="s">
        <v>674</v>
      </c>
      <c r="E6073" s="58">
        <v>473</v>
      </c>
      <c r="F6073" s="58">
        <v>24</v>
      </c>
      <c r="G6073" s="59">
        <v>7</v>
      </c>
      <c r="H6073" s="58" t="s">
        <v>1399</v>
      </c>
      <c r="I6073" s="59">
        <v>3.99</v>
      </c>
      <c r="J6073">
        <v>1</v>
      </c>
      <c r="K6073" s="191"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2.74</v>
      </c>
      <c r="L6073" s="192" t="str">
        <f t="shared" si="94"/>
        <v>Ready to Drink473</v>
      </c>
      <c r="M6073" s="191">
        <f>VLOOKUP(L6073,'Slope %'!C:D,2,0)</f>
        <v>0.12</v>
      </c>
    </row>
    <row r="6074" spans="1:13" x14ac:dyDescent="0.25">
      <c r="A6074">
        <v>63159</v>
      </c>
      <c r="B6074" s="58" t="s">
        <v>4975</v>
      </c>
      <c r="C6074" s="58" t="s">
        <v>673</v>
      </c>
      <c r="D6074" s="58" t="s">
        <v>674</v>
      </c>
      <c r="E6074" s="58">
        <v>473</v>
      </c>
      <c r="F6074" s="58">
        <v>24</v>
      </c>
      <c r="G6074" s="59">
        <v>7</v>
      </c>
      <c r="H6074" s="58" t="s">
        <v>1399</v>
      </c>
      <c r="I6074" s="59">
        <v>3.99</v>
      </c>
      <c r="J6074">
        <v>1</v>
      </c>
      <c r="K6074" s="191"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2.74</v>
      </c>
      <c r="L6074" s="192" t="str">
        <f t="shared" si="94"/>
        <v>Ready to Drink473</v>
      </c>
      <c r="M6074" s="191">
        <f>VLOOKUP(L6074,'Slope %'!C:D,2,0)</f>
        <v>0.12</v>
      </c>
    </row>
    <row r="6075" spans="1:13" x14ac:dyDescent="0.25">
      <c r="A6075">
        <v>63160</v>
      </c>
      <c r="B6075" s="58" t="s">
        <v>4976</v>
      </c>
      <c r="C6075" s="58" t="s">
        <v>673</v>
      </c>
      <c r="D6075" s="58" t="s">
        <v>2505</v>
      </c>
      <c r="E6075" s="58">
        <v>473</v>
      </c>
      <c r="F6075" s="58">
        <v>24</v>
      </c>
      <c r="G6075" s="59">
        <v>7</v>
      </c>
      <c r="H6075" s="58" t="s">
        <v>1399</v>
      </c>
      <c r="I6075" s="59">
        <v>3.99</v>
      </c>
      <c r="J6075">
        <v>1</v>
      </c>
      <c r="K6075" s="191"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2.74</v>
      </c>
      <c r="L6075" s="192" t="str">
        <f t="shared" si="94"/>
        <v>Ready to Drink473</v>
      </c>
      <c r="M6075" s="191">
        <f>VLOOKUP(L6075,'Slope %'!C:D,2,0)</f>
        <v>0.12</v>
      </c>
    </row>
    <row r="6076" spans="1:13" x14ac:dyDescent="0.25">
      <c r="A6076">
        <v>63160</v>
      </c>
      <c r="B6076" s="58" t="s">
        <v>4976</v>
      </c>
      <c r="C6076" s="58" t="s">
        <v>673</v>
      </c>
      <c r="D6076" s="58" t="s">
        <v>2505</v>
      </c>
      <c r="E6076" s="58">
        <v>473</v>
      </c>
      <c r="F6076" s="58">
        <v>24</v>
      </c>
      <c r="G6076" s="59">
        <v>7</v>
      </c>
      <c r="H6076" s="58" t="s">
        <v>1399</v>
      </c>
      <c r="I6076" s="59">
        <v>3.99</v>
      </c>
      <c r="J6076">
        <v>1</v>
      </c>
      <c r="K6076" s="191"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2.74</v>
      </c>
      <c r="L6076" s="192" t="str">
        <f t="shared" si="94"/>
        <v>Ready to Drink473</v>
      </c>
      <c r="M6076" s="191">
        <f>VLOOKUP(L6076,'Slope %'!C:D,2,0)</f>
        <v>0.12</v>
      </c>
    </row>
    <row r="6077" spans="1:13" x14ac:dyDescent="0.25">
      <c r="A6077">
        <v>63161</v>
      </c>
      <c r="B6077" s="58" t="s">
        <v>4977</v>
      </c>
      <c r="C6077" s="58" t="s">
        <v>423</v>
      </c>
      <c r="D6077" s="58" t="s">
        <v>465</v>
      </c>
      <c r="E6077" s="58">
        <v>750</v>
      </c>
      <c r="F6077" s="58">
        <v>12</v>
      </c>
      <c r="G6077" s="59">
        <v>13.5</v>
      </c>
      <c r="H6077" s="58" t="s">
        <v>434</v>
      </c>
      <c r="I6077" s="59">
        <v>19.989999999999998</v>
      </c>
      <c r="J6077">
        <v>1</v>
      </c>
      <c r="K6077" s="191"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7.9</v>
      </c>
      <c r="L6077" s="192" t="str">
        <f t="shared" si="94"/>
        <v>Wine750</v>
      </c>
      <c r="M6077" s="191">
        <f>VLOOKUP(L6077,'Slope %'!C:D,2,0)</f>
        <v>0.1</v>
      </c>
    </row>
    <row r="6078" spans="1:13" x14ac:dyDescent="0.25">
      <c r="A6078">
        <v>63162</v>
      </c>
      <c r="B6078" s="58" t="s">
        <v>4978</v>
      </c>
      <c r="C6078" s="58" t="s">
        <v>673</v>
      </c>
      <c r="D6078" s="58" t="s">
        <v>2505</v>
      </c>
      <c r="E6078" s="58">
        <v>2130</v>
      </c>
      <c r="F6078" s="58">
        <v>4</v>
      </c>
      <c r="G6078" s="59">
        <v>7</v>
      </c>
      <c r="H6078" s="58" t="s">
        <v>1399</v>
      </c>
      <c r="I6078" s="59">
        <v>19.39</v>
      </c>
      <c r="J6078">
        <v>6</v>
      </c>
      <c r="K6078" s="191"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11.64</v>
      </c>
      <c r="L6078" s="192" t="str">
        <f t="shared" si="94"/>
        <v>Ready to Drink2130</v>
      </c>
      <c r="M6078" s="191">
        <f>VLOOKUP(L6078,'Slope %'!C:D,2,0)</f>
        <v>0.1</v>
      </c>
    </row>
    <row r="6079" spans="1:13" x14ac:dyDescent="0.25">
      <c r="A6079">
        <v>63162</v>
      </c>
      <c r="B6079" s="58" t="s">
        <v>4978</v>
      </c>
      <c r="C6079" s="58" t="s">
        <v>673</v>
      </c>
      <c r="D6079" s="58" t="s">
        <v>2505</v>
      </c>
      <c r="E6079" s="58">
        <v>2130</v>
      </c>
      <c r="F6079" s="58">
        <v>4</v>
      </c>
      <c r="G6079" s="59">
        <v>7</v>
      </c>
      <c r="H6079" s="58" t="s">
        <v>1399</v>
      </c>
      <c r="I6079" s="59">
        <v>19.39</v>
      </c>
      <c r="J6079">
        <v>6</v>
      </c>
      <c r="K6079" s="191"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11.64</v>
      </c>
      <c r="L6079" s="192" t="str">
        <f t="shared" si="94"/>
        <v>Ready to Drink2130</v>
      </c>
      <c r="M6079" s="191">
        <f>VLOOKUP(L6079,'Slope %'!C:D,2,0)</f>
        <v>0.1</v>
      </c>
    </row>
    <row r="6080" spans="1:13" x14ac:dyDescent="0.25">
      <c r="A6080">
        <v>63163</v>
      </c>
      <c r="B6080" s="58" t="s">
        <v>4979</v>
      </c>
      <c r="C6080" s="58" t="s">
        <v>673</v>
      </c>
      <c r="D6080" s="58" t="s">
        <v>2505</v>
      </c>
      <c r="E6080" s="58">
        <v>2130</v>
      </c>
      <c r="F6080" s="58">
        <v>4</v>
      </c>
      <c r="G6080" s="59">
        <v>5</v>
      </c>
      <c r="H6080" s="58" t="s">
        <v>1399</v>
      </c>
      <c r="I6080" s="59">
        <v>19.39</v>
      </c>
      <c r="J6080">
        <v>6</v>
      </c>
      <c r="K6080" s="191"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8.31</v>
      </c>
      <c r="L6080" s="192" t="str">
        <f t="shared" si="94"/>
        <v>Ready to Drink2130</v>
      </c>
      <c r="M6080" s="191">
        <f>VLOOKUP(L6080,'Slope %'!C:D,2,0)</f>
        <v>0.1</v>
      </c>
    </row>
    <row r="6081" spans="1:13" x14ac:dyDescent="0.25">
      <c r="A6081">
        <v>63163</v>
      </c>
      <c r="B6081" s="58" t="s">
        <v>4979</v>
      </c>
      <c r="C6081" s="58" t="s">
        <v>673</v>
      </c>
      <c r="D6081" s="58" t="s">
        <v>2505</v>
      </c>
      <c r="E6081" s="58">
        <v>2130</v>
      </c>
      <c r="F6081" s="58">
        <v>4</v>
      </c>
      <c r="G6081" s="59">
        <v>5</v>
      </c>
      <c r="H6081" s="58" t="s">
        <v>1399</v>
      </c>
      <c r="I6081" s="59">
        <v>19.39</v>
      </c>
      <c r="J6081">
        <v>6</v>
      </c>
      <c r="K6081" s="191"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8.31</v>
      </c>
      <c r="L6081" s="192" t="str">
        <f t="shared" si="94"/>
        <v>Ready to Drink2130</v>
      </c>
      <c r="M6081" s="191">
        <f>VLOOKUP(L6081,'Slope %'!C:D,2,0)</f>
        <v>0.1</v>
      </c>
    </row>
    <row r="6082" spans="1:13" x14ac:dyDescent="0.25">
      <c r="A6082">
        <v>63164</v>
      </c>
      <c r="B6082" s="58" t="s">
        <v>4980</v>
      </c>
      <c r="C6082" s="58" t="s">
        <v>673</v>
      </c>
      <c r="D6082" s="58" t="s">
        <v>2505</v>
      </c>
      <c r="E6082" s="58">
        <v>4260</v>
      </c>
      <c r="F6082" s="58">
        <v>2</v>
      </c>
      <c r="G6082" s="59">
        <v>5</v>
      </c>
      <c r="H6082" s="58" t="s">
        <v>1399</v>
      </c>
      <c r="I6082" s="59">
        <v>32.979999999999997</v>
      </c>
      <c r="J6082">
        <v>12</v>
      </c>
      <c r="K6082" s="191"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16.63</v>
      </c>
      <c r="L6082" s="192" t="str">
        <f t="shared" si="94"/>
        <v>Ready to Drink4260</v>
      </c>
      <c r="M6082" s="191">
        <f>VLOOKUP(L6082,'Slope %'!C:D,2,0)</f>
        <v>7.0000000000000007E-2</v>
      </c>
    </row>
    <row r="6083" spans="1:13" x14ac:dyDescent="0.25">
      <c r="A6083">
        <v>63164</v>
      </c>
      <c r="B6083" s="58" t="s">
        <v>4980</v>
      </c>
      <c r="C6083" s="58" t="s">
        <v>673</v>
      </c>
      <c r="D6083" s="58" t="s">
        <v>2505</v>
      </c>
      <c r="E6083" s="58">
        <v>4260</v>
      </c>
      <c r="F6083" s="58">
        <v>2</v>
      </c>
      <c r="G6083" s="59">
        <v>5</v>
      </c>
      <c r="H6083" s="58" t="s">
        <v>1399</v>
      </c>
      <c r="I6083" s="59">
        <v>32.979999999999997</v>
      </c>
      <c r="J6083">
        <v>12</v>
      </c>
      <c r="K6083" s="191"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16.63</v>
      </c>
      <c r="L6083" s="192" t="str">
        <f t="shared" ref="L6083:L6146" si="95">(_xlfn.CONCAT(C6083,E6083))</f>
        <v>Ready to Drink4260</v>
      </c>
      <c r="M6083" s="191">
        <f>VLOOKUP(L6083,'Slope %'!C:D,2,0)</f>
        <v>7.0000000000000007E-2</v>
      </c>
    </row>
    <row r="6084" spans="1:13" x14ac:dyDescent="0.25">
      <c r="A6084">
        <v>63165</v>
      </c>
      <c r="B6084" s="58" t="s">
        <v>4981</v>
      </c>
      <c r="C6084" s="58" t="s">
        <v>673</v>
      </c>
      <c r="D6084" s="58" t="s">
        <v>2505</v>
      </c>
      <c r="E6084" s="58">
        <v>2130</v>
      </c>
      <c r="F6084" s="58">
        <v>4</v>
      </c>
      <c r="G6084" s="59">
        <v>5</v>
      </c>
      <c r="H6084" s="58" t="s">
        <v>1399</v>
      </c>
      <c r="I6084" s="59">
        <v>18.489999999999998</v>
      </c>
      <c r="J6084">
        <v>6</v>
      </c>
      <c r="K6084" s="191"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8.31</v>
      </c>
      <c r="L6084" s="192" t="str">
        <f t="shared" si="95"/>
        <v>Ready to Drink2130</v>
      </c>
      <c r="M6084" s="191">
        <f>VLOOKUP(L6084,'Slope %'!C:D,2,0)</f>
        <v>0.1</v>
      </c>
    </row>
    <row r="6085" spans="1:13" x14ac:dyDescent="0.25">
      <c r="A6085">
        <v>63165</v>
      </c>
      <c r="B6085" s="58" t="s">
        <v>4981</v>
      </c>
      <c r="C6085" s="58" t="s">
        <v>673</v>
      </c>
      <c r="D6085" s="58" t="s">
        <v>2505</v>
      </c>
      <c r="E6085" s="58">
        <v>2130</v>
      </c>
      <c r="F6085" s="58">
        <v>4</v>
      </c>
      <c r="G6085" s="59">
        <v>5</v>
      </c>
      <c r="H6085" s="58" t="s">
        <v>1399</v>
      </c>
      <c r="I6085" s="59">
        <v>18.489999999999998</v>
      </c>
      <c r="J6085">
        <v>6</v>
      </c>
      <c r="K6085" s="191"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8.31</v>
      </c>
      <c r="L6085" s="192" t="str">
        <f t="shared" si="95"/>
        <v>Ready to Drink2130</v>
      </c>
      <c r="M6085" s="191">
        <f>VLOOKUP(L6085,'Slope %'!C:D,2,0)</f>
        <v>0.1</v>
      </c>
    </row>
    <row r="6086" spans="1:13" x14ac:dyDescent="0.25">
      <c r="A6086">
        <v>63166</v>
      </c>
      <c r="B6086" s="58" t="s">
        <v>4982</v>
      </c>
      <c r="C6086" s="58" t="s">
        <v>673</v>
      </c>
      <c r="D6086" s="58" t="s">
        <v>674</v>
      </c>
      <c r="E6086" s="58">
        <v>1420</v>
      </c>
      <c r="F6086" s="58">
        <v>6</v>
      </c>
      <c r="G6086" s="59">
        <v>5</v>
      </c>
      <c r="H6086" s="58" t="s">
        <v>1399</v>
      </c>
      <c r="I6086" s="59">
        <v>13.99</v>
      </c>
      <c r="J6086">
        <v>4</v>
      </c>
      <c r="K6086" s="191"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5.54</v>
      </c>
      <c r="L6086" s="192" t="str">
        <f t="shared" si="95"/>
        <v>Ready to Drink1420</v>
      </c>
      <c r="M6086" s="191">
        <f>VLOOKUP(L6086,'Slope %'!C:D,2,0)</f>
        <v>0.12</v>
      </c>
    </row>
    <row r="6087" spans="1:13" x14ac:dyDescent="0.25">
      <c r="A6087">
        <v>63166</v>
      </c>
      <c r="B6087" s="58" t="s">
        <v>4982</v>
      </c>
      <c r="C6087" s="58" t="s">
        <v>673</v>
      </c>
      <c r="D6087" s="58" t="s">
        <v>674</v>
      </c>
      <c r="E6087" s="58">
        <v>1420</v>
      </c>
      <c r="F6087" s="58">
        <v>6</v>
      </c>
      <c r="G6087" s="59">
        <v>5</v>
      </c>
      <c r="H6087" s="58" t="s">
        <v>1399</v>
      </c>
      <c r="I6087" s="59">
        <v>13.99</v>
      </c>
      <c r="J6087">
        <v>4</v>
      </c>
      <c r="K6087" s="191"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5.54</v>
      </c>
      <c r="L6087" s="192" t="str">
        <f t="shared" si="95"/>
        <v>Ready to Drink1420</v>
      </c>
      <c r="M6087" s="191">
        <f>VLOOKUP(L6087,'Slope %'!C:D,2,0)</f>
        <v>0.12</v>
      </c>
    </row>
    <row r="6088" spans="1:13" x14ac:dyDescent="0.25">
      <c r="A6088">
        <v>63168</v>
      </c>
      <c r="B6088" s="58" t="s">
        <v>4983</v>
      </c>
      <c r="C6088" s="58" t="s">
        <v>423</v>
      </c>
      <c r="D6088" s="58" t="s">
        <v>436</v>
      </c>
      <c r="E6088" s="58">
        <v>750</v>
      </c>
      <c r="F6088" s="58">
        <v>6</v>
      </c>
      <c r="G6088" s="59">
        <v>15</v>
      </c>
      <c r="H6088" s="58" t="s">
        <v>496</v>
      </c>
      <c r="I6088" s="59">
        <v>26.99</v>
      </c>
      <c r="J6088">
        <v>1</v>
      </c>
      <c r="K6088" s="191"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8.7799999999999994</v>
      </c>
      <c r="L6088" s="192" t="str">
        <f t="shared" si="95"/>
        <v>Wine750</v>
      </c>
      <c r="M6088" s="191">
        <f>VLOOKUP(L6088,'Slope %'!C:D,2,0)</f>
        <v>0.1</v>
      </c>
    </row>
    <row r="6089" spans="1:13" x14ac:dyDescent="0.25">
      <c r="A6089">
        <v>63176</v>
      </c>
      <c r="B6089" s="58" t="s">
        <v>4984</v>
      </c>
      <c r="C6089" s="58" t="s">
        <v>673</v>
      </c>
      <c r="D6089" s="58" t="s">
        <v>674</v>
      </c>
      <c r="E6089" s="58">
        <v>4260</v>
      </c>
      <c r="F6089" s="58">
        <v>2</v>
      </c>
      <c r="G6089" s="59">
        <v>5</v>
      </c>
      <c r="H6089" s="58" t="s">
        <v>1399</v>
      </c>
      <c r="I6089" s="59">
        <v>31.79</v>
      </c>
      <c r="J6089">
        <v>12</v>
      </c>
      <c r="K6089" s="191"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16.63</v>
      </c>
      <c r="L6089" s="192" t="str">
        <f t="shared" si="95"/>
        <v>Ready to Drink4260</v>
      </c>
      <c r="M6089" s="191">
        <f>VLOOKUP(L6089,'Slope %'!C:D,2,0)</f>
        <v>7.0000000000000007E-2</v>
      </c>
    </row>
    <row r="6090" spans="1:13" x14ac:dyDescent="0.25">
      <c r="A6090">
        <v>63176</v>
      </c>
      <c r="B6090" s="58" t="s">
        <v>4984</v>
      </c>
      <c r="C6090" s="58" t="s">
        <v>673</v>
      </c>
      <c r="D6090" s="58" t="s">
        <v>674</v>
      </c>
      <c r="E6090" s="58">
        <v>4260</v>
      </c>
      <c r="F6090" s="58">
        <v>2</v>
      </c>
      <c r="G6090" s="59">
        <v>5</v>
      </c>
      <c r="H6090" s="58" t="s">
        <v>1399</v>
      </c>
      <c r="I6090" s="59">
        <v>31.79</v>
      </c>
      <c r="J6090">
        <v>12</v>
      </c>
      <c r="K6090" s="191"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16.63</v>
      </c>
      <c r="L6090" s="192" t="str">
        <f t="shared" si="95"/>
        <v>Ready to Drink4260</v>
      </c>
      <c r="M6090" s="191">
        <f>VLOOKUP(L6090,'Slope %'!C:D,2,0)</f>
        <v>7.0000000000000007E-2</v>
      </c>
    </row>
    <row r="6091" spans="1:13" x14ac:dyDescent="0.25">
      <c r="A6091">
        <v>63180</v>
      </c>
      <c r="B6091" s="58" t="s">
        <v>4985</v>
      </c>
      <c r="C6091" s="58" t="s">
        <v>423</v>
      </c>
      <c r="D6091" s="58" t="s">
        <v>510</v>
      </c>
      <c r="E6091" s="58">
        <v>750</v>
      </c>
      <c r="F6091" s="58">
        <v>12</v>
      </c>
      <c r="G6091" s="59">
        <v>20</v>
      </c>
      <c r="H6091" s="58" t="s">
        <v>586</v>
      </c>
      <c r="I6091" s="59">
        <v>27.29</v>
      </c>
      <c r="J6091">
        <v>1</v>
      </c>
      <c r="K6091" s="191"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11.71</v>
      </c>
      <c r="L6091" s="192" t="str">
        <f t="shared" si="95"/>
        <v>Wine750</v>
      </c>
      <c r="M6091" s="191">
        <f>VLOOKUP(L6091,'Slope %'!C:D,2,0)</f>
        <v>0.1</v>
      </c>
    </row>
    <row r="6092" spans="1:13" x14ac:dyDescent="0.25">
      <c r="A6092">
        <v>63184</v>
      </c>
      <c r="B6092" s="58" t="s">
        <v>4986</v>
      </c>
      <c r="C6092" s="58" t="s">
        <v>673</v>
      </c>
      <c r="D6092" s="58" t="s">
        <v>674</v>
      </c>
      <c r="E6092" s="58">
        <v>1420</v>
      </c>
      <c r="F6092" s="58">
        <v>6</v>
      </c>
      <c r="G6092" s="59">
        <v>7</v>
      </c>
      <c r="H6092" s="58" t="s">
        <v>1399</v>
      </c>
      <c r="I6092" s="59">
        <v>13.99</v>
      </c>
      <c r="J6092">
        <v>4</v>
      </c>
      <c r="K6092" s="191"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7.76</v>
      </c>
      <c r="L6092" s="192" t="str">
        <f t="shared" si="95"/>
        <v>Ready to Drink1420</v>
      </c>
      <c r="M6092" s="191">
        <f>VLOOKUP(L6092,'Slope %'!C:D,2,0)</f>
        <v>0.12</v>
      </c>
    </row>
    <row r="6093" spans="1:13" x14ac:dyDescent="0.25">
      <c r="A6093">
        <v>63184</v>
      </c>
      <c r="B6093" s="58" t="s">
        <v>4986</v>
      </c>
      <c r="C6093" s="58" t="s">
        <v>673</v>
      </c>
      <c r="D6093" s="58" t="s">
        <v>674</v>
      </c>
      <c r="E6093" s="58">
        <v>1420</v>
      </c>
      <c r="F6093" s="58">
        <v>6</v>
      </c>
      <c r="G6093" s="59">
        <v>7</v>
      </c>
      <c r="H6093" s="58" t="s">
        <v>1399</v>
      </c>
      <c r="I6093" s="59">
        <v>13.99</v>
      </c>
      <c r="J6093">
        <v>4</v>
      </c>
      <c r="K6093" s="191"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7.76</v>
      </c>
      <c r="L6093" s="192" t="str">
        <f t="shared" si="95"/>
        <v>Ready to Drink1420</v>
      </c>
      <c r="M6093" s="191">
        <f>VLOOKUP(L6093,'Slope %'!C:D,2,0)</f>
        <v>0.12</v>
      </c>
    </row>
    <row r="6094" spans="1:13" x14ac:dyDescent="0.25">
      <c r="A6094">
        <v>63185</v>
      </c>
      <c r="B6094" s="58" t="s">
        <v>4987</v>
      </c>
      <c r="C6094" s="58" t="s">
        <v>673</v>
      </c>
      <c r="D6094" s="58" t="s">
        <v>674</v>
      </c>
      <c r="E6094" s="58">
        <v>2130</v>
      </c>
      <c r="F6094" s="58">
        <v>4</v>
      </c>
      <c r="G6094" s="59">
        <v>5</v>
      </c>
      <c r="H6094" s="58" t="s">
        <v>1399</v>
      </c>
      <c r="I6094" s="59">
        <v>18.98</v>
      </c>
      <c r="J6094">
        <v>6</v>
      </c>
      <c r="K6094" s="191"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8.31</v>
      </c>
      <c r="L6094" s="192" t="str">
        <f t="shared" si="95"/>
        <v>Ready to Drink2130</v>
      </c>
      <c r="M6094" s="191">
        <f>VLOOKUP(L6094,'Slope %'!C:D,2,0)</f>
        <v>0.1</v>
      </c>
    </row>
    <row r="6095" spans="1:13" x14ac:dyDescent="0.25">
      <c r="A6095">
        <v>63185</v>
      </c>
      <c r="B6095" s="58" t="s">
        <v>4987</v>
      </c>
      <c r="C6095" s="58" t="s">
        <v>673</v>
      </c>
      <c r="D6095" s="58" t="s">
        <v>674</v>
      </c>
      <c r="E6095" s="58">
        <v>2130</v>
      </c>
      <c r="F6095" s="58">
        <v>4</v>
      </c>
      <c r="G6095" s="59">
        <v>5</v>
      </c>
      <c r="H6095" s="58" t="s">
        <v>1399</v>
      </c>
      <c r="I6095" s="59">
        <v>18.98</v>
      </c>
      <c r="J6095">
        <v>6</v>
      </c>
      <c r="K6095" s="191"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8.31</v>
      </c>
      <c r="L6095" s="192" t="str">
        <f t="shared" si="95"/>
        <v>Ready to Drink2130</v>
      </c>
      <c r="M6095" s="191">
        <f>VLOOKUP(L6095,'Slope %'!C:D,2,0)</f>
        <v>0.1</v>
      </c>
    </row>
    <row r="6096" spans="1:13" x14ac:dyDescent="0.25">
      <c r="A6096">
        <v>63187</v>
      </c>
      <c r="B6096" s="58" t="s">
        <v>4988</v>
      </c>
      <c r="C6096" s="58" t="s">
        <v>673</v>
      </c>
      <c r="D6096" s="58" t="s">
        <v>674</v>
      </c>
      <c r="E6096" s="58">
        <v>2130</v>
      </c>
      <c r="F6096" s="58">
        <v>4</v>
      </c>
      <c r="G6096" s="59">
        <v>5</v>
      </c>
      <c r="H6096" s="58" t="s">
        <v>1399</v>
      </c>
      <c r="I6096" s="59">
        <v>18.98</v>
      </c>
      <c r="J6096">
        <v>6</v>
      </c>
      <c r="K6096" s="191"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8.31</v>
      </c>
      <c r="L6096" s="192" t="str">
        <f t="shared" si="95"/>
        <v>Ready to Drink2130</v>
      </c>
      <c r="M6096" s="191">
        <f>VLOOKUP(L6096,'Slope %'!C:D,2,0)</f>
        <v>0.1</v>
      </c>
    </row>
    <row r="6097" spans="1:13" x14ac:dyDescent="0.25">
      <c r="A6097">
        <v>63187</v>
      </c>
      <c r="B6097" s="58" t="s">
        <v>4988</v>
      </c>
      <c r="C6097" s="58" t="s">
        <v>673</v>
      </c>
      <c r="D6097" s="58" t="s">
        <v>674</v>
      </c>
      <c r="E6097" s="58">
        <v>2130</v>
      </c>
      <c r="F6097" s="58">
        <v>4</v>
      </c>
      <c r="G6097" s="59">
        <v>5</v>
      </c>
      <c r="H6097" s="58" t="s">
        <v>1399</v>
      </c>
      <c r="I6097" s="59">
        <v>18.98</v>
      </c>
      <c r="J6097">
        <v>6</v>
      </c>
      <c r="K6097" s="191"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8.31</v>
      </c>
      <c r="L6097" s="192" t="str">
        <f t="shared" si="95"/>
        <v>Ready to Drink2130</v>
      </c>
      <c r="M6097" s="191">
        <f>VLOOKUP(L6097,'Slope %'!C:D,2,0)</f>
        <v>0.1</v>
      </c>
    </row>
    <row r="6098" spans="1:13" x14ac:dyDescent="0.25">
      <c r="A6098">
        <v>63188</v>
      </c>
      <c r="B6098" s="58" t="s">
        <v>4989</v>
      </c>
      <c r="C6098" s="58" t="s">
        <v>673</v>
      </c>
      <c r="D6098" s="58" t="s">
        <v>674</v>
      </c>
      <c r="E6098" s="58">
        <v>2130</v>
      </c>
      <c r="F6098" s="58">
        <v>4</v>
      </c>
      <c r="G6098" s="59">
        <v>5</v>
      </c>
      <c r="H6098" s="58" t="s">
        <v>1399</v>
      </c>
      <c r="I6098" s="59">
        <v>18.98</v>
      </c>
      <c r="J6098">
        <v>6</v>
      </c>
      <c r="K6098" s="191"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8.31</v>
      </c>
      <c r="L6098" s="192" t="str">
        <f t="shared" si="95"/>
        <v>Ready to Drink2130</v>
      </c>
      <c r="M6098" s="191">
        <f>VLOOKUP(L6098,'Slope %'!C:D,2,0)</f>
        <v>0.1</v>
      </c>
    </row>
    <row r="6099" spans="1:13" x14ac:dyDescent="0.25">
      <c r="A6099">
        <v>63188</v>
      </c>
      <c r="B6099" s="58" t="s">
        <v>4989</v>
      </c>
      <c r="C6099" s="58" t="s">
        <v>673</v>
      </c>
      <c r="D6099" s="58" t="s">
        <v>674</v>
      </c>
      <c r="E6099" s="58">
        <v>2130</v>
      </c>
      <c r="F6099" s="58">
        <v>4</v>
      </c>
      <c r="G6099" s="59">
        <v>5</v>
      </c>
      <c r="H6099" s="58" t="s">
        <v>1399</v>
      </c>
      <c r="I6099" s="59">
        <v>18.98</v>
      </c>
      <c r="J6099">
        <v>6</v>
      </c>
      <c r="K6099" s="191"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8.31</v>
      </c>
      <c r="L6099" s="192" t="str">
        <f t="shared" si="95"/>
        <v>Ready to Drink2130</v>
      </c>
      <c r="M6099" s="191">
        <f>VLOOKUP(L6099,'Slope %'!C:D,2,0)</f>
        <v>0.1</v>
      </c>
    </row>
    <row r="6100" spans="1:13" x14ac:dyDescent="0.25">
      <c r="A6100">
        <v>63190</v>
      </c>
      <c r="B6100" s="58" t="s">
        <v>4990</v>
      </c>
      <c r="C6100" s="58" t="s">
        <v>673</v>
      </c>
      <c r="D6100" s="58" t="s">
        <v>2505</v>
      </c>
      <c r="E6100" s="58">
        <v>2130</v>
      </c>
      <c r="F6100" s="58">
        <v>4</v>
      </c>
      <c r="G6100" s="59">
        <v>7</v>
      </c>
      <c r="H6100" s="58" t="s">
        <v>1399</v>
      </c>
      <c r="I6100" s="59">
        <v>18.489999999999998</v>
      </c>
      <c r="J6100">
        <v>6</v>
      </c>
      <c r="K6100" s="191"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11.64</v>
      </c>
      <c r="L6100" s="192" t="str">
        <f t="shared" si="95"/>
        <v>Ready to Drink2130</v>
      </c>
      <c r="M6100" s="191">
        <f>VLOOKUP(L6100,'Slope %'!C:D,2,0)</f>
        <v>0.1</v>
      </c>
    </row>
    <row r="6101" spans="1:13" x14ac:dyDescent="0.25">
      <c r="A6101">
        <v>63190</v>
      </c>
      <c r="B6101" s="58" t="s">
        <v>4990</v>
      </c>
      <c r="C6101" s="58" t="s">
        <v>673</v>
      </c>
      <c r="D6101" s="58" t="s">
        <v>2505</v>
      </c>
      <c r="E6101" s="58">
        <v>2130</v>
      </c>
      <c r="F6101" s="58">
        <v>4</v>
      </c>
      <c r="G6101" s="59">
        <v>7</v>
      </c>
      <c r="H6101" s="58" t="s">
        <v>1399</v>
      </c>
      <c r="I6101" s="59">
        <v>18.489999999999998</v>
      </c>
      <c r="J6101">
        <v>6</v>
      </c>
      <c r="K6101" s="191"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11.64</v>
      </c>
      <c r="L6101" s="192" t="str">
        <f t="shared" si="95"/>
        <v>Ready to Drink2130</v>
      </c>
      <c r="M6101" s="191">
        <f>VLOOKUP(L6101,'Slope %'!C:D,2,0)</f>
        <v>0.1</v>
      </c>
    </row>
    <row r="6102" spans="1:13" x14ac:dyDescent="0.25">
      <c r="A6102">
        <v>63196</v>
      </c>
      <c r="B6102" s="58" t="s">
        <v>4991</v>
      </c>
      <c r="C6102" s="58" t="s">
        <v>673</v>
      </c>
      <c r="D6102" s="58" t="s">
        <v>750</v>
      </c>
      <c r="E6102" s="58">
        <v>1420</v>
      </c>
      <c r="F6102" s="58">
        <v>6</v>
      </c>
      <c r="G6102" s="59">
        <v>5</v>
      </c>
      <c r="H6102" s="58" t="s">
        <v>480</v>
      </c>
      <c r="I6102" s="59">
        <v>12.99</v>
      </c>
      <c r="J6102">
        <v>4</v>
      </c>
      <c r="K6102" s="191"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5.54</v>
      </c>
      <c r="L6102" s="192" t="str">
        <f t="shared" si="95"/>
        <v>Ready to Drink1420</v>
      </c>
      <c r="M6102" s="191">
        <f>VLOOKUP(L6102,'Slope %'!C:D,2,0)</f>
        <v>0.12</v>
      </c>
    </row>
    <row r="6103" spans="1:13" x14ac:dyDescent="0.25">
      <c r="A6103">
        <v>63198</v>
      </c>
      <c r="B6103" s="58" t="s">
        <v>4992</v>
      </c>
      <c r="C6103" s="58" t="s">
        <v>673</v>
      </c>
      <c r="D6103" s="58" t="s">
        <v>674</v>
      </c>
      <c r="E6103" s="58">
        <v>1420</v>
      </c>
      <c r="F6103" s="58">
        <v>6</v>
      </c>
      <c r="G6103" s="59">
        <v>5</v>
      </c>
      <c r="H6103" s="58" t="s">
        <v>1701</v>
      </c>
      <c r="I6103" s="59">
        <v>13.99</v>
      </c>
      <c r="J6103">
        <v>4</v>
      </c>
      <c r="K6103" s="191"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5.54</v>
      </c>
      <c r="L6103" s="192" t="str">
        <f t="shared" si="95"/>
        <v>Ready to Drink1420</v>
      </c>
      <c r="M6103" s="191">
        <f>VLOOKUP(L6103,'Slope %'!C:D,2,0)</f>
        <v>0.12</v>
      </c>
    </row>
    <row r="6104" spans="1:13" x14ac:dyDescent="0.25">
      <c r="A6104">
        <v>63199</v>
      </c>
      <c r="B6104" s="58" t="s">
        <v>4993</v>
      </c>
      <c r="C6104" s="58" t="s">
        <v>439</v>
      </c>
      <c r="D6104" s="58" t="s">
        <v>4049</v>
      </c>
      <c r="E6104" s="58">
        <v>0</v>
      </c>
      <c r="F6104" s="58">
        <v>50</v>
      </c>
      <c r="H6104" s="58" t="s">
        <v>3888</v>
      </c>
      <c r="I6104" s="59">
        <v>2.99</v>
      </c>
      <c r="K6104" s="191"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0</v>
      </c>
      <c r="L6104" s="192" t="str">
        <f t="shared" si="95"/>
        <v>Non Liquor Merchandise0</v>
      </c>
      <c r="M6104" s="191" t="e">
        <f>VLOOKUP(L6104,'Slope %'!C:D,2,0)</f>
        <v>#N/A</v>
      </c>
    </row>
    <row r="6105" spans="1:13" x14ac:dyDescent="0.25">
      <c r="A6105">
        <v>63201</v>
      </c>
      <c r="B6105" s="58" t="s">
        <v>4994</v>
      </c>
      <c r="C6105" s="58" t="s">
        <v>673</v>
      </c>
      <c r="D6105" s="58" t="s">
        <v>674</v>
      </c>
      <c r="E6105" s="58">
        <v>473</v>
      </c>
      <c r="F6105" s="58">
        <v>24</v>
      </c>
      <c r="G6105" s="59">
        <v>6.9</v>
      </c>
      <c r="H6105" s="58" t="s">
        <v>1399</v>
      </c>
      <c r="I6105" s="59">
        <v>4.29</v>
      </c>
      <c r="J6105">
        <v>1</v>
      </c>
      <c r="K6105" s="191"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2.7</v>
      </c>
      <c r="L6105" s="192" t="str">
        <f t="shared" si="95"/>
        <v>Ready to Drink473</v>
      </c>
      <c r="M6105" s="191">
        <f>VLOOKUP(L6105,'Slope %'!C:D,2,0)</f>
        <v>0.12</v>
      </c>
    </row>
    <row r="6106" spans="1:13" x14ac:dyDescent="0.25">
      <c r="A6106">
        <v>63201</v>
      </c>
      <c r="B6106" s="58" t="s">
        <v>4994</v>
      </c>
      <c r="C6106" s="58" t="s">
        <v>673</v>
      </c>
      <c r="D6106" s="58" t="s">
        <v>674</v>
      </c>
      <c r="E6106" s="58">
        <v>473</v>
      </c>
      <c r="F6106" s="58">
        <v>24</v>
      </c>
      <c r="G6106" s="59">
        <v>6.9</v>
      </c>
      <c r="H6106" s="58" t="s">
        <v>1399</v>
      </c>
      <c r="I6106" s="59">
        <v>4.29</v>
      </c>
      <c r="J6106">
        <v>1</v>
      </c>
      <c r="K6106" s="191"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2.7</v>
      </c>
      <c r="L6106" s="192" t="str">
        <f t="shared" si="95"/>
        <v>Ready to Drink473</v>
      </c>
      <c r="M6106" s="191">
        <f>VLOOKUP(L6106,'Slope %'!C:D,2,0)</f>
        <v>0.12</v>
      </c>
    </row>
    <row r="6107" spans="1:13" x14ac:dyDescent="0.25">
      <c r="A6107">
        <v>63206</v>
      </c>
      <c r="B6107" s="58" t="s">
        <v>4995</v>
      </c>
      <c r="C6107" s="58" t="s">
        <v>673</v>
      </c>
      <c r="D6107" s="58" t="s">
        <v>750</v>
      </c>
      <c r="E6107" s="58">
        <v>473</v>
      </c>
      <c r="F6107" s="58">
        <v>24</v>
      </c>
      <c r="G6107" s="59">
        <v>5</v>
      </c>
      <c r="H6107" s="58" t="s">
        <v>2506</v>
      </c>
      <c r="I6107" s="59">
        <v>4.29</v>
      </c>
      <c r="J6107">
        <v>1</v>
      </c>
      <c r="K6107" s="191"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1.96</v>
      </c>
      <c r="L6107" s="192" t="str">
        <f t="shared" si="95"/>
        <v>Ready to Drink473</v>
      </c>
      <c r="M6107" s="191">
        <f>VLOOKUP(L6107,'Slope %'!C:D,2,0)</f>
        <v>0.12</v>
      </c>
    </row>
    <row r="6108" spans="1:13" x14ac:dyDescent="0.25">
      <c r="A6108">
        <v>63209</v>
      </c>
      <c r="B6108" s="58" t="s">
        <v>4996</v>
      </c>
      <c r="C6108" s="58" t="s">
        <v>673</v>
      </c>
      <c r="D6108" s="58" t="s">
        <v>750</v>
      </c>
      <c r="E6108" s="58">
        <v>1420</v>
      </c>
      <c r="F6108" s="58">
        <v>6</v>
      </c>
      <c r="G6108" s="59">
        <v>4.5</v>
      </c>
      <c r="H6108" s="58" t="s">
        <v>2506</v>
      </c>
      <c r="I6108" s="59">
        <v>13.49</v>
      </c>
      <c r="J6108">
        <v>4</v>
      </c>
      <c r="K6108" s="191"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4.99</v>
      </c>
      <c r="L6108" s="192" t="str">
        <f t="shared" si="95"/>
        <v>Ready to Drink1420</v>
      </c>
      <c r="M6108" s="191">
        <f>VLOOKUP(L6108,'Slope %'!C:D,2,0)</f>
        <v>0.12</v>
      </c>
    </row>
    <row r="6109" spans="1:13" x14ac:dyDescent="0.25">
      <c r="A6109">
        <v>63212</v>
      </c>
      <c r="B6109" s="58" t="s">
        <v>4997</v>
      </c>
      <c r="C6109" s="58" t="s">
        <v>673</v>
      </c>
      <c r="D6109" s="58" t="s">
        <v>750</v>
      </c>
      <c r="E6109" s="58">
        <v>1000</v>
      </c>
      <c r="F6109" s="58">
        <v>12</v>
      </c>
      <c r="G6109" s="59">
        <v>12.5</v>
      </c>
      <c r="H6109" s="58" t="s">
        <v>445</v>
      </c>
      <c r="I6109" s="59">
        <v>17.989999999999998</v>
      </c>
      <c r="J6109">
        <v>1</v>
      </c>
      <c r="K6109" s="191"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9.76</v>
      </c>
      <c r="L6109" s="192" t="str">
        <f t="shared" si="95"/>
        <v>Ready to Drink1000</v>
      </c>
      <c r="M6109" s="191">
        <f>VLOOKUP(L6109,'Slope %'!C:D,2,0)</f>
        <v>0.12</v>
      </c>
    </row>
    <row r="6110" spans="1:13" x14ac:dyDescent="0.25">
      <c r="A6110">
        <v>63214</v>
      </c>
      <c r="B6110" s="58" t="s">
        <v>4998</v>
      </c>
      <c r="C6110" s="58" t="s">
        <v>673</v>
      </c>
      <c r="D6110" s="58" t="s">
        <v>674</v>
      </c>
      <c r="E6110" s="58">
        <v>296</v>
      </c>
      <c r="F6110" s="58">
        <v>24</v>
      </c>
      <c r="G6110" s="59">
        <v>5</v>
      </c>
      <c r="H6110" s="58" t="s">
        <v>1399</v>
      </c>
      <c r="I6110" s="59">
        <v>3.99</v>
      </c>
      <c r="J6110">
        <v>1</v>
      </c>
      <c r="K6110" s="191"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1.31</v>
      </c>
      <c r="L6110" s="192" t="str">
        <f t="shared" si="95"/>
        <v>Ready to Drink296</v>
      </c>
      <c r="M6110" s="191">
        <f>VLOOKUP(L6110,'Slope %'!C:D,2,0)</f>
        <v>0.12</v>
      </c>
    </row>
    <row r="6111" spans="1:13" x14ac:dyDescent="0.25">
      <c r="A6111">
        <v>63214</v>
      </c>
      <c r="B6111" s="58" t="s">
        <v>4998</v>
      </c>
      <c r="C6111" s="58" t="s">
        <v>673</v>
      </c>
      <c r="D6111" s="58" t="s">
        <v>674</v>
      </c>
      <c r="E6111" s="58">
        <v>296</v>
      </c>
      <c r="F6111" s="58">
        <v>24</v>
      </c>
      <c r="G6111" s="59">
        <v>5</v>
      </c>
      <c r="H6111" s="58" t="s">
        <v>1399</v>
      </c>
      <c r="I6111" s="59">
        <v>3.99</v>
      </c>
      <c r="J6111">
        <v>1</v>
      </c>
      <c r="K6111" s="191"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1.31</v>
      </c>
      <c r="L6111" s="192" t="str">
        <f t="shared" si="95"/>
        <v>Ready to Drink296</v>
      </c>
      <c r="M6111" s="191">
        <f>VLOOKUP(L6111,'Slope %'!C:D,2,0)</f>
        <v>0.12</v>
      </c>
    </row>
    <row r="6112" spans="1:13" x14ac:dyDescent="0.25">
      <c r="A6112">
        <v>63218</v>
      </c>
      <c r="B6112" s="58" t="s">
        <v>4999</v>
      </c>
      <c r="C6112" s="58" t="s">
        <v>673</v>
      </c>
      <c r="D6112" s="58" t="s">
        <v>674</v>
      </c>
      <c r="E6112" s="58">
        <v>296</v>
      </c>
      <c r="F6112" s="58">
        <v>24</v>
      </c>
      <c r="G6112" s="59">
        <v>5</v>
      </c>
      <c r="H6112" s="58" t="s">
        <v>1399</v>
      </c>
      <c r="I6112" s="59">
        <v>3.99</v>
      </c>
      <c r="J6112">
        <v>1</v>
      </c>
      <c r="K6112" s="191"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1.31</v>
      </c>
      <c r="L6112" s="192" t="str">
        <f t="shared" si="95"/>
        <v>Ready to Drink296</v>
      </c>
      <c r="M6112" s="191">
        <f>VLOOKUP(L6112,'Slope %'!C:D,2,0)</f>
        <v>0.12</v>
      </c>
    </row>
    <row r="6113" spans="1:13" x14ac:dyDescent="0.25">
      <c r="A6113">
        <v>63218</v>
      </c>
      <c r="B6113" s="58" t="s">
        <v>4999</v>
      </c>
      <c r="C6113" s="58" t="s">
        <v>673</v>
      </c>
      <c r="D6113" s="58" t="s">
        <v>674</v>
      </c>
      <c r="E6113" s="58">
        <v>296</v>
      </c>
      <c r="F6113" s="58">
        <v>24</v>
      </c>
      <c r="G6113" s="59">
        <v>5</v>
      </c>
      <c r="H6113" s="58" t="s">
        <v>1399</v>
      </c>
      <c r="I6113" s="59">
        <v>3.99</v>
      </c>
      <c r="J6113">
        <v>1</v>
      </c>
      <c r="K6113" s="191"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1.31</v>
      </c>
      <c r="L6113" s="192" t="str">
        <f t="shared" si="95"/>
        <v>Ready to Drink296</v>
      </c>
      <c r="M6113" s="191">
        <f>VLOOKUP(L6113,'Slope %'!C:D,2,0)</f>
        <v>0.12</v>
      </c>
    </row>
    <row r="6114" spans="1:13" x14ac:dyDescent="0.25">
      <c r="A6114">
        <v>63273</v>
      </c>
      <c r="B6114" s="58" t="s">
        <v>5000</v>
      </c>
      <c r="C6114" s="58" t="s">
        <v>673</v>
      </c>
      <c r="D6114" s="58" t="s">
        <v>750</v>
      </c>
      <c r="E6114" s="58">
        <v>1000</v>
      </c>
      <c r="F6114" s="58">
        <v>12</v>
      </c>
      <c r="G6114" s="59">
        <v>12.5</v>
      </c>
      <c r="H6114" s="58" t="s">
        <v>445</v>
      </c>
      <c r="I6114" s="59">
        <v>17.989999999999998</v>
      </c>
      <c r="J6114">
        <v>1</v>
      </c>
      <c r="K6114" s="191"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9.76</v>
      </c>
      <c r="L6114" s="192" t="str">
        <f t="shared" si="95"/>
        <v>Ready to Drink1000</v>
      </c>
      <c r="M6114" s="191">
        <f>VLOOKUP(L6114,'Slope %'!C:D,2,0)</f>
        <v>0.12</v>
      </c>
    </row>
    <row r="6115" spans="1:13" x14ac:dyDescent="0.25">
      <c r="A6115">
        <v>63274</v>
      </c>
      <c r="B6115" s="58" t="s">
        <v>5001</v>
      </c>
      <c r="C6115" s="58" t="s">
        <v>673</v>
      </c>
      <c r="D6115" s="58" t="s">
        <v>750</v>
      </c>
      <c r="E6115" s="58">
        <v>473</v>
      </c>
      <c r="F6115" s="58">
        <v>24</v>
      </c>
      <c r="G6115" s="59">
        <v>5</v>
      </c>
      <c r="H6115" s="58" t="s">
        <v>2506</v>
      </c>
      <c r="I6115" s="59">
        <v>4.29</v>
      </c>
      <c r="J6115">
        <v>1</v>
      </c>
      <c r="K6115" s="191"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1.96</v>
      </c>
      <c r="L6115" s="192" t="str">
        <f t="shared" si="95"/>
        <v>Ready to Drink473</v>
      </c>
      <c r="M6115" s="191">
        <f>VLOOKUP(L6115,'Slope %'!C:D,2,0)</f>
        <v>0.12</v>
      </c>
    </row>
    <row r="6116" spans="1:13" x14ac:dyDescent="0.25">
      <c r="A6116">
        <v>63275</v>
      </c>
      <c r="B6116" s="58" t="s">
        <v>5002</v>
      </c>
      <c r="C6116" s="58" t="s">
        <v>410</v>
      </c>
      <c r="D6116" s="58" t="s">
        <v>411</v>
      </c>
      <c r="E6116" s="58">
        <v>473</v>
      </c>
      <c r="F6116" s="58">
        <v>24</v>
      </c>
      <c r="G6116" s="59">
        <v>4.7</v>
      </c>
      <c r="H6116" s="58" t="s">
        <v>412</v>
      </c>
      <c r="I6116" s="59">
        <v>3.79</v>
      </c>
      <c r="J6116">
        <v>1</v>
      </c>
      <c r="K6116" s="191"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1.74</v>
      </c>
      <c r="L6116" s="192" t="str">
        <f t="shared" si="95"/>
        <v>Beer473</v>
      </c>
      <c r="M6116" s="191">
        <f>VLOOKUP(L6116,'Slope %'!C:D,2,0)</f>
        <v>0.12</v>
      </c>
    </row>
    <row r="6117" spans="1:13" x14ac:dyDescent="0.25">
      <c r="A6117">
        <v>63275</v>
      </c>
      <c r="B6117" s="58" t="s">
        <v>5002</v>
      </c>
      <c r="C6117" s="58" t="s">
        <v>410</v>
      </c>
      <c r="D6117" s="58" t="s">
        <v>411</v>
      </c>
      <c r="E6117" s="58">
        <v>473</v>
      </c>
      <c r="F6117" s="58">
        <v>24</v>
      </c>
      <c r="G6117" s="59">
        <v>4.7</v>
      </c>
      <c r="H6117" s="58" t="s">
        <v>412</v>
      </c>
      <c r="I6117" s="59">
        <v>3.79</v>
      </c>
      <c r="J6117">
        <v>1</v>
      </c>
      <c r="K6117" s="191"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1.74</v>
      </c>
      <c r="L6117" s="192" t="str">
        <f t="shared" si="95"/>
        <v>Beer473</v>
      </c>
      <c r="M6117" s="191">
        <f>VLOOKUP(L6117,'Slope %'!C:D,2,0)</f>
        <v>0.12</v>
      </c>
    </row>
    <row r="6118" spans="1:13" x14ac:dyDescent="0.25">
      <c r="A6118">
        <v>63276</v>
      </c>
      <c r="B6118" s="58" t="s">
        <v>5003</v>
      </c>
      <c r="C6118" s="58" t="s">
        <v>410</v>
      </c>
      <c r="D6118" s="58" t="s">
        <v>411</v>
      </c>
      <c r="E6118" s="58">
        <v>473</v>
      </c>
      <c r="F6118" s="58">
        <v>24</v>
      </c>
      <c r="G6118" s="59">
        <v>5</v>
      </c>
      <c r="H6118" s="58" t="s">
        <v>516</v>
      </c>
      <c r="I6118" s="59">
        <v>3.59</v>
      </c>
      <c r="J6118">
        <v>1</v>
      </c>
      <c r="K6118" s="191"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1.85</v>
      </c>
      <c r="L6118" s="192" t="str">
        <f t="shared" si="95"/>
        <v>Beer473</v>
      </c>
      <c r="M6118" s="191">
        <f>VLOOKUP(L6118,'Slope %'!C:D,2,0)</f>
        <v>0.12</v>
      </c>
    </row>
    <row r="6119" spans="1:13" x14ac:dyDescent="0.25">
      <c r="A6119">
        <v>63276</v>
      </c>
      <c r="B6119" s="58" t="s">
        <v>5003</v>
      </c>
      <c r="C6119" s="58" t="s">
        <v>410</v>
      </c>
      <c r="D6119" s="58" t="s">
        <v>411</v>
      </c>
      <c r="E6119" s="58">
        <v>473</v>
      </c>
      <c r="F6119" s="58">
        <v>24</v>
      </c>
      <c r="G6119" s="59">
        <v>5</v>
      </c>
      <c r="H6119" s="58" t="s">
        <v>516</v>
      </c>
      <c r="I6119" s="59">
        <v>3.59</v>
      </c>
      <c r="J6119">
        <v>1</v>
      </c>
      <c r="K6119" s="191"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1.85</v>
      </c>
      <c r="L6119" s="192" t="str">
        <f t="shared" si="95"/>
        <v>Beer473</v>
      </c>
      <c r="M6119" s="191">
        <f>VLOOKUP(L6119,'Slope %'!C:D,2,0)</f>
        <v>0.12</v>
      </c>
    </row>
    <row r="6120" spans="1:13" x14ac:dyDescent="0.25">
      <c r="A6120">
        <v>63279</v>
      </c>
      <c r="B6120" s="58" t="s">
        <v>5004</v>
      </c>
      <c r="C6120" s="58" t="s">
        <v>410</v>
      </c>
      <c r="D6120" s="58" t="s">
        <v>411</v>
      </c>
      <c r="E6120" s="58">
        <v>473</v>
      </c>
      <c r="F6120" s="58">
        <v>24</v>
      </c>
      <c r="G6120" s="59">
        <v>3.5</v>
      </c>
      <c r="H6120" s="58" t="s">
        <v>1448</v>
      </c>
      <c r="I6120" s="59">
        <v>3.99</v>
      </c>
      <c r="J6120">
        <v>1</v>
      </c>
      <c r="K6120" s="191"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1.29</v>
      </c>
      <c r="L6120" s="192" t="str">
        <f t="shared" si="95"/>
        <v>Beer473</v>
      </c>
      <c r="M6120" s="191">
        <f>VLOOKUP(L6120,'Slope %'!C:D,2,0)</f>
        <v>0.12</v>
      </c>
    </row>
    <row r="6121" spans="1:13" x14ac:dyDescent="0.25">
      <c r="A6121">
        <v>63279</v>
      </c>
      <c r="B6121" s="58" t="s">
        <v>5004</v>
      </c>
      <c r="C6121" s="58" t="s">
        <v>410</v>
      </c>
      <c r="D6121" s="58" t="s">
        <v>411</v>
      </c>
      <c r="E6121" s="58">
        <v>473</v>
      </c>
      <c r="F6121" s="58">
        <v>24</v>
      </c>
      <c r="G6121" s="59">
        <v>3.5</v>
      </c>
      <c r="H6121" s="58" t="s">
        <v>1448</v>
      </c>
      <c r="I6121" s="59">
        <v>3.99</v>
      </c>
      <c r="J6121">
        <v>1</v>
      </c>
      <c r="K6121" s="191"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1.29</v>
      </c>
      <c r="L6121" s="192" t="str">
        <f t="shared" si="95"/>
        <v>Beer473</v>
      </c>
      <c r="M6121" s="191">
        <f>VLOOKUP(L6121,'Slope %'!C:D,2,0)</f>
        <v>0.12</v>
      </c>
    </row>
    <row r="6122" spans="1:13" x14ac:dyDescent="0.25">
      <c r="A6122">
        <v>63281</v>
      </c>
      <c r="B6122" s="58" t="s">
        <v>5005</v>
      </c>
      <c r="C6122" s="58" t="s">
        <v>410</v>
      </c>
      <c r="D6122" s="58" t="s">
        <v>411</v>
      </c>
      <c r="E6122" s="58">
        <v>473</v>
      </c>
      <c r="F6122" s="58">
        <v>24</v>
      </c>
      <c r="G6122" s="59">
        <v>4.3</v>
      </c>
      <c r="H6122" s="58" t="s">
        <v>516</v>
      </c>
      <c r="I6122" s="59">
        <v>4.3899999999999997</v>
      </c>
      <c r="J6122">
        <v>1</v>
      </c>
      <c r="K6122" s="191"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1.59</v>
      </c>
      <c r="L6122" s="192" t="str">
        <f t="shared" si="95"/>
        <v>Beer473</v>
      </c>
      <c r="M6122" s="191">
        <f>VLOOKUP(L6122,'Slope %'!C:D,2,0)</f>
        <v>0.12</v>
      </c>
    </row>
    <row r="6123" spans="1:13" x14ac:dyDescent="0.25">
      <c r="A6123">
        <v>63281</v>
      </c>
      <c r="B6123" s="58" t="s">
        <v>5005</v>
      </c>
      <c r="C6123" s="58" t="s">
        <v>410</v>
      </c>
      <c r="D6123" s="58" t="s">
        <v>411</v>
      </c>
      <c r="E6123" s="58">
        <v>473</v>
      </c>
      <c r="F6123" s="58">
        <v>24</v>
      </c>
      <c r="G6123" s="59">
        <v>4.3</v>
      </c>
      <c r="H6123" s="58" t="s">
        <v>516</v>
      </c>
      <c r="I6123" s="59">
        <v>4.3899999999999997</v>
      </c>
      <c r="J6123">
        <v>1</v>
      </c>
      <c r="K6123" s="191"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1.59</v>
      </c>
      <c r="L6123" s="192" t="str">
        <f t="shared" si="95"/>
        <v>Beer473</v>
      </c>
      <c r="M6123" s="191">
        <f>VLOOKUP(L6123,'Slope %'!C:D,2,0)</f>
        <v>0.12</v>
      </c>
    </row>
    <row r="6124" spans="1:13" x14ac:dyDescent="0.25">
      <c r="A6124">
        <v>63282</v>
      </c>
      <c r="B6124" s="58" t="s">
        <v>5006</v>
      </c>
      <c r="C6124" s="58" t="s">
        <v>410</v>
      </c>
      <c r="D6124" s="58" t="s">
        <v>677</v>
      </c>
      <c r="E6124" s="58">
        <v>473</v>
      </c>
      <c r="F6124" s="58">
        <v>24</v>
      </c>
      <c r="G6124" s="59">
        <v>4.8</v>
      </c>
      <c r="H6124" s="58" t="s">
        <v>516</v>
      </c>
      <c r="I6124" s="59">
        <v>4.3899999999999997</v>
      </c>
      <c r="J6124">
        <v>1</v>
      </c>
      <c r="K6124" s="191"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1.77</v>
      </c>
      <c r="L6124" s="192" t="str">
        <f t="shared" si="95"/>
        <v>Beer473</v>
      </c>
      <c r="M6124" s="191">
        <f>VLOOKUP(L6124,'Slope %'!C:D,2,0)</f>
        <v>0.12</v>
      </c>
    </row>
    <row r="6125" spans="1:13" x14ac:dyDescent="0.25">
      <c r="A6125">
        <v>63282</v>
      </c>
      <c r="B6125" s="58" t="s">
        <v>5006</v>
      </c>
      <c r="C6125" s="58" t="s">
        <v>410</v>
      </c>
      <c r="D6125" s="58" t="s">
        <v>677</v>
      </c>
      <c r="E6125" s="58">
        <v>473</v>
      </c>
      <c r="F6125" s="58">
        <v>24</v>
      </c>
      <c r="G6125" s="59">
        <v>4.8</v>
      </c>
      <c r="H6125" s="58" t="s">
        <v>516</v>
      </c>
      <c r="I6125" s="59">
        <v>4.3899999999999997</v>
      </c>
      <c r="J6125">
        <v>1</v>
      </c>
      <c r="K6125" s="191"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1.77</v>
      </c>
      <c r="L6125" s="192" t="str">
        <f t="shared" si="95"/>
        <v>Beer473</v>
      </c>
      <c r="M6125" s="191">
        <f>VLOOKUP(L6125,'Slope %'!C:D,2,0)</f>
        <v>0.12</v>
      </c>
    </row>
    <row r="6126" spans="1:13" x14ac:dyDescent="0.25">
      <c r="A6126">
        <v>63283</v>
      </c>
      <c r="B6126" s="58" t="s">
        <v>4629</v>
      </c>
      <c r="C6126" s="58" t="s">
        <v>410</v>
      </c>
      <c r="D6126" s="58" t="s">
        <v>621</v>
      </c>
      <c r="E6126" s="58">
        <v>473</v>
      </c>
      <c r="F6126" s="58">
        <v>24</v>
      </c>
      <c r="G6126" s="59">
        <v>4</v>
      </c>
      <c r="H6126" s="58" t="s">
        <v>516</v>
      </c>
      <c r="I6126" s="59">
        <v>4.01</v>
      </c>
      <c r="J6126">
        <v>1</v>
      </c>
      <c r="K6126" s="191"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1.48</v>
      </c>
      <c r="L6126" s="192" t="str">
        <f t="shared" si="95"/>
        <v>Beer473</v>
      </c>
      <c r="M6126" s="191">
        <f>VLOOKUP(L6126,'Slope %'!C:D,2,0)</f>
        <v>0.12</v>
      </c>
    </row>
    <row r="6127" spans="1:13" x14ac:dyDescent="0.25">
      <c r="A6127">
        <v>63283</v>
      </c>
      <c r="B6127" s="58" t="s">
        <v>4629</v>
      </c>
      <c r="C6127" s="58" t="s">
        <v>410</v>
      </c>
      <c r="D6127" s="58" t="s">
        <v>621</v>
      </c>
      <c r="E6127" s="58">
        <v>473</v>
      </c>
      <c r="F6127" s="58">
        <v>24</v>
      </c>
      <c r="G6127" s="59">
        <v>4</v>
      </c>
      <c r="H6127" s="58" t="s">
        <v>516</v>
      </c>
      <c r="I6127" s="59">
        <v>4.01</v>
      </c>
      <c r="J6127">
        <v>1</v>
      </c>
      <c r="K6127" s="191"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1.48</v>
      </c>
      <c r="L6127" s="192" t="str">
        <f t="shared" si="95"/>
        <v>Beer473</v>
      </c>
      <c r="M6127" s="191">
        <f>VLOOKUP(L6127,'Slope %'!C:D,2,0)</f>
        <v>0.12</v>
      </c>
    </row>
    <row r="6128" spans="1:13" x14ac:dyDescent="0.25">
      <c r="A6128">
        <v>63284</v>
      </c>
      <c r="B6128" s="58" t="s">
        <v>5007</v>
      </c>
      <c r="C6128" s="58" t="s">
        <v>673</v>
      </c>
      <c r="D6128" s="58" t="s">
        <v>674</v>
      </c>
      <c r="E6128" s="58">
        <v>2130</v>
      </c>
      <c r="F6128" s="58">
        <v>4</v>
      </c>
      <c r="G6128" s="59">
        <v>5</v>
      </c>
      <c r="H6128" s="58" t="s">
        <v>428</v>
      </c>
      <c r="I6128" s="59">
        <v>17.989999999999998</v>
      </c>
      <c r="J6128">
        <v>6</v>
      </c>
      <c r="K6128" s="191"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8.31</v>
      </c>
      <c r="L6128" s="192" t="str">
        <f t="shared" si="95"/>
        <v>Ready to Drink2130</v>
      </c>
      <c r="M6128" s="191">
        <f>VLOOKUP(L6128,'Slope %'!C:D,2,0)</f>
        <v>0.1</v>
      </c>
    </row>
    <row r="6129" spans="1:13" x14ac:dyDescent="0.25">
      <c r="A6129">
        <v>63285</v>
      </c>
      <c r="B6129" s="58" t="s">
        <v>5008</v>
      </c>
      <c r="C6129" s="58" t="s">
        <v>410</v>
      </c>
      <c r="D6129" s="58" t="s">
        <v>411</v>
      </c>
      <c r="E6129" s="58">
        <v>473</v>
      </c>
      <c r="F6129" s="58">
        <v>24</v>
      </c>
      <c r="G6129" s="59">
        <v>5.2</v>
      </c>
      <c r="H6129" s="58" t="s">
        <v>2781</v>
      </c>
      <c r="I6129" s="59">
        <v>3.99</v>
      </c>
      <c r="J6129">
        <v>1</v>
      </c>
      <c r="K6129" s="191"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1.92</v>
      </c>
      <c r="L6129" s="192" t="str">
        <f t="shared" si="95"/>
        <v>Beer473</v>
      </c>
      <c r="M6129" s="191">
        <f>VLOOKUP(L6129,'Slope %'!C:D,2,0)</f>
        <v>0.12</v>
      </c>
    </row>
    <row r="6130" spans="1:13" x14ac:dyDescent="0.25">
      <c r="A6130">
        <v>63285</v>
      </c>
      <c r="B6130" s="58" t="s">
        <v>5008</v>
      </c>
      <c r="C6130" s="58" t="s">
        <v>410</v>
      </c>
      <c r="D6130" s="58" t="s">
        <v>411</v>
      </c>
      <c r="E6130" s="58">
        <v>473</v>
      </c>
      <c r="F6130" s="58">
        <v>24</v>
      </c>
      <c r="G6130" s="59">
        <v>5.2</v>
      </c>
      <c r="H6130" s="58" t="s">
        <v>2781</v>
      </c>
      <c r="I6130" s="59">
        <v>3.99</v>
      </c>
      <c r="J6130">
        <v>1</v>
      </c>
      <c r="K6130" s="191"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1.92</v>
      </c>
      <c r="L6130" s="192" t="str">
        <f t="shared" si="95"/>
        <v>Beer473</v>
      </c>
      <c r="M6130" s="191">
        <f>VLOOKUP(L6130,'Slope %'!C:D,2,0)</f>
        <v>0.12</v>
      </c>
    </row>
    <row r="6131" spans="1:13" x14ac:dyDescent="0.25">
      <c r="A6131">
        <v>63286</v>
      </c>
      <c r="B6131" s="58" t="s">
        <v>5009</v>
      </c>
      <c r="C6131" s="58" t="s">
        <v>673</v>
      </c>
      <c r="D6131" s="58" t="s">
        <v>1398</v>
      </c>
      <c r="E6131" s="58">
        <v>50000</v>
      </c>
      <c r="F6131" s="58">
        <v>1</v>
      </c>
      <c r="G6131" s="59">
        <v>6.5</v>
      </c>
      <c r="H6131" s="58" t="s">
        <v>3275</v>
      </c>
      <c r="I6131" s="59">
        <v>475</v>
      </c>
      <c r="J6131">
        <v>1</v>
      </c>
      <c r="K6131" s="191"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253.73</v>
      </c>
      <c r="L6131" s="192" t="str">
        <f t="shared" si="95"/>
        <v>Ready to Drink50000</v>
      </c>
      <c r="M6131" s="191" t="e">
        <f>VLOOKUP(L6131,'Slope %'!C:D,2,0)</f>
        <v>#N/A</v>
      </c>
    </row>
    <row r="6132" spans="1:13" x14ac:dyDescent="0.25">
      <c r="A6132">
        <v>63286</v>
      </c>
      <c r="B6132" s="58" t="s">
        <v>5009</v>
      </c>
      <c r="C6132" s="58" t="s">
        <v>673</v>
      </c>
      <c r="D6132" s="58" t="s">
        <v>1398</v>
      </c>
      <c r="E6132" s="58">
        <v>50000</v>
      </c>
      <c r="F6132" s="58">
        <v>1</v>
      </c>
      <c r="G6132" s="59">
        <v>6.5</v>
      </c>
      <c r="H6132" s="58" t="s">
        <v>2967</v>
      </c>
      <c r="I6132" s="59">
        <v>475</v>
      </c>
      <c r="J6132">
        <v>1</v>
      </c>
      <c r="K6132" s="191"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253.73</v>
      </c>
      <c r="L6132" s="192" t="str">
        <f t="shared" si="95"/>
        <v>Ready to Drink50000</v>
      </c>
      <c r="M6132" s="191" t="e">
        <f>VLOOKUP(L6132,'Slope %'!C:D,2,0)</f>
        <v>#N/A</v>
      </c>
    </row>
    <row r="6133" spans="1:13" x14ac:dyDescent="0.25">
      <c r="A6133">
        <v>63287</v>
      </c>
      <c r="B6133" s="58" t="s">
        <v>5010</v>
      </c>
      <c r="C6133" s="58" t="s">
        <v>673</v>
      </c>
      <c r="D6133" s="58" t="s">
        <v>1091</v>
      </c>
      <c r="E6133" s="58">
        <v>4260</v>
      </c>
      <c r="F6133" s="58">
        <v>2</v>
      </c>
      <c r="G6133" s="59">
        <v>5</v>
      </c>
      <c r="H6133" s="58" t="s">
        <v>553</v>
      </c>
      <c r="I6133" s="59">
        <v>30.99</v>
      </c>
      <c r="J6133">
        <v>12</v>
      </c>
      <c r="K6133" s="191"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16.63</v>
      </c>
      <c r="L6133" s="192" t="str">
        <f t="shared" si="95"/>
        <v>Ready to Drink4260</v>
      </c>
      <c r="M6133" s="191">
        <f>VLOOKUP(L6133,'Slope %'!C:D,2,0)</f>
        <v>7.0000000000000007E-2</v>
      </c>
    </row>
    <row r="6134" spans="1:13" x14ac:dyDescent="0.25">
      <c r="A6134">
        <v>63290</v>
      </c>
      <c r="B6134" s="58" t="s">
        <v>5011</v>
      </c>
      <c r="C6134" s="58" t="s">
        <v>673</v>
      </c>
      <c r="D6134" s="58" t="s">
        <v>1122</v>
      </c>
      <c r="E6134" s="58">
        <v>30000</v>
      </c>
      <c r="F6134" s="58">
        <v>1</v>
      </c>
      <c r="G6134" s="59">
        <v>7</v>
      </c>
      <c r="H6134" s="58" t="s">
        <v>3275</v>
      </c>
      <c r="I6134" s="59">
        <v>285</v>
      </c>
      <c r="J6134">
        <v>1</v>
      </c>
      <c r="K6134" s="191"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163.95</v>
      </c>
      <c r="L6134" s="192" t="str">
        <f t="shared" si="95"/>
        <v>Ready to Drink30000</v>
      </c>
      <c r="M6134" s="191" t="e">
        <f>VLOOKUP(L6134,'Slope %'!C:D,2,0)</f>
        <v>#N/A</v>
      </c>
    </row>
    <row r="6135" spans="1:13" x14ac:dyDescent="0.25">
      <c r="A6135">
        <v>63290</v>
      </c>
      <c r="B6135" s="58" t="s">
        <v>5011</v>
      </c>
      <c r="C6135" s="58" t="s">
        <v>673</v>
      </c>
      <c r="D6135" s="58" t="s">
        <v>1122</v>
      </c>
      <c r="E6135" s="58">
        <v>30000</v>
      </c>
      <c r="F6135" s="58">
        <v>1</v>
      </c>
      <c r="G6135" s="59">
        <v>7</v>
      </c>
      <c r="H6135" s="58" t="s">
        <v>2967</v>
      </c>
      <c r="I6135" s="59">
        <v>285</v>
      </c>
      <c r="J6135">
        <v>1</v>
      </c>
      <c r="K6135" s="191"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163.95</v>
      </c>
      <c r="L6135" s="192" t="str">
        <f t="shared" si="95"/>
        <v>Ready to Drink30000</v>
      </c>
      <c r="M6135" s="191" t="e">
        <f>VLOOKUP(L6135,'Slope %'!C:D,2,0)</f>
        <v>#N/A</v>
      </c>
    </row>
    <row r="6136" spans="1:13" x14ac:dyDescent="0.25">
      <c r="A6136">
        <v>63292</v>
      </c>
      <c r="B6136" s="58" t="s">
        <v>5012</v>
      </c>
      <c r="C6136" s="58" t="s">
        <v>673</v>
      </c>
      <c r="D6136" s="58" t="s">
        <v>1264</v>
      </c>
      <c r="E6136" s="58">
        <v>4260</v>
      </c>
      <c r="F6136" s="58">
        <v>2</v>
      </c>
      <c r="G6136" s="59">
        <v>5</v>
      </c>
      <c r="H6136" s="58" t="s">
        <v>553</v>
      </c>
      <c r="I6136" s="59">
        <v>32.99</v>
      </c>
      <c r="J6136">
        <v>12</v>
      </c>
      <c r="K6136" s="191"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16.63</v>
      </c>
      <c r="L6136" s="192" t="str">
        <f t="shared" si="95"/>
        <v>Ready to Drink4260</v>
      </c>
      <c r="M6136" s="191">
        <f>VLOOKUP(L6136,'Slope %'!C:D,2,0)</f>
        <v>7.0000000000000007E-2</v>
      </c>
    </row>
    <row r="6137" spans="1:13" x14ac:dyDescent="0.25">
      <c r="A6137">
        <v>63299</v>
      </c>
      <c r="B6137" s="58" t="s">
        <v>5013</v>
      </c>
      <c r="C6137" s="58" t="s">
        <v>673</v>
      </c>
      <c r="D6137" s="58" t="s">
        <v>750</v>
      </c>
      <c r="E6137" s="58">
        <v>473</v>
      </c>
      <c r="F6137" s="58">
        <v>24</v>
      </c>
      <c r="G6137" s="59">
        <v>7</v>
      </c>
      <c r="H6137" s="58" t="s">
        <v>2244</v>
      </c>
      <c r="I6137" s="59">
        <v>3.99</v>
      </c>
      <c r="J6137">
        <v>1</v>
      </c>
      <c r="K6137" s="191"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2.74</v>
      </c>
      <c r="L6137" s="192" t="str">
        <f t="shared" si="95"/>
        <v>Ready to Drink473</v>
      </c>
      <c r="M6137" s="191">
        <f>VLOOKUP(L6137,'Slope %'!C:D,2,0)</f>
        <v>0.12</v>
      </c>
    </row>
    <row r="6138" spans="1:13" x14ac:dyDescent="0.25">
      <c r="A6138">
        <v>63299</v>
      </c>
      <c r="B6138" s="58" t="s">
        <v>5013</v>
      </c>
      <c r="C6138" s="58" t="s">
        <v>673</v>
      </c>
      <c r="D6138" s="58" t="s">
        <v>750</v>
      </c>
      <c r="E6138" s="58">
        <v>473</v>
      </c>
      <c r="F6138" s="58">
        <v>24</v>
      </c>
      <c r="G6138" s="59">
        <v>7</v>
      </c>
      <c r="H6138" s="58" t="s">
        <v>2244</v>
      </c>
      <c r="I6138" s="59">
        <v>3.99</v>
      </c>
      <c r="J6138">
        <v>1</v>
      </c>
      <c r="K6138" s="191"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2.74</v>
      </c>
      <c r="L6138" s="192" t="str">
        <f t="shared" si="95"/>
        <v>Ready to Drink473</v>
      </c>
      <c r="M6138" s="191">
        <f>VLOOKUP(L6138,'Slope %'!C:D,2,0)</f>
        <v>0.12</v>
      </c>
    </row>
    <row r="6139" spans="1:13" x14ac:dyDescent="0.25">
      <c r="A6139">
        <v>63311</v>
      </c>
      <c r="B6139" s="58" t="s">
        <v>5014</v>
      </c>
      <c r="C6139" s="58" t="s">
        <v>673</v>
      </c>
      <c r="D6139" s="58" t="s">
        <v>750</v>
      </c>
      <c r="E6139" s="58">
        <v>1420</v>
      </c>
      <c r="F6139" s="58">
        <v>6</v>
      </c>
      <c r="G6139" s="59">
        <v>6</v>
      </c>
      <c r="H6139" s="58" t="s">
        <v>419</v>
      </c>
      <c r="I6139" s="59">
        <v>12.49</v>
      </c>
      <c r="J6139">
        <v>4</v>
      </c>
      <c r="K6139" s="191"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6.65</v>
      </c>
      <c r="L6139" s="192" t="str">
        <f t="shared" si="95"/>
        <v>Ready to Drink1420</v>
      </c>
      <c r="M6139" s="191">
        <f>VLOOKUP(L6139,'Slope %'!C:D,2,0)</f>
        <v>0.12</v>
      </c>
    </row>
    <row r="6140" spans="1:13" x14ac:dyDescent="0.25">
      <c r="A6140">
        <v>63312</v>
      </c>
      <c r="B6140" s="58" t="s">
        <v>5015</v>
      </c>
      <c r="C6140" s="58" t="s">
        <v>673</v>
      </c>
      <c r="D6140" s="58" t="s">
        <v>750</v>
      </c>
      <c r="E6140" s="58">
        <v>473</v>
      </c>
      <c r="F6140" s="58">
        <v>24</v>
      </c>
      <c r="G6140" s="59">
        <v>6.6</v>
      </c>
      <c r="H6140" s="58" t="s">
        <v>421</v>
      </c>
      <c r="I6140" s="59">
        <v>3.99</v>
      </c>
      <c r="J6140">
        <v>1</v>
      </c>
      <c r="K6140" s="191"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2.58</v>
      </c>
      <c r="L6140" s="192" t="str">
        <f t="shared" si="95"/>
        <v>Ready to Drink473</v>
      </c>
      <c r="M6140" s="191">
        <f>VLOOKUP(L6140,'Slope %'!C:D,2,0)</f>
        <v>0.12</v>
      </c>
    </row>
    <row r="6141" spans="1:13" x14ac:dyDescent="0.25">
      <c r="A6141">
        <v>63316</v>
      </c>
      <c r="B6141" s="58" t="s">
        <v>5016</v>
      </c>
      <c r="C6141" s="58" t="s">
        <v>410</v>
      </c>
      <c r="D6141" s="58" t="s">
        <v>677</v>
      </c>
      <c r="E6141" s="58">
        <v>473</v>
      </c>
      <c r="F6141" s="58">
        <v>24</v>
      </c>
      <c r="G6141" s="59">
        <v>5.2</v>
      </c>
      <c r="H6141" s="58" t="s">
        <v>5017</v>
      </c>
      <c r="I6141" s="59">
        <v>4.8899999999999997</v>
      </c>
      <c r="J6141">
        <v>1</v>
      </c>
      <c r="K6141" s="191"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1.92</v>
      </c>
      <c r="L6141" s="192" t="str">
        <f t="shared" si="95"/>
        <v>Beer473</v>
      </c>
      <c r="M6141" s="191">
        <f>VLOOKUP(L6141,'Slope %'!C:D,2,0)</f>
        <v>0.12</v>
      </c>
    </row>
    <row r="6142" spans="1:13" x14ac:dyDescent="0.25">
      <c r="A6142">
        <v>63316</v>
      </c>
      <c r="B6142" s="58" t="s">
        <v>5016</v>
      </c>
      <c r="C6142" s="58" t="s">
        <v>410</v>
      </c>
      <c r="D6142" s="58" t="s">
        <v>677</v>
      </c>
      <c r="E6142" s="58">
        <v>473</v>
      </c>
      <c r="F6142" s="58">
        <v>24</v>
      </c>
      <c r="G6142" s="59">
        <v>5.2</v>
      </c>
      <c r="H6142" s="58" t="s">
        <v>5017</v>
      </c>
      <c r="I6142" s="59">
        <v>4.8899999999999997</v>
      </c>
      <c r="J6142">
        <v>1</v>
      </c>
      <c r="K6142" s="191"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1.92</v>
      </c>
      <c r="L6142" s="192" t="str">
        <f t="shared" si="95"/>
        <v>Beer473</v>
      </c>
      <c r="M6142" s="191">
        <f>VLOOKUP(L6142,'Slope %'!C:D,2,0)</f>
        <v>0.12</v>
      </c>
    </row>
    <row r="6143" spans="1:13" x14ac:dyDescent="0.25">
      <c r="A6143">
        <v>63317</v>
      </c>
      <c r="B6143" s="58" t="s">
        <v>5018</v>
      </c>
      <c r="C6143" s="58" t="s">
        <v>410</v>
      </c>
      <c r="D6143" s="58" t="s">
        <v>677</v>
      </c>
      <c r="E6143" s="58">
        <v>473</v>
      </c>
      <c r="F6143" s="58">
        <v>24</v>
      </c>
      <c r="G6143" s="59">
        <v>5</v>
      </c>
      <c r="H6143" s="58" t="s">
        <v>5017</v>
      </c>
      <c r="I6143" s="59">
        <v>4.42</v>
      </c>
      <c r="J6143">
        <v>1</v>
      </c>
      <c r="K6143" s="191"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1.85</v>
      </c>
      <c r="L6143" s="192" t="str">
        <f t="shared" si="95"/>
        <v>Beer473</v>
      </c>
      <c r="M6143" s="191">
        <f>VLOOKUP(L6143,'Slope %'!C:D,2,0)</f>
        <v>0.12</v>
      </c>
    </row>
    <row r="6144" spans="1:13" x14ac:dyDescent="0.25">
      <c r="A6144">
        <v>63317</v>
      </c>
      <c r="B6144" s="58" t="s">
        <v>5018</v>
      </c>
      <c r="C6144" s="58" t="s">
        <v>410</v>
      </c>
      <c r="D6144" s="58" t="s">
        <v>677</v>
      </c>
      <c r="E6144" s="58">
        <v>473</v>
      </c>
      <c r="F6144" s="58">
        <v>24</v>
      </c>
      <c r="G6144" s="59">
        <v>5</v>
      </c>
      <c r="H6144" s="58" t="s">
        <v>5017</v>
      </c>
      <c r="I6144" s="59">
        <v>4.42</v>
      </c>
      <c r="J6144">
        <v>1</v>
      </c>
      <c r="K6144" s="191"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1.85</v>
      </c>
      <c r="L6144" s="192" t="str">
        <f t="shared" si="95"/>
        <v>Beer473</v>
      </c>
      <c r="M6144" s="191">
        <f>VLOOKUP(L6144,'Slope %'!C:D,2,0)</f>
        <v>0.12</v>
      </c>
    </row>
    <row r="6145" spans="1:13" x14ac:dyDescent="0.25">
      <c r="A6145">
        <v>63318</v>
      </c>
      <c r="B6145" s="58" t="s">
        <v>5019</v>
      </c>
      <c r="C6145" s="58" t="s">
        <v>410</v>
      </c>
      <c r="D6145" s="58" t="s">
        <v>677</v>
      </c>
      <c r="E6145" s="58">
        <v>473</v>
      </c>
      <c r="F6145" s="58">
        <v>24</v>
      </c>
      <c r="G6145" s="59">
        <v>4.4000000000000004</v>
      </c>
      <c r="H6145" s="58" t="s">
        <v>5017</v>
      </c>
      <c r="I6145" s="59">
        <v>4.42</v>
      </c>
      <c r="J6145">
        <v>1</v>
      </c>
      <c r="K6145" s="191"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1.62</v>
      </c>
      <c r="L6145" s="192" t="str">
        <f t="shared" si="95"/>
        <v>Beer473</v>
      </c>
      <c r="M6145" s="191">
        <f>VLOOKUP(L6145,'Slope %'!C:D,2,0)</f>
        <v>0.12</v>
      </c>
    </row>
    <row r="6146" spans="1:13" x14ac:dyDescent="0.25">
      <c r="A6146">
        <v>63318</v>
      </c>
      <c r="B6146" s="58" t="s">
        <v>5019</v>
      </c>
      <c r="C6146" s="58" t="s">
        <v>410</v>
      </c>
      <c r="D6146" s="58" t="s">
        <v>677</v>
      </c>
      <c r="E6146" s="58">
        <v>473</v>
      </c>
      <c r="F6146" s="58">
        <v>24</v>
      </c>
      <c r="G6146" s="59">
        <v>4.4000000000000004</v>
      </c>
      <c r="H6146" s="58" t="s">
        <v>5017</v>
      </c>
      <c r="I6146" s="59">
        <v>4.42</v>
      </c>
      <c r="J6146">
        <v>1</v>
      </c>
      <c r="K6146" s="191"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1.62</v>
      </c>
      <c r="L6146" s="192" t="str">
        <f t="shared" si="95"/>
        <v>Beer473</v>
      </c>
      <c r="M6146" s="191">
        <f>VLOOKUP(L6146,'Slope %'!C:D,2,0)</f>
        <v>0.12</v>
      </c>
    </row>
    <row r="6147" spans="1:13" x14ac:dyDescent="0.25">
      <c r="A6147">
        <v>63319</v>
      </c>
      <c r="B6147" s="58" t="s">
        <v>5020</v>
      </c>
      <c r="C6147" s="58" t="s">
        <v>673</v>
      </c>
      <c r="D6147" s="58" t="s">
        <v>750</v>
      </c>
      <c r="E6147" s="58">
        <v>473</v>
      </c>
      <c r="F6147" s="58">
        <v>24</v>
      </c>
      <c r="G6147" s="59">
        <v>7</v>
      </c>
      <c r="H6147" s="58" t="s">
        <v>419</v>
      </c>
      <c r="I6147" s="59">
        <v>4.79</v>
      </c>
      <c r="J6147">
        <v>1</v>
      </c>
      <c r="K6147" s="191"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2.74</v>
      </c>
      <c r="L6147" s="192" t="str">
        <f t="shared" ref="L6147:L6210" si="96">(_xlfn.CONCAT(C6147,E6147))</f>
        <v>Ready to Drink473</v>
      </c>
      <c r="M6147" s="191">
        <f>VLOOKUP(L6147,'Slope %'!C:D,2,0)</f>
        <v>0.12</v>
      </c>
    </row>
    <row r="6148" spans="1:13" x14ac:dyDescent="0.25">
      <c r="A6148">
        <v>63320</v>
      </c>
      <c r="B6148" s="58" t="s">
        <v>5021</v>
      </c>
      <c r="C6148" s="58" t="s">
        <v>410</v>
      </c>
      <c r="D6148" s="58" t="s">
        <v>677</v>
      </c>
      <c r="E6148" s="58">
        <v>473</v>
      </c>
      <c r="F6148" s="58">
        <v>24</v>
      </c>
      <c r="G6148" s="59">
        <v>4.8</v>
      </c>
      <c r="H6148" s="58" t="s">
        <v>5017</v>
      </c>
      <c r="I6148" s="59">
        <v>4.42</v>
      </c>
      <c r="J6148">
        <v>1</v>
      </c>
      <c r="K6148" s="191"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1.77</v>
      </c>
      <c r="L6148" s="192" t="str">
        <f t="shared" si="96"/>
        <v>Beer473</v>
      </c>
      <c r="M6148" s="191">
        <f>VLOOKUP(L6148,'Slope %'!C:D,2,0)</f>
        <v>0.12</v>
      </c>
    </row>
    <row r="6149" spans="1:13" x14ac:dyDescent="0.25">
      <c r="A6149">
        <v>63320</v>
      </c>
      <c r="B6149" s="58" t="s">
        <v>5021</v>
      </c>
      <c r="C6149" s="58" t="s">
        <v>410</v>
      </c>
      <c r="D6149" s="58" t="s">
        <v>677</v>
      </c>
      <c r="E6149" s="58">
        <v>473</v>
      </c>
      <c r="F6149" s="58">
        <v>24</v>
      </c>
      <c r="G6149" s="59">
        <v>4.8</v>
      </c>
      <c r="H6149" s="58" t="s">
        <v>5017</v>
      </c>
      <c r="I6149" s="59">
        <v>4.42</v>
      </c>
      <c r="J6149">
        <v>1</v>
      </c>
      <c r="K6149" s="191"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1.77</v>
      </c>
      <c r="L6149" s="192" t="str">
        <f t="shared" si="96"/>
        <v>Beer473</v>
      </c>
      <c r="M6149" s="191">
        <f>VLOOKUP(L6149,'Slope %'!C:D,2,0)</f>
        <v>0.12</v>
      </c>
    </row>
    <row r="6150" spans="1:13" x14ac:dyDescent="0.25">
      <c r="A6150">
        <v>63321</v>
      </c>
      <c r="B6150" s="58" t="s">
        <v>5022</v>
      </c>
      <c r="C6150" s="58" t="s">
        <v>673</v>
      </c>
      <c r="D6150" s="58" t="s">
        <v>750</v>
      </c>
      <c r="E6150" s="58">
        <v>4260</v>
      </c>
      <c r="F6150" s="58">
        <v>2</v>
      </c>
      <c r="G6150" s="59">
        <v>7</v>
      </c>
      <c r="H6150" s="58" t="s">
        <v>419</v>
      </c>
      <c r="I6150" s="59">
        <v>31.49</v>
      </c>
      <c r="J6150">
        <v>12</v>
      </c>
      <c r="K6150" s="191"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23.28</v>
      </c>
      <c r="L6150" s="192" t="str">
        <f t="shared" si="96"/>
        <v>Ready to Drink4260</v>
      </c>
      <c r="M6150" s="191">
        <f>VLOOKUP(L6150,'Slope %'!C:D,2,0)</f>
        <v>7.0000000000000007E-2</v>
      </c>
    </row>
    <row r="6151" spans="1:13" x14ac:dyDescent="0.25">
      <c r="A6151">
        <v>63327</v>
      </c>
      <c r="B6151" s="58" t="s">
        <v>5023</v>
      </c>
      <c r="C6151" s="58" t="s">
        <v>673</v>
      </c>
      <c r="D6151" s="58" t="s">
        <v>1264</v>
      </c>
      <c r="E6151" s="58">
        <v>4260</v>
      </c>
      <c r="F6151" s="58">
        <v>2</v>
      </c>
      <c r="G6151" s="59">
        <v>5</v>
      </c>
      <c r="H6151" s="58" t="s">
        <v>751</v>
      </c>
      <c r="I6151" s="59">
        <v>32.99</v>
      </c>
      <c r="J6151">
        <v>12</v>
      </c>
      <c r="K6151" s="191"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16.63</v>
      </c>
      <c r="L6151" s="192" t="str">
        <f t="shared" si="96"/>
        <v>Ready to Drink4260</v>
      </c>
      <c r="M6151" s="191">
        <f>VLOOKUP(L6151,'Slope %'!C:D,2,0)</f>
        <v>7.0000000000000007E-2</v>
      </c>
    </row>
    <row r="6152" spans="1:13" x14ac:dyDescent="0.25">
      <c r="A6152">
        <v>63341</v>
      </c>
      <c r="B6152" s="58" t="s">
        <v>5024</v>
      </c>
      <c r="C6152" s="58" t="s">
        <v>414</v>
      </c>
      <c r="D6152" s="58" t="s">
        <v>634</v>
      </c>
      <c r="E6152" s="58">
        <v>750</v>
      </c>
      <c r="F6152" s="58">
        <v>12</v>
      </c>
      <c r="G6152" s="59">
        <v>40</v>
      </c>
      <c r="H6152" s="58" t="s">
        <v>1076</v>
      </c>
      <c r="I6152" s="59">
        <v>43.99</v>
      </c>
      <c r="J6152">
        <v>1</v>
      </c>
      <c r="K6152" s="191"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23.42</v>
      </c>
      <c r="L6152" s="192" t="str">
        <f t="shared" si="96"/>
        <v>Spirits750</v>
      </c>
      <c r="M6152" s="191">
        <f>VLOOKUP(L6152,'Slope %'!C:D,2,0)</f>
        <v>7.0000000000000007E-2</v>
      </c>
    </row>
    <row r="6153" spans="1:13" x14ac:dyDescent="0.25">
      <c r="A6153">
        <v>63344</v>
      </c>
      <c r="B6153" s="58" t="s">
        <v>5025</v>
      </c>
      <c r="C6153" s="58" t="s">
        <v>414</v>
      </c>
      <c r="D6153" s="58" t="s">
        <v>623</v>
      </c>
      <c r="E6153" s="58">
        <v>750</v>
      </c>
      <c r="F6153" s="58">
        <v>6</v>
      </c>
      <c r="G6153" s="59">
        <v>40</v>
      </c>
      <c r="H6153" s="58" t="s">
        <v>448</v>
      </c>
      <c r="I6153" s="59">
        <v>89.99</v>
      </c>
      <c r="J6153">
        <v>1</v>
      </c>
      <c r="K6153" s="191"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23.42</v>
      </c>
      <c r="L6153" s="192" t="str">
        <f t="shared" si="96"/>
        <v>Spirits750</v>
      </c>
      <c r="M6153" s="191">
        <f>VLOOKUP(L6153,'Slope %'!C:D,2,0)</f>
        <v>7.0000000000000007E-2</v>
      </c>
    </row>
    <row r="6154" spans="1:13" x14ac:dyDescent="0.25">
      <c r="A6154">
        <v>63345</v>
      </c>
      <c r="B6154" s="58" t="s">
        <v>5026</v>
      </c>
      <c r="C6154" s="58" t="s">
        <v>414</v>
      </c>
      <c r="D6154" s="58" t="s">
        <v>1956</v>
      </c>
      <c r="E6154" s="58">
        <v>750</v>
      </c>
      <c r="F6154" s="58">
        <v>12</v>
      </c>
      <c r="G6154" s="59">
        <v>35</v>
      </c>
      <c r="H6154" s="58" t="s">
        <v>480</v>
      </c>
      <c r="I6154" s="59">
        <v>40.99</v>
      </c>
      <c r="J6154">
        <v>1</v>
      </c>
      <c r="K6154" s="191"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20.49</v>
      </c>
      <c r="L6154" s="192" t="str">
        <f t="shared" si="96"/>
        <v>Spirits750</v>
      </c>
      <c r="M6154" s="191">
        <f>VLOOKUP(L6154,'Slope %'!C:D,2,0)</f>
        <v>7.0000000000000007E-2</v>
      </c>
    </row>
    <row r="6155" spans="1:13" x14ac:dyDescent="0.25">
      <c r="A6155">
        <v>63354</v>
      </c>
      <c r="B6155" s="58" t="s">
        <v>5027</v>
      </c>
      <c r="C6155" s="58" t="s">
        <v>414</v>
      </c>
      <c r="D6155" s="58" t="s">
        <v>1956</v>
      </c>
      <c r="E6155" s="58">
        <v>750</v>
      </c>
      <c r="F6155" s="58">
        <v>6</v>
      </c>
      <c r="G6155" s="59">
        <v>40</v>
      </c>
      <c r="H6155" s="58" t="s">
        <v>1241</v>
      </c>
      <c r="I6155" s="59">
        <v>59.99</v>
      </c>
      <c r="J6155">
        <v>1</v>
      </c>
      <c r="K6155" s="191"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23.42</v>
      </c>
      <c r="L6155" s="192" t="str">
        <f t="shared" si="96"/>
        <v>Spirits750</v>
      </c>
      <c r="M6155" s="191">
        <f>VLOOKUP(L6155,'Slope %'!C:D,2,0)</f>
        <v>7.0000000000000007E-2</v>
      </c>
    </row>
    <row r="6156" spans="1:13" x14ac:dyDescent="0.25">
      <c r="A6156">
        <v>63357</v>
      </c>
      <c r="B6156" s="58" t="s">
        <v>5028</v>
      </c>
      <c r="C6156" s="58" t="s">
        <v>423</v>
      </c>
      <c r="D6156" s="58" t="s">
        <v>935</v>
      </c>
      <c r="E6156" s="58">
        <v>750</v>
      </c>
      <c r="F6156" s="58">
        <v>6</v>
      </c>
      <c r="G6156" s="59">
        <v>5.5</v>
      </c>
      <c r="H6156" s="58" t="s">
        <v>421</v>
      </c>
      <c r="I6156" s="59">
        <v>14.99</v>
      </c>
      <c r="J6156">
        <v>1</v>
      </c>
      <c r="K6156" s="191"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3.22</v>
      </c>
      <c r="L6156" s="192" t="str">
        <f t="shared" si="96"/>
        <v>Wine750</v>
      </c>
      <c r="M6156" s="191">
        <f>VLOOKUP(L6156,'Slope %'!C:D,2,0)</f>
        <v>0.1</v>
      </c>
    </row>
    <row r="6157" spans="1:13" x14ac:dyDescent="0.25">
      <c r="A6157">
        <v>63358</v>
      </c>
      <c r="B6157" s="58" t="s">
        <v>5029</v>
      </c>
      <c r="C6157" s="58" t="s">
        <v>423</v>
      </c>
      <c r="D6157" s="58" t="s">
        <v>935</v>
      </c>
      <c r="E6157" s="58">
        <v>750</v>
      </c>
      <c r="F6157" s="58">
        <v>6</v>
      </c>
      <c r="G6157" s="59">
        <v>5.5</v>
      </c>
      <c r="H6157" s="58" t="s">
        <v>421</v>
      </c>
      <c r="I6157" s="59">
        <v>14.99</v>
      </c>
      <c r="J6157">
        <v>1</v>
      </c>
      <c r="K6157" s="191"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3.22</v>
      </c>
      <c r="L6157" s="192" t="str">
        <f t="shared" si="96"/>
        <v>Wine750</v>
      </c>
      <c r="M6157" s="191">
        <f>VLOOKUP(L6157,'Slope %'!C:D,2,0)</f>
        <v>0.1</v>
      </c>
    </row>
    <row r="6158" spans="1:13" x14ac:dyDescent="0.25">
      <c r="A6158">
        <v>63360</v>
      </c>
      <c r="B6158" s="58" t="s">
        <v>5030</v>
      </c>
      <c r="C6158" s="58" t="s">
        <v>414</v>
      </c>
      <c r="D6158" s="58" t="s">
        <v>623</v>
      </c>
      <c r="E6158" s="58">
        <v>375</v>
      </c>
      <c r="F6158" s="58">
        <v>12</v>
      </c>
      <c r="G6158" s="59">
        <v>40</v>
      </c>
      <c r="H6158" s="58" t="s">
        <v>448</v>
      </c>
      <c r="I6158" s="59">
        <v>34</v>
      </c>
      <c r="J6158">
        <v>1</v>
      </c>
      <c r="K6158" s="191"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13.3</v>
      </c>
      <c r="L6158" s="192" t="str">
        <f t="shared" si="96"/>
        <v>Spirits375</v>
      </c>
      <c r="M6158" s="191">
        <f>VLOOKUP(L6158,'Slope %'!C:D,2,0)</f>
        <v>0.1</v>
      </c>
    </row>
    <row r="6159" spans="1:13" x14ac:dyDescent="0.25">
      <c r="A6159">
        <v>63361</v>
      </c>
      <c r="B6159" s="58" t="s">
        <v>1883</v>
      </c>
      <c r="C6159" s="58" t="s">
        <v>414</v>
      </c>
      <c r="D6159" s="58" t="s">
        <v>1884</v>
      </c>
      <c r="E6159" s="58">
        <v>750</v>
      </c>
      <c r="F6159" s="58">
        <v>12</v>
      </c>
      <c r="G6159" s="59">
        <v>40</v>
      </c>
      <c r="H6159" s="58" t="s">
        <v>416</v>
      </c>
      <c r="I6159" s="59">
        <v>69.989999999999995</v>
      </c>
      <c r="J6159">
        <v>1</v>
      </c>
      <c r="K6159" s="191"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23.42</v>
      </c>
      <c r="L6159" s="192" t="str">
        <f t="shared" si="96"/>
        <v>Spirits750</v>
      </c>
      <c r="M6159" s="191">
        <f>VLOOKUP(L6159,'Slope %'!C:D,2,0)</f>
        <v>7.0000000000000007E-2</v>
      </c>
    </row>
    <row r="6160" spans="1:13" x14ac:dyDescent="0.25">
      <c r="A6160">
        <v>63370</v>
      </c>
      <c r="B6160" s="58" t="s">
        <v>5031</v>
      </c>
      <c r="C6160" s="58" t="s">
        <v>414</v>
      </c>
      <c r="D6160" s="58" t="s">
        <v>2030</v>
      </c>
      <c r="E6160" s="58">
        <v>750</v>
      </c>
      <c r="F6160" s="58">
        <v>6</v>
      </c>
      <c r="G6160" s="59">
        <v>40</v>
      </c>
      <c r="H6160" s="58" t="s">
        <v>428</v>
      </c>
      <c r="I6160" s="59">
        <v>89.99</v>
      </c>
      <c r="J6160">
        <v>1</v>
      </c>
      <c r="K6160" s="191"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23.42</v>
      </c>
      <c r="L6160" s="192" t="str">
        <f t="shared" si="96"/>
        <v>Spirits750</v>
      </c>
      <c r="M6160" s="191">
        <f>VLOOKUP(L6160,'Slope %'!C:D,2,0)</f>
        <v>7.0000000000000007E-2</v>
      </c>
    </row>
    <row r="6161" spans="1:13" x14ac:dyDescent="0.25">
      <c r="A6161">
        <v>63376</v>
      </c>
      <c r="B6161" s="58" t="s">
        <v>5032</v>
      </c>
      <c r="C6161" s="58" t="s">
        <v>673</v>
      </c>
      <c r="D6161" s="58" t="s">
        <v>674</v>
      </c>
      <c r="E6161" s="58">
        <v>473</v>
      </c>
      <c r="F6161" s="58">
        <v>24</v>
      </c>
      <c r="G6161" s="59">
        <v>6.9</v>
      </c>
      <c r="H6161" s="58" t="s">
        <v>1399</v>
      </c>
      <c r="I6161" s="59">
        <v>4.29</v>
      </c>
      <c r="J6161">
        <v>1</v>
      </c>
      <c r="K6161" s="191"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2.7</v>
      </c>
      <c r="L6161" s="192" t="str">
        <f t="shared" si="96"/>
        <v>Ready to Drink473</v>
      </c>
      <c r="M6161" s="191">
        <f>VLOOKUP(L6161,'Slope %'!C:D,2,0)</f>
        <v>0.12</v>
      </c>
    </row>
    <row r="6162" spans="1:13" x14ac:dyDescent="0.25">
      <c r="A6162">
        <v>63376</v>
      </c>
      <c r="B6162" s="58" t="s">
        <v>5032</v>
      </c>
      <c r="C6162" s="58" t="s">
        <v>673</v>
      </c>
      <c r="D6162" s="58" t="s">
        <v>674</v>
      </c>
      <c r="E6162" s="58">
        <v>473</v>
      </c>
      <c r="F6162" s="58">
        <v>24</v>
      </c>
      <c r="G6162" s="59">
        <v>6.9</v>
      </c>
      <c r="H6162" s="58" t="s">
        <v>1399</v>
      </c>
      <c r="I6162" s="59">
        <v>4.29</v>
      </c>
      <c r="J6162">
        <v>1</v>
      </c>
      <c r="K6162" s="191"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2.7</v>
      </c>
      <c r="L6162" s="192" t="str">
        <f t="shared" si="96"/>
        <v>Ready to Drink473</v>
      </c>
      <c r="M6162" s="191">
        <f>VLOOKUP(L6162,'Slope %'!C:D,2,0)</f>
        <v>0.12</v>
      </c>
    </row>
    <row r="6163" spans="1:13" x14ac:dyDescent="0.25">
      <c r="A6163">
        <v>63378</v>
      </c>
      <c r="B6163" s="58" t="s">
        <v>5033</v>
      </c>
      <c r="C6163" s="58" t="s">
        <v>410</v>
      </c>
      <c r="D6163" s="58" t="s">
        <v>717</v>
      </c>
      <c r="E6163" s="58">
        <v>473</v>
      </c>
      <c r="F6163" s="58">
        <v>24</v>
      </c>
      <c r="G6163" s="59">
        <v>6</v>
      </c>
      <c r="H6163" s="58" t="s">
        <v>412</v>
      </c>
      <c r="I6163" s="59">
        <v>3.69</v>
      </c>
      <c r="J6163">
        <v>1</v>
      </c>
      <c r="K6163" s="191"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2.2200000000000002</v>
      </c>
      <c r="L6163" s="192" t="str">
        <f t="shared" si="96"/>
        <v>Beer473</v>
      </c>
      <c r="M6163" s="191">
        <f>VLOOKUP(L6163,'Slope %'!C:D,2,0)</f>
        <v>0.12</v>
      </c>
    </row>
    <row r="6164" spans="1:13" x14ac:dyDescent="0.25">
      <c r="A6164">
        <v>63378</v>
      </c>
      <c r="B6164" s="58" t="s">
        <v>5033</v>
      </c>
      <c r="C6164" s="58" t="s">
        <v>410</v>
      </c>
      <c r="D6164" s="58" t="s">
        <v>717</v>
      </c>
      <c r="E6164" s="58">
        <v>473</v>
      </c>
      <c r="F6164" s="58">
        <v>24</v>
      </c>
      <c r="G6164" s="59">
        <v>6</v>
      </c>
      <c r="H6164" s="58" t="s">
        <v>412</v>
      </c>
      <c r="I6164" s="59">
        <v>3.69</v>
      </c>
      <c r="J6164">
        <v>1</v>
      </c>
      <c r="K6164" s="191"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2.2200000000000002</v>
      </c>
      <c r="L6164" s="192" t="str">
        <f t="shared" si="96"/>
        <v>Beer473</v>
      </c>
      <c r="M6164" s="191">
        <f>VLOOKUP(L6164,'Slope %'!C:D,2,0)</f>
        <v>0.12</v>
      </c>
    </row>
    <row r="6165" spans="1:13" x14ac:dyDescent="0.25">
      <c r="A6165">
        <v>63383</v>
      </c>
      <c r="B6165" s="58" t="s">
        <v>5034</v>
      </c>
      <c r="C6165" s="58" t="s">
        <v>410</v>
      </c>
      <c r="D6165" s="58" t="s">
        <v>717</v>
      </c>
      <c r="E6165" s="58">
        <v>473</v>
      </c>
      <c r="F6165" s="58">
        <v>24</v>
      </c>
      <c r="G6165" s="59">
        <v>6</v>
      </c>
      <c r="H6165" s="58" t="s">
        <v>2181</v>
      </c>
      <c r="I6165" s="59">
        <v>4.49</v>
      </c>
      <c r="J6165">
        <v>1</v>
      </c>
      <c r="K6165" s="191"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2.2200000000000002</v>
      </c>
      <c r="L6165" s="192" t="str">
        <f t="shared" si="96"/>
        <v>Beer473</v>
      </c>
      <c r="M6165" s="191">
        <f>VLOOKUP(L6165,'Slope %'!C:D,2,0)</f>
        <v>0.12</v>
      </c>
    </row>
    <row r="6166" spans="1:13" x14ac:dyDescent="0.25">
      <c r="A6166">
        <v>63383</v>
      </c>
      <c r="B6166" s="58" t="s">
        <v>5034</v>
      </c>
      <c r="C6166" s="58" t="s">
        <v>410</v>
      </c>
      <c r="D6166" s="58" t="s">
        <v>717</v>
      </c>
      <c r="E6166" s="58">
        <v>473</v>
      </c>
      <c r="F6166" s="58">
        <v>24</v>
      </c>
      <c r="G6166" s="59">
        <v>6</v>
      </c>
      <c r="H6166" s="58" t="s">
        <v>2181</v>
      </c>
      <c r="I6166" s="59">
        <v>4.49</v>
      </c>
      <c r="J6166">
        <v>1</v>
      </c>
      <c r="K6166" s="191"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2.2200000000000002</v>
      </c>
      <c r="L6166" s="192" t="str">
        <f t="shared" si="96"/>
        <v>Beer473</v>
      </c>
      <c r="M6166" s="191">
        <f>VLOOKUP(L6166,'Slope %'!C:D,2,0)</f>
        <v>0.12</v>
      </c>
    </row>
    <row r="6167" spans="1:13" x14ac:dyDescent="0.25">
      <c r="A6167">
        <v>63387</v>
      </c>
      <c r="B6167" s="58" t="s">
        <v>5035</v>
      </c>
      <c r="C6167" s="58" t="s">
        <v>423</v>
      </c>
      <c r="D6167" s="58" t="s">
        <v>476</v>
      </c>
      <c r="E6167" s="58">
        <v>750</v>
      </c>
      <c r="F6167" s="58">
        <v>12</v>
      </c>
      <c r="G6167" s="59">
        <v>13.5</v>
      </c>
      <c r="H6167" s="58" t="s">
        <v>421</v>
      </c>
      <c r="I6167" s="59">
        <v>17.95</v>
      </c>
      <c r="J6167">
        <v>1</v>
      </c>
      <c r="K6167" s="191"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7.9</v>
      </c>
      <c r="L6167" s="192" t="str">
        <f t="shared" si="96"/>
        <v>Wine750</v>
      </c>
      <c r="M6167" s="191">
        <f>VLOOKUP(L6167,'Slope %'!C:D,2,0)</f>
        <v>0.1</v>
      </c>
    </row>
    <row r="6168" spans="1:13" x14ac:dyDescent="0.25">
      <c r="A6168">
        <v>63388</v>
      </c>
      <c r="B6168" s="58" t="s">
        <v>5036</v>
      </c>
      <c r="C6168" s="58" t="s">
        <v>410</v>
      </c>
      <c r="D6168" s="58" t="s">
        <v>677</v>
      </c>
      <c r="E6168" s="58">
        <v>473</v>
      </c>
      <c r="F6168" s="58">
        <v>24</v>
      </c>
      <c r="G6168" s="59">
        <v>4.5999999999999996</v>
      </c>
      <c r="H6168" s="58" t="s">
        <v>2781</v>
      </c>
      <c r="I6168" s="59">
        <v>4.25</v>
      </c>
      <c r="J6168">
        <v>1</v>
      </c>
      <c r="K6168" s="191"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1.7</v>
      </c>
      <c r="L6168" s="192" t="str">
        <f t="shared" si="96"/>
        <v>Beer473</v>
      </c>
      <c r="M6168" s="191">
        <f>VLOOKUP(L6168,'Slope %'!C:D,2,0)</f>
        <v>0.12</v>
      </c>
    </row>
    <row r="6169" spans="1:13" x14ac:dyDescent="0.25">
      <c r="A6169">
        <v>63388</v>
      </c>
      <c r="B6169" s="58" t="s">
        <v>5036</v>
      </c>
      <c r="C6169" s="58" t="s">
        <v>410</v>
      </c>
      <c r="D6169" s="58" t="s">
        <v>677</v>
      </c>
      <c r="E6169" s="58">
        <v>473</v>
      </c>
      <c r="F6169" s="58">
        <v>24</v>
      </c>
      <c r="G6169" s="59">
        <v>4.5999999999999996</v>
      </c>
      <c r="H6169" s="58" t="s">
        <v>2781</v>
      </c>
      <c r="I6169" s="59">
        <v>4.25</v>
      </c>
      <c r="J6169">
        <v>1</v>
      </c>
      <c r="K6169" s="191"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1.7</v>
      </c>
      <c r="L6169" s="192" t="str">
        <f t="shared" si="96"/>
        <v>Beer473</v>
      </c>
      <c r="M6169" s="191">
        <f>VLOOKUP(L6169,'Slope %'!C:D,2,0)</f>
        <v>0.12</v>
      </c>
    </row>
    <row r="6170" spans="1:13" x14ac:dyDescent="0.25">
      <c r="A6170">
        <v>63392</v>
      </c>
      <c r="B6170" s="58" t="s">
        <v>5037</v>
      </c>
      <c r="C6170" s="58" t="s">
        <v>410</v>
      </c>
      <c r="D6170" s="58" t="s">
        <v>717</v>
      </c>
      <c r="E6170" s="58">
        <v>473</v>
      </c>
      <c r="F6170" s="58">
        <v>24</v>
      </c>
      <c r="G6170" s="59">
        <v>6.5</v>
      </c>
      <c r="H6170" s="58" t="s">
        <v>2781</v>
      </c>
      <c r="I6170" s="59">
        <v>4.6500000000000004</v>
      </c>
      <c r="J6170">
        <v>1</v>
      </c>
      <c r="K6170" s="191"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2.4</v>
      </c>
      <c r="L6170" s="192" t="str">
        <f t="shared" si="96"/>
        <v>Beer473</v>
      </c>
      <c r="M6170" s="191">
        <f>VLOOKUP(L6170,'Slope %'!C:D,2,0)</f>
        <v>0.12</v>
      </c>
    </row>
    <row r="6171" spans="1:13" x14ac:dyDescent="0.25">
      <c r="A6171">
        <v>63392</v>
      </c>
      <c r="B6171" s="58" t="s">
        <v>5037</v>
      </c>
      <c r="C6171" s="58" t="s">
        <v>410</v>
      </c>
      <c r="D6171" s="58" t="s">
        <v>717</v>
      </c>
      <c r="E6171" s="58">
        <v>473</v>
      </c>
      <c r="F6171" s="58">
        <v>24</v>
      </c>
      <c r="G6171" s="59">
        <v>6.5</v>
      </c>
      <c r="H6171" s="58" t="s">
        <v>2781</v>
      </c>
      <c r="I6171" s="59">
        <v>4.6500000000000004</v>
      </c>
      <c r="J6171">
        <v>1</v>
      </c>
      <c r="K6171" s="191"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2.4</v>
      </c>
      <c r="L6171" s="192" t="str">
        <f t="shared" si="96"/>
        <v>Beer473</v>
      </c>
      <c r="M6171" s="191">
        <f>VLOOKUP(L6171,'Slope %'!C:D,2,0)</f>
        <v>0.12</v>
      </c>
    </row>
    <row r="6172" spans="1:13" x14ac:dyDescent="0.25">
      <c r="A6172">
        <v>63394</v>
      </c>
      <c r="B6172" s="58" t="s">
        <v>5038</v>
      </c>
      <c r="C6172" s="58" t="s">
        <v>423</v>
      </c>
      <c r="D6172" s="58" t="s">
        <v>436</v>
      </c>
      <c r="E6172" s="58">
        <v>750</v>
      </c>
      <c r="F6172" s="58">
        <v>12</v>
      </c>
      <c r="G6172" s="59">
        <v>13</v>
      </c>
      <c r="H6172" s="58" t="s">
        <v>421</v>
      </c>
      <c r="I6172" s="59">
        <v>29.99</v>
      </c>
      <c r="J6172">
        <v>1</v>
      </c>
      <c r="K6172" s="191"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7.61</v>
      </c>
      <c r="L6172" s="192" t="str">
        <f t="shared" si="96"/>
        <v>Wine750</v>
      </c>
      <c r="M6172" s="191">
        <f>VLOOKUP(L6172,'Slope %'!C:D,2,0)</f>
        <v>0.1</v>
      </c>
    </row>
    <row r="6173" spans="1:13" x14ac:dyDescent="0.25">
      <c r="A6173">
        <v>63397</v>
      </c>
      <c r="B6173" s="58" t="s">
        <v>5039</v>
      </c>
      <c r="C6173" s="58" t="s">
        <v>414</v>
      </c>
      <c r="D6173" s="58" t="s">
        <v>552</v>
      </c>
      <c r="E6173" s="58">
        <v>200</v>
      </c>
      <c r="F6173" s="58">
        <v>24</v>
      </c>
      <c r="G6173" s="59">
        <v>15</v>
      </c>
      <c r="H6173" s="58" t="s">
        <v>448</v>
      </c>
      <c r="I6173" s="59">
        <v>8.8000000000000007</v>
      </c>
      <c r="J6173">
        <v>1</v>
      </c>
      <c r="K6173" s="191"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3.19</v>
      </c>
      <c r="L6173" s="192" t="str">
        <f t="shared" si="96"/>
        <v>Spirits200</v>
      </c>
      <c r="M6173" s="191">
        <f>VLOOKUP(L6173,'Slope %'!C:D,2,0)</f>
        <v>0.1</v>
      </c>
    </row>
    <row r="6174" spans="1:13" x14ac:dyDescent="0.25">
      <c r="A6174">
        <v>63400</v>
      </c>
      <c r="B6174" s="58" t="s">
        <v>5040</v>
      </c>
      <c r="C6174" s="58" t="s">
        <v>410</v>
      </c>
      <c r="D6174" s="58" t="s">
        <v>677</v>
      </c>
      <c r="E6174" s="58">
        <v>473</v>
      </c>
      <c r="F6174" s="58">
        <v>24</v>
      </c>
      <c r="G6174" s="59">
        <v>4.5</v>
      </c>
      <c r="H6174" s="58" t="s">
        <v>2781</v>
      </c>
      <c r="I6174" s="59">
        <v>4.75</v>
      </c>
      <c r="J6174">
        <v>1</v>
      </c>
      <c r="K6174" s="191"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1.66</v>
      </c>
      <c r="L6174" s="192" t="str">
        <f t="shared" si="96"/>
        <v>Beer473</v>
      </c>
      <c r="M6174" s="191">
        <f>VLOOKUP(L6174,'Slope %'!C:D,2,0)</f>
        <v>0.12</v>
      </c>
    </row>
    <row r="6175" spans="1:13" x14ac:dyDescent="0.25">
      <c r="A6175">
        <v>63400</v>
      </c>
      <c r="B6175" s="58" t="s">
        <v>5040</v>
      </c>
      <c r="C6175" s="58" t="s">
        <v>410</v>
      </c>
      <c r="D6175" s="58" t="s">
        <v>677</v>
      </c>
      <c r="E6175" s="58">
        <v>473</v>
      </c>
      <c r="F6175" s="58">
        <v>24</v>
      </c>
      <c r="G6175" s="59">
        <v>4.5</v>
      </c>
      <c r="H6175" s="58" t="s">
        <v>2781</v>
      </c>
      <c r="I6175" s="59">
        <v>4.75</v>
      </c>
      <c r="J6175">
        <v>1</v>
      </c>
      <c r="K6175" s="191"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1.66</v>
      </c>
      <c r="L6175" s="192" t="str">
        <f t="shared" si="96"/>
        <v>Beer473</v>
      </c>
      <c r="M6175" s="191">
        <f>VLOOKUP(L6175,'Slope %'!C:D,2,0)</f>
        <v>0.12</v>
      </c>
    </row>
    <row r="6176" spans="1:13" x14ac:dyDescent="0.25">
      <c r="A6176">
        <v>63402</v>
      </c>
      <c r="B6176" s="58" t="s">
        <v>5041</v>
      </c>
      <c r="C6176" s="58" t="s">
        <v>423</v>
      </c>
      <c r="D6176" s="58" t="s">
        <v>1014</v>
      </c>
      <c r="E6176" s="58">
        <v>1500</v>
      </c>
      <c r="F6176" s="58">
        <v>6</v>
      </c>
      <c r="G6176" s="59">
        <v>6.5</v>
      </c>
      <c r="H6176" s="58" t="s">
        <v>511</v>
      </c>
      <c r="I6176" s="59">
        <v>16.989999999999998</v>
      </c>
      <c r="J6176">
        <v>1</v>
      </c>
      <c r="K6176" s="191"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7.61</v>
      </c>
      <c r="L6176" s="192" t="str">
        <f t="shared" si="96"/>
        <v>Wine1500</v>
      </c>
      <c r="M6176" s="191">
        <f>VLOOKUP(L6176,'Slope %'!C:D,2,0)</f>
        <v>7.0000000000000007E-2</v>
      </c>
    </row>
    <row r="6177" spans="1:13" x14ac:dyDescent="0.25">
      <c r="A6177">
        <v>63415</v>
      </c>
      <c r="B6177" s="58" t="s">
        <v>5042</v>
      </c>
      <c r="C6177" s="58" t="s">
        <v>673</v>
      </c>
      <c r="D6177" s="58" t="s">
        <v>750</v>
      </c>
      <c r="E6177" s="58">
        <v>2130</v>
      </c>
      <c r="F6177" s="58">
        <v>4</v>
      </c>
      <c r="G6177" s="59">
        <v>5</v>
      </c>
      <c r="H6177" s="58" t="s">
        <v>784</v>
      </c>
      <c r="I6177" s="59">
        <v>19.489999999999998</v>
      </c>
      <c r="J6177">
        <v>6</v>
      </c>
      <c r="K6177" s="191"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8.31</v>
      </c>
      <c r="L6177" s="192" t="str">
        <f t="shared" si="96"/>
        <v>Ready to Drink2130</v>
      </c>
      <c r="M6177" s="191">
        <f>VLOOKUP(L6177,'Slope %'!C:D,2,0)</f>
        <v>0.1</v>
      </c>
    </row>
    <row r="6178" spans="1:13" x14ac:dyDescent="0.25">
      <c r="A6178">
        <v>63416</v>
      </c>
      <c r="B6178" s="58" t="s">
        <v>5043</v>
      </c>
      <c r="C6178" s="58" t="s">
        <v>410</v>
      </c>
      <c r="D6178" s="58" t="s">
        <v>717</v>
      </c>
      <c r="E6178" s="58">
        <v>473</v>
      </c>
      <c r="F6178" s="58">
        <v>24</v>
      </c>
      <c r="G6178" s="59">
        <v>7.5</v>
      </c>
      <c r="H6178" s="58" t="s">
        <v>1887</v>
      </c>
      <c r="I6178" s="59">
        <v>4.49</v>
      </c>
      <c r="J6178">
        <v>1</v>
      </c>
      <c r="K6178" s="191"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2.77</v>
      </c>
      <c r="L6178" s="192" t="str">
        <f t="shared" si="96"/>
        <v>Beer473</v>
      </c>
      <c r="M6178" s="191">
        <f>VLOOKUP(L6178,'Slope %'!C:D,2,0)</f>
        <v>0.12</v>
      </c>
    </row>
    <row r="6179" spans="1:13" x14ac:dyDescent="0.25">
      <c r="A6179">
        <v>63416</v>
      </c>
      <c r="B6179" s="58" t="s">
        <v>5043</v>
      </c>
      <c r="C6179" s="58" t="s">
        <v>410</v>
      </c>
      <c r="D6179" s="58" t="s">
        <v>717</v>
      </c>
      <c r="E6179" s="58">
        <v>473</v>
      </c>
      <c r="F6179" s="58">
        <v>24</v>
      </c>
      <c r="G6179" s="59">
        <v>7.5</v>
      </c>
      <c r="H6179" s="58" t="s">
        <v>1887</v>
      </c>
      <c r="I6179" s="59">
        <v>4.49</v>
      </c>
      <c r="J6179">
        <v>1</v>
      </c>
      <c r="K6179" s="191"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2.77</v>
      </c>
      <c r="L6179" s="192" t="str">
        <f t="shared" si="96"/>
        <v>Beer473</v>
      </c>
      <c r="M6179" s="191">
        <f>VLOOKUP(L6179,'Slope %'!C:D,2,0)</f>
        <v>0.12</v>
      </c>
    </row>
    <row r="6180" spans="1:13" x14ac:dyDescent="0.25">
      <c r="A6180">
        <v>63418</v>
      </c>
      <c r="B6180" s="58" t="s">
        <v>5044</v>
      </c>
      <c r="C6180" s="58" t="s">
        <v>673</v>
      </c>
      <c r="D6180" s="58" t="s">
        <v>750</v>
      </c>
      <c r="E6180" s="58">
        <v>2130</v>
      </c>
      <c r="F6180" s="58">
        <v>4</v>
      </c>
      <c r="G6180" s="59">
        <v>5</v>
      </c>
      <c r="H6180" s="58" t="s">
        <v>784</v>
      </c>
      <c r="I6180" s="59">
        <v>19.489999999999998</v>
      </c>
      <c r="J6180">
        <v>6</v>
      </c>
      <c r="K6180" s="191"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8.31</v>
      </c>
      <c r="L6180" s="192" t="str">
        <f t="shared" si="96"/>
        <v>Ready to Drink2130</v>
      </c>
      <c r="M6180" s="191">
        <f>VLOOKUP(L6180,'Slope %'!C:D,2,0)</f>
        <v>0.1</v>
      </c>
    </row>
    <row r="6181" spans="1:13" x14ac:dyDescent="0.25">
      <c r="A6181">
        <v>63420</v>
      </c>
      <c r="B6181" s="58" t="s">
        <v>5045</v>
      </c>
      <c r="C6181" s="58" t="s">
        <v>410</v>
      </c>
      <c r="D6181" s="58" t="s">
        <v>411</v>
      </c>
      <c r="E6181" s="58">
        <v>473</v>
      </c>
      <c r="F6181" s="58">
        <v>24</v>
      </c>
      <c r="G6181" s="59">
        <v>5</v>
      </c>
      <c r="H6181" s="58" t="s">
        <v>1959</v>
      </c>
      <c r="I6181" s="59">
        <v>3.99</v>
      </c>
      <c r="J6181">
        <v>1</v>
      </c>
      <c r="K6181" s="191"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1.85</v>
      </c>
      <c r="L6181" s="192" t="str">
        <f t="shared" si="96"/>
        <v>Beer473</v>
      </c>
      <c r="M6181" s="191">
        <f>VLOOKUP(L6181,'Slope %'!C:D,2,0)</f>
        <v>0.12</v>
      </c>
    </row>
    <row r="6182" spans="1:13" x14ac:dyDescent="0.25">
      <c r="A6182">
        <v>63420</v>
      </c>
      <c r="B6182" s="58" t="s">
        <v>5045</v>
      </c>
      <c r="C6182" s="58" t="s">
        <v>410</v>
      </c>
      <c r="D6182" s="58" t="s">
        <v>411</v>
      </c>
      <c r="E6182" s="58">
        <v>473</v>
      </c>
      <c r="F6182" s="58">
        <v>24</v>
      </c>
      <c r="G6182" s="59">
        <v>5</v>
      </c>
      <c r="H6182" s="58" t="s">
        <v>1959</v>
      </c>
      <c r="I6182" s="59">
        <v>3.99</v>
      </c>
      <c r="J6182">
        <v>1</v>
      </c>
      <c r="K6182" s="191"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1.85</v>
      </c>
      <c r="L6182" s="192" t="str">
        <f t="shared" si="96"/>
        <v>Beer473</v>
      </c>
      <c r="M6182" s="191">
        <f>VLOOKUP(L6182,'Slope %'!C:D,2,0)</f>
        <v>0.12</v>
      </c>
    </row>
    <row r="6183" spans="1:13" x14ac:dyDescent="0.25">
      <c r="A6183">
        <v>63431</v>
      </c>
      <c r="B6183" s="58" t="s">
        <v>5046</v>
      </c>
      <c r="C6183" s="58" t="s">
        <v>410</v>
      </c>
      <c r="D6183" s="58" t="s">
        <v>411</v>
      </c>
      <c r="E6183" s="58">
        <v>473</v>
      </c>
      <c r="F6183" s="58">
        <v>24</v>
      </c>
      <c r="G6183" s="59">
        <v>5</v>
      </c>
      <c r="H6183" s="58" t="s">
        <v>1448</v>
      </c>
      <c r="I6183" s="59">
        <v>3.99</v>
      </c>
      <c r="J6183">
        <v>1</v>
      </c>
      <c r="K6183" s="191"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1.85</v>
      </c>
      <c r="L6183" s="192" t="str">
        <f t="shared" si="96"/>
        <v>Beer473</v>
      </c>
      <c r="M6183" s="191">
        <f>VLOOKUP(L6183,'Slope %'!C:D,2,0)</f>
        <v>0.12</v>
      </c>
    </row>
    <row r="6184" spans="1:13" x14ac:dyDescent="0.25">
      <c r="A6184">
        <v>63431</v>
      </c>
      <c r="B6184" s="58" t="s">
        <v>5046</v>
      </c>
      <c r="C6184" s="58" t="s">
        <v>410</v>
      </c>
      <c r="D6184" s="58" t="s">
        <v>411</v>
      </c>
      <c r="E6184" s="58">
        <v>473</v>
      </c>
      <c r="F6184" s="58">
        <v>24</v>
      </c>
      <c r="G6184" s="59">
        <v>5</v>
      </c>
      <c r="H6184" s="58" t="s">
        <v>1448</v>
      </c>
      <c r="I6184" s="59">
        <v>3.99</v>
      </c>
      <c r="J6184">
        <v>1</v>
      </c>
      <c r="K6184" s="191"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1.85</v>
      </c>
      <c r="L6184" s="192" t="str">
        <f t="shared" si="96"/>
        <v>Beer473</v>
      </c>
      <c r="M6184" s="191">
        <f>VLOOKUP(L6184,'Slope %'!C:D,2,0)</f>
        <v>0.12</v>
      </c>
    </row>
    <row r="6185" spans="1:13" x14ac:dyDescent="0.25">
      <c r="A6185">
        <v>63434</v>
      </c>
      <c r="B6185" s="58" t="s">
        <v>5047</v>
      </c>
      <c r="C6185" s="58" t="s">
        <v>673</v>
      </c>
      <c r="D6185" s="58" t="s">
        <v>1264</v>
      </c>
      <c r="E6185" s="58">
        <v>2130</v>
      </c>
      <c r="F6185" s="58">
        <v>4</v>
      </c>
      <c r="G6185" s="59">
        <v>5</v>
      </c>
      <c r="H6185" s="58" t="s">
        <v>751</v>
      </c>
      <c r="I6185" s="59">
        <v>18.489999999999998</v>
      </c>
      <c r="J6185">
        <v>6</v>
      </c>
      <c r="K6185" s="191"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8.31</v>
      </c>
      <c r="L6185" s="192" t="str">
        <f t="shared" si="96"/>
        <v>Ready to Drink2130</v>
      </c>
      <c r="M6185" s="191">
        <f>VLOOKUP(L6185,'Slope %'!C:D,2,0)</f>
        <v>0.1</v>
      </c>
    </row>
    <row r="6186" spans="1:13" x14ac:dyDescent="0.25">
      <c r="A6186">
        <v>63435</v>
      </c>
      <c r="B6186" s="58" t="s">
        <v>5048</v>
      </c>
      <c r="C6186" s="58" t="s">
        <v>673</v>
      </c>
      <c r="D6186" s="58" t="s">
        <v>1264</v>
      </c>
      <c r="E6186" s="58">
        <v>473</v>
      </c>
      <c r="F6186" s="58">
        <v>24</v>
      </c>
      <c r="G6186" s="59">
        <v>7</v>
      </c>
      <c r="H6186" s="58" t="s">
        <v>751</v>
      </c>
      <c r="I6186" s="59">
        <v>4.1900000000000004</v>
      </c>
      <c r="J6186">
        <v>1</v>
      </c>
      <c r="K6186" s="191"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2.74</v>
      </c>
      <c r="L6186" s="192" t="str">
        <f t="shared" si="96"/>
        <v>Ready to Drink473</v>
      </c>
      <c r="M6186" s="191">
        <f>VLOOKUP(L6186,'Slope %'!C:D,2,0)</f>
        <v>0.12</v>
      </c>
    </row>
    <row r="6187" spans="1:13" x14ac:dyDescent="0.25">
      <c r="A6187">
        <v>63438</v>
      </c>
      <c r="B6187" s="58" t="s">
        <v>5049</v>
      </c>
      <c r="C6187" s="58" t="s">
        <v>414</v>
      </c>
      <c r="D6187" s="58" t="s">
        <v>663</v>
      </c>
      <c r="E6187" s="58">
        <v>375</v>
      </c>
      <c r="F6187" s="58">
        <v>12</v>
      </c>
      <c r="G6187" s="59">
        <v>20.100000000000001</v>
      </c>
      <c r="H6187" s="58" t="s">
        <v>419</v>
      </c>
      <c r="I6187" s="59">
        <v>20.49</v>
      </c>
      <c r="J6187">
        <v>1</v>
      </c>
      <c r="K6187" s="191"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6.68</v>
      </c>
      <c r="L6187" s="192" t="str">
        <f t="shared" si="96"/>
        <v>Spirits375</v>
      </c>
      <c r="M6187" s="191">
        <f>VLOOKUP(L6187,'Slope %'!C:D,2,0)</f>
        <v>0.1</v>
      </c>
    </row>
    <row r="6188" spans="1:13" x14ac:dyDescent="0.25">
      <c r="A6188">
        <v>63442</v>
      </c>
      <c r="B6188" s="58" t="s">
        <v>5050</v>
      </c>
      <c r="C6188" s="58" t="s">
        <v>414</v>
      </c>
      <c r="D6188" s="58" t="s">
        <v>415</v>
      </c>
      <c r="E6188" s="58">
        <v>375</v>
      </c>
      <c r="F6188" s="58">
        <v>12</v>
      </c>
      <c r="G6188" s="59">
        <v>23</v>
      </c>
      <c r="H6188" s="58" t="s">
        <v>419</v>
      </c>
      <c r="I6188" s="59">
        <v>20.49</v>
      </c>
      <c r="J6188">
        <v>1</v>
      </c>
      <c r="K6188" s="191"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7.65</v>
      </c>
      <c r="L6188" s="192" t="str">
        <f t="shared" si="96"/>
        <v>Spirits375</v>
      </c>
      <c r="M6188" s="191">
        <f>VLOOKUP(L6188,'Slope %'!C:D,2,0)</f>
        <v>0.1</v>
      </c>
    </row>
    <row r="6189" spans="1:13" x14ac:dyDescent="0.25">
      <c r="A6189">
        <v>63444</v>
      </c>
      <c r="B6189" s="58" t="s">
        <v>5051</v>
      </c>
      <c r="C6189" s="58" t="s">
        <v>414</v>
      </c>
      <c r="D6189" s="58" t="s">
        <v>810</v>
      </c>
      <c r="E6189" s="58">
        <v>375</v>
      </c>
      <c r="F6189" s="58">
        <v>12</v>
      </c>
      <c r="G6189" s="59">
        <v>37.5</v>
      </c>
      <c r="H6189" s="58" t="s">
        <v>419</v>
      </c>
      <c r="I6189" s="59">
        <v>20.49</v>
      </c>
      <c r="J6189">
        <v>1</v>
      </c>
      <c r="K6189" s="191"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12.47</v>
      </c>
      <c r="L6189" s="192" t="str">
        <f t="shared" si="96"/>
        <v>Spirits375</v>
      </c>
      <c r="M6189" s="191">
        <f>VLOOKUP(L6189,'Slope %'!C:D,2,0)</f>
        <v>0.1</v>
      </c>
    </row>
    <row r="6190" spans="1:13" x14ac:dyDescent="0.25">
      <c r="A6190">
        <v>63446</v>
      </c>
      <c r="B6190" s="58" t="s">
        <v>5052</v>
      </c>
      <c r="C6190" s="58" t="s">
        <v>414</v>
      </c>
      <c r="D6190" s="58" t="s">
        <v>488</v>
      </c>
      <c r="E6190" s="58">
        <v>750</v>
      </c>
      <c r="F6190" s="58">
        <v>12</v>
      </c>
      <c r="G6190" s="59">
        <v>40</v>
      </c>
      <c r="H6190" s="58" t="s">
        <v>456</v>
      </c>
      <c r="I6190" s="59">
        <v>29.99</v>
      </c>
      <c r="J6190">
        <v>1</v>
      </c>
      <c r="K6190" s="191"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23.42</v>
      </c>
      <c r="L6190" s="192" t="str">
        <f t="shared" si="96"/>
        <v>Spirits750</v>
      </c>
      <c r="M6190" s="191">
        <f>VLOOKUP(L6190,'Slope %'!C:D,2,0)</f>
        <v>7.0000000000000007E-2</v>
      </c>
    </row>
    <row r="6191" spans="1:13" x14ac:dyDescent="0.25">
      <c r="A6191">
        <v>63448</v>
      </c>
      <c r="B6191" s="58" t="s">
        <v>5053</v>
      </c>
      <c r="C6191" s="58" t="s">
        <v>423</v>
      </c>
      <c r="D6191" s="58" t="s">
        <v>851</v>
      </c>
      <c r="E6191" s="58">
        <v>750</v>
      </c>
      <c r="F6191" s="58">
        <v>12</v>
      </c>
      <c r="G6191" s="59">
        <v>6</v>
      </c>
      <c r="H6191" s="58" t="s">
        <v>1701</v>
      </c>
      <c r="I6191" s="59">
        <v>16.989999999999998</v>
      </c>
      <c r="J6191">
        <v>1</v>
      </c>
      <c r="K6191" s="191"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3.51</v>
      </c>
      <c r="L6191" s="192" t="str">
        <f t="shared" si="96"/>
        <v>Wine750</v>
      </c>
      <c r="M6191" s="191">
        <f>VLOOKUP(L6191,'Slope %'!C:D,2,0)</f>
        <v>0.1</v>
      </c>
    </row>
    <row r="6192" spans="1:13" x14ac:dyDescent="0.25">
      <c r="A6192">
        <v>63450</v>
      </c>
      <c r="B6192" s="58" t="s">
        <v>5054</v>
      </c>
      <c r="C6192" s="58" t="s">
        <v>423</v>
      </c>
      <c r="D6192" s="58" t="s">
        <v>424</v>
      </c>
      <c r="E6192" s="58">
        <v>750</v>
      </c>
      <c r="F6192" s="58">
        <v>12</v>
      </c>
      <c r="G6192" s="59">
        <v>12</v>
      </c>
      <c r="H6192" s="58" t="s">
        <v>628</v>
      </c>
      <c r="I6192" s="59">
        <v>24.99</v>
      </c>
      <c r="J6192">
        <v>1</v>
      </c>
      <c r="K6192" s="191"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7.03</v>
      </c>
      <c r="L6192" s="192" t="str">
        <f t="shared" si="96"/>
        <v>Wine750</v>
      </c>
      <c r="M6192" s="191">
        <f>VLOOKUP(L6192,'Slope %'!C:D,2,0)</f>
        <v>0.1</v>
      </c>
    </row>
    <row r="6193" spans="1:13" x14ac:dyDescent="0.25">
      <c r="A6193">
        <v>63452</v>
      </c>
      <c r="B6193" s="58" t="s">
        <v>5055</v>
      </c>
      <c r="C6193" s="58" t="s">
        <v>410</v>
      </c>
      <c r="D6193" s="58" t="s">
        <v>411</v>
      </c>
      <c r="E6193" s="58">
        <v>5325</v>
      </c>
      <c r="F6193" s="58">
        <v>1</v>
      </c>
      <c r="G6193" s="59">
        <v>4</v>
      </c>
      <c r="H6193" s="58" t="s">
        <v>1813</v>
      </c>
      <c r="I6193" s="59">
        <v>31.99</v>
      </c>
      <c r="J6193">
        <v>15</v>
      </c>
      <c r="K6193" s="191"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16.63</v>
      </c>
      <c r="L6193" s="192" t="str">
        <f t="shared" si="96"/>
        <v>Beer5325</v>
      </c>
      <c r="M6193" s="191">
        <f>VLOOKUP(L6193,'Slope %'!C:D,2,0)</f>
        <v>0.05</v>
      </c>
    </row>
    <row r="6194" spans="1:13" x14ac:dyDescent="0.25">
      <c r="A6194">
        <v>63452</v>
      </c>
      <c r="B6194" s="58" t="s">
        <v>5055</v>
      </c>
      <c r="C6194" s="58" t="s">
        <v>410</v>
      </c>
      <c r="D6194" s="58" t="s">
        <v>411</v>
      </c>
      <c r="E6194" s="58">
        <v>5325</v>
      </c>
      <c r="F6194" s="58">
        <v>1</v>
      </c>
      <c r="G6194" s="59">
        <v>4</v>
      </c>
      <c r="H6194" s="58" t="s">
        <v>1813</v>
      </c>
      <c r="I6194" s="59">
        <v>31.99</v>
      </c>
      <c r="J6194">
        <v>15</v>
      </c>
      <c r="K6194" s="191"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16.63</v>
      </c>
      <c r="L6194" s="192" t="str">
        <f t="shared" si="96"/>
        <v>Beer5325</v>
      </c>
      <c r="M6194" s="191">
        <f>VLOOKUP(L6194,'Slope %'!C:D,2,0)</f>
        <v>0.05</v>
      </c>
    </row>
    <row r="6195" spans="1:13" x14ac:dyDescent="0.25">
      <c r="A6195">
        <v>63454</v>
      </c>
      <c r="B6195" s="58" t="s">
        <v>5056</v>
      </c>
      <c r="C6195" s="58" t="s">
        <v>410</v>
      </c>
      <c r="D6195" s="58" t="s">
        <v>411</v>
      </c>
      <c r="E6195" s="58">
        <v>8520</v>
      </c>
      <c r="F6195" s="58">
        <v>1</v>
      </c>
      <c r="G6195" s="59">
        <v>4</v>
      </c>
      <c r="H6195" s="58" t="s">
        <v>1813</v>
      </c>
      <c r="I6195" s="59">
        <v>48.99</v>
      </c>
      <c r="J6195">
        <v>24</v>
      </c>
      <c r="K6195" s="191"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26.61</v>
      </c>
      <c r="L6195" s="192" t="str">
        <f t="shared" si="96"/>
        <v>Beer8520</v>
      </c>
      <c r="M6195" s="191">
        <f>VLOOKUP(L6195,'Slope %'!C:D,2,0)</f>
        <v>0.05</v>
      </c>
    </row>
    <row r="6196" spans="1:13" x14ac:dyDescent="0.25">
      <c r="A6196">
        <v>63454</v>
      </c>
      <c r="B6196" s="58" t="s">
        <v>5056</v>
      </c>
      <c r="C6196" s="58" t="s">
        <v>410</v>
      </c>
      <c r="D6196" s="58" t="s">
        <v>411</v>
      </c>
      <c r="E6196" s="58">
        <v>8520</v>
      </c>
      <c r="F6196" s="58">
        <v>1</v>
      </c>
      <c r="G6196" s="59">
        <v>4</v>
      </c>
      <c r="H6196" s="58" t="s">
        <v>1813</v>
      </c>
      <c r="I6196" s="59">
        <v>48.99</v>
      </c>
      <c r="J6196">
        <v>24</v>
      </c>
      <c r="K6196" s="191"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26.61</v>
      </c>
      <c r="L6196" s="192" t="str">
        <f t="shared" si="96"/>
        <v>Beer8520</v>
      </c>
      <c r="M6196" s="191">
        <f>VLOOKUP(L6196,'Slope %'!C:D,2,0)</f>
        <v>0.05</v>
      </c>
    </row>
    <row r="6197" spans="1:13" x14ac:dyDescent="0.25">
      <c r="A6197">
        <v>63456</v>
      </c>
      <c r="B6197" s="58" t="s">
        <v>5057</v>
      </c>
      <c r="C6197" s="58" t="s">
        <v>423</v>
      </c>
      <c r="D6197" s="58" t="s">
        <v>575</v>
      </c>
      <c r="E6197" s="58">
        <v>750</v>
      </c>
      <c r="F6197" s="58">
        <v>12</v>
      </c>
      <c r="G6197" s="59">
        <v>11.5</v>
      </c>
      <c r="H6197" s="58" t="s">
        <v>421</v>
      </c>
      <c r="I6197" s="59">
        <v>12.99</v>
      </c>
      <c r="J6197">
        <v>1</v>
      </c>
      <c r="K6197" s="191"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6.73</v>
      </c>
      <c r="L6197" s="192" t="str">
        <f t="shared" si="96"/>
        <v>Wine750</v>
      </c>
      <c r="M6197" s="191">
        <f>VLOOKUP(L6197,'Slope %'!C:D,2,0)</f>
        <v>0.1</v>
      </c>
    </row>
    <row r="6198" spans="1:13" x14ac:dyDescent="0.25">
      <c r="A6198">
        <v>63457</v>
      </c>
      <c r="B6198" s="58" t="s">
        <v>5058</v>
      </c>
      <c r="C6198" s="58" t="s">
        <v>423</v>
      </c>
      <c r="D6198" s="58" t="s">
        <v>473</v>
      </c>
      <c r="E6198" s="58">
        <v>750</v>
      </c>
      <c r="F6198" s="58">
        <v>12</v>
      </c>
      <c r="G6198" s="59">
        <v>13</v>
      </c>
      <c r="H6198" s="58" t="s">
        <v>1701</v>
      </c>
      <c r="I6198" s="59">
        <v>12.99</v>
      </c>
      <c r="J6198">
        <v>1</v>
      </c>
      <c r="K6198" s="191"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7.61</v>
      </c>
      <c r="L6198" s="192" t="str">
        <f t="shared" si="96"/>
        <v>Wine750</v>
      </c>
      <c r="M6198" s="191">
        <f>VLOOKUP(L6198,'Slope %'!C:D,2,0)</f>
        <v>0.1</v>
      </c>
    </row>
    <row r="6199" spans="1:13" x14ac:dyDescent="0.25">
      <c r="A6199">
        <v>63458</v>
      </c>
      <c r="B6199" s="58" t="s">
        <v>5059</v>
      </c>
      <c r="C6199" s="58" t="s">
        <v>673</v>
      </c>
      <c r="D6199" s="58" t="s">
        <v>750</v>
      </c>
      <c r="E6199" s="58">
        <v>1420</v>
      </c>
      <c r="F6199" s="58">
        <v>6</v>
      </c>
      <c r="G6199" s="59">
        <v>5</v>
      </c>
      <c r="H6199" s="58" t="s">
        <v>416</v>
      </c>
      <c r="I6199" s="59">
        <v>12.99</v>
      </c>
      <c r="J6199">
        <v>4</v>
      </c>
      <c r="K6199" s="191"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5.54</v>
      </c>
      <c r="L6199" s="192" t="str">
        <f t="shared" si="96"/>
        <v>Ready to Drink1420</v>
      </c>
      <c r="M6199" s="191">
        <f>VLOOKUP(L6199,'Slope %'!C:D,2,0)</f>
        <v>0.12</v>
      </c>
    </row>
    <row r="6200" spans="1:13" x14ac:dyDescent="0.25">
      <c r="A6200">
        <v>63459</v>
      </c>
      <c r="B6200" s="58" t="s">
        <v>5060</v>
      </c>
      <c r="C6200" s="58" t="s">
        <v>673</v>
      </c>
      <c r="D6200" s="58" t="s">
        <v>2505</v>
      </c>
      <c r="E6200" s="58">
        <v>4260</v>
      </c>
      <c r="F6200" s="58">
        <v>2</v>
      </c>
      <c r="G6200" s="59">
        <v>7</v>
      </c>
      <c r="H6200" s="58" t="s">
        <v>1399</v>
      </c>
      <c r="I6200" s="59">
        <v>32.979999999999997</v>
      </c>
      <c r="J6200">
        <v>12</v>
      </c>
      <c r="K6200" s="191"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23.28</v>
      </c>
      <c r="L6200" s="192" t="str">
        <f t="shared" si="96"/>
        <v>Ready to Drink4260</v>
      </c>
      <c r="M6200" s="191">
        <f>VLOOKUP(L6200,'Slope %'!C:D,2,0)</f>
        <v>7.0000000000000007E-2</v>
      </c>
    </row>
    <row r="6201" spans="1:13" x14ac:dyDescent="0.25">
      <c r="A6201">
        <v>63459</v>
      </c>
      <c r="B6201" s="58" t="s">
        <v>5060</v>
      </c>
      <c r="C6201" s="58" t="s">
        <v>673</v>
      </c>
      <c r="D6201" s="58" t="s">
        <v>2505</v>
      </c>
      <c r="E6201" s="58">
        <v>4260</v>
      </c>
      <c r="F6201" s="58">
        <v>2</v>
      </c>
      <c r="G6201" s="59">
        <v>7</v>
      </c>
      <c r="H6201" s="58" t="s">
        <v>1399</v>
      </c>
      <c r="I6201" s="59">
        <v>32.979999999999997</v>
      </c>
      <c r="J6201">
        <v>12</v>
      </c>
      <c r="K6201" s="191"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23.28</v>
      </c>
      <c r="L6201" s="192" t="str">
        <f t="shared" si="96"/>
        <v>Ready to Drink4260</v>
      </c>
      <c r="M6201" s="191">
        <f>VLOOKUP(L6201,'Slope %'!C:D,2,0)</f>
        <v>7.0000000000000007E-2</v>
      </c>
    </row>
    <row r="6202" spans="1:13" x14ac:dyDescent="0.25">
      <c r="A6202">
        <v>63460</v>
      </c>
      <c r="B6202" s="58" t="s">
        <v>5061</v>
      </c>
      <c r="C6202" s="58" t="s">
        <v>673</v>
      </c>
      <c r="D6202" s="58" t="s">
        <v>1122</v>
      </c>
      <c r="E6202" s="58">
        <v>3784</v>
      </c>
      <c r="F6202" s="58">
        <v>3</v>
      </c>
      <c r="G6202" s="59">
        <v>4.5</v>
      </c>
      <c r="H6202" s="58" t="s">
        <v>600</v>
      </c>
      <c r="I6202" s="59">
        <v>32.79</v>
      </c>
      <c r="J6202">
        <v>8</v>
      </c>
      <c r="K6202" s="191"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13.29</v>
      </c>
      <c r="L6202" s="192" t="str">
        <f t="shared" si="96"/>
        <v>Ready to Drink3784</v>
      </c>
      <c r="M6202" s="191">
        <f>VLOOKUP(L6202,'Slope %'!C:D,2,0)</f>
        <v>7.0000000000000007E-2</v>
      </c>
    </row>
    <row r="6203" spans="1:13" x14ac:dyDescent="0.25">
      <c r="A6203">
        <v>63460</v>
      </c>
      <c r="B6203" s="58" t="s">
        <v>5061</v>
      </c>
      <c r="C6203" s="58" t="s">
        <v>673</v>
      </c>
      <c r="D6203" s="58" t="s">
        <v>1122</v>
      </c>
      <c r="E6203" s="58">
        <v>3784</v>
      </c>
      <c r="F6203" s="58">
        <v>3</v>
      </c>
      <c r="G6203" s="59">
        <v>4.5</v>
      </c>
      <c r="H6203" s="58" t="s">
        <v>600</v>
      </c>
      <c r="I6203" s="59">
        <v>32.79</v>
      </c>
      <c r="J6203">
        <v>8</v>
      </c>
      <c r="K6203" s="191"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13.29</v>
      </c>
      <c r="L6203" s="192" t="str">
        <f t="shared" si="96"/>
        <v>Ready to Drink3784</v>
      </c>
      <c r="M6203" s="191">
        <f>VLOOKUP(L6203,'Slope %'!C:D,2,0)</f>
        <v>7.0000000000000007E-2</v>
      </c>
    </row>
    <row r="6204" spans="1:13" x14ac:dyDescent="0.25">
      <c r="A6204">
        <v>63462</v>
      </c>
      <c r="B6204" s="58" t="s">
        <v>5062</v>
      </c>
      <c r="C6204" s="58" t="s">
        <v>423</v>
      </c>
      <c r="D6204" s="58" t="s">
        <v>538</v>
      </c>
      <c r="E6204" s="58">
        <v>750</v>
      </c>
      <c r="F6204" s="58">
        <v>12</v>
      </c>
      <c r="G6204" s="59">
        <v>14</v>
      </c>
      <c r="H6204" s="58" t="s">
        <v>1701</v>
      </c>
      <c r="I6204" s="59">
        <v>12.99</v>
      </c>
      <c r="J6204">
        <v>1</v>
      </c>
      <c r="K6204" s="191"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8.1999999999999993</v>
      </c>
      <c r="L6204" s="192" t="str">
        <f t="shared" si="96"/>
        <v>Wine750</v>
      </c>
      <c r="M6204" s="191">
        <f>VLOOKUP(L6204,'Slope %'!C:D,2,0)</f>
        <v>0.1</v>
      </c>
    </row>
    <row r="6205" spans="1:13" x14ac:dyDescent="0.25">
      <c r="A6205">
        <v>63463</v>
      </c>
      <c r="B6205" s="58" t="s">
        <v>5063</v>
      </c>
      <c r="C6205" s="58" t="s">
        <v>673</v>
      </c>
      <c r="D6205" s="58" t="s">
        <v>1091</v>
      </c>
      <c r="E6205" s="58">
        <v>355</v>
      </c>
      <c r="F6205" s="58">
        <v>24</v>
      </c>
      <c r="G6205" s="59">
        <v>7</v>
      </c>
      <c r="H6205" s="58" t="s">
        <v>1448</v>
      </c>
      <c r="I6205" s="59">
        <v>2.95</v>
      </c>
      <c r="J6205">
        <v>1</v>
      </c>
      <c r="K6205" s="191"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2.2000000000000002</v>
      </c>
      <c r="L6205" s="192" t="str">
        <f t="shared" si="96"/>
        <v>Ready to Drink355</v>
      </c>
      <c r="M6205" s="191">
        <f>VLOOKUP(L6205,'Slope %'!C:D,2,0)</f>
        <v>0.12</v>
      </c>
    </row>
    <row r="6206" spans="1:13" x14ac:dyDescent="0.25">
      <c r="A6206">
        <v>63463</v>
      </c>
      <c r="B6206" s="58" t="s">
        <v>5063</v>
      </c>
      <c r="C6206" s="58" t="s">
        <v>673</v>
      </c>
      <c r="D6206" s="58" t="s">
        <v>1091</v>
      </c>
      <c r="E6206" s="58">
        <v>355</v>
      </c>
      <c r="F6206" s="58">
        <v>24</v>
      </c>
      <c r="G6206" s="59">
        <v>7</v>
      </c>
      <c r="H6206" s="58" t="s">
        <v>1448</v>
      </c>
      <c r="I6206" s="59">
        <v>2.95</v>
      </c>
      <c r="J6206">
        <v>1</v>
      </c>
      <c r="K6206" s="191"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2.2000000000000002</v>
      </c>
      <c r="L6206" s="192" t="str">
        <f t="shared" si="96"/>
        <v>Ready to Drink355</v>
      </c>
      <c r="M6206" s="191">
        <f>VLOOKUP(L6206,'Slope %'!C:D,2,0)</f>
        <v>0.12</v>
      </c>
    </row>
    <row r="6207" spans="1:13" x14ac:dyDescent="0.25">
      <c r="A6207">
        <v>63467</v>
      </c>
      <c r="B6207" s="58" t="s">
        <v>5064</v>
      </c>
      <c r="C6207" s="58" t="s">
        <v>673</v>
      </c>
      <c r="D6207" s="58" t="s">
        <v>750</v>
      </c>
      <c r="E6207" s="58">
        <v>1420</v>
      </c>
      <c r="F6207" s="58">
        <v>6</v>
      </c>
      <c r="G6207" s="59">
        <v>5</v>
      </c>
      <c r="H6207" s="58" t="s">
        <v>416</v>
      </c>
      <c r="I6207" s="59">
        <v>12.99</v>
      </c>
      <c r="J6207">
        <v>4</v>
      </c>
      <c r="K6207" s="191"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5.54</v>
      </c>
      <c r="L6207" s="192" t="str">
        <f t="shared" si="96"/>
        <v>Ready to Drink1420</v>
      </c>
      <c r="M6207" s="191">
        <f>VLOOKUP(L6207,'Slope %'!C:D,2,0)</f>
        <v>0.12</v>
      </c>
    </row>
    <row r="6208" spans="1:13" x14ac:dyDescent="0.25">
      <c r="A6208">
        <v>63470</v>
      </c>
      <c r="B6208" s="58" t="s">
        <v>5065</v>
      </c>
      <c r="C6208" s="58" t="s">
        <v>673</v>
      </c>
      <c r="D6208" s="58" t="s">
        <v>750</v>
      </c>
      <c r="E6208" s="58">
        <v>1420</v>
      </c>
      <c r="F6208" s="58">
        <v>6</v>
      </c>
      <c r="G6208" s="59">
        <v>5</v>
      </c>
      <c r="H6208" s="58" t="s">
        <v>416</v>
      </c>
      <c r="I6208" s="59">
        <v>12.99</v>
      </c>
      <c r="J6208">
        <v>4</v>
      </c>
      <c r="K6208" s="191"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5.54</v>
      </c>
      <c r="L6208" s="192" t="str">
        <f t="shared" si="96"/>
        <v>Ready to Drink1420</v>
      </c>
      <c r="M6208" s="191">
        <f>VLOOKUP(L6208,'Slope %'!C:D,2,0)</f>
        <v>0.12</v>
      </c>
    </row>
    <row r="6209" spans="1:13" x14ac:dyDescent="0.25">
      <c r="A6209">
        <v>63471</v>
      </c>
      <c r="B6209" s="58" t="s">
        <v>5066</v>
      </c>
      <c r="C6209" s="58" t="s">
        <v>673</v>
      </c>
      <c r="D6209" s="58" t="s">
        <v>750</v>
      </c>
      <c r="E6209" s="58">
        <v>4260</v>
      </c>
      <c r="F6209" s="58">
        <v>2</v>
      </c>
      <c r="G6209" s="59">
        <v>5</v>
      </c>
      <c r="H6209" s="58" t="s">
        <v>416</v>
      </c>
      <c r="I6209" s="59">
        <v>30.99</v>
      </c>
      <c r="J6209">
        <v>12</v>
      </c>
      <c r="K6209" s="191"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16.63</v>
      </c>
      <c r="L6209" s="192" t="str">
        <f t="shared" si="96"/>
        <v>Ready to Drink4260</v>
      </c>
      <c r="M6209" s="191">
        <f>VLOOKUP(L6209,'Slope %'!C:D,2,0)</f>
        <v>7.0000000000000007E-2</v>
      </c>
    </row>
    <row r="6210" spans="1:13" x14ac:dyDescent="0.25">
      <c r="A6210">
        <v>63472</v>
      </c>
      <c r="B6210" s="58" t="s">
        <v>5067</v>
      </c>
      <c r="C6210" s="58" t="s">
        <v>410</v>
      </c>
      <c r="D6210" s="58" t="s">
        <v>717</v>
      </c>
      <c r="E6210" s="58">
        <v>473</v>
      </c>
      <c r="F6210" s="58">
        <v>24</v>
      </c>
      <c r="G6210" s="59">
        <v>6.1</v>
      </c>
      <c r="H6210" s="58" t="s">
        <v>1613</v>
      </c>
      <c r="I6210" s="59">
        <v>2.99</v>
      </c>
      <c r="J6210">
        <v>1</v>
      </c>
      <c r="K6210" s="191"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2.25</v>
      </c>
      <c r="L6210" s="192" t="str">
        <f t="shared" si="96"/>
        <v>Beer473</v>
      </c>
      <c r="M6210" s="191">
        <f>VLOOKUP(L6210,'Slope %'!C:D,2,0)</f>
        <v>0.12</v>
      </c>
    </row>
    <row r="6211" spans="1:13" x14ac:dyDescent="0.25">
      <c r="A6211">
        <v>63472</v>
      </c>
      <c r="B6211" s="58" t="s">
        <v>5067</v>
      </c>
      <c r="C6211" s="58" t="s">
        <v>410</v>
      </c>
      <c r="D6211" s="58" t="s">
        <v>717</v>
      </c>
      <c r="E6211" s="58">
        <v>473</v>
      </c>
      <c r="F6211" s="58">
        <v>24</v>
      </c>
      <c r="G6211" s="59">
        <v>6.1</v>
      </c>
      <c r="H6211" s="58" t="s">
        <v>1613</v>
      </c>
      <c r="I6211" s="59">
        <v>2.99</v>
      </c>
      <c r="J6211">
        <v>1</v>
      </c>
      <c r="K6211" s="191"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2.25</v>
      </c>
      <c r="L6211" s="192" t="str">
        <f t="shared" ref="L6211:L6274" si="97">(_xlfn.CONCAT(C6211,E6211))</f>
        <v>Beer473</v>
      </c>
      <c r="M6211" s="191">
        <f>VLOOKUP(L6211,'Slope %'!C:D,2,0)</f>
        <v>0.12</v>
      </c>
    </row>
    <row r="6212" spans="1:13" x14ac:dyDescent="0.25">
      <c r="A6212">
        <v>63485</v>
      </c>
      <c r="B6212" s="58" t="s">
        <v>5068</v>
      </c>
      <c r="C6212" s="58" t="s">
        <v>410</v>
      </c>
      <c r="D6212" s="58" t="s">
        <v>677</v>
      </c>
      <c r="E6212" s="58">
        <v>473</v>
      </c>
      <c r="F6212" s="58">
        <v>24</v>
      </c>
      <c r="G6212" s="59">
        <v>4.7</v>
      </c>
      <c r="H6212" s="58" t="s">
        <v>2066</v>
      </c>
      <c r="I6212" s="59">
        <v>3.99</v>
      </c>
      <c r="J6212">
        <v>1</v>
      </c>
      <c r="K6212" s="191"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1.74</v>
      </c>
      <c r="L6212" s="192" t="str">
        <f t="shared" si="97"/>
        <v>Beer473</v>
      </c>
      <c r="M6212" s="191">
        <f>VLOOKUP(L6212,'Slope %'!C:D,2,0)</f>
        <v>0.12</v>
      </c>
    </row>
    <row r="6213" spans="1:13" x14ac:dyDescent="0.25">
      <c r="A6213">
        <v>63485</v>
      </c>
      <c r="B6213" s="58" t="s">
        <v>5068</v>
      </c>
      <c r="C6213" s="58" t="s">
        <v>410</v>
      </c>
      <c r="D6213" s="58" t="s">
        <v>677</v>
      </c>
      <c r="E6213" s="58">
        <v>473</v>
      </c>
      <c r="F6213" s="58">
        <v>24</v>
      </c>
      <c r="G6213" s="59">
        <v>4.7</v>
      </c>
      <c r="H6213" s="58" t="s">
        <v>2066</v>
      </c>
      <c r="I6213" s="59">
        <v>3.99</v>
      </c>
      <c r="J6213">
        <v>1</v>
      </c>
      <c r="K6213" s="191"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1.74</v>
      </c>
      <c r="L6213" s="192" t="str">
        <f t="shared" si="97"/>
        <v>Beer473</v>
      </c>
      <c r="M6213" s="191">
        <f>VLOOKUP(L6213,'Slope %'!C:D,2,0)</f>
        <v>0.12</v>
      </c>
    </row>
    <row r="6214" spans="1:13" x14ac:dyDescent="0.25">
      <c r="A6214">
        <v>63506</v>
      </c>
      <c r="B6214" s="58" t="s">
        <v>5069</v>
      </c>
      <c r="C6214" s="58" t="s">
        <v>673</v>
      </c>
      <c r="D6214" s="58" t="s">
        <v>750</v>
      </c>
      <c r="E6214" s="58">
        <v>473</v>
      </c>
      <c r="F6214" s="58">
        <v>24</v>
      </c>
      <c r="G6214" s="59">
        <v>7</v>
      </c>
      <c r="H6214" s="58" t="s">
        <v>2244</v>
      </c>
      <c r="I6214" s="59">
        <v>3.99</v>
      </c>
      <c r="J6214">
        <v>1</v>
      </c>
      <c r="K6214" s="191"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2.74</v>
      </c>
      <c r="L6214" s="192" t="str">
        <f t="shared" si="97"/>
        <v>Ready to Drink473</v>
      </c>
      <c r="M6214" s="191">
        <f>VLOOKUP(L6214,'Slope %'!C:D,2,0)</f>
        <v>0.12</v>
      </c>
    </row>
    <row r="6215" spans="1:13" x14ac:dyDescent="0.25">
      <c r="A6215">
        <v>63506</v>
      </c>
      <c r="B6215" s="58" t="s">
        <v>5069</v>
      </c>
      <c r="C6215" s="58" t="s">
        <v>673</v>
      </c>
      <c r="D6215" s="58" t="s">
        <v>750</v>
      </c>
      <c r="E6215" s="58">
        <v>473</v>
      </c>
      <c r="F6215" s="58">
        <v>24</v>
      </c>
      <c r="G6215" s="59">
        <v>7</v>
      </c>
      <c r="H6215" s="58" t="s">
        <v>2244</v>
      </c>
      <c r="I6215" s="59">
        <v>3.99</v>
      </c>
      <c r="J6215">
        <v>1</v>
      </c>
      <c r="K6215" s="191"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2.74</v>
      </c>
      <c r="L6215" s="192" t="str">
        <f t="shared" si="97"/>
        <v>Ready to Drink473</v>
      </c>
      <c r="M6215" s="191">
        <f>VLOOKUP(L6215,'Slope %'!C:D,2,0)</f>
        <v>0.12</v>
      </c>
    </row>
    <row r="6216" spans="1:13" x14ac:dyDescent="0.25">
      <c r="A6216">
        <v>63508</v>
      </c>
      <c r="B6216" s="58" t="s">
        <v>5070</v>
      </c>
      <c r="C6216" s="58" t="s">
        <v>410</v>
      </c>
      <c r="D6216" s="58" t="s">
        <v>717</v>
      </c>
      <c r="E6216" s="58">
        <v>750</v>
      </c>
      <c r="F6216" s="58">
        <v>6</v>
      </c>
      <c r="G6216" s="59">
        <v>10.5</v>
      </c>
      <c r="H6216" s="58" t="s">
        <v>1176</v>
      </c>
      <c r="I6216" s="59">
        <v>49.99</v>
      </c>
      <c r="J6216">
        <v>1</v>
      </c>
      <c r="K6216" s="191"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6.15</v>
      </c>
      <c r="L6216" s="192" t="str">
        <f t="shared" si="97"/>
        <v>Beer750</v>
      </c>
      <c r="M6216" s="191">
        <f>VLOOKUP(L6216,'Slope %'!C:D,2,0)</f>
        <v>0.12</v>
      </c>
    </row>
    <row r="6217" spans="1:13" x14ac:dyDescent="0.25">
      <c r="A6217">
        <v>63510</v>
      </c>
      <c r="B6217" s="58" t="s">
        <v>5071</v>
      </c>
      <c r="C6217" s="58" t="s">
        <v>423</v>
      </c>
      <c r="D6217" s="58" t="s">
        <v>538</v>
      </c>
      <c r="E6217" s="58">
        <v>750</v>
      </c>
      <c r="F6217" s="58">
        <v>12</v>
      </c>
      <c r="G6217" s="59">
        <v>13</v>
      </c>
      <c r="H6217" s="58" t="s">
        <v>456</v>
      </c>
      <c r="I6217" s="59">
        <v>13.49</v>
      </c>
      <c r="J6217">
        <v>1</v>
      </c>
      <c r="K6217" s="191"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7.61</v>
      </c>
      <c r="L6217" s="192" t="str">
        <f t="shared" si="97"/>
        <v>Wine750</v>
      </c>
      <c r="M6217" s="191">
        <f>VLOOKUP(L6217,'Slope %'!C:D,2,0)</f>
        <v>0.1</v>
      </c>
    </row>
    <row r="6218" spans="1:13" x14ac:dyDescent="0.25">
      <c r="A6218">
        <v>63515</v>
      </c>
      <c r="B6218" s="58" t="s">
        <v>5072</v>
      </c>
      <c r="C6218" s="58" t="s">
        <v>423</v>
      </c>
      <c r="D6218" s="58" t="s">
        <v>436</v>
      </c>
      <c r="E6218" s="58">
        <v>750</v>
      </c>
      <c r="F6218" s="58">
        <v>6</v>
      </c>
      <c r="G6218" s="59">
        <v>14.5</v>
      </c>
      <c r="H6218" s="58" t="s">
        <v>471</v>
      </c>
      <c r="I6218" s="59">
        <v>39.99</v>
      </c>
      <c r="J6218">
        <v>1</v>
      </c>
      <c r="K6218" s="191"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8.49</v>
      </c>
      <c r="L6218" s="192" t="str">
        <f t="shared" si="97"/>
        <v>Wine750</v>
      </c>
      <c r="M6218" s="191">
        <f>VLOOKUP(L6218,'Slope %'!C:D,2,0)</f>
        <v>0.1</v>
      </c>
    </row>
    <row r="6219" spans="1:13" x14ac:dyDescent="0.25">
      <c r="A6219">
        <v>63523</v>
      </c>
      <c r="B6219" s="58" t="s">
        <v>5073</v>
      </c>
      <c r="C6219" s="58" t="s">
        <v>414</v>
      </c>
      <c r="D6219" s="58" t="s">
        <v>715</v>
      </c>
      <c r="E6219" s="58">
        <v>750</v>
      </c>
      <c r="F6219" s="58">
        <v>6</v>
      </c>
      <c r="G6219" s="59">
        <v>20</v>
      </c>
      <c r="H6219" s="58" t="s">
        <v>448</v>
      </c>
      <c r="I6219" s="59">
        <v>32.99</v>
      </c>
      <c r="J6219">
        <v>1</v>
      </c>
      <c r="K6219" s="191"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11.71</v>
      </c>
      <c r="L6219" s="192" t="str">
        <f t="shared" si="97"/>
        <v>Spirits750</v>
      </c>
      <c r="M6219" s="191">
        <f>VLOOKUP(L6219,'Slope %'!C:D,2,0)</f>
        <v>7.0000000000000007E-2</v>
      </c>
    </row>
    <row r="6220" spans="1:13" x14ac:dyDescent="0.25">
      <c r="A6220">
        <v>63539</v>
      </c>
      <c r="B6220" s="58" t="s">
        <v>5074</v>
      </c>
      <c r="C6220" s="58" t="s">
        <v>423</v>
      </c>
      <c r="D6220" s="58" t="s">
        <v>476</v>
      </c>
      <c r="E6220" s="58">
        <v>750</v>
      </c>
      <c r="F6220" s="58">
        <v>12</v>
      </c>
      <c r="G6220" s="59">
        <v>14</v>
      </c>
      <c r="H6220" s="58" t="s">
        <v>1701</v>
      </c>
      <c r="I6220" s="59">
        <v>19.989999999999998</v>
      </c>
      <c r="J6220">
        <v>1</v>
      </c>
      <c r="K6220" s="191"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8.1999999999999993</v>
      </c>
      <c r="L6220" s="192" t="str">
        <f t="shared" si="97"/>
        <v>Wine750</v>
      </c>
      <c r="M6220" s="191">
        <f>VLOOKUP(L6220,'Slope %'!C:D,2,0)</f>
        <v>0.1</v>
      </c>
    </row>
    <row r="6221" spans="1:13" x14ac:dyDescent="0.25">
      <c r="A6221">
        <v>63563</v>
      </c>
      <c r="B6221" s="58" t="s">
        <v>5075</v>
      </c>
      <c r="C6221" s="58" t="s">
        <v>423</v>
      </c>
      <c r="D6221" s="58" t="s">
        <v>476</v>
      </c>
      <c r="E6221" s="58">
        <v>750</v>
      </c>
      <c r="F6221" s="58">
        <v>12</v>
      </c>
      <c r="G6221" s="59">
        <v>13.5</v>
      </c>
      <c r="H6221" s="58" t="s">
        <v>421</v>
      </c>
      <c r="I6221" s="59">
        <v>12.99</v>
      </c>
      <c r="J6221">
        <v>1</v>
      </c>
      <c r="K6221" s="191"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7.9</v>
      </c>
      <c r="L6221" s="192" t="str">
        <f t="shared" si="97"/>
        <v>Wine750</v>
      </c>
      <c r="M6221" s="191">
        <f>VLOOKUP(L6221,'Slope %'!C:D,2,0)</f>
        <v>0.1</v>
      </c>
    </row>
    <row r="6222" spans="1:13" x14ac:dyDescent="0.25">
      <c r="A6222">
        <v>63587</v>
      </c>
      <c r="B6222" s="58" t="s">
        <v>5076</v>
      </c>
      <c r="C6222" s="58" t="s">
        <v>423</v>
      </c>
      <c r="D6222" s="58" t="s">
        <v>465</v>
      </c>
      <c r="E6222" s="58">
        <v>750</v>
      </c>
      <c r="F6222" s="58">
        <v>6</v>
      </c>
      <c r="G6222" s="59">
        <v>13</v>
      </c>
      <c r="H6222" s="58" t="s">
        <v>421</v>
      </c>
      <c r="I6222" s="59">
        <v>29.99</v>
      </c>
      <c r="J6222">
        <v>1</v>
      </c>
      <c r="K6222" s="191"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7.61</v>
      </c>
      <c r="L6222" s="192" t="str">
        <f t="shared" si="97"/>
        <v>Wine750</v>
      </c>
      <c r="M6222" s="191">
        <f>VLOOKUP(L6222,'Slope %'!C:D,2,0)</f>
        <v>0.1</v>
      </c>
    </row>
    <row r="6223" spans="1:13" x14ac:dyDescent="0.25">
      <c r="A6223">
        <v>63594</v>
      </c>
      <c r="B6223" s="58" t="s">
        <v>5077</v>
      </c>
      <c r="C6223" s="58" t="s">
        <v>410</v>
      </c>
      <c r="D6223" s="58" t="s">
        <v>677</v>
      </c>
      <c r="E6223" s="58">
        <v>473</v>
      </c>
      <c r="F6223" s="58">
        <v>24</v>
      </c>
      <c r="G6223" s="59">
        <v>5</v>
      </c>
      <c r="H6223" s="58" t="s">
        <v>4754</v>
      </c>
      <c r="I6223" s="59">
        <v>3.99</v>
      </c>
      <c r="J6223">
        <v>1</v>
      </c>
      <c r="K6223" s="191"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1.85</v>
      </c>
      <c r="L6223" s="192" t="str">
        <f t="shared" si="97"/>
        <v>Beer473</v>
      </c>
      <c r="M6223" s="191">
        <f>VLOOKUP(L6223,'Slope %'!C:D,2,0)</f>
        <v>0.12</v>
      </c>
    </row>
    <row r="6224" spans="1:13" x14ac:dyDescent="0.25">
      <c r="A6224">
        <v>63594</v>
      </c>
      <c r="B6224" s="58" t="s">
        <v>5077</v>
      </c>
      <c r="C6224" s="58" t="s">
        <v>410</v>
      </c>
      <c r="D6224" s="58" t="s">
        <v>677</v>
      </c>
      <c r="E6224" s="58">
        <v>473</v>
      </c>
      <c r="F6224" s="58">
        <v>24</v>
      </c>
      <c r="G6224" s="59">
        <v>5</v>
      </c>
      <c r="H6224" s="58" t="s">
        <v>2181</v>
      </c>
      <c r="I6224" s="59">
        <v>3.99</v>
      </c>
      <c r="J6224">
        <v>1</v>
      </c>
      <c r="K6224" s="191"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1.85</v>
      </c>
      <c r="L6224" s="192" t="str">
        <f t="shared" si="97"/>
        <v>Beer473</v>
      </c>
      <c r="M6224" s="191">
        <f>VLOOKUP(L6224,'Slope %'!C:D,2,0)</f>
        <v>0.12</v>
      </c>
    </row>
    <row r="6225" spans="1:13" x14ac:dyDescent="0.25">
      <c r="A6225">
        <v>63600</v>
      </c>
      <c r="B6225" s="58" t="s">
        <v>5078</v>
      </c>
      <c r="C6225" s="58" t="s">
        <v>414</v>
      </c>
      <c r="D6225" s="58" t="s">
        <v>447</v>
      </c>
      <c r="E6225" s="58">
        <v>200</v>
      </c>
      <c r="F6225" s="58">
        <v>24</v>
      </c>
      <c r="G6225" s="59">
        <v>15</v>
      </c>
      <c r="H6225" s="58" t="s">
        <v>448</v>
      </c>
      <c r="I6225" s="59">
        <v>7.29</v>
      </c>
      <c r="J6225">
        <v>1</v>
      </c>
      <c r="K6225" s="191"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3.19</v>
      </c>
      <c r="L6225" s="192" t="str">
        <f t="shared" si="97"/>
        <v>Spirits200</v>
      </c>
      <c r="M6225" s="191">
        <f>VLOOKUP(L6225,'Slope %'!C:D,2,0)</f>
        <v>0.1</v>
      </c>
    </row>
    <row r="6226" spans="1:13" x14ac:dyDescent="0.25">
      <c r="A6226">
        <v>63611</v>
      </c>
      <c r="B6226" s="58" t="s">
        <v>5079</v>
      </c>
      <c r="C6226" s="58" t="s">
        <v>673</v>
      </c>
      <c r="D6226" s="58" t="s">
        <v>674</v>
      </c>
      <c r="E6226" s="58">
        <v>473</v>
      </c>
      <c r="F6226" s="58">
        <v>24</v>
      </c>
      <c r="G6226" s="59">
        <v>7</v>
      </c>
      <c r="H6226" s="58" t="s">
        <v>421</v>
      </c>
      <c r="I6226" s="59">
        <v>3.99</v>
      </c>
      <c r="J6226">
        <v>1</v>
      </c>
      <c r="K6226" s="191"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2.74</v>
      </c>
      <c r="L6226" s="192" t="str">
        <f t="shared" si="97"/>
        <v>Ready to Drink473</v>
      </c>
      <c r="M6226" s="191">
        <f>VLOOKUP(L6226,'Slope %'!C:D,2,0)</f>
        <v>0.12</v>
      </c>
    </row>
    <row r="6227" spans="1:13" x14ac:dyDescent="0.25">
      <c r="A6227">
        <v>63612</v>
      </c>
      <c r="B6227" s="58" t="s">
        <v>5080</v>
      </c>
      <c r="C6227" s="58" t="s">
        <v>673</v>
      </c>
      <c r="D6227" s="58" t="s">
        <v>1091</v>
      </c>
      <c r="E6227" s="58">
        <v>473</v>
      </c>
      <c r="F6227" s="58">
        <v>24</v>
      </c>
      <c r="G6227" s="59">
        <v>7</v>
      </c>
      <c r="H6227" s="58" t="s">
        <v>1399</v>
      </c>
      <c r="I6227" s="59">
        <v>3.79</v>
      </c>
      <c r="J6227">
        <v>1</v>
      </c>
      <c r="K6227" s="191"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2.74</v>
      </c>
      <c r="L6227" s="192" t="str">
        <f t="shared" si="97"/>
        <v>Ready to Drink473</v>
      </c>
      <c r="M6227" s="191">
        <f>VLOOKUP(L6227,'Slope %'!C:D,2,0)</f>
        <v>0.12</v>
      </c>
    </row>
    <row r="6228" spans="1:13" x14ac:dyDescent="0.25">
      <c r="A6228">
        <v>63612</v>
      </c>
      <c r="B6228" s="58" t="s">
        <v>5080</v>
      </c>
      <c r="C6228" s="58" t="s">
        <v>673</v>
      </c>
      <c r="D6228" s="58" t="s">
        <v>1091</v>
      </c>
      <c r="E6228" s="58">
        <v>473</v>
      </c>
      <c r="F6228" s="58">
        <v>24</v>
      </c>
      <c r="G6228" s="59">
        <v>7</v>
      </c>
      <c r="H6228" s="58" t="s">
        <v>1399</v>
      </c>
      <c r="I6228" s="59">
        <v>3.79</v>
      </c>
      <c r="J6228">
        <v>1</v>
      </c>
      <c r="K6228" s="191"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2.74</v>
      </c>
      <c r="L6228" s="192" t="str">
        <f t="shared" si="97"/>
        <v>Ready to Drink473</v>
      </c>
      <c r="M6228" s="191">
        <f>VLOOKUP(L6228,'Slope %'!C:D,2,0)</f>
        <v>0.12</v>
      </c>
    </row>
    <row r="6229" spans="1:13" x14ac:dyDescent="0.25">
      <c r="A6229">
        <v>63614</v>
      </c>
      <c r="B6229" s="58" t="s">
        <v>4629</v>
      </c>
      <c r="C6229" s="58" t="s">
        <v>673</v>
      </c>
      <c r="D6229" s="58" t="s">
        <v>750</v>
      </c>
      <c r="E6229" s="58">
        <v>1420</v>
      </c>
      <c r="F6229" s="58">
        <v>6</v>
      </c>
      <c r="G6229" s="59">
        <v>7</v>
      </c>
      <c r="H6229" s="58" t="s">
        <v>1399</v>
      </c>
      <c r="I6229" s="59">
        <v>17.059999999999999</v>
      </c>
      <c r="J6229">
        <v>4</v>
      </c>
      <c r="K6229" s="191"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7.76</v>
      </c>
      <c r="L6229" s="192" t="str">
        <f t="shared" si="97"/>
        <v>Ready to Drink1420</v>
      </c>
      <c r="M6229" s="191">
        <f>VLOOKUP(L6229,'Slope %'!C:D,2,0)</f>
        <v>0.12</v>
      </c>
    </row>
    <row r="6230" spans="1:13" x14ac:dyDescent="0.25">
      <c r="A6230">
        <v>63614</v>
      </c>
      <c r="B6230" s="58" t="s">
        <v>4629</v>
      </c>
      <c r="C6230" s="58" t="s">
        <v>673</v>
      </c>
      <c r="D6230" s="58" t="s">
        <v>750</v>
      </c>
      <c r="E6230" s="58">
        <v>1420</v>
      </c>
      <c r="F6230" s="58">
        <v>6</v>
      </c>
      <c r="G6230" s="59">
        <v>7</v>
      </c>
      <c r="H6230" s="58" t="s">
        <v>1399</v>
      </c>
      <c r="I6230" s="59">
        <v>17.059999999999999</v>
      </c>
      <c r="J6230">
        <v>4</v>
      </c>
      <c r="K6230" s="191"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7.76</v>
      </c>
      <c r="L6230" s="192" t="str">
        <f t="shared" si="97"/>
        <v>Ready to Drink1420</v>
      </c>
      <c r="M6230" s="191">
        <f>VLOOKUP(L6230,'Slope %'!C:D,2,0)</f>
        <v>0.12</v>
      </c>
    </row>
    <row r="6231" spans="1:13" x14ac:dyDescent="0.25">
      <c r="A6231">
        <v>63615</v>
      </c>
      <c r="B6231" s="58" t="s">
        <v>5081</v>
      </c>
      <c r="C6231" s="58" t="s">
        <v>673</v>
      </c>
      <c r="D6231" s="58" t="s">
        <v>1264</v>
      </c>
      <c r="E6231" s="58">
        <v>473</v>
      </c>
      <c r="F6231" s="58">
        <v>24</v>
      </c>
      <c r="G6231" s="59">
        <v>5</v>
      </c>
      <c r="H6231" s="58" t="s">
        <v>421</v>
      </c>
      <c r="I6231" s="59">
        <v>3.99</v>
      </c>
      <c r="J6231">
        <v>1</v>
      </c>
      <c r="K6231" s="191"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1.96</v>
      </c>
      <c r="L6231" s="192" t="str">
        <f t="shared" si="97"/>
        <v>Ready to Drink473</v>
      </c>
      <c r="M6231" s="191">
        <f>VLOOKUP(L6231,'Slope %'!C:D,2,0)</f>
        <v>0.12</v>
      </c>
    </row>
    <row r="6232" spans="1:13" x14ac:dyDescent="0.25">
      <c r="A6232">
        <v>63616</v>
      </c>
      <c r="B6232" s="58" t="s">
        <v>5082</v>
      </c>
      <c r="C6232" s="58" t="s">
        <v>673</v>
      </c>
      <c r="D6232" s="58" t="s">
        <v>1264</v>
      </c>
      <c r="E6232" s="58">
        <v>2840</v>
      </c>
      <c r="F6232" s="58">
        <v>3</v>
      </c>
      <c r="G6232" s="59">
        <v>5</v>
      </c>
      <c r="H6232" s="58" t="s">
        <v>1399</v>
      </c>
      <c r="I6232" s="59">
        <v>24.18</v>
      </c>
      <c r="J6232">
        <v>8</v>
      </c>
      <c r="K6232" s="191"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11.09</v>
      </c>
      <c r="L6232" s="192" t="str">
        <f t="shared" si="97"/>
        <v>Ready to Drink2840</v>
      </c>
      <c r="M6232" s="191">
        <f>VLOOKUP(L6232,'Slope %'!C:D,2,0)</f>
        <v>7.0000000000000007E-2</v>
      </c>
    </row>
    <row r="6233" spans="1:13" x14ac:dyDescent="0.25">
      <c r="A6233">
        <v>63616</v>
      </c>
      <c r="B6233" s="58" t="s">
        <v>5082</v>
      </c>
      <c r="C6233" s="58" t="s">
        <v>673</v>
      </c>
      <c r="D6233" s="58" t="s">
        <v>1264</v>
      </c>
      <c r="E6233" s="58">
        <v>2840</v>
      </c>
      <c r="F6233" s="58">
        <v>3</v>
      </c>
      <c r="G6233" s="59">
        <v>5</v>
      </c>
      <c r="H6233" s="58" t="s">
        <v>1399</v>
      </c>
      <c r="I6233" s="59">
        <v>24.18</v>
      </c>
      <c r="J6233">
        <v>8</v>
      </c>
      <c r="K6233" s="191"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11.09</v>
      </c>
      <c r="L6233" s="192" t="str">
        <f t="shared" si="97"/>
        <v>Ready to Drink2840</v>
      </c>
      <c r="M6233" s="191">
        <f>VLOOKUP(L6233,'Slope %'!C:D,2,0)</f>
        <v>7.0000000000000007E-2</v>
      </c>
    </row>
    <row r="6234" spans="1:13" x14ac:dyDescent="0.25">
      <c r="A6234">
        <v>63617</v>
      </c>
      <c r="B6234" s="58" t="s">
        <v>5083</v>
      </c>
      <c r="C6234" s="58" t="s">
        <v>673</v>
      </c>
      <c r="D6234" s="58" t="s">
        <v>750</v>
      </c>
      <c r="E6234" s="58">
        <v>2000</v>
      </c>
      <c r="F6234" s="58">
        <v>8</v>
      </c>
      <c r="G6234" s="59">
        <v>7</v>
      </c>
      <c r="H6234" s="58" t="s">
        <v>697</v>
      </c>
      <c r="I6234" s="59">
        <v>10.93</v>
      </c>
      <c r="J6234">
        <v>1</v>
      </c>
      <c r="K6234" s="191"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10.93</v>
      </c>
      <c r="L6234" s="192" t="str">
        <f t="shared" si="97"/>
        <v>Ready to Drink2000</v>
      </c>
      <c r="M6234" s="191">
        <f>VLOOKUP(L6234,'Slope %'!C:D,2,0)</f>
        <v>0.1</v>
      </c>
    </row>
    <row r="6235" spans="1:13" x14ac:dyDescent="0.25">
      <c r="A6235">
        <v>63617</v>
      </c>
      <c r="B6235" s="58" t="s">
        <v>5083</v>
      </c>
      <c r="C6235" s="58" t="s">
        <v>673</v>
      </c>
      <c r="D6235" s="58" t="s">
        <v>750</v>
      </c>
      <c r="E6235" s="58">
        <v>2000</v>
      </c>
      <c r="F6235" s="58">
        <v>8</v>
      </c>
      <c r="G6235" s="59">
        <v>7</v>
      </c>
      <c r="H6235" s="58" t="s">
        <v>697</v>
      </c>
      <c r="I6235" s="59">
        <v>10.93</v>
      </c>
      <c r="J6235">
        <v>1</v>
      </c>
      <c r="K6235" s="191"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10.93</v>
      </c>
      <c r="L6235" s="192" t="str">
        <f t="shared" si="97"/>
        <v>Ready to Drink2000</v>
      </c>
      <c r="M6235" s="191">
        <f>VLOOKUP(L6235,'Slope %'!C:D,2,0)</f>
        <v>0.1</v>
      </c>
    </row>
    <row r="6236" spans="1:13" x14ac:dyDescent="0.25">
      <c r="A6236">
        <v>63619</v>
      </c>
      <c r="B6236" s="58" t="s">
        <v>5084</v>
      </c>
      <c r="C6236" s="58" t="s">
        <v>673</v>
      </c>
      <c r="D6236" s="58" t="s">
        <v>674</v>
      </c>
      <c r="E6236" s="58">
        <v>2840</v>
      </c>
      <c r="F6236" s="58">
        <v>3</v>
      </c>
      <c r="G6236" s="59">
        <v>5</v>
      </c>
      <c r="H6236" s="58" t="s">
        <v>751</v>
      </c>
      <c r="I6236" s="59">
        <v>24.99</v>
      </c>
      <c r="J6236">
        <v>8</v>
      </c>
      <c r="K6236" s="191"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11.09</v>
      </c>
      <c r="L6236" s="192" t="str">
        <f t="shared" si="97"/>
        <v>Ready to Drink2840</v>
      </c>
      <c r="M6236" s="191">
        <f>VLOOKUP(L6236,'Slope %'!C:D,2,0)</f>
        <v>7.0000000000000007E-2</v>
      </c>
    </row>
    <row r="6237" spans="1:13" x14ac:dyDescent="0.25">
      <c r="A6237">
        <v>63626</v>
      </c>
      <c r="B6237" s="58" t="s">
        <v>5085</v>
      </c>
      <c r="C6237" s="58" t="s">
        <v>414</v>
      </c>
      <c r="D6237" s="58" t="s">
        <v>552</v>
      </c>
      <c r="E6237" s="58">
        <v>200</v>
      </c>
      <c r="F6237" s="58">
        <v>24</v>
      </c>
      <c r="G6237" s="59">
        <v>15</v>
      </c>
      <c r="H6237" s="58" t="s">
        <v>448</v>
      </c>
      <c r="I6237" s="59">
        <v>7.29</v>
      </c>
      <c r="J6237">
        <v>1</v>
      </c>
      <c r="K6237" s="191"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3.19</v>
      </c>
      <c r="L6237" s="192" t="str">
        <f t="shared" si="97"/>
        <v>Spirits200</v>
      </c>
      <c r="M6237" s="191">
        <f>VLOOKUP(L6237,'Slope %'!C:D,2,0)</f>
        <v>0.1</v>
      </c>
    </row>
    <row r="6238" spans="1:13" x14ac:dyDescent="0.25">
      <c r="A6238">
        <v>63642</v>
      </c>
      <c r="B6238" s="58" t="s">
        <v>5086</v>
      </c>
      <c r="C6238" s="58" t="s">
        <v>423</v>
      </c>
      <c r="D6238" s="58" t="s">
        <v>1014</v>
      </c>
      <c r="E6238" s="58">
        <v>1000</v>
      </c>
      <c r="F6238" s="58">
        <v>12</v>
      </c>
      <c r="G6238" s="59">
        <v>5</v>
      </c>
      <c r="H6238" s="58" t="s">
        <v>456</v>
      </c>
      <c r="I6238" s="59">
        <v>13.95</v>
      </c>
      <c r="J6238">
        <v>1</v>
      </c>
      <c r="K6238" s="191"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3.9</v>
      </c>
      <c r="L6238" s="192" t="str">
        <f t="shared" si="97"/>
        <v>Wine1000</v>
      </c>
      <c r="M6238" s="191">
        <f>VLOOKUP(L6238,'Slope %'!C:D,2,0)</f>
        <v>7.0000000000000007E-2</v>
      </c>
    </row>
    <row r="6239" spans="1:13" x14ac:dyDescent="0.25">
      <c r="A6239">
        <v>63643</v>
      </c>
      <c r="B6239" s="58" t="s">
        <v>5087</v>
      </c>
      <c r="C6239" s="58" t="s">
        <v>423</v>
      </c>
      <c r="D6239" s="58" t="s">
        <v>1014</v>
      </c>
      <c r="E6239" s="58">
        <v>1000</v>
      </c>
      <c r="F6239" s="58">
        <v>12</v>
      </c>
      <c r="G6239" s="59">
        <v>5</v>
      </c>
      <c r="H6239" s="58" t="s">
        <v>456</v>
      </c>
      <c r="I6239" s="59">
        <v>13.95</v>
      </c>
      <c r="J6239">
        <v>1</v>
      </c>
      <c r="K6239" s="191"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3.9</v>
      </c>
      <c r="L6239" s="192" t="str">
        <f t="shared" si="97"/>
        <v>Wine1000</v>
      </c>
      <c r="M6239" s="191">
        <f>VLOOKUP(L6239,'Slope %'!C:D,2,0)</f>
        <v>7.0000000000000007E-2</v>
      </c>
    </row>
    <row r="6240" spans="1:13" x14ac:dyDescent="0.25">
      <c r="A6240">
        <v>63644</v>
      </c>
      <c r="B6240" s="58" t="s">
        <v>5088</v>
      </c>
      <c r="C6240" s="58" t="s">
        <v>423</v>
      </c>
      <c r="D6240" s="58" t="s">
        <v>467</v>
      </c>
      <c r="E6240" s="58">
        <v>750</v>
      </c>
      <c r="F6240" s="58">
        <v>12</v>
      </c>
      <c r="G6240" s="59">
        <v>6</v>
      </c>
      <c r="H6240" s="58" t="s">
        <v>474</v>
      </c>
      <c r="I6240" s="59">
        <v>11.99</v>
      </c>
      <c r="J6240">
        <v>1</v>
      </c>
      <c r="K6240" s="191"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3.51</v>
      </c>
      <c r="L6240" s="192" t="str">
        <f t="shared" si="97"/>
        <v>Wine750</v>
      </c>
      <c r="M6240" s="191">
        <f>VLOOKUP(L6240,'Slope %'!C:D,2,0)</f>
        <v>0.1</v>
      </c>
    </row>
    <row r="6241" spans="1:13" x14ac:dyDescent="0.25">
      <c r="A6241">
        <v>63647</v>
      </c>
      <c r="B6241" s="58" t="s">
        <v>5089</v>
      </c>
      <c r="C6241" s="58" t="s">
        <v>423</v>
      </c>
      <c r="D6241" s="58" t="s">
        <v>935</v>
      </c>
      <c r="E6241" s="58">
        <v>750</v>
      </c>
      <c r="F6241" s="58">
        <v>12</v>
      </c>
      <c r="G6241" s="59">
        <v>6</v>
      </c>
      <c r="H6241" s="58" t="s">
        <v>474</v>
      </c>
      <c r="I6241" s="59">
        <v>11.99</v>
      </c>
      <c r="J6241">
        <v>1</v>
      </c>
      <c r="K6241" s="191"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3.51</v>
      </c>
      <c r="L6241" s="192" t="str">
        <f t="shared" si="97"/>
        <v>Wine750</v>
      </c>
      <c r="M6241" s="191">
        <f>VLOOKUP(L6241,'Slope %'!C:D,2,0)</f>
        <v>0.1</v>
      </c>
    </row>
    <row r="6242" spans="1:13" x14ac:dyDescent="0.25">
      <c r="A6242">
        <v>63649</v>
      </c>
      <c r="B6242" s="58" t="s">
        <v>5090</v>
      </c>
      <c r="C6242" s="58" t="s">
        <v>423</v>
      </c>
      <c r="D6242" s="58" t="s">
        <v>935</v>
      </c>
      <c r="E6242" s="58">
        <v>750</v>
      </c>
      <c r="F6242" s="58">
        <v>6</v>
      </c>
      <c r="G6242" s="59">
        <v>7.5</v>
      </c>
      <c r="H6242" s="58" t="s">
        <v>421</v>
      </c>
      <c r="I6242" s="59">
        <v>14.49</v>
      </c>
      <c r="J6242">
        <v>1</v>
      </c>
      <c r="K6242" s="191"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4.3899999999999997</v>
      </c>
      <c r="L6242" s="192" t="str">
        <f t="shared" si="97"/>
        <v>Wine750</v>
      </c>
      <c r="M6242" s="191">
        <f>VLOOKUP(L6242,'Slope %'!C:D,2,0)</f>
        <v>0.1</v>
      </c>
    </row>
    <row r="6243" spans="1:13" x14ac:dyDescent="0.25">
      <c r="A6243">
        <v>63650</v>
      </c>
      <c r="B6243" s="58" t="s">
        <v>5091</v>
      </c>
      <c r="C6243" s="58" t="s">
        <v>423</v>
      </c>
      <c r="D6243" s="58" t="s">
        <v>935</v>
      </c>
      <c r="E6243" s="58">
        <v>1000</v>
      </c>
      <c r="F6243" s="58">
        <v>12</v>
      </c>
      <c r="G6243" s="59">
        <v>5</v>
      </c>
      <c r="H6243" s="58" t="s">
        <v>456</v>
      </c>
      <c r="I6243" s="59">
        <v>13.95</v>
      </c>
      <c r="J6243">
        <v>1</v>
      </c>
      <c r="K6243" s="191"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3.9</v>
      </c>
      <c r="L6243" s="192" t="str">
        <f t="shared" si="97"/>
        <v>Wine1000</v>
      </c>
      <c r="M6243" s="191">
        <f>VLOOKUP(L6243,'Slope %'!C:D,2,0)</f>
        <v>7.0000000000000007E-2</v>
      </c>
    </row>
    <row r="6244" spans="1:13" x14ac:dyDescent="0.25">
      <c r="A6244">
        <v>63720</v>
      </c>
      <c r="B6244" s="58" t="s">
        <v>2853</v>
      </c>
      <c r="C6244" s="58" t="s">
        <v>423</v>
      </c>
      <c r="D6244" s="58" t="s">
        <v>935</v>
      </c>
      <c r="E6244" s="58">
        <v>1500</v>
      </c>
      <c r="F6244" s="58">
        <v>6</v>
      </c>
      <c r="G6244" s="59">
        <v>7.5</v>
      </c>
      <c r="H6244" s="58" t="s">
        <v>451</v>
      </c>
      <c r="I6244" s="59">
        <v>19.989999999999998</v>
      </c>
      <c r="J6244">
        <v>1</v>
      </c>
      <c r="K6244" s="191"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8.7799999999999994</v>
      </c>
      <c r="L6244" s="192" t="str">
        <f t="shared" si="97"/>
        <v>Wine1500</v>
      </c>
      <c r="M6244" s="191">
        <f>VLOOKUP(L6244,'Slope %'!C:D,2,0)</f>
        <v>7.0000000000000007E-2</v>
      </c>
    </row>
    <row r="6245" spans="1:13" x14ac:dyDescent="0.25">
      <c r="A6245">
        <v>63729</v>
      </c>
      <c r="B6245" s="58" t="s">
        <v>5092</v>
      </c>
      <c r="C6245" s="58" t="s">
        <v>423</v>
      </c>
      <c r="D6245" s="58" t="s">
        <v>436</v>
      </c>
      <c r="E6245" s="58">
        <v>750</v>
      </c>
      <c r="F6245" s="58">
        <v>12</v>
      </c>
      <c r="G6245" s="59">
        <v>13.5</v>
      </c>
      <c r="H6245" s="58" t="s">
        <v>434</v>
      </c>
      <c r="I6245" s="59">
        <v>24.99</v>
      </c>
      <c r="J6245">
        <v>1</v>
      </c>
      <c r="K6245" s="191"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7.9</v>
      </c>
      <c r="L6245" s="192" t="str">
        <f t="shared" si="97"/>
        <v>Wine750</v>
      </c>
      <c r="M6245" s="191">
        <f>VLOOKUP(L6245,'Slope %'!C:D,2,0)</f>
        <v>0.1</v>
      </c>
    </row>
    <row r="6246" spans="1:13" x14ac:dyDescent="0.25">
      <c r="A6246">
        <v>63738</v>
      </c>
      <c r="B6246" s="58" t="s">
        <v>5093</v>
      </c>
      <c r="C6246" s="58" t="s">
        <v>423</v>
      </c>
      <c r="D6246" s="58" t="s">
        <v>851</v>
      </c>
      <c r="E6246" s="58">
        <v>750</v>
      </c>
      <c r="F6246" s="58">
        <v>12</v>
      </c>
      <c r="G6246" s="59">
        <v>5</v>
      </c>
      <c r="H6246" s="58" t="s">
        <v>471</v>
      </c>
      <c r="I6246" s="59">
        <v>19.46</v>
      </c>
      <c r="J6246">
        <v>1</v>
      </c>
      <c r="K6246" s="191"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2.93</v>
      </c>
      <c r="L6246" s="192" t="str">
        <f t="shared" si="97"/>
        <v>Wine750</v>
      </c>
      <c r="M6246" s="191">
        <f>VLOOKUP(L6246,'Slope %'!C:D,2,0)</f>
        <v>0.1</v>
      </c>
    </row>
    <row r="6247" spans="1:13" x14ac:dyDescent="0.25">
      <c r="A6247">
        <v>63739</v>
      </c>
      <c r="B6247" s="58" t="s">
        <v>5094</v>
      </c>
      <c r="C6247" s="58" t="s">
        <v>423</v>
      </c>
      <c r="D6247" s="58" t="s">
        <v>473</v>
      </c>
      <c r="E6247" s="58">
        <v>750</v>
      </c>
      <c r="F6247" s="58">
        <v>12</v>
      </c>
      <c r="G6247" s="59">
        <v>13.9</v>
      </c>
      <c r="H6247" s="58" t="s">
        <v>451</v>
      </c>
      <c r="I6247" s="59">
        <v>19.989999999999998</v>
      </c>
      <c r="J6247">
        <v>1</v>
      </c>
      <c r="K6247" s="191"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8.14</v>
      </c>
      <c r="L6247" s="192" t="str">
        <f t="shared" si="97"/>
        <v>Wine750</v>
      </c>
      <c r="M6247" s="191">
        <f>VLOOKUP(L6247,'Slope %'!C:D,2,0)</f>
        <v>0.1</v>
      </c>
    </row>
    <row r="6248" spans="1:13" x14ac:dyDescent="0.25">
      <c r="A6248">
        <v>63742</v>
      </c>
      <c r="B6248" s="58" t="s">
        <v>5095</v>
      </c>
      <c r="C6248" s="58" t="s">
        <v>673</v>
      </c>
      <c r="D6248" s="58" t="s">
        <v>1091</v>
      </c>
      <c r="E6248" s="58">
        <v>4092</v>
      </c>
      <c r="F6248" s="58">
        <v>2</v>
      </c>
      <c r="G6248" s="59">
        <v>7</v>
      </c>
      <c r="H6248" s="58" t="s">
        <v>751</v>
      </c>
      <c r="I6248" s="59">
        <v>32.99</v>
      </c>
      <c r="J6248">
        <v>12</v>
      </c>
      <c r="K6248" s="191"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22.36</v>
      </c>
      <c r="L6248" s="192" t="str">
        <f t="shared" si="97"/>
        <v>Ready to Drink4092</v>
      </c>
      <c r="M6248" s="191">
        <f>VLOOKUP(L6248,'Slope %'!C:D,2,0)</f>
        <v>7.0000000000000007E-2</v>
      </c>
    </row>
    <row r="6249" spans="1:13" x14ac:dyDescent="0.25">
      <c r="A6249">
        <v>63743</v>
      </c>
      <c r="B6249" s="58" t="s">
        <v>5096</v>
      </c>
      <c r="C6249" s="58" t="s">
        <v>673</v>
      </c>
      <c r="D6249" s="58" t="s">
        <v>2505</v>
      </c>
      <c r="E6249" s="58">
        <v>473</v>
      </c>
      <c r="F6249" s="58">
        <v>24</v>
      </c>
      <c r="G6249" s="59">
        <v>7</v>
      </c>
      <c r="H6249" s="58" t="s">
        <v>2506</v>
      </c>
      <c r="I6249" s="59">
        <v>3.99</v>
      </c>
      <c r="J6249">
        <v>1</v>
      </c>
      <c r="K6249" s="191"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2.74</v>
      </c>
      <c r="L6249" s="192" t="str">
        <f t="shared" si="97"/>
        <v>Ready to Drink473</v>
      </c>
      <c r="M6249" s="191">
        <f>VLOOKUP(L6249,'Slope %'!C:D,2,0)</f>
        <v>0.12</v>
      </c>
    </row>
    <row r="6250" spans="1:13" x14ac:dyDescent="0.25">
      <c r="A6250">
        <v>63743</v>
      </c>
      <c r="B6250" s="58" t="s">
        <v>5096</v>
      </c>
      <c r="C6250" s="58" t="s">
        <v>673</v>
      </c>
      <c r="D6250" s="58" t="s">
        <v>2505</v>
      </c>
      <c r="E6250" s="58">
        <v>473</v>
      </c>
      <c r="F6250" s="58">
        <v>24</v>
      </c>
      <c r="G6250" s="59">
        <v>7</v>
      </c>
      <c r="H6250" s="58" t="s">
        <v>2506</v>
      </c>
      <c r="I6250" s="59">
        <v>3.99</v>
      </c>
      <c r="J6250">
        <v>1</v>
      </c>
      <c r="K6250" s="191"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2.74</v>
      </c>
      <c r="L6250" s="192" t="str">
        <f t="shared" si="97"/>
        <v>Ready to Drink473</v>
      </c>
      <c r="M6250" s="191">
        <f>VLOOKUP(L6250,'Slope %'!C:D,2,0)</f>
        <v>0.12</v>
      </c>
    </row>
    <row r="6251" spans="1:13" x14ac:dyDescent="0.25">
      <c r="A6251">
        <v>63745</v>
      </c>
      <c r="B6251" s="58" t="s">
        <v>5097</v>
      </c>
      <c r="C6251" s="58" t="s">
        <v>423</v>
      </c>
      <c r="D6251" s="58" t="s">
        <v>476</v>
      </c>
      <c r="E6251" s="58">
        <v>750</v>
      </c>
      <c r="F6251" s="58">
        <v>12</v>
      </c>
      <c r="G6251" s="59">
        <v>14</v>
      </c>
      <c r="H6251" s="58" t="s">
        <v>541</v>
      </c>
      <c r="I6251" s="59">
        <v>19.989999999999998</v>
      </c>
      <c r="J6251">
        <v>1</v>
      </c>
      <c r="K6251" s="191"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8.1999999999999993</v>
      </c>
      <c r="L6251" s="192" t="str">
        <f t="shared" si="97"/>
        <v>Wine750</v>
      </c>
      <c r="M6251" s="191">
        <f>VLOOKUP(L6251,'Slope %'!C:D,2,0)</f>
        <v>0.1</v>
      </c>
    </row>
    <row r="6252" spans="1:13" x14ac:dyDescent="0.25">
      <c r="A6252">
        <v>63752</v>
      </c>
      <c r="B6252" s="58" t="s">
        <v>5098</v>
      </c>
      <c r="C6252" s="58" t="s">
        <v>410</v>
      </c>
      <c r="D6252" s="58" t="s">
        <v>411</v>
      </c>
      <c r="E6252" s="58">
        <v>3960</v>
      </c>
      <c r="F6252" s="58">
        <v>1</v>
      </c>
      <c r="G6252" s="59">
        <v>5</v>
      </c>
      <c r="H6252" s="58" t="s">
        <v>516</v>
      </c>
      <c r="I6252" s="59">
        <v>33.99</v>
      </c>
      <c r="J6252">
        <v>12</v>
      </c>
      <c r="K6252" s="191"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15.46</v>
      </c>
      <c r="L6252" s="192" t="str">
        <f t="shared" si="97"/>
        <v>Beer3960</v>
      </c>
      <c r="M6252" s="191">
        <f>VLOOKUP(L6252,'Slope %'!C:D,2,0)</f>
        <v>7.0000000000000007E-2</v>
      </c>
    </row>
    <row r="6253" spans="1:13" x14ac:dyDescent="0.25">
      <c r="A6253">
        <v>63752</v>
      </c>
      <c r="B6253" s="58" t="s">
        <v>5098</v>
      </c>
      <c r="C6253" s="58" t="s">
        <v>410</v>
      </c>
      <c r="D6253" s="58" t="s">
        <v>411</v>
      </c>
      <c r="E6253" s="58">
        <v>3960</v>
      </c>
      <c r="F6253" s="58">
        <v>1</v>
      </c>
      <c r="G6253" s="59">
        <v>5</v>
      </c>
      <c r="H6253" s="58" t="s">
        <v>516</v>
      </c>
      <c r="I6253" s="59">
        <v>33.99</v>
      </c>
      <c r="J6253">
        <v>12</v>
      </c>
      <c r="K6253" s="191"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15.46</v>
      </c>
      <c r="L6253" s="192" t="str">
        <f t="shared" si="97"/>
        <v>Beer3960</v>
      </c>
      <c r="M6253" s="191">
        <f>VLOOKUP(L6253,'Slope %'!C:D,2,0)</f>
        <v>7.0000000000000007E-2</v>
      </c>
    </row>
    <row r="6254" spans="1:13" x14ac:dyDescent="0.25">
      <c r="A6254">
        <v>63753</v>
      </c>
      <c r="B6254" s="58" t="s">
        <v>5099</v>
      </c>
      <c r="C6254" s="58" t="s">
        <v>414</v>
      </c>
      <c r="D6254" s="58" t="s">
        <v>549</v>
      </c>
      <c r="E6254" s="58">
        <v>750</v>
      </c>
      <c r="F6254" s="58">
        <v>12</v>
      </c>
      <c r="G6254" s="59">
        <v>40</v>
      </c>
      <c r="H6254" s="58" t="s">
        <v>445</v>
      </c>
      <c r="I6254" s="59">
        <v>31.29</v>
      </c>
      <c r="J6254">
        <v>1</v>
      </c>
      <c r="K6254" s="191"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23.42</v>
      </c>
      <c r="L6254" s="192" t="str">
        <f t="shared" si="97"/>
        <v>Spirits750</v>
      </c>
      <c r="M6254" s="191">
        <f>VLOOKUP(L6254,'Slope %'!C:D,2,0)</f>
        <v>7.0000000000000007E-2</v>
      </c>
    </row>
    <row r="6255" spans="1:13" x14ac:dyDescent="0.25">
      <c r="A6255">
        <v>63756</v>
      </c>
      <c r="B6255" s="58" t="s">
        <v>5100</v>
      </c>
      <c r="C6255" s="58" t="s">
        <v>673</v>
      </c>
      <c r="D6255" s="58" t="s">
        <v>1264</v>
      </c>
      <c r="E6255" s="58">
        <v>4260</v>
      </c>
      <c r="F6255" s="58">
        <v>2</v>
      </c>
      <c r="G6255" s="59">
        <v>7</v>
      </c>
      <c r="H6255" s="58" t="s">
        <v>1399</v>
      </c>
      <c r="I6255" s="59">
        <v>34.99</v>
      </c>
      <c r="J6255">
        <v>12</v>
      </c>
      <c r="K6255" s="191"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23.28</v>
      </c>
      <c r="L6255" s="192" t="str">
        <f t="shared" si="97"/>
        <v>Ready to Drink4260</v>
      </c>
      <c r="M6255" s="191">
        <f>VLOOKUP(L6255,'Slope %'!C:D,2,0)</f>
        <v>7.0000000000000007E-2</v>
      </c>
    </row>
    <row r="6256" spans="1:13" x14ac:dyDescent="0.25">
      <c r="A6256">
        <v>63756</v>
      </c>
      <c r="B6256" s="58" t="s">
        <v>5100</v>
      </c>
      <c r="C6256" s="58" t="s">
        <v>673</v>
      </c>
      <c r="D6256" s="58" t="s">
        <v>1264</v>
      </c>
      <c r="E6256" s="58">
        <v>4260</v>
      </c>
      <c r="F6256" s="58">
        <v>2</v>
      </c>
      <c r="G6256" s="59">
        <v>7</v>
      </c>
      <c r="H6256" s="58" t="s">
        <v>1399</v>
      </c>
      <c r="I6256" s="59">
        <v>34.99</v>
      </c>
      <c r="J6256">
        <v>12</v>
      </c>
      <c r="K6256" s="191"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23.28</v>
      </c>
      <c r="L6256" s="192" t="str">
        <f t="shared" si="97"/>
        <v>Ready to Drink4260</v>
      </c>
      <c r="M6256" s="191">
        <f>VLOOKUP(L6256,'Slope %'!C:D,2,0)</f>
        <v>7.0000000000000007E-2</v>
      </c>
    </row>
    <row r="6257" spans="1:13" x14ac:dyDescent="0.25">
      <c r="A6257">
        <v>63762</v>
      </c>
      <c r="B6257" s="58" t="s">
        <v>5101</v>
      </c>
      <c r="C6257" s="58" t="s">
        <v>673</v>
      </c>
      <c r="D6257" s="58" t="s">
        <v>1091</v>
      </c>
      <c r="E6257" s="58">
        <v>4260</v>
      </c>
      <c r="F6257" s="58">
        <v>1</v>
      </c>
      <c r="G6257" s="59">
        <v>5</v>
      </c>
      <c r="H6257" s="58" t="s">
        <v>833</v>
      </c>
      <c r="I6257" s="59">
        <v>31.99</v>
      </c>
      <c r="J6257">
        <v>12</v>
      </c>
      <c r="K6257" s="191"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16.63</v>
      </c>
      <c r="L6257" s="192" t="str">
        <f t="shared" si="97"/>
        <v>Ready to Drink4260</v>
      </c>
      <c r="M6257" s="191">
        <f>VLOOKUP(L6257,'Slope %'!C:D,2,0)</f>
        <v>7.0000000000000007E-2</v>
      </c>
    </row>
    <row r="6258" spans="1:13" x14ac:dyDescent="0.25">
      <c r="A6258">
        <v>63762</v>
      </c>
      <c r="B6258" s="58" t="s">
        <v>5101</v>
      </c>
      <c r="C6258" s="58" t="s">
        <v>673</v>
      </c>
      <c r="D6258" s="58" t="s">
        <v>1091</v>
      </c>
      <c r="E6258" s="58">
        <v>4260</v>
      </c>
      <c r="F6258" s="58">
        <v>1</v>
      </c>
      <c r="G6258" s="59">
        <v>5</v>
      </c>
      <c r="H6258" s="58" t="s">
        <v>833</v>
      </c>
      <c r="I6258" s="59">
        <v>31.99</v>
      </c>
      <c r="J6258">
        <v>12</v>
      </c>
      <c r="K6258" s="191"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16.63</v>
      </c>
      <c r="L6258" s="192" t="str">
        <f t="shared" si="97"/>
        <v>Ready to Drink4260</v>
      </c>
      <c r="M6258" s="191">
        <f>VLOOKUP(L6258,'Slope %'!C:D,2,0)</f>
        <v>7.0000000000000007E-2</v>
      </c>
    </row>
    <row r="6259" spans="1:13" x14ac:dyDescent="0.25">
      <c r="A6259">
        <v>63763</v>
      </c>
      <c r="B6259" s="58" t="s">
        <v>5102</v>
      </c>
      <c r="C6259" s="58" t="s">
        <v>414</v>
      </c>
      <c r="D6259" s="58" t="s">
        <v>549</v>
      </c>
      <c r="E6259" s="58">
        <v>750</v>
      </c>
      <c r="F6259" s="58">
        <v>12</v>
      </c>
      <c r="G6259" s="59">
        <v>40</v>
      </c>
      <c r="H6259" s="58" t="s">
        <v>1241</v>
      </c>
      <c r="I6259" s="59">
        <v>32.99</v>
      </c>
      <c r="J6259">
        <v>1</v>
      </c>
      <c r="K6259" s="191"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23.42</v>
      </c>
      <c r="L6259" s="192" t="str">
        <f t="shared" si="97"/>
        <v>Spirits750</v>
      </c>
      <c r="M6259" s="191">
        <f>VLOOKUP(L6259,'Slope %'!C:D,2,0)</f>
        <v>7.0000000000000007E-2</v>
      </c>
    </row>
    <row r="6260" spans="1:13" x14ac:dyDescent="0.25">
      <c r="A6260">
        <v>63764</v>
      </c>
      <c r="B6260" s="58" t="s">
        <v>5103</v>
      </c>
      <c r="C6260" s="58" t="s">
        <v>673</v>
      </c>
      <c r="D6260" s="58" t="s">
        <v>674</v>
      </c>
      <c r="E6260" s="58">
        <v>4260</v>
      </c>
      <c r="F6260" s="58">
        <v>1</v>
      </c>
      <c r="G6260" s="59">
        <v>5</v>
      </c>
      <c r="H6260" s="58" t="s">
        <v>833</v>
      </c>
      <c r="I6260" s="59">
        <v>31.99</v>
      </c>
      <c r="J6260">
        <v>12</v>
      </c>
      <c r="K6260" s="191"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16.63</v>
      </c>
      <c r="L6260" s="192" t="str">
        <f t="shared" si="97"/>
        <v>Ready to Drink4260</v>
      </c>
      <c r="M6260" s="191">
        <f>VLOOKUP(L6260,'Slope %'!C:D,2,0)</f>
        <v>7.0000000000000007E-2</v>
      </c>
    </row>
    <row r="6261" spans="1:13" x14ac:dyDescent="0.25">
      <c r="A6261">
        <v>63764</v>
      </c>
      <c r="B6261" s="58" t="s">
        <v>5103</v>
      </c>
      <c r="C6261" s="58" t="s">
        <v>673</v>
      </c>
      <c r="D6261" s="58" t="s">
        <v>674</v>
      </c>
      <c r="E6261" s="58">
        <v>4260</v>
      </c>
      <c r="F6261" s="58">
        <v>1</v>
      </c>
      <c r="G6261" s="59">
        <v>5</v>
      </c>
      <c r="H6261" s="58" t="s">
        <v>833</v>
      </c>
      <c r="I6261" s="59">
        <v>31.99</v>
      </c>
      <c r="J6261">
        <v>12</v>
      </c>
      <c r="K6261" s="191"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16.63</v>
      </c>
      <c r="L6261" s="192" t="str">
        <f t="shared" si="97"/>
        <v>Ready to Drink4260</v>
      </c>
      <c r="M6261" s="191">
        <f>VLOOKUP(L6261,'Slope %'!C:D,2,0)</f>
        <v>7.0000000000000007E-2</v>
      </c>
    </row>
    <row r="6262" spans="1:13" x14ac:dyDescent="0.25">
      <c r="A6262">
        <v>63765</v>
      </c>
      <c r="B6262" s="58" t="s">
        <v>5104</v>
      </c>
      <c r="C6262" s="58" t="s">
        <v>673</v>
      </c>
      <c r="D6262" s="58" t="s">
        <v>1091</v>
      </c>
      <c r="E6262" s="58">
        <v>4260</v>
      </c>
      <c r="F6262" s="58">
        <v>1</v>
      </c>
      <c r="G6262" s="59">
        <v>5</v>
      </c>
      <c r="H6262" s="58" t="s">
        <v>833</v>
      </c>
      <c r="I6262" s="59">
        <v>31.99</v>
      </c>
      <c r="J6262">
        <v>12</v>
      </c>
      <c r="K6262" s="191"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16.63</v>
      </c>
      <c r="L6262" s="192" t="str">
        <f t="shared" si="97"/>
        <v>Ready to Drink4260</v>
      </c>
      <c r="M6262" s="191">
        <f>VLOOKUP(L6262,'Slope %'!C:D,2,0)</f>
        <v>7.0000000000000007E-2</v>
      </c>
    </row>
    <row r="6263" spans="1:13" x14ac:dyDescent="0.25">
      <c r="A6263">
        <v>63765</v>
      </c>
      <c r="B6263" s="58" t="s">
        <v>5104</v>
      </c>
      <c r="C6263" s="58" t="s">
        <v>673</v>
      </c>
      <c r="D6263" s="58" t="s">
        <v>1091</v>
      </c>
      <c r="E6263" s="58">
        <v>4260</v>
      </c>
      <c r="F6263" s="58">
        <v>1</v>
      </c>
      <c r="G6263" s="59">
        <v>5</v>
      </c>
      <c r="H6263" s="58" t="s">
        <v>833</v>
      </c>
      <c r="I6263" s="59">
        <v>31.99</v>
      </c>
      <c r="J6263">
        <v>12</v>
      </c>
      <c r="K6263" s="191"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16.63</v>
      </c>
      <c r="L6263" s="192" t="str">
        <f t="shared" si="97"/>
        <v>Ready to Drink4260</v>
      </c>
      <c r="M6263" s="191">
        <f>VLOOKUP(L6263,'Slope %'!C:D,2,0)</f>
        <v>7.0000000000000007E-2</v>
      </c>
    </row>
    <row r="6264" spans="1:13" x14ac:dyDescent="0.25">
      <c r="A6264">
        <v>63767</v>
      </c>
      <c r="B6264" s="58" t="s">
        <v>5105</v>
      </c>
      <c r="C6264" s="58" t="s">
        <v>423</v>
      </c>
      <c r="D6264" s="58" t="s">
        <v>465</v>
      </c>
      <c r="E6264" s="58">
        <v>750</v>
      </c>
      <c r="F6264" s="58">
        <v>12</v>
      </c>
      <c r="G6264" s="59">
        <v>13</v>
      </c>
      <c r="H6264" s="58" t="s">
        <v>507</v>
      </c>
      <c r="I6264" s="59">
        <v>16.989999999999998</v>
      </c>
      <c r="J6264">
        <v>1</v>
      </c>
      <c r="K6264" s="191"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7.61</v>
      </c>
      <c r="L6264" s="192" t="str">
        <f t="shared" si="97"/>
        <v>Wine750</v>
      </c>
      <c r="M6264" s="191">
        <f>VLOOKUP(L6264,'Slope %'!C:D,2,0)</f>
        <v>0.1</v>
      </c>
    </row>
    <row r="6265" spans="1:13" x14ac:dyDescent="0.25">
      <c r="A6265">
        <v>63768</v>
      </c>
      <c r="B6265" s="58" t="s">
        <v>5106</v>
      </c>
      <c r="C6265" s="58" t="s">
        <v>423</v>
      </c>
      <c r="D6265" s="58" t="s">
        <v>476</v>
      </c>
      <c r="E6265" s="58">
        <v>750</v>
      </c>
      <c r="F6265" s="58">
        <v>12</v>
      </c>
      <c r="G6265" s="59">
        <v>13.9</v>
      </c>
      <c r="H6265" s="58" t="s">
        <v>451</v>
      </c>
      <c r="I6265" s="59">
        <v>23.99</v>
      </c>
      <c r="J6265">
        <v>1</v>
      </c>
      <c r="K6265" s="191"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8.14</v>
      </c>
      <c r="L6265" s="192" t="str">
        <f t="shared" si="97"/>
        <v>Wine750</v>
      </c>
      <c r="M6265" s="191">
        <f>VLOOKUP(L6265,'Slope %'!C:D,2,0)</f>
        <v>0.1</v>
      </c>
    </row>
    <row r="6266" spans="1:13" x14ac:dyDescent="0.25">
      <c r="A6266">
        <v>63771</v>
      </c>
      <c r="B6266" s="58" t="s">
        <v>5107</v>
      </c>
      <c r="C6266" s="58" t="s">
        <v>414</v>
      </c>
      <c r="D6266" s="58" t="s">
        <v>524</v>
      </c>
      <c r="E6266" s="58">
        <v>750</v>
      </c>
      <c r="F6266" s="58">
        <v>6</v>
      </c>
      <c r="G6266" s="59">
        <v>46</v>
      </c>
      <c r="H6266" s="58" t="s">
        <v>437</v>
      </c>
      <c r="I6266" s="59">
        <v>144.99</v>
      </c>
      <c r="J6266">
        <v>1</v>
      </c>
      <c r="K6266" s="191"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26.93</v>
      </c>
      <c r="L6266" s="192" t="str">
        <f t="shared" si="97"/>
        <v>Spirits750</v>
      </c>
      <c r="M6266" s="191">
        <f>VLOOKUP(L6266,'Slope %'!C:D,2,0)</f>
        <v>7.0000000000000007E-2</v>
      </c>
    </row>
    <row r="6267" spans="1:13" x14ac:dyDescent="0.25">
      <c r="A6267">
        <v>63776</v>
      </c>
      <c r="B6267" s="58" t="s">
        <v>5108</v>
      </c>
      <c r="C6267" s="58" t="s">
        <v>414</v>
      </c>
      <c r="D6267" s="58" t="s">
        <v>566</v>
      </c>
      <c r="E6267" s="58">
        <v>750</v>
      </c>
      <c r="F6267" s="58">
        <v>12</v>
      </c>
      <c r="G6267" s="59">
        <v>17</v>
      </c>
      <c r="H6267" s="58" t="s">
        <v>841</v>
      </c>
      <c r="I6267" s="59">
        <v>39.99</v>
      </c>
      <c r="J6267">
        <v>1</v>
      </c>
      <c r="K6267" s="191"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9.9499999999999993</v>
      </c>
      <c r="L6267" s="192" t="str">
        <f t="shared" si="97"/>
        <v>Spirits750</v>
      </c>
      <c r="M6267" s="191">
        <f>VLOOKUP(L6267,'Slope %'!C:D,2,0)</f>
        <v>7.0000000000000007E-2</v>
      </c>
    </row>
    <row r="6268" spans="1:13" x14ac:dyDescent="0.25">
      <c r="A6268">
        <v>63812</v>
      </c>
      <c r="B6268" s="58" t="s">
        <v>5109</v>
      </c>
      <c r="C6268" s="58" t="s">
        <v>410</v>
      </c>
      <c r="D6268" s="58" t="s">
        <v>677</v>
      </c>
      <c r="E6268" s="58">
        <v>3784</v>
      </c>
      <c r="F6268" s="58">
        <v>3</v>
      </c>
      <c r="G6268" s="59">
        <v>5</v>
      </c>
      <c r="H6268" s="58" t="s">
        <v>4754</v>
      </c>
      <c r="I6268" s="59">
        <v>27.99</v>
      </c>
      <c r="J6268">
        <v>8</v>
      </c>
      <c r="K6268" s="191"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14.77</v>
      </c>
      <c r="L6268" s="192" t="str">
        <f t="shared" si="97"/>
        <v>Beer3784</v>
      </c>
      <c r="M6268" s="191">
        <f>VLOOKUP(L6268,'Slope %'!C:D,2,0)</f>
        <v>7.0000000000000007E-2</v>
      </c>
    </row>
    <row r="6269" spans="1:13" x14ac:dyDescent="0.25">
      <c r="A6269">
        <v>63812</v>
      </c>
      <c r="B6269" s="58" t="s">
        <v>5109</v>
      </c>
      <c r="C6269" s="58" t="s">
        <v>410</v>
      </c>
      <c r="D6269" s="58" t="s">
        <v>677</v>
      </c>
      <c r="E6269" s="58">
        <v>3784</v>
      </c>
      <c r="F6269" s="58">
        <v>3</v>
      </c>
      <c r="G6269" s="59">
        <v>5</v>
      </c>
      <c r="H6269" s="58" t="s">
        <v>2181</v>
      </c>
      <c r="I6269" s="59">
        <v>27.99</v>
      </c>
      <c r="J6269">
        <v>8</v>
      </c>
      <c r="K6269" s="191"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14.77</v>
      </c>
      <c r="L6269" s="192" t="str">
        <f t="shared" si="97"/>
        <v>Beer3784</v>
      </c>
      <c r="M6269" s="191">
        <f>VLOOKUP(L6269,'Slope %'!C:D,2,0)</f>
        <v>7.0000000000000007E-2</v>
      </c>
    </row>
    <row r="6270" spans="1:13" x14ac:dyDescent="0.25">
      <c r="A6270">
        <v>63818</v>
      </c>
      <c r="B6270" s="58" t="s">
        <v>5110</v>
      </c>
      <c r="C6270" s="58" t="s">
        <v>410</v>
      </c>
      <c r="D6270" s="58" t="s">
        <v>717</v>
      </c>
      <c r="E6270" s="58">
        <v>473</v>
      </c>
      <c r="F6270" s="58">
        <v>24</v>
      </c>
      <c r="G6270" s="59">
        <v>8</v>
      </c>
      <c r="H6270" s="58" t="s">
        <v>2066</v>
      </c>
      <c r="I6270" s="59">
        <v>5.29</v>
      </c>
      <c r="J6270">
        <v>1</v>
      </c>
      <c r="K6270" s="191"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2.95</v>
      </c>
      <c r="L6270" s="192" t="str">
        <f t="shared" si="97"/>
        <v>Beer473</v>
      </c>
      <c r="M6270" s="191">
        <f>VLOOKUP(L6270,'Slope %'!C:D,2,0)</f>
        <v>0.12</v>
      </c>
    </row>
    <row r="6271" spans="1:13" x14ac:dyDescent="0.25">
      <c r="A6271">
        <v>63818</v>
      </c>
      <c r="B6271" s="58" t="s">
        <v>5110</v>
      </c>
      <c r="C6271" s="58" t="s">
        <v>410</v>
      </c>
      <c r="D6271" s="58" t="s">
        <v>717</v>
      </c>
      <c r="E6271" s="58">
        <v>473</v>
      </c>
      <c r="F6271" s="58">
        <v>24</v>
      </c>
      <c r="G6271" s="59">
        <v>8</v>
      </c>
      <c r="H6271" s="58" t="s">
        <v>2066</v>
      </c>
      <c r="I6271" s="59">
        <v>5.29</v>
      </c>
      <c r="J6271">
        <v>1</v>
      </c>
      <c r="K6271" s="191"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2.95</v>
      </c>
      <c r="L6271" s="192" t="str">
        <f t="shared" si="97"/>
        <v>Beer473</v>
      </c>
      <c r="M6271" s="191">
        <f>VLOOKUP(L6271,'Slope %'!C:D,2,0)</f>
        <v>0.12</v>
      </c>
    </row>
    <row r="6272" spans="1:13" x14ac:dyDescent="0.25">
      <c r="A6272">
        <v>63850</v>
      </c>
      <c r="B6272" s="58" t="s">
        <v>5111</v>
      </c>
      <c r="C6272" s="58" t="s">
        <v>423</v>
      </c>
      <c r="D6272" s="58" t="s">
        <v>659</v>
      </c>
      <c r="E6272" s="58">
        <v>750</v>
      </c>
      <c r="F6272" s="58">
        <v>6</v>
      </c>
      <c r="G6272" s="59">
        <v>14.5</v>
      </c>
      <c r="H6272" s="58" t="s">
        <v>434</v>
      </c>
      <c r="I6272" s="59">
        <v>29.99</v>
      </c>
      <c r="J6272">
        <v>1</v>
      </c>
      <c r="K6272" s="191"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8.49</v>
      </c>
      <c r="L6272" s="192" t="str">
        <f t="shared" si="97"/>
        <v>Wine750</v>
      </c>
      <c r="M6272" s="191">
        <f>VLOOKUP(L6272,'Slope %'!C:D,2,0)</f>
        <v>0.1</v>
      </c>
    </row>
    <row r="6273" spans="1:13" x14ac:dyDescent="0.25">
      <c r="A6273">
        <v>63859</v>
      </c>
      <c r="B6273" s="58" t="s">
        <v>5112</v>
      </c>
      <c r="C6273" s="58" t="s">
        <v>423</v>
      </c>
      <c r="D6273" s="58" t="s">
        <v>455</v>
      </c>
      <c r="E6273" s="58">
        <v>750</v>
      </c>
      <c r="F6273" s="58">
        <v>6</v>
      </c>
      <c r="G6273" s="59">
        <v>11</v>
      </c>
      <c r="H6273" s="58" t="s">
        <v>539</v>
      </c>
      <c r="I6273" s="59">
        <v>21.99</v>
      </c>
      <c r="J6273">
        <v>1</v>
      </c>
      <c r="K6273" s="191"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6.44</v>
      </c>
      <c r="L6273" s="192" t="str">
        <f t="shared" si="97"/>
        <v>Wine750</v>
      </c>
      <c r="M6273" s="191">
        <f>VLOOKUP(L6273,'Slope %'!C:D,2,0)</f>
        <v>0.1</v>
      </c>
    </row>
    <row r="6274" spans="1:13" x14ac:dyDescent="0.25">
      <c r="A6274">
        <v>63866</v>
      </c>
      <c r="B6274" s="58" t="s">
        <v>5113</v>
      </c>
      <c r="C6274" s="58" t="s">
        <v>673</v>
      </c>
      <c r="D6274" s="58" t="s">
        <v>750</v>
      </c>
      <c r="E6274" s="58">
        <v>1420</v>
      </c>
      <c r="F6274" s="58">
        <v>6</v>
      </c>
      <c r="G6274" s="59">
        <v>12.5</v>
      </c>
      <c r="H6274" s="58" t="s">
        <v>1399</v>
      </c>
      <c r="I6274" s="59">
        <v>17.489999999999998</v>
      </c>
      <c r="J6274">
        <v>4</v>
      </c>
      <c r="K6274" s="191"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13.86</v>
      </c>
      <c r="L6274" s="192" t="str">
        <f t="shared" si="97"/>
        <v>Ready to Drink1420</v>
      </c>
      <c r="M6274" s="191">
        <f>VLOOKUP(L6274,'Slope %'!C:D,2,0)</f>
        <v>0.12</v>
      </c>
    </row>
    <row r="6275" spans="1:13" x14ac:dyDescent="0.25">
      <c r="A6275">
        <v>63870</v>
      </c>
      <c r="B6275" s="58" t="s">
        <v>5114</v>
      </c>
      <c r="C6275" s="58" t="s">
        <v>410</v>
      </c>
      <c r="D6275" s="58" t="s">
        <v>717</v>
      </c>
      <c r="E6275" s="58">
        <v>473</v>
      </c>
      <c r="F6275" s="58">
        <v>24</v>
      </c>
      <c r="G6275" s="59">
        <v>6.5</v>
      </c>
      <c r="H6275" s="58" t="s">
        <v>1959</v>
      </c>
      <c r="I6275" s="59">
        <v>4.8899999999999997</v>
      </c>
      <c r="J6275">
        <v>1</v>
      </c>
      <c r="K6275" s="191"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2.4</v>
      </c>
      <c r="L6275" s="192" t="str">
        <f t="shared" ref="L6275:L6338" si="98">(_xlfn.CONCAT(C6275,E6275))</f>
        <v>Beer473</v>
      </c>
      <c r="M6275" s="191">
        <f>VLOOKUP(L6275,'Slope %'!C:D,2,0)</f>
        <v>0.12</v>
      </c>
    </row>
    <row r="6276" spans="1:13" x14ac:dyDescent="0.25">
      <c r="A6276">
        <v>63870</v>
      </c>
      <c r="B6276" s="58" t="s">
        <v>5114</v>
      </c>
      <c r="C6276" s="58" t="s">
        <v>410</v>
      </c>
      <c r="D6276" s="58" t="s">
        <v>717</v>
      </c>
      <c r="E6276" s="58">
        <v>473</v>
      </c>
      <c r="F6276" s="58">
        <v>24</v>
      </c>
      <c r="G6276" s="59">
        <v>6.5</v>
      </c>
      <c r="H6276" s="58" t="s">
        <v>1959</v>
      </c>
      <c r="I6276" s="59">
        <v>4.8899999999999997</v>
      </c>
      <c r="J6276">
        <v>1</v>
      </c>
      <c r="K6276" s="191"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2.4</v>
      </c>
      <c r="L6276" s="192" t="str">
        <f t="shared" si="98"/>
        <v>Beer473</v>
      </c>
      <c r="M6276" s="191">
        <f>VLOOKUP(L6276,'Slope %'!C:D,2,0)</f>
        <v>0.12</v>
      </c>
    </row>
    <row r="6277" spans="1:13" x14ac:dyDescent="0.25">
      <c r="A6277">
        <v>63879</v>
      </c>
      <c r="B6277" s="58" t="s">
        <v>5115</v>
      </c>
      <c r="C6277" s="58" t="s">
        <v>410</v>
      </c>
      <c r="D6277" s="58" t="s">
        <v>906</v>
      </c>
      <c r="E6277" s="58">
        <v>473</v>
      </c>
      <c r="F6277" s="58">
        <v>24</v>
      </c>
      <c r="G6277" s="59">
        <v>5</v>
      </c>
      <c r="H6277" s="58" t="s">
        <v>1959</v>
      </c>
      <c r="I6277" s="59">
        <v>4.8499999999999996</v>
      </c>
      <c r="J6277">
        <v>1</v>
      </c>
      <c r="K6277" s="191"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1.85</v>
      </c>
      <c r="L6277" s="192" t="str">
        <f t="shared" si="98"/>
        <v>Beer473</v>
      </c>
      <c r="M6277" s="191">
        <f>VLOOKUP(L6277,'Slope %'!C:D,2,0)</f>
        <v>0.12</v>
      </c>
    </row>
    <row r="6278" spans="1:13" x14ac:dyDescent="0.25">
      <c r="A6278">
        <v>63879</v>
      </c>
      <c r="B6278" s="58" t="s">
        <v>5115</v>
      </c>
      <c r="C6278" s="58" t="s">
        <v>410</v>
      </c>
      <c r="D6278" s="58" t="s">
        <v>906</v>
      </c>
      <c r="E6278" s="58">
        <v>473</v>
      </c>
      <c r="F6278" s="58">
        <v>24</v>
      </c>
      <c r="G6278" s="59">
        <v>5</v>
      </c>
      <c r="H6278" s="58" t="s">
        <v>1959</v>
      </c>
      <c r="I6278" s="59">
        <v>4.8499999999999996</v>
      </c>
      <c r="J6278">
        <v>1</v>
      </c>
      <c r="K6278" s="191"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1.85</v>
      </c>
      <c r="L6278" s="192" t="str">
        <f t="shared" si="98"/>
        <v>Beer473</v>
      </c>
      <c r="M6278" s="191">
        <f>VLOOKUP(L6278,'Slope %'!C:D,2,0)</f>
        <v>0.12</v>
      </c>
    </row>
    <row r="6279" spans="1:13" x14ac:dyDescent="0.25">
      <c r="A6279">
        <v>63882</v>
      </c>
      <c r="B6279" s="58" t="s">
        <v>5116</v>
      </c>
      <c r="C6279" s="58" t="s">
        <v>673</v>
      </c>
      <c r="D6279" s="58" t="s">
        <v>1122</v>
      </c>
      <c r="E6279" s="58">
        <v>330</v>
      </c>
      <c r="F6279" s="58">
        <v>24</v>
      </c>
      <c r="G6279" s="59">
        <v>4.2</v>
      </c>
      <c r="H6279" s="58" t="s">
        <v>3224</v>
      </c>
      <c r="I6279" s="59">
        <v>3.99</v>
      </c>
      <c r="J6279">
        <v>1</v>
      </c>
      <c r="K6279" s="191"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1.23</v>
      </c>
      <c r="L6279" s="192" t="str">
        <f t="shared" si="98"/>
        <v>Ready to Drink330</v>
      </c>
      <c r="M6279" s="191">
        <f>VLOOKUP(L6279,'Slope %'!C:D,2,0)</f>
        <v>0.12</v>
      </c>
    </row>
    <row r="6280" spans="1:13" x14ac:dyDescent="0.25">
      <c r="A6280">
        <v>63882</v>
      </c>
      <c r="B6280" s="58" t="s">
        <v>5116</v>
      </c>
      <c r="C6280" s="58" t="s">
        <v>673</v>
      </c>
      <c r="D6280" s="58" t="s">
        <v>1122</v>
      </c>
      <c r="E6280" s="58">
        <v>330</v>
      </c>
      <c r="F6280" s="58">
        <v>24</v>
      </c>
      <c r="G6280" s="59">
        <v>4.2</v>
      </c>
      <c r="H6280" s="58" t="s">
        <v>3224</v>
      </c>
      <c r="I6280" s="59">
        <v>3.99</v>
      </c>
      <c r="J6280">
        <v>1</v>
      </c>
      <c r="K6280" s="191"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1.23</v>
      </c>
      <c r="L6280" s="192" t="str">
        <f t="shared" si="98"/>
        <v>Ready to Drink330</v>
      </c>
      <c r="M6280" s="191">
        <f>VLOOKUP(L6280,'Slope %'!C:D,2,0)</f>
        <v>0.12</v>
      </c>
    </row>
    <row r="6281" spans="1:13" x14ac:dyDescent="0.25">
      <c r="A6281">
        <v>63886</v>
      </c>
      <c r="B6281" s="58" t="s">
        <v>4629</v>
      </c>
      <c r="C6281" s="58" t="s">
        <v>410</v>
      </c>
      <c r="D6281" s="58" t="s">
        <v>621</v>
      </c>
      <c r="E6281" s="58">
        <v>5325</v>
      </c>
      <c r="F6281" s="58">
        <v>1</v>
      </c>
      <c r="G6281" s="59">
        <v>4</v>
      </c>
      <c r="H6281" s="58" t="s">
        <v>516</v>
      </c>
      <c r="I6281" s="59">
        <v>36.119999999999997</v>
      </c>
      <c r="J6281">
        <v>15</v>
      </c>
      <c r="K6281" s="191"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16.63</v>
      </c>
      <c r="L6281" s="192" t="str">
        <f t="shared" si="98"/>
        <v>Beer5325</v>
      </c>
      <c r="M6281" s="191">
        <f>VLOOKUP(L6281,'Slope %'!C:D,2,0)</f>
        <v>0.05</v>
      </c>
    </row>
    <row r="6282" spans="1:13" x14ac:dyDescent="0.25">
      <c r="A6282">
        <v>63886</v>
      </c>
      <c r="B6282" s="58" t="s">
        <v>4629</v>
      </c>
      <c r="C6282" s="58" t="s">
        <v>410</v>
      </c>
      <c r="D6282" s="58" t="s">
        <v>621</v>
      </c>
      <c r="E6282" s="58">
        <v>5325</v>
      </c>
      <c r="F6282" s="58">
        <v>1</v>
      </c>
      <c r="G6282" s="59">
        <v>4</v>
      </c>
      <c r="H6282" s="58" t="s">
        <v>516</v>
      </c>
      <c r="I6282" s="59">
        <v>36.119999999999997</v>
      </c>
      <c r="J6282">
        <v>15</v>
      </c>
      <c r="K6282" s="191"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16.63</v>
      </c>
      <c r="L6282" s="192" t="str">
        <f t="shared" si="98"/>
        <v>Beer5325</v>
      </c>
      <c r="M6282" s="191">
        <f>VLOOKUP(L6282,'Slope %'!C:D,2,0)</f>
        <v>0.05</v>
      </c>
    </row>
    <row r="6283" spans="1:13" x14ac:dyDescent="0.25">
      <c r="A6283">
        <v>63913</v>
      </c>
      <c r="B6283" s="58" t="s">
        <v>5117</v>
      </c>
      <c r="C6283" s="58" t="s">
        <v>410</v>
      </c>
      <c r="D6283" s="58" t="s">
        <v>1539</v>
      </c>
      <c r="E6283" s="58">
        <v>4260</v>
      </c>
      <c r="F6283" s="58">
        <v>2</v>
      </c>
      <c r="G6283" s="59">
        <v>1E-3</v>
      </c>
      <c r="H6283" s="58" t="s">
        <v>516</v>
      </c>
      <c r="I6283" s="59">
        <v>22.99</v>
      </c>
      <c r="J6283">
        <v>12</v>
      </c>
      <c r="K6283" s="191"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0</v>
      </c>
      <c r="L6283" s="192" t="str">
        <f t="shared" si="98"/>
        <v>Beer4260</v>
      </c>
      <c r="M6283" s="191">
        <f>VLOOKUP(L6283,'Slope %'!C:D,2,0)</f>
        <v>7.0000000000000007E-2</v>
      </c>
    </row>
    <row r="6284" spans="1:13" x14ac:dyDescent="0.25">
      <c r="A6284">
        <v>63913</v>
      </c>
      <c r="B6284" s="58" t="s">
        <v>5117</v>
      </c>
      <c r="C6284" s="58" t="s">
        <v>410</v>
      </c>
      <c r="D6284" s="58" t="s">
        <v>1539</v>
      </c>
      <c r="E6284" s="58">
        <v>4260</v>
      </c>
      <c r="F6284" s="58">
        <v>2</v>
      </c>
      <c r="G6284" s="59">
        <v>1E-3</v>
      </c>
      <c r="H6284" s="58" t="s">
        <v>516</v>
      </c>
      <c r="I6284" s="59">
        <v>22.99</v>
      </c>
      <c r="J6284">
        <v>12</v>
      </c>
      <c r="K6284" s="191"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0</v>
      </c>
      <c r="L6284" s="192" t="str">
        <f t="shared" si="98"/>
        <v>Beer4260</v>
      </c>
      <c r="M6284" s="191">
        <f>VLOOKUP(L6284,'Slope %'!C:D,2,0)</f>
        <v>7.0000000000000007E-2</v>
      </c>
    </row>
    <row r="6285" spans="1:13" x14ac:dyDescent="0.25">
      <c r="A6285">
        <v>63914</v>
      </c>
      <c r="B6285" s="58" t="s">
        <v>5118</v>
      </c>
      <c r="C6285" s="58" t="s">
        <v>410</v>
      </c>
      <c r="D6285" s="58" t="s">
        <v>1539</v>
      </c>
      <c r="E6285" s="58">
        <v>330</v>
      </c>
      <c r="F6285" s="58">
        <v>24</v>
      </c>
      <c r="G6285" s="59">
        <v>1E-3</v>
      </c>
      <c r="H6285" s="58" t="s">
        <v>516</v>
      </c>
      <c r="I6285" s="59">
        <v>2.29</v>
      </c>
      <c r="J6285">
        <v>1</v>
      </c>
      <c r="K6285" s="191"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0</v>
      </c>
      <c r="L6285" s="192" t="str">
        <f t="shared" si="98"/>
        <v>Beer330</v>
      </c>
      <c r="M6285" s="191">
        <f>VLOOKUP(L6285,'Slope %'!C:D,2,0)</f>
        <v>0.12</v>
      </c>
    </row>
    <row r="6286" spans="1:13" x14ac:dyDescent="0.25">
      <c r="A6286">
        <v>63914</v>
      </c>
      <c r="B6286" s="58" t="s">
        <v>5118</v>
      </c>
      <c r="C6286" s="58" t="s">
        <v>410</v>
      </c>
      <c r="D6286" s="58" t="s">
        <v>1539</v>
      </c>
      <c r="E6286" s="58">
        <v>330</v>
      </c>
      <c r="F6286" s="58">
        <v>24</v>
      </c>
      <c r="G6286" s="59">
        <v>1E-3</v>
      </c>
      <c r="H6286" s="58" t="s">
        <v>516</v>
      </c>
      <c r="I6286" s="59">
        <v>2.29</v>
      </c>
      <c r="J6286">
        <v>1</v>
      </c>
      <c r="K6286" s="191"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0</v>
      </c>
      <c r="L6286" s="192" t="str">
        <f t="shared" si="98"/>
        <v>Beer330</v>
      </c>
      <c r="M6286" s="191">
        <f>VLOOKUP(L6286,'Slope %'!C:D,2,0)</f>
        <v>0.12</v>
      </c>
    </row>
    <row r="6287" spans="1:13" x14ac:dyDescent="0.25">
      <c r="A6287">
        <v>63916</v>
      </c>
      <c r="B6287" s="58" t="s">
        <v>5119</v>
      </c>
      <c r="C6287" s="58" t="s">
        <v>410</v>
      </c>
      <c r="D6287" s="58" t="s">
        <v>1539</v>
      </c>
      <c r="E6287" s="58">
        <v>3960</v>
      </c>
      <c r="F6287" s="58">
        <v>1</v>
      </c>
      <c r="G6287" s="59">
        <v>1E-3</v>
      </c>
      <c r="H6287" s="58" t="s">
        <v>516</v>
      </c>
      <c r="I6287" s="59">
        <v>22.99</v>
      </c>
      <c r="J6287">
        <v>12</v>
      </c>
      <c r="K6287" s="191"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0</v>
      </c>
      <c r="L6287" s="192" t="str">
        <f t="shared" si="98"/>
        <v>Beer3960</v>
      </c>
      <c r="M6287" s="191">
        <f>VLOOKUP(L6287,'Slope %'!C:D,2,0)</f>
        <v>7.0000000000000007E-2</v>
      </c>
    </row>
    <row r="6288" spans="1:13" x14ac:dyDescent="0.25">
      <c r="A6288">
        <v>63916</v>
      </c>
      <c r="B6288" s="58" t="s">
        <v>5119</v>
      </c>
      <c r="C6288" s="58" t="s">
        <v>410</v>
      </c>
      <c r="D6288" s="58" t="s">
        <v>1539</v>
      </c>
      <c r="E6288" s="58">
        <v>3960</v>
      </c>
      <c r="F6288" s="58">
        <v>1</v>
      </c>
      <c r="G6288" s="59">
        <v>1E-3</v>
      </c>
      <c r="H6288" s="58" t="s">
        <v>516</v>
      </c>
      <c r="I6288" s="59">
        <v>22.99</v>
      </c>
      <c r="J6288">
        <v>12</v>
      </c>
      <c r="K6288" s="191"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0</v>
      </c>
      <c r="L6288" s="192" t="str">
        <f t="shared" si="98"/>
        <v>Beer3960</v>
      </c>
      <c r="M6288" s="191">
        <f>VLOOKUP(L6288,'Slope %'!C:D,2,0)</f>
        <v>7.0000000000000007E-2</v>
      </c>
    </row>
    <row r="6289" spans="1:13" x14ac:dyDescent="0.25">
      <c r="A6289">
        <v>63942</v>
      </c>
      <c r="B6289" s="58" t="s">
        <v>5120</v>
      </c>
      <c r="C6289" s="58" t="s">
        <v>673</v>
      </c>
      <c r="D6289" s="58" t="s">
        <v>674</v>
      </c>
      <c r="E6289" s="58">
        <v>270</v>
      </c>
      <c r="F6289" s="58">
        <v>24</v>
      </c>
      <c r="G6289" s="59">
        <v>5</v>
      </c>
      <c r="H6289" s="58" t="s">
        <v>553</v>
      </c>
      <c r="I6289" s="59">
        <v>4.49</v>
      </c>
      <c r="J6289">
        <v>1</v>
      </c>
      <c r="K6289" s="191"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1.2</v>
      </c>
      <c r="L6289" s="192" t="str">
        <f t="shared" si="98"/>
        <v>Ready to Drink270</v>
      </c>
      <c r="M6289" s="191">
        <f>VLOOKUP(L6289,'Slope %'!C:D,2,0)</f>
        <v>0.12</v>
      </c>
    </row>
    <row r="6290" spans="1:13" x14ac:dyDescent="0.25">
      <c r="A6290">
        <v>63948</v>
      </c>
      <c r="B6290" s="58" t="s">
        <v>5121</v>
      </c>
      <c r="C6290" s="58" t="s">
        <v>414</v>
      </c>
      <c r="D6290" s="58" t="s">
        <v>566</v>
      </c>
      <c r="E6290" s="58">
        <v>50</v>
      </c>
      <c r="F6290" s="58">
        <v>48</v>
      </c>
      <c r="G6290" s="59">
        <v>17.5</v>
      </c>
      <c r="H6290" s="58" t="s">
        <v>448</v>
      </c>
      <c r="I6290" s="59">
        <v>4.99</v>
      </c>
      <c r="J6290">
        <v>1</v>
      </c>
      <c r="K6290" s="191"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0.93</v>
      </c>
      <c r="L6290" s="192" t="str">
        <f t="shared" si="98"/>
        <v>Spirits50</v>
      </c>
      <c r="M6290" s="191">
        <f>VLOOKUP(L6290,'Slope %'!C:D,2,0)</f>
        <v>0.1</v>
      </c>
    </row>
    <row r="6291" spans="1:13" x14ac:dyDescent="0.25">
      <c r="A6291">
        <v>64039</v>
      </c>
      <c r="B6291" s="58" t="s">
        <v>5122</v>
      </c>
      <c r="C6291" s="58" t="s">
        <v>673</v>
      </c>
      <c r="D6291" s="58" t="s">
        <v>1091</v>
      </c>
      <c r="E6291" s="58">
        <v>4260</v>
      </c>
      <c r="F6291" s="58">
        <v>1</v>
      </c>
      <c r="G6291" s="59">
        <v>5</v>
      </c>
      <c r="H6291" s="58" t="s">
        <v>1399</v>
      </c>
      <c r="I6291" s="59">
        <v>32.28</v>
      </c>
      <c r="J6291">
        <v>12</v>
      </c>
      <c r="K6291" s="191"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16.63</v>
      </c>
      <c r="L6291" s="192" t="str">
        <f t="shared" si="98"/>
        <v>Ready to Drink4260</v>
      </c>
      <c r="M6291" s="191">
        <f>VLOOKUP(L6291,'Slope %'!C:D,2,0)</f>
        <v>7.0000000000000007E-2</v>
      </c>
    </row>
    <row r="6292" spans="1:13" x14ac:dyDescent="0.25">
      <c r="A6292">
        <v>64039</v>
      </c>
      <c r="B6292" s="58" t="s">
        <v>5122</v>
      </c>
      <c r="C6292" s="58" t="s">
        <v>673</v>
      </c>
      <c r="D6292" s="58" t="s">
        <v>1091</v>
      </c>
      <c r="E6292" s="58">
        <v>4260</v>
      </c>
      <c r="F6292" s="58">
        <v>1</v>
      </c>
      <c r="G6292" s="59">
        <v>5</v>
      </c>
      <c r="H6292" s="58" t="s">
        <v>1399</v>
      </c>
      <c r="I6292" s="59">
        <v>32.28</v>
      </c>
      <c r="J6292">
        <v>12</v>
      </c>
      <c r="K6292" s="191"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16.63</v>
      </c>
      <c r="L6292" s="192" t="str">
        <f t="shared" si="98"/>
        <v>Ready to Drink4260</v>
      </c>
      <c r="M6292" s="191">
        <f>VLOOKUP(L6292,'Slope %'!C:D,2,0)</f>
        <v>7.0000000000000007E-2</v>
      </c>
    </row>
    <row r="6293" spans="1:13" x14ac:dyDescent="0.25">
      <c r="A6293">
        <v>64041</v>
      </c>
      <c r="B6293" s="58" t="s">
        <v>5123</v>
      </c>
      <c r="C6293" s="58" t="s">
        <v>673</v>
      </c>
      <c r="D6293" s="58" t="s">
        <v>1264</v>
      </c>
      <c r="E6293" s="58">
        <v>30000</v>
      </c>
      <c r="F6293" s="58">
        <v>1</v>
      </c>
      <c r="G6293" s="59">
        <v>5</v>
      </c>
      <c r="H6293" s="58" t="s">
        <v>1448</v>
      </c>
      <c r="I6293" s="59">
        <v>145</v>
      </c>
      <c r="J6293">
        <v>1</v>
      </c>
      <c r="K6293" s="191"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117.11</v>
      </c>
      <c r="L6293" s="192" t="str">
        <f t="shared" si="98"/>
        <v>Ready to Drink30000</v>
      </c>
      <c r="M6293" s="191" t="e">
        <f>VLOOKUP(L6293,'Slope %'!C:D,2,0)</f>
        <v>#N/A</v>
      </c>
    </row>
    <row r="6294" spans="1:13" x14ac:dyDescent="0.25">
      <c r="A6294">
        <v>64041</v>
      </c>
      <c r="B6294" s="58" t="s">
        <v>5123</v>
      </c>
      <c r="C6294" s="58" t="s">
        <v>673</v>
      </c>
      <c r="D6294" s="58" t="s">
        <v>1264</v>
      </c>
      <c r="E6294" s="58">
        <v>30000</v>
      </c>
      <c r="F6294" s="58">
        <v>1</v>
      </c>
      <c r="G6294" s="59">
        <v>5</v>
      </c>
      <c r="H6294" s="58" t="s">
        <v>1448</v>
      </c>
      <c r="I6294" s="59">
        <v>145</v>
      </c>
      <c r="J6294">
        <v>1</v>
      </c>
      <c r="K6294" s="191"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117.11</v>
      </c>
      <c r="L6294" s="192" t="str">
        <f t="shared" si="98"/>
        <v>Ready to Drink30000</v>
      </c>
      <c r="M6294" s="191" t="e">
        <f>VLOOKUP(L6294,'Slope %'!C:D,2,0)</f>
        <v>#N/A</v>
      </c>
    </row>
    <row r="6295" spans="1:13" x14ac:dyDescent="0.25">
      <c r="A6295">
        <v>64083</v>
      </c>
      <c r="B6295" s="58" t="s">
        <v>5124</v>
      </c>
      <c r="C6295" s="58" t="s">
        <v>673</v>
      </c>
      <c r="D6295" s="58" t="s">
        <v>750</v>
      </c>
      <c r="E6295" s="58">
        <v>396</v>
      </c>
      <c r="F6295" s="58">
        <v>24</v>
      </c>
      <c r="G6295" s="59">
        <v>7</v>
      </c>
      <c r="H6295" s="58" t="s">
        <v>697</v>
      </c>
      <c r="I6295" s="59">
        <v>3.29</v>
      </c>
      <c r="J6295">
        <v>1</v>
      </c>
      <c r="K6295" s="191"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2.46</v>
      </c>
      <c r="L6295" s="192" t="str">
        <f t="shared" si="98"/>
        <v>Ready to Drink396</v>
      </c>
      <c r="M6295" s="191">
        <f>VLOOKUP(L6295,'Slope %'!C:D,2,0)</f>
        <v>0.12</v>
      </c>
    </row>
    <row r="6296" spans="1:13" x14ac:dyDescent="0.25">
      <c r="A6296">
        <v>64083</v>
      </c>
      <c r="B6296" s="58" t="s">
        <v>5124</v>
      </c>
      <c r="C6296" s="58" t="s">
        <v>673</v>
      </c>
      <c r="D6296" s="58" t="s">
        <v>750</v>
      </c>
      <c r="E6296" s="58">
        <v>396</v>
      </c>
      <c r="F6296" s="58">
        <v>24</v>
      </c>
      <c r="G6296" s="59">
        <v>7</v>
      </c>
      <c r="H6296" s="58" t="s">
        <v>697</v>
      </c>
      <c r="I6296" s="59">
        <v>3.29</v>
      </c>
      <c r="J6296">
        <v>1</v>
      </c>
      <c r="K6296" s="191"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2.46</v>
      </c>
      <c r="L6296" s="192" t="str">
        <f t="shared" si="98"/>
        <v>Ready to Drink396</v>
      </c>
      <c r="M6296" s="191">
        <f>VLOOKUP(L6296,'Slope %'!C:D,2,0)</f>
        <v>0.12</v>
      </c>
    </row>
    <row r="6297" spans="1:13" x14ac:dyDescent="0.25">
      <c r="A6297">
        <v>64084</v>
      </c>
      <c r="B6297" s="58" t="s">
        <v>5125</v>
      </c>
      <c r="C6297" s="58" t="s">
        <v>673</v>
      </c>
      <c r="D6297" s="58" t="s">
        <v>750</v>
      </c>
      <c r="E6297" s="58">
        <v>473</v>
      </c>
      <c r="F6297" s="58">
        <v>24</v>
      </c>
      <c r="G6297" s="59">
        <v>0.5</v>
      </c>
      <c r="H6297" s="58" t="s">
        <v>1200</v>
      </c>
      <c r="I6297" s="59">
        <v>3.59</v>
      </c>
      <c r="J6297">
        <v>1</v>
      </c>
      <c r="K6297" s="191"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0.2</v>
      </c>
      <c r="L6297" s="192" t="str">
        <f t="shared" si="98"/>
        <v>Ready to Drink473</v>
      </c>
      <c r="M6297" s="191">
        <f>VLOOKUP(L6297,'Slope %'!C:D,2,0)</f>
        <v>0.12</v>
      </c>
    </row>
    <row r="6298" spans="1:13" x14ac:dyDescent="0.25">
      <c r="A6298">
        <v>64084</v>
      </c>
      <c r="B6298" s="58" t="s">
        <v>5125</v>
      </c>
      <c r="C6298" s="58" t="s">
        <v>673</v>
      </c>
      <c r="D6298" s="58" t="s">
        <v>750</v>
      </c>
      <c r="E6298" s="58">
        <v>473</v>
      </c>
      <c r="F6298" s="58">
        <v>24</v>
      </c>
      <c r="G6298" s="59">
        <v>0.5</v>
      </c>
      <c r="H6298" s="58" t="s">
        <v>1200</v>
      </c>
      <c r="I6298" s="59">
        <v>3.59</v>
      </c>
      <c r="J6298">
        <v>1</v>
      </c>
      <c r="K6298" s="191"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0.2</v>
      </c>
      <c r="L6298" s="192" t="str">
        <f t="shared" si="98"/>
        <v>Ready to Drink473</v>
      </c>
      <c r="M6298" s="191">
        <f>VLOOKUP(L6298,'Slope %'!C:D,2,0)</f>
        <v>0.12</v>
      </c>
    </row>
    <row r="6299" spans="1:13" x14ac:dyDescent="0.25">
      <c r="A6299">
        <v>64090</v>
      </c>
      <c r="B6299" s="58" t="s">
        <v>5126</v>
      </c>
      <c r="C6299" s="58" t="s">
        <v>673</v>
      </c>
      <c r="D6299" s="58" t="s">
        <v>750</v>
      </c>
      <c r="E6299" s="58">
        <v>473</v>
      </c>
      <c r="F6299" s="58">
        <v>24</v>
      </c>
      <c r="G6299" s="59">
        <v>0.5</v>
      </c>
      <c r="H6299" s="58" t="s">
        <v>1200</v>
      </c>
      <c r="I6299" s="59">
        <v>3.59</v>
      </c>
      <c r="J6299">
        <v>1</v>
      </c>
      <c r="K6299" s="191"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0.2</v>
      </c>
      <c r="L6299" s="192" t="str">
        <f t="shared" si="98"/>
        <v>Ready to Drink473</v>
      </c>
      <c r="M6299" s="191">
        <f>VLOOKUP(L6299,'Slope %'!C:D,2,0)</f>
        <v>0.12</v>
      </c>
    </row>
    <row r="6300" spans="1:13" x14ac:dyDescent="0.25">
      <c r="A6300">
        <v>64090</v>
      </c>
      <c r="B6300" s="58" t="s">
        <v>5126</v>
      </c>
      <c r="C6300" s="58" t="s">
        <v>673</v>
      </c>
      <c r="D6300" s="58" t="s">
        <v>750</v>
      </c>
      <c r="E6300" s="58">
        <v>473</v>
      </c>
      <c r="F6300" s="58">
        <v>24</v>
      </c>
      <c r="G6300" s="59">
        <v>0.5</v>
      </c>
      <c r="H6300" s="58" t="s">
        <v>1200</v>
      </c>
      <c r="I6300" s="59">
        <v>3.59</v>
      </c>
      <c r="J6300">
        <v>1</v>
      </c>
      <c r="K6300" s="191"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0.2</v>
      </c>
      <c r="L6300" s="192" t="str">
        <f t="shared" si="98"/>
        <v>Ready to Drink473</v>
      </c>
      <c r="M6300" s="191">
        <f>VLOOKUP(L6300,'Slope %'!C:D,2,0)</f>
        <v>0.12</v>
      </c>
    </row>
    <row r="6301" spans="1:13" x14ac:dyDescent="0.25">
      <c r="A6301">
        <v>64095</v>
      </c>
      <c r="B6301" s="58" t="s">
        <v>5127</v>
      </c>
      <c r="C6301" s="58" t="s">
        <v>673</v>
      </c>
      <c r="D6301" s="58" t="s">
        <v>750</v>
      </c>
      <c r="E6301" s="58">
        <v>473</v>
      </c>
      <c r="F6301" s="58">
        <v>24</v>
      </c>
      <c r="G6301" s="59">
        <v>0.5</v>
      </c>
      <c r="H6301" s="58" t="s">
        <v>1200</v>
      </c>
      <c r="I6301" s="59">
        <v>3.59</v>
      </c>
      <c r="J6301">
        <v>1</v>
      </c>
      <c r="K6301" s="191"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0.2</v>
      </c>
      <c r="L6301" s="192" t="str">
        <f t="shared" si="98"/>
        <v>Ready to Drink473</v>
      </c>
      <c r="M6301" s="191">
        <f>VLOOKUP(L6301,'Slope %'!C:D,2,0)</f>
        <v>0.12</v>
      </c>
    </row>
    <row r="6302" spans="1:13" x14ac:dyDescent="0.25">
      <c r="A6302">
        <v>64095</v>
      </c>
      <c r="B6302" s="58" t="s">
        <v>5127</v>
      </c>
      <c r="C6302" s="58" t="s">
        <v>673</v>
      </c>
      <c r="D6302" s="58" t="s">
        <v>750</v>
      </c>
      <c r="E6302" s="58">
        <v>473</v>
      </c>
      <c r="F6302" s="58">
        <v>24</v>
      </c>
      <c r="G6302" s="59">
        <v>0.5</v>
      </c>
      <c r="H6302" s="58" t="s">
        <v>1200</v>
      </c>
      <c r="I6302" s="59">
        <v>3.59</v>
      </c>
      <c r="J6302">
        <v>1</v>
      </c>
      <c r="K6302" s="191"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0.2</v>
      </c>
      <c r="L6302" s="192" t="str">
        <f t="shared" si="98"/>
        <v>Ready to Drink473</v>
      </c>
      <c r="M6302" s="191">
        <f>VLOOKUP(L6302,'Slope %'!C:D,2,0)</f>
        <v>0.12</v>
      </c>
    </row>
    <row r="6303" spans="1:13" x14ac:dyDescent="0.25">
      <c r="A6303">
        <v>64100</v>
      </c>
      <c r="B6303" s="58" t="s">
        <v>5128</v>
      </c>
      <c r="C6303" s="58" t="s">
        <v>410</v>
      </c>
      <c r="D6303" s="58" t="s">
        <v>411</v>
      </c>
      <c r="E6303" s="58">
        <v>4260</v>
      </c>
      <c r="F6303" s="58">
        <v>2</v>
      </c>
      <c r="G6303" s="59">
        <v>5</v>
      </c>
      <c r="H6303" s="58" t="s">
        <v>448</v>
      </c>
      <c r="I6303" s="59">
        <v>28.99</v>
      </c>
      <c r="J6303">
        <v>12</v>
      </c>
      <c r="K6303" s="191"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16.63</v>
      </c>
      <c r="L6303" s="192" t="str">
        <f t="shared" si="98"/>
        <v>Beer4260</v>
      </c>
      <c r="M6303" s="191">
        <f>VLOOKUP(L6303,'Slope %'!C:D,2,0)</f>
        <v>7.0000000000000007E-2</v>
      </c>
    </row>
    <row r="6304" spans="1:13" x14ac:dyDescent="0.25">
      <c r="A6304">
        <v>64100</v>
      </c>
      <c r="B6304" s="58" t="s">
        <v>5128</v>
      </c>
      <c r="C6304" s="58" t="s">
        <v>410</v>
      </c>
      <c r="D6304" s="58" t="s">
        <v>411</v>
      </c>
      <c r="E6304" s="58">
        <v>4260</v>
      </c>
      <c r="F6304" s="58">
        <v>2</v>
      </c>
      <c r="G6304" s="59">
        <v>5</v>
      </c>
      <c r="H6304" s="58" t="s">
        <v>448</v>
      </c>
      <c r="I6304" s="59">
        <v>28.99</v>
      </c>
      <c r="J6304">
        <v>12</v>
      </c>
      <c r="K6304" s="191"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16.63</v>
      </c>
      <c r="L6304" s="192" t="str">
        <f t="shared" si="98"/>
        <v>Beer4260</v>
      </c>
      <c r="M6304" s="191">
        <f>VLOOKUP(L6304,'Slope %'!C:D,2,0)</f>
        <v>7.0000000000000007E-2</v>
      </c>
    </row>
    <row r="6305" spans="1:13" x14ac:dyDescent="0.25">
      <c r="A6305">
        <v>64101</v>
      </c>
      <c r="B6305" s="58" t="s">
        <v>5129</v>
      </c>
      <c r="C6305" s="58" t="s">
        <v>423</v>
      </c>
      <c r="D6305" s="58" t="s">
        <v>602</v>
      </c>
      <c r="E6305" s="58">
        <v>750</v>
      </c>
      <c r="F6305" s="58">
        <v>12</v>
      </c>
      <c r="G6305" s="59">
        <v>13.5</v>
      </c>
      <c r="H6305" s="58" t="s">
        <v>507</v>
      </c>
      <c r="I6305" s="59">
        <v>21.99</v>
      </c>
      <c r="J6305">
        <v>1</v>
      </c>
      <c r="K6305" s="191"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7.9</v>
      </c>
      <c r="L6305" s="192" t="str">
        <f t="shared" si="98"/>
        <v>Wine750</v>
      </c>
      <c r="M6305" s="191">
        <f>VLOOKUP(L6305,'Slope %'!C:D,2,0)</f>
        <v>0.1</v>
      </c>
    </row>
    <row r="6306" spans="1:13" x14ac:dyDescent="0.25">
      <c r="A6306">
        <v>64106</v>
      </c>
      <c r="B6306" s="58" t="s">
        <v>5130</v>
      </c>
      <c r="C6306" s="58" t="s">
        <v>410</v>
      </c>
      <c r="D6306" s="58" t="s">
        <v>411</v>
      </c>
      <c r="E6306" s="58">
        <v>2130</v>
      </c>
      <c r="F6306" s="58">
        <v>4</v>
      </c>
      <c r="G6306" s="59">
        <v>4.5</v>
      </c>
      <c r="H6306" s="58" t="s">
        <v>516</v>
      </c>
      <c r="I6306" s="59">
        <v>19.489999999999998</v>
      </c>
      <c r="J6306">
        <v>6</v>
      </c>
      <c r="K6306" s="191"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7.48</v>
      </c>
      <c r="L6306" s="192" t="str">
        <f t="shared" si="98"/>
        <v>Beer2130</v>
      </c>
      <c r="M6306" s="191">
        <f>VLOOKUP(L6306,'Slope %'!C:D,2,0)</f>
        <v>0.1</v>
      </c>
    </row>
    <row r="6307" spans="1:13" x14ac:dyDescent="0.25">
      <c r="A6307">
        <v>64106</v>
      </c>
      <c r="B6307" s="58" t="s">
        <v>5130</v>
      </c>
      <c r="C6307" s="58" t="s">
        <v>410</v>
      </c>
      <c r="D6307" s="58" t="s">
        <v>411</v>
      </c>
      <c r="E6307" s="58">
        <v>2130</v>
      </c>
      <c r="F6307" s="58">
        <v>4</v>
      </c>
      <c r="G6307" s="59">
        <v>4.5</v>
      </c>
      <c r="H6307" s="58" t="s">
        <v>516</v>
      </c>
      <c r="I6307" s="59">
        <v>19.489999999999998</v>
      </c>
      <c r="J6307">
        <v>6</v>
      </c>
      <c r="K6307" s="191"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7.48</v>
      </c>
      <c r="L6307" s="192" t="str">
        <f t="shared" si="98"/>
        <v>Beer2130</v>
      </c>
      <c r="M6307" s="191">
        <f>VLOOKUP(L6307,'Slope %'!C:D,2,0)</f>
        <v>0.1</v>
      </c>
    </row>
    <row r="6308" spans="1:13" x14ac:dyDescent="0.25">
      <c r="A6308">
        <v>64121</v>
      </c>
      <c r="B6308" s="58" t="s">
        <v>5131</v>
      </c>
      <c r="C6308" s="58" t="s">
        <v>410</v>
      </c>
      <c r="D6308" s="58" t="s">
        <v>3005</v>
      </c>
      <c r="E6308" s="58">
        <v>500</v>
      </c>
      <c r="F6308" s="58">
        <v>24</v>
      </c>
      <c r="G6308" s="59">
        <v>4.8</v>
      </c>
      <c r="H6308" s="58" t="s">
        <v>1613</v>
      </c>
      <c r="I6308" s="59">
        <v>9.75</v>
      </c>
      <c r="J6308">
        <v>1</v>
      </c>
      <c r="K6308" s="191"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1.87</v>
      </c>
      <c r="L6308" s="192" t="str">
        <f t="shared" si="98"/>
        <v>Beer500</v>
      </c>
      <c r="M6308" s="191">
        <f>VLOOKUP(L6308,'Slope %'!C:D,2,0)</f>
        <v>0.12</v>
      </c>
    </row>
    <row r="6309" spans="1:13" x14ac:dyDescent="0.25">
      <c r="A6309">
        <v>64121</v>
      </c>
      <c r="B6309" s="58" t="s">
        <v>5131</v>
      </c>
      <c r="C6309" s="58" t="s">
        <v>410</v>
      </c>
      <c r="D6309" s="58" t="s">
        <v>3005</v>
      </c>
      <c r="E6309" s="58">
        <v>500</v>
      </c>
      <c r="F6309" s="58">
        <v>24</v>
      </c>
      <c r="G6309" s="59">
        <v>4.8</v>
      </c>
      <c r="H6309" s="58" t="s">
        <v>1613</v>
      </c>
      <c r="I6309" s="59">
        <v>9.75</v>
      </c>
      <c r="J6309">
        <v>1</v>
      </c>
      <c r="K6309" s="191"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1.87</v>
      </c>
      <c r="L6309" s="192" t="str">
        <f t="shared" si="98"/>
        <v>Beer500</v>
      </c>
      <c r="M6309" s="191">
        <f>VLOOKUP(L6309,'Slope %'!C:D,2,0)</f>
        <v>0.12</v>
      </c>
    </row>
    <row r="6310" spans="1:13" x14ac:dyDescent="0.25">
      <c r="A6310">
        <v>64134</v>
      </c>
      <c r="B6310" s="58" t="s">
        <v>5132</v>
      </c>
      <c r="C6310" s="58" t="s">
        <v>423</v>
      </c>
      <c r="D6310" s="58" t="s">
        <v>935</v>
      </c>
      <c r="E6310" s="58">
        <v>750</v>
      </c>
      <c r="F6310" s="58">
        <v>12</v>
      </c>
      <c r="G6310" s="59">
        <v>7.5</v>
      </c>
      <c r="H6310" s="58" t="s">
        <v>451</v>
      </c>
      <c r="I6310" s="59">
        <v>11.99</v>
      </c>
      <c r="J6310">
        <v>1</v>
      </c>
      <c r="K6310" s="191"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4.3899999999999997</v>
      </c>
      <c r="L6310" s="192" t="str">
        <f t="shared" si="98"/>
        <v>Wine750</v>
      </c>
      <c r="M6310" s="191">
        <f>VLOOKUP(L6310,'Slope %'!C:D,2,0)</f>
        <v>0.1</v>
      </c>
    </row>
    <row r="6311" spans="1:13" x14ac:dyDescent="0.25">
      <c r="A6311">
        <v>64135</v>
      </c>
      <c r="B6311" s="58" t="s">
        <v>5133</v>
      </c>
      <c r="C6311" s="58" t="s">
        <v>423</v>
      </c>
      <c r="D6311" s="58" t="s">
        <v>465</v>
      </c>
      <c r="E6311" s="58">
        <v>750</v>
      </c>
      <c r="F6311" s="58">
        <v>12</v>
      </c>
      <c r="G6311" s="59">
        <v>9</v>
      </c>
      <c r="H6311" s="58" t="s">
        <v>541</v>
      </c>
      <c r="I6311" s="59">
        <v>17.989999999999998</v>
      </c>
      <c r="J6311">
        <v>1</v>
      </c>
      <c r="K6311" s="191"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5.27</v>
      </c>
      <c r="L6311" s="192" t="str">
        <f t="shared" si="98"/>
        <v>Wine750</v>
      </c>
      <c r="M6311" s="191">
        <f>VLOOKUP(L6311,'Slope %'!C:D,2,0)</f>
        <v>0.1</v>
      </c>
    </row>
    <row r="6312" spans="1:13" x14ac:dyDescent="0.25">
      <c r="A6312">
        <v>64152</v>
      </c>
      <c r="B6312" s="58" t="s">
        <v>5134</v>
      </c>
      <c r="C6312" s="58" t="s">
        <v>423</v>
      </c>
      <c r="D6312" s="58" t="s">
        <v>440</v>
      </c>
      <c r="E6312" s="58">
        <v>750</v>
      </c>
      <c r="F6312" s="58">
        <v>20</v>
      </c>
      <c r="G6312" s="59">
        <v>3</v>
      </c>
      <c r="H6312" s="58" t="s">
        <v>684</v>
      </c>
      <c r="I6312" s="59">
        <v>7.99</v>
      </c>
      <c r="J6312">
        <v>1</v>
      </c>
      <c r="K6312" s="191"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1.76</v>
      </c>
      <c r="L6312" s="192" t="str">
        <f t="shared" si="98"/>
        <v>Wine750</v>
      </c>
      <c r="M6312" s="191">
        <f>VLOOKUP(L6312,'Slope %'!C:D,2,0)</f>
        <v>0.1</v>
      </c>
    </row>
    <row r="6313" spans="1:13" x14ac:dyDescent="0.25">
      <c r="A6313">
        <v>64153</v>
      </c>
      <c r="B6313" s="58" t="s">
        <v>5135</v>
      </c>
      <c r="C6313" s="58" t="s">
        <v>410</v>
      </c>
      <c r="D6313" s="58" t="s">
        <v>621</v>
      </c>
      <c r="E6313" s="58">
        <v>473</v>
      </c>
      <c r="F6313" s="58">
        <v>24</v>
      </c>
      <c r="G6313" s="59">
        <v>4</v>
      </c>
      <c r="H6313" s="58" t="s">
        <v>563</v>
      </c>
      <c r="I6313" s="59">
        <v>3.49</v>
      </c>
      <c r="J6313">
        <v>1</v>
      </c>
      <c r="K6313" s="191"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1.48</v>
      </c>
      <c r="L6313" s="192" t="str">
        <f t="shared" si="98"/>
        <v>Beer473</v>
      </c>
      <c r="M6313" s="191">
        <f>VLOOKUP(L6313,'Slope %'!C:D,2,0)</f>
        <v>0.12</v>
      </c>
    </row>
    <row r="6314" spans="1:13" x14ac:dyDescent="0.25">
      <c r="A6314">
        <v>64153</v>
      </c>
      <c r="B6314" s="58" t="s">
        <v>5135</v>
      </c>
      <c r="C6314" s="58" t="s">
        <v>410</v>
      </c>
      <c r="D6314" s="58" t="s">
        <v>621</v>
      </c>
      <c r="E6314" s="58">
        <v>473</v>
      </c>
      <c r="F6314" s="58">
        <v>24</v>
      </c>
      <c r="G6314" s="59">
        <v>4</v>
      </c>
      <c r="H6314" s="58" t="s">
        <v>563</v>
      </c>
      <c r="I6314" s="59">
        <v>3.49</v>
      </c>
      <c r="J6314">
        <v>1</v>
      </c>
      <c r="K6314" s="191"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1.48</v>
      </c>
      <c r="L6314" s="192" t="str">
        <f t="shared" si="98"/>
        <v>Beer473</v>
      </c>
      <c r="M6314" s="191">
        <f>VLOOKUP(L6314,'Slope %'!C:D,2,0)</f>
        <v>0.12</v>
      </c>
    </row>
    <row r="6315" spans="1:13" x14ac:dyDescent="0.25">
      <c r="A6315">
        <v>64155</v>
      </c>
      <c r="B6315" s="58" t="s">
        <v>5136</v>
      </c>
      <c r="C6315" s="58" t="s">
        <v>423</v>
      </c>
      <c r="D6315" s="58" t="s">
        <v>436</v>
      </c>
      <c r="E6315" s="58">
        <v>750</v>
      </c>
      <c r="F6315" s="58">
        <v>12</v>
      </c>
      <c r="G6315" s="59">
        <v>14.5</v>
      </c>
      <c r="H6315" s="58" t="s">
        <v>421</v>
      </c>
      <c r="I6315" s="59">
        <v>29.99</v>
      </c>
      <c r="J6315">
        <v>1</v>
      </c>
      <c r="K6315" s="191"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8.49</v>
      </c>
      <c r="L6315" s="192" t="str">
        <f t="shared" si="98"/>
        <v>Wine750</v>
      </c>
      <c r="M6315" s="191">
        <f>VLOOKUP(L6315,'Slope %'!C:D,2,0)</f>
        <v>0.1</v>
      </c>
    </row>
    <row r="6316" spans="1:13" x14ac:dyDescent="0.25">
      <c r="A6316">
        <v>64165</v>
      </c>
      <c r="B6316" s="58" t="s">
        <v>5137</v>
      </c>
      <c r="C6316" s="58" t="s">
        <v>423</v>
      </c>
      <c r="D6316" s="58" t="s">
        <v>465</v>
      </c>
      <c r="E6316" s="58">
        <v>750</v>
      </c>
      <c r="F6316" s="58">
        <v>12</v>
      </c>
      <c r="G6316" s="59">
        <v>11.5</v>
      </c>
      <c r="H6316" s="58" t="s">
        <v>445</v>
      </c>
      <c r="I6316" s="59">
        <v>18.989999999999998</v>
      </c>
      <c r="J6316">
        <v>1</v>
      </c>
      <c r="K6316" s="191"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6.73</v>
      </c>
      <c r="L6316" s="192" t="str">
        <f t="shared" si="98"/>
        <v>Wine750</v>
      </c>
      <c r="M6316" s="191">
        <f>VLOOKUP(L6316,'Slope %'!C:D,2,0)</f>
        <v>0.1</v>
      </c>
    </row>
    <row r="6317" spans="1:13" x14ac:dyDescent="0.25">
      <c r="A6317">
        <v>64176</v>
      </c>
      <c r="B6317" s="58" t="s">
        <v>5138</v>
      </c>
      <c r="C6317" s="58" t="s">
        <v>673</v>
      </c>
      <c r="D6317" s="58" t="s">
        <v>750</v>
      </c>
      <c r="E6317" s="58">
        <v>2000</v>
      </c>
      <c r="F6317" s="58">
        <v>5</v>
      </c>
      <c r="G6317" s="59">
        <v>5.9</v>
      </c>
      <c r="H6317" s="58" t="s">
        <v>2244</v>
      </c>
      <c r="I6317" s="59">
        <v>17.84</v>
      </c>
      <c r="J6317">
        <v>1</v>
      </c>
      <c r="K6317" s="191"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9.2100000000000009</v>
      </c>
      <c r="L6317" s="192" t="str">
        <f t="shared" si="98"/>
        <v>Ready to Drink2000</v>
      </c>
      <c r="M6317" s="191">
        <f>VLOOKUP(L6317,'Slope %'!C:D,2,0)</f>
        <v>0.1</v>
      </c>
    </row>
    <row r="6318" spans="1:13" x14ac:dyDescent="0.25">
      <c r="A6318">
        <v>64176</v>
      </c>
      <c r="B6318" s="58" t="s">
        <v>5138</v>
      </c>
      <c r="C6318" s="58" t="s">
        <v>673</v>
      </c>
      <c r="D6318" s="58" t="s">
        <v>750</v>
      </c>
      <c r="E6318" s="58">
        <v>2000</v>
      </c>
      <c r="F6318" s="58">
        <v>5</v>
      </c>
      <c r="G6318" s="59">
        <v>5.9</v>
      </c>
      <c r="H6318" s="58" t="s">
        <v>2244</v>
      </c>
      <c r="I6318" s="59">
        <v>17.84</v>
      </c>
      <c r="J6318">
        <v>1</v>
      </c>
      <c r="K6318" s="191"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9.2100000000000009</v>
      </c>
      <c r="L6318" s="192" t="str">
        <f t="shared" si="98"/>
        <v>Ready to Drink2000</v>
      </c>
      <c r="M6318" s="191">
        <f>VLOOKUP(L6318,'Slope %'!C:D,2,0)</f>
        <v>0.1</v>
      </c>
    </row>
    <row r="6319" spans="1:13" x14ac:dyDescent="0.25">
      <c r="A6319">
        <v>64190</v>
      </c>
      <c r="B6319" s="58" t="s">
        <v>5139</v>
      </c>
      <c r="C6319" s="58" t="s">
        <v>410</v>
      </c>
      <c r="D6319" s="58" t="s">
        <v>717</v>
      </c>
      <c r="E6319" s="58">
        <v>473</v>
      </c>
      <c r="F6319" s="58">
        <v>24</v>
      </c>
      <c r="G6319" s="59">
        <v>5.75</v>
      </c>
      <c r="H6319" s="58" t="s">
        <v>2181</v>
      </c>
      <c r="I6319" s="59">
        <v>4.49</v>
      </c>
      <c r="J6319">
        <v>1</v>
      </c>
      <c r="K6319" s="191"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2.12</v>
      </c>
      <c r="L6319" s="192" t="str">
        <f t="shared" si="98"/>
        <v>Beer473</v>
      </c>
      <c r="M6319" s="191">
        <f>VLOOKUP(L6319,'Slope %'!C:D,2,0)</f>
        <v>0.12</v>
      </c>
    </row>
    <row r="6320" spans="1:13" x14ac:dyDescent="0.25">
      <c r="A6320">
        <v>64190</v>
      </c>
      <c r="B6320" s="58" t="s">
        <v>5139</v>
      </c>
      <c r="C6320" s="58" t="s">
        <v>410</v>
      </c>
      <c r="D6320" s="58" t="s">
        <v>717</v>
      </c>
      <c r="E6320" s="58">
        <v>473</v>
      </c>
      <c r="F6320" s="58">
        <v>24</v>
      </c>
      <c r="G6320" s="59">
        <v>5.75</v>
      </c>
      <c r="H6320" s="58" t="s">
        <v>2181</v>
      </c>
      <c r="I6320" s="59">
        <v>4.49</v>
      </c>
      <c r="J6320">
        <v>1</v>
      </c>
      <c r="K6320" s="191"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2.12</v>
      </c>
      <c r="L6320" s="192" t="str">
        <f t="shared" si="98"/>
        <v>Beer473</v>
      </c>
      <c r="M6320" s="191">
        <f>VLOOKUP(L6320,'Slope %'!C:D,2,0)</f>
        <v>0.12</v>
      </c>
    </row>
    <row r="6321" spans="1:13" x14ac:dyDescent="0.25">
      <c r="A6321">
        <v>64191</v>
      </c>
      <c r="B6321" s="58" t="s">
        <v>5140</v>
      </c>
      <c r="C6321" s="58" t="s">
        <v>410</v>
      </c>
      <c r="D6321" s="58" t="s">
        <v>677</v>
      </c>
      <c r="E6321" s="58">
        <v>3784</v>
      </c>
      <c r="F6321" s="58">
        <v>3</v>
      </c>
      <c r="G6321" s="59">
        <v>5.3</v>
      </c>
      <c r="H6321" s="58" t="s">
        <v>2859</v>
      </c>
      <c r="I6321" s="59">
        <v>31.99</v>
      </c>
      <c r="J6321">
        <v>8</v>
      </c>
      <c r="K6321" s="191"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15.66</v>
      </c>
      <c r="L6321" s="192" t="str">
        <f t="shared" si="98"/>
        <v>Beer3784</v>
      </c>
      <c r="M6321" s="191">
        <f>VLOOKUP(L6321,'Slope %'!C:D,2,0)</f>
        <v>7.0000000000000007E-2</v>
      </c>
    </row>
    <row r="6322" spans="1:13" x14ac:dyDescent="0.25">
      <c r="A6322">
        <v>64191</v>
      </c>
      <c r="B6322" s="58" t="s">
        <v>5140</v>
      </c>
      <c r="C6322" s="58" t="s">
        <v>410</v>
      </c>
      <c r="D6322" s="58" t="s">
        <v>677</v>
      </c>
      <c r="E6322" s="58">
        <v>3784</v>
      </c>
      <c r="F6322" s="58">
        <v>3</v>
      </c>
      <c r="G6322" s="59">
        <v>5.3</v>
      </c>
      <c r="H6322" s="58" t="s">
        <v>1613</v>
      </c>
      <c r="I6322" s="59">
        <v>31.99</v>
      </c>
      <c r="J6322">
        <v>8</v>
      </c>
      <c r="K6322" s="191"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15.66</v>
      </c>
      <c r="L6322" s="192" t="str">
        <f t="shared" si="98"/>
        <v>Beer3784</v>
      </c>
      <c r="M6322" s="191">
        <f>VLOOKUP(L6322,'Slope %'!C:D,2,0)</f>
        <v>7.0000000000000007E-2</v>
      </c>
    </row>
    <row r="6323" spans="1:13" x14ac:dyDescent="0.25">
      <c r="A6323">
        <v>64192</v>
      </c>
      <c r="B6323" s="58" t="s">
        <v>5141</v>
      </c>
      <c r="C6323" s="58" t="s">
        <v>414</v>
      </c>
      <c r="D6323" s="58" t="s">
        <v>636</v>
      </c>
      <c r="E6323" s="58">
        <v>700</v>
      </c>
      <c r="F6323" s="58">
        <v>12</v>
      </c>
      <c r="G6323" s="59">
        <v>40</v>
      </c>
      <c r="H6323" s="58" t="s">
        <v>448</v>
      </c>
      <c r="I6323" s="59">
        <v>34.950000000000003</v>
      </c>
      <c r="J6323">
        <v>1</v>
      </c>
      <c r="K6323" s="191"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21.86</v>
      </c>
      <c r="L6323" s="192" t="str">
        <f t="shared" si="98"/>
        <v>Spirits700</v>
      </c>
      <c r="M6323" s="191">
        <f>VLOOKUP(L6323,'Slope %'!C:D,2,0)</f>
        <v>7.0000000000000007E-2</v>
      </c>
    </row>
    <row r="6324" spans="1:13" x14ac:dyDescent="0.25">
      <c r="A6324">
        <v>64203</v>
      </c>
      <c r="B6324" s="58" t="s">
        <v>5142</v>
      </c>
      <c r="C6324" s="58" t="s">
        <v>410</v>
      </c>
      <c r="D6324" s="58" t="s">
        <v>906</v>
      </c>
      <c r="E6324" s="58">
        <v>473</v>
      </c>
      <c r="F6324" s="58">
        <v>24</v>
      </c>
      <c r="G6324" s="59">
        <v>5</v>
      </c>
      <c r="H6324" s="58" t="s">
        <v>2066</v>
      </c>
      <c r="I6324" s="59">
        <v>4.75</v>
      </c>
      <c r="J6324">
        <v>1</v>
      </c>
      <c r="K6324" s="191"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1.85</v>
      </c>
      <c r="L6324" s="192" t="str">
        <f t="shared" si="98"/>
        <v>Beer473</v>
      </c>
      <c r="M6324" s="191">
        <f>VLOOKUP(L6324,'Slope %'!C:D,2,0)</f>
        <v>0.12</v>
      </c>
    </row>
    <row r="6325" spans="1:13" x14ac:dyDescent="0.25">
      <c r="A6325">
        <v>64203</v>
      </c>
      <c r="B6325" s="58" t="s">
        <v>5142</v>
      </c>
      <c r="C6325" s="58" t="s">
        <v>410</v>
      </c>
      <c r="D6325" s="58" t="s">
        <v>906</v>
      </c>
      <c r="E6325" s="58">
        <v>473</v>
      </c>
      <c r="F6325" s="58">
        <v>24</v>
      </c>
      <c r="G6325" s="59">
        <v>5</v>
      </c>
      <c r="H6325" s="58" t="s">
        <v>2066</v>
      </c>
      <c r="I6325" s="59">
        <v>4.75</v>
      </c>
      <c r="J6325">
        <v>1</v>
      </c>
      <c r="K6325" s="191"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1.85</v>
      </c>
      <c r="L6325" s="192" t="str">
        <f t="shared" si="98"/>
        <v>Beer473</v>
      </c>
      <c r="M6325" s="191">
        <f>VLOOKUP(L6325,'Slope %'!C:D,2,0)</f>
        <v>0.12</v>
      </c>
    </row>
    <row r="6326" spans="1:13" x14ac:dyDescent="0.25">
      <c r="A6326">
        <v>64204</v>
      </c>
      <c r="B6326" s="58" t="s">
        <v>5143</v>
      </c>
      <c r="C6326" s="58" t="s">
        <v>410</v>
      </c>
      <c r="D6326" s="58" t="s">
        <v>411</v>
      </c>
      <c r="E6326" s="58">
        <v>4260</v>
      </c>
      <c r="F6326" s="58">
        <v>1</v>
      </c>
      <c r="G6326" s="59">
        <v>4.4000000000000004</v>
      </c>
      <c r="H6326" s="58" t="s">
        <v>833</v>
      </c>
      <c r="I6326" s="59">
        <v>22.99</v>
      </c>
      <c r="J6326">
        <v>12</v>
      </c>
      <c r="K6326" s="191"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14.63</v>
      </c>
      <c r="L6326" s="192" t="str">
        <f t="shared" si="98"/>
        <v>Beer4260</v>
      </c>
      <c r="M6326" s="191">
        <f>VLOOKUP(L6326,'Slope %'!C:D,2,0)</f>
        <v>7.0000000000000007E-2</v>
      </c>
    </row>
    <row r="6327" spans="1:13" x14ac:dyDescent="0.25">
      <c r="A6327">
        <v>64204</v>
      </c>
      <c r="B6327" s="58" t="s">
        <v>5143</v>
      </c>
      <c r="C6327" s="58" t="s">
        <v>410</v>
      </c>
      <c r="D6327" s="58" t="s">
        <v>411</v>
      </c>
      <c r="E6327" s="58">
        <v>4260</v>
      </c>
      <c r="F6327" s="58">
        <v>1</v>
      </c>
      <c r="G6327" s="59">
        <v>4.4000000000000004</v>
      </c>
      <c r="H6327" s="58" t="s">
        <v>833</v>
      </c>
      <c r="I6327" s="59">
        <v>22.99</v>
      </c>
      <c r="J6327">
        <v>12</v>
      </c>
      <c r="K6327" s="191"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14.63</v>
      </c>
      <c r="L6327" s="192" t="str">
        <f t="shared" si="98"/>
        <v>Beer4260</v>
      </c>
      <c r="M6327" s="191">
        <f>VLOOKUP(L6327,'Slope %'!C:D,2,0)</f>
        <v>7.0000000000000007E-2</v>
      </c>
    </row>
    <row r="6328" spans="1:13" x14ac:dyDescent="0.25">
      <c r="A6328">
        <v>64207</v>
      </c>
      <c r="B6328" s="58" t="s">
        <v>5144</v>
      </c>
      <c r="C6328" s="58" t="s">
        <v>410</v>
      </c>
      <c r="D6328" s="58" t="s">
        <v>411</v>
      </c>
      <c r="E6328" s="58">
        <v>473</v>
      </c>
      <c r="F6328" s="58">
        <v>24</v>
      </c>
      <c r="G6328" s="59">
        <v>5.4</v>
      </c>
      <c r="H6328" s="58" t="s">
        <v>2066</v>
      </c>
      <c r="I6328" s="59">
        <v>4.3899999999999997</v>
      </c>
      <c r="J6328">
        <v>1</v>
      </c>
      <c r="K6328" s="191"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1.99</v>
      </c>
      <c r="L6328" s="192" t="str">
        <f t="shared" si="98"/>
        <v>Beer473</v>
      </c>
      <c r="M6328" s="191">
        <f>VLOOKUP(L6328,'Slope %'!C:D,2,0)</f>
        <v>0.12</v>
      </c>
    </row>
    <row r="6329" spans="1:13" x14ac:dyDescent="0.25">
      <c r="A6329">
        <v>64207</v>
      </c>
      <c r="B6329" s="58" t="s">
        <v>5144</v>
      </c>
      <c r="C6329" s="58" t="s">
        <v>410</v>
      </c>
      <c r="D6329" s="58" t="s">
        <v>411</v>
      </c>
      <c r="E6329" s="58">
        <v>473</v>
      </c>
      <c r="F6329" s="58">
        <v>24</v>
      </c>
      <c r="G6329" s="59">
        <v>5.4</v>
      </c>
      <c r="H6329" s="58" t="s">
        <v>2066</v>
      </c>
      <c r="I6329" s="59">
        <v>4.3899999999999997</v>
      </c>
      <c r="J6329">
        <v>1</v>
      </c>
      <c r="K6329" s="191"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1.99</v>
      </c>
      <c r="L6329" s="192" t="str">
        <f t="shared" si="98"/>
        <v>Beer473</v>
      </c>
      <c r="M6329" s="191">
        <f>VLOOKUP(L6329,'Slope %'!C:D,2,0)</f>
        <v>0.12</v>
      </c>
    </row>
    <row r="6330" spans="1:13" x14ac:dyDescent="0.25">
      <c r="A6330">
        <v>64208</v>
      </c>
      <c r="B6330" s="58" t="s">
        <v>5145</v>
      </c>
      <c r="C6330" s="58" t="s">
        <v>410</v>
      </c>
      <c r="D6330" s="58" t="s">
        <v>621</v>
      </c>
      <c r="E6330" s="58">
        <v>355</v>
      </c>
      <c r="F6330" s="58">
        <v>24</v>
      </c>
      <c r="G6330" s="59">
        <v>4</v>
      </c>
      <c r="H6330" s="58" t="s">
        <v>1959</v>
      </c>
      <c r="I6330" s="59">
        <v>2.08</v>
      </c>
      <c r="J6330">
        <v>1</v>
      </c>
      <c r="K6330" s="191"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1.1100000000000001</v>
      </c>
      <c r="L6330" s="192" t="str">
        <f t="shared" si="98"/>
        <v>Beer355</v>
      </c>
      <c r="M6330" s="191">
        <f>VLOOKUP(L6330,'Slope %'!C:D,2,0)</f>
        <v>0.12</v>
      </c>
    </row>
    <row r="6331" spans="1:13" x14ac:dyDescent="0.25">
      <c r="A6331">
        <v>64208</v>
      </c>
      <c r="B6331" s="58" t="s">
        <v>5145</v>
      </c>
      <c r="C6331" s="58" t="s">
        <v>410</v>
      </c>
      <c r="D6331" s="58" t="s">
        <v>621</v>
      </c>
      <c r="E6331" s="58">
        <v>355</v>
      </c>
      <c r="F6331" s="58">
        <v>24</v>
      </c>
      <c r="G6331" s="59">
        <v>4</v>
      </c>
      <c r="H6331" s="58" t="s">
        <v>1959</v>
      </c>
      <c r="I6331" s="59">
        <v>2.08</v>
      </c>
      <c r="J6331">
        <v>1</v>
      </c>
      <c r="K6331" s="191"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1.1100000000000001</v>
      </c>
      <c r="L6331" s="192" t="str">
        <f t="shared" si="98"/>
        <v>Beer355</v>
      </c>
      <c r="M6331" s="191">
        <f>VLOOKUP(L6331,'Slope %'!C:D,2,0)</f>
        <v>0.12</v>
      </c>
    </row>
    <row r="6332" spans="1:13" x14ac:dyDescent="0.25">
      <c r="A6332">
        <v>64209</v>
      </c>
      <c r="B6332" s="58" t="s">
        <v>5146</v>
      </c>
      <c r="C6332" s="58" t="s">
        <v>410</v>
      </c>
      <c r="D6332" s="58" t="s">
        <v>717</v>
      </c>
      <c r="E6332" s="58">
        <v>473</v>
      </c>
      <c r="F6332" s="58">
        <v>24</v>
      </c>
      <c r="G6332" s="59">
        <v>7</v>
      </c>
      <c r="H6332" s="58" t="s">
        <v>2066</v>
      </c>
      <c r="I6332" s="59">
        <v>4.75</v>
      </c>
      <c r="J6332">
        <v>1</v>
      </c>
      <c r="K6332" s="191"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2.58</v>
      </c>
      <c r="L6332" s="192" t="str">
        <f t="shared" si="98"/>
        <v>Beer473</v>
      </c>
      <c r="M6332" s="191">
        <f>VLOOKUP(L6332,'Slope %'!C:D,2,0)</f>
        <v>0.12</v>
      </c>
    </row>
    <row r="6333" spans="1:13" x14ac:dyDescent="0.25">
      <c r="A6333">
        <v>64209</v>
      </c>
      <c r="B6333" s="58" t="s">
        <v>5146</v>
      </c>
      <c r="C6333" s="58" t="s">
        <v>410</v>
      </c>
      <c r="D6333" s="58" t="s">
        <v>717</v>
      </c>
      <c r="E6333" s="58">
        <v>473</v>
      </c>
      <c r="F6333" s="58">
        <v>24</v>
      </c>
      <c r="G6333" s="59">
        <v>7</v>
      </c>
      <c r="H6333" s="58" t="s">
        <v>2066</v>
      </c>
      <c r="I6333" s="59">
        <v>4.75</v>
      </c>
      <c r="J6333">
        <v>1</v>
      </c>
      <c r="K6333" s="191"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2.58</v>
      </c>
      <c r="L6333" s="192" t="str">
        <f t="shared" si="98"/>
        <v>Beer473</v>
      </c>
      <c r="M6333" s="191">
        <f>VLOOKUP(L6333,'Slope %'!C:D,2,0)</f>
        <v>0.12</v>
      </c>
    </row>
    <row r="6334" spans="1:13" x14ac:dyDescent="0.25">
      <c r="A6334">
        <v>64215</v>
      </c>
      <c r="B6334" s="58" t="s">
        <v>5147</v>
      </c>
      <c r="C6334" s="58" t="s">
        <v>410</v>
      </c>
      <c r="D6334" s="58" t="s">
        <v>906</v>
      </c>
      <c r="E6334" s="58">
        <v>473</v>
      </c>
      <c r="F6334" s="58">
        <v>24</v>
      </c>
      <c r="G6334" s="59">
        <v>5.2</v>
      </c>
      <c r="H6334" s="58" t="s">
        <v>448</v>
      </c>
      <c r="I6334" s="59">
        <v>4.25</v>
      </c>
      <c r="J6334">
        <v>1</v>
      </c>
      <c r="K6334" s="191"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1.92</v>
      </c>
      <c r="L6334" s="192" t="str">
        <f t="shared" si="98"/>
        <v>Beer473</v>
      </c>
      <c r="M6334" s="191">
        <f>VLOOKUP(L6334,'Slope %'!C:D,2,0)</f>
        <v>0.12</v>
      </c>
    </row>
    <row r="6335" spans="1:13" x14ac:dyDescent="0.25">
      <c r="A6335">
        <v>64215</v>
      </c>
      <c r="B6335" s="58" t="s">
        <v>5147</v>
      </c>
      <c r="C6335" s="58" t="s">
        <v>410</v>
      </c>
      <c r="D6335" s="58" t="s">
        <v>906</v>
      </c>
      <c r="E6335" s="58">
        <v>473</v>
      </c>
      <c r="F6335" s="58">
        <v>24</v>
      </c>
      <c r="G6335" s="59">
        <v>5.2</v>
      </c>
      <c r="H6335" s="58" t="s">
        <v>448</v>
      </c>
      <c r="I6335" s="59">
        <v>4.25</v>
      </c>
      <c r="J6335">
        <v>1</v>
      </c>
      <c r="K6335" s="191"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1.92</v>
      </c>
      <c r="L6335" s="192" t="str">
        <f t="shared" si="98"/>
        <v>Beer473</v>
      </c>
      <c r="M6335" s="191">
        <f>VLOOKUP(L6335,'Slope %'!C:D,2,0)</f>
        <v>0.12</v>
      </c>
    </row>
    <row r="6336" spans="1:13" x14ac:dyDescent="0.25">
      <c r="A6336">
        <v>64216</v>
      </c>
      <c r="B6336" s="58" t="s">
        <v>5148</v>
      </c>
      <c r="C6336" s="58" t="s">
        <v>410</v>
      </c>
      <c r="D6336" s="58" t="s">
        <v>717</v>
      </c>
      <c r="E6336" s="58">
        <v>473</v>
      </c>
      <c r="F6336" s="58">
        <v>24</v>
      </c>
      <c r="G6336" s="59">
        <v>8</v>
      </c>
      <c r="H6336" s="58" t="s">
        <v>1903</v>
      </c>
      <c r="I6336" s="59">
        <v>2.95</v>
      </c>
      <c r="J6336">
        <v>1</v>
      </c>
      <c r="K6336" s="191"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2.95</v>
      </c>
      <c r="L6336" s="192" t="str">
        <f t="shared" si="98"/>
        <v>Beer473</v>
      </c>
      <c r="M6336" s="191">
        <f>VLOOKUP(L6336,'Slope %'!C:D,2,0)</f>
        <v>0.12</v>
      </c>
    </row>
    <row r="6337" spans="1:13" x14ac:dyDescent="0.25">
      <c r="A6337">
        <v>64216</v>
      </c>
      <c r="B6337" s="58" t="s">
        <v>5148</v>
      </c>
      <c r="C6337" s="58" t="s">
        <v>410</v>
      </c>
      <c r="D6337" s="58" t="s">
        <v>717</v>
      </c>
      <c r="E6337" s="58">
        <v>473</v>
      </c>
      <c r="F6337" s="58">
        <v>24</v>
      </c>
      <c r="G6337" s="59">
        <v>8</v>
      </c>
      <c r="H6337" s="58" t="s">
        <v>1903</v>
      </c>
      <c r="I6337" s="59">
        <v>2.95</v>
      </c>
      <c r="J6337">
        <v>1</v>
      </c>
      <c r="K6337" s="191"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2.95</v>
      </c>
      <c r="L6337" s="192" t="str">
        <f t="shared" si="98"/>
        <v>Beer473</v>
      </c>
      <c r="M6337" s="191">
        <f>VLOOKUP(L6337,'Slope %'!C:D,2,0)</f>
        <v>0.12</v>
      </c>
    </row>
    <row r="6338" spans="1:13" x14ac:dyDescent="0.25">
      <c r="A6338">
        <v>64218</v>
      </c>
      <c r="B6338" s="58" t="s">
        <v>5149</v>
      </c>
      <c r="C6338" s="58" t="s">
        <v>410</v>
      </c>
      <c r="D6338" s="58" t="s">
        <v>717</v>
      </c>
      <c r="E6338" s="58">
        <v>2130</v>
      </c>
      <c r="F6338" s="58">
        <v>4</v>
      </c>
      <c r="G6338" s="59">
        <v>8</v>
      </c>
      <c r="H6338" s="58" t="s">
        <v>1283</v>
      </c>
      <c r="I6338" s="59">
        <v>13.3</v>
      </c>
      <c r="J6338">
        <v>6</v>
      </c>
      <c r="K6338" s="191"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13.3</v>
      </c>
      <c r="L6338" s="192" t="str">
        <f t="shared" si="98"/>
        <v>Beer2130</v>
      </c>
      <c r="M6338" s="191">
        <f>VLOOKUP(L6338,'Slope %'!C:D,2,0)</f>
        <v>0.1</v>
      </c>
    </row>
    <row r="6339" spans="1:13" x14ac:dyDescent="0.25">
      <c r="A6339">
        <v>64218</v>
      </c>
      <c r="B6339" s="58" t="s">
        <v>5149</v>
      </c>
      <c r="C6339" s="58" t="s">
        <v>410</v>
      </c>
      <c r="D6339" s="58" t="s">
        <v>717</v>
      </c>
      <c r="E6339" s="58">
        <v>2130</v>
      </c>
      <c r="F6339" s="58">
        <v>4</v>
      </c>
      <c r="G6339" s="59">
        <v>8</v>
      </c>
      <c r="H6339" s="58" t="s">
        <v>1283</v>
      </c>
      <c r="I6339" s="59">
        <v>13.3</v>
      </c>
      <c r="J6339">
        <v>6</v>
      </c>
      <c r="K6339" s="191"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13.3</v>
      </c>
      <c r="L6339" s="192" t="str">
        <f t="shared" ref="L6339:L6402" si="99">(_xlfn.CONCAT(C6339,E6339))</f>
        <v>Beer2130</v>
      </c>
      <c r="M6339" s="191">
        <f>VLOOKUP(L6339,'Slope %'!C:D,2,0)</f>
        <v>0.1</v>
      </c>
    </row>
    <row r="6340" spans="1:13" x14ac:dyDescent="0.25">
      <c r="A6340">
        <v>64219</v>
      </c>
      <c r="B6340" s="58" t="s">
        <v>5150</v>
      </c>
      <c r="C6340" s="58" t="s">
        <v>410</v>
      </c>
      <c r="D6340" s="58" t="s">
        <v>411</v>
      </c>
      <c r="E6340" s="58">
        <v>473</v>
      </c>
      <c r="F6340" s="58">
        <v>24</v>
      </c>
      <c r="G6340" s="59">
        <v>4.5</v>
      </c>
      <c r="H6340" s="58" t="s">
        <v>516</v>
      </c>
      <c r="I6340" s="59">
        <v>4.3899999999999997</v>
      </c>
      <c r="J6340">
        <v>1</v>
      </c>
      <c r="K6340" s="191"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1.66</v>
      </c>
      <c r="L6340" s="192" t="str">
        <f t="shared" si="99"/>
        <v>Beer473</v>
      </c>
      <c r="M6340" s="191">
        <f>VLOOKUP(L6340,'Slope %'!C:D,2,0)</f>
        <v>0.12</v>
      </c>
    </row>
    <row r="6341" spans="1:13" x14ac:dyDescent="0.25">
      <c r="A6341">
        <v>64219</v>
      </c>
      <c r="B6341" s="58" t="s">
        <v>5150</v>
      </c>
      <c r="C6341" s="58" t="s">
        <v>410</v>
      </c>
      <c r="D6341" s="58" t="s">
        <v>411</v>
      </c>
      <c r="E6341" s="58">
        <v>473</v>
      </c>
      <c r="F6341" s="58">
        <v>24</v>
      </c>
      <c r="G6341" s="59">
        <v>4.5</v>
      </c>
      <c r="H6341" s="58" t="s">
        <v>516</v>
      </c>
      <c r="I6341" s="59">
        <v>4.3899999999999997</v>
      </c>
      <c r="J6341">
        <v>1</v>
      </c>
      <c r="K6341" s="191"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1.66</v>
      </c>
      <c r="L6341" s="192" t="str">
        <f t="shared" si="99"/>
        <v>Beer473</v>
      </c>
      <c r="M6341" s="191">
        <f>VLOOKUP(L6341,'Slope %'!C:D,2,0)</f>
        <v>0.12</v>
      </c>
    </row>
    <row r="6342" spans="1:13" x14ac:dyDescent="0.25">
      <c r="A6342">
        <v>64230</v>
      </c>
      <c r="B6342" s="58" t="s">
        <v>4629</v>
      </c>
      <c r="C6342" s="58" t="s">
        <v>410</v>
      </c>
      <c r="D6342" s="58" t="s">
        <v>411</v>
      </c>
      <c r="E6342" s="58">
        <v>3960</v>
      </c>
      <c r="F6342" s="58">
        <v>1</v>
      </c>
      <c r="G6342" s="59">
        <v>4.5999999999999996</v>
      </c>
      <c r="H6342" s="58" t="s">
        <v>516</v>
      </c>
      <c r="I6342" s="59">
        <v>32.590000000000003</v>
      </c>
      <c r="J6342">
        <v>12</v>
      </c>
      <c r="K6342" s="191"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14.22</v>
      </c>
      <c r="L6342" s="192" t="str">
        <f t="shared" si="99"/>
        <v>Beer3960</v>
      </c>
      <c r="M6342" s="191">
        <f>VLOOKUP(L6342,'Slope %'!C:D,2,0)</f>
        <v>7.0000000000000007E-2</v>
      </c>
    </row>
    <row r="6343" spans="1:13" x14ac:dyDescent="0.25">
      <c r="A6343">
        <v>64230</v>
      </c>
      <c r="B6343" s="58" t="s">
        <v>4629</v>
      </c>
      <c r="C6343" s="58" t="s">
        <v>410</v>
      </c>
      <c r="D6343" s="58" t="s">
        <v>411</v>
      </c>
      <c r="E6343" s="58">
        <v>3960</v>
      </c>
      <c r="F6343" s="58">
        <v>1</v>
      </c>
      <c r="G6343" s="59">
        <v>4.5999999999999996</v>
      </c>
      <c r="H6343" s="58" t="s">
        <v>516</v>
      </c>
      <c r="I6343" s="59">
        <v>32.590000000000003</v>
      </c>
      <c r="J6343">
        <v>12</v>
      </c>
      <c r="K6343" s="191"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14.22</v>
      </c>
      <c r="L6343" s="192" t="str">
        <f t="shared" si="99"/>
        <v>Beer3960</v>
      </c>
      <c r="M6343" s="191">
        <f>VLOOKUP(L6343,'Slope %'!C:D,2,0)</f>
        <v>7.0000000000000007E-2</v>
      </c>
    </row>
    <row r="6344" spans="1:13" x14ac:dyDescent="0.25">
      <c r="A6344">
        <v>64257</v>
      </c>
      <c r="B6344" s="58" t="s">
        <v>5151</v>
      </c>
      <c r="C6344" s="58" t="s">
        <v>673</v>
      </c>
      <c r="D6344" s="58" t="s">
        <v>1398</v>
      </c>
      <c r="E6344" s="58">
        <v>30000</v>
      </c>
      <c r="F6344" s="58">
        <v>1</v>
      </c>
      <c r="G6344" s="59">
        <v>5</v>
      </c>
      <c r="H6344" s="58" t="s">
        <v>3224</v>
      </c>
      <c r="I6344" s="59">
        <v>269</v>
      </c>
      <c r="J6344">
        <v>1</v>
      </c>
      <c r="K6344" s="191"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117.11</v>
      </c>
      <c r="L6344" s="192" t="str">
        <f t="shared" si="99"/>
        <v>Ready to Drink30000</v>
      </c>
      <c r="M6344" s="191" t="e">
        <f>VLOOKUP(L6344,'Slope %'!C:D,2,0)</f>
        <v>#N/A</v>
      </c>
    </row>
    <row r="6345" spans="1:13" x14ac:dyDescent="0.25">
      <c r="A6345">
        <v>64257</v>
      </c>
      <c r="B6345" s="58" t="s">
        <v>5151</v>
      </c>
      <c r="C6345" s="58" t="s">
        <v>673</v>
      </c>
      <c r="D6345" s="58" t="s">
        <v>1398</v>
      </c>
      <c r="E6345" s="58">
        <v>30000</v>
      </c>
      <c r="F6345" s="58">
        <v>1</v>
      </c>
      <c r="G6345" s="59">
        <v>5</v>
      </c>
      <c r="H6345" s="58" t="s">
        <v>3224</v>
      </c>
      <c r="I6345" s="59">
        <v>269</v>
      </c>
      <c r="J6345">
        <v>1</v>
      </c>
      <c r="K6345" s="191"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117.11</v>
      </c>
      <c r="L6345" s="192" t="str">
        <f t="shared" si="99"/>
        <v>Ready to Drink30000</v>
      </c>
      <c r="M6345" s="191" t="e">
        <f>VLOOKUP(L6345,'Slope %'!C:D,2,0)</f>
        <v>#N/A</v>
      </c>
    </row>
    <row r="6346" spans="1:13" x14ac:dyDescent="0.25">
      <c r="A6346">
        <v>64259</v>
      </c>
      <c r="B6346" s="58" t="s">
        <v>5152</v>
      </c>
      <c r="C6346" s="58" t="s">
        <v>423</v>
      </c>
      <c r="D6346" s="58" t="s">
        <v>436</v>
      </c>
      <c r="E6346" s="58">
        <v>750</v>
      </c>
      <c r="F6346" s="58">
        <v>12</v>
      </c>
      <c r="G6346" s="59">
        <v>8</v>
      </c>
      <c r="H6346" s="58" t="s">
        <v>496</v>
      </c>
      <c r="I6346" s="59">
        <v>15.99</v>
      </c>
      <c r="J6346">
        <v>1</v>
      </c>
      <c r="K6346" s="191"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4.68</v>
      </c>
      <c r="L6346" s="192" t="str">
        <f t="shared" si="99"/>
        <v>Wine750</v>
      </c>
      <c r="M6346" s="191">
        <f>VLOOKUP(L6346,'Slope %'!C:D,2,0)</f>
        <v>0.1</v>
      </c>
    </row>
    <row r="6347" spans="1:13" x14ac:dyDescent="0.25">
      <c r="A6347">
        <v>64262</v>
      </c>
      <c r="B6347" s="58" t="s">
        <v>5153</v>
      </c>
      <c r="C6347" s="58" t="s">
        <v>673</v>
      </c>
      <c r="D6347" s="58" t="s">
        <v>1398</v>
      </c>
      <c r="E6347" s="58">
        <v>30000</v>
      </c>
      <c r="F6347" s="58">
        <v>1</v>
      </c>
      <c r="G6347" s="59">
        <v>5</v>
      </c>
      <c r="H6347" s="58" t="s">
        <v>3224</v>
      </c>
      <c r="I6347" s="59">
        <v>295</v>
      </c>
      <c r="J6347">
        <v>1</v>
      </c>
      <c r="K6347" s="191"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117.11</v>
      </c>
      <c r="L6347" s="192" t="str">
        <f t="shared" si="99"/>
        <v>Ready to Drink30000</v>
      </c>
      <c r="M6347" s="191" t="e">
        <f>VLOOKUP(L6347,'Slope %'!C:D,2,0)</f>
        <v>#N/A</v>
      </c>
    </row>
    <row r="6348" spans="1:13" x14ac:dyDescent="0.25">
      <c r="A6348">
        <v>64262</v>
      </c>
      <c r="B6348" s="58" t="s">
        <v>5153</v>
      </c>
      <c r="C6348" s="58" t="s">
        <v>673</v>
      </c>
      <c r="D6348" s="58" t="s">
        <v>1398</v>
      </c>
      <c r="E6348" s="58">
        <v>30000</v>
      </c>
      <c r="F6348" s="58">
        <v>1</v>
      </c>
      <c r="G6348" s="59">
        <v>5</v>
      </c>
      <c r="H6348" s="58" t="s">
        <v>3224</v>
      </c>
      <c r="I6348" s="59">
        <v>295</v>
      </c>
      <c r="J6348">
        <v>1</v>
      </c>
      <c r="K6348" s="191"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117.11</v>
      </c>
      <c r="L6348" s="192" t="str">
        <f t="shared" si="99"/>
        <v>Ready to Drink30000</v>
      </c>
      <c r="M6348" s="191" t="e">
        <f>VLOOKUP(L6348,'Slope %'!C:D,2,0)</f>
        <v>#N/A</v>
      </c>
    </row>
    <row r="6349" spans="1:13" x14ac:dyDescent="0.25">
      <c r="A6349">
        <v>64268</v>
      </c>
      <c r="B6349" s="58" t="s">
        <v>5154</v>
      </c>
      <c r="C6349" s="58" t="s">
        <v>673</v>
      </c>
      <c r="D6349" s="58" t="s">
        <v>1264</v>
      </c>
      <c r="E6349" s="58">
        <v>4260</v>
      </c>
      <c r="F6349" s="58">
        <v>2</v>
      </c>
      <c r="G6349" s="59">
        <v>4</v>
      </c>
      <c r="H6349" s="58" t="s">
        <v>419</v>
      </c>
      <c r="I6349" s="59">
        <v>30.99</v>
      </c>
      <c r="J6349">
        <v>12</v>
      </c>
      <c r="K6349" s="191"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13.3</v>
      </c>
      <c r="L6349" s="192" t="str">
        <f t="shared" si="99"/>
        <v>Ready to Drink4260</v>
      </c>
      <c r="M6349" s="191">
        <f>VLOOKUP(L6349,'Slope %'!C:D,2,0)</f>
        <v>7.0000000000000007E-2</v>
      </c>
    </row>
    <row r="6350" spans="1:13" x14ac:dyDescent="0.25">
      <c r="A6350">
        <v>64269</v>
      </c>
      <c r="B6350" s="58" t="s">
        <v>5155</v>
      </c>
      <c r="C6350" s="58" t="s">
        <v>673</v>
      </c>
      <c r="D6350" s="58" t="s">
        <v>1398</v>
      </c>
      <c r="E6350" s="58">
        <v>30000</v>
      </c>
      <c r="F6350" s="58">
        <v>1</v>
      </c>
      <c r="G6350" s="59">
        <v>3</v>
      </c>
      <c r="H6350" s="58" t="s">
        <v>3224</v>
      </c>
      <c r="I6350" s="59">
        <v>249</v>
      </c>
      <c r="J6350">
        <v>1</v>
      </c>
      <c r="K6350" s="191"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70.260000000000005</v>
      </c>
      <c r="L6350" s="192" t="str">
        <f t="shared" si="99"/>
        <v>Ready to Drink30000</v>
      </c>
      <c r="M6350" s="191" t="e">
        <f>VLOOKUP(L6350,'Slope %'!C:D,2,0)</f>
        <v>#N/A</v>
      </c>
    </row>
    <row r="6351" spans="1:13" x14ac:dyDescent="0.25">
      <c r="A6351">
        <v>64269</v>
      </c>
      <c r="B6351" s="58" t="s">
        <v>5155</v>
      </c>
      <c r="C6351" s="58" t="s">
        <v>673</v>
      </c>
      <c r="D6351" s="58" t="s">
        <v>1398</v>
      </c>
      <c r="E6351" s="58">
        <v>30000</v>
      </c>
      <c r="F6351" s="58">
        <v>1</v>
      </c>
      <c r="G6351" s="59">
        <v>3</v>
      </c>
      <c r="H6351" s="58" t="s">
        <v>3224</v>
      </c>
      <c r="I6351" s="59">
        <v>249</v>
      </c>
      <c r="J6351">
        <v>1</v>
      </c>
      <c r="K6351" s="191"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70.260000000000005</v>
      </c>
      <c r="L6351" s="192" t="str">
        <f t="shared" si="99"/>
        <v>Ready to Drink30000</v>
      </c>
      <c r="M6351" s="191" t="e">
        <f>VLOOKUP(L6351,'Slope %'!C:D,2,0)</f>
        <v>#N/A</v>
      </c>
    </row>
    <row r="6352" spans="1:13" x14ac:dyDescent="0.25">
      <c r="A6352">
        <v>64275</v>
      </c>
      <c r="B6352" s="58" t="s">
        <v>5156</v>
      </c>
      <c r="C6352" s="58" t="s">
        <v>673</v>
      </c>
      <c r="D6352" s="58" t="s">
        <v>1398</v>
      </c>
      <c r="E6352" s="58">
        <v>375</v>
      </c>
      <c r="F6352" s="58">
        <v>12</v>
      </c>
      <c r="G6352" s="59">
        <v>5.4</v>
      </c>
      <c r="H6352" s="58" t="s">
        <v>3224</v>
      </c>
      <c r="I6352" s="59">
        <v>6.99</v>
      </c>
      <c r="J6352">
        <v>1</v>
      </c>
      <c r="K6352" s="191"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1.8</v>
      </c>
      <c r="L6352" s="192" t="str">
        <f t="shared" si="99"/>
        <v>Ready to Drink375</v>
      </c>
      <c r="M6352" s="191">
        <f>VLOOKUP(L6352,'Slope %'!C:D,2,0)</f>
        <v>0.12</v>
      </c>
    </row>
    <row r="6353" spans="1:13" x14ac:dyDescent="0.25">
      <c r="A6353">
        <v>64275</v>
      </c>
      <c r="B6353" s="58" t="s">
        <v>5156</v>
      </c>
      <c r="C6353" s="58" t="s">
        <v>673</v>
      </c>
      <c r="D6353" s="58" t="s">
        <v>1398</v>
      </c>
      <c r="E6353" s="58">
        <v>375</v>
      </c>
      <c r="F6353" s="58">
        <v>12</v>
      </c>
      <c r="G6353" s="59">
        <v>5.4</v>
      </c>
      <c r="H6353" s="58" t="s">
        <v>3224</v>
      </c>
      <c r="I6353" s="59">
        <v>6.99</v>
      </c>
      <c r="J6353">
        <v>1</v>
      </c>
      <c r="K6353" s="191"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1.8</v>
      </c>
      <c r="L6353" s="192" t="str">
        <f t="shared" si="99"/>
        <v>Ready to Drink375</v>
      </c>
      <c r="M6353" s="191">
        <f>VLOOKUP(L6353,'Slope %'!C:D,2,0)</f>
        <v>0.12</v>
      </c>
    </row>
    <row r="6354" spans="1:13" x14ac:dyDescent="0.25">
      <c r="A6354">
        <v>64284</v>
      </c>
      <c r="B6354" s="58" t="s">
        <v>5157</v>
      </c>
      <c r="C6354" s="58" t="s">
        <v>423</v>
      </c>
      <c r="D6354" s="58" t="s">
        <v>476</v>
      </c>
      <c r="E6354" s="58">
        <v>3000</v>
      </c>
      <c r="F6354" s="58">
        <v>1</v>
      </c>
      <c r="G6354" s="59">
        <v>13.4</v>
      </c>
      <c r="H6354" s="58" t="s">
        <v>1680</v>
      </c>
      <c r="I6354" s="59">
        <v>45.99</v>
      </c>
      <c r="J6354">
        <v>1</v>
      </c>
      <c r="K6354" s="191"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31.38</v>
      </c>
      <c r="L6354" s="192" t="str">
        <f t="shared" si="99"/>
        <v>Wine3000</v>
      </c>
      <c r="M6354" s="191">
        <f>VLOOKUP(L6354,'Slope %'!C:D,2,0)</f>
        <v>0.05</v>
      </c>
    </row>
    <row r="6355" spans="1:13" x14ac:dyDescent="0.25">
      <c r="A6355">
        <v>64293</v>
      </c>
      <c r="B6355" s="58" t="s">
        <v>5158</v>
      </c>
      <c r="C6355" s="58" t="s">
        <v>423</v>
      </c>
      <c r="D6355" s="58" t="s">
        <v>436</v>
      </c>
      <c r="E6355" s="58">
        <v>750</v>
      </c>
      <c r="F6355" s="58">
        <v>12</v>
      </c>
      <c r="G6355" s="59">
        <v>13</v>
      </c>
      <c r="H6355" s="58" t="s">
        <v>841</v>
      </c>
      <c r="I6355" s="59">
        <v>15.49</v>
      </c>
      <c r="J6355">
        <v>1</v>
      </c>
      <c r="K6355" s="191"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7.61</v>
      </c>
      <c r="L6355" s="192" t="str">
        <f t="shared" si="99"/>
        <v>Wine750</v>
      </c>
      <c r="M6355" s="191">
        <f>VLOOKUP(L6355,'Slope %'!C:D,2,0)</f>
        <v>0.1</v>
      </c>
    </row>
    <row r="6356" spans="1:13" x14ac:dyDescent="0.25">
      <c r="A6356">
        <v>64297</v>
      </c>
      <c r="B6356" s="58" t="s">
        <v>5159</v>
      </c>
      <c r="C6356" s="58" t="s">
        <v>423</v>
      </c>
      <c r="D6356" s="58" t="s">
        <v>436</v>
      </c>
      <c r="E6356" s="58">
        <v>750</v>
      </c>
      <c r="F6356" s="58">
        <v>12</v>
      </c>
      <c r="G6356" s="59">
        <v>12.5</v>
      </c>
      <c r="H6356" s="58" t="s">
        <v>841</v>
      </c>
      <c r="I6356" s="59">
        <v>15.49</v>
      </c>
      <c r="J6356">
        <v>1</v>
      </c>
      <c r="K6356" s="191"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7.32</v>
      </c>
      <c r="L6356" s="192" t="str">
        <f t="shared" si="99"/>
        <v>Wine750</v>
      </c>
      <c r="M6356" s="191">
        <f>VLOOKUP(L6356,'Slope %'!C:D,2,0)</f>
        <v>0.1</v>
      </c>
    </row>
    <row r="6357" spans="1:13" x14ac:dyDescent="0.25">
      <c r="A6357">
        <v>64301</v>
      </c>
      <c r="B6357" s="58" t="s">
        <v>5160</v>
      </c>
      <c r="C6357" s="58" t="s">
        <v>423</v>
      </c>
      <c r="D6357" s="58" t="s">
        <v>520</v>
      </c>
      <c r="E6357" s="58">
        <v>3000</v>
      </c>
      <c r="F6357" s="58">
        <v>1</v>
      </c>
      <c r="G6357" s="59">
        <v>12</v>
      </c>
      <c r="H6357" s="58" t="s">
        <v>1680</v>
      </c>
      <c r="I6357" s="59">
        <v>45.99</v>
      </c>
      <c r="J6357">
        <v>1</v>
      </c>
      <c r="K6357" s="191"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28.11</v>
      </c>
      <c r="L6357" s="192" t="str">
        <f t="shared" si="99"/>
        <v>Wine3000</v>
      </c>
      <c r="M6357" s="191">
        <f>VLOOKUP(L6357,'Slope %'!C:D,2,0)</f>
        <v>0.05</v>
      </c>
    </row>
    <row r="6358" spans="1:13" x14ac:dyDescent="0.25">
      <c r="A6358">
        <v>64307</v>
      </c>
      <c r="B6358" s="58" t="s">
        <v>5161</v>
      </c>
      <c r="C6358" s="58" t="s">
        <v>423</v>
      </c>
      <c r="D6358" s="58" t="s">
        <v>436</v>
      </c>
      <c r="E6358" s="58">
        <v>750</v>
      </c>
      <c r="F6358" s="58">
        <v>6</v>
      </c>
      <c r="G6358" s="59">
        <v>14</v>
      </c>
      <c r="H6358" s="58" t="s">
        <v>586</v>
      </c>
      <c r="I6358" s="59">
        <v>225</v>
      </c>
      <c r="J6358">
        <v>1</v>
      </c>
      <c r="K6358" s="191"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8.1999999999999993</v>
      </c>
      <c r="L6358" s="192" t="str">
        <f t="shared" si="99"/>
        <v>Wine750</v>
      </c>
      <c r="M6358" s="191">
        <f>VLOOKUP(L6358,'Slope %'!C:D,2,0)</f>
        <v>0.1</v>
      </c>
    </row>
    <row r="6359" spans="1:13" x14ac:dyDescent="0.25">
      <c r="A6359">
        <v>64314</v>
      </c>
      <c r="B6359" s="58" t="s">
        <v>5162</v>
      </c>
      <c r="C6359" s="58" t="s">
        <v>423</v>
      </c>
      <c r="D6359" s="58" t="s">
        <v>520</v>
      </c>
      <c r="E6359" s="58">
        <v>500</v>
      </c>
      <c r="F6359" s="58">
        <v>12</v>
      </c>
      <c r="G6359" s="59">
        <v>10</v>
      </c>
      <c r="H6359" s="58" t="s">
        <v>521</v>
      </c>
      <c r="I6359" s="59">
        <v>18.989999999999998</v>
      </c>
      <c r="J6359">
        <v>1</v>
      </c>
      <c r="K6359" s="191"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4.1399999999999997</v>
      </c>
      <c r="L6359" s="192" t="str">
        <f t="shared" si="99"/>
        <v>Wine500</v>
      </c>
      <c r="M6359" s="191">
        <f>VLOOKUP(L6359,'Slope %'!C:D,2,0)</f>
        <v>0.1</v>
      </c>
    </row>
    <row r="6360" spans="1:13" x14ac:dyDescent="0.25">
      <c r="A6360">
        <v>64349</v>
      </c>
      <c r="B6360" s="58" t="s">
        <v>5163</v>
      </c>
      <c r="C6360" s="58" t="s">
        <v>423</v>
      </c>
      <c r="D6360" s="58" t="s">
        <v>436</v>
      </c>
      <c r="E6360" s="58">
        <v>750</v>
      </c>
      <c r="F6360" s="58">
        <v>6</v>
      </c>
      <c r="G6360" s="59">
        <v>14.5</v>
      </c>
      <c r="H6360" s="58" t="s">
        <v>586</v>
      </c>
      <c r="I6360" s="59">
        <v>209.99</v>
      </c>
      <c r="J6360">
        <v>1</v>
      </c>
      <c r="K6360" s="191"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8.49</v>
      </c>
      <c r="L6360" s="192" t="str">
        <f t="shared" si="99"/>
        <v>Wine750</v>
      </c>
      <c r="M6360" s="191">
        <f>VLOOKUP(L6360,'Slope %'!C:D,2,0)</f>
        <v>0.1</v>
      </c>
    </row>
    <row r="6361" spans="1:13" x14ac:dyDescent="0.25">
      <c r="A6361">
        <v>64368</v>
      </c>
      <c r="B6361" s="58" t="s">
        <v>5164</v>
      </c>
      <c r="C6361" s="58" t="s">
        <v>423</v>
      </c>
      <c r="D6361" s="58" t="s">
        <v>495</v>
      </c>
      <c r="E6361" s="58">
        <v>750</v>
      </c>
      <c r="F6361" s="58">
        <v>12</v>
      </c>
      <c r="G6361" s="59">
        <v>12.5</v>
      </c>
      <c r="H6361" s="58" t="s">
        <v>2967</v>
      </c>
      <c r="I6361" s="59">
        <v>29.99</v>
      </c>
      <c r="J6361">
        <v>1</v>
      </c>
      <c r="K6361" s="191"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7.32</v>
      </c>
      <c r="L6361" s="192" t="str">
        <f t="shared" si="99"/>
        <v>Wine750</v>
      </c>
      <c r="M6361" s="191">
        <f>VLOOKUP(L6361,'Slope %'!C:D,2,0)</f>
        <v>0.1</v>
      </c>
    </row>
    <row r="6362" spans="1:13" x14ac:dyDescent="0.25">
      <c r="A6362">
        <v>64369</v>
      </c>
      <c r="B6362" s="58" t="s">
        <v>5165</v>
      </c>
      <c r="C6362" s="58" t="s">
        <v>423</v>
      </c>
      <c r="D6362" s="58" t="s">
        <v>473</v>
      </c>
      <c r="E6362" s="58">
        <v>750</v>
      </c>
      <c r="F6362" s="58">
        <v>12</v>
      </c>
      <c r="G6362" s="59">
        <v>12</v>
      </c>
      <c r="H6362" s="58" t="s">
        <v>2967</v>
      </c>
      <c r="I6362" s="59">
        <v>29.99</v>
      </c>
      <c r="J6362">
        <v>1</v>
      </c>
      <c r="K6362" s="191"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7.03</v>
      </c>
      <c r="L6362" s="192" t="str">
        <f t="shared" si="99"/>
        <v>Wine750</v>
      </c>
      <c r="M6362" s="191">
        <f>VLOOKUP(L6362,'Slope %'!C:D,2,0)</f>
        <v>0.1</v>
      </c>
    </row>
    <row r="6363" spans="1:13" x14ac:dyDescent="0.25">
      <c r="A6363">
        <v>64372</v>
      </c>
      <c r="B6363" s="58" t="s">
        <v>5166</v>
      </c>
      <c r="C6363" s="58" t="s">
        <v>423</v>
      </c>
      <c r="D6363" s="58" t="s">
        <v>476</v>
      </c>
      <c r="E6363" s="58">
        <v>750</v>
      </c>
      <c r="F6363" s="58">
        <v>12</v>
      </c>
      <c r="G6363" s="59">
        <v>12.5</v>
      </c>
      <c r="H6363" s="58" t="s">
        <v>456</v>
      </c>
      <c r="I6363" s="59">
        <v>14.99</v>
      </c>
      <c r="J6363">
        <v>1</v>
      </c>
      <c r="K6363" s="191"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7.32</v>
      </c>
      <c r="L6363" s="192" t="str">
        <f t="shared" si="99"/>
        <v>Wine750</v>
      </c>
      <c r="M6363" s="191">
        <f>VLOOKUP(L6363,'Slope %'!C:D,2,0)</f>
        <v>0.1</v>
      </c>
    </row>
    <row r="6364" spans="1:13" x14ac:dyDescent="0.25">
      <c r="A6364">
        <v>64374</v>
      </c>
      <c r="B6364" s="58" t="s">
        <v>5167</v>
      </c>
      <c r="C6364" s="58" t="s">
        <v>423</v>
      </c>
      <c r="D6364" s="58" t="s">
        <v>436</v>
      </c>
      <c r="E6364" s="58">
        <v>750</v>
      </c>
      <c r="F6364" s="58">
        <v>12</v>
      </c>
      <c r="G6364" s="59">
        <v>12.5</v>
      </c>
      <c r="H6364" s="58" t="s">
        <v>456</v>
      </c>
      <c r="I6364" s="59">
        <v>11.99</v>
      </c>
      <c r="J6364">
        <v>1</v>
      </c>
      <c r="K6364" s="191"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7.32</v>
      </c>
      <c r="L6364" s="192" t="str">
        <f t="shared" si="99"/>
        <v>Wine750</v>
      </c>
      <c r="M6364" s="191">
        <f>VLOOKUP(L6364,'Slope %'!C:D,2,0)</f>
        <v>0.1</v>
      </c>
    </row>
    <row r="6365" spans="1:13" x14ac:dyDescent="0.25">
      <c r="A6365">
        <v>64376</v>
      </c>
      <c r="B6365" s="58" t="s">
        <v>5168</v>
      </c>
      <c r="C6365" s="58" t="s">
        <v>673</v>
      </c>
      <c r="D6365" s="58" t="s">
        <v>674</v>
      </c>
      <c r="E6365" s="58">
        <v>473</v>
      </c>
      <c r="F6365" s="58">
        <v>12</v>
      </c>
      <c r="G6365" s="59">
        <v>4</v>
      </c>
      <c r="H6365" s="58" t="s">
        <v>1399</v>
      </c>
      <c r="I6365" s="59">
        <v>3.99</v>
      </c>
      <c r="J6365">
        <v>1</v>
      </c>
      <c r="K6365" s="191"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1.57</v>
      </c>
      <c r="L6365" s="192" t="str">
        <f t="shared" si="99"/>
        <v>Ready to Drink473</v>
      </c>
      <c r="M6365" s="191">
        <f>VLOOKUP(L6365,'Slope %'!C:D,2,0)</f>
        <v>0.12</v>
      </c>
    </row>
    <row r="6366" spans="1:13" x14ac:dyDescent="0.25">
      <c r="A6366">
        <v>64376</v>
      </c>
      <c r="B6366" s="58" t="s">
        <v>5168</v>
      </c>
      <c r="C6366" s="58" t="s">
        <v>673</v>
      </c>
      <c r="D6366" s="58" t="s">
        <v>674</v>
      </c>
      <c r="E6366" s="58">
        <v>473</v>
      </c>
      <c r="F6366" s="58">
        <v>12</v>
      </c>
      <c r="G6366" s="59">
        <v>4</v>
      </c>
      <c r="H6366" s="58" t="s">
        <v>1399</v>
      </c>
      <c r="I6366" s="59">
        <v>3.99</v>
      </c>
      <c r="J6366">
        <v>1</v>
      </c>
      <c r="K6366" s="191"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1.57</v>
      </c>
      <c r="L6366" s="192" t="str">
        <f t="shared" si="99"/>
        <v>Ready to Drink473</v>
      </c>
      <c r="M6366" s="191">
        <f>VLOOKUP(L6366,'Slope %'!C:D,2,0)</f>
        <v>0.12</v>
      </c>
    </row>
    <row r="6367" spans="1:13" x14ac:dyDescent="0.25">
      <c r="A6367">
        <v>64380</v>
      </c>
      <c r="B6367" s="58" t="s">
        <v>5169</v>
      </c>
      <c r="C6367" s="58" t="s">
        <v>673</v>
      </c>
      <c r="D6367" s="58" t="s">
        <v>750</v>
      </c>
      <c r="E6367" s="58">
        <v>30000</v>
      </c>
      <c r="F6367" s="58">
        <v>1</v>
      </c>
      <c r="G6367" s="59">
        <v>6.9</v>
      </c>
      <c r="H6367" s="58" t="s">
        <v>1526</v>
      </c>
      <c r="I6367" s="59">
        <v>343.58</v>
      </c>
      <c r="J6367">
        <v>1</v>
      </c>
      <c r="K6367" s="191"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161.6</v>
      </c>
      <c r="L6367" s="192" t="str">
        <f t="shared" si="99"/>
        <v>Ready to Drink30000</v>
      </c>
      <c r="M6367" s="191" t="e">
        <f>VLOOKUP(L6367,'Slope %'!C:D,2,0)</f>
        <v>#N/A</v>
      </c>
    </row>
    <row r="6368" spans="1:13" x14ac:dyDescent="0.25">
      <c r="A6368">
        <v>64380</v>
      </c>
      <c r="B6368" s="58" t="s">
        <v>5169</v>
      </c>
      <c r="C6368" s="58" t="s">
        <v>673</v>
      </c>
      <c r="D6368" s="58" t="s">
        <v>750</v>
      </c>
      <c r="E6368" s="58">
        <v>30000</v>
      </c>
      <c r="F6368" s="58">
        <v>1</v>
      </c>
      <c r="G6368" s="59">
        <v>6.9</v>
      </c>
      <c r="H6368" s="58" t="s">
        <v>1526</v>
      </c>
      <c r="I6368" s="59">
        <v>343.58</v>
      </c>
      <c r="J6368">
        <v>1</v>
      </c>
      <c r="K6368" s="191"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161.6</v>
      </c>
      <c r="L6368" s="192" t="str">
        <f t="shared" si="99"/>
        <v>Ready to Drink30000</v>
      </c>
      <c r="M6368" s="191" t="e">
        <f>VLOOKUP(L6368,'Slope %'!C:D,2,0)</f>
        <v>#N/A</v>
      </c>
    </row>
    <row r="6369" spans="1:13" x14ac:dyDescent="0.25">
      <c r="A6369">
        <v>64385</v>
      </c>
      <c r="B6369" s="58" t="s">
        <v>5170</v>
      </c>
      <c r="C6369" s="58" t="s">
        <v>673</v>
      </c>
      <c r="D6369" s="58" t="s">
        <v>674</v>
      </c>
      <c r="E6369" s="58">
        <v>1420</v>
      </c>
      <c r="F6369" s="58">
        <v>6</v>
      </c>
      <c r="G6369" s="59">
        <v>5</v>
      </c>
      <c r="H6369" s="58" t="s">
        <v>416</v>
      </c>
      <c r="I6369" s="59">
        <v>12.99</v>
      </c>
      <c r="J6369">
        <v>4</v>
      </c>
      <c r="K6369" s="191"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5.54</v>
      </c>
      <c r="L6369" s="192" t="str">
        <f t="shared" si="99"/>
        <v>Ready to Drink1420</v>
      </c>
      <c r="M6369" s="191">
        <f>VLOOKUP(L6369,'Slope %'!C:D,2,0)</f>
        <v>0.12</v>
      </c>
    </row>
    <row r="6370" spans="1:13" x14ac:dyDescent="0.25">
      <c r="A6370">
        <v>64386</v>
      </c>
      <c r="B6370" s="58" t="s">
        <v>5171</v>
      </c>
      <c r="C6370" s="58" t="s">
        <v>673</v>
      </c>
      <c r="D6370" s="58" t="s">
        <v>750</v>
      </c>
      <c r="E6370" s="58">
        <v>1420</v>
      </c>
      <c r="F6370" s="58">
        <v>6</v>
      </c>
      <c r="G6370" s="59">
        <v>12.5</v>
      </c>
      <c r="H6370" s="58" t="s">
        <v>2244</v>
      </c>
      <c r="I6370" s="59">
        <v>16.989999999999998</v>
      </c>
      <c r="J6370">
        <v>4</v>
      </c>
      <c r="K6370" s="191"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13.86</v>
      </c>
      <c r="L6370" s="192" t="str">
        <f t="shared" si="99"/>
        <v>Ready to Drink1420</v>
      </c>
      <c r="M6370" s="191">
        <f>VLOOKUP(L6370,'Slope %'!C:D,2,0)</f>
        <v>0.12</v>
      </c>
    </row>
    <row r="6371" spans="1:13" x14ac:dyDescent="0.25">
      <c r="A6371">
        <v>64386</v>
      </c>
      <c r="B6371" s="58" t="s">
        <v>5171</v>
      </c>
      <c r="C6371" s="58" t="s">
        <v>673</v>
      </c>
      <c r="D6371" s="58" t="s">
        <v>750</v>
      </c>
      <c r="E6371" s="58">
        <v>1420</v>
      </c>
      <c r="F6371" s="58">
        <v>6</v>
      </c>
      <c r="G6371" s="59">
        <v>12.5</v>
      </c>
      <c r="H6371" s="58" t="s">
        <v>2244</v>
      </c>
      <c r="I6371" s="59">
        <v>16.989999999999998</v>
      </c>
      <c r="J6371">
        <v>4</v>
      </c>
      <c r="K6371" s="191"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13.86</v>
      </c>
      <c r="L6371" s="192" t="str">
        <f t="shared" si="99"/>
        <v>Ready to Drink1420</v>
      </c>
      <c r="M6371" s="191">
        <f>VLOOKUP(L6371,'Slope %'!C:D,2,0)</f>
        <v>0.12</v>
      </c>
    </row>
    <row r="6372" spans="1:13" x14ac:dyDescent="0.25">
      <c r="A6372">
        <v>64393</v>
      </c>
      <c r="B6372" s="58" t="s">
        <v>5172</v>
      </c>
      <c r="C6372" s="58" t="s">
        <v>673</v>
      </c>
      <c r="D6372" s="58" t="s">
        <v>674</v>
      </c>
      <c r="E6372" s="58">
        <v>1420</v>
      </c>
      <c r="F6372" s="58">
        <v>6</v>
      </c>
      <c r="G6372" s="59">
        <v>5</v>
      </c>
      <c r="H6372" s="58" t="s">
        <v>1701</v>
      </c>
      <c r="I6372" s="59">
        <v>13.99</v>
      </c>
      <c r="J6372">
        <v>4</v>
      </c>
      <c r="K6372" s="191"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5.54</v>
      </c>
      <c r="L6372" s="192" t="str">
        <f t="shared" si="99"/>
        <v>Ready to Drink1420</v>
      </c>
      <c r="M6372" s="191">
        <f>VLOOKUP(L6372,'Slope %'!C:D,2,0)</f>
        <v>0.12</v>
      </c>
    </row>
    <row r="6373" spans="1:13" x14ac:dyDescent="0.25">
      <c r="A6373">
        <v>64394</v>
      </c>
      <c r="B6373" s="58" t="s">
        <v>5173</v>
      </c>
      <c r="C6373" s="58" t="s">
        <v>673</v>
      </c>
      <c r="D6373" s="58" t="s">
        <v>674</v>
      </c>
      <c r="E6373" s="58">
        <v>1420</v>
      </c>
      <c r="F6373" s="58">
        <v>6</v>
      </c>
      <c r="G6373" s="59">
        <v>5</v>
      </c>
      <c r="H6373" s="58" t="s">
        <v>1701</v>
      </c>
      <c r="I6373" s="59">
        <v>13.99</v>
      </c>
      <c r="J6373">
        <v>4</v>
      </c>
      <c r="K6373" s="191"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5.54</v>
      </c>
      <c r="L6373" s="192" t="str">
        <f t="shared" si="99"/>
        <v>Ready to Drink1420</v>
      </c>
      <c r="M6373" s="191">
        <f>VLOOKUP(L6373,'Slope %'!C:D,2,0)</f>
        <v>0.12</v>
      </c>
    </row>
    <row r="6374" spans="1:13" x14ac:dyDescent="0.25">
      <c r="A6374">
        <v>64404</v>
      </c>
      <c r="B6374" s="58" t="s">
        <v>5174</v>
      </c>
      <c r="C6374" s="58" t="s">
        <v>414</v>
      </c>
      <c r="D6374" s="58" t="s">
        <v>1757</v>
      </c>
      <c r="E6374" s="58">
        <v>50</v>
      </c>
      <c r="F6374" s="58">
        <v>120</v>
      </c>
      <c r="G6374" s="59">
        <v>30</v>
      </c>
      <c r="H6374" s="58" t="s">
        <v>480</v>
      </c>
      <c r="I6374" s="59">
        <v>2.56</v>
      </c>
      <c r="J6374">
        <v>1</v>
      </c>
      <c r="K6374" s="191"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1.6</v>
      </c>
      <c r="L6374" s="192" t="str">
        <f t="shared" si="99"/>
        <v>Spirits50</v>
      </c>
      <c r="M6374" s="191">
        <f>VLOOKUP(L6374,'Slope %'!C:D,2,0)</f>
        <v>0.1</v>
      </c>
    </row>
    <row r="6375" spans="1:13" x14ac:dyDescent="0.25">
      <c r="A6375">
        <v>64414</v>
      </c>
      <c r="B6375" s="58" t="s">
        <v>5175</v>
      </c>
      <c r="C6375" s="58" t="s">
        <v>673</v>
      </c>
      <c r="D6375" s="58" t="s">
        <v>1398</v>
      </c>
      <c r="E6375" s="58">
        <v>355</v>
      </c>
      <c r="F6375" s="58">
        <v>24</v>
      </c>
      <c r="G6375" s="59">
        <v>6.5</v>
      </c>
      <c r="H6375" s="58" t="s">
        <v>3275</v>
      </c>
      <c r="I6375" s="59">
        <v>4.99</v>
      </c>
      <c r="J6375">
        <v>1</v>
      </c>
      <c r="K6375" s="191"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2.0499999999999998</v>
      </c>
      <c r="L6375" s="192" t="str">
        <f t="shared" si="99"/>
        <v>Ready to Drink355</v>
      </c>
      <c r="M6375" s="191">
        <f>VLOOKUP(L6375,'Slope %'!C:D,2,0)</f>
        <v>0.12</v>
      </c>
    </row>
    <row r="6376" spans="1:13" x14ac:dyDescent="0.25">
      <c r="A6376">
        <v>64417</v>
      </c>
      <c r="B6376" s="58" t="s">
        <v>5176</v>
      </c>
      <c r="C6376" s="58" t="s">
        <v>673</v>
      </c>
      <c r="D6376" s="58" t="s">
        <v>674</v>
      </c>
      <c r="E6376" s="58">
        <v>355</v>
      </c>
      <c r="F6376" s="58">
        <v>24</v>
      </c>
      <c r="G6376" s="59">
        <v>4.5</v>
      </c>
      <c r="H6376" s="58" t="s">
        <v>2073</v>
      </c>
      <c r="I6376" s="59">
        <v>3.69</v>
      </c>
      <c r="J6376">
        <v>1</v>
      </c>
      <c r="K6376" s="191"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1.42</v>
      </c>
      <c r="L6376" s="192" t="str">
        <f t="shared" si="99"/>
        <v>Ready to Drink355</v>
      </c>
      <c r="M6376" s="191">
        <f>VLOOKUP(L6376,'Slope %'!C:D,2,0)</f>
        <v>0.12</v>
      </c>
    </row>
    <row r="6377" spans="1:13" x14ac:dyDescent="0.25">
      <c r="A6377">
        <v>64418</v>
      </c>
      <c r="B6377" s="58" t="s">
        <v>5177</v>
      </c>
      <c r="C6377" s="58" t="s">
        <v>673</v>
      </c>
      <c r="D6377" s="58" t="s">
        <v>674</v>
      </c>
      <c r="E6377" s="58">
        <v>355</v>
      </c>
      <c r="F6377" s="58">
        <v>24</v>
      </c>
      <c r="G6377" s="59">
        <v>4.5</v>
      </c>
      <c r="H6377" s="58" t="s">
        <v>2073</v>
      </c>
      <c r="I6377" s="59">
        <v>3.69</v>
      </c>
      <c r="J6377">
        <v>1</v>
      </c>
      <c r="K6377" s="191"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1.42</v>
      </c>
      <c r="L6377" s="192" t="str">
        <f t="shared" si="99"/>
        <v>Ready to Drink355</v>
      </c>
      <c r="M6377" s="191">
        <f>VLOOKUP(L6377,'Slope %'!C:D,2,0)</f>
        <v>0.12</v>
      </c>
    </row>
    <row r="6378" spans="1:13" x14ac:dyDescent="0.25">
      <c r="A6378">
        <v>64422</v>
      </c>
      <c r="B6378" s="58" t="s">
        <v>5178</v>
      </c>
      <c r="C6378" s="58" t="s">
        <v>414</v>
      </c>
      <c r="D6378" s="58" t="s">
        <v>503</v>
      </c>
      <c r="E6378" s="58">
        <v>50</v>
      </c>
      <c r="F6378" s="58">
        <v>60</v>
      </c>
      <c r="G6378" s="59">
        <v>35</v>
      </c>
      <c r="H6378" s="58" t="s">
        <v>480</v>
      </c>
      <c r="I6378" s="59">
        <v>3.46</v>
      </c>
      <c r="J6378">
        <v>1</v>
      </c>
      <c r="K6378" s="191"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1.86</v>
      </c>
      <c r="L6378" s="192" t="str">
        <f t="shared" si="99"/>
        <v>Spirits50</v>
      </c>
      <c r="M6378" s="191">
        <f>VLOOKUP(L6378,'Slope %'!C:D,2,0)</f>
        <v>0.1</v>
      </c>
    </row>
    <row r="6379" spans="1:13" x14ac:dyDescent="0.25">
      <c r="A6379">
        <v>64428</v>
      </c>
      <c r="B6379" s="58" t="s">
        <v>5179</v>
      </c>
      <c r="C6379" s="58" t="s">
        <v>423</v>
      </c>
      <c r="D6379" s="58" t="s">
        <v>424</v>
      </c>
      <c r="E6379" s="58">
        <v>750</v>
      </c>
      <c r="F6379" s="58">
        <v>6</v>
      </c>
      <c r="G6379" s="59">
        <v>11</v>
      </c>
      <c r="H6379" s="58" t="s">
        <v>608</v>
      </c>
      <c r="I6379" s="59">
        <v>26.16</v>
      </c>
      <c r="J6379">
        <v>1</v>
      </c>
      <c r="K6379" s="191"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6.44</v>
      </c>
      <c r="L6379" s="192" t="str">
        <f t="shared" si="99"/>
        <v>Wine750</v>
      </c>
      <c r="M6379" s="191">
        <f>VLOOKUP(L6379,'Slope %'!C:D,2,0)</f>
        <v>0.1</v>
      </c>
    </row>
    <row r="6380" spans="1:13" x14ac:dyDescent="0.25">
      <c r="A6380">
        <v>64436</v>
      </c>
      <c r="B6380" s="58" t="s">
        <v>5180</v>
      </c>
      <c r="C6380" s="58" t="s">
        <v>423</v>
      </c>
      <c r="D6380" s="58" t="s">
        <v>424</v>
      </c>
      <c r="E6380" s="58">
        <v>750</v>
      </c>
      <c r="F6380" s="58">
        <v>6</v>
      </c>
      <c r="G6380" s="59">
        <v>11.5</v>
      </c>
      <c r="H6380" s="58" t="s">
        <v>421</v>
      </c>
      <c r="I6380" s="59">
        <v>16.989999999999998</v>
      </c>
      <c r="J6380">
        <v>1</v>
      </c>
      <c r="K6380" s="191"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6.73</v>
      </c>
      <c r="L6380" s="192" t="str">
        <f t="shared" si="99"/>
        <v>Wine750</v>
      </c>
      <c r="M6380" s="191">
        <f>VLOOKUP(L6380,'Slope %'!C:D,2,0)</f>
        <v>0.1</v>
      </c>
    </row>
    <row r="6381" spans="1:13" x14ac:dyDescent="0.25">
      <c r="A6381">
        <v>64446</v>
      </c>
      <c r="B6381" s="58" t="s">
        <v>5181</v>
      </c>
      <c r="C6381" s="58" t="s">
        <v>423</v>
      </c>
      <c r="D6381" s="58" t="s">
        <v>424</v>
      </c>
      <c r="E6381" s="58">
        <v>750</v>
      </c>
      <c r="F6381" s="58">
        <v>6</v>
      </c>
      <c r="G6381" s="59">
        <v>10</v>
      </c>
      <c r="H6381" s="58" t="s">
        <v>421</v>
      </c>
      <c r="I6381" s="59">
        <v>15.99</v>
      </c>
      <c r="J6381">
        <v>1</v>
      </c>
      <c r="K6381" s="191"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5.86</v>
      </c>
      <c r="L6381" s="192" t="str">
        <f t="shared" si="99"/>
        <v>Wine750</v>
      </c>
      <c r="M6381" s="191">
        <f>VLOOKUP(L6381,'Slope %'!C:D,2,0)</f>
        <v>0.1</v>
      </c>
    </row>
    <row r="6382" spans="1:13" x14ac:dyDescent="0.25">
      <c r="A6382">
        <v>64448</v>
      </c>
      <c r="B6382" s="58" t="s">
        <v>5182</v>
      </c>
      <c r="C6382" s="58" t="s">
        <v>410</v>
      </c>
      <c r="D6382" s="58" t="s">
        <v>717</v>
      </c>
      <c r="E6382" s="58">
        <v>473</v>
      </c>
      <c r="F6382" s="58">
        <v>24</v>
      </c>
      <c r="G6382" s="59">
        <v>6.7</v>
      </c>
      <c r="H6382" s="58" t="s">
        <v>1959</v>
      </c>
      <c r="I6382" s="59">
        <v>4.8899999999999997</v>
      </c>
      <c r="J6382">
        <v>1</v>
      </c>
      <c r="K6382" s="191"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2.4700000000000002</v>
      </c>
      <c r="L6382" s="192" t="str">
        <f t="shared" si="99"/>
        <v>Beer473</v>
      </c>
      <c r="M6382" s="191">
        <f>VLOOKUP(L6382,'Slope %'!C:D,2,0)</f>
        <v>0.12</v>
      </c>
    </row>
    <row r="6383" spans="1:13" x14ac:dyDescent="0.25">
      <c r="A6383">
        <v>64448</v>
      </c>
      <c r="B6383" s="58" t="s">
        <v>5182</v>
      </c>
      <c r="C6383" s="58" t="s">
        <v>410</v>
      </c>
      <c r="D6383" s="58" t="s">
        <v>717</v>
      </c>
      <c r="E6383" s="58">
        <v>473</v>
      </c>
      <c r="F6383" s="58">
        <v>24</v>
      </c>
      <c r="G6383" s="59">
        <v>6.7</v>
      </c>
      <c r="H6383" s="58" t="s">
        <v>1959</v>
      </c>
      <c r="I6383" s="59">
        <v>4.8899999999999997</v>
      </c>
      <c r="J6383">
        <v>1</v>
      </c>
      <c r="K6383" s="191"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2.4700000000000002</v>
      </c>
      <c r="L6383" s="192" t="str">
        <f t="shared" si="99"/>
        <v>Beer473</v>
      </c>
      <c r="M6383" s="191">
        <f>VLOOKUP(L6383,'Slope %'!C:D,2,0)</f>
        <v>0.12</v>
      </c>
    </row>
    <row r="6384" spans="1:13" x14ac:dyDescent="0.25">
      <c r="A6384">
        <v>64451</v>
      </c>
      <c r="B6384" s="58" t="s">
        <v>5183</v>
      </c>
      <c r="C6384" s="58" t="s">
        <v>410</v>
      </c>
      <c r="D6384" s="58" t="s">
        <v>717</v>
      </c>
      <c r="E6384" s="58">
        <v>473</v>
      </c>
      <c r="F6384" s="58">
        <v>24</v>
      </c>
      <c r="G6384" s="59">
        <v>7</v>
      </c>
      <c r="H6384" s="58" t="s">
        <v>1959</v>
      </c>
      <c r="I6384" s="59">
        <v>5</v>
      </c>
      <c r="J6384">
        <v>1</v>
      </c>
      <c r="K6384" s="191"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2.58</v>
      </c>
      <c r="L6384" s="192" t="str">
        <f t="shared" si="99"/>
        <v>Beer473</v>
      </c>
      <c r="M6384" s="191">
        <f>VLOOKUP(L6384,'Slope %'!C:D,2,0)</f>
        <v>0.12</v>
      </c>
    </row>
    <row r="6385" spans="1:13" x14ac:dyDescent="0.25">
      <c r="A6385">
        <v>64451</v>
      </c>
      <c r="B6385" s="58" t="s">
        <v>5183</v>
      </c>
      <c r="C6385" s="58" t="s">
        <v>410</v>
      </c>
      <c r="D6385" s="58" t="s">
        <v>717</v>
      </c>
      <c r="E6385" s="58">
        <v>473</v>
      </c>
      <c r="F6385" s="58">
        <v>24</v>
      </c>
      <c r="G6385" s="59">
        <v>7</v>
      </c>
      <c r="H6385" s="58" t="s">
        <v>1959</v>
      </c>
      <c r="I6385" s="59">
        <v>5</v>
      </c>
      <c r="J6385">
        <v>1</v>
      </c>
      <c r="K6385" s="191"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2.58</v>
      </c>
      <c r="L6385" s="192" t="str">
        <f t="shared" si="99"/>
        <v>Beer473</v>
      </c>
      <c r="M6385" s="191">
        <f>VLOOKUP(L6385,'Slope %'!C:D,2,0)</f>
        <v>0.12</v>
      </c>
    </row>
    <row r="6386" spans="1:13" x14ac:dyDescent="0.25">
      <c r="A6386">
        <v>64453</v>
      </c>
      <c r="B6386" s="58" t="s">
        <v>5184</v>
      </c>
      <c r="C6386" s="58" t="s">
        <v>410</v>
      </c>
      <c r="D6386" s="58" t="s">
        <v>621</v>
      </c>
      <c r="E6386" s="58">
        <v>2840</v>
      </c>
      <c r="F6386" s="58">
        <v>3</v>
      </c>
      <c r="G6386" s="59">
        <v>4</v>
      </c>
      <c r="H6386" s="58" t="s">
        <v>516</v>
      </c>
      <c r="I6386" s="59">
        <v>19.79</v>
      </c>
      <c r="J6386">
        <v>8</v>
      </c>
      <c r="K6386" s="191"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8.8699999999999992</v>
      </c>
      <c r="L6386" s="192" t="str">
        <f t="shared" si="99"/>
        <v>Beer2840</v>
      </c>
      <c r="M6386" s="191">
        <f>VLOOKUP(L6386,'Slope %'!C:D,2,0)</f>
        <v>7.0000000000000007E-2</v>
      </c>
    </row>
    <row r="6387" spans="1:13" x14ac:dyDescent="0.25">
      <c r="A6387">
        <v>64453</v>
      </c>
      <c r="B6387" s="58" t="s">
        <v>5184</v>
      </c>
      <c r="C6387" s="58" t="s">
        <v>410</v>
      </c>
      <c r="D6387" s="58" t="s">
        <v>621</v>
      </c>
      <c r="E6387" s="58">
        <v>2840</v>
      </c>
      <c r="F6387" s="58">
        <v>3</v>
      </c>
      <c r="G6387" s="59">
        <v>4</v>
      </c>
      <c r="H6387" s="58" t="s">
        <v>516</v>
      </c>
      <c r="I6387" s="59">
        <v>19.79</v>
      </c>
      <c r="J6387">
        <v>8</v>
      </c>
      <c r="K6387" s="191"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8.8699999999999992</v>
      </c>
      <c r="L6387" s="192" t="str">
        <f t="shared" si="99"/>
        <v>Beer2840</v>
      </c>
      <c r="M6387" s="191">
        <f>VLOOKUP(L6387,'Slope %'!C:D,2,0)</f>
        <v>7.0000000000000007E-2</v>
      </c>
    </row>
    <row r="6388" spans="1:13" x14ac:dyDescent="0.25">
      <c r="A6388">
        <v>64468</v>
      </c>
      <c r="B6388" s="58" t="s">
        <v>5185</v>
      </c>
      <c r="C6388" s="58" t="s">
        <v>410</v>
      </c>
      <c r="D6388" s="58" t="s">
        <v>1539</v>
      </c>
      <c r="E6388" s="58">
        <v>3960</v>
      </c>
      <c r="F6388" s="58">
        <v>2</v>
      </c>
      <c r="G6388" s="59">
        <v>1E-3</v>
      </c>
      <c r="H6388" s="58" t="s">
        <v>412</v>
      </c>
      <c r="I6388" s="59">
        <v>21.39</v>
      </c>
      <c r="J6388">
        <v>12</v>
      </c>
      <c r="K6388" s="191"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0</v>
      </c>
      <c r="L6388" s="192" t="str">
        <f t="shared" si="99"/>
        <v>Beer3960</v>
      </c>
      <c r="M6388" s="191">
        <f>VLOOKUP(L6388,'Slope %'!C:D,2,0)</f>
        <v>7.0000000000000007E-2</v>
      </c>
    </row>
    <row r="6389" spans="1:13" x14ac:dyDescent="0.25">
      <c r="A6389">
        <v>64468</v>
      </c>
      <c r="B6389" s="58" t="s">
        <v>5185</v>
      </c>
      <c r="C6389" s="58" t="s">
        <v>410</v>
      </c>
      <c r="D6389" s="58" t="s">
        <v>1539</v>
      </c>
      <c r="E6389" s="58">
        <v>3960</v>
      </c>
      <c r="F6389" s="58">
        <v>2</v>
      </c>
      <c r="G6389" s="59">
        <v>1E-3</v>
      </c>
      <c r="H6389" s="58" t="s">
        <v>412</v>
      </c>
      <c r="I6389" s="59">
        <v>21.39</v>
      </c>
      <c r="J6389">
        <v>12</v>
      </c>
      <c r="K6389" s="191"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0</v>
      </c>
      <c r="L6389" s="192" t="str">
        <f t="shared" si="99"/>
        <v>Beer3960</v>
      </c>
      <c r="M6389" s="191">
        <f>VLOOKUP(L6389,'Slope %'!C:D,2,0)</f>
        <v>7.0000000000000007E-2</v>
      </c>
    </row>
    <row r="6390" spans="1:13" x14ac:dyDescent="0.25">
      <c r="A6390">
        <v>64469</v>
      </c>
      <c r="B6390" s="58" t="s">
        <v>5186</v>
      </c>
      <c r="C6390" s="58" t="s">
        <v>410</v>
      </c>
      <c r="D6390" s="58" t="s">
        <v>621</v>
      </c>
      <c r="E6390" s="58">
        <v>4260</v>
      </c>
      <c r="F6390" s="58">
        <v>1</v>
      </c>
      <c r="G6390" s="59">
        <v>4</v>
      </c>
      <c r="H6390" s="58" t="s">
        <v>412</v>
      </c>
      <c r="I6390" s="59">
        <v>26.99</v>
      </c>
      <c r="J6390">
        <v>12</v>
      </c>
      <c r="K6390" s="191"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13.3</v>
      </c>
      <c r="L6390" s="192" t="str">
        <f t="shared" si="99"/>
        <v>Beer4260</v>
      </c>
      <c r="M6390" s="191">
        <f>VLOOKUP(L6390,'Slope %'!C:D,2,0)</f>
        <v>7.0000000000000007E-2</v>
      </c>
    </row>
    <row r="6391" spans="1:13" x14ac:dyDescent="0.25">
      <c r="A6391">
        <v>64469</v>
      </c>
      <c r="B6391" s="58" t="s">
        <v>5186</v>
      </c>
      <c r="C6391" s="58" t="s">
        <v>410</v>
      </c>
      <c r="D6391" s="58" t="s">
        <v>621</v>
      </c>
      <c r="E6391" s="58">
        <v>4260</v>
      </c>
      <c r="F6391" s="58">
        <v>1</v>
      </c>
      <c r="G6391" s="59">
        <v>4</v>
      </c>
      <c r="H6391" s="58" t="s">
        <v>412</v>
      </c>
      <c r="I6391" s="59">
        <v>26.99</v>
      </c>
      <c r="J6391">
        <v>12</v>
      </c>
      <c r="K6391" s="191"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13.3</v>
      </c>
      <c r="L6391" s="192" t="str">
        <f t="shared" si="99"/>
        <v>Beer4260</v>
      </c>
      <c r="M6391" s="191">
        <f>VLOOKUP(L6391,'Slope %'!C:D,2,0)</f>
        <v>7.0000000000000007E-2</v>
      </c>
    </row>
    <row r="6392" spans="1:13" x14ac:dyDescent="0.25">
      <c r="A6392">
        <v>64470</v>
      </c>
      <c r="B6392" s="58" t="s">
        <v>5187</v>
      </c>
      <c r="C6392" s="58" t="s">
        <v>410</v>
      </c>
      <c r="D6392" s="58" t="s">
        <v>717</v>
      </c>
      <c r="E6392" s="58">
        <v>473</v>
      </c>
      <c r="F6392" s="58">
        <v>24</v>
      </c>
      <c r="G6392" s="59">
        <v>8.5</v>
      </c>
      <c r="H6392" s="58" t="s">
        <v>2967</v>
      </c>
      <c r="I6392" s="59">
        <v>4.79</v>
      </c>
      <c r="J6392">
        <v>1</v>
      </c>
      <c r="K6392" s="191"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3.14</v>
      </c>
      <c r="L6392" s="192" t="str">
        <f t="shared" si="99"/>
        <v>Beer473</v>
      </c>
      <c r="M6392" s="191">
        <f>VLOOKUP(L6392,'Slope %'!C:D,2,0)</f>
        <v>0.12</v>
      </c>
    </row>
    <row r="6393" spans="1:13" x14ac:dyDescent="0.25">
      <c r="A6393">
        <v>64470</v>
      </c>
      <c r="B6393" s="58" t="s">
        <v>5187</v>
      </c>
      <c r="C6393" s="58" t="s">
        <v>410</v>
      </c>
      <c r="D6393" s="58" t="s">
        <v>717</v>
      </c>
      <c r="E6393" s="58">
        <v>473</v>
      </c>
      <c r="F6393" s="58">
        <v>24</v>
      </c>
      <c r="G6393" s="59">
        <v>8.5</v>
      </c>
      <c r="H6393" s="58" t="s">
        <v>2967</v>
      </c>
      <c r="I6393" s="59">
        <v>4.79</v>
      </c>
      <c r="J6393">
        <v>1</v>
      </c>
      <c r="K6393" s="191"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3.14</v>
      </c>
      <c r="L6393" s="192" t="str">
        <f t="shared" si="99"/>
        <v>Beer473</v>
      </c>
      <c r="M6393" s="191">
        <f>VLOOKUP(L6393,'Slope %'!C:D,2,0)</f>
        <v>0.12</v>
      </c>
    </row>
    <row r="6394" spans="1:13" x14ac:dyDescent="0.25">
      <c r="A6394">
        <v>64471</v>
      </c>
      <c r="B6394" s="58" t="s">
        <v>5188</v>
      </c>
      <c r="C6394" s="58" t="s">
        <v>410</v>
      </c>
      <c r="D6394" s="58" t="s">
        <v>717</v>
      </c>
      <c r="E6394" s="58">
        <v>473</v>
      </c>
      <c r="F6394" s="58">
        <v>24</v>
      </c>
      <c r="G6394" s="59">
        <v>8</v>
      </c>
      <c r="H6394" s="58" t="s">
        <v>1526</v>
      </c>
      <c r="I6394" s="59">
        <v>4.99</v>
      </c>
      <c r="J6394">
        <v>1</v>
      </c>
      <c r="K6394" s="191"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2.95</v>
      </c>
      <c r="L6394" s="192" t="str">
        <f t="shared" si="99"/>
        <v>Beer473</v>
      </c>
      <c r="M6394" s="191">
        <f>VLOOKUP(L6394,'Slope %'!C:D,2,0)</f>
        <v>0.12</v>
      </c>
    </row>
    <row r="6395" spans="1:13" x14ac:dyDescent="0.25">
      <c r="A6395">
        <v>64471</v>
      </c>
      <c r="B6395" s="58" t="s">
        <v>5188</v>
      </c>
      <c r="C6395" s="58" t="s">
        <v>410</v>
      </c>
      <c r="D6395" s="58" t="s">
        <v>717</v>
      </c>
      <c r="E6395" s="58">
        <v>473</v>
      </c>
      <c r="F6395" s="58">
        <v>24</v>
      </c>
      <c r="G6395" s="59">
        <v>8</v>
      </c>
      <c r="H6395" s="58" t="s">
        <v>1526</v>
      </c>
      <c r="I6395" s="59">
        <v>4.99</v>
      </c>
      <c r="J6395">
        <v>1</v>
      </c>
      <c r="K6395" s="191"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2.95</v>
      </c>
      <c r="L6395" s="192" t="str">
        <f t="shared" si="99"/>
        <v>Beer473</v>
      </c>
      <c r="M6395" s="191">
        <f>VLOOKUP(L6395,'Slope %'!C:D,2,0)</f>
        <v>0.12</v>
      </c>
    </row>
    <row r="6396" spans="1:13" x14ac:dyDescent="0.25">
      <c r="A6396">
        <v>64473</v>
      </c>
      <c r="B6396" s="58" t="s">
        <v>5189</v>
      </c>
      <c r="C6396" s="58" t="s">
        <v>410</v>
      </c>
      <c r="D6396" s="58" t="s">
        <v>717</v>
      </c>
      <c r="E6396" s="58">
        <v>473</v>
      </c>
      <c r="F6396" s="58">
        <v>24</v>
      </c>
      <c r="G6396" s="59">
        <v>8</v>
      </c>
      <c r="H6396" s="58" t="s">
        <v>1526</v>
      </c>
      <c r="I6396" s="59">
        <v>4.99</v>
      </c>
      <c r="J6396">
        <v>1</v>
      </c>
      <c r="K6396" s="191"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2.95</v>
      </c>
      <c r="L6396" s="192" t="str">
        <f t="shared" si="99"/>
        <v>Beer473</v>
      </c>
      <c r="M6396" s="191">
        <f>VLOOKUP(L6396,'Slope %'!C:D,2,0)</f>
        <v>0.12</v>
      </c>
    </row>
    <row r="6397" spans="1:13" x14ac:dyDescent="0.25">
      <c r="A6397">
        <v>64473</v>
      </c>
      <c r="B6397" s="58" t="s">
        <v>5189</v>
      </c>
      <c r="C6397" s="58" t="s">
        <v>410</v>
      </c>
      <c r="D6397" s="58" t="s">
        <v>717</v>
      </c>
      <c r="E6397" s="58">
        <v>473</v>
      </c>
      <c r="F6397" s="58">
        <v>24</v>
      </c>
      <c r="G6397" s="59">
        <v>8</v>
      </c>
      <c r="H6397" s="58" t="s">
        <v>1526</v>
      </c>
      <c r="I6397" s="59">
        <v>4.99</v>
      </c>
      <c r="J6397">
        <v>1</v>
      </c>
      <c r="K6397" s="191"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2.95</v>
      </c>
      <c r="L6397" s="192" t="str">
        <f t="shared" si="99"/>
        <v>Beer473</v>
      </c>
      <c r="M6397" s="191">
        <f>VLOOKUP(L6397,'Slope %'!C:D,2,0)</f>
        <v>0.12</v>
      </c>
    </row>
    <row r="6398" spans="1:13" x14ac:dyDescent="0.25">
      <c r="A6398">
        <v>64474</v>
      </c>
      <c r="B6398" s="58" t="s">
        <v>5190</v>
      </c>
      <c r="C6398" s="58" t="s">
        <v>410</v>
      </c>
      <c r="D6398" s="58" t="s">
        <v>717</v>
      </c>
      <c r="E6398" s="58">
        <v>8520</v>
      </c>
      <c r="F6398" s="58">
        <v>1</v>
      </c>
      <c r="G6398" s="59">
        <v>8.1</v>
      </c>
      <c r="H6398" s="58" t="s">
        <v>2967</v>
      </c>
      <c r="I6398" s="59">
        <v>95.76</v>
      </c>
      <c r="J6398">
        <v>24</v>
      </c>
      <c r="K6398" s="191"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53.88</v>
      </c>
      <c r="L6398" s="192" t="str">
        <f t="shared" si="99"/>
        <v>Beer8520</v>
      </c>
      <c r="M6398" s="191">
        <f>VLOOKUP(L6398,'Slope %'!C:D,2,0)</f>
        <v>0.05</v>
      </c>
    </row>
    <row r="6399" spans="1:13" x14ac:dyDescent="0.25">
      <c r="A6399">
        <v>64474</v>
      </c>
      <c r="B6399" s="58" t="s">
        <v>5190</v>
      </c>
      <c r="C6399" s="58" t="s">
        <v>410</v>
      </c>
      <c r="D6399" s="58" t="s">
        <v>717</v>
      </c>
      <c r="E6399" s="58">
        <v>8520</v>
      </c>
      <c r="F6399" s="58">
        <v>1</v>
      </c>
      <c r="G6399" s="59">
        <v>8.1</v>
      </c>
      <c r="H6399" s="58" t="s">
        <v>2967</v>
      </c>
      <c r="I6399" s="59">
        <v>95.76</v>
      </c>
      <c r="J6399">
        <v>24</v>
      </c>
      <c r="K6399" s="191"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53.88</v>
      </c>
      <c r="L6399" s="192" t="str">
        <f t="shared" si="99"/>
        <v>Beer8520</v>
      </c>
      <c r="M6399" s="191">
        <f>VLOOKUP(L6399,'Slope %'!C:D,2,0)</f>
        <v>0.05</v>
      </c>
    </row>
    <row r="6400" spans="1:13" x14ac:dyDescent="0.25">
      <c r="A6400">
        <v>64476</v>
      </c>
      <c r="B6400" s="58" t="s">
        <v>5191</v>
      </c>
      <c r="C6400" s="58" t="s">
        <v>410</v>
      </c>
      <c r="D6400" s="58" t="s">
        <v>717</v>
      </c>
      <c r="E6400" s="58">
        <v>473</v>
      </c>
      <c r="F6400" s="58">
        <v>24</v>
      </c>
      <c r="G6400" s="59">
        <v>6.7</v>
      </c>
      <c r="H6400" s="58" t="s">
        <v>1526</v>
      </c>
      <c r="I6400" s="59">
        <v>4.99</v>
      </c>
      <c r="J6400">
        <v>1</v>
      </c>
      <c r="K6400" s="191"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2.4700000000000002</v>
      </c>
      <c r="L6400" s="192" t="str">
        <f t="shared" si="99"/>
        <v>Beer473</v>
      </c>
      <c r="M6400" s="191">
        <f>VLOOKUP(L6400,'Slope %'!C:D,2,0)</f>
        <v>0.12</v>
      </c>
    </row>
    <row r="6401" spans="1:13" x14ac:dyDescent="0.25">
      <c r="A6401">
        <v>64476</v>
      </c>
      <c r="B6401" s="58" t="s">
        <v>5191</v>
      </c>
      <c r="C6401" s="58" t="s">
        <v>410</v>
      </c>
      <c r="D6401" s="58" t="s">
        <v>717</v>
      </c>
      <c r="E6401" s="58">
        <v>473</v>
      </c>
      <c r="F6401" s="58">
        <v>24</v>
      </c>
      <c r="G6401" s="59">
        <v>6.7</v>
      </c>
      <c r="H6401" s="58" t="s">
        <v>1526</v>
      </c>
      <c r="I6401" s="59">
        <v>4.99</v>
      </c>
      <c r="J6401">
        <v>1</v>
      </c>
      <c r="K6401" s="191"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2.4700000000000002</v>
      </c>
      <c r="L6401" s="192" t="str">
        <f t="shared" si="99"/>
        <v>Beer473</v>
      </c>
      <c r="M6401" s="191">
        <f>VLOOKUP(L6401,'Slope %'!C:D,2,0)</f>
        <v>0.12</v>
      </c>
    </row>
    <row r="6402" spans="1:13" x14ac:dyDescent="0.25">
      <c r="A6402">
        <v>64478</v>
      </c>
      <c r="B6402" s="58" t="s">
        <v>5192</v>
      </c>
      <c r="C6402" s="58" t="s">
        <v>410</v>
      </c>
      <c r="D6402" s="58" t="s">
        <v>717</v>
      </c>
      <c r="E6402" s="58">
        <v>473</v>
      </c>
      <c r="F6402" s="58">
        <v>24</v>
      </c>
      <c r="G6402" s="59">
        <v>5.7</v>
      </c>
      <c r="H6402" s="58" t="s">
        <v>1887</v>
      </c>
      <c r="I6402" s="59">
        <v>4.3899999999999997</v>
      </c>
      <c r="J6402">
        <v>1</v>
      </c>
      <c r="K6402" s="191"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2.1</v>
      </c>
      <c r="L6402" s="192" t="str">
        <f t="shared" si="99"/>
        <v>Beer473</v>
      </c>
      <c r="M6402" s="191">
        <f>VLOOKUP(L6402,'Slope %'!C:D,2,0)</f>
        <v>0.12</v>
      </c>
    </row>
    <row r="6403" spans="1:13" x14ac:dyDescent="0.25">
      <c r="A6403">
        <v>64478</v>
      </c>
      <c r="B6403" s="58" t="s">
        <v>5192</v>
      </c>
      <c r="C6403" s="58" t="s">
        <v>410</v>
      </c>
      <c r="D6403" s="58" t="s">
        <v>717</v>
      </c>
      <c r="E6403" s="58">
        <v>473</v>
      </c>
      <c r="F6403" s="58">
        <v>24</v>
      </c>
      <c r="G6403" s="59">
        <v>5.7</v>
      </c>
      <c r="H6403" s="58" t="s">
        <v>1887</v>
      </c>
      <c r="I6403" s="59">
        <v>4.3899999999999997</v>
      </c>
      <c r="J6403">
        <v>1</v>
      </c>
      <c r="K6403" s="191"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2.1</v>
      </c>
      <c r="L6403" s="192" t="str">
        <f t="shared" ref="L6403:L6466" si="100">(_xlfn.CONCAT(C6403,E6403))</f>
        <v>Beer473</v>
      </c>
      <c r="M6403" s="191">
        <f>VLOOKUP(L6403,'Slope %'!C:D,2,0)</f>
        <v>0.12</v>
      </c>
    </row>
    <row r="6404" spans="1:13" x14ac:dyDescent="0.25">
      <c r="A6404">
        <v>64480</v>
      </c>
      <c r="B6404" s="58" t="s">
        <v>5193</v>
      </c>
      <c r="C6404" s="58" t="s">
        <v>410</v>
      </c>
      <c r="D6404" s="58" t="s">
        <v>717</v>
      </c>
      <c r="E6404" s="58">
        <v>11352</v>
      </c>
      <c r="F6404" s="58">
        <v>1</v>
      </c>
      <c r="G6404" s="59">
        <v>6.5</v>
      </c>
      <c r="H6404" s="58" t="s">
        <v>2967</v>
      </c>
      <c r="I6404" s="59">
        <v>118.8</v>
      </c>
      <c r="J6404">
        <v>24</v>
      </c>
      <c r="K6404" s="191"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51.89</v>
      </c>
      <c r="L6404" s="192" t="str">
        <f t="shared" si="100"/>
        <v>Beer11352</v>
      </c>
      <c r="M6404" s="191">
        <f>VLOOKUP(L6404,'Slope %'!C:D,2,0)</f>
        <v>0.05</v>
      </c>
    </row>
    <row r="6405" spans="1:13" x14ac:dyDescent="0.25">
      <c r="A6405">
        <v>64480</v>
      </c>
      <c r="B6405" s="58" t="s">
        <v>5193</v>
      </c>
      <c r="C6405" s="58" t="s">
        <v>410</v>
      </c>
      <c r="D6405" s="58" t="s">
        <v>717</v>
      </c>
      <c r="E6405" s="58">
        <v>11352</v>
      </c>
      <c r="F6405" s="58">
        <v>1</v>
      </c>
      <c r="G6405" s="59">
        <v>6.5</v>
      </c>
      <c r="H6405" s="58" t="s">
        <v>2967</v>
      </c>
      <c r="I6405" s="59">
        <v>118.8</v>
      </c>
      <c r="J6405">
        <v>24</v>
      </c>
      <c r="K6405" s="191"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51.89</v>
      </c>
      <c r="L6405" s="192" t="str">
        <f t="shared" si="100"/>
        <v>Beer11352</v>
      </c>
      <c r="M6405" s="191">
        <f>VLOOKUP(L6405,'Slope %'!C:D,2,0)</f>
        <v>0.05</v>
      </c>
    </row>
    <row r="6406" spans="1:13" x14ac:dyDescent="0.25">
      <c r="A6406">
        <v>64483</v>
      </c>
      <c r="B6406" s="58" t="s">
        <v>5194</v>
      </c>
      <c r="C6406" s="58" t="s">
        <v>410</v>
      </c>
      <c r="D6406" s="58" t="s">
        <v>717</v>
      </c>
      <c r="E6406" s="58">
        <v>473</v>
      </c>
      <c r="F6406" s="58">
        <v>24</v>
      </c>
      <c r="G6406" s="59">
        <v>7.8</v>
      </c>
      <c r="H6406" s="58" t="s">
        <v>1855</v>
      </c>
      <c r="I6406" s="59">
        <v>5.25</v>
      </c>
      <c r="J6406">
        <v>1</v>
      </c>
      <c r="K6406" s="191"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2.88</v>
      </c>
      <c r="L6406" s="192" t="str">
        <f t="shared" si="100"/>
        <v>Beer473</v>
      </c>
      <c r="M6406" s="191">
        <f>VLOOKUP(L6406,'Slope %'!C:D,2,0)</f>
        <v>0.12</v>
      </c>
    </row>
    <row r="6407" spans="1:13" x14ac:dyDescent="0.25">
      <c r="A6407">
        <v>64483</v>
      </c>
      <c r="B6407" s="58" t="s">
        <v>5194</v>
      </c>
      <c r="C6407" s="58" t="s">
        <v>410</v>
      </c>
      <c r="D6407" s="58" t="s">
        <v>717</v>
      </c>
      <c r="E6407" s="58">
        <v>473</v>
      </c>
      <c r="F6407" s="58">
        <v>24</v>
      </c>
      <c r="G6407" s="59">
        <v>7.8</v>
      </c>
      <c r="H6407" s="58" t="s">
        <v>1855</v>
      </c>
      <c r="I6407" s="59">
        <v>5.25</v>
      </c>
      <c r="J6407">
        <v>1</v>
      </c>
      <c r="K6407" s="191"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2.88</v>
      </c>
      <c r="L6407" s="192" t="str">
        <f t="shared" si="100"/>
        <v>Beer473</v>
      </c>
      <c r="M6407" s="191">
        <f>VLOOKUP(L6407,'Slope %'!C:D,2,0)</f>
        <v>0.12</v>
      </c>
    </row>
    <row r="6408" spans="1:13" x14ac:dyDescent="0.25">
      <c r="A6408">
        <v>64505</v>
      </c>
      <c r="B6408" s="58" t="s">
        <v>5195</v>
      </c>
      <c r="C6408" s="58" t="s">
        <v>423</v>
      </c>
      <c r="D6408" s="58" t="s">
        <v>602</v>
      </c>
      <c r="E6408" s="58">
        <v>750</v>
      </c>
      <c r="F6408" s="58">
        <v>12</v>
      </c>
      <c r="G6408" s="59">
        <v>12.5</v>
      </c>
      <c r="H6408" s="58" t="s">
        <v>421</v>
      </c>
      <c r="I6408" s="59">
        <v>37.99</v>
      </c>
      <c r="J6408">
        <v>1</v>
      </c>
      <c r="K6408" s="191"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7.32</v>
      </c>
      <c r="L6408" s="192" t="str">
        <f t="shared" si="100"/>
        <v>Wine750</v>
      </c>
      <c r="M6408" s="191">
        <f>VLOOKUP(L6408,'Slope %'!C:D,2,0)</f>
        <v>0.1</v>
      </c>
    </row>
    <row r="6409" spans="1:13" x14ac:dyDescent="0.25">
      <c r="A6409">
        <v>64534</v>
      </c>
      <c r="B6409" s="58" t="s">
        <v>5196</v>
      </c>
      <c r="C6409" s="58" t="s">
        <v>423</v>
      </c>
      <c r="D6409" s="58" t="s">
        <v>602</v>
      </c>
      <c r="E6409" s="58">
        <v>750</v>
      </c>
      <c r="F6409" s="58">
        <v>12</v>
      </c>
      <c r="G6409" s="59">
        <v>10.5</v>
      </c>
      <c r="H6409" s="58" t="s">
        <v>1701</v>
      </c>
      <c r="I6409" s="59">
        <v>16.989999999999998</v>
      </c>
      <c r="J6409">
        <v>1</v>
      </c>
      <c r="K6409" s="191"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6.15</v>
      </c>
      <c r="L6409" s="192" t="str">
        <f t="shared" si="100"/>
        <v>Wine750</v>
      </c>
      <c r="M6409" s="191">
        <f>VLOOKUP(L6409,'Slope %'!C:D,2,0)</f>
        <v>0.1</v>
      </c>
    </row>
    <row r="6410" spans="1:13" x14ac:dyDescent="0.25">
      <c r="A6410">
        <v>64535</v>
      </c>
      <c r="B6410" s="58" t="s">
        <v>5197</v>
      </c>
      <c r="C6410" s="58" t="s">
        <v>423</v>
      </c>
      <c r="D6410" s="58" t="s">
        <v>440</v>
      </c>
      <c r="E6410" s="58">
        <v>750</v>
      </c>
      <c r="F6410" s="58">
        <v>12</v>
      </c>
      <c r="G6410" s="59">
        <v>10.5</v>
      </c>
      <c r="H6410" s="58" t="s">
        <v>496</v>
      </c>
      <c r="I6410" s="59">
        <v>14.99</v>
      </c>
      <c r="J6410">
        <v>1</v>
      </c>
      <c r="K6410" s="191"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6.15</v>
      </c>
      <c r="L6410" s="192" t="str">
        <f t="shared" si="100"/>
        <v>Wine750</v>
      </c>
      <c r="M6410" s="191">
        <f>VLOOKUP(L6410,'Slope %'!C:D,2,0)</f>
        <v>0.1</v>
      </c>
    </row>
    <row r="6411" spans="1:13" x14ac:dyDescent="0.25">
      <c r="A6411">
        <v>64545</v>
      </c>
      <c r="B6411" s="58" t="s">
        <v>5198</v>
      </c>
      <c r="C6411" s="58" t="s">
        <v>423</v>
      </c>
      <c r="D6411" s="58" t="s">
        <v>473</v>
      </c>
      <c r="E6411" s="58">
        <v>750</v>
      </c>
      <c r="F6411" s="58">
        <v>12</v>
      </c>
      <c r="G6411" s="59">
        <v>12.5</v>
      </c>
      <c r="H6411" s="58" t="s">
        <v>421</v>
      </c>
      <c r="I6411" s="59">
        <v>37.99</v>
      </c>
      <c r="J6411">
        <v>1</v>
      </c>
      <c r="K6411" s="191"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7.32</v>
      </c>
      <c r="L6411" s="192" t="str">
        <f t="shared" si="100"/>
        <v>Wine750</v>
      </c>
      <c r="M6411" s="191">
        <f>VLOOKUP(L6411,'Slope %'!C:D,2,0)</f>
        <v>0.1</v>
      </c>
    </row>
    <row r="6412" spans="1:13" x14ac:dyDescent="0.25">
      <c r="A6412">
        <v>64556</v>
      </c>
      <c r="B6412" s="58" t="s">
        <v>5199</v>
      </c>
      <c r="C6412" s="58" t="s">
        <v>423</v>
      </c>
      <c r="D6412" s="58" t="s">
        <v>436</v>
      </c>
      <c r="E6412" s="58">
        <v>750</v>
      </c>
      <c r="F6412" s="58">
        <v>12</v>
      </c>
      <c r="G6412" s="59">
        <v>12.5</v>
      </c>
      <c r="H6412" s="58" t="s">
        <v>421</v>
      </c>
      <c r="I6412" s="59">
        <v>31.99</v>
      </c>
      <c r="J6412">
        <v>1</v>
      </c>
      <c r="K6412" s="191"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7.32</v>
      </c>
      <c r="L6412" s="192" t="str">
        <f t="shared" si="100"/>
        <v>Wine750</v>
      </c>
      <c r="M6412" s="191">
        <f>VLOOKUP(L6412,'Slope %'!C:D,2,0)</f>
        <v>0.1</v>
      </c>
    </row>
    <row r="6413" spans="1:13" x14ac:dyDescent="0.25">
      <c r="A6413">
        <v>64566</v>
      </c>
      <c r="B6413" s="58" t="s">
        <v>5200</v>
      </c>
      <c r="C6413" s="58" t="s">
        <v>414</v>
      </c>
      <c r="D6413" s="58" t="s">
        <v>5201</v>
      </c>
      <c r="E6413" s="58">
        <v>700</v>
      </c>
      <c r="F6413" s="58">
        <v>6</v>
      </c>
      <c r="G6413" s="59">
        <v>40</v>
      </c>
      <c r="H6413" s="58" t="s">
        <v>5202</v>
      </c>
      <c r="I6413" s="59">
        <v>54.76</v>
      </c>
      <c r="J6413">
        <v>1</v>
      </c>
      <c r="K6413" s="191"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21.86</v>
      </c>
      <c r="L6413" s="192" t="str">
        <f t="shared" si="100"/>
        <v>Spirits700</v>
      </c>
      <c r="M6413" s="191">
        <f>VLOOKUP(L6413,'Slope %'!C:D,2,0)</f>
        <v>7.0000000000000007E-2</v>
      </c>
    </row>
    <row r="6414" spans="1:13" x14ac:dyDescent="0.25">
      <c r="A6414">
        <v>64582</v>
      </c>
      <c r="B6414" s="58" t="s">
        <v>5203</v>
      </c>
      <c r="C6414" s="58" t="s">
        <v>410</v>
      </c>
      <c r="D6414" s="58" t="s">
        <v>1902</v>
      </c>
      <c r="E6414" s="58">
        <v>473</v>
      </c>
      <c r="F6414" s="58">
        <v>24</v>
      </c>
      <c r="G6414" s="59">
        <v>5.2</v>
      </c>
      <c r="H6414" s="58" t="s">
        <v>697</v>
      </c>
      <c r="I6414" s="59">
        <v>4.49</v>
      </c>
      <c r="J6414">
        <v>1</v>
      </c>
      <c r="K6414" s="191"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1.92</v>
      </c>
      <c r="L6414" s="192" t="str">
        <f t="shared" si="100"/>
        <v>Beer473</v>
      </c>
      <c r="M6414" s="191">
        <f>VLOOKUP(L6414,'Slope %'!C:D,2,0)</f>
        <v>0.12</v>
      </c>
    </row>
    <row r="6415" spans="1:13" x14ac:dyDescent="0.25">
      <c r="A6415">
        <v>64582</v>
      </c>
      <c r="B6415" s="58" t="s">
        <v>5203</v>
      </c>
      <c r="C6415" s="58" t="s">
        <v>410</v>
      </c>
      <c r="D6415" s="58" t="s">
        <v>1902</v>
      </c>
      <c r="E6415" s="58">
        <v>473</v>
      </c>
      <c r="F6415" s="58">
        <v>24</v>
      </c>
      <c r="G6415" s="59">
        <v>5.2</v>
      </c>
      <c r="H6415" s="58" t="s">
        <v>697</v>
      </c>
      <c r="I6415" s="59">
        <v>4.49</v>
      </c>
      <c r="J6415">
        <v>1</v>
      </c>
      <c r="K6415" s="191"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1.92</v>
      </c>
      <c r="L6415" s="192" t="str">
        <f t="shared" si="100"/>
        <v>Beer473</v>
      </c>
      <c r="M6415" s="191">
        <f>VLOOKUP(L6415,'Slope %'!C:D,2,0)</f>
        <v>0.12</v>
      </c>
    </row>
    <row r="6416" spans="1:13" x14ac:dyDescent="0.25">
      <c r="A6416">
        <v>64590</v>
      </c>
      <c r="B6416" s="58" t="s">
        <v>5204</v>
      </c>
      <c r="C6416" s="58" t="s">
        <v>410</v>
      </c>
      <c r="D6416" s="58" t="s">
        <v>717</v>
      </c>
      <c r="E6416" s="58">
        <v>473</v>
      </c>
      <c r="F6416" s="58">
        <v>24</v>
      </c>
      <c r="G6416" s="59">
        <v>7</v>
      </c>
      <c r="H6416" s="58" t="s">
        <v>1855</v>
      </c>
      <c r="I6416" s="59">
        <v>5.25</v>
      </c>
      <c r="J6416">
        <v>1</v>
      </c>
      <c r="K6416" s="191"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2.58</v>
      </c>
      <c r="L6416" s="192" t="str">
        <f t="shared" si="100"/>
        <v>Beer473</v>
      </c>
      <c r="M6416" s="191">
        <f>VLOOKUP(L6416,'Slope %'!C:D,2,0)</f>
        <v>0.12</v>
      </c>
    </row>
    <row r="6417" spans="1:13" x14ac:dyDescent="0.25">
      <c r="A6417">
        <v>64590</v>
      </c>
      <c r="B6417" s="58" t="s">
        <v>5204</v>
      </c>
      <c r="C6417" s="58" t="s">
        <v>410</v>
      </c>
      <c r="D6417" s="58" t="s">
        <v>717</v>
      </c>
      <c r="E6417" s="58">
        <v>473</v>
      </c>
      <c r="F6417" s="58">
        <v>24</v>
      </c>
      <c r="G6417" s="59">
        <v>7</v>
      </c>
      <c r="H6417" s="58" t="s">
        <v>1855</v>
      </c>
      <c r="I6417" s="59">
        <v>5.25</v>
      </c>
      <c r="J6417">
        <v>1</v>
      </c>
      <c r="K6417" s="191"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2.58</v>
      </c>
      <c r="L6417" s="192" t="str">
        <f t="shared" si="100"/>
        <v>Beer473</v>
      </c>
      <c r="M6417" s="191">
        <f>VLOOKUP(L6417,'Slope %'!C:D,2,0)</f>
        <v>0.12</v>
      </c>
    </row>
    <row r="6418" spans="1:13" x14ac:dyDescent="0.25">
      <c r="A6418">
        <v>64609</v>
      </c>
      <c r="B6418" s="58" t="s">
        <v>5205</v>
      </c>
      <c r="C6418" s="58" t="s">
        <v>673</v>
      </c>
      <c r="D6418" s="58" t="s">
        <v>1091</v>
      </c>
      <c r="E6418" s="58">
        <v>473</v>
      </c>
      <c r="F6418" s="58">
        <v>24</v>
      </c>
      <c r="G6418" s="59">
        <v>5</v>
      </c>
      <c r="H6418" s="58" t="s">
        <v>539</v>
      </c>
      <c r="I6418" s="59">
        <v>3.99</v>
      </c>
      <c r="J6418">
        <v>1</v>
      </c>
      <c r="K6418" s="191"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1.96</v>
      </c>
      <c r="L6418" s="192" t="str">
        <f t="shared" si="100"/>
        <v>Ready to Drink473</v>
      </c>
      <c r="M6418" s="191">
        <f>VLOOKUP(L6418,'Slope %'!C:D,2,0)</f>
        <v>0.12</v>
      </c>
    </row>
    <row r="6419" spans="1:13" x14ac:dyDescent="0.25">
      <c r="A6419">
        <v>64609</v>
      </c>
      <c r="B6419" s="58" t="s">
        <v>5205</v>
      </c>
      <c r="C6419" s="58" t="s">
        <v>673</v>
      </c>
      <c r="D6419" s="58" t="s">
        <v>1091</v>
      </c>
      <c r="E6419" s="58">
        <v>473</v>
      </c>
      <c r="F6419" s="58">
        <v>24</v>
      </c>
      <c r="G6419" s="59">
        <v>5</v>
      </c>
      <c r="H6419" s="58" t="s">
        <v>539</v>
      </c>
      <c r="I6419" s="59">
        <v>3.99</v>
      </c>
      <c r="J6419">
        <v>1</v>
      </c>
      <c r="K6419" s="191"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1.96</v>
      </c>
      <c r="L6419" s="192" t="str">
        <f t="shared" si="100"/>
        <v>Ready to Drink473</v>
      </c>
      <c r="M6419" s="191">
        <f>VLOOKUP(L6419,'Slope %'!C:D,2,0)</f>
        <v>0.12</v>
      </c>
    </row>
    <row r="6420" spans="1:13" x14ac:dyDescent="0.25">
      <c r="A6420">
        <v>64611</v>
      </c>
      <c r="B6420" s="58" t="s">
        <v>5206</v>
      </c>
      <c r="C6420" s="58" t="s">
        <v>410</v>
      </c>
      <c r="D6420" s="58" t="s">
        <v>677</v>
      </c>
      <c r="E6420" s="58">
        <v>473</v>
      </c>
      <c r="F6420" s="58">
        <v>24</v>
      </c>
      <c r="G6420" s="59">
        <v>5</v>
      </c>
      <c r="H6420" s="58" t="s">
        <v>1959</v>
      </c>
      <c r="I6420" s="59">
        <v>4.8899999999999997</v>
      </c>
      <c r="J6420">
        <v>1</v>
      </c>
      <c r="K6420" s="191"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1.85</v>
      </c>
      <c r="L6420" s="192" t="str">
        <f t="shared" si="100"/>
        <v>Beer473</v>
      </c>
      <c r="M6420" s="191">
        <f>VLOOKUP(L6420,'Slope %'!C:D,2,0)</f>
        <v>0.12</v>
      </c>
    </row>
    <row r="6421" spans="1:13" x14ac:dyDescent="0.25">
      <c r="A6421">
        <v>64611</v>
      </c>
      <c r="B6421" s="58" t="s">
        <v>5206</v>
      </c>
      <c r="C6421" s="58" t="s">
        <v>410</v>
      </c>
      <c r="D6421" s="58" t="s">
        <v>677</v>
      </c>
      <c r="E6421" s="58">
        <v>473</v>
      </c>
      <c r="F6421" s="58">
        <v>24</v>
      </c>
      <c r="G6421" s="59">
        <v>5</v>
      </c>
      <c r="H6421" s="58" t="s">
        <v>1959</v>
      </c>
      <c r="I6421" s="59">
        <v>4.8899999999999997</v>
      </c>
      <c r="J6421">
        <v>1</v>
      </c>
      <c r="K6421" s="191"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1.85</v>
      </c>
      <c r="L6421" s="192" t="str">
        <f t="shared" si="100"/>
        <v>Beer473</v>
      </c>
      <c r="M6421" s="191">
        <f>VLOOKUP(L6421,'Slope %'!C:D,2,0)</f>
        <v>0.12</v>
      </c>
    </row>
    <row r="6422" spans="1:13" x14ac:dyDescent="0.25">
      <c r="A6422">
        <v>64615</v>
      </c>
      <c r="B6422" s="58" t="s">
        <v>5207</v>
      </c>
      <c r="C6422" s="58" t="s">
        <v>673</v>
      </c>
      <c r="D6422" s="58" t="s">
        <v>750</v>
      </c>
      <c r="E6422" s="58">
        <v>400</v>
      </c>
      <c r="F6422" s="58">
        <v>8</v>
      </c>
      <c r="G6422" s="59">
        <v>12.5</v>
      </c>
      <c r="H6422" s="58" t="s">
        <v>1701</v>
      </c>
      <c r="I6422" s="59">
        <v>18.52</v>
      </c>
      <c r="J6422">
        <v>8</v>
      </c>
      <c r="K6422" s="191"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4.1399999999999997</v>
      </c>
      <c r="L6422" s="192" t="str">
        <f t="shared" si="100"/>
        <v>Ready to Drink400</v>
      </c>
      <c r="M6422" s="191">
        <f>VLOOKUP(L6422,'Slope %'!C:D,2,0)</f>
        <v>0.12</v>
      </c>
    </row>
    <row r="6423" spans="1:13" x14ac:dyDescent="0.25">
      <c r="A6423">
        <v>64625</v>
      </c>
      <c r="B6423" s="58" t="s">
        <v>5208</v>
      </c>
      <c r="C6423" s="58" t="s">
        <v>410</v>
      </c>
      <c r="D6423" s="58" t="s">
        <v>411</v>
      </c>
      <c r="E6423" s="58">
        <v>500</v>
      </c>
      <c r="F6423" s="58">
        <v>24</v>
      </c>
      <c r="G6423" s="59">
        <v>4.8</v>
      </c>
      <c r="H6423" s="58" t="s">
        <v>684</v>
      </c>
      <c r="I6423" s="59">
        <v>2.99</v>
      </c>
      <c r="J6423">
        <v>1</v>
      </c>
      <c r="K6423" s="191"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1.87</v>
      </c>
      <c r="L6423" s="192" t="str">
        <f t="shared" si="100"/>
        <v>Beer500</v>
      </c>
      <c r="M6423" s="191">
        <f>VLOOKUP(L6423,'Slope %'!C:D,2,0)</f>
        <v>0.12</v>
      </c>
    </row>
    <row r="6424" spans="1:13" x14ac:dyDescent="0.25">
      <c r="A6424">
        <v>64629</v>
      </c>
      <c r="B6424" s="58" t="s">
        <v>5209</v>
      </c>
      <c r="C6424" s="58" t="s">
        <v>423</v>
      </c>
      <c r="D6424" s="58" t="s">
        <v>436</v>
      </c>
      <c r="E6424" s="58">
        <v>3000</v>
      </c>
      <c r="F6424" s="58">
        <v>4</v>
      </c>
      <c r="G6424" s="59">
        <v>13</v>
      </c>
      <c r="H6424" s="58" t="s">
        <v>608</v>
      </c>
      <c r="I6424" s="59">
        <v>43.99</v>
      </c>
      <c r="J6424">
        <v>1</v>
      </c>
      <c r="K6424" s="191"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30.45</v>
      </c>
      <c r="L6424" s="192" t="str">
        <f t="shared" si="100"/>
        <v>Wine3000</v>
      </c>
      <c r="M6424" s="191">
        <f>VLOOKUP(L6424,'Slope %'!C:D,2,0)</f>
        <v>0.05</v>
      </c>
    </row>
    <row r="6425" spans="1:13" x14ac:dyDescent="0.25">
      <c r="A6425">
        <v>64630</v>
      </c>
      <c r="B6425" s="58" t="s">
        <v>5210</v>
      </c>
      <c r="C6425" s="58" t="s">
        <v>423</v>
      </c>
      <c r="D6425" s="58" t="s">
        <v>711</v>
      </c>
      <c r="E6425" s="58">
        <v>750</v>
      </c>
      <c r="F6425" s="58">
        <v>6</v>
      </c>
      <c r="G6425" s="59">
        <v>11.5</v>
      </c>
      <c r="H6425" s="58" t="s">
        <v>421</v>
      </c>
      <c r="I6425" s="59">
        <v>19.989999999999998</v>
      </c>
      <c r="J6425">
        <v>1</v>
      </c>
      <c r="K6425" s="191"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6.73</v>
      </c>
      <c r="L6425" s="192" t="str">
        <f t="shared" si="100"/>
        <v>Wine750</v>
      </c>
      <c r="M6425" s="191">
        <f>VLOOKUP(L6425,'Slope %'!C:D,2,0)</f>
        <v>0.1</v>
      </c>
    </row>
    <row r="6426" spans="1:13" x14ac:dyDescent="0.25">
      <c r="A6426">
        <v>64632</v>
      </c>
      <c r="B6426" s="58" t="s">
        <v>5211</v>
      </c>
      <c r="C6426" s="58" t="s">
        <v>423</v>
      </c>
      <c r="D6426" s="58" t="s">
        <v>455</v>
      </c>
      <c r="E6426" s="58">
        <v>750</v>
      </c>
      <c r="F6426" s="58">
        <v>12</v>
      </c>
      <c r="G6426" s="59">
        <v>11</v>
      </c>
      <c r="H6426" s="58" t="s">
        <v>421</v>
      </c>
      <c r="I6426" s="59">
        <v>22.99</v>
      </c>
      <c r="J6426">
        <v>1</v>
      </c>
      <c r="K6426" s="191"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6.44</v>
      </c>
      <c r="L6426" s="192" t="str">
        <f t="shared" si="100"/>
        <v>Wine750</v>
      </c>
      <c r="M6426" s="191">
        <f>VLOOKUP(L6426,'Slope %'!C:D,2,0)</f>
        <v>0.1</v>
      </c>
    </row>
    <row r="6427" spans="1:13" x14ac:dyDescent="0.25">
      <c r="A6427">
        <v>64641</v>
      </c>
      <c r="B6427" s="58" t="s">
        <v>5212</v>
      </c>
      <c r="C6427" s="58" t="s">
        <v>410</v>
      </c>
      <c r="D6427" s="58" t="s">
        <v>717</v>
      </c>
      <c r="E6427" s="58">
        <v>473</v>
      </c>
      <c r="F6427" s="58">
        <v>24</v>
      </c>
      <c r="G6427" s="59">
        <v>6</v>
      </c>
      <c r="H6427" s="58" t="s">
        <v>1526</v>
      </c>
      <c r="I6427" s="59">
        <v>4.29</v>
      </c>
      <c r="J6427">
        <v>1</v>
      </c>
      <c r="K6427" s="191"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2.2200000000000002</v>
      </c>
      <c r="L6427" s="192" t="str">
        <f t="shared" si="100"/>
        <v>Beer473</v>
      </c>
      <c r="M6427" s="191">
        <f>VLOOKUP(L6427,'Slope %'!C:D,2,0)</f>
        <v>0.12</v>
      </c>
    </row>
    <row r="6428" spans="1:13" x14ac:dyDescent="0.25">
      <c r="A6428">
        <v>64641</v>
      </c>
      <c r="B6428" s="58" t="s">
        <v>5212</v>
      </c>
      <c r="C6428" s="58" t="s">
        <v>410</v>
      </c>
      <c r="D6428" s="58" t="s">
        <v>717</v>
      </c>
      <c r="E6428" s="58">
        <v>473</v>
      </c>
      <c r="F6428" s="58">
        <v>24</v>
      </c>
      <c r="G6428" s="59">
        <v>6</v>
      </c>
      <c r="H6428" s="58" t="s">
        <v>1526</v>
      </c>
      <c r="I6428" s="59">
        <v>4.29</v>
      </c>
      <c r="J6428">
        <v>1</v>
      </c>
      <c r="K6428" s="191"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2.2200000000000002</v>
      </c>
      <c r="L6428" s="192" t="str">
        <f t="shared" si="100"/>
        <v>Beer473</v>
      </c>
      <c r="M6428" s="191">
        <f>VLOOKUP(L6428,'Slope %'!C:D,2,0)</f>
        <v>0.12</v>
      </c>
    </row>
    <row r="6429" spans="1:13" x14ac:dyDescent="0.25">
      <c r="A6429">
        <v>64644</v>
      </c>
      <c r="B6429" s="58" t="s">
        <v>5213</v>
      </c>
      <c r="C6429" s="58" t="s">
        <v>410</v>
      </c>
      <c r="D6429" s="58" t="s">
        <v>717</v>
      </c>
      <c r="E6429" s="58">
        <v>473</v>
      </c>
      <c r="F6429" s="58">
        <v>24</v>
      </c>
      <c r="G6429" s="59">
        <v>6.7</v>
      </c>
      <c r="H6429" s="58" t="s">
        <v>1526</v>
      </c>
      <c r="I6429" s="59">
        <v>4.29</v>
      </c>
      <c r="J6429">
        <v>1</v>
      </c>
      <c r="K6429" s="191"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2.4700000000000002</v>
      </c>
      <c r="L6429" s="192" t="str">
        <f t="shared" si="100"/>
        <v>Beer473</v>
      </c>
      <c r="M6429" s="191">
        <f>VLOOKUP(L6429,'Slope %'!C:D,2,0)</f>
        <v>0.12</v>
      </c>
    </row>
    <row r="6430" spans="1:13" x14ac:dyDescent="0.25">
      <c r="A6430">
        <v>64644</v>
      </c>
      <c r="B6430" s="58" t="s">
        <v>5213</v>
      </c>
      <c r="C6430" s="58" t="s">
        <v>410</v>
      </c>
      <c r="D6430" s="58" t="s">
        <v>717</v>
      </c>
      <c r="E6430" s="58">
        <v>473</v>
      </c>
      <c r="F6430" s="58">
        <v>24</v>
      </c>
      <c r="G6430" s="59">
        <v>6.7</v>
      </c>
      <c r="H6430" s="58" t="s">
        <v>1526</v>
      </c>
      <c r="I6430" s="59">
        <v>4.29</v>
      </c>
      <c r="J6430">
        <v>1</v>
      </c>
      <c r="K6430" s="191"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2.4700000000000002</v>
      </c>
      <c r="L6430" s="192" t="str">
        <f t="shared" si="100"/>
        <v>Beer473</v>
      </c>
      <c r="M6430" s="191">
        <f>VLOOKUP(L6430,'Slope %'!C:D,2,0)</f>
        <v>0.12</v>
      </c>
    </row>
    <row r="6431" spans="1:13" x14ac:dyDescent="0.25">
      <c r="A6431">
        <v>64645</v>
      </c>
      <c r="B6431" s="58" t="s">
        <v>5214</v>
      </c>
      <c r="C6431" s="58" t="s">
        <v>410</v>
      </c>
      <c r="D6431" s="58" t="s">
        <v>677</v>
      </c>
      <c r="E6431" s="58">
        <v>473</v>
      </c>
      <c r="F6431" s="58">
        <v>24</v>
      </c>
      <c r="G6431" s="59">
        <v>5.2</v>
      </c>
      <c r="H6431" s="58" t="s">
        <v>1526</v>
      </c>
      <c r="I6431" s="59">
        <v>3.99</v>
      </c>
      <c r="J6431">
        <v>1</v>
      </c>
      <c r="K6431" s="191"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1.92</v>
      </c>
      <c r="L6431" s="192" t="str">
        <f t="shared" si="100"/>
        <v>Beer473</v>
      </c>
      <c r="M6431" s="191">
        <f>VLOOKUP(L6431,'Slope %'!C:D,2,0)</f>
        <v>0.12</v>
      </c>
    </row>
    <row r="6432" spans="1:13" x14ac:dyDescent="0.25">
      <c r="A6432">
        <v>64645</v>
      </c>
      <c r="B6432" s="58" t="s">
        <v>5214</v>
      </c>
      <c r="C6432" s="58" t="s">
        <v>410</v>
      </c>
      <c r="D6432" s="58" t="s">
        <v>677</v>
      </c>
      <c r="E6432" s="58">
        <v>473</v>
      </c>
      <c r="F6432" s="58">
        <v>24</v>
      </c>
      <c r="G6432" s="59">
        <v>5.2</v>
      </c>
      <c r="H6432" s="58" t="s">
        <v>1526</v>
      </c>
      <c r="I6432" s="59">
        <v>3.99</v>
      </c>
      <c r="J6432">
        <v>1</v>
      </c>
      <c r="K6432" s="191"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1.92</v>
      </c>
      <c r="L6432" s="192" t="str">
        <f t="shared" si="100"/>
        <v>Beer473</v>
      </c>
      <c r="M6432" s="191">
        <f>VLOOKUP(L6432,'Slope %'!C:D,2,0)</f>
        <v>0.12</v>
      </c>
    </row>
    <row r="6433" spans="1:13" x14ac:dyDescent="0.25">
      <c r="A6433">
        <v>64646</v>
      </c>
      <c r="B6433" s="58" t="s">
        <v>5215</v>
      </c>
      <c r="C6433" s="58" t="s">
        <v>410</v>
      </c>
      <c r="D6433" s="58" t="s">
        <v>411</v>
      </c>
      <c r="E6433" s="58">
        <v>473</v>
      </c>
      <c r="F6433" s="58">
        <v>24</v>
      </c>
      <c r="G6433" s="59">
        <v>5.2</v>
      </c>
      <c r="H6433" s="58" t="s">
        <v>1526</v>
      </c>
      <c r="I6433" s="59">
        <v>3.89</v>
      </c>
      <c r="J6433">
        <v>1</v>
      </c>
      <c r="K6433" s="191"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1.92</v>
      </c>
      <c r="L6433" s="192" t="str">
        <f t="shared" si="100"/>
        <v>Beer473</v>
      </c>
      <c r="M6433" s="191">
        <f>VLOOKUP(L6433,'Slope %'!C:D,2,0)</f>
        <v>0.12</v>
      </c>
    </row>
    <row r="6434" spans="1:13" x14ac:dyDescent="0.25">
      <c r="A6434">
        <v>64646</v>
      </c>
      <c r="B6434" s="58" t="s">
        <v>5215</v>
      </c>
      <c r="C6434" s="58" t="s">
        <v>410</v>
      </c>
      <c r="D6434" s="58" t="s">
        <v>411</v>
      </c>
      <c r="E6434" s="58">
        <v>473</v>
      </c>
      <c r="F6434" s="58">
        <v>24</v>
      </c>
      <c r="G6434" s="59">
        <v>5.2</v>
      </c>
      <c r="H6434" s="58" t="s">
        <v>1526</v>
      </c>
      <c r="I6434" s="59">
        <v>3.89</v>
      </c>
      <c r="J6434">
        <v>1</v>
      </c>
      <c r="K6434" s="191"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1.92</v>
      </c>
      <c r="L6434" s="192" t="str">
        <f t="shared" si="100"/>
        <v>Beer473</v>
      </c>
      <c r="M6434" s="191">
        <f>VLOOKUP(L6434,'Slope %'!C:D,2,0)</f>
        <v>0.12</v>
      </c>
    </row>
    <row r="6435" spans="1:13" x14ac:dyDescent="0.25">
      <c r="A6435">
        <v>64665</v>
      </c>
      <c r="B6435" s="58" t="s">
        <v>5216</v>
      </c>
      <c r="C6435" s="58" t="s">
        <v>673</v>
      </c>
      <c r="D6435" s="58" t="s">
        <v>750</v>
      </c>
      <c r="E6435" s="58">
        <v>400</v>
      </c>
      <c r="F6435" s="58">
        <v>8</v>
      </c>
      <c r="G6435" s="59">
        <v>13.7</v>
      </c>
      <c r="H6435" s="58" t="s">
        <v>1701</v>
      </c>
      <c r="I6435" s="59">
        <v>20.59</v>
      </c>
      <c r="J6435">
        <v>8</v>
      </c>
      <c r="K6435" s="191"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4.53</v>
      </c>
      <c r="L6435" s="192" t="str">
        <f t="shared" si="100"/>
        <v>Ready to Drink400</v>
      </c>
      <c r="M6435" s="191">
        <f>VLOOKUP(L6435,'Slope %'!C:D,2,0)</f>
        <v>0.12</v>
      </c>
    </row>
    <row r="6436" spans="1:13" x14ac:dyDescent="0.25">
      <c r="A6436">
        <v>64689</v>
      </c>
      <c r="B6436" s="58" t="s">
        <v>5217</v>
      </c>
      <c r="C6436" s="58" t="s">
        <v>673</v>
      </c>
      <c r="D6436" s="58" t="s">
        <v>1264</v>
      </c>
      <c r="E6436" s="58">
        <v>2130</v>
      </c>
      <c r="F6436" s="58">
        <v>4</v>
      </c>
      <c r="G6436" s="59">
        <v>5.5</v>
      </c>
      <c r="H6436" s="58" t="s">
        <v>445</v>
      </c>
      <c r="I6436" s="59">
        <v>14.99</v>
      </c>
      <c r="J6436">
        <v>6</v>
      </c>
      <c r="K6436" s="191"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9.15</v>
      </c>
      <c r="L6436" s="192" t="str">
        <f t="shared" si="100"/>
        <v>Ready to Drink2130</v>
      </c>
      <c r="M6436" s="191">
        <f>VLOOKUP(L6436,'Slope %'!C:D,2,0)</f>
        <v>0.1</v>
      </c>
    </row>
    <row r="6437" spans="1:13" x14ac:dyDescent="0.25">
      <c r="A6437">
        <v>64714</v>
      </c>
      <c r="B6437" s="58" t="s">
        <v>5218</v>
      </c>
      <c r="C6437" s="58" t="s">
        <v>410</v>
      </c>
      <c r="D6437" s="58" t="s">
        <v>677</v>
      </c>
      <c r="E6437" s="58">
        <v>11352</v>
      </c>
      <c r="F6437" s="58">
        <v>1</v>
      </c>
      <c r="G6437" s="59">
        <v>5.0999999999999996</v>
      </c>
      <c r="H6437" s="58" t="s">
        <v>1813</v>
      </c>
      <c r="I6437" s="59">
        <v>89.86</v>
      </c>
      <c r="J6437">
        <v>24</v>
      </c>
      <c r="K6437" s="191"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40.71</v>
      </c>
      <c r="L6437" s="192" t="str">
        <f t="shared" si="100"/>
        <v>Beer11352</v>
      </c>
      <c r="M6437" s="191">
        <f>VLOOKUP(L6437,'Slope %'!C:D,2,0)</f>
        <v>0.05</v>
      </c>
    </row>
    <row r="6438" spans="1:13" x14ac:dyDescent="0.25">
      <c r="A6438">
        <v>64714</v>
      </c>
      <c r="B6438" s="58" t="s">
        <v>5218</v>
      </c>
      <c r="C6438" s="58" t="s">
        <v>410</v>
      </c>
      <c r="D6438" s="58" t="s">
        <v>677</v>
      </c>
      <c r="E6438" s="58">
        <v>11352</v>
      </c>
      <c r="F6438" s="58">
        <v>1</v>
      </c>
      <c r="G6438" s="59">
        <v>5.0999999999999996</v>
      </c>
      <c r="H6438" s="58" t="s">
        <v>1813</v>
      </c>
      <c r="I6438" s="59">
        <v>89.86</v>
      </c>
      <c r="J6438">
        <v>24</v>
      </c>
      <c r="K6438" s="191"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40.71</v>
      </c>
      <c r="L6438" s="192" t="str">
        <f t="shared" si="100"/>
        <v>Beer11352</v>
      </c>
      <c r="M6438" s="191">
        <f>VLOOKUP(L6438,'Slope %'!C:D,2,0)</f>
        <v>0.05</v>
      </c>
    </row>
    <row r="6439" spans="1:13" x14ac:dyDescent="0.25">
      <c r="A6439">
        <v>64716</v>
      </c>
      <c r="B6439" s="58" t="s">
        <v>5219</v>
      </c>
      <c r="C6439" s="58" t="s">
        <v>410</v>
      </c>
      <c r="D6439" s="58" t="s">
        <v>906</v>
      </c>
      <c r="E6439" s="58">
        <v>11352</v>
      </c>
      <c r="F6439" s="58">
        <v>1</v>
      </c>
      <c r="G6439" s="59">
        <v>5</v>
      </c>
      <c r="H6439" s="58" t="s">
        <v>1813</v>
      </c>
      <c r="I6439" s="59">
        <v>89.86</v>
      </c>
      <c r="J6439">
        <v>24</v>
      </c>
      <c r="K6439" s="191"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39.909999999999997</v>
      </c>
      <c r="L6439" s="192" t="str">
        <f t="shared" si="100"/>
        <v>Beer11352</v>
      </c>
      <c r="M6439" s="191">
        <f>VLOOKUP(L6439,'Slope %'!C:D,2,0)</f>
        <v>0.05</v>
      </c>
    </row>
    <row r="6440" spans="1:13" x14ac:dyDescent="0.25">
      <c r="A6440">
        <v>64716</v>
      </c>
      <c r="B6440" s="58" t="s">
        <v>5219</v>
      </c>
      <c r="C6440" s="58" t="s">
        <v>410</v>
      </c>
      <c r="D6440" s="58" t="s">
        <v>906</v>
      </c>
      <c r="E6440" s="58">
        <v>11352</v>
      </c>
      <c r="F6440" s="58">
        <v>1</v>
      </c>
      <c r="G6440" s="59">
        <v>5</v>
      </c>
      <c r="H6440" s="58" t="s">
        <v>1813</v>
      </c>
      <c r="I6440" s="59">
        <v>89.86</v>
      </c>
      <c r="J6440">
        <v>24</v>
      </c>
      <c r="K6440" s="191"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39.909999999999997</v>
      </c>
      <c r="L6440" s="192" t="str">
        <f t="shared" si="100"/>
        <v>Beer11352</v>
      </c>
      <c r="M6440" s="191">
        <f>VLOOKUP(L6440,'Slope %'!C:D,2,0)</f>
        <v>0.05</v>
      </c>
    </row>
    <row r="6441" spans="1:13" x14ac:dyDescent="0.25">
      <c r="A6441">
        <v>64717</v>
      </c>
      <c r="B6441" s="58" t="s">
        <v>5220</v>
      </c>
      <c r="C6441" s="58" t="s">
        <v>410</v>
      </c>
      <c r="D6441" s="58" t="s">
        <v>717</v>
      </c>
      <c r="E6441" s="58">
        <v>11352</v>
      </c>
      <c r="F6441" s="58">
        <v>1</v>
      </c>
      <c r="G6441" s="59">
        <v>6.8</v>
      </c>
      <c r="H6441" s="58" t="s">
        <v>1813</v>
      </c>
      <c r="I6441" s="59">
        <v>89.86</v>
      </c>
      <c r="J6441">
        <v>24</v>
      </c>
      <c r="K6441" s="191"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54.28</v>
      </c>
      <c r="L6441" s="192" t="str">
        <f t="shared" si="100"/>
        <v>Beer11352</v>
      </c>
      <c r="M6441" s="191">
        <f>VLOOKUP(L6441,'Slope %'!C:D,2,0)</f>
        <v>0.05</v>
      </c>
    </row>
    <row r="6442" spans="1:13" x14ac:dyDescent="0.25">
      <c r="A6442">
        <v>64717</v>
      </c>
      <c r="B6442" s="58" t="s">
        <v>5220</v>
      </c>
      <c r="C6442" s="58" t="s">
        <v>410</v>
      </c>
      <c r="D6442" s="58" t="s">
        <v>717</v>
      </c>
      <c r="E6442" s="58">
        <v>11352</v>
      </c>
      <c r="F6442" s="58">
        <v>1</v>
      </c>
      <c r="G6442" s="59">
        <v>6.8</v>
      </c>
      <c r="H6442" s="58" t="s">
        <v>1813</v>
      </c>
      <c r="I6442" s="59">
        <v>89.86</v>
      </c>
      <c r="J6442">
        <v>24</v>
      </c>
      <c r="K6442" s="191"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54.28</v>
      </c>
      <c r="L6442" s="192" t="str">
        <f t="shared" si="100"/>
        <v>Beer11352</v>
      </c>
      <c r="M6442" s="191">
        <f>VLOOKUP(L6442,'Slope %'!C:D,2,0)</f>
        <v>0.05</v>
      </c>
    </row>
    <row r="6443" spans="1:13" x14ac:dyDescent="0.25">
      <c r="A6443">
        <v>64718</v>
      </c>
      <c r="B6443" s="58" t="s">
        <v>5221</v>
      </c>
      <c r="C6443" s="58" t="s">
        <v>410</v>
      </c>
      <c r="D6443" s="58" t="s">
        <v>677</v>
      </c>
      <c r="E6443" s="58">
        <v>473</v>
      </c>
      <c r="F6443" s="58">
        <v>24</v>
      </c>
      <c r="G6443" s="59">
        <v>5</v>
      </c>
      <c r="H6443" s="58" t="s">
        <v>2181</v>
      </c>
      <c r="I6443" s="59">
        <v>3.9</v>
      </c>
      <c r="J6443">
        <v>1</v>
      </c>
      <c r="K6443" s="191"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1.85</v>
      </c>
      <c r="L6443" s="192" t="str">
        <f t="shared" si="100"/>
        <v>Beer473</v>
      </c>
      <c r="M6443" s="191">
        <f>VLOOKUP(L6443,'Slope %'!C:D,2,0)</f>
        <v>0.12</v>
      </c>
    </row>
    <row r="6444" spans="1:13" x14ac:dyDescent="0.25">
      <c r="A6444">
        <v>64718</v>
      </c>
      <c r="B6444" s="58" t="s">
        <v>5221</v>
      </c>
      <c r="C6444" s="58" t="s">
        <v>410</v>
      </c>
      <c r="D6444" s="58" t="s">
        <v>677</v>
      </c>
      <c r="E6444" s="58">
        <v>473</v>
      </c>
      <c r="F6444" s="58">
        <v>24</v>
      </c>
      <c r="G6444" s="59">
        <v>5</v>
      </c>
      <c r="H6444" s="58" t="s">
        <v>2181</v>
      </c>
      <c r="I6444" s="59">
        <v>3.9</v>
      </c>
      <c r="J6444">
        <v>1</v>
      </c>
      <c r="K6444" s="191"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1.85</v>
      </c>
      <c r="L6444" s="192" t="str">
        <f t="shared" si="100"/>
        <v>Beer473</v>
      </c>
      <c r="M6444" s="191">
        <f>VLOOKUP(L6444,'Slope %'!C:D,2,0)</f>
        <v>0.12</v>
      </c>
    </row>
    <row r="6445" spans="1:13" x14ac:dyDescent="0.25">
      <c r="A6445">
        <v>64719</v>
      </c>
      <c r="B6445" s="58" t="s">
        <v>5222</v>
      </c>
      <c r="C6445" s="58" t="s">
        <v>410</v>
      </c>
      <c r="D6445" s="58" t="s">
        <v>411</v>
      </c>
      <c r="E6445" s="58">
        <v>473</v>
      </c>
      <c r="F6445" s="58">
        <v>24</v>
      </c>
      <c r="G6445" s="59">
        <v>5.5</v>
      </c>
      <c r="H6445" s="58" t="s">
        <v>1613</v>
      </c>
      <c r="I6445" s="59">
        <v>4.1900000000000004</v>
      </c>
      <c r="J6445">
        <v>1</v>
      </c>
      <c r="K6445" s="191"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2.0299999999999998</v>
      </c>
      <c r="L6445" s="192" t="str">
        <f t="shared" si="100"/>
        <v>Beer473</v>
      </c>
      <c r="M6445" s="191">
        <f>VLOOKUP(L6445,'Slope %'!C:D,2,0)</f>
        <v>0.12</v>
      </c>
    </row>
    <row r="6446" spans="1:13" x14ac:dyDescent="0.25">
      <c r="A6446">
        <v>64719</v>
      </c>
      <c r="B6446" s="58" t="s">
        <v>5222</v>
      </c>
      <c r="C6446" s="58" t="s">
        <v>410</v>
      </c>
      <c r="D6446" s="58" t="s">
        <v>411</v>
      </c>
      <c r="E6446" s="58">
        <v>473</v>
      </c>
      <c r="F6446" s="58">
        <v>24</v>
      </c>
      <c r="G6446" s="59">
        <v>5.5</v>
      </c>
      <c r="H6446" s="58" t="s">
        <v>1613</v>
      </c>
      <c r="I6446" s="59">
        <v>4.1900000000000004</v>
      </c>
      <c r="J6446">
        <v>1</v>
      </c>
      <c r="K6446" s="191"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2.0299999999999998</v>
      </c>
      <c r="L6446" s="192" t="str">
        <f t="shared" si="100"/>
        <v>Beer473</v>
      </c>
      <c r="M6446" s="191">
        <f>VLOOKUP(L6446,'Slope %'!C:D,2,0)</f>
        <v>0.12</v>
      </c>
    </row>
    <row r="6447" spans="1:13" x14ac:dyDescent="0.25">
      <c r="A6447">
        <v>64720</v>
      </c>
      <c r="B6447" s="58" t="s">
        <v>5223</v>
      </c>
      <c r="C6447" s="58" t="s">
        <v>410</v>
      </c>
      <c r="D6447" s="58" t="s">
        <v>717</v>
      </c>
      <c r="E6447" s="58">
        <v>473</v>
      </c>
      <c r="F6447" s="58">
        <v>24</v>
      </c>
      <c r="G6447" s="59">
        <v>5.7</v>
      </c>
      <c r="H6447" s="58" t="s">
        <v>2066</v>
      </c>
      <c r="I6447" s="59">
        <v>4.59</v>
      </c>
      <c r="J6447">
        <v>1</v>
      </c>
      <c r="K6447" s="191"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2.1</v>
      </c>
      <c r="L6447" s="192" t="str">
        <f t="shared" si="100"/>
        <v>Beer473</v>
      </c>
      <c r="M6447" s="191">
        <f>VLOOKUP(L6447,'Slope %'!C:D,2,0)</f>
        <v>0.12</v>
      </c>
    </row>
    <row r="6448" spans="1:13" x14ac:dyDescent="0.25">
      <c r="A6448">
        <v>64720</v>
      </c>
      <c r="B6448" s="58" t="s">
        <v>5223</v>
      </c>
      <c r="C6448" s="58" t="s">
        <v>410</v>
      </c>
      <c r="D6448" s="58" t="s">
        <v>717</v>
      </c>
      <c r="E6448" s="58">
        <v>473</v>
      </c>
      <c r="F6448" s="58">
        <v>24</v>
      </c>
      <c r="G6448" s="59">
        <v>5.7</v>
      </c>
      <c r="H6448" s="58" t="s">
        <v>2066</v>
      </c>
      <c r="I6448" s="59">
        <v>4.59</v>
      </c>
      <c r="J6448">
        <v>1</v>
      </c>
      <c r="K6448" s="191"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2.1</v>
      </c>
      <c r="L6448" s="192" t="str">
        <f t="shared" si="100"/>
        <v>Beer473</v>
      </c>
      <c r="M6448" s="191">
        <f>VLOOKUP(L6448,'Slope %'!C:D,2,0)</f>
        <v>0.12</v>
      </c>
    </row>
    <row r="6449" spans="1:13" x14ac:dyDescent="0.25">
      <c r="A6449">
        <v>64726</v>
      </c>
      <c r="B6449" s="58" t="s">
        <v>5224</v>
      </c>
      <c r="C6449" s="58" t="s">
        <v>414</v>
      </c>
      <c r="D6449" s="58" t="s">
        <v>663</v>
      </c>
      <c r="E6449" s="58">
        <v>375</v>
      </c>
      <c r="F6449" s="58">
        <v>12</v>
      </c>
      <c r="G6449" s="59">
        <v>30</v>
      </c>
      <c r="H6449" s="58" t="s">
        <v>1657</v>
      </c>
      <c r="I6449" s="59">
        <v>20.49</v>
      </c>
      <c r="J6449">
        <v>1</v>
      </c>
      <c r="K6449" s="191"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9.9700000000000006</v>
      </c>
      <c r="L6449" s="192" t="str">
        <f t="shared" si="100"/>
        <v>Spirits375</v>
      </c>
      <c r="M6449" s="191">
        <f>VLOOKUP(L6449,'Slope %'!C:D,2,0)</f>
        <v>0.1</v>
      </c>
    </row>
    <row r="6450" spans="1:13" x14ac:dyDescent="0.25">
      <c r="A6450">
        <v>64731</v>
      </c>
      <c r="B6450" s="58" t="s">
        <v>5225</v>
      </c>
      <c r="C6450" s="58" t="s">
        <v>414</v>
      </c>
      <c r="D6450" s="58" t="s">
        <v>663</v>
      </c>
      <c r="E6450" s="58">
        <v>375</v>
      </c>
      <c r="F6450" s="58">
        <v>12</v>
      </c>
      <c r="G6450" s="59">
        <v>30</v>
      </c>
      <c r="H6450" s="58" t="s">
        <v>1657</v>
      </c>
      <c r="I6450" s="59">
        <v>20.49</v>
      </c>
      <c r="J6450">
        <v>1</v>
      </c>
      <c r="K6450" s="191"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9.9700000000000006</v>
      </c>
      <c r="L6450" s="192" t="str">
        <f t="shared" si="100"/>
        <v>Spirits375</v>
      </c>
      <c r="M6450" s="191">
        <f>VLOOKUP(L6450,'Slope %'!C:D,2,0)</f>
        <v>0.1</v>
      </c>
    </row>
    <row r="6451" spans="1:13" x14ac:dyDescent="0.25">
      <c r="A6451">
        <v>64732</v>
      </c>
      <c r="B6451" s="58" t="s">
        <v>5226</v>
      </c>
      <c r="C6451" s="58" t="s">
        <v>673</v>
      </c>
      <c r="D6451" s="58" t="s">
        <v>674</v>
      </c>
      <c r="E6451" s="58">
        <v>473</v>
      </c>
      <c r="F6451" s="58">
        <v>24</v>
      </c>
      <c r="G6451" s="59">
        <v>4.5</v>
      </c>
      <c r="H6451" s="58" t="s">
        <v>412</v>
      </c>
      <c r="I6451" s="59">
        <v>3.79</v>
      </c>
      <c r="J6451">
        <v>1</v>
      </c>
      <c r="K6451" s="191"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1.76</v>
      </c>
      <c r="L6451" s="192" t="str">
        <f t="shared" si="100"/>
        <v>Ready to Drink473</v>
      </c>
      <c r="M6451" s="191">
        <f>VLOOKUP(L6451,'Slope %'!C:D,2,0)</f>
        <v>0.12</v>
      </c>
    </row>
    <row r="6452" spans="1:13" x14ac:dyDescent="0.25">
      <c r="A6452">
        <v>64732</v>
      </c>
      <c r="B6452" s="58" t="s">
        <v>5226</v>
      </c>
      <c r="C6452" s="58" t="s">
        <v>673</v>
      </c>
      <c r="D6452" s="58" t="s">
        <v>674</v>
      </c>
      <c r="E6452" s="58">
        <v>473</v>
      </c>
      <c r="F6452" s="58">
        <v>24</v>
      </c>
      <c r="G6452" s="59">
        <v>4.5</v>
      </c>
      <c r="H6452" s="58" t="s">
        <v>412</v>
      </c>
      <c r="I6452" s="59">
        <v>3.79</v>
      </c>
      <c r="J6452">
        <v>1</v>
      </c>
      <c r="K6452" s="191"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1.76</v>
      </c>
      <c r="L6452" s="192" t="str">
        <f t="shared" si="100"/>
        <v>Ready to Drink473</v>
      </c>
      <c r="M6452" s="191">
        <f>VLOOKUP(L6452,'Slope %'!C:D,2,0)</f>
        <v>0.12</v>
      </c>
    </row>
    <row r="6453" spans="1:13" x14ac:dyDescent="0.25">
      <c r="A6453">
        <v>64749</v>
      </c>
      <c r="B6453" s="58" t="s">
        <v>5227</v>
      </c>
      <c r="C6453" s="58" t="s">
        <v>673</v>
      </c>
      <c r="D6453" s="58" t="s">
        <v>1091</v>
      </c>
      <c r="E6453" s="58">
        <v>2130</v>
      </c>
      <c r="F6453" s="58">
        <v>4</v>
      </c>
      <c r="G6453" s="59">
        <v>5</v>
      </c>
      <c r="H6453" s="58" t="s">
        <v>600</v>
      </c>
      <c r="I6453" s="59">
        <v>17.989999999999998</v>
      </c>
      <c r="J6453">
        <v>6</v>
      </c>
      <c r="K6453" s="191"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8.31</v>
      </c>
      <c r="L6453" s="192" t="str">
        <f t="shared" si="100"/>
        <v>Ready to Drink2130</v>
      </c>
      <c r="M6453" s="191">
        <f>VLOOKUP(L6453,'Slope %'!C:D,2,0)</f>
        <v>0.1</v>
      </c>
    </row>
    <row r="6454" spans="1:13" x14ac:dyDescent="0.25">
      <c r="A6454">
        <v>64749</v>
      </c>
      <c r="B6454" s="58" t="s">
        <v>5227</v>
      </c>
      <c r="C6454" s="58" t="s">
        <v>673</v>
      </c>
      <c r="D6454" s="58" t="s">
        <v>1091</v>
      </c>
      <c r="E6454" s="58">
        <v>2130</v>
      </c>
      <c r="F6454" s="58">
        <v>4</v>
      </c>
      <c r="G6454" s="59">
        <v>5</v>
      </c>
      <c r="H6454" s="58" t="s">
        <v>600</v>
      </c>
      <c r="I6454" s="59">
        <v>17.989999999999998</v>
      </c>
      <c r="J6454">
        <v>6</v>
      </c>
      <c r="K6454" s="191"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8.31</v>
      </c>
      <c r="L6454" s="192" t="str">
        <f t="shared" si="100"/>
        <v>Ready to Drink2130</v>
      </c>
      <c r="M6454" s="191">
        <f>VLOOKUP(L6454,'Slope %'!C:D,2,0)</f>
        <v>0.1</v>
      </c>
    </row>
    <row r="6455" spans="1:13" x14ac:dyDescent="0.25">
      <c r="A6455">
        <v>64750</v>
      </c>
      <c r="B6455" s="58" t="s">
        <v>5228</v>
      </c>
      <c r="C6455" s="58" t="s">
        <v>423</v>
      </c>
      <c r="D6455" s="58" t="s">
        <v>465</v>
      </c>
      <c r="E6455" s="58">
        <v>750</v>
      </c>
      <c r="F6455" s="58">
        <v>12</v>
      </c>
      <c r="G6455" s="59">
        <v>12.5</v>
      </c>
      <c r="H6455" s="58" t="s">
        <v>586</v>
      </c>
      <c r="I6455" s="59">
        <v>19.989999999999998</v>
      </c>
      <c r="J6455">
        <v>1</v>
      </c>
      <c r="K6455" s="191"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7.32</v>
      </c>
      <c r="L6455" s="192" t="str">
        <f t="shared" si="100"/>
        <v>Wine750</v>
      </c>
      <c r="M6455" s="191">
        <f>VLOOKUP(L6455,'Slope %'!C:D,2,0)</f>
        <v>0.1</v>
      </c>
    </row>
    <row r="6456" spans="1:13" x14ac:dyDescent="0.25">
      <c r="A6456">
        <v>64785</v>
      </c>
      <c r="B6456" s="58" t="s">
        <v>5229</v>
      </c>
      <c r="C6456" s="58" t="s">
        <v>423</v>
      </c>
      <c r="D6456" s="58" t="s">
        <v>476</v>
      </c>
      <c r="E6456" s="58">
        <v>9000</v>
      </c>
      <c r="F6456" s="58">
        <v>1</v>
      </c>
      <c r="G6456" s="59">
        <v>13</v>
      </c>
      <c r="H6456" s="58" t="s">
        <v>456</v>
      </c>
      <c r="I6456" s="59">
        <v>89.99</v>
      </c>
      <c r="J6456">
        <v>12</v>
      </c>
      <c r="K6456" s="191"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76.06</v>
      </c>
      <c r="L6456" s="192" t="str">
        <f t="shared" si="100"/>
        <v>Wine9000</v>
      </c>
      <c r="M6456" s="191" t="e">
        <f>VLOOKUP(L6456,'Slope %'!C:D,2,0)</f>
        <v>#N/A</v>
      </c>
    </row>
    <row r="6457" spans="1:13" x14ac:dyDescent="0.25">
      <c r="A6457">
        <v>64786</v>
      </c>
      <c r="B6457" s="58" t="s">
        <v>5230</v>
      </c>
      <c r="C6457" s="58" t="s">
        <v>414</v>
      </c>
      <c r="D6457" s="58" t="s">
        <v>1896</v>
      </c>
      <c r="E6457" s="58">
        <v>750</v>
      </c>
      <c r="F6457" s="58">
        <v>12</v>
      </c>
      <c r="G6457" s="59">
        <v>40</v>
      </c>
      <c r="H6457" s="58" t="s">
        <v>2073</v>
      </c>
      <c r="I6457" s="59">
        <v>49.95</v>
      </c>
      <c r="J6457">
        <v>1</v>
      </c>
      <c r="K6457" s="191"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23.42</v>
      </c>
      <c r="L6457" s="192" t="str">
        <f t="shared" si="100"/>
        <v>Spirits750</v>
      </c>
      <c r="M6457" s="191">
        <f>VLOOKUP(L6457,'Slope %'!C:D,2,0)</f>
        <v>7.0000000000000007E-2</v>
      </c>
    </row>
    <row r="6458" spans="1:13" x14ac:dyDescent="0.25">
      <c r="A6458">
        <v>64788</v>
      </c>
      <c r="B6458" s="58" t="s">
        <v>5231</v>
      </c>
      <c r="C6458" s="58" t="s">
        <v>423</v>
      </c>
      <c r="D6458" s="58" t="s">
        <v>436</v>
      </c>
      <c r="E6458" s="58">
        <v>9000</v>
      </c>
      <c r="F6458" s="58">
        <v>1</v>
      </c>
      <c r="G6458" s="59">
        <v>13</v>
      </c>
      <c r="H6458" s="58" t="s">
        <v>456</v>
      </c>
      <c r="I6458" s="59">
        <v>89.99</v>
      </c>
      <c r="J6458">
        <v>12</v>
      </c>
      <c r="K6458" s="191"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76.06</v>
      </c>
      <c r="L6458" s="192" t="str">
        <f t="shared" si="100"/>
        <v>Wine9000</v>
      </c>
      <c r="M6458" s="191" t="e">
        <f>VLOOKUP(L6458,'Slope %'!C:D,2,0)</f>
        <v>#N/A</v>
      </c>
    </row>
    <row r="6459" spans="1:13" x14ac:dyDescent="0.25">
      <c r="A6459">
        <v>64790</v>
      </c>
      <c r="B6459" s="58" t="s">
        <v>5232</v>
      </c>
      <c r="C6459" s="58" t="s">
        <v>423</v>
      </c>
      <c r="D6459" s="58" t="s">
        <v>575</v>
      </c>
      <c r="E6459" s="58">
        <v>9000</v>
      </c>
      <c r="F6459" s="58">
        <v>1</v>
      </c>
      <c r="G6459" s="59">
        <v>12.5</v>
      </c>
      <c r="H6459" s="58" t="s">
        <v>456</v>
      </c>
      <c r="I6459" s="59">
        <v>89.99</v>
      </c>
      <c r="J6459">
        <v>12</v>
      </c>
      <c r="K6459" s="191"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73.14</v>
      </c>
      <c r="L6459" s="192" t="str">
        <f t="shared" si="100"/>
        <v>Wine9000</v>
      </c>
      <c r="M6459" s="191" t="e">
        <f>VLOOKUP(L6459,'Slope %'!C:D,2,0)</f>
        <v>#N/A</v>
      </c>
    </row>
    <row r="6460" spans="1:13" x14ac:dyDescent="0.25">
      <c r="A6460">
        <v>64791</v>
      </c>
      <c r="B6460" s="58" t="s">
        <v>5233</v>
      </c>
      <c r="C6460" s="58" t="s">
        <v>423</v>
      </c>
      <c r="D6460" s="58" t="s">
        <v>465</v>
      </c>
      <c r="E6460" s="58">
        <v>9000</v>
      </c>
      <c r="F6460" s="58">
        <v>1</v>
      </c>
      <c r="G6460" s="59">
        <v>12.5</v>
      </c>
      <c r="H6460" s="58" t="s">
        <v>456</v>
      </c>
      <c r="I6460" s="59">
        <v>89.99</v>
      </c>
      <c r="J6460">
        <v>12</v>
      </c>
      <c r="K6460" s="191"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73.14</v>
      </c>
      <c r="L6460" s="192" t="str">
        <f t="shared" si="100"/>
        <v>Wine9000</v>
      </c>
      <c r="M6460" s="191" t="e">
        <f>VLOOKUP(L6460,'Slope %'!C:D,2,0)</f>
        <v>#N/A</v>
      </c>
    </row>
    <row r="6461" spans="1:13" x14ac:dyDescent="0.25">
      <c r="A6461">
        <v>64801</v>
      </c>
      <c r="B6461" s="58" t="s">
        <v>5234</v>
      </c>
      <c r="C6461" s="58" t="s">
        <v>673</v>
      </c>
      <c r="D6461" s="58" t="s">
        <v>1091</v>
      </c>
      <c r="E6461" s="58">
        <v>710</v>
      </c>
      <c r="F6461" s="58">
        <v>12</v>
      </c>
      <c r="G6461" s="59">
        <v>5</v>
      </c>
      <c r="H6461" s="58" t="s">
        <v>448</v>
      </c>
      <c r="I6461" s="59">
        <v>3.99</v>
      </c>
      <c r="J6461">
        <v>1</v>
      </c>
      <c r="K6461" s="191"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2.77</v>
      </c>
      <c r="L6461" s="192" t="str">
        <f t="shared" si="100"/>
        <v>Ready to Drink710</v>
      </c>
      <c r="M6461" s="191">
        <f>VLOOKUP(L6461,'Slope %'!C:D,2,0)</f>
        <v>0.12</v>
      </c>
    </row>
    <row r="6462" spans="1:13" x14ac:dyDescent="0.25">
      <c r="A6462">
        <v>64801</v>
      </c>
      <c r="B6462" s="58" t="s">
        <v>5234</v>
      </c>
      <c r="C6462" s="58" t="s">
        <v>673</v>
      </c>
      <c r="D6462" s="58" t="s">
        <v>1091</v>
      </c>
      <c r="E6462" s="58">
        <v>710</v>
      </c>
      <c r="F6462" s="58">
        <v>12</v>
      </c>
      <c r="G6462" s="59">
        <v>5</v>
      </c>
      <c r="H6462" s="58" t="s">
        <v>448</v>
      </c>
      <c r="I6462" s="59">
        <v>3.99</v>
      </c>
      <c r="J6462">
        <v>1</v>
      </c>
      <c r="K6462" s="191"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2.77</v>
      </c>
      <c r="L6462" s="192" t="str">
        <f t="shared" si="100"/>
        <v>Ready to Drink710</v>
      </c>
      <c r="M6462" s="191">
        <f>VLOOKUP(L6462,'Slope %'!C:D,2,0)</f>
        <v>0.12</v>
      </c>
    </row>
    <row r="6463" spans="1:13" x14ac:dyDescent="0.25">
      <c r="A6463">
        <v>64802</v>
      </c>
      <c r="B6463" s="58" t="s">
        <v>5235</v>
      </c>
      <c r="C6463" s="58" t="s">
        <v>410</v>
      </c>
      <c r="D6463" s="58" t="s">
        <v>717</v>
      </c>
      <c r="E6463" s="58">
        <v>710</v>
      </c>
      <c r="F6463" s="58">
        <v>12</v>
      </c>
      <c r="G6463" s="59">
        <v>5.6</v>
      </c>
      <c r="H6463" s="58" t="s">
        <v>448</v>
      </c>
      <c r="I6463" s="59">
        <v>3.59</v>
      </c>
      <c r="J6463">
        <v>1</v>
      </c>
      <c r="K6463" s="191"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3.1</v>
      </c>
      <c r="L6463" s="192" t="str">
        <f t="shared" si="100"/>
        <v>Beer710</v>
      </c>
      <c r="M6463" s="191">
        <f>VLOOKUP(L6463,'Slope %'!C:D,2,0)</f>
        <v>0.12</v>
      </c>
    </row>
    <row r="6464" spans="1:13" x14ac:dyDescent="0.25">
      <c r="A6464">
        <v>64802</v>
      </c>
      <c r="B6464" s="58" t="s">
        <v>5235</v>
      </c>
      <c r="C6464" s="58" t="s">
        <v>410</v>
      </c>
      <c r="D6464" s="58" t="s">
        <v>717</v>
      </c>
      <c r="E6464" s="58">
        <v>710</v>
      </c>
      <c r="F6464" s="58">
        <v>12</v>
      </c>
      <c r="G6464" s="59">
        <v>5.6</v>
      </c>
      <c r="H6464" s="58" t="s">
        <v>448</v>
      </c>
      <c r="I6464" s="59">
        <v>3.59</v>
      </c>
      <c r="J6464">
        <v>1</v>
      </c>
      <c r="K6464" s="191"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3.1</v>
      </c>
      <c r="L6464" s="192" t="str">
        <f t="shared" si="100"/>
        <v>Beer710</v>
      </c>
      <c r="M6464" s="191">
        <f>VLOOKUP(L6464,'Slope %'!C:D,2,0)</f>
        <v>0.12</v>
      </c>
    </row>
    <row r="6465" spans="1:13" x14ac:dyDescent="0.25">
      <c r="A6465">
        <v>64803</v>
      </c>
      <c r="B6465" s="58" t="s">
        <v>5236</v>
      </c>
      <c r="C6465" s="58" t="s">
        <v>423</v>
      </c>
      <c r="D6465" s="58" t="s">
        <v>424</v>
      </c>
      <c r="E6465" s="58">
        <v>750</v>
      </c>
      <c r="F6465" s="58">
        <v>6</v>
      </c>
      <c r="G6465" s="59">
        <v>12</v>
      </c>
      <c r="H6465" s="58" t="s">
        <v>437</v>
      </c>
      <c r="I6465" s="59">
        <v>22.99</v>
      </c>
      <c r="J6465">
        <v>1</v>
      </c>
      <c r="K6465" s="191"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7.03</v>
      </c>
      <c r="L6465" s="192" t="str">
        <f t="shared" si="100"/>
        <v>Wine750</v>
      </c>
      <c r="M6465" s="191">
        <f>VLOOKUP(L6465,'Slope %'!C:D,2,0)</f>
        <v>0.1</v>
      </c>
    </row>
    <row r="6466" spans="1:13" x14ac:dyDescent="0.25">
      <c r="A6466">
        <v>64809</v>
      </c>
      <c r="B6466" s="58" t="s">
        <v>5237</v>
      </c>
      <c r="C6466" s="58" t="s">
        <v>410</v>
      </c>
      <c r="D6466" s="58" t="s">
        <v>717</v>
      </c>
      <c r="E6466" s="58">
        <v>473</v>
      </c>
      <c r="F6466" s="58">
        <v>24</v>
      </c>
      <c r="G6466" s="59">
        <v>6.5</v>
      </c>
      <c r="H6466" s="58" t="s">
        <v>1959</v>
      </c>
      <c r="I6466" s="59">
        <v>4.8499999999999996</v>
      </c>
      <c r="J6466">
        <v>1</v>
      </c>
      <c r="K6466" s="191"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2.4</v>
      </c>
      <c r="L6466" s="192" t="str">
        <f t="shared" si="100"/>
        <v>Beer473</v>
      </c>
      <c r="M6466" s="191">
        <f>VLOOKUP(L6466,'Slope %'!C:D,2,0)</f>
        <v>0.12</v>
      </c>
    </row>
    <row r="6467" spans="1:13" x14ac:dyDescent="0.25">
      <c r="A6467">
        <v>64809</v>
      </c>
      <c r="B6467" s="58" t="s">
        <v>5237</v>
      </c>
      <c r="C6467" s="58" t="s">
        <v>410</v>
      </c>
      <c r="D6467" s="58" t="s">
        <v>717</v>
      </c>
      <c r="E6467" s="58">
        <v>473</v>
      </c>
      <c r="F6467" s="58">
        <v>24</v>
      </c>
      <c r="G6467" s="59">
        <v>6.5</v>
      </c>
      <c r="H6467" s="58" t="s">
        <v>1959</v>
      </c>
      <c r="I6467" s="59">
        <v>4.8499999999999996</v>
      </c>
      <c r="J6467">
        <v>1</v>
      </c>
      <c r="K6467" s="191"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2.4</v>
      </c>
      <c r="L6467" s="192" t="str">
        <f t="shared" ref="L6467:L6530" si="101">(_xlfn.CONCAT(C6467,E6467))</f>
        <v>Beer473</v>
      </c>
      <c r="M6467" s="191">
        <f>VLOOKUP(L6467,'Slope %'!C:D,2,0)</f>
        <v>0.12</v>
      </c>
    </row>
    <row r="6468" spans="1:13" x14ac:dyDescent="0.25">
      <c r="A6468">
        <v>64820</v>
      </c>
      <c r="B6468" s="58" t="s">
        <v>5238</v>
      </c>
      <c r="C6468" s="58" t="s">
        <v>423</v>
      </c>
      <c r="D6468" s="58" t="s">
        <v>851</v>
      </c>
      <c r="E6468" s="58">
        <v>750</v>
      </c>
      <c r="F6468" s="58">
        <v>12</v>
      </c>
      <c r="G6468" s="59">
        <v>8</v>
      </c>
      <c r="H6468" s="58" t="s">
        <v>434</v>
      </c>
      <c r="I6468" s="59">
        <v>16.989999999999998</v>
      </c>
      <c r="J6468">
        <v>1</v>
      </c>
      <c r="K6468" s="191"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4.68</v>
      </c>
      <c r="L6468" s="192" t="str">
        <f t="shared" si="101"/>
        <v>Wine750</v>
      </c>
      <c r="M6468" s="191">
        <f>VLOOKUP(L6468,'Slope %'!C:D,2,0)</f>
        <v>0.1</v>
      </c>
    </row>
    <row r="6469" spans="1:13" x14ac:dyDescent="0.25">
      <c r="A6469">
        <v>64828</v>
      </c>
      <c r="B6469" s="58" t="s">
        <v>5239</v>
      </c>
      <c r="C6469" s="58" t="s">
        <v>423</v>
      </c>
      <c r="D6469" s="58" t="s">
        <v>440</v>
      </c>
      <c r="E6469" s="58">
        <v>750</v>
      </c>
      <c r="F6469" s="58">
        <v>12</v>
      </c>
      <c r="G6469" s="59">
        <v>9</v>
      </c>
      <c r="H6469" s="58" t="s">
        <v>434</v>
      </c>
      <c r="I6469" s="59">
        <v>19.989999999999998</v>
      </c>
      <c r="J6469">
        <v>1</v>
      </c>
      <c r="K6469" s="191"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5.27</v>
      </c>
      <c r="L6469" s="192" t="str">
        <f t="shared" si="101"/>
        <v>Wine750</v>
      </c>
      <c r="M6469" s="191">
        <f>VLOOKUP(L6469,'Slope %'!C:D,2,0)</f>
        <v>0.1</v>
      </c>
    </row>
    <row r="6470" spans="1:13" x14ac:dyDescent="0.25">
      <c r="A6470">
        <v>64840</v>
      </c>
      <c r="B6470" s="58" t="s">
        <v>5240</v>
      </c>
      <c r="C6470" s="58" t="s">
        <v>410</v>
      </c>
      <c r="D6470" s="58" t="s">
        <v>906</v>
      </c>
      <c r="E6470" s="58">
        <v>4260</v>
      </c>
      <c r="F6470" s="58">
        <v>1</v>
      </c>
      <c r="G6470" s="59">
        <v>4.2</v>
      </c>
      <c r="H6470" s="58" t="s">
        <v>2781</v>
      </c>
      <c r="I6470" s="59">
        <v>32.99</v>
      </c>
      <c r="J6470">
        <v>12</v>
      </c>
      <c r="K6470" s="191"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13.97</v>
      </c>
      <c r="L6470" s="192" t="str">
        <f t="shared" si="101"/>
        <v>Beer4260</v>
      </c>
      <c r="M6470" s="191">
        <f>VLOOKUP(L6470,'Slope %'!C:D,2,0)</f>
        <v>7.0000000000000007E-2</v>
      </c>
    </row>
    <row r="6471" spans="1:13" x14ac:dyDescent="0.25">
      <c r="A6471">
        <v>64840</v>
      </c>
      <c r="B6471" s="58" t="s">
        <v>5240</v>
      </c>
      <c r="C6471" s="58" t="s">
        <v>410</v>
      </c>
      <c r="D6471" s="58" t="s">
        <v>906</v>
      </c>
      <c r="E6471" s="58">
        <v>4260</v>
      </c>
      <c r="F6471" s="58">
        <v>1</v>
      </c>
      <c r="G6471" s="59">
        <v>4.2</v>
      </c>
      <c r="H6471" s="58" t="s">
        <v>2781</v>
      </c>
      <c r="I6471" s="59">
        <v>32.99</v>
      </c>
      <c r="J6471">
        <v>12</v>
      </c>
      <c r="K6471" s="191"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13.97</v>
      </c>
      <c r="L6471" s="192" t="str">
        <f t="shared" si="101"/>
        <v>Beer4260</v>
      </c>
      <c r="M6471" s="191">
        <f>VLOOKUP(L6471,'Slope %'!C:D,2,0)</f>
        <v>7.0000000000000007E-2</v>
      </c>
    </row>
    <row r="6472" spans="1:13" x14ac:dyDescent="0.25">
      <c r="A6472">
        <v>64841</v>
      </c>
      <c r="B6472" s="58" t="s">
        <v>5241</v>
      </c>
      <c r="C6472" s="58" t="s">
        <v>410</v>
      </c>
      <c r="D6472" s="58" t="s">
        <v>906</v>
      </c>
      <c r="E6472" s="58">
        <v>355</v>
      </c>
      <c r="F6472" s="58">
        <v>24</v>
      </c>
      <c r="G6472" s="59">
        <v>4.2</v>
      </c>
      <c r="H6472" s="58" t="s">
        <v>2781</v>
      </c>
      <c r="I6472" s="59">
        <v>2.4</v>
      </c>
      <c r="J6472">
        <v>1</v>
      </c>
      <c r="K6472" s="191"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1.1599999999999999</v>
      </c>
      <c r="L6472" s="192" t="str">
        <f t="shared" si="101"/>
        <v>Beer355</v>
      </c>
      <c r="M6472" s="191">
        <f>VLOOKUP(L6472,'Slope %'!C:D,2,0)</f>
        <v>0.12</v>
      </c>
    </row>
    <row r="6473" spans="1:13" x14ac:dyDescent="0.25">
      <c r="A6473">
        <v>64841</v>
      </c>
      <c r="B6473" s="58" t="s">
        <v>5241</v>
      </c>
      <c r="C6473" s="58" t="s">
        <v>410</v>
      </c>
      <c r="D6473" s="58" t="s">
        <v>906</v>
      </c>
      <c r="E6473" s="58">
        <v>355</v>
      </c>
      <c r="F6473" s="58">
        <v>24</v>
      </c>
      <c r="G6473" s="59">
        <v>4.2</v>
      </c>
      <c r="H6473" s="58" t="s">
        <v>2781</v>
      </c>
      <c r="I6473" s="59">
        <v>2.4</v>
      </c>
      <c r="J6473">
        <v>1</v>
      </c>
      <c r="K6473" s="191"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1.1599999999999999</v>
      </c>
      <c r="L6473" s="192" t="str">
        <f t="shared" si="101"/>
        <v>Beer355</v>
      </c>
      <c r="M6473" s="191">
        <f>VLOOKUP(L6473,'Slope %'!C:D,2,0)</f>
        <v>0.12</v>
      </c>
    </row>
    <row r="6474" spans="1:13" x14ac:dyDescent="0.25">
      <c r="A6474">
        <v>64842</v>
      </c>
      <c r="B6474" s="58" t="s">
        <v>5242</v>
      </c>
      <c r="C6474" s="58" t="s">
        <v>410</v>
      </c>
      <c r="D6474" s="58" t="s">
        <v>906</v>
      </c>
      <c r="E6474" s="58">
        <v>8520</v>
      </c>
      <c r="F6474" s="58">
        <v>1</v>
      </c>
      <c r="G6474" s="59">
        <v>4.2</v>
      </c>
      <c r="H6474" s="58" t="s">
        <v>2781</v>
      </c>
      <c r="I6474" s="59">
        <v>72</v>
      </c>
      <c r="J6474">
        <v>24</v>
      </c>
      <c r="K6474" s="191"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27.94</v>
      </c>
      <c r="L6474" s="192" t="str">
        <f t="shared" si="101"/>
        <v>Beer8520</v>
      </c>
      <c r="M6474" s="191">
        <f>VLOOKUP(L6474,'Slope %'!C:D,2,0)</f>
        <v>0.05</v>
      </c>
    </row>
    <row r="6475" spans="1:13" x14ac:dyDescent="0.25">
      <c r="A6475">
        <v>64842</v>
      </c>
      <c r="B6475" s="58" t="s">
        <v>5242</v>
      </c>
      <c r="C6475" s="58" t="s">
        <v>410</v>
      </c>
      <c r="D6475" s="58" t="s">
        <v>906</v>
      </c>
      <c r="E6475" s="58">
        <v>8520</v>
      </c>
      <c r="F6475" s="58">
        <v>1</v>
      </c>
      <c r="G6475" s="59">
        <v>4.2</v>
      </c>
      <c r="H6475" s="58" t="s">
        <v>2781</v>
      </c>
      <c r="I6475" s="59">
        <v>72</v>
      </c>
      <c r="J6475">
        <v>24</v>
      </c>
      <c r="K6475" s="191"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27.94</v>
      </c>
      <c r="L6475" s="192" t="str">
        <f t="shared" si="101"/>
        <v>Beer8520</v>
      </c>
      <c r="M6475" s="191">
        <f>VLOOKUP(L6475,'Slope %'!C:D,2,0)</f>
        <v>0.05</v>
      </c>
    </row>
    <row r="6476" spans="1:13" x14ac:dyDescent="0.25">
      <c r="A6476">
        <v>64843</v>
      </c>
      <c r="B6476" s="58" t="s">
        <v>5243</v>
      </c>
      <c r="C6476" s="58" t="s">
        <v>410</v>
      </c>
      <c r="D6476" s="58" t="s">
        <v>717</v>
      </c>
      <c r="E6476" s="58">
        <v>473</v>
      </c>
      <c r="F6476" s="58">
        <v>24</v>
      </c>
      <c r="G6476" s="59">
        <v>7</v>
      </c>
      <c r="H6476" s="58" t="s">
        <v>1526</v>
      </c>
      <c r="I6476" s="59">
        <v>4.79</v>
      </c>
      <c r="J6476">
        <v>1</v>
      </c>
      <c r="K6476" s="191"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2.58</v>
      </c>
      <c r="L6476" s="192" t="str">
        <f t="shared" si="101"/>
        <v>Beer473</v>
      </c>
      <c r="M6476" s="191">
        <f>VLOOKUP(L6476,'Slope %'!C:D,2,0)</f>
        <v>0.12</v>
      </c>
    </row>
    <row r="6477" spans="1:13" x14ac:dyDescent="0.25">
      <c r="A6477">
        <v>64843</v>
      </c>
      <c r="B6477" s="58" t="s">
        <v>5243</v>
      </c>
      <c r="C6477" s="58" t="s">
        <v>410</v>
      </c>
      <c r="D6477" s="58" t="s">
        <v>717</v>
      </c>
      <c r="E6477" s="58">
        <v>473</v>
      </c>
      <c r="F6477" s="58">
        <v>24</v>
      </c>
      <c r="G6477" s="59">
        <v>7</v>
      </c>
      <c r="H6477" s="58" t="s">
        <v>1526</v>
      </c>
      <c r="I6477" s="59">
        <v>4.79</v>
      </c>
      <c r="J6477">
        <v>1</v>
      </c>
      <c r="K6477" s="191"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2.58</v>
      </c>
      <c r="L6477" s="192" t="str">
        <f t="shared" si="101"/>
        <v>Beer473</v>
      </c>
      <c r="M6477" s="191">
        <f>VLOOKUP(L6477,'Slope %'!C:D,2,0)</f>
        <v>0.12</v>
      </c>
    </row>
    <row r="6478" spans="1:13" x14ac:dyDescent="0.25">
      <c r="A6478">
        <v>64844</v>
      </c>
      <c r="B6478" s="58" t="s">
        <v>5244</v>
      </c>
      <c r="C6478" s="58" t="s">
        <v>410</v>
      </c>
      <c r="D6478" s="58" t="s">
        <v>677</v>
      </c>
      <c r="E6478" s="58">
        <v>473</v>
      </c>
      <c r="F6478" s="58">
        <v>24</v>
      </c>
      <c r="G6478" s="59">
        <v>4.5</v>
      </c>
      <c r="H6478" s="58" t="s">
        <v>1526</v>
      </c>
      <c r="I6478" s="59">
        <v>4.79</v>
      </c>
      <c r="J6478">
        <v>1</v>
      </c>
      <c r="K6478" s="191"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1.66</v>
      </c>
      <c r="L6478" s="192" t="str">
        <f t="shared" si="101"/>
        <v>Beer473</v>
      </c>
      <c r="M6478" s="191">
        <f>VLOOKUP(L6478,'Slope %'!C:D,2,0)</f>
        <v>0.12</v>
      </c>
    </row>
    <row r="6479" spans="1:13" x14ac:dyDescent="0.25">
      <c r="A6479">
        <v>64844</v>
      </c>
      <c r="B6479" s="58" t="s">
        <v>5244</v>
      </c>
      <c r="C6479" s="58" t="s">
        <v>410</v>
      </c>
      <c r="D6479" s="58" t="s">
        <v>677</v>
      </c>
      <c r="E6479" s="58">
        <v>473</v>
      </c>
      <c r="F6479" s="58">
        <v>24</v>
      </c>
      <c r="G6479" s="59">
        <v>4.5</v>
      </c>
      <c r="H6479" s="58" t="s">
        <v>1526</v>
      </c>
      <c r="I6479" s="59">
        <v>4.79</v>
      </c>
      <c r="J6479">
        <v>1</v>
      </c>
      <c r="K6479" s="191"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1.66</v>
      </c>
      <c r="L6479" s="192" t="str">
        <f t="shared" si="101"/>
        <v>Beer473</v>
      </c>
      <c r="M6479" s="191">
        <f>VLOOKUP(L6479,'Slope %'!C:D,2,0)</f>
        <v>0.12</v>
      </c>
    </row>
    <row r="6480" spans="1:13" x14ac:dyDescent="0.25">
      <c r="A6480">
        <v>64845</v>
      </c>
      <c r="B6480" s="58" t="s">
        <v>5245</v>
      </c>
      <c r="C6480" s="58" t="s">
        <v>410</v>
      </c>
      <c r="D6480" s="58" t="s">
        <v>411</v>
      </c>
      <c r="E6480" s="58">
        <v>4260</v>
      </c>
      <c r="F6480" s="58">
        <v>1</v>
      </c>
      <c r="G6480" s="59">
        <v>4.2</v>
      </c>
      <c r="H6480" s="58" t="s">
        <v>2781</v>
      </c>
      <c r="I6480" s="59">
        <v>25.99</v>
      </c>
      <c r="J6480">
        <v>12</v>
      </c>
      <c r="K6480" s="191"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13.97</v>
      </c>
      <c r="L6480" s="192" t="str">
        <f t="shared" si="101"/>
        <v>Beer4260</v>
      </c>
      <c r="M6480" s="191">
        <f>VLOOKUP(L6480,'Slope %'!C:D,2,0)</f>
        <v>7.0000000000000007E-2</v>
      </c>
    </row>
    <row r="6481" spans="1:13" x14ac:dyDescent="0.25">
      <c r="A6481">
        <v>64845</v>
      </c>
      <c r="B6481" s="58" t="s">
        <v>5245</v>
      </c>
      <c r="C6481" s="58" t="s">
        <v>410</v>
      </c>
      <c r="D6481" s="58" t="s">
        <v>411</v>
      </c>
      <c r="E6481" s="58">
        <v>4260</v>
      </c>
      <c r="F6481" s="58">
        <v>1</v>
      </c>
      <c r="G6481" s="59">
        <v>4.2</v>
      </c>
      <c r="H6481" s="58" t="s">
        <v>2781</v>
      </c>
      <c r="I6481" s="59">
        <v>25.99</v>
      </c>
      <c r="J6481">
        <v>12</v>
      </c>
      <c r="K6481" s="191"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13.97</v>
      </c>
      <c r="L6481" s="192" t="str">
        <f t="shared" si="101"/>
        <v>Beer4260</v>
      </c>
      <c r="M6481" s="191">
        <f>VLOOKUP(L6481,'Slope %'!C:D,2,0)</f>
        <v>7.0000000000000007E-2</v>
      </c>
    </row>
    <row r="6482" spans="1:13" x14ac:dyDescent="0.25">
      <c r="A6482">
        <v>64846</v>
      </c>
      <c r="B6482" s="58" t="s">
        <v>5246</v>
      </c>
      <c r="C6482" s="58" t="s">
        <v>410</v>
      </c>
      <c r="D6482" s="58" t="s">
        <v>411</v>
      </c>
      <c r="E6482" s="58">
        <v>8520</v>
      </c>
      <c r="F6482" s="58">
        <v>1</v>
      </c>
      <c r="G6482" s="59">
        <v>4.2</v>
      </c>
      <c r="H6482" s="58" t="s">
        <v>2781</v>
      </c>
      <c r="I6482" s="59">
        <v>62.4</v>
      </c>
      <c r="J6482">
        <v>24</v>
      </c>
      <c r="K6482" s="191"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27.94</v>
      </c>
      <c r="L6482" s="192" t="str">
        <f t="shared" si="101"/>
        <v>Beer8520</v>
      </c>
      <c r="M6482" s="191">
        <f>VLOOKUP(L6482,'Slope %'!C:D,2,0)</f>
        <v>0.05</v>
      </c>
    </row>
    <row r="6483" spans="1:13" x14ac:dyDescent="0.25">
      <c r="A6483">
        <v>64846</v>
      </c>
      <c r="B6483" s="58" t="s">
        <v>5246</v>
      </c>
      <c r="C6483" s="58" t="s">
        <v>410</v>
      </c>
      <c r="D6483" s="58" t="s">
        <v>411</v>
      </c>
      <c r="E6483" s="58">
        <v>8520</v>
      </c>
      <c r="F6483" s="58">
        <v>1</v>
      </c>
      <c r="G6483" s="59">
        <v>4.2</v>
      </c>
      <c r="H6483" s="58" t="s">
        <v>2781</v>
      </c>
      <c r="I6483" s="59">
        <v>62.4</v>
      </c>
      <c r="J6483">
        <v>24</v>
      </c>
      <c r="K6483" s="191"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27.94</v>
      </c>
      <c r="L6483" s="192" t="str">
        <f t="shared" si="101"/>
        <v>Beer8520</v>
      </c>
      <c r="M6483" s="191">
        <f>VLOOKUP(L6483,'Slope %'!C:D,2,0)</f>
        <v>0.05</v>
      </c>
    </row>
    <row r="6484" spans="1:13" x14ac:dyDescent="0.25">
      <c r="A6484">
        <v>64851</v>
      </c>
      <c r="B6484" s="58" t="s">
        <v>5247</v>
      </c>
      <c r="C6484" s="58" t="s">
        <v>410</v>
      </c>
      <c r="D6484" s="58" t="s">
        <v>717</v>
      </c>
      <c r="E6484" s="58">
        <v>11352</v>
      </c>
      <c r="F6484" s="58">
        <v>1</v>
      </c>
      <c r="G6484" s="59">
        <v>6.5</v>
      </c>
      <c r="H6484" s="58" t="s">
        <v>1959</v>
      </c>
      <c r="I6484" s="59">
        <v>89.76</v>
      </c>
      <c r="J6484">
        <v>24</v>
      </c>
      <c r="K6484" s="191"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51.89</v>
      </c>
      <c r="L6484" s="192" t="str">
        <f t="shared" si="101"/>
        <v>Beer11352</v>
      </c>
      <c r="M6484" s="191">
        <f>VLOOKUP(L6484,'Slope %'!C:D,2,0)</f>
        <v>0.05</v>
      </c>
    </row>
    <row r="6485" spans="1:13" x14ac:dyDescent="0.25">
      <c r="A6485">
        <v>64851</v>
      </c>
      <c r="B6485" s="58" t="s">
        <v>5247</v>
      </c>
      <c r="C6485" s="58" t="s">
        <v>410</v>
      </c>
      <c r="D6485" s="58" t="s">
        <v>717</v>
      </c>
      <c r="E6485" s="58">
        <v>11352</v>
      </c>
      <c r="F6485" s="58">
        <v>1</v>
      </c>
      <c r="G6485" s="59">
        <v>6.5</v>
      </c>
      <c r="H6485" s="58" t="s">
        <v>1959</v>
      </c>
      <c r="I6485" s="59">
        <v>89.76</v>
      </c>
      <c r="J6485">
        <v>24</v>
      </c>
      <c r="K6485" s="191"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51.89</v>
      </c>
      <c r="L6485" s="192" t="str">
        <f t="shared" si="101"/>
        <v>Beer11352</v>
      </c>
      <c r="M6485" s="191">
        <f>VLOOKUP(L6485,'Slope %'!C:D,2,0)</f>
        <v>0.05</v>
      </c>
    </row>
    <row r="6486" spans="1:13" x14ac:dyDescent="0.25">
      <c r="A6486">
        <v>64852</v>
      </c>
      <c r="B6486" s="58" t="s">
        <v>5248</v>
      </c>
      <c r="C6486" s="58" t="s">
        <v>410</v>
      </c>
      <c r="D6486" s="58" t="s">
        <v>717</v>
      </c>
      <c r="E6486" s="58">
        <v>3784</v>
      </c>
      <c r="F6486" s="58">
        <v>3</v>
      </c>
      <c r="G6486" s="59">
        <v>7</v>
      </c>
      <c r="H6486" s="58" t="s">
        <v>1695</v>
      </c>
      <c r="I6486" s="59">
        <v>29.99</v>
      </c>
      <c r="J6486">
        <v>8</v>
      </c>
      <c r="K6486" s="191"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20.68</v>
      </c>
      <c r="L6486" s="192" t="str">
        <f t="shared" si="101"/>
        <v>Beer3784</v>
      </c>
      <c r="M6486" s="191">
        <f>VLOOKUP(L6486,'Slope %'!C:D,2,0)</f>
        <v>7.0000000000000007E-2</v>
      </c>
    </row>
    <row r="6487" spans="1:13" x14ac:dyDescent="0.25">
      <c r="A6487">
        <v>64853</v>
      </c>
      <c r="B6487" s="58" t="s">
        <v>5249</v>
      </c>
      <c r="C6487" s="58" t="s">
        <v>673</v>
      </c>
      <c r="D6487" s="58" t="s">
        <v>1122</v>
      </c>
      <c r="E6487" s="58">
        <v>19500</v>
      </c>
      <c r="F6487" s="58">
        <v>1</v>
      </c>
      <c r="G6487" s="59">
        <v>4.2</v>
      </c>
      <c r="H6487" s="58" t="s">
        <v>3224</v>
      </c>
      <c r="I6487" s="59">
        <v>179</v>
      </c>
      <c r="J6487">
        <v>1</v>
      </c>
      <c r="K6487" s="191"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63.94</v>
      </c>
      <c r="L6487" s="192" t="str">
        <f t="shared" si="101"/>
        <v>Ready to Drink19500</v>
      </c>
      <c r="M6487" s="191" t="e">
        <f>VLOOKUP(L6487,'Slope %'!C:D,2,0)</f>
        <v>#N/A</v>
      </c>
    </row>
    <row r="6488" spans="1:13" x14ac:dyDescent="0.25">
      <c r="A6488">
        <v>64853</v>
      </c>
      <c r="B6488" s="58" t="s">
        <v>5249</v>
      </c>
      <c r="C6488" s="58" t="s">
        <v>673</v>
      </c>
      <c r="D6488" s="58" t="s">
        <v>1122</v>
      </c>
      <c r="E6488" s="58">
        <v>19500</v>
      </c>
      <c r="F6488" s="58">
        <v>1</v>
      </c>
      <c r="G6488" s="59">
        <v>4.2</v>
      </c>
      <c r="H6488" s="58" t="s">
        <v>3224</v>
      </c>
      <c r="I6488" s="59">
        <v>179</v>
      </c>
      <c r="J6488">
        <v>1</v>
      </c>
      <c r="K6488" s="191"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63.94</v>
      </c>
      <c r="L6488" s="192" t="str">
        <f t="shared" si="101"/>
        <v>Ready to Drink19500</v>
      </c>
      <c r="M6488" s="191" t="e">
        <f>VLOOKUP(L6488,'Slope %'!C:D,2,0)</f>
        <v>#N/A</v>
      </c>
    </row>
    <row r="6489" spans="1:13" x14ac:dyDescent="0.25">
      <c r="A6489">
        <v>64854</v>
      </c>
      <c r="B6489" s="58" t="s">
        <v>5250</v>
      </c>
      <c r="C6489" s="58" t="s">
        <v>410</v>
      </c>
      <c r="D6489" s="58" t="s">
        <v>677</v>
      </c>
      <c r="E6489" s="58">
        <v>2840</v>
      </c>
      <c r="F6489" s="58">
        <v>3</v>
      </c>
      <c r="G6489" s="59">
        <v>4.8</v>
      </c>
      <c r="H6489" s="58" t="s">
        <v>1813</v>
      </c>
      <c r="I6489" s="59">
        <v>19.989999999999998</v>
      </c>
      <c r="J6489">
        <v>8</v>
      </c>
      <c r="K6489" s="191"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10.64</v>
      </c>
      <c r="L6489" s="192" t="str">
        <f t="shared" si="101"/>
        <v>Beer2840</v>
      </c>
      <c r="M6489" s="191">
        <f>VLOOKUP(L6489,'Slope %'!C:D,2,0)</f>
        <v>7.0000000000000007E-2</v>
      </c>
    </row>
    <row r="6490" spans="1:13" x14ac:dyDescent="0.25">
      <c r="A6490">
        <v>64854</v>
      </c>
      <c r="B6490" s="58" t="s">
        <v>5250</v>
      </c>
      <c r="C6490" s="58" t="s">
        <v>410</v>
      </c>
      <c r="D6490" s="58" t="s">
        <v>677</v>
      </c>
      <c r="E6490" s="58">
        <v>2840</v>
      </c>
      <c r="F6490" s="58">
        <v>3</v>
      </c>
      <c r="G6490" s="59">
        <v>4.8</v>
      </c>
      <c r="H6490" s="58" t="s">
        <v>1813</v>
      </c>
      <c r="I6490" s="59">
        <v>19.989999999999998</v>
      </c>
      <c r="J6490">
        <v>8</v>
      </c>
      <c r="K6490" s="191"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10.64</v>
      </c>
      <c r="L6490" s="192" t="str">
        <f t="shared" si="101"/>
        <v>Beer2840</v>
      </c>
      <c r="M6490" s="191">
        <f>VLOOKUP(L6490,'Slope %'!C:D,2,0)</f>
        <v>7.0000000000000007E-2</v>
      </c>
    </row>
    <row r="6491" spans="1:13" x14ac:dyDescent="0.25">
      <c r="A6491">
        <v>64856</v>
      </c>
      <c r="B6491" s="58" t="s">
        <v>5251</v>
      </c>
      <c r="C6491" s="58" t="s">
        <v>410</v>
      </c>
      <c r="D6491" s="58" t="s">
        <v>906</v>
      </c>
      <c r="E6491" s="58">
        <v>473</v>
      </c>
      <c r="F6491" s="58">
        <v>24</v>
      </c>
      <c r="G6491" s="59">
        <v>4.5</v>
      </c>
      <c r="H6491" s="58" t="s">
        <v>2781</v>
      </c>
      <c r="I6491" s="59">
        <v>4.75</v>
      </c>
      <c r="J6491">
        <v>1</v>
      </c>
      <c r="K6491" s="191"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1.66</v>
      </c>
      <c r="L6491" s="192" t="str">
        <f t="shared" si="101"/>
        <v>Beer473</v>
      </c>
      <c r="M6491" s="191">
        <f>VLOOKUP(L6491,'Slope %'!C:D,2,0)</f>
        <v>0.12</v>
      </c>
    </row>
    <row r="6492" spans="1:13" x14ac:dyDescent="0.25">
      <c r="A6492">
        <v>64856</v>
      </c>
      <c r="B6492" s="58" t="s">
        <v>5251</v>
      </c>
      <c r="C6492" s="58" t="s">
        <v>410</v>
      </c>
      <c r="D6492" s="58" t="s">
        <v>906</v>
      </c>
      <c r="E6492" s="58">
        <v>473</v>
      </c>
      <c r="F6492" s="58">
        <v>24</v>
      </c>
      <c r="G6492" s="59">
        <v>4.5</v>
      </c>
      <c r="H6492" s="58" t="s">
        <v>2781</v>
      </c>
      <c r="I6492" s="59">
        <v>4.75</v>
      </c>
      <c r="J6492">
        <v>1</v>
      </c>
      <c r="K6492" s="191"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1.66</v>
      </c>
      <c r="L6492" s="192" t="str">
        <f t="shared" si="101"/>
        <v>Beer473</v>
      </c>
      <c r="M6492" s="191">
        <f>VLOOKUP(L6492,'Slope %'!C:D,2,0)</f>
        <v>0.12</v>
      </c>
    </row>
    <row r="6493" spans="1:13" x14ac:dyDescent="0.25">
      <c r="A6493">
        <v>64857</v>
      </c>
      <c r="B6493" s="58" t="s">
        <v>5252</v>
      </c>
      <c r="C6493" s="58" t="s">
        <v>410</v>
      </c>
      <c r="D6493" s="58" t="s">
        <v>717</v>
      </c>
      <c r="E6493" s="58">
        <v>473</v>
      </c>
      <c r="F6493" s="58">
        <v>24</v>
      </c>
      <c r="G6493" s="59">
        <v>6.5</v>
      </c>
      <c r="H6493" s="58" t="s">
        <v>1695</v>
      </c>
      <c r="I6493" s="59">
        <v>4.49</v>
      </c>
      <c r="J6493">
        <v>1</v>
      </c>
      <c r="K6493" s="191"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2.4</v>
      </c>
      <c r="L6493" s="192" t="str">
        <f t="shared" si="101"/>
        <v>Beer473</v>
      </c>
      <c r="M6493" s="191">
        <f>VLOOKUP(L6493,'Slope %'!C:D,2,0)</f>
        <v>0.12</v>
      </c>
    </row>
    <row r="6494" spans="1:13" x14ac:dyDescent="0.25">
      <c r="A6494">
        <v>64877</v>
      </c>
      <c r="B6494" s="58" t="s">
        <v>5253</v>
      </c>
      <c r="C6494" s="58" t="s">
        <v>673</v>
      </c>
      <c r="D6494" s="58" t="s">
        <v>674</v>
      </c>
      <c r="E6494" s="58">
        <v>4260</v>
      </c>
      <c r="F6494" s="58">
        <v>1</v>
      </c>
      <c r="G6494" s="59">
        <v>5.9</v>
      </c>
      <c r="H6494" s="58" t="s">
        <v>1283</v>
      </c>
      <c r="I6494" s="59">
        <v>32.29</v>
      </c>
      <c r="J6494">
        <v>12</v>
      </c>
      <c r="K6494" s="191"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19.62</v>
      </c>
      <c r="L6494" s="192" t="str">
        <f t="shared" si="101"/>
        <v>Ready to Drink4260</v>
      </c>
      <c r="M6494" s="191">
        <f>VLOOKUP(L6494,'Slope %'!C:D,2,0)</f>
        <v>7.0000000000000007E-2</v>
      </c>
    </row>
    <row r="6495" spans="1:13" x14ac:dyDescent="0.25">
      <c r="A6495">
        <v>64928</v>
      </c>
      <c r="B6495" s="58" t="s">
        <v>5254</v>
      </c>
      <c r="C6495" s="58" t="s">
        <v>410</v>
      </c>
      <c r="D6495" s="58" t="s">
        <v>677</v>
      </c>
      <c r="E6495" s="58">
        <v>473</v>
      </c>
      <c r="F6495" s="58">
        <v>24</v>
      </c>
      <c r="G6495" s="59">
        <v>5.4</v>
      </c>
      <c r="H6495" s="58" t="s">
        <v>2859</v>
      </c>
      <c r="I6495" s="59">
        <v>4.5999999999999996</v>
      </c>
      <c r="J6495">
        <v>1</v>
      </c>
      <c r="K6495" s="191"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1.99</v>
      </c>
      <c r="L6495" s="192" t="str">
        <f t="shared" si="101"/>
        <v>Beer473</v>
      </c>
      <c r="M6495" s="191">
        <f>VLOOKUP(L6495,'Slope %'!C:D,2,0)</f>
        <v>0.12</v>
      </c>
    </row>
    <row r="6496" spans="1:13" x14ac:dyDescent="0.25">
      <c r="A6496">
        <v>64928</v>
      </c>
      <c r="B6496" s="58" t="s">
        <v>5254</v>
      </c>
      <c r="C6496" s="58" t="s">
        <v>410</v>
      </c>
      <c r="D6496" s="58" t="s">
        <v>677</v>
      </c>
      <c r="E6496" s="58">
        <v>473</v>
      </c>
      <c r="F6496" s="58">
        <v>24</v>
      </c>
      <c r="G6496" s="59">
        <v>5.4</v>
      </c>
      <c r="H6496" s="58" t="s">
        <v>1903</v>
      </c>
      <c r="I6496" s="59">
        <v>4.5999999999999996</v>
      </c>
      <c r="J6496">
        <v>1</v>
      </c>
      <c r="K6496" s="191"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1.99</v>
      </c>
      <c r="L6496" s="192" t="str">
        <f t="shared" si="101"/>
        <v>Beer473</v>
      </c>
      <c r="M6496" s="191">
        <f>VLOOKUP(L6496,'Slope %'!C:D,2,0)</f>
        <v>0.12</v>
      </c>
    </row>
    <row r="6497" spans="1:13" x14ac:dyDescent="0.25">
      <c r="A6497">
        <v>64930</v>
      </c>
      <c r="B6497" s="58" t="s">
        <v>5255</v>
      </c>
      <c r="C6497" s="58" t="s">
        <v>410</v>
      </c>
      <c r="D6497" s="58" t="s">
        <v>677</v>
      </c>
      <c r="E6497" s="58">
        <v>473</v>
      </c>
      <c r="F6497" s="58">
        <v>24</v>
      </c>
      <c r="G6497" s="59">
        <v>4.7</v>
      </c>
      <c r="H6497" s="58" t="s">
        <v>2280</v>
      </c>
      <c r="I6497" s="59">
        <v>4.6900000000000004</v>
      </c>
      <c r="J6497">
        <v>1</v>
      </c>
      <c r="K6497" s="191"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1.74</v>
      </c>
      <c r="L6497" s="192" t="str">
        <f t="shared" si="101"/>
        <v>Beer473</v>
      </c>
      <c r="M6497" s="191">
        <f>VLOOKUP(L6497,'Slope %'!C:D,2,0)</f>
        <v>0.12</v>
      </c>
    </row>
    <row r="6498" spans="1:13" x14ac:dyDescent="0.25">
      <c r="A6498">
        <v>64930</v>
      </c>
      <c r="B6498" s="58" t="s">
        <v>5255</v>
      </c>
      <c r="C6498" s="58" t="s">
        <v>410</v>
      </c>
      <c r="D6498" s="58" t="s">
        <v>677</v>
      </c>
      <c r="E6498" s="58">
        <v>473</v>
      </c>
      <c r="F6498" s="58">
        <v>24</v>
      </c>
      <c r="G6498" s="59">
        <v>4.7</v>
      </c>
      <c r="H6498" s="58" t="s">
        <v>2280</v>
      </c>
      <c r="I6498" s="59">
        <v>4.6900000000000004</v>
      </c>
      <c r="J6498">
        <v>1</v>
      </c>
      <c r="K6498" s="191"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1.74</v>
      </c>
      <c r="L6498" s="192" t="str">
        <f t="shared" si="101"/>
        <v>Beer473</v>
      </c>
      <c r="M6498" s="191">
        <f>VLOOKUP(L6498,'Slope %'!C:D,2,0)</f>
        <v>0.12</v>
      </c>
    </row>
    <row r="6499" spans="1:13" x14ac:dyDescent="0.25">
      <c r="A6499">
        <v>64931</v>
      </c>
      <c r="B6499" s="58" t="s">
        <v>5256</v>
      </c>
      <c r="C6499" s="58" t="s">
        <v>410</v>
      </c>
      <c r="D6499" s="58" t="s">
        <v>5257</v>
      </c>
      <c r="E6499" s="58">
        <v>5325</v>
      </c>
      <c r="F6499" s="58">
        <v>1</v>
      </c>
      <c r="G6499" s="59">
        <v>4</v>
      </c>
      <c r="H6499" s="58" t="s">
        <v>833</v>
      </c>
      <c r="I6499" s="59">
        <v>32.99</v>
      </c>
      <c r="J6499">
        <v>15</v>
      </c>
      <c r="K6499" s="191"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16.63</v>
      </c>
      <c r="L6499" s="192" t="str">
        <f t="shared" si="101"/>
        <v>Beer5325</v>
      </c>
      <c r="M6499" s="191">
        <f>VLOOKUP(L6499,'Slope %'!C:D,2,0)</f>
        <v>0.05</v>
      </c>
    </row>
    <row r="6500" spans="1:13" x14ac:dyDescent="0.25">
      <c r="A6500">
        <v>64931</v>
      </c>
      <c r="B6500" s="58" t="s">
        <v>5256</v>
      </c>
      <c r="C6500" s="58" t="s">
        <v>410</v>
      </c>
      <c r="D6500" s="58" t="s">
        <v>5257</v>
      </c>
      <c r="E6500" s="58">
        <v>5325</v>
      </c>
      <c r="F6500" s="58">
        <v>1</v>
      </c>
      <c r="G6500" s="59">
        <v>4</v>
      </c>
      <c r="H6500" s="58" t="s">
        <v>833</v>
      </c>
      <c r="I6500" s="59">
        <v>32.99</v>
      </c>
      <c r="J6500">
        <v>15</v>
      </c>
      <c r="K6500" s="191"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16.63</v>
      </c>
      <c r="L6500" s="192" t="str">
        <f t="shared" si="101"/>
        <v>Beer5325</v>
      </c>
      <c r="M6500" s="191">
        <f>VLOOKUP(L6500,'Slope %'!C:D,2,0)</f>
        <v>0.05</v>
      </c>
    </row>
    <row r="6501" spans="1:13" x14ac:dyDescent="0.25">
      <c r="A6501">
        <v>64932</v>
      </c>
      <c r="B6501" s="58" t="s">
        <v>5258</v>
      </c>
      <c r="C6501" s="58" t="s">
        <v>410</v>
      </c>
      <c r="D6501" s="58" t="s">
        <v>906</v>
      </c>
      <c r="E6501" s="58">
        <v>473</v>
      </c>
      <c r="F6501" s="58">
        <v>24</v>
      </c>
      <c r="G6501" s="59">
        <v>4.5</v>
      </c>
      <c r="H6501" s="58" t="s">
        <v>2781</v>
      </c>
      <c r="I6501" s="59">
        <v>4.75</v>
      </c>
      <c r="J6501">
        <v>1</v>
      </c>
      <c r="K6501" s="191"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1.66</v>
      </c>
      <c r="L6501" s="192" t="str">
        <f t="shared" si="101"/>
        <v>Beer473</v>
      </c>
      <c r="M6501" s="191">
        <f>VLOOKUP(L6501,'Slope %'!C:D,2,0)</f>
        <v>0.12</v>
      </c>
    </row>
    <row r="6502" spans="1:13" x14ac:dyDescent="0.25">
      <c r="A6502">
        <v>64932</v>
      </c>
      <c r="B6502" s="58" t="s">
        <v>5258</v>
      </c>
      <c r="C6502" s="58" t="s">
        <v>410</v>
      </c>
      <c r="D6502" s="58" t="s">
        <v>906</v>
      </c>
      <c r="E6502" s="58">
        <v>473</v>
      </c>
      <c r="F6502" s="58">
        <v>24</v>
      </c>
      <c r="G6502" s="59">
        <v>4.5</v>
      </c>
      <c r="H6502" s="58" t="s">
        <v>2781</v>
      </c>
      <c r="I6502" s="59">
        <v>4.75</v>
      </c>
      <c r="J6502">
        <v>1</v>
      </c>
      <c r="K6502" s="191"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1.66</v>
      </c>
      <c r="L6502" s="192" t="str">
        <f t="shared" si="101"/>
        <v>Beer473</v>
      </c>
      <c r="M6502" s="191">
        <f>VLOOKUP(L6502,'Slope %'!C:D,2,0)</f>
        <v>0.12</v>
      </c>
    </row>
    <row r="6503" spans="1:13" x14ac:dyDescent="0.25">
      <c r="A6503">
        <v>64933</v>
      </c>
      <c r="B6503" s="58" t="s">
        <v>5259</v>
      </c>
      <c r="C6503" s="58" t="s">
        <v>410</v>
      </c>
      <c r="D6503" s="58" t="s">
        <v>906</v>
      </c>
      <c r="E6503" s="58">
        <v>473</v>
      </c>
      <c r="F6503" s="58">
        <v>24</v>
      </c>
      <c r="G6503" s="59">
        <v>4.2</v>
      </c>
      <c r="H6503" s="58" t="s">
        <v>2781</v>
      </c>
      <c r="I6503" s="59">
        <v>3.99</v>
      </c>
      <c r="J6503">
        <v>1</v>
      </c>
      <c r="K6503" s="191"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1.55</v>
      </c>
      <c r="L6503" s="192" t="str">
        <f t="shared" si="101"/>
        <v>Beer473</v>
      </c>
      <c r="M6503" s="191">
        <f>VLOOKUP(L6503,'Slope %'!C:D,2,0)</f>
        <v>0.12</v>
      </c>
    </row>
    <row r="6504" spans="1:13" x14ac:dyDescent="0.25">
      <c r="A6504">
        <v>64933</v>
      </c>
      <c r="B6504" s="58" t="s">
        <v>5259</v>
      </c>
      <c r="C6504" s="58" t="s">
        <v>410</v>
      </c>
      <c r="D6504" s="58" t="s">
        <v>906</v>
      </c>
      <c r="E6504" s="58">
        <v>473</v>
      </c>
      <c r="F6504" s="58">
        <v>24</v>
      </c>
      <c r="G6504" s="59">
        <v>4.2</v>
      </c>
      <c r="H6504" s="58" t="s">
        <v>2781</v>
      </c>
      <c r="I6504" s="59">
        <v>3.99</v>
      </c>
      <c r="J6504">
        <v>1</v>
      </c>
      <c r="K6504" s="191"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1.55</v>
      </c>
      <c r="L6504" s="192" t="str">
        <f t="shared" si="101"/>
        <v>Beer473</v>
      </c>
      <c r="M6504" s="191">
        <f>VLOOKUP(L6504,'Slope %'!C:D,2,0)</f>
        <v>0.12</v>
      </c>
    </row>
    <row r="6505" spans="1:13" x14ac:dyDescent="0.25">
      <c r="A6505">
        <v>64934</v>
      </c>
      <c r="B6505" s="58" t="s">
        <v>5260</v>
      </c>
      <c r="C6505" s="58" t="s">
        <v>410</v>
      </c>
      <c r="D6505" s="58" t="s">
        <v>906</v>
      </c>
      <c r="E6505" s="58">
        <v>2130</v>
      </c>
      <c r="F6505" s="58">
        <v>4</v>
      </c>
      <c r="G6505" s="59">
        <v>4.2</v>
      </c>
      <c r="H6505" s="58" t="s">
        <v>2781</v>
      </c>
      <c r="I6505" s="59">
        <v>17.739999999999998</v>
      </c>
      <c r="J6505">
        <v>6</v>
      </c>
      <c r="K6505" s="191"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6.98</v>
      </c>
      <c r="L6505" s="192" t="str">
        <f t="shared" si="101"/>
        <v>Beer2130</v>
      </c>
      <c r="M6505" s="191">
        <f>VLOOKUP(L6505,'Slope %'!C:D,2,0)</f>
        <v>0.1</v>
      </c>
    </row>
    <row r="6506" spans="1:13" x14ac:dyDescent="0.25">
      <c r="A6506">
        <v>64934</v>
      </c>
      <c r="B6506" s="58" t="s">
        <v>5260</v>
      </c>
      <c r="C6506" s="58" t="s">
        <v>410</v>
      </c>
      <c r="D6506" s="58" t="s">
        <v>906</v>
      </c>
      <c r="E6506" s="58">
        <v>2130</v>
      </c>
      <c r="F6506" s="58">
        <v>4</v>
      </c>
      <c r="G6506" s="59">
        <v>4.2</v>
      </c>
      <c r="H6506" s="58" t="s">
        <v>2781</v>
      </c>
      <c r="I6506" s="59">
        <v>17.739999999999998</v>
      </c>
      <c r="J6506">
        <v>6</v>
      </c>
      <c r="K6506" s="191"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6.98</v>
      </c>
      <c r="L6506" s="192" t="str">
        <f t="shared" si="101"/>
        <v>Beer2130</v>
      </c>
      <c r="M6506" s="191">
        <f>VLOOKUP(L6506,'Slope %'!C:D,2,0)</f>
        <v>0.1</v>
      </c>
    </row>
    <row r="6507" spans="1:13" x14ac:dyDescent="0.25">
      <c r="A6507">
        <v>64941</v>
      </c>
      <c r="B6507" s="58" t="s">
        <v>5261</v>
      </c>
      <c r="C6507" s="58" t="s">
        <v>673</v>
      </c>
      <c r="D6507" s="58" t="s">
        <v>1122</v>
      </c>
      <c r="E6507" s="58">
        <v>19500</v>
      </c>
      <c r="F6507" s="58">
        <v>1</v>
      </c>
      <c r="G6507" s="59">
        <v>5</v>
      </c>
      <c r="H6507" s="58" t="s">
        <v>3224</v>
      </c>
      <c r="I6507" s="59">
        <v>179</v>
      </c>
      <c r="J6507">
        <v>1</v>
      </c>
      <c r="K6507" s="191"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76.12</v>
      </c>
      <c r="L6507" s="192" t="str">
        <f t="shared" si="101"/>
        <v>Ready to Drink19500</v>
      </c>
      <c r="M6507" s="191" t="e">
        <f>VLOOKUP(L6507,'Slope %'!C:D,2,0)</f>
        <v>#N/A</v>
      </c>
    </row>
    <row r="6508" spans="1:13" x14ac:dyDescent="0.25">
      <c r="A6508">
        <v>64941</v>
      </c>
      <c r="B6508" s="58" t="s">
        <v>5261</v>
      </c>
      <c r="C6508" s="58" t="s">
        <v>673</v>
      </c>
      <c r="D6508" s="58" t="s">
        <v>1122</v>
      </c>
      <c r="E6508" s="58">
        <v>19500</v>
      </c>
      <c r="F6508" s="58">
        <v>1</v>
      </c>
      <c r="G6508" s="59">
        <v>5</v>
      </c>
      <c r="H6508" s="58" t="s">
        <v>3224</v>
      </c>
      <c r="I6508" s="59">
        <v>179</v>
      </c>
      <c r="J6508">
        <v>1</v>
      </c>
      <c r="K6508" s="191"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76.12</v>
      </c>
      <c r="L6508" s="192" t="str">
        <f t="shared" si="101"/>
        <v>Ready to Drink19500</v>
      </c>
      <c r="M6508" s="191" t="e">
        <f>VLOOKUP(L6508,'Slope %'!C:D,2,0)</f>
        <v>#N/A</v>
      </c>
    </row>
    <row r="6509" spans="1:13" x14ac:dyDescent="0.25">
      <c r="A6509">
        <v>64962</v>
      </c>
      <c r="B6509" s="58" t="s">
        <v>5262</v>
      </c>
      <c r="C6509" s="58" t="s">
        <v>414</v>
      </c>
      <c r="D6509" s="58" t="s">
        <v>415</v>
      </c>
      <c r="E6509" s="58">
        <v>750</v>
      </c>
      <c r="F6509" s="58">
        <v>6</v>
      </c>
      <c r="G6509" s="59">
        <v>50</v>
      </c>
      <c r="H6509" s="58" t="s">
        <v>425</v>
      </c>
      <c r="I6509" s="59">
        <v>59.99</v>
      </c>
      <c r="J6509">
        <v>1</v>
      </c>
      <c r="K6509" s="191"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29.28</v>
      </c>
      <c r="L6509" s="192" t="str">
        <f t="shared" si="101"/>
        <v>Spirits750</v>
      </c>
      <c r="M6509" s="191">
        <f>VLOOKUP(L6509,'Slope %'!C:D,2,0)</f>
        <v>7.0000000000000007E-2</v>
      </c>
    </row>
    <row r="6510" spans="1:13" x14ac:dyDescent="0.25">
      <c r="A6510">
        <v>64989</v>
      </c>
      <c r="B6510" s="58" t="s">
        <v>5263</v>
      </c>
      <c r="C6510" s="58" t="s">
        <v>410</v>
      </c>
      <c r="D6510" s="58" t="s">
        <v>677</v>
      </c>
      <c r="E6510" s="58">
        <v>3784</v>
      </c>
      <c r="F6510" s="58">
        <v>3</v>
      </c>
      <c r="G6510" s="59">
        <v>5</v>
      </c>
      <c r="H6510" s="58" t="s">
        <v>1887</v>
      </c>
      <c r="I6510" s="59">
        <v>28.99</v>
      </c>
      <c r="J6510">
        <v>8</v>
      </c>
      <c r="K6510" s="191"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14.77</v>
      </c>
      <c r="L6510" s="192" t="str">
        <f t="shared" si="101"/>
        <v>Beer3784</v>
      </c>
      <c r="M6510" s="191">
        <f>VLOOKUP(L6510,'Slope %'!C:D,2,0)</f>
        <v>7.0000000000000007E-2</v>
      </c>
    </row>
    <row r="6511" spans="1:13" x14ac:dyDescent="0.25">
      <c r="A6511">
        <v>64989</v>
      </c>
      <c r="B6511" s="58" t="s">
        <v>5263</v>
      </c>
      <c r="C6511" s="58" t="s">
        <v>410</v>
      </c>
      <c r="D6511" s="58" t="s">
        <v>677</v>
      </c>
      <c r="E6511" s="58">
        <v>3784</v>
      </c>
      <c r="F6511" s="58">
        <v>3</v>
      </c>
      <c r="G6511" s="59">
        <v>5</v>
      </c>
      <c r="H6511" s="58" t="s">
        <v>1887</v>
      </c>
      <c r="I6511" s="59">
        <v>28.99</v>
      </c>
      <c r="J6511">
        <v>8</v>
      </c>
      <c r="K6511" s="191"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14.77</v>
      </c>
      <c r="L6511" s="192" t="str">
        <f t="shared" si="101"/>
        <v>Beer3784</v>
      </c>
      <c r="M6511" s="191">
        <f>VLOOKUP(L6511,'Slope %'!C:D,2,0)</f>
        <v>7.0000000000000007E-2</v>
      </c>
    </row>
    <row r="6512" spans="1:13" x14ac:dyDescent="0.25">
      <c r="A6512">
        <v>64992</v>
      </c>
      <c r="B6512" s="58" t="s">
        <v>5264</v>
      </c>
      <c r="C6512" s="58" t="s">
        <v>410</v>
      </c>
      <c r="D6512" s="58" t="s">
        <v>717</v>
      </c>
      <c r="E6512" s="58">
        <v>473</v>
      </c>
      <c r="F6512" s="58">
        <v>24</v>
      </c>
      <c r="G6512" s="59">
        <v>6.9</v>
      </c>
      <c r="H6512" s="58" t="s">
        <v>841</v>
      </c>
      <c r="I6512" s="59">
        <v>4.79</v>
      </c>
      <c r="J6512">
        <v>1</v>
      </c>
      <c r="K6512" s="191"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2.5499999999999998</v>
      </c>
      <c r="L6512" s="192" t="str">
        <f t="shared" si="101"/>
        <v>Beer473</v>
      </c>
      <c r="M6512" s="191">
        <f>VLOOKUP(L6512,'Slope %'!C:D,2,0)</f>
        <v>0.12</v>
      </c>
    </row>
    <row r="6513" spans="1:13" x14ac:dyDescent="0.25">
      <c r="A6513">
        <v>64992</v>
      </c>
      <c r="B6513" s="58" t="s">
        <v>5264</v>
      </c>
      <c r="C6513" s="58" t="s">
        <v>410</v>
      </c>
      <c r="D6513" s="58" t="s">
        <v>717</v>
      </c>
      <c r="E6513" s="58">
        <v>473</v>
      </c>
      <c r="F6513" s="58">
        <v>24</v>
      </c>
      <c r="G6513" s="59">
        <v>6.9</v>
      </c>
      <c r="H6513" s="58" t="s">
        <v>841</v>
      </c>
      <c r="I6513" s="59">
        <v>4.79</v>
      </c>
      <c r="J6513">
        <v>1</v>
      </c>
      <c r="K6513" s="191"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2.5499999999999998</v>
      </c>
      <c r="L6513" s="192" t="str">
        <f t="shared" si="101"/>
        <v>Beer473</v>
      </c>
      <c r="M6513" s="191">
        <f>VLOOKUP(L6513,'Slope %'!C:D,2,0)</f>
        <v>0.12</v>
      </c>
    </row>
    <row r="6514" spans="1:13" x14ac:dyDescent="0.25">
      <c r="A6514">
        <v>65009</v>
      </c>
      <c r="B6514" s="58" t="s">
        <v>5265</v>
      </c>
      <c r="C6514" s="58" t="s">
        <v>410</v>
      </c>
      <c r="D6514" s="58" t="s">
        <v>677</v>
      </c>
      <c r="E6514" s="58">
        <v>473</v>
      </c>
      <c r="F6514" s="58">
        <v>24</v>
      </c>
      <c r="G6514" s="59">
        <v>5.5</v>
      </c>
      <c r="H6514" s="58" t="s">
        <v>1961</v>
      </c>
      <c r="I6514" s="59">
        <v>4.49</v>
      </c>
      <c r="J6514">
        <v>1</v>
      </c>
      <c r="K6514" s="191"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2.0299999999999998</v>
      </c>
      <c r="L6514" s="192" t="str">
        <f t="shared" si="101"/>
        <v>Beer473</v>
      </c>
      <c r="M6514" s="191">
        <f>VLOOKUP(L6514,'Slope %'!C:D,2,0)</f>
        <v>0.12</v>
      </c>
    </row>
    <row r="6515" spans="1:13" x14ac:dyDescent="0.25">
      <c r="A6515">
        <v>65009</v>
      </c>
      <c r="B6515" s="58" t="s">
        <v>5265</v>
      </c>
      <c r="C6515" s="58" t="s">
        <v>410</v>
      </c>
      <c r="D6515" s="58" t="s">
        <v>677</v>
      </c>
      <c r="E6515" s="58">
        <v>473</v>
      </c>
      <c r="F6515" s="58">
        <v>24</v>
      </c>
      <c r="G6515" s="59">
        <v>5.5</v>
      </c>
      <c r="H6515" s="58" t="s">
        <v>1961</v>
      </c>
      <c r="I6515" s="59">
        <v>4.49</v>
      </c>
      <c r="J6515">
        <v>1</v>
      </c>
      <c r="K6515" s="191"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2.0299999999999998</v>
      </c>
      <c r="L6515" s="192" t="str">
        <f t="shared" si="101"/>
        <v>Beer473</v>
      </c>
      <c r="M6515" s="191">
        <f>VLOOKUP(L6515,'Slope %'!C:D,2,0)</f>
        <v>0.12</v>
      </c>
    </row>
    <row r="6516" spans="1:13" x14ac:dyDescent="0.25">
      <c r="A6516">
        <v>65026</v>
      </c>
      <c r="B6516" s="58" t="s">
        <v>5266</v>
      </c>
      <c r="C6516" s="58" t="s">
        <v>410</v>
      </c>
      <c r="D6516" s="58" t="s">
        <v>906</v>
      </c>
      <c r="E6516" s="58">
        <v>473</v>
      </c>
      <c r="F6516" s="58">
        <v>24</v>
      </c>
      <c r="G6516" s="59">
        <v>4.5</v>
      </c>
      <c r="H6516" s="58" t="s">
        <v>2781</v>
      </c>
      <c r="I6516" s="59">
        <v>4.75</v>
      </c>
      <c r="J6516">
        <v>1</v>
      </c>
      <c r="K6516" s="191"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1.66</v>
      </c>
      <c r="L6516" s="192" t="str">
        <f t="shared" si="101"/>
        <v>Beer473</v>
      </c>
      <c r="M6516" s="191">
        <f>VLOOKUP(L6516,'Slope %'!C:D,2,0)</f>
        <v>0.12</v>
      </c>
    </row>
    <row r="6517" spans="1:13" x14ac:dyDescent="0.25">
      <c r="A6517">
        <v>65026</v>
      </c>
      <c r="B6517" s="58" t="s">
        <v>5266</v>
      </c>
      <c r="C6517" s="58" t="s">
        <v>410</v>
      </c>
      <c r="D6517" s="58" t="s">
        <v>906</v>
      </c>
      <c r="E6517" s="58">
        <v>473</v>
      </c>
      <c r="F6517" s="58">
        <v>24</v>
      </c>
      <c r="G6517" s="59">
        <v>4.5</v>
      </c>
      <c r="H6517" s="58" t="s">
        <v>2781</v>
      </c>
      <c r="I6517" s="59">
        <v>4.75</v>
      </c>
      <c r="J6517">
        <v>1</v>
      </c>
      <c r="K6517" s="191"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1.66</v>
      </c>
      <c r="L6517" s="192" t="str">
        <f t="shared" si="101"/>
        <v>Beer473</v>
      </c>
      <c r="M6517" s="191">
        <f>VLOOKUP(L6517,'Slope %'!C:D,2,0)</f>
        <v>0.12</v>
      </c>
    </row>
    <row r="6518" spans="1:13" x14ac:dyDescent="0.25">
      <c r="A6518">
        <v>65027</v>
      </c>
      <c r="B6518" s="58" t="s">
        <v>5267</v>
      </c>
      <c r="C6518" s="58" t="s">
        <v>410</v>
      </c>
      <c r="D6518" s="58" t="s">
        <v>906</v>
      </c>
      <c r="E6518" s="58">
        <v>473</v>
      </c>
      <c r="F6518" s="58">
        <v>24</v>
      </c>
      <c r="G6518" s="59">
        <v>4.5</v>
      </c>
      <c r="H6518" s="58" t="s">
        <v>2781</v>
      </c>
      <c r="I6518" s="59">
        <v>4.75</v>
      </c>
      <c r="J6518">
        <v>1</v>
      </c>
      <c r="K6518" s="191"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1.66</v>
      </c>
      <c r="L6518" s="192" t="str">
        <f t="shared" si="101"/>
        <v>Beer473</v>
      </c>
      <c r="M6518" s="191">
        <f>VLOOKUP(L6518,'Slope %'!C:D,2,0)</f>
        <v>0.12</v>
      </c>
    </row>
    <row r="6519" spans="1:13" x14ac:dyDescent="0.25">
      <c r="A6519">
        <v>65027</v>
      </c>
      <c r="B6519" s="58" t="s">
        <v>5267</v>
      </c>
      <c r="C6519" s="58" t="s">
        <v>410</v>
      </c>
      <c r="D6519" s="58" t="s">
        <v>906</v>
      </c>
      <c r="E6519" s="58">
        <v>473</v>
      </c>
      <c r="F6519" s="58">
        <v>24</v>
      </c>
      <c r="G6519" s="59">
        <v>4.5</v>
      </c>
      <c r="H6519" s="58" t="s">
        <v>2781</v>
      </c>
      <c r="I6519" s="59">
        <v>4.75</v>
      </c>
      <c r="J6519">
        <v>1</v>
      </c>
      <c r="K6519" s="191"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1.66</v>
      </c>
      <c r="L6519" s="192" t="str">
        <f t="shared" si="101"/>
        <v>Beer473</v>
      </c>
      <c r="M6519" s="191">
        <f>VLOOKUP(L6519,'Slope %'!C:D,2,0)</f>
        <v>0.12</v>
      </c>
    </row>
    <row r="6520" spans="1:13" x14ac:dyDescent="0.25">
      <c r="A6520">
        <v>65030</v>
      </c>
      <c r="B6520" s="58" t="s">
        <v>5268</v>
      </c>
      <c r="C6520" s="58" t="s">
        <v>410</v>
      </c>
      <c r="D6520" s="58" t="s">
        <v>906</v>
      </c>
      <c r="E6520" s="58">
        <v>473</v>
      </c>
      <c r="F6520" s="58">
        <v>24</v>
      </c>
      <c r="G6520" s="59">
        <v>4.5</v>
      </c>
      <c r="H6520" s="58" t="s">
        <v>2781</v>
      </c>
      <c r="I6520" s="59">
        <v>4.75</v>
      </c>
      <c r="J6520">
        <v>1</v>
      </c>
      <c r="K6520" s="191"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1.66</v>
      </c>
      <c r="L6520" s="192" t="str">
        <f t="shared" si="101"/>
        <v>Beer473</v>
      </c>
      <c r="M6520" s="191">
        <f>VLOOKUP(L6520,'Slope %'!C:D,2,0)</f>
        <v>0.12</v>
      </c>
    </row>
    <row r="6521" spans="1:13" x14ac:dyDescent="0.25">
      <c r="A6521">
        <v>65030</v>
      </c>
      <c r="B6521" s="58" t="s">
        <v>5268</v>
      </c>
      <c r="C6521" s="58" t="s">
        <v>410</v>
      </c>
      <c r="D6521" s="58" t="s">
        <v>906</v>
      </c>
      <c r="E6521" s="58">
        <v>473</v>
      </c>
      <c r="F6521" s="58">
        <v>24</v>
      </c>
      <c r="G6521" s="59">
        <v>4.5</v>
      </c>
      <c r="H6521" s="58" t="s">
        <v>2781</v>
      </c>
      <c r="I6521" s="59">
        <v>4.75</v>
      </c>
      <c r="J6521">
        <v>1</v>
      </c>
      <c r="K6521" s="191"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1.66</v>
      </c>
      <c r="L6521" s="192" t="str">
        <f t="shared" si="101"/>
        <v>Beer473</v>
      </c>
      <c r="M6521" s="191">
        <f>VLOOKUP(L6521,'Slope %'!C:D,2,0)</f>
        <v>0.12</v>
      </c>
    </row>
    <row r="6522" spans="1:13" x14ac:dyDescent="0.25">
      <c r="A6522">
        <v>65049</v>
      </c>
      <c r="B6522" s="58" t="s">
        <v>5269</v>
      </c>
      <c r="C6522" s="58" t="s">
        <v>414</v>
      </c>
      <c r="D6522" s="58" t="s">
        <v>3087</v>
      </c>
      <c r="E6522" s="58">
        <v>360</v>
      </c>
      <c r="F6522" s="58">
        <v>20</v>
      </c>
      <c r="G6522" s="59">
        <v>13.5</v>
      </c>
      <c r="H6522" s="58" t="s">
        <v>600</v>
      </c>
      <c r="I6522" s="59">
        <v>11.29</v>
      </c>
      <c r="J6522">
        <v>1</v>
      </c>
      <c r="K6522" s="191"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4.3099999999999996</v>
      </c>
      <c r="L6522" s="192" t="str">
        <f t="shared" si="101"/>
        <v>Spirits360</v>
      </c>
      <c r="M6522" s="191">
        <f>VLOOKUP(L6522,'Slope %'!C:D,2,0)</f>
        <v>0.1</v>
      </c>
    </row>
    <row r="6523" spans="1:13" x14ac:dyDescent="0.25">
      <c r="A6523">
        <v>65069</v>
      </c>
      <c r="B6523" s="58" t="s">
        <v>5270</v>
      </c>
      <c r="C6523" s="58" t="s">
        <v>414</v>
      </c>
      <c r="D6523" s="58" t="s">
        <v>1084</v>
      </c>
      <c r="E6523" s="58">
        <v>750</v>
      </c>
      <c r="F6523" s="58">
        <v>6</v>
      </c>
      <c r="G6523" s="59">
        <v>20</v>
      </c>
      <c r="H6523" s="58" t="s">
        <v>425</v>
      </c>
      <c r="I6523" s="59">
        <v>34.99</v>
      </c>
      <c r="J6523">
        <v>1</v>
      </c>
      <c r="K6523" s="191"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11.71</v>
      </c>
      <c r="L6523" s="192" t="str">
        <f t="shared" si="101"/>
        <v>Spirits750</v>
      </c>
      <c r="M6523" s="191">
        <f>VLOOKUP(L6523,'Slope %'!C:D,2,0)</f>
        <v>7.0000000000000007E-2</v>
      </c>
    </row>
    <row r="6524" spans="1:13" x14ac:dyDescent="0.25">
      <c r="A6524">
        <v>65072</v>
      </c>
      <c r="B6524" s="58" t="s">
        <v>5271</v>
      </c>
      <c r="C6524" s="58" t="s">
        <v>410</v>
      </c>
      <c r="D6524" s="58" t="s">
        <v>717</v>
      </c>
      <c r="E6524" s="58">
        <v>473</v>
      </c>
      <c r="F6524" s="58">
        <v>24</v>
      </c>
      <c r="G6524" s="59">
        <v>5.8</v>
      </c>
      <c r="H6524" s="58" t="s">
        <v>3787</v>
      </c>
      <c r="I6524" s="59">
        <v>4.1900000000000004</v>
      </c>
      <c r="J6524">
        <v>1</v>
      </c>
      <c r="K6524" s="191"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2.14</v>
      </c>
      <c r="L6524" s="192" t="str">
        <f t="shared" si="101"/>
        <v>Beer473</v>
      </c>
      <c r="M6524" s="191">
        <f>VLOOKUP(L6524,'Slope %'!C:D,2,0)</f>
        <v>0.12</v>
      </c>
    </row>
    <row r="6525" spans="1:13" x14ac:dyDescent="0.25">
      <c r="A6525">
        <v>65072</v>
      </c>
      <c r="B6525" s="58" t="s">
        <v>5271</v>
      </c>
      <c r="C6525" s="58" t="s">
        <v>410</v>
      </c>
      <c r="D6525" s="58" t="s">
        <v>717</v>
      </c>
      <c r="E6525" s="58">
        <v>473</v>
      </c>
      <c r="F6525" s="58">
        <v>24</v>
      </c>
      <c r="G6525" s="59">
        <v>5.8</v>
      </c>
      <c r="H6525" s="58" t="s">
        <v>3787</v>
      </c>
      <c r="I6525" s="59">
        <v>4.1900000000000004</v>
      </c>
      <c r="J6525">
        <v>1</v>
      </c>
      <c r="K6525" s="191"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2.14</v>
      </c>
      <c r="L6525" s="192" t="str">
        <f t="shared" si="101"/>
        <v>Beer473</v>
      </c>
      <c r="M6525" s="191">
        <f>VLOOKUP(L6525,'Slope %'!C:D,2,0)</f>
        <v>0.12</v>
      </c>
    </row>
    <row r="6526" spans="1:13" x14ac:dyDescent="0.25">
      <c r="A6526">
        <v>65074</v>
      </c>
      <c r="B6526" s="58" t="s">
        <v>5272</v>
      </c>
      <c r="C6526" s="58" t="s">
        <v>673</v>
      </c>
      <c r="D6526" s="58" t="s">
        <v>750</v>
      </c>
      <c r="E6526" s="58">
        <v>200</v>
      </c>
      <c r="F6526" s="58">
        <v>27</v>
      </c>
      <c r="G6526" s="59">
        <v>13.5</v>
      </c>
      <c r="H6526" s="58" t="s">
        <v>1526</v>
      </c>
      <c r="I6526" s="59">
        <v>4.99</v>
      </c>
      <c r="J6526">
        <v>1</v>
      </c>
      <c r="K6526" s="191"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2.87</v>
      </c>
      <c r="L6526" s="192" t="str">
        <f t="shared" si="101"/>
        <v>Ready to Drink200</v>
      </c>
      <c r="M6526" s="191">
        <f>VLOOKUP(L6526,'Slope %'!C:D,2,0)</f>
        <v>0.12</v>
      </c>
    </row>
    <row r="6527" spans="1:13" x14ac:dyDescent="0.25">
      <c r="A6527">
        <v>65107</v>
      </c>
      <c r="B6527" s="58" t="s">
        <v>5273</v>
      </c>
      <c r="C6527" s="58" t="s">
        <v>673</v>
      </c>
      <c r="D6527" s="58" t="s">
        <v>750</v>
      </c>
      <c r="E6527" s="58">
        <v>200</v>
      </c>
      <c r="F6527" s="58">
        <v>27</v>
      </c>
      <c r="G6527" s="59">
        <v>13.5</v>
      </c>
      <c r="H6527" s="58" t="s">
        <v>1526</v>
      </c>
      <c r="I6527" s="59">
        <v>4.99</v>
      </c>
      <c r="J6527">
        <v>1</v>
      </c>
      <c r="K6527" s="191"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2.87</v>
      </c>
      <c r="L6527" s="192" t="str">
        <f t="shared" si="101"/>
        <v>Ready to Drink200</v>
      </c>
      <c r="M6527" s="191">
        <f>VLOOKUP(L6527,'Slope %'!C:D,2,0)</f>
        <v>0.12</v>
      </c>
    </row>
    <row r="6528" spans="1:13" x14ac:dyDescent="0.25">
      <c r="A6528">
        <v>65111</v>
      </c>
      <c r="B6528" s="58" t="s">
        <v>5274</v>
      </c>
      <c r="C6528" s="58" t="s">
        <v>673</v>
      </c>
      <c r="D6528" s="58" t="s">
        <v>1091</v>
      </c>
      <c r="E6528" s="58">
        <v>4260</v>
      </c>
      <c r="F6528" s="58">
        <v>1</v>
      </c>
      <c r="G6528" s="59">
        <v>5.9</v>
      </c>
      <c r="H6528" s="58" t="s">
        <v>1283</v>
      </c>
      <c r="I6528" s="59">
        <v>32.29</v>
      </c>
      <c r="J6528">
        <v>12</v>
      </c>
      <c r="K6528" s="191"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19.62</v>
      </c>
      <c r="L6528" s="192" t="str">
        <f t="shared" si="101"/>
        <v>Ready to Drink4260</v>
      </c>
      <c r="M6528" s="191">
        <f>VLOOKUP(L6528,'Slope %'!C:D,2,0)</f>
        <v>7.0000000000000007E-2</v>
      </c>
    </row>
    <row r="6529" spans="1:13" x14ac:dyDescent="0.25">
      <c r="A6529">
        <v>65154</v>
      </c>
      <c r="B6529" s="58" t="s">
        <v>5275</v>
      </c>
      <c r="C6529" s="58" t="s">
        <v>410</v>
      </c>
      <c r="D6529" s="58" t="s">
        <v>677</v>
      </c>
      <c r="E6529" s="58">
        <v>568</v>
      </c>
      <c r="F6529" s="58">
        <v>24</v>
      </c>
      <c r="G6529" s="59">
        <v>4.5</v>
      </c>
      <c r="H6529" s="58" t="s">
        <v>1695</v>
      </c>
      <c r="I6529" s="59">
        <v>4.79</v>
      </c>
      <c r="J6529">
        <v>1</v>
      </c>
      <c r="K6529" s="191"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2</v>
      </c>
      <c r="L6529" s="192" t="str">
        <f t="shared" si="101"/>
        <v>Beer568</v>
      </c>
      <c r="M6529" s="191">
        <f>VLOOKUP(L6529,'Slope %'!C:D,2,0)</f>
        <v>0.12</v>
      </c>
    </row>
    <row r="6530" spans="1:13" x14ac:dyDescent="0.25">
      <c r="A6530">
        <v>65200</v>
      </c>
      <c r="B6530" s="58" t="s">
        <v>5276</v>
      </c>
      <c r="C6530" s="58" t="s">
        <v>423</v>
      </c>
      <c r="D6530" s="58" t="s">
        <v>851</v>
      </c>
      <c r="E6530" s="58">
        <v>750</v>
      </c>
      <c r="F6530" s="58">
        <v>12</v>
      </c>
      <c r="G6530" s="59">
        <v>8</v>
      </c>
      <c r="H6530" s="58" t="s">
        <v>507</v>
      </c>
      <c r="I6530" s="59">
        <v>14.99</v>
      </c>
      <c r="J6530">
        <v>1</v>
      </c>
      <c r="K6530" s="191"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4.68</v>
      </c>
      <c r="L6530" s="192" t="str">
        <f t="shared" si="101"/>
        <v>Wine750</v>
      </c>
      <c r="M6530" s="191">
        <f>VLOOKUP(L6530,'Slope %'!C:D,2,0)</f>
        <v>0.1</v>
      </c>
    </row>
    <row r="6531" spans="1:13" x14ac:dyDescent="0.25">
      <c r="A6531">
        <v>65201</v>
      </c>
      <c r="B6531" s="58" t="s">
        <v>5277</v>
      </c>
      <c r="C6531" s="58" t="s">
        <v>410</v>
      </c>
      <c r="D6531" s="58" t="s">
        <v>621</v>
      </c>
      <c r="E6531" s="58">
        <v>500</v>
      </c>
      <c r="F6531" s="58">
        <v>24</v>
      </c>
      <c r="G6531" s="59">
        <v>1.9</v>
      </c>
      <c r="H6531" s="58" t="s">
        <v>684</v>
      </c>
      <c r="I6531" s="59">
        <v>3.59</v>
      </c>
      <c r="J6531">
        <v>1</v>
      </c>
      <c r="K6531" s="191"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0.74</v>
      </c>
      <c r="L6531" s="192" t="str">
        <f t="shared" ref="L6531:L6594" si="102">(_xlfn.CONCAT(C6531,E6531))</f>
        <v>Beer500</v>
      </c>
      <c r="M6531" s="191">
        <f>VLOOKUP(L6531,'Slope %'!C:D,2,0)</f>
        <v>0.12</v>
      </c>
    </row>
    <row r="6532" spans="1:13" x14ac:dyDescent="0.25">
      <c r="A6532">
        <v>65203</v>
      </c>
      <c r="B6532" s="58" t="s">
        <v>5278</v>
      </c>
      <c r="C6532" s="58" t="s">
        <v>673</v>
      </c>
      <c r="D6532" s="58" t="s">
        <v>674</v>
      </c>
      <c r="E6532" s="58">
        <v>1000</v>
      </c>
      <c r="F6532" s="58">
        <v>16</v>
      </c>
      <c r="G6532" s="59">
        <v>7</v>
      </c>
      <c r="H6532" s="58" t="s">
        <v>1200</v>
      </c>
      <c r="I6532" s="59">
        <v>7.49</v>
      </c>
      <c r="J6532">
        <v>1</v>
      </c>
      <c r="K6532" s="191"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5.46</v>
      </c>
      <c r="L6532" s="192" t="str">
        <f t="shared" si="102"/>
        <v>Ready to Drink1000</v>
      </c>
      <c r="M6532" s="191">
        <f>VLOOKUP(L6532,'Slope %'!C:D,2,0)</f>
        <v>0.12</v>
      </c>
    </row>
    <row r="6533" spans="1:13" x14ac:dyDescent="0.25">
      <c r="A6533">
        <v>65203</v>
      </c>
      <c r="B6533" s="58" t="s">
        <v>5278</v>
      </c>
      <c r="C6533" s="58" t="s">
        <v>673</v>
      </c>
      <c r="D6533" s="58" t="s">
        <v>674</v>
      </c>
      <c r="E6533" s="58">
        <v>1000</v>
      </c>
      <c r="F6533" s="58">
        <v>16</v>
      </c>
      <c r="G6533" s="59">
        <v>7</v>
      </c>
      <c r="H6533" s="58" t="s">
        <v>1200</v>
      </c>
      <c r="I6533" s="59">
        <v>7.49</v>
      </c>
      <c r="J6533">
        <v>1</v>
      </c>
      <c r="K6533" s="191"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5.46</v>
      </c>
      <c r="L6533" s="192" t="str">
        <f t="shared" si="102"/>
        <v>Ready to Drink1000</v>
      </c>
      <c r="M6533" s="191">
        <f>VLOOKUP(L6533,'Slope %'!C:D,2,0)</f>
        <v>0.12</v>
      </c>
    </row>
    <row r="6534" spans="1:13" x14ac:dyDescent="0.25">
      <c r="A6534">
        <v>65204</v>
      </c>
      <c r="B6534" s="58" t="s">
        <v>5279</v>
      </c>
      <c r="C6534" s="58" t="s">
        <v>673</v>
      </c>
      <c r="D6534" s="58" t="s">
        <v>674</v>
      </c>
      <c r="E6534" s="58">
        <v>1000</v>
      </c>
      <c r="F6534" s="58">
        <v>16</v>
      </c>
      <c r="G6534" s="59">
        <v>7</v>
      </c>
      <c r="H6534" s="58" t="s">
        <v>1200</v>
      </c>
      <c r="I6534" s="59">
        <v>7.49</v>
      </c>
      <c r="J6534">
        <v>1</v>
      </c>
      <c r="K6534" s="191"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5.46</v>
      </c>
      <c r="L6534" s="192" t="str">
        <f t="shared" si="102"/>
        <v>Ready to Drink1000</v>
      </c>
      <c r="M6534" s="191">
        <f>VLOOKUP(L6534,'Slope %'!C:D,2,0)</f>
        <v>0.12</v>
      </c>
    </row>
    <row r="6535" spans="1:13" x14ac:dyDescent="0.25">
      <c r="A6535">
        <v>65204</v>
      </c>
      <c r="B6535" s="58" t="s">
        <v>5279</v>
      </c>
      <c r="C6535" s="58" t="s">
        <v>673</v>
      </c>
      <c r="D6535" s="58" t="s">
        <v>674</v>
      </c>
      <c r="E6535" s="58">
        <v>1000</v>
      </c>
      <c r="F6535" s="58">
        <v>16</v>
      </c>
      <c r="G6535" s="59">
        <v>7</v>
      </c>
      <c r="H6535" s="58" t="s">
        <v>1200</v>
      </c>
      <c r="I6535" s="59">
        <v>7.49</v>
      </c>
      <c r="J6535">
        <v>1</v>
      </c>
      <c r="K6535" s="191"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5.46</v>
      </c>
      <c r="L6535" s="192" t="str">
        <f t="shared" si="102"/>
        <v>Ready to Drink1000</v>
      </c>
      <c r="M6535" s="191">
        <f>VLOOKUP(L6535,'Slope %'!C:D,2,0)</f>
        <v>0.12</v>
      </c>
    </row>
    <row r="6536" spans="1:13" x14ac:dyDescent="0.25">
      <c r="A6536">
        <v>65205</v>
      </c>
      <c r="B6536" s="58" t="s">
        <v>5280</v>
      </c>
      <c r="C6536" s="58" t="s">
        <v>673</v>
      </c>
      <c r="D6536" s="58" t="s">
        <v>674</v>
      </c>
      <c r="E6536" s="58">
        <v>1000</v>
      </c>
      <c r="F6536" s="58">
        <v>16</v>
      </c>
      <c r="G6536" s="59">
        <v>7</v>
      </c>
      <c r="H6536" s="58" t="s">
        <v>1200</v>
      </c>
      <c r="I6536" s="59">
        <v>7.49</v>
      </c>
      <c r="J6536">
        <v>1</v>
      </c>
      <c r="K6536" s="191"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5.46</v>
      </c>
      <c r="L6536" s="192" t="str">
        <f t="shared" si="102"/>
        <v>Ready to Drink1000</v>
      </c>
      <c r="M6536" s="191">
        <f>VLOOKUP(L6536,'Slope %'!C:D,2,0)</f>
        <v>0.12</v>
      </c>
    </row>
    <row r="6537" spans="1:13" x14ac:dyDescent="0.25">
      <c r="A6537">
        <v>65205</v>
      </c>
      <c r="B6537" s="58" t="s">
        <v>5280</v>
      </c>
      <c r="C6537" s="58" t="s">
        <v>673</v>
      </c>
      <c r="D6537" s="58" t="s">
        <v>674</v>
      </c>
      <c r="E6537" s="58">
        <v>1000</v>
      </c>
      <c r="F6537" s="58">
        <v>16</v>
      </c>
      <c r="G6537" s="59">
        <v>7</v>
      </c>
      <c r="H6537" s="58" t="s">
        <v>1200</v>
      </c>
      <c r="I6537" s="59">
        <v>7.49</v>
      </c>
      <c r="J6537">
        <v>1</v>
      </c>
      <c r="K6537" s="191"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5.46</v>
      </c>
      <c r="L6537" s="192" t="str">
        <f t="shared" si="102"/>
        <v>Ready to Drink1000</v>
      </c>
      <c r="M6537" s="191">
        <f>VLOOKUP(L6537,'Slope %'!C:D,2,0)</f>
        <v>0.12</v>
      </c>
    </row>
    <row r="6538" spans="1:13" x14ac:dyDescent="0.25">
      <c r="A6538">
        <v>65207</v>
      </c>
      <c r="B6538" s="58" t="s">
        <v>5281</v>
      </c>
      <c r="C6538" s="58" t="s">
        <v>423</v>
      </c>
      <c r="D6538" s="58" t="s">
        <v>476</v>
      </c>
      <c r="E6538" s="58">
        <v>4000</v>
      </c>
      <c r="F6538" s="58">
        <v>4</v>
      </c>
      <c r="G6538" s="59">
        <v>12.5</v>
      </c>
      <c r="H6538" s="58" t="s">
        <v>425</v>
      </c>
      <c r="I6538" s="59">
        <v>45.99</v>
      </c>
      <c r="J6538">
        <v>1</v>
      </c>
      <c r="K6538" s="191"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32.51</v>
      </c>
      <c r="L6538" s="192" t="str">
        <f t="shared" si="102"/>
        <v>Wine4000</v>
      </c>
      <c r="M6538" s="191">
        <f>VLOOKUP(L6538,'Slope %'!C:D,2,0)</f>
        <v>0.05</v>
      </c>
    </row>
    <row r="6539" spans="1:13" x14ac:dyDescent="0.25">
      <c r="A6539">
        <v>65208</v>
      </c>
      <c r="B6539" s="58" t="s">
        <v>5282</v>
      </c>
      <c r="C6539" s="58" t="s">
        <v>673</v>
      </c>
      <c r="D6539" s="58" t="s">
        <v>674</v>
      </c>
      <c r="E6539" s="58">
        <v>1000</v>
      </c>
      <c r="F6539" s="58">
        <v>16</v>
      </c>
      <c r="G6539" s="59">
        <v>7</v>
      </c>
      <c r="H6539" s="58" t="s">
        <v>1200</v>
      </c>
      <c r="I6539" s="59">
        <v>7.49</v>
      </c>
      <c r="J6539">
        <v>1</v>
      </c>
      <c r="K6539" s="191"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5.46</v>
      </c>
      <c r="L6539" s="192" t="str">
        <f t="shared" si="102"/>
        <v>Ready to Drink1000</v>
      </c>
      <c r="M6539" s="191">
        <f>VLOOKUP(L6539,'Slope %'!C:D,2,0)</f>
        <v>0.12</v>
      </c>
    </row>
    <row r="6540" spans="1:13" x14ac:dyDescent="0.25">
      <c r="A6540">
        <v>65208</v>
      </c>
      <c r="B6540" s="58" t="s">
        <v>5282</v>
      </c>
      <c r="C6540" s="58" t="s">
        <v>673</v>
      </c>
      <c r="D6540" s="58" t="s">
        <v>674</v>
      </c>
      <c r="E6540" s="58">
        <v>1000</v>
      </c>
      <c r="F6540" s="58">
        <v>16</v>
      </c>
      <c r="G6540" s="59">
        <v>7</v>
      </c>
      <c r="H6540" s="58" t="s">
        <v>1200</v>
      </c>
      <c r="I6540" s="59">
        <v>7.49</v>
      </c>
      <c r="J6540">
        <v>1</v>
      </c>
      <c r="K6540" s="191"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5.46</v>
      </c>
      <c r="L6540" s="192" t="str">
        <f t="shared" si="102"/>
        <v>Ready to Drink1000</v>
      </c>
      <c r="M6540" s="191">
        <f>VLOOKUP(L6540,'Slope %'!C:D,2,0)</f>
        <v>0.12</v>
      </c>
    </row>
    <row r="6541" spans="1:13" x14ac:dyDescent="0.25">
      <c r="A6541">
        <v>65209</v>
      </c>
      <c r="B6541" s="58" t="s">
        <v>5283</v>
      </c>
      <c r="C6541" s="58" t="s">
        <v>673</v>
      </c>
      <c r="D6541" s="58" t="s">
        <v>674</v>
      </c>
      <c r="E6541" s="58">
        <v>1000</v>
      </c>
      <c r="F6541" s="58">
        <v>16</v>
      </c>
      <c r="G6541" s="59">
        <v>7</v>
      </c>
      <c r="H6541" s="58" t="s">
        <v>1200</v>
      </c>
      <c r="I6541" s="59">
        <v>7.49</v>
      </c>
      <c r="J6541">
        <v>1</v>
      </c>
      <c r="K6541" s="191"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5.46</v>
      </c>
      <c r="L6541" s="192" t="str">
        <f t="shared" si="102"/>
        <v>Ready to Drink1000</v>
      </c>
      <c r="M6541" s="191">
        <f>VLOOKUP(L6541,'Slope %'!C:D,2,0)</f>
        <v>0.12</v>
      </c>
    </row>
    <row r="6542" spans="1:13" x14ac:dyDescent="0.25">
      <c r="A6542">
        <v>65209</v>
      </c>
      <c r="B6542" s="58" t="s">
        <v>5283</v>
      </c>
      <c r="C6542" s="58" t="s">
        <v>673</v>
      </c>
      <c r="D6542" s="58" t="s">
        <v>674</v>
      </c>
      <c r="E6542" s="58">
        <v>1000</v>
      </c>
      <c r="F6542" s="58">
        <v>16</v>
      </c>
      <c r="G6542" s="59">
        <v>7</v>
      </c>
      <c r="H6542" s="58" t="s">
        <v>1200</v>
      </c>
      <c r="I6542" s="59">
        <v>7.49</v>
      </c>
      <c r="J6542">
        <v>1</v>
      </c>
      <c r="K6542" s="191"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5.46</v>
      </c>
      <c r="L6542" s="192" t="str">
        <f t="shared" si="102"/>
        <v>Ready to Drink1000</v>
      </c>
      <c r="M6542" s="191">
        <f>VLOOKUP(L6542,'Slope %'!C:D,2,0)</f>
        <v>0.12</v>
      </c>
    </row>
    <row r="6543" spans="1:13" x14ac:dyDescent="0.25">
      <c r="A6543">
        <v>65212</v>
      </c>
      <c r="B6543" s="58" t="s">
        <v>5284</v>
      </c>
      <c r="C6543" s="58" t="s">
        <v>673</v>
      </c>
      <c r="D6543" s="58" t="s">
        <v>674</v>
      </c>
      <c r="E6543" s="58">
        <v>1000</v>
      </c>
      <c r="F6543" s="58">
        <v>16</v>
      </c>
      <c r="G6543" s="59">
        <v>7</v>
      </c>
      <c r="H6543" s="58" t="s">
        <v>1200</v>
      </c>
      <c r="I6543" s="59">
        <v>7.49</v>
      </c>
      <c r="J6543">
        <v>1</v>
      </c>
      <c r="K6543" s="191"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5.46</v>
      </c>
      <c r="L6543" s="192" t="str">
        <f t="shared" si="102"/>
        <v>Ready to Drink1000</v>
      </c>
      <c r="M6543" s="191">
        <f>VLOOKUP(L6543,'Slope %'!C:D,2,0)</f>
        <v>0.12</v>
      </c>
    </row>
    <row r="6544" spans="1:13" x14ac:dyDescent="0.25">
      <c r="A6544">
        <v>65212</v>
      </c>
      <c r="B6544" s="58" t="s">
        <v>5284</v>
      </c>
      <c r="C6544" s="58" t="s">
        <v>673</v>
      </c>
      <c r="D6544" s="58" t="s">
        <v>674</v>
      </c>
      <c r="E6544" s="58">
        <v>1000</v>
      </c>
      <c r="F6544" s="58">
        <v>16</v>
      </c>
      <c r="G6544" s="59">
        <v>7</v>
      </c>
      <c r="H6544" s="58" t="s">
        <v>1200</v>
      </c>
      <c r="I6544" s="59">
        <v>7.49</v>
      </c>
      <c r="J6544">
        <v>1</v>
      </c>
      <c r="K6544" s="191"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5.46</v>
      </c>
      <c r="L6544" s="192" t="str">
        <f t="shared" si="102"/>
        <v>Ready to Drink1000</v>
      </c>
      <c r="M6544" s="191">
        <f>VLOOKUP(L6544,'Slope %'!C:D,2,0)</f>
        <v>0.12</v>
      </c>
    </row>
    <row r="6545" spans="1:13" x14ac:dyDescent="0.25">
      <c r="A6545">
        <v>65213</v>
      </c>
      <c r="B6545" s="58" t="s">
        <v>5285</v>
      </c>
      <c r="C6545" s="58" t="s">
        <v>673</v>
      </c>
      <c r="D6545" s="58" t="s">
        <v>674</v>
      </c>
      <c r="E6545" s="58">
        <v>1000</v>
      </c>
      <c r="F6545" s="58">
        <v>16</v>
      </c>
      <c r="G6545" s="59">
        <v>7</v>
      </c>
      <c r="H6545" s="58" t="s">
        <v>1200</v>
      </c>
      <c r="I6545" s="59">
        <v>6.99</v>
      </c>
      <c r="J6545">
        <v>1</v>
      </c>
      <c r="K6545" s="191"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5.46</v>
      </c>
      <c r="L6545" s="192" t="str">
        <f t="shared" si="102"/>
        <v>Ready to Drink1000</v>
      </c>
      <c r="M6545" s="191">
        <f>VLOOKUP(L6545,'Slope %'!C:D,2,0)</f>
        <v>0.12</v>
      </c>
    </row>
    <row r="6546" spans="1:13" x14ac:dyDescent="0.25">
      <c r="A6546">
        <v>65213</v>
      </c>
      <c r="B6546" s="58" t="s">
        <v>5285</v>
      </c>
      <c r="C6546" s="58" t="s">
        <v>673</v>
      </c>
      <c r="D6546" s="58" t="s">
        <v>674</v>
      </c>
      <c r="E6546" s="58">
        <v>1000</v>
      </c>
      <c r="F6546" s="58">
        <v>16</v>
      </c>
      <c r="G6546" s="59">
        <v>7</v>
      </c>
      <c r="H6546" s="58" t="s">
        <v>1200</v>
      </c>
      <c r="I6546" s="59">
        <v>6.99</v>
      </c>
      <c r="J6546">
        <v>1</v>
      </c>
      <c r="K6546" s="191"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5.46</v>
      </c>
      <c r="L6546" s="192" t="str">
        <f t="shared" si="102"/>
        <v>Ready to Drink1000</v>
      </c>
      <c r="M6546" s="191">
        <f>VLOOKUP(L6546,'Slope %'!C:D,2,0)</f>
        <v>0.12</v>
      </c>
    </row>
    <row r="6547" spans="1:13" x14ac:dyDescent="0.25">
      <c r="A6547">
        <v>65215</v>
      </c>
      <c r="B6547" s="58" t="s">
        <v>5286</v>
      </c>
      <c r="C6547" s="58" t="s">
        <v>423</v>
      </c>
      <c r="D6547" s="58" t="s">
        <v>465</v>
      </c>
      <c r="E6547" s="58">
        <v>4000</v>
      </c>
      <c r="F6547" s="58">
        <v>4</v>
      </c>
      <c r="G6547" s="59">
        <v>12</v>
      </c>
      <c r="H6547" s="58" t="s">
        <v>425</v>
      </c>
      <c r="I6547" s="59">
        <v>45.99</v>
      </c>
      <c r="J6547">
        <v>1</v>
      </c>
      <c r="K6547" s="191"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31.2</v>
      </c>
      <c r="L6547" s="192" t="str">
        <f t="shared" si="102"/>
        <v>Wine4000</v>
      </c>
      <c r="M6547" s="191">
        <f>VLOOKUP(L6547,'Slope %'!C:D,2,0)</f>
        <v>0.05</v>
      </c>
    </row>
    <row r="6548" spans="1:13" x14ac:dyDescent="0.25">
      <c r="A6548">
        <v>65217</v>
      </c>
      <c r="B6548" s="58" t="s">
        <v>5287</v>
      </c>
      <c r="C6548" s="58" t="s">
        <v>673</v>
      </c>
      <c r="D6548" s="58" t="s">
        <v>1398</v>
      </c>
      <c r="E6548" s="58">
        <v>2840</v>
      </c>
      <c r="F6548" s="58">
        <v>3</v>
      </c>
      <c r="G6548" s="59">
        <v>5</v>
      </c>
      <c r="H6548" s="58" t="s">
        <v>2131</v>
      </c>
      <c r="I6548" s="59">
        <v>29.99</v>
      </c>
      <c r="J6548">
        <v>8</v>
      </c>
      <c r="K6548" s="191"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11.09</v>
      </c>
      <c r="L6548" s="192" t="str">
        <f t="shared" si="102"/>
        <v>Ready to Drink2840</v>
      </c>
      <c r="M6548" s="191">
        <f>VLOOKUP(L6548,'Slope %'!C:D,2,0)</f>
        <v>7.0000000000000007E-2</v>
      </c>
    </row>
    <row r="6549" spans="1:13" x14ac:dyDescent="0.25">
      <c r="A6549">
        <v>65217</v>
      </c>
      <c r="B6549" s="58" t="s">
        <v>5287</v>
      </c>
      <c r="C6549" s="58" t="s">
        <v>673</v>
      </c>
      <c r="D6549" s="58" t="s">
        <v>1398</v>
      </c>
      <c r="E6549" s="58">
        <v>2840</v>
      </c>
      <c r="F6549" s="58">
        <v>3</v>
      </c>
      <c r="G6549" s="59">
        <v>5</v>
      </c>
      <c r="H6549" s="58" t="s">
        <v>2131</v>
      </c>
      <c r="I6549" s="59">
        <v>29.99</v>
      </c>
      <c r="J6549">
        <v>8</v>
      </c>
      <c r="K6549" s="191"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11.09</v>
      </c>
      <c r="L6549" s="192" t="str">
        <f t="shared" si="102"/>
        <v>Ready to Drink2840</v>
      </c>
      <c r="M6549" s="191">
        <f>VLOOKUP(L6549,'Slope %'!C:D,2,0)</f>
        <v>7.0000000000000007E-2</v>
      </c>
    </row>
    <row r="6550" spans="1:13" x14ac:dyDescent="0.25">
      <c r="A6550">
        <v>65221</v>
      </c>
      <c r="B6550" s="58" t="s">
        <v>5288</v>
      </c>
      <c r="C6550" s="58" t="s">
        <v>410</v>
      </c>
      <c r="D6550" s="58" t="s">
        <v>717</v>
      </c>
      <c r="E6550" s="58">
        <v>473</v>
      </c>
      <c r="F6550" s="58">
        <v>24</v>
      </c>
      <c r="G6550" s="59">
        <v>4</v>
      </c>
      <c r="H6550" s="58" t="s">
        <v>3485</v>
      </c>
      <c r="I6550" s="59">
        <v>4.0999999999999996</v>
      </c>
      <c r="J6550">
        <v>1</v>
      </c>
      <c r="K6550" s="191"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1.48</v>
      </c>
      <c r="L6550" s="192" t="str">
        <f t="shared" si="102"/>
        <v>Beer473</v>
      </c>
      <c r="M6550" s="191">
        <f>VLOOKUP(L6550,'Slope %'!C:D,2,0)</f>
        <v>0.12</v>
      </c>
    </row>
    <row r="6551" spans="1:13" x14ac:dyDescent="0.25">
      <c r="A6551">
        <v>65221</v>
      </c>
      <c r="B6551" s="58" t="s">
        <v>5288</v>
      </c>
      <c r="C6551" s="58" t="s">
        <v>410</v>
      </c>
      <c r="D6551" s="58" t="s">
        <v>717</v>
      </c>
      <c r="E6551" s="58">
        <v>473</v>
      </c>
      <c r="F6551" s="58">
        <v>24</v>
      </c>
      <c r="G6551" s="59">
        <v>4</v>
      </c>
      <c r="H6551" s="58" t="s">
        <v>3485</v>
      </c>
      <c r="I6551" s="59">
        <v>4.0999999999999996</v>
      </c>
      <c r="J6551">
        <v>1</v>
      </c>
      <c r="K6551" s="191"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1.48</v>
      </c>
      <c r="L6551" s="192" t="str">
        <f t="shared" si="102"/>
        <v>Beer473</v>
      </c>
      <c r="M6551" s="191">
        <f>VLOOKUP(L6551,'Slope %'!C:D,2,0)</f>
        <v>0.12</v>
      </c>
    </row>
    <row r="6552" spans="1:13" x14ac:dyDescent="0.25">
      <c r="A6552">
        <v>65226</v>
      </c>
      <c r="B6552" s="58" t="s">
        <v>5289</v>
      </c>
      <c r="C6552" s="58" t="s">
        <v>423</v>
      </c>
      <c r="D6552" s="58" t="s">
        <v>520</v>
      </c>
      <c r="E6552" s="58">
        <v>750</v>
      </c>
      <c r="F6552" s="58">
        <v>6</v>
      </c>
      <c r="G6552" s="59">
        <v>9</v>
      </c>
      <c r="H6552" s="58" t="s">
        <v>628</v>
      </c>
      <c r="I6552" s="59">
        <v>44.99</v>
      </c>
      <c r="J6552">
        <v>1</v>
      </c>
      <c r="K6552" s="191"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5.27</v>
      </c>
      <c r="L6552" s="192" t="str">
        <f t="shared" si="102"/>
        <v>Wine750</v>
      </c>
      <c r="M6552" s="191">
        <f>VLOOKUP(L6552,'Slope %'!C:D,2,0)</f>
        <v>0.1</v>
      </c>
    </row>
    <row r="6553" spans="1:13" x14ac:dyDescent="0.25">
      <c r="A6553">
        <v>65228</v>
      </c>
      <c r="B6553" s="58" t="s">
        <v>5290</v>
      </c>
      <c r="C6553" s="58" t="s">
        <v>423</v>
      </c>
      <c r="D6553" s="58" t="s">
        <v>465</v>
      </c>
      <c r="E6553" s="58">
        <v>750</v>
      </c>
      <c r="F6553" s="58">
        <v>12</v>
      </c>
      <c r="G6553" s="59">
        <v>12.5</v>
      </c>
      <c r="H6553" s="58" t="s">
        <v>456</v>
      </c>
      <c r="I6553" s="59">
        <v>11.99</v>
      </c>
      <c r="J6553">
        <v>1</v>
      </c>
      <c r="K6553" s="191"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7.32</v>
      </c>
      <c r="L6553" s="192" t="str">
        <f t="shared" si="102"/>
        <v>Wine750</v>
      </c>
      <c r="M6553" s="191">
        <f>VLOOKUP(L6553,'Slope %'!C:D,2,0)</f>
        <v>0.1</v>
      </c>
    </row>
    <row r="6554" spans="1:13" x14ac:dyDescent="0.25">
      <c r="A6554">
        <v>65239</v>
      </c>
      <c r="B6554" s="58" t="s">
        <v>5291</v>
      </c>
      <c r="C6554" s="58" t="s">
        <v>410</v>
      </c>
      <c r="D6554" s="58" t="s">
        <v>411</v>
      </c>
      <c r="E6554" s="58">
        <v>4260</v>
      </c>
      <c r="F6554" s="58">
        <v>2</v>
      </c>
      <c r="G6554" s="59">
        <v>4.2</v>
      </c>
      <c r="H6554" s="58" t="s">
        <v>2781</v>
      </c>
      <c r="I6554" s="59">
        <v>32.99</v>
      </c>
      <c r="J6554">
        <v>12</v>
      </c>
      <c r="K6554" s="191"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13.97</v>
      </c>
      <c r="L6554" s="192" t="str">
        <f t="shared" si="102"/>
        <v>Beer4260</v>
      </c>
      <c r="M6554" s="191">
        <f>VLOOKUP(L6554,'Slope %'!C:D,2,0)</f>
        <v>7.0000000000000007E-2</v>
      </c>
    </row>
    <row r="6555" spans="1:13" x14ac:dyDescent="0.25">
      <c r="A6555">
        <v>65239</v>
      </c>
      <c r="B6555" s="58" t="s">
        <v>5291</v>
      </c>
      <c r="C6555" s="58" t="s">
        <v>410</v>
      </c>
      <c r="D6555" s="58" t="s">
        <v>411</v>
      </c>
      <c r="E6555" s="58">
        <v>4260</v>
      </c>
      <c r="F6555" s="58">
        <v>2</v>
      </c>
      <c r="G6555" s="59">
        <v>4.2</v>
      </c>
      <c r="H6555" s="58" t="s">
        <v>2781</v>
      </c>
      <c r="I6555" s="59">
        <v>32.99</v>
      </c>
      <c r="J6555">
        <v>12</v>
      </c>
      <c r="K6555" s="191"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13.97</v>
      </c>
      <c r="L6555" s="192" t="str">
        <f t="shared" si="102"/>
        <v>Beer4260</v>
      </c>
      <c r="M6555" s="191">
        <f>VLOOKUP(L6555,'Slope %'!C:D,2,0)</f>
        <v>7.0000000000000007E-2</v>
      </c>
    </row>
    <row r="6556" spans="1:13" x14ac:dyDescent="0.25">
      <c r="A6556">
        <v>65241</v>
      </c>
      <c r="B6556" s="58" t="s">
        <v>5292</v>
      </c>
      <c r="C6556" s="58" t="s">
        <v>410</v>
      </c>
      <c r="D6556" s="58" t="s">
        <v>906</v>
      </c>
      <c r="E6556" s="58">
        <v>473</v>
      </c>
      <c r="F6556" s="58">
        <v>24</v>
      </c>
      <c r="G6556" s="59">
        <v>5.3</v>
      </c>
      <c r="H6556" s="58" t="s">
        <v>1810</v>
      </c>
      <c r="I6556" s="59">
        <v>4.5</v>
      </c>
      <c r="J6556">
        <v>1</v>
      </c>
      <c r="K6556" s="191"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1.96</v>
      </c>
      <c r="L6556" s="192" t="str">
        <f t="shared" si="102"/>
        <v>Beer473</v>
      </c>
      <c r="M6556" s="191">
        <f>VLOOKUP(L6556,'Slope %'!C:D,2,0)</f>
        <v>0.12</v>
      </c>
    </row>
    <row r="6557" spans="1:13" x14ac:dyDescent="0.25">
      <c r="A6557">
        <v>65241</v>
      </c>
      <c r="B6557" s="58" t="s">
        <v>5292</v>
      </c>
      <c r="C6557" s="58" t="s">
        <v>410</v>
      </c>
      <c r="D6557" s="58" t="s">
        <v>906</v>
      </c>
      <c r="E6557" s="58">
        <v>473</v>
      </c>
      <c r="F6557" s="58">
        <v>24</v>
      </c>
      <c r="G6557" s="59">
        <v>5.3</v>
      </c>
      <c r="H6557" s="58" t="s">
        <v>1810</v>
      </c>
      <c r="I6557" s="59">
        <v>4.5</v>
      </c>
      <c r="J6557">
        <v>1</v>
      </c>
      <c r="K6557" s="191"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1.96</v>
      </c>
      <c r="L6557" s="192" t="str">
        <f t="shared" si="102"/>
        <v>Beer473</v>
      </c>
      <c r="M6557" s="191">
        <f>VLOOKUP(L6557,'Slope %'!C:D,2,0)</f>
        <v>0.12</v>
      </c>
    </row>
    <row r="6558" spans="1:13" x14ac:dyDescent="0.25">
      <c r="A6558">
        <v>65269</v>
      </c>
      <c r="B6558" s="58" t="s">
        <v>5293</v>
      </c>
      <c r="C6558" s="58" t="s">
        <v>410</v>
      </c>
      <c r="D6558" s="58" t="s">
        <v>717</v>
      </c>
      <c r="E6558" s="58">
        <v>473</v>
      </c>
      <c r="F6558" s="58">
        <v>24</v>
      </c>
      <c r="G6558" s="59">
        <v>6.5</v>
      </c>
      <c r="H6558" s="58" t="s">
        <v>1526</v>
      </c>
      <c r="I6558" s="59">
        <v>5.29</v>
      </c>
      <c r="J6558">
        <v>1</v>
      </c>
      <c r="K6558" s="191"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2.4</v>
      </c>
      <c r="L6558" s="192" t="str">
        <f t="shared" si="102"/>
        <v>Beer473</v>
      </c>
      <c r="M6558" s="191">
        <f>VLOOKUP(L6558,'Slope %'!C:D,2,0)</f>
        <v>0.12</v>
      </c>
    </row>
    <row r="6559" spans="1:13" x14ac:dyDescent="0.25">
      <c r="A6559">
        <v>65269</v>
      </c>
      <c r="B6559" s="58" t="s">
        <v>5293</v>
      </c>
      <c r="C6559" s="58" t="s">
        <v>410</v>
      </c>
      <c r="D6559" s="58" t="s">
        <v>717</v>
      </c>
      <c r="E6559" s="58">
        <v>473</v>
      </c>
      <c r="F6559" s="58">
        <v>24</v>
      </c>
      <c r="G6559" s="59">
        <v>6.5</v>
      </c>
      <c r="H6559" s="58" t="s">
        <v>1526</v>
      </c>
      <c r="I6559" s="59">
        <v>5.29</v>
      </c>
      <c r="J6559">
        <v>1</v>
      </c>
      <c r="K6559" s="191"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2.4</v>
      </c>
      <c r="L6559" s="192" t="str">
        <f t="shared" si="102"/>
        <v>Beer473</v>
      </c>
      <c r="M6559" s="191">
        <f>VLOOKUP(L6559,'Slope %'!C:D,2,0)</f>
        <v>0.12</v>
      </c>
    </row>
    <row r="6560" spans="1:13" x14ac:dyDescent="0.25">
      <c r="A6560">
        <v>65270</v>
      </c>
      <c r="B6560" s="58" t="s">
        <v>5294</v>
      </c>
      <c r="C6560" s="58" t="s">
        <v>410</v>
      </c>
      <c r="D6560" s="58" t="s">
        <v>677</v>
      </c>
      <c r="E6560" s="58">
        <v>473</v>
      </c>
      <c r="F6560" s="58">
        <v>24</v>
      </c>
      <c r="G6560" s="59">
        <v>4.5</v>
      </c>
      <c r="H6560" s="58" t="s">
        <v>1526</v>
      </c>
      <c r="I6560" s="59">
        <v>4.79</v>
      </c>
      <c r="J6560">
        <v>1</v>
      </c>
      <c r="K6560" s="191"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1.66</v>
      </c>
      <c r="L6560" s="192" t="str">
        <f t="shared" si="102"/>
        <v>Beer473</v>
      </c>
      <c r="M6560" s="191">
        <f>VLOOKUP(L6560,'Slope %'!C:D,2,0)</f>
        <v>0.12</v>
      </c>
    </row>
    <row r="6561" spans="1:13" x14ac:dyDescent="0.25">
      <c r="A6561">
        <v>65270</v>
      </c>
      <c r="B6561" s="58" t="s">
        <v>5294</v>
      </c>
      <c r="C6561" s="58" t="s">
        <v>410</v>
      </c>
      <c r="D6561" s="58" t="s">
        <v>677</v>
      </c>
      <c r="E6561" s="58">
        <v>473</v>
      </c>
      <c r="F6561" s="58">
        <v>24</v>
      </c>
      <c r="G6561" s="59">
        <v>4.5</v>
      </c>
      <c r="H6561" s="58" t="s">
        <v>1526</v>
      </c>
      <c r="I6561" s="59">
        <v>4.79</v>
      </c>
      <c r="J6561">
        <v>1</v>
      </c>
      <c r="K6561" s="191"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1.66</v>
      </c>
      <c r="L6561" s="192" t="str">
        <f t="shared" si="102"/>
        <v>Beer473</v>
      </c>
      <c r="M6561" s="191">
        <f>VLOOKUP(L6561,'Slope %'!C:D,2,0)</f>
        <v>0.12</v>
      </c>
    </row>
    <row r="6562" spans="1:13" x14ac:dyDescent="0.25">
      <c r="A6562">
        <v>65272</v>
      </c>
      <c r="B6562" s="58" t="s">
        <v>5295</v>
      </c>
      <c r="C6562" s="58" t="s">
        <v>410</v>
      </c>
      <c r="D6562" s="58" t="s">
        <v>717</v>
      </c>
      <c r="E6562" s="58">
        <v>473</v>
      </c>
      <c r="F6562" s="58">
        <v>24</v>
      </c>
      <c r="G6562" s="59">
        <v>6.5</v>
      </c>
      <c r="H6562" s="58" t="s">
        <v>1526</v>
      </c>
      <c r="I6562" s="59">
        <v>5.49</v>
      </c>
      <c r="J6562">
        <v>1</v>
      </c>
      <c r="K6562" s="191"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2.4</v>
      </c>
      <c r="L6562" s="192" t="str">
        <f t="shared" si="102"/>
        <v>Beer473</v>
      </c>
      <c r="M6562" s="191">
        <f>VLOOKUP(L6562,'Slope %'!C:D,2,0)</f>
        <v>0.12</v>
      </c>
    </row>
    <row r="6563" spans="1:13" x14ac:dyDescent="0.25">
      <c r="A6563">
        <v>65272</v>
      </c>
      <c r="B6563" s="58" t="s">
        <v>5295</v>
      </c>
      <c r="C6563" s="58" t="s">
        <v>410</v>
      </c>
      <c r="D6563" s="58" t="s">
        <v>717</v>
      </c>
      <c r="E6563" s="58">
        <v>473</v>
      </c>
      <c r="F6563" s="58">
        <v>24</v>
      </c>
      <c r="G6563" s="59">
        <v>6.5</v>
      </c>
      <c r="H6563" s="58" t="s">
        <v>1526</v>
      </c>
      <c r="I6563" s="59">
        <v>5.49</v>
      </c>
      <c r="J6563">
        <v>1</v>
      </c>
      <c r="K6563" s="191"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2.4</v>
      </c>
      <c r="L6563" s="192" t="str">
        <f t="shared" si="102"/>
        <v>Beer473</v>
      </c>
      <c r="M6563" s="191">
        <f>VLOOKUP(L6563,'Slope %'!C:D,2,0)</f>
        <v>0.12</v>
      </c>
    </row>
    <row r="6564" spans="1:13" x14ac:dyDescent="0.25">
      <c r="A6564">
        <v>65274</v>
      </c>
      <c r="B6564" s="58" t="s">
        <v>5296</v>
      </c>
      <c r="C6564" s="58" t="s">
        <v>410</v>
      </c>
      <c r="D6564" s="58" t="s">
        <v>677</v>
      </c>
      <c r="E6564" s="58">
        <v>473</v>
      </c>
      <c r="F6564" s="58">
        <v>24</v>
      </c>
      <c r="G6564" s="59">
        <v>5.5</v>
      </c>
      <c r="H6564" s="58" t="s">
        <v>1526</v>
      </c>
      <c r="I6564" s="59">
        <v>4.99</v>
      </c>
      <c r="J6564">
        <v>1</v>
      </c>
      <c r="K6564" s="191"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2.0299999999999998</v>
      </c>
      <c r="L6564" s="192" t="str">
        <f t="shared" si="102"/>
        <v>Beer473</v>
      </c>
      <c r="M6564" s="191">
        <f>VLOOKUP(L6564,'Slope %'!C:D,2,0)</f>
        <v>0.12</v>
      </c>
    </row>
    <row r="6565" spans="1:13" x14ac:dyDescent="0.25">
      <c r="A6565">
        <v>65274</v>
      </c>
      <c r="B6565" s="58" t="s">
        <v>5296</v>
      </c>
      <c r="C6565" s="58" t="s">
        <v>410</v>
      </c>
      <c r="D6565" s="58" t="s">
        <v>677</v>
      </c>
      <c r="E6565" s="58">
        <v>473</v>
      </c>
      <c r="F6565" s="58">
        <v>24</v>
      </c>
      <c r="G6565" s="59">
        <v>5.5</v>
      </c>
      <c r="H6565" s="58" t="s">
        <v>1526</v>
      </c>
      <c r="I6565" s="59">
        <v>4.99</v>
      </c>
      <c r="J6565">
        <v>1</v>
      </c>
      <c r="K6565" s="191"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2.0299999999999998</v>
      </c>
      <c r="L6565" s="192" t="str">
        <f t="shared" si="102"/>
        <v>Beer473</v>
      </c>
      <c r="M6565" s="191">
        <f>VLOOKUP(L6565,'Slope %'!C:D,2,0)</f>
        <v>0.12</v>
      </c>
    </row>
    <row r="6566" spans="1:13" x14ac:dyDescent="0.25">
      <c r="A6566">
        <v>65276</v>
      </c>
      <c r="B6566" s="58" t="s">
        <v>5297</v>
      </c>
      <c r="C6566" s="58" t="s">
        <v>410</v>
      </c>
      <c r="D6566" s="58" t="s">
        <v>717</v>
      </c>
      <c r="E6566" s="58">
        <v>473</v>
      </c>
      <c r="F6566" s="58">
        <v>24</v>
      </c>
      <c r="G6566" s="59">
        <v>6.7</v>
      </c>
      <c r="H6566" s="58" t="s">
        <v>1526</v>
      </c>
      <c r="I6566" s="59">
        <v>4.99</v>
      </c>
      <c r="J6566">
        <v>1</v>
      </c>
      <c r="K6566" s="191"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2.4700000000000002</v>
      </c>
      <c r="L6566" s="192" t="str">
        <f t="shared" si="102"/>
        <v>Beer473</v>
      </c>
      <c r="M6566" s="191">
        <f>VLOOKUP(L6566,'Slope %'!C:D,2,0)</f>
        <v>0.12</v>
      </c>
    </row>
    <row r="6567" spans="1:13" x14ac:dyDescent="0.25">
      <c r="A6567">
        <v>65276</v>
      </c>
      <c r="B6567" s="58" t="s">
        <v>5297</v>
      </c>
      <c r="C6567" s="58" t="s">
        <v>410</v>
      </c>
      <c r="D6567" s="58" t="s">
        <v>717</v>
      </c>
      <c r="E6567" s="58">
        <v>473</v>
      </c>
      <c r="F6567" s="58">
        <v>24</v>
      </c>
      <c r="G6567" s="59">
        <v>6.7</v>
      </c>
      <c r="H6567" s="58" t="s">
        <v>1526</v>
      </c>
      <c r="I6567" s="59">
        <v>4.99</v>
      </c>
      <c r="J6567">
        <v>1</v>
      </c>
      <c r="K6567" s="191"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2.4700000000000002</v>
      </c>
      <c r="L6567" s="192" t="str">
        <f t="shared" si="102"/>
        <v>Beer473</v>
      </c>
      <c r="M6567" s="191">
        <f>VLOOKUP(L6567,'Slope %'!C:D,2,0)</f>
        <v>0.12</v>
      </c>
    </row>
    <row r="6568" spans="1:13" x14ac:dyDescent="0.25">
      <c r="A6568">
        <v>65277</v>
      </c>
      <c r="B6568" s="58" t="s">
        <v>5298</v>
      </c>
      <c r="C6568" s="58" t="s">
        <v>410</v>
      </c>
      <c r="D6568" s="58" t="s">
        <v>717</v>
      </c>
      <c r="E6568" s="58">
        <v>473</v>
      </c>
      <c r="F6568" s="58">
        <v>24</v>
      </c>
      <c r="G6568" s="59">
        <v>6</v>
      </c>
      <c r="H6568" s="58" t="s">
        <v>1526</v>
      </c>
      <c r="I6568" s="59">
        <v>4.99</v>
      </c>
      <c r="J6568">
        <v>1</v>
      </c>
      <c r="K6568" s="191"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2.2200000000000002</v>
      </c>
      <c r="L6568" s="192" t="str">
        <f t="shared" si="102"/>
        <v>Beer473</v>
      </c>
      <c r="M6568" s="191">
        <f>VLOOKUP(L6568,'Slope %'!C:D,2,0)</f>
        <v>0.12</v>
      </c>
    </row>
    <row r="6569" spans="1:13" x14ac:dyDescent="0.25">
      <c r="A6569">
        <v>65277</v>
      </c>
      <c r="B6569" s="58" t="s">
        <v>5298</v>
      </c>
      <c r="C6569" s="58" t="s">
        <v>410</v>
      </c>
      <c r="D6569" s="58" t="s">
        <v>717</v>
      </c>
      <c r="E6569" s="58">
        <v>473</v>
      </c>
      <c r="F6569" s="58">
        <v>24</v>
      </c>
      <c r="G6569" s="59">
        <v>6</v>
      </c>
      <c r="H6569" s="58" t="s">
        <v>1526</v>
      </c>
      <c r="I6569" s="59">
        <v>4.99</v>
      </c>
      <c r="J6569">
        <v>1</v>
      </c>
      <c r="K6569" s="191"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2.2200000000000002</v>
      </c>
      <c r="L6569" s="192" t="str">
        <f t="shared" si="102"/>
        <v>Beer473</v>
      </c>
      <c r="M6569" s="191">
        <f>VLOOKUP(L6569,'Slope %'!C:D,2,0)</f>
        <v>0.12</v>
      </c>
    </row>
    <row r="6570" spans="1:13" x14ac:dyDescent="0.25">
      <c r="A6570">
        <v>65279</v>
      </c>
      <c r="B6570" s="58" t="s">
        <v>5299</v>
      </c>
      <c r="C6570" s="58" t="s">
        <v>410</v>
      </c>
      <c r="D6570" s="58" t="s">
        <v>621</v>
      </c>
      <c r="E6570" s="58">
        <v>473</v>
      </c>
      <c r="F6570" s="58">
        <v>24</v>
      </c>
      <c r="G6570" s="59">
        <v>3.5</v>
      </c>
      <c r="H6570" s="58" t="s">
        <v>1526</v>
      </c>
      <c r="I6570" s="59">
        <v>4.99</v>
      </c>
      <c r="J6570">
        <v>1</v>
      </c>
      <c r="K6570" s="191"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1.29</v>
      </c>
      <c r="L6570" s="192" t="str">
        <f t="shared" si="102"/>
        <v>Beer473</v>
      </c>
      <c r="M6570" s="191">
        <f>VLOOKUP(L6570,'Slope %'!C:D,2,0)</f>
        <v>0.12</v>
      </c>
    </row>
    <row r="6571" spans="1:13" x14ac:dyDescent="0.25">
      <c r="A6571">
        <v>65279</v>
      </c>
      <c r="B6571" s="58" t="s">
        <v>5299</v>
      </c>
      <c r="C6571" s="58" t="s">
        <v>410</v>
      </c>
      <c r="D6571" s="58" t="s">
        <v>621</v>
      </c>
      <c r="E6571" s="58">
        <v>473</v>
      </c>
      <c r="F6571" s="58">
        <v>24</v>
      </c>
      <c r="G6571" s="59">
        <v>3.5</v>
      </c>
      <c r="H6571" s="58" t="s">
        <v>1526</v>
      </c>
      <c r="I6571" s="59">
        <v>4.99</v>
      </c>
      <c r="J6571">
        <v>1</v>
      </c>
      <c r="K6571" s="191"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1.29</v>
      </c>
      <c r="L6571" s="192" t="str">
        <f t="shared" si="102"/>
        <v>Beer473</v>
      </c>
      <c r="M6571" s="191">
        <f>VLOOKUP(L6571,'Slope %'!C:D,2,0)</f>
        <v>0.12</v>
      </c>
    </row>
    <row r="6572" spans="1:13" x14ac:dyDescent="0.25">
      <c r="A6572">
        <v>65281</v>
      </c>
      <c r="B6572" s="58" t="s">
        <v>5300</v>
      </c>
      <c r="C6572" s="58" t="s">
        <v>423</v>
      </c>
      <c r="D6572" s="58" t="s">
        <v>440</v>
      </c>
      <c r="E6572" s="58">
        <v>18000</v>
      </c>
      <c r="F6572" s="58">
        <v>1</v>
      </c>
      <c r="G6572" s="59">
        <v>15</v>
      </c>
      <c r="H6572" s="58" t="s">
        <v>684</v>
      </c>
      <c r="I6572" s="59">
        <v>221.99</v>
      </c>
      <c r="J6572">
        <v>1</v>
      </c>
      <c r="K6572" s="191"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175.53</v>
      </c>
      <c r="L6572" s="192" t="str">
        <f t="shared" si="102"/>
        <v>Wine18000</v>
      </c>
      <c r="M6572" s="191" t="e">
        <f>VLOOKUP(L6572,'Slope %'!C:D,2,0)</f>
        <v>#N/A</v>
      </c>
    </row>
    <row r="6573" spans="1:13" x14ac:dyDescent="0.25">
      <c r="A6573">
        <v>65282</v>
      </c>
      <c r="B6573" s="58" t="s">
        <v>5301</v>
      </c>
      <c r="C6573" s="58" t="s">
        <v>410</v>
      </c>
      <c r="D6573" s="58" t="s">
        <v>411</v>
      </c>
      <c r="E6573" s="58">
        <v>473</v>
      </c>
      <c r="F6573" s="58">
        <v>24</v>
      </c>
      <c r="G6573" s="59">
        <v>5</v>
      </c>
      <c r="H6573" s="58" t="s">
        <v>1526</v>
      </c>
      <c r="I6573" s="59">
        <v>4.99</v>
      </c>
      <c r="J6573">
        <v>1</v>
      </c>
      <c r="K6573" s="191"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1.85</v>
      </c>
      <c r="L6573" s="192" t="str">
        <f t="shared" si="102"/>
        <v>Beer473</v>
      </c>
      <c r="M6573" s="191">
        <f>VLOOKUP(L6573,'Slope %'!C:D,2,0)</f>
        <v>0.12</v>
      </c>
    </row>
    <row r="6574" spans="1:13" x14ac:dyDescent="0.25">
      <c r="A6574">
        <v>65282</v>
      </c>
      <c r="B6574" s="58" t="s">
        <v>5301</v>
      </c>
      <c r="C6574" s="58" t="s">
        <v>410</v>
      </c>
      <c r="D6574" s="58" t="s">
        <v>411</v>
      </c>
      <c r="E6574" s="58">
        <v>473</v>
      </c>
      <c r="F6574" s="58">
        <v>24</v>
      </c>
      <c r="G6574" s="59">
        <v>5</v>
      </c>
      <c r="H6574" s="58" t="s">
        <v>1526</v>
      </c>
      <c r="I6574" s="59">
        <v>4.99</v>
      </c>
      <c r="J6574">
        <v>1</v>
      </c>
      <c r="K6574" s="191"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1.85</v>
      </c>
      <c r="L6574" s="192" t="str">
        <f t="shared" si="102"/>
        <v>Beer473</v>
      </c>
      <c r="M6574" s="191">
        <f>VLOOKUP(L6574,'Slope %'!C:D,2,0)</f>
        <v>0.12</v>
      </c>
    </row>
    <row r="6575" spans="1:13" x14ac:dyDescent="0.25">
      <c r="A6575">
        <v>65283</v>
      </c>
      <c r="B6575" s="58" t="s">
        <v>5302</v>
      </c>
      <c r="C6575" s="58" t="s">
        <v>410</v>
      </c>
      <c r="D6575" s="58" t="s">
        <v>717</v>
      </c>
      <c r="E6575" s="58">
        <v>473</v>
      </c>
      <c r="F6575" s="58">
        <v>24</v>
      </c>
      <c r="G6575" s="59">
        <v>6.7</v>
      </c>
      <c r="H6575" s="58" t="s">
        <v>1887</v>
      </c>
      <c r="I6575" s="59">
        <v>4.1900000000000004</v>
      </c>
      <c r="J6575">
        <v>1</v>
      </c>
      <c r="K6575" s="191"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2.4700000000000002</v>
      </c>
      <c r="L6575" s="192" t="str">
        <f t="shared" si="102"/>
        <v>Beer473</v>
      </c>
      <c r="M6575" s="191">
        <f>VLOOKUP(L6575,'Slope %'!C:D,2,0)</f>
        <v>0.12</v>
      </c>
    </row>
    <row r="6576" spans="1:13" x14ac:dyDescent="0.25">
      <c r="A6576">
        <v>65283</v>
      </c>
      <c r="B6576" s="58" t="s">
        <v>5302</v>
      </c>
      <c r="C6576" s="58" t="s">
        <v>410</v>
      </c>
      <c r="D6576" s="58" t="s">
        <v>717</v>
      </c>
      <c r="E6576" s="58">
        <v>473</v>
      </c>
      <c r="F6576" s="58">
        <v>24</v>
      </c>
      <c r="G6576" s="59">
        <v>6.7</v>
      </c>
      <c r="H6576" s="58" t="s">
        <v>1887</v>
      </c>
      <c r="I6576" s="59">
        <v>4.1900000000000004</v>
      </c>
      <c r="J6576">
        <v>1</v>
      </c>
      <c r="K6576" s="191"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2.4700000000000002</v>
      </c>
      <c r="L6576" s="192" t="str">
        <f t="shared" si="102"/>
        <v>Beer473</v>
      </c>
      <c r="M6576" s="191">
        <f>VLOOKUP(L6576,'Slope %'!C:D,2,0)</f>
        <v>0.12</v>
      </c>
    </row>
    <row r="6577" spans="1:13" x14ac:dyDescent="0.25">
      <c r="A6577">
        <v>65285</v>
      </c>
      <c r="B6577" s="58" t="s">
        <v>5303</v>
      </c>
      <c r="C6577" s="58" t="s">
        <v>410</v>
      </c>
      <c r="D6577" s="58" t="s">
        <v>717</v>
      </c>
      <c r="E6577" s="58">
        <v>750</v>
      </c>
      <c r="F6577" s="58">
        <v>12</v>
      </c>
      <c r="G6577" s="59">
        <v>7</v>
      </c>
      <c r="H6577" s="58" t="s">
        <v>1448</v>
      </c>
      <c r="I6577" s="59">
        <v>39.950000000000003</v>
      </c>
      <c r="J6577">
        <v>1</v>
      </c>
      <c r="K6577" s="191"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4.0999999999999996</v>
      </c>
      <c r="L6577" s="192" t="str">
        <f t="shared" si="102"/>
        <v>Beer750</v>
      </c>
      <c r="M6577" s="191">
        <f>VLOOKUP(L6577,'Slope %'!C:D,2,0)</f>
        <v>0.12</v>
      </c>
    </row>
    <row r="6578" spans="1:13" x14ac:dyDescent="0.25">
      <c r="A6578">
        <v>65285</v>
      </c>
      <c r="B6578" s="58" t="s">
        <v>5303</v>
      </c>
      <c r="C6578" s="58" t="s">
        <v>410</v>
      </c>
      <c r="D6578" s="58" t="s">
        <v>717</v>
      </c>
      <c r="E6578" s="58">
        <v>750</v>
      </c>
      <c r="F6578" s="58">
        <v>12</v>
      </c>
      <c r="G6578" s="59">
        <v>7</v>
      </c>
      <c r="H6578" s="58" t="s">
        <v>1448</v>
      </c>
      <c r="I6578" s="59">
        <v>39.950000000000003</v>
      </c>
      <c r="J6578">
        <v>1</v>
      </c>
      <c r="K6578" s="191"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4.0999999999999996</v>
      </c>
      <c r="L6578" s="192" t="str">
        <f t="shared" si="102"/>
        <v>Beer750</v>
      </c>
      <c r="M6578" s="191">
        <f>VLOOKUP(L6578,'Slope %'!C:D,2,0)</f>
        <v>0.12</v>
      </c>
    </row>
    <row r="6579" spans="1:13" x14ac:dyDescent="0.25">
      <c r="A6579">
        <v>65286</v>
      </c>
      <c r="B6579" s="58" t="s">
        <v>5304</v>
      </c>
      <c r="C6579" s="58" t="s">
        <v>410</v>
      </c>
      <c r="D6579" s="58" t="s">
        <v>717</v>
      </c>
      <c r="E6579" s="58">
        <v>473</v>
      </c>
      <c r="F6579" s="58">
        <v>24</v>
      </c>
      <c r="G6579" s="59">
        <v>6.1</v>
      </c>
      <c r="H6579" s="58" t="s">
        <v>1813</v>
      </c>
      <c r="I6579" s="59">
        <v>4.24</v>
      </c>
      <c r="J6579">
        <v>1</v>
      </c>
      <c r="K6579" s="191"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2.25</v>
      </c>
      <c r="L6579" s="192" t="str">
        <f t="shared" si="102"/>
        <v>Beer473</v>
      </c>
      <c r="M6579" s="191">
        <f>VLOOKUP(L6579,'Slope %'!C:D,2,0)</f>
        <v>0.12</v>
      </c>
    </row>
    <row r="6580" spans="1:13" x14ac:dyDescent="0.25">
      <c r="A6580">
        <v>65286</v>
      </c>
      <c r="B6580" s="58" t="s">
        <v>5304</v>
      </c>
      <c r="C6580" s="58" t="s">
        <v>410</v>
      </c>
      <c r="D6580" s="58" t="s">
        <v>717</v>
      </c>
      <c r="E6580" s="58">
        <v>473</v>
      </c>
      <c r="F6580" s="58">
        <v>24</v>
      </c>
      <c r="G6580" s="59">
        <v>6.1</v>
      </c>
      <c r="H6580" s="58" t="s">
        <v>1813</v>
      </c>
      <c r="I6580" s="59">
        <v>4.24</v>
      </c>
      <c r="J6580">
        <v>1</v>
      </c>
      <c r="K6580" s="191"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2.25</v>
      </c>
      <c r="L6580" s="192" t="str">
        <f t="shared" si="102"/>
        <v>Beer473</v>
      </c>
      <c r="M6580" s="191">
        <f>VLOOKUP(L6580,'Slope %'!C:D,2,0)</f>
        <v>0.12</v>
      </c>
    </row>
    <row r="6581" spans="1:13" x14ac:dyDescent="0.25">
      <c r="A6581">
        <v>65288</v>
      </c>
      <c r="B6581" s="58" t="s">
        <v>5305</v>
      </c>
      <c r="C6581" s="58" t="s">
        <v>410</v>
      </c>
      <c r="D6581" s="58" t="s">
        <v>621</v>
      </c>
      <c r="E6581" s="58">
        <v>355</v>
      </c>
      <c r="F6581" s="58">
        <v>24</v>
      </c>
      <c r="G6581" s="59">
        <v>4</v>
      </c>
      <c r="H6581" s="58" t="s">
        <v>1959</v>
      </c>
      <c r="I6581" s="59">
        <v>2.08</v>
      </c>
      <c r="J6581">
        <v>1</v>
      </c>
      <c r="K6581" s="191"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1.1100000000000001</v>
      </c>
      <c r="L6581" s="192" t="str">
        <f t="shared" si="102"/>
        <v>Beer355</v>
      </c>
      <c r="M6581" s="191">
        <f>VLOOKUP(L6581,'Slope %'!C:D,2,0)</f>
        <v>0.12</v>
      </c>
    </row>
    <row r="6582" spans="1:13" x14ac:dyDescent="0.25">
      <c r="A6582">
        <v>65288</v>
      </c>
      <c r="B6582" s="58" t="s">
        <v>5305</v>
      </c>
      <c r="C6582" s="58" t="s">
        <v>410</v>
      </c>
      <c r="D6582" s="58" t="s">
        <v>621</v>
      </c>
      <c r="E6582" s="58">
        <v>355</v>
      </c>
      <c r="F6582" s="58">
        <v>24</v>
      </c>
      <c r="G6582" s="59">
        <v>4</v>
      </c>
      <c r="H6582" s="58" t="s">
        <v>1959</v>
      </c>
      <c r="I6582" s="59">
        <v>2.08</v>
      </c>
      <c r="J6582">
        <v>1</v>
      </c>
      <c r="K6582" s="191"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1.1100000000000001</v>
      </c>
      <c r="L6582" s="192" t="str">
        <f t="shared" si="102"/>
        <v>Beer355</v>
      </c>
      <c r="M6582" s="191">
        <f>VLOOKUP(L6582,'Slope %'!C:D,2,0)</f>
        <v>0.12</v>
      </c>
    </row>
    <row r="6583" spans="1:13" x14ac:dyDescent="0.25">
      <c r="A6583">
        <v>65295</v>
      </c>
      <c r="B6583" s="58" t="s">
        <v>5306</v>
      </c>
      <c r="C6583" s="58" t="s">
        <v>423</v>
      </c>
      <c r="D6583" s="58" t="s">
        <v>436</v>
      </c>
      <c r="E6583" s="58">
        <v>750</v>
      </c>
      <c r="F6583" s="58">
        <v>6</v>
      </c>
      <c r="G6583" s="59">
        <v>13.5</v>
      </c>
      <c r="H6583" s="58" t="s">
        <v>507</v>
      </c>
      <c r="I6583" s="59">
        <v>149.99</v>
      </c>
      <c r="J6583">
        <v>1</v>
      </c>
      <c r="K6583" s="191"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7.9</v>
      </c>
      <c r="L6583" s="192" t="str">
        <f t="shared" si="102"/>
        <v>Wine750</v>
      </c>
      <c r="M6583" s="191">
        <f>VLOOKUP(L6583,'Slope %'!C:D,2,0)</f>
        <v>0.1</v>
      </c>
    </row>
    <row r="6584" spans="1:13" x14ac:dyDescent="0.25">
      <c r="A6584">
        <v>65299</v>
      </c>
      <c r="B6584" s="58" t="s">
        <v>5307</v>
      </c>
      <c r="C6584" s="58" t="s">
        <v>410</v>
      </c>
      <c r="D6584" s="58" t="s">
        <v>906</v>
      </c>
      <c r="E6584" s="58">
        <v>473</v>
      </c>
      <c r="F6584" s="58">
        <v>24</v>
      </c>
      <c r="G6584" s="59">
        <v>4.3</v>
      </c>
      <c r="H6584" s="58" t="s">
        <v>1813</v>
      </c>
      <c r="I6584" s="59">
        <v>3.79</v>
      </c>
      <c r="J6584">
        <v>1</v>
      </c>
      <c r="K6584" s="191"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1.59</v>
      </c>
      <c r="L6584" s="192" t="str">
        <f t="shared" si="102"/>
        <v>Beer473</v>
      </c>
      <c r="M6584" s="191">
        <f>VLOOKUP(L6584,'Slope %'!C:D,2,0)</f>
        <v>0.12</v>
      </c>
    </row>
    <row r="6585" spans="1:13" x14ac:dyDescent="0.25">
      <c r="A6585">
        <v>65299</v>
      </c>
      <c r="B6585" s="58" t="s">
        <v>5307</v>
      </c>
      <c r="C6585" s="58" t="s">
        <v>410</v>
      </c>
      <c r="D6585" s="58" t="s">
        <v>906</v>
      </c>
      <c r="E6585" s="58">
        <v>473</v>
      </c>
      <c r="F6585" s="58">
        <v>24</v>
      </c>
      <c r="G6585" s="59">
        <v>4.3</v>
      </c>
      <c r="H6585" s="58" t="s">
        <v>1813</v>
      </c>
      <c r="I6585" s="59">
        <v>3.79</v>
      </c>
      <c r="J6585">
        <v>1</v>
      </c>
      <c r="K6585" s="191"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1.59</v>
      </c>
      <c r="L6585" s="192" t="str">
        <f t="shared" si="102"/>
        <v>Beer473</v>
      </c>
      <c r="M6585" s="191">
        <f>VLOOKUP(L6585,'Slope %'!C:D,2,0)</f>
        <v>0.12</v>
      </c>
    </row>
    <row r="6586" spans="1:13" x14ac:dyDescent="0.25">
      <c r="A6586">
        <v>65300</v>
      </c>
      <c r="B6586" s="58" t="s">
        <v>5308</v>
      </c>
      <c r="C6586" s="58" t="s">
        <v>423</v>
      </c>
      <c r="D6586" s="58" t="s">
        <v>476</v>
      </c>
      <c r="E6586" s="58">
        <v>750</v>
      </c>
      <c r="F6586" s="58">
        <v>12</v>
      </c>
      <c r="G6586" s="59">
        <v>13</v>
      </c>
      <c r="H6586" s="58" t="s">
        <v>456</v>
      </c>
      <c r="I6586" s="59">
        <v>11.99</v>
      </c>
      <c r="J6586">
        <v>1</v>
      </c>
      <c r="K6586" s="191"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7.61</v>
      </c>
      <c r="L6586" s="192" t="str">
        <f t="shared" si="102"/>
        <v>Wine750</v>
      </c>
      <c r="M6586" s="191">
        <f>VLOOKUP(L6586,'Slope %'!C:D,2,0)</f>
        <v>0.1</v>
      </c>
    </row>
    <row r="6587" spans="1:13" x14ac:dyDescent="0.25">
      <c r="A6587">
        <v>65302</v>
      </c>
      <c r="B6587" s="58" t="s">
        <v>5309</v>
      </c>
      <c r="C6587" s="58" t="s">
        <v>423</v>
      </c>
      <c r="D6587" s="58" t="s">
        <v>575</v>
      </c>
      <c r="E6587" s="58">
        <v>3000</v>
      </c>
      <c r="F6587" s="58">
        <v>4</v>
      </c>
      <c r="G6587" s="59">
        <v>12</v>
      </c>
      <c r="H6587" s="58" t="s">
        <v>474</v>
      </c>
      <c r="I6587" s="59">
        <v>37.99</v>
      </c>
      <c r="J6587">
        <v>1</v>
      </c>
      <c r="K6587" s="191"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28.11</v>
      </c>
      <c r="L6587" s="192" t="str">
        <f t="shared" si="102"/>
        <v>Wine3000</v>
      </c>
      <c r="M6587" s="191">
        <f>VLOOKUP(L6587,'Slope %'!C:D,2,0)</f>
        <v>0.05</v>
      </c>
    </row>
    <row r="6588" spans="1:13" x14ac:dyDescent="0.25">
      <c r="A6588">
        <v>65305</v>
      </c>
      <c r="B6588" s="58" t="s">
        <v>5310</v>
      </c>
      <c r="C6588" s="58" t="s">
        <v>423</v>
      </c>
      <c r="D6588" s="58" t="s">
        <v>465</v>
      </c>
      <c r="E6588" s="58">
        <v>3000</v>
      </c>
      <c r="F6588" s="58">
        <v>4</v>
      </c>
      <c r="G6588" s="59">
        <v>12</v>
      </c>
      <c r="H6588" s="58" t="s">
        <v>474</v>
      </c>
      <c r="I6588" s="59">
        <v>37.99</v>
      </c>
      <c r="J6588">
        <v>1</v>
      </c>
      <c r="K6588" s="191"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28.11</v>
      </c>
      <c r="L6588" s="192" t="str">
        <f t="shared" si="102"/>
        <v>Wine3000</v>
      </c>
      <c r="M6588" s="191">
        <f>VLOOKUP(L6588,'Slope %'!C:D,2,0)</f>
        <v>0.05</v>
      </c>
    </row>
    <row r="6589" spans="1:13" x14ac:dyDescent="0.25">
      <c r="A6589">
        <v>65309</v>
      </c>
      <c r="B6589" s="58" t="s">
        <v>5311</v>
      </c>
      <c r="C6589" s="58" t="s">
        <v>423</v>
      </c>
      <c r="D6589" s="58" t="s">
        <v>476</v>
      </c>
      <c r="E6589" s="58">
        <v>3000</v>
      </c>
      <c r="F6589" s="58">
        <v>4</v>
      </c>
      <c r="G6589" s="59">
        <v>12.5</v>
      </c>
      <c r="H6589" s="58" t="s">
        <v>474</v>
      </c>
      <c r="I6589" s="59">
        <v>37.99</v>
      </c>
      <c r="J6589">
        <v>1</v>
      </c>
      <c r="K6589" s="191"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29.28</v>
      </c>
      <c r="L6589" s="192" t="str">
        <f t="shared" si="102"/>
        <v>Wine3000</v>
      </c>
      <c r="M6589" s="191">
        <f>VLOOKUP(L6589,'Slope %'!C:D,2,0)</f>
        <v>0.05</v>
      </c>
    </row>
    <row r="6590" spans="1:13" x14ac:dyDescent="0.25">
      <c r="A6590">
        <v>65318</v>
      </c>
      <c r="B6590" s="58" t="s">
        <v>5312</v>
      </c>
      <c r="C6590" s="58" t="s">
        <v>410</v>
      </c>
      <c r="D6590" s="58" t="s">
        <v>717</v>
      </c>
      <c r="E6590" s="58">
        <v>473</v>
      </c>
      <c r="F6590" s="58">
        <v>24</v>
      </c>
      <c r="G6590" s="59">
        <v>6.5</v>
      </c>
      <c r="H6590" s="58" t="s">
        <v>1526</v>
      </c>
      <c r="I6590" s="59">
        <v>4.99</v>
      </c>
      <c r="J6590">
        <v>1</v>
      </c>
      <c r="K6590" s="191"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2.4</v>
      </c>
      <c r="L6590" s="192" t="str">
        <f t="shared" si="102"/>
        <v>Beer473</v>
      </c>
      <c r="M6590" s="191">
        <f>VLOOKUP(L6590,'Slope %'!C:D,2,0)</f>
        <v>0.12</v>
      </c>
    </row>
    <row r="6591" spans="1:13" x14ac:dyDescent="0.25">
      <c r="A6591">
        <v>65318</v>
      </c>
      <c r="B6591" s="58" t="s">
        <v>5312</v>
      </c>
      <c r="C6591" s="58" t="s">
        <v>410</v>
      </c>
      <c r="D6591" s="58" t="s">
        <v>717</v>
      </c>
      <c r="E6591" s="58">
        <v>473</v>
      </c>
      <c r="F6591" s="58">
        <v>24</v>
      </c>
      <c r="G6591" s="59">
        <v>6.5</v>
      </c>
      <c r="H6591" s="58" t="s">
        <v>1526</v>
      </c>
      <c r="I6591" s="59">
        <v>4.99</v>
      </c>
      <c r="J6591">
        <v>1</v>
      </c>
      <c r="K6591" s="191"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2.4</v>
      </c>
      <c r="L6591" s="192" t="str">
        <f t="shared" si="102"/>
        <v>Beer473</v>
      </c>
      <c r="M6591" s="191">
        <f>VLOOKUP(L6591,'Slope %'!C:D,2,0)</f>
        <v>0.12</v>
      </c>
    </row>
    <row r="6592" spans="1:13" x14ac:dyDescent="0.25">
      <c r="A6592">
        <v>65321</v>
      </c>
      <c r="B6592" s="58" t="s">
        <v>5313</v>
      </c>
      <c r="C6592" s="58" t="s">
        <v>410</v>
      </c>
      <c r="D6592" s="58" t="s">
        <v>411</v>
      </c>
      <c r="E6592" s="58">
        <v>473</v>
      </c>
      <c r="F6592" s="58">
        <v>24</v>
      </c>
      <c r="G6592" s="59">
        <v>5</v>
      </c>
      <c r="H6592" s="58" t="s">
        <v>1526</v>
      </c>
      <c r="I6592" s="59">
        <v>4.99</v>
      </c>
      <c r="J6592">
        <v>1</v>
      </c>
      <c r="K6592" s="191"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1.85</v>
      </c>
      <c r="L6592" s="192" t="str">
        <f t="shared" si="102"/>
        <v>Beer473</v>
      </c>
      <c r="M6592" s="191">
        <f>VLOOKUP(L6592,'Slope %'!C:D,2,0)</f>
        <v>0.12</v>
      </c>
    </row>
    <row r="6593" spans="1:13" x14ac:dyDescent="0.25">
      <c r="A6593">
        <v>65321</v>
      </c>
      <c r="B6593" s="58" t="s">
        <v>5313</v>
      </c>
      <c r="C6593" s="58" t="s">
        <v>410</v>
      </c>
      <c r="D6593" s="58" t="s">
        <v>411</v>
      </c>
      <c r="E6593" s="58">
        <v>473</v>
      </c>
      <c r="F6593" s="58">
        <v>24</v>
      </c>
      <c r="G6593" s="59">
        <v>5</v>
      </c>
      <c r="H6593" s="58" t="s">
        <v>1526</v>
      </c>
      <c r="I6593" s="59">
        <v>4.99</v>
      </c>
      <c r="J6593">
        <v>1</v>
      </c>
      <c r="K6593" s="191"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1.85</v>
      </c>
      <c r="L6593" s="192" t="str">
        <f t="shared" si="102"/>
        <v>Beer473</v>
      </c>
      <c r="M6593" s="191">
        <f>VLOOKUP(L6593,'Slope %'!C:D,2,0)</f>
        <v>0.12</v>
      </c>
    </row>
    <row r="6594" spans="1:13" x14ac:dyDescent="0.25">
      <c r="A6594">
        <v>65324</v>
      </c>
      <c r="B6594" s="58" t="s">
        <v>5314</v>
      </c>
      <c r="C6594" s="58" t="s">
        <v>410</v>
      </c>
      <c r="D6594" s="58" t="s">
        <v>906</v>
      </c>
      <c r="E6594" s="58">
        <v>473</v>
      </c>
      <c r="F6594" s="58">
        <v>24</v>
      </c>
      <c r="G6594" s="59">
        <v>5</v>
      </c>
      <c r="H6594" s="58" t="s">
        <v>1526</v>
      </c>
      <c r="I6594" s="59">
        <v>3.99</v>
      </c>
      <c r="J6594">
        <v>1</v>
      </c>
      <c r="K6594" s="191"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1.85</v>
      </c>
      <c r="L6594" s="192" t="str">
        <f t="shared" si="102"/>
        <v>Beer473</v>
      </c>
      <c r="M6594" s="191">
        <f>VLOOKUP(L6594,'Slope %'!C:D,2,0)</f>
        <v>0.12</v>
      </c>
    </row>
    <row r="6595" spans="1:13" x14ac:dyDescent="0.25">
      <c r="A6595">
        <v>65324</v>
      </c>
      <c r="B6595" s="58" t="s">
        <v>5314</v>
      </c>
      <c r="C6595" s="58" t="s">
        <v>410</v>
      </c>
      <c r="D6595" s="58" t="s">
        <v>906</v>
      </c>
      <c r="E6595" s="58">
        <v>473</v>
      </c>
      <c r="F6595" s="58">
        <v>24</v>
      </c>
      <c r="G6595" s="59">
        <v>5</v>
      </c>
      <c r="H6595" s="58" t="s">
        <v>1526</v>
      </c>
      <c r="I6595" s="59">
        <v>3.99</v>
      </c>
      <c r="J6595">
        <v>1</v>
      </c>
      <c r="K6595" s="191"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1.85</v>
      </c>
      <c r="L6595" s="192" t="str">
        <f t="shared" ref="L6595:L6658" si="103">(_xlfn.CONCAT(C6595,E6595))</f>
        <v>Beer473</v>
      </c>
      <c r="M6595" s="191">
        <f>VLOOKUP(L6595,'Slope %'!C:D,2,0)</f>
        <v>0.12</v>
      </c>
    </row>
    <row r="6596" spans="1:13" x14ac:dyDescent="0.25">
      <c r="A6596">
        <v>65333</v>
      </c>
      <c r="B6596" s="58" t="s">
        <v>5315</v>
      </c>
      <c r="C6596" s="58" t="s">
        <v>673</v>
      </c>
      <c r="D6596" s="58" t="s">
        <v>750</v>
      </c>
      <c r="E6596" s="58">
        <v>355</v>
      </c>
      <c r="F6596" s="58">
        <v>24</v>
      </c>
      <c r="G6596" s="59">
        <v>6</v>
      </c>
      <c r="H6596" s="58" t="s">
        <v>1526</v>
      </c>
      <c r="I6596" s="59">
        <v>2.99</v>
      </c>
      <c r="J6596">
        <v>1</v>
      </c>
      <c r="K6596" s="191"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1.89</v>
      </c>
      <c r="L6596" s="192" t="str">
        <f t="shared" si="103"/>
        <v>Ready to Drink355</v>
      </c>
      <c r="M6596" s="191">
        <f>VLOOKUP(L6596,'Slope %'!C:D,2,0)</f>
        <v>0.12</v>
      </c>
    </row>
    <row r="6597" spans="1:13" x14ac:dyDescent="0.25">
      <c r="A6597">
        <v>65333</v>
      </c>
      <c r="B6597" s="58" t="s">
        <v>5315</v>
      </c>
      <c r="C6597" s="58" t="s">
        <v>673</v>
      </c>
      <c r="D6597" s="58" t="s">
        <v>750</v>
      </c>
      <c r="E6597" s="58">
        <v>355</v>
      </c>
      <c r="F6597" s="58">
        <v>24</v>
      </c>
      <c r="G6597" s="59">
        <v>6</v>
      </c>
      <c r="H6597" s="58" t="s">
        <v>1526</v>
      </c>
      <c r="I6597" s="59">
        <v>2.99</v>
      </c>
      <c r="J6597">
        <v>1</v>
      </c>
      <c r="K6597" s="191"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1.89</v>
      </c>
      <c r="L6597" s="192" t="str">
        <f t="shared" si="103"/>
        <v>Ready to Drink355</v>
      </c>
      <c r="M6597" s="191">
        <f>VLOOKUP(L6597,'Slope %'!C:D,2,0)</f>
        <v>0.12</v>
      </c>
    </row>
    <row r="6598" spans="1:13" x14ac:dyDescent="0.25">
      <c r="A6598">
        <v>65339</v>
      </c>
      <c r="B6598" s="58" t="s">
        <v>5316</v>
      </c>
      <c r="C6598" s="58" t="s">
        <v>673</v>
      </c>
      <c r="D6598" s="58" t="s">
        <v>674</v>
      </c>
      <c r="E6598" s="58">
        <v>473</v>
      </c>
      <c r="F6598" s="58">
        <v>24</v>
      </c>
      <c r="G6598" s="59">
        <v>6</v>
      </c>
      <c r="H6598" s="58" t="s">
        <v>1526</v>
      </c>
      <c r="I6598" s="59">
        <v>3.25</v>
      </c>
      <c r="J6598">
        <v>1</v>
      </c>
      <c r="K6598" s="191"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2.35</v>
      </c>
      <c r="L6598" s="192" t="str">
        <f t="shared" si="103"/>
        <v>Ready to Drink473</v>
      </c>
      <c r="M6598" s="191">
        <f>VLOOKUP(L6598,'Slope %'!C:D,2,0)</f>
        <v>0.12</v>
      </c>
    </row>
    <row r="6599" spans="1:13" x14ac:dyDescent="0.25">
      <c r="A6599">
        <v>65339</v>
      </c>
      <c r="B6599" s="58" t="s">
        <v>5316</v>
      </c>
      <c r="C6599" s="58" t="s">
        <v>673</v>
      </c>
      <c r="D6599" s="58" t="s">
        <v>674</v>
      </c>
      <c r="E6599" s="58">
        <v>473</v>
      </c>
      <c r="F6599" s="58">
        <v>24</v>
      </c>
      <c r="G6599" s="59">
        <v>6</v>
      </c>
      <c r="H6599" s="58" t="s">
        <v>1526</v>
      </c>
      <c r="I6599" s="59">
        <v>3.25</v>
      </c>
      <c r="J6599">
        <v>1</v>
      </c>
      <c r="K6599" s="191"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2.35</v>
      </c>
      <c r="L6599" s="192" t="str">
        <f t="shared" si="103"/>
        <v>Ready to Drink473</v>
      </c>
      <c r="M6599" s="191">
        <f>VLOOKUP(L6599,'Slope %'!C:D,2,0)</f>
        <v>0.12</v>
      </c>
    </row>
    <row r="6600" spans="1:13" x14ac:dyDescent="0.25">
      <c r="A6600">
        <v>65346</v>
      </c>
      <c r="B6600" s="58" t="s">
        <v>5317</v>
      </c>
      <c r="C6600" s="58" t="s">
        <v>673</v>
      </c>
      <c r="D6600" s="58" t="s">
        <v>674</v>
      </c>
      <c r="E6600" s="58">
        <v>473</v>
      </c>
      <c r="F6600" s="58">
        <v>24</v>
      </c>
      <c r="G6600" s="59">
        <v>6</v>
      </c>
      <c r="H6600" s="58" t="s">
        <v>1526</v>
      </c>
      <c r="I6600" s="59">
        <v>3.25</v>
      </c>
      <c r="J6600">
        <v>1</v>
      </c>
      <c r="K6600" s="191"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2.35</v>
      </c>
      <c r="L6600" s="192" t="str">
        <f t="shared" si="103"/>
        <v>Ready to Drink473</v>
      </c>
      <c r="M6600" s="191">
        <f>VLOOKUP(L6600,'Slope %'!C:D,2,0)</f>
        <v>0.12</v>
      </c>
    </row>
    <row r="6601" spans="1:13" x14ac:dyDescent="0.25">
      <c r="A6601">
        <v>65346</v>
      </c>
      <c r="B6601" s="58" t="s">
        <v>5317</v>
      </c>
      <c r="C6601" s="58" t="s">
        <v>673</v>
      </c>
      <c r="D6601" s="58" t="s">
        <v>674</v>
      </c>
      <c r="E6601" s="58">
        <v>473</v>
      </c>
      <c r="F6601" s="58">
        <v>24</v>
      </c>
      <c r="G6601" s="59">
        <v>6</v>
      </c>
      <c r="H6601" s="58" t="s">
        <v>1526</v>
      </c>
      <c r="I6601" s="59">
        <v>3.25</v>
      </c>
      <c r="J6601">
        <v>1</v>
      </c>
      <c r="K6601" s="191"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2.35</v>
      </c>
      <c r="L6601" s="192" t="str">
        <f t="shared" si="103"/>
        <v>Ready to Drink473</v>
      </c>
      <c r="M6601" s="191">
        <f>VLOOKUP(L6601,'Slope %'!C:D,2,0)</f>
        <v>0.12</v>
      </c>
    </row>
    <row r="6602" spans="1:13" x14ac:dyDescent="0.25">
      <c r="A6602">
        <v>65347</v>
      </c>
      <c r="B6602" s="58" t="s">
        <v>5318</v>
      </c>
      <c r="C6602" s="58" t="s">
        <v>673</v>
      </c>
      <c r="D6602" s="58" t="s">
        <v>750</v>
      </c>
      <c r="E6602" s="58">
        <v>473</v>
      </c>
      <c r="F6602" s="58">
        <v>24</v>
      </c>
      <c r="G6602" s="59">
        <v>6</v>
      </c>
      <c r="H6602" s="58" t="s">
        <v>1526</v>
      </c>
      <c r="I6602" s="59">
        <v>3.79</v>
      </c>
      <c r="J6602">
        <v>1</v>
      </c>
      <c r="K6602" s="191"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2.35</v>
      </c>
      <c r="L6602" s="192" t="str">
        <f t="shared" si="103"/>
        <v>Ready to Drink473</v>
      </c>
      <c r="M6602" s="191">
        <f>VLOOKUP(L6602,'Slope %'!C:D,2,0)</f>
        <v>0.12</v>
      </c>
    </row>
    <row r="6603" spans="1:13" x14ac:dyDescent="0.25">
      <c r="A6603">
        <v>65347</v>
      </c>
      <c r="B6603" s="58" t="s">
        <v>5318</v>
      </c>
      <c r="C6603" s="58" t="s">
        <v>673</v>
      </c>
      <c r="D6603" s="58" t="s">
        <v>750</v>
      </c>
      <c r="E6603" s="58">
        <v>473</v>
      </c>
      <c r="F6603" s="58">
        <v>24</v>
      </c>
      <c r="G6603" s="59">
        <v>6</v>
      </c>
      <c r="H6603" s="58" t="s">
        <v>1526</v>
      </c>
      <c r="I6603" s="59">
        <v>3.79</v>
      </c>
      <c r="J6603">
        <v>1</v>
      </c>
      <c r="K6603" s="191"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2.35</v>
      </c>
      <c r="L6603" s="192" t="str">
        <f t="shared" si="103"/>
        <v>Ready to Drink473</v>
      </c>
      <c r="M6603" s="191">
        <f>VLOOKUP(L6603,'Slope %'!C:D,2,0)</f>
        <v>0.12</v>
      </c>
    </row>
    <row r="6604" spans="1:13" x14ac:dyDescent="0.25">
      <c r="A6604">
        <v>65352</v>
      </c>
      <c r="B6604" s="58" t="s">
        <v>5319</v>
      </c>
      <c r="C6604" s="58" t="s">
        <v>673</v>
      </c>
      <c r="D6604" s="58" t="s">
        <v>674</v>
      </c>
      <c r="E6604" s="58">
        <v>2130</v>
      </c>
      <c r="F6604" s="58">
        <v>4</v>
      </c>
      <c r="G6604" s="59">
        <v>5</v>
      </c>
      <c r="H6604" s="58" t="s">
        <v>1399</v>
      </c>
      <c r="I6604" s="59">
        <v>18.98</v>
      </c>
      <c r="J6604">
        <v>6</v>
      </c>
      <c r="K6604" s="191"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8.31</v>
      </c>
      <c r="L6604" s="192" t="str">
        <f t="shared" si="103"/>
        <v>Ready to Drink2130</v>
      </c>
      <c r="M6604" s="191">
        <f>VLOOKUP(L6604,'Slope %'!C:D,2,0)</f>
        <v>0.1</v>
      </c>
    </row>
    <row r="6605" spans="1:13" x14ac:dyDescent="0.25">
      <c r="A6605">
        <v>65352</v>
      </c>
      <c r="B6605" s="58" t="s">
        <v>5319</v>
      </c>
      <c r="C6605" s="58" t="s">
        <v>673</v>
      </c>
      <c r="D6605" s="58" t="s">
        <v>674</v>
      </c>
      <c r="E6605" s="58">
        <v>2130</v>
      </c>
      <c r="F6605" s="58">
        <v>4</v>
      </c>
      <c r="G6605" s="59">
        <v>5</v>
      </c>
      <c r="H6605" s="58" t="s">
        <v>1399</v>
      </c>
      <c r="I6605" s="59">
        <v>18.98</v>
      </c>
      <c r="J6605">
        <v>6</v>
      </c>
      <c r="K6605" s="191"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8.31</v>
      </c>
      <c r="L6605" s="192" t="str">
        <f t="shared" si="103"/>
        <v>Ready to Drink2130</v>
      </c>
      <c r="M6605" s="191">
        <f>VLOOKUP(L6605,'Slope %'!C:D,2,0)</f>
        <v>0.1</v>
      </c>
    </row>
    <row r="6606" spans="1:13" x14ac:dyDescent="0.25">
      <c r="A6606">
        <v>65377</v>
      </c>
      <c r="B6606" s="58" t="s">
        <v>5320</v>
      </c>
      <c r="C6606" s="58" t="s">
        <v>423</v>
      </c>
      <c r="D6606" s="58" t="s">
        <v>436</v>
      </c>
      <c r="E6606" s="58">
        <v>750</v>
      </c>
      <c r="F6606" s="58">
        <v>12</v>
      </c>
      <c r="G6606" s="59">
        <v>14</v>
      </c>
      <c r="H6606" s="58" t="s">
        <v>507</v>
      </c>
      <c r="I6606" s="59">
        <v>39.99</v>
      </c>
      <c r="J6606">
        <v>1</v>
      </c>
      <c r="K6606" s="191"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8.1999999999999993</v>
      </c>
      <c r="L6606" s="192" t="str">
        <f t="shared" si="103"/>
        <v>Wine750</v>
      </c>
      <c r="M6606" s="191">
        <f>VLOOKUP(L6606,'Slope %'!C:D,2,0)</f>
        <v>0.1</v>
      </c>
    </row>
    <row r="6607" spans="1:13" x14ac:dyDescent="0.25">
      <c r="A6607">
        <v>65392</v>
      </c>
      <c r="B6607" s="58" t="s">
        <v>5321</v>
      </c>
      <c r="C6607" s="58" t="s">
        <v>423</v>
      </c>
      <c r="D6607" s="58" t="s">
        <v>476</v>
      </c>
      <c r="E6607" s="58">
        <v>750</v>
      </c>
      <c r="F6607" s="58">
        <v>12</v>
      </c>
      <c r="G6607" s="59">
        <v>13</v>
      </c>
      <c r="H6607" s="58" t="s">
        <v>421</v>
      </c>
      <c r="I6607" s="59">
        <v>11.99</v>
      </c>
      <c r="J6607">
        <v>1</v>
      </c>
      <c r="K6607" s="191"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7.61</v>
      </c>
      <c r="L6607" s="192" t="str">
        <f t="shared" si="103"/>
        <v>Wine750</v>
      </c>
      <c r="M6607" s="191">
        <f>VLOOKUP(L6607,'Slope %'!C:D,2,0)</f>
        <v>0.1</v>
      </c>
    </row>
    <row r="6608" spans="1:13" x14ac:dyDescent="0.25">
      <c r="A6608">
        <v>65395</v>
      </c>
      <c r="B6608" s="58" t="s">
        <v>5322</v>
      </c>
      <c r="C6608" s="58" t="s">
        <v>423</v>
      </c>
      <c r="D6608" s="58" t="s">
        <v>473</v>
      </c>
      <c r="E6608" s="58">
        <v>750</v>
      </c>
      <c r="F6608" s="58">
        <v>12</v>
      </c>
      <c r="G6608" s="59">
        <v>12.5</v>
      </c>
      <c r="H6608" s="58" t="s">
        <v>421</v>
      </c>
      <c r="I6608" s="59">
        <v>11.99</v>
      </c>
      <c r="J6608">
        <v>1</v>
      </c>
      <c r="K6608" s="191"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7.32</v>
      </c>
      <c r="L6608" s="192" t="str">
        <f t="shared" si="103"/>
        <v>Wine750</v>
      </c>
      <c r="M6608" s="191">
        <f>VLOOKUP(L6608,'Slope %'!C:D,2,0)</f>
        <v>0.1</v>
      </c>
    </row>
    <row r="6609" spans="1:13" x14ac:dyDescent="0.25">
      <c r="A6609">
        <v>65409</v>
      </c>
      <c r="B6609" s="58" t="s">
        <v>5323</v>
      </c>
      <c r="C6609" s="58" t="s">
        <v>410</v>
      </c>
      <c r="D6609" s="58" t="s">
        <v>677</v>
      </c>
      <c r="E6609" s="58">
        <v>473</v>
      </c>
      <c r="F6609" s="58">
        <v>24</v>
      </c>
      <c r="G6609" s="59">
        <v>4.5</v>
      </c>
      <c r="H6609" s="58" t="s">
        <v>2920</v>
      </c>
      <c r="I6609" s="59">
        <v>3.79</v>
      </c>
      <c r="J6609">
        <v>1</v>
      </c>
      <c r="K6609" s="191"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1.66</v>
      </c>
      <c r="L6609" s="192" t="str">
        <f t="shared" si="103"/>
        <v>Beer473</v>
      </c>
      <c r="M6609" s="191">
        <f>VLOOKUP(L6609,'Slope %'!C:D,2,0)</f>
        <v>0.12</v>
      </c>
    </row>
    <row r="6610" spans="1:13" x14ac:dyDescent="0.25">
      <c r="A6610">
        <v>65409</v>
      </c>
      <c r="B6610" s="58" t="s">
        <v>5323</v>
      </c>
      <c r="C6610" s="58" t="s">
        <v>410</v>
      </c>
      <c r="D6610" s="58" t="s">
        <v>677</v>
      </c>
      <c r="E6610" s="58">
        <v>473</v>
      </c>
      <c r="F6610" s="58">
        <v>24</v>
      </c>
      <c r="G6610" s="59">
        <v>4.5</v>
      </c>
      <c r="H6610" s="58" t="s">
        <v>1903</v>
      </c>
      <c r="I6610" s="59">
        <v>3.79</v>
      </c>
      <c r="J6610">
        <v>1</v>
      </c>
      <c r="K6610" s="191"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1.66</v>
      </c>
      <c r="L6610" s="192" t="str">
        <f t="shared" si="103"/>
        <v>Beer473</v>
      </c>
      <c r="M6610" s="191">
        <f>VLOOKUP(L6610,'Slope %'!C:D,2,0)</f>
        <v>0.12</v>
      </c>
    </row>
    <row r="6611" spans="1:13" x14ac:dyDescent="0.25">
      <c r="A6611">
        <v>65410</v>
      </c>
      <c r="B6611" s="58" t="s">
        <v>5324</v>
      </c>
      <c r="C6611" s="58" t="s">
        <v>410</v>
      </c>
      <c r="D6611" s="58" t="s">
        <v>717</v>
      </c>
      <c r="E6611" s="58">
        <v>473</v>
      </c>
      <c r="F6611" s="58">
        <v>24</v>
      </c>
      <c r="G6611" s="59">
        <v>5.6</v>
      </c>
      <c r="H6611" s="58" t="s">
        <v>2066</v>
      </c>
      <c r="I6611" s="59">
        <v>4.6900000000000004</v>
      </c>
      <c r="J6611">
        <v>1</v>
      </c>
      <c r="K6611" s="191"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2.0699999999999998</v>
      </c>
      <c r="L6611" s="192" t="str">
        <f t="shared" si="103"/>
        <v>Beer473</v>
      </c>
      <c r="M6611" s="191">
        <f>VLOOKUP(L6611,'Slope %'!C:D,2,0)</f>
        <v>0.12</v>
      </c>
    </row>
    <row r="6612" spans="1:13" x14ac:dyDescent="0.25">
      <c r="A6612">
        <v>65410</v>
      </c>
      <c r="B6612" s="58" t="s">
        <v>5324</v>
      </c>
      <c r="C6612" s="58" t="s">
        <v>410</v>
      </c>
      <c r="D6612" s="58" t="s">
        <v>717</v>
      </c>
      <c r="E6612" s="58">
        <v>473</v>
      </c>
      <c r="F6612" s="58">
        <v>24</v>
      </c>
      <c r="G6612" s="59">
        <v>5.6</v>
      </c>
      <c r="H6612" s="58" t="s">
        <v>2066</v>
      </c>
      <c r="I6612" s="59">
        <v>4.6900000000000004</v>
      </c>
      <c r="J6612">
        <v>1</v>
      </c>
      <c r="K6612" s="191"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2.0699999999999998</v>
      </c>
      <c r="L6612" s="192" t="str">
        <f t="shared" si="103"/>
        <v>Beer473</v>
      </c>
      <c r="M6612" s="191">
        <f>VLOOKUP(L6612,'Slope %'!C:D,2,0)</f>
        <v>0.12</v>
      </c>
    </row>
    <row r="6613" spans="1:13" x14ac:dyDescent="0.25">
      <c r="A6613">
        <v>65413</v>
      </c>
      <c r="B6613" s="58" t="s">
        <v>5325</v>
      </c>
      <c r="C6613" s="58" t="s">
        <v>410</v>
      </c>
      <c r="D6613" s="58" t="s">
        <v>717</v>
      </c>
      <c r="E6613" s="58">
        <v>330</v>
      </c>
      <c r="F6613" s="58">
        <v>24</v>
      </c>
      <c r="G6613" s="59">
        <v>7.5</v>
      </c>
      <c r="H6613" s="58" t="s">
        <v>5326</v>
      </c>
      <c r="I6613" s="59">
        <v>4.66</v>
      </c>
      <c r="J6613">
        <v>1</v>
      </c>
      <c r="K6613" s="191"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1.93</v>
      </c>
      <c r="L6613" s="192" t="str">
        <f t="shared" si="103"/>
        <v>Beer330</v>
      </c>
      <c r="M6613" s="191">
        <f>VLOOKUP(L6613,'Slope %'!C:D,2,0)</f>
        <v>0.12</v>
      </c>
    </row>
    <row r="6614" spans="1:13" x14ac:dyDescent="0.25">
      <c r="A6614">
        <v>65413</v>
      </c>
      <c r="B6614" s="58" t="s">
        <v>5325</v>
      </c>
      <c r="C6614" s="58" t="s">
        <v>410</v>
      </c>
      <c r="D6614" s="58" t="s">
        <v>717</v>
      </c>
      <c r="E6614" s="58">
        <v>330</v>
      </c>
      <c r="F6614" s="58">
        <v>24</v>
      </c>
      <c r="G6614" s="59">
        <v>7.5</v>
      </c>
      <c r="H6614" s="58" t="s">
        <v>5326</v>
      </c>
      <c r="I6614" s="59">
        <v>4.66</v>
      </c>
      <c r="J6614">
        <v>1</v>
      </c>
      <c r="K6614" s="191"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1.93</v>
      </c>
      <c r="L6614" s="192" t="str">
        <f t="shared" si="103"/>
        <v>Beer330</v>
      </c>
      <c r="M6614" s="191">
        <f>VLOOKUP(L6614,'Slope %'!C:D,2,0)</f>
        <v>0.12</v>
      </c>
    </row>
    <row r="6615" spans="1:13" x14ac:dyDescent="0.25">
      <c r="A6615">
        <v>65415</v>
      </c>
      <c r="B6615" s="58" t="s">
        <v>5327</v>
      </c>
      <c r="C6615" s="58" t="s">
        <v>410</v>
      </c>
      <c r="D6615" s="58" t="s">
        <v>717</v>
      </c>
      <c r="E6615" s="58">
        <v>20000</v>
      </c>
      <c r="F6615" s="58">
        <v>1</v>
      </c>
      <c r="G6615" s="59">
        <v>7.5</v>
      </c>
      <c r="H6615" s="58" t="s">
        <v>5326</v>
      </c>
      <c r="I6615" s="59">
        <v>182.68</v>
      </c>
      <c r="J6615">
        <v>1</v>
      </c>
      <c r="K6615" s="191"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97.52</v>
      </c>
      <c r="L6615" s="192" t="str">
        <f t="shared" si="103"/>
        <v>Beer20000</v>
      </c>
      <c r="M6615" s="191" t="e">
        <f>VLOOKUP(L6615,'Slope %'!C:D,2,0)</f>
        <v>#N/A</v>
      </c>
    </row>
    <row r="6616" spans="1:13" x14ac:dyDescent="0.25">
      <c r="A6616">
        <v>65415</v>
      </c>
      <c r="B6616" s="58" t="s">
        <v>5327</v>
      </c>
      <c r="C6616" s="58" t="s">
        <v>410</v>
      </c>
      <c r="D6616" s="58" t="s">
        <v>717</v>
      </c>
      <c r="E6616" s="58">
        <v>20000</v>
      </c>
      <c r="F6616" s="58">
        <v>1</v>
      </c>
      <c r="G6616" s="59">
        <v>7.5</v>
      </c>
      <c r="H6616" s="58" t="s">
        <v>5326</v>
      </c>
      <c r="I6616" s="59">
        <v>182.68</v>
      </c>
      <c r="J6616">
        <v>1</v>
      </c>
      <c r="K6616" s="191"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97.52</v>
      </c>
      <c r="L6616" s="192" t="str">
        <f t="shared" si="103"/>
        <v>Beer20000</v>
      </c>
      <c r="M6616" s="191" t="e">
        <f>VLOOKUP(L6616,'Slope %'!C:D,2,0)</f>
        <v>#N/A</v>
      </c>
    </row>
    <row r="6617" spans="1:13" x14ac:dyDescent="0.25">
      <c r="A6617">
        <v>65416</v>
      </c>
      <c r="B6617" s="58" t="s">
        <v>5328</v>
      </c>
      <c r="C6617" s="58" t="s">
        <v>410</v>
      </c>
      <c r="D6617" s="58" t="s">
        <v>717</v>
      </c>
      <c r="E6617" s="58">
        <v>330</v>
      </c>
      <c r="F6617" s="58">
        <v>24</v>
      </c>
      <c r="G6617" s="59">
        <v>6.5</v>
      </c>
      <c r="H6617" s="58" t="s">
        <v>5326</v>
      </c>
      <c r="I6617" s="59">
        <v>4.66</v>
      </c>
      <c r="J6617">
        <v>1</v>
      </c>
      <c r="K6617" s="191"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1.67</v>
      </c>
      <c r="L6617" s="192" t="str">
        <f t="shared" si="103"/>
        <v>Beer330</v>
      </c>
      <c r="M6617" s="191">
        <f>VLOOKUP(L6617,'Slope %'!C:D,2,0)</f>
        <v>0.12</v>
      </c>
    </row>
    <row r="6618" spans="1:13" x14ac:dyDescent="0.25">
      <c r="A6618">
        <v>65416</v>
      </c>
      <c r="B6618" s="58" t="s">
        <v>5328</v>
      </c>
      <c r="C6618" s="58" t="s">
        <v>410</v>
      </c>
      <c r="D6618" s="58" t="s">
        <v>717</v>
      </c>
      <c r="E6618" s="58">
        <v>330</v>
      </c>
      <c r="F6618" s="58">
        <v>24</v>
      </c>
      <c r="G6618" s="59">
        <v>6.5</v>
      </c>
      <c r="H6618" s="58" t="s">
        <v>5326</v>
      </c>
      <c r="I6618" s="59">
        <v>4.66</v>
      </c>
      <c r="J6618">
        <v>1</v>
      </c>
      <c r="K6618" s="191"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1.67</v>
      </c>
      <c r="L6618" s="192" t="str">
        <f t="shared" si="103"/>
        <v>Beer330</v>
      </c>
      <c r="M6618" s="191">
        <f>VLOOKUP(L6618,'Slope %'!C:D,2,0)</f>
        <v>0.12</v>
      </c>
    </row>
    <row r="6619" spans="1:13" x14ac:dyDescent="0.25">
      <c r="A6619">
        <v>65417</v>
      </c>
      <c r="B6619" s="58" t="s">
        <v>5329</v>
      </c>
      <c r="C6619" s="58" t="s">
        <v>410</v>
      </c>
      <c r="D6619" s="58" t="s">
        <v>717</v>
      </c>
      <c r="E6619" s="58">
        <v>20000</v>
      </c>
      <c r="F6619" s="58">
        <v>1</v>
      </c>
      <c r="G6619" s="59">
        <v>6.5</v>
      </c>
      <c r="H6619" s="58" t="s">
        <v>5326</v>
      </c>
      <c r="I6619" s="59">
        <v>184.03</v>
      </c>
      <c r="J6619">
        <v>1</v>
      </c>
      <c r="K6619" s="191"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84.51</v>
      </c>
      <c r="L6619" s="192" t="str">
        <f t="shared" si="103"/>
        <v>Beer20000</v>
      </c>
      <c r="M6619" s="191" t="e">
        <f>VLOOKUP(L6619,'Slope %'!C:D,2,0)</f>
        <v>#N/A</v>
      </c>
    </row>
    <row r="6620" spans="1:13" x14ac:dyDescent="0.25">
      <c r="A6620">
        <v>65417</v>
      </c>
      <c r="B6620" s="58" t="s">
        <v>5329</v>
      </c>
      <c r="C6620" s="58" t="s">
        <v>410</v>
      </c>
      <c r="D6620" s="58" t="s">
        <v>717</v>
      </c>
      <c r="E6620" s="58">
        <v>20000</v>
      </c>
      <c r="F6620" s="58">
        <v>1</v>
      </c>
      <c r="G6620" s="59">
        <v>6.5</v>
      </c>
      <c r="H6620" s="58" t="s">
        <v>5326</v>
      </c>
      <c r="I6620" s="59">
        <v>184.03</v>
      </c>
      <c r="J6620">
        <v>1</v>
      </c>
      <c r="K6620" s="191"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84.51</v>
      </c>
      <c r="L6620" s="192" t="str">
        <f t="shared" si="103"/>
        <v>Beer20000</v>
      </c>
      <c r="M6620" s="191" t="e">
        <f>VLOOKUP(L6620,'Slope %'!C:D,2,0)</f>
        <v>#N/A</v>
      </c>
    </row>
    <row r="6621" spans="1:13" x14ac:dyDescent="0.25">
      <c r="A6621">
        <v>65418</v>
      </c>
      <c r="B6621" s="58" t="s">
        <v>5330</v>
      </c>
      <c r="C6621" s="58" t="s">
        <v>410</v>
      </c>
      <c r="D6621" s="58" t="s">
        <v>677</v>
      </c>
      <c r="E6621" s="58">
        <v>330</v>
      </c>
      <c r="F6621" s="58">
        <v>24</v>
      </c>
      <c r="G6621" s="59">
        <v>5</v>
      </c>
      <c r="H6621" s="58" t="s">
        <v>5326</v>
      </c>
      <c r="I6621" s="59">
        <v>4.32</v>
      </c>
      <c r="J6621">
        <v>1</v>
      </c>
      <c r="K6621" s="191"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1.29</v>
      </c>
      <c r="L6621" s="192" t="str">
        <f t="shared" si="103"/>
        <v>Beer330</v>
      </c>
      <c r="M6621" s="191">
        <f>VLOOKUP(L6621,'Slope %'!C:D,2,0)</f>
        <v>0.12</v>
      </c>
    </row>
    <row r="6622" spans="1:13" x14ac:dyDescent="0.25">
      <c r="A6622">
        <v>65418</v>
      </c>
      <c r="B6622" s="58" t="s">
        <v>5330</v>
      </c>
      <c r="C6622" s="58" t="s">
        <v>410</v>
      </c>
      <c r="D6622" s="58" t="s">
        <v>677</v>
      </c>
      <c r="E6622" s="58">
        <v>330</v>
      </c>
      <c r="F6622" s="58">
        <v>24</v>
      </c>
      <c r="G6622" s="59">
        <v>5</v>
      </c>
      <c r="H6622" s="58" t="s">
        <v>5326</v>
      </c>
      <c r="I6622" s="59">
        <v>4.32</v>
      </c>
      <c r="J6622">
        <v>1</v>
      </c>
      <c r="K6622" s="191"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1.29</v>
      </c>
      <c r="L6622" s="192" t="str">
        <f t="shared" si="103"/>
        <v>Beer330</v>
      </c>
      <c r="M6622" s="191">
        <f>VLOOKUP(L6622,'Slope %'!C:D,2,0)</f>
        <v>0.12</v>
      </c>
    </row>
    <row r="6623" spans="1:13" x14ac:dyDescent="0.25">
      <c r="A6623">
        <v>65419</v>
      </c>
      <c r="B6623" s="58" t="s">
        <v>5331</v>
      </c>
      <c r="C6623" s="58" t="s">
        <v>410</v>
      </c>
      <c r="D6623" s="58" t="s">
        <v>677</v>
      </c>
      <c r="E6623" s="58">
        <v>20000</v>
      </c>
      <c r="F6623" s="58">
        <v>1</v>
      </c>
      <c r="G6623" s="59">
        <v>5</v>
      </c>
      <c r="H6623" s="58" t="s">
        <v>5326</v>
      </c>
      <c r="I6623" s="59">
        <v>158.37</v>
      </c>
      <c r="J6623">
        <v>1</v>
      </c>
      <c r="K6623" s="191"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65.010000000000005</v>
      </c>
      <c r="L6623" s="192" t="str">
        <f t="shared" si="103"/>
        <v>Beer20000</v>
      </c>
      <c r="M6623" s="191" t="e">
        <f>VLOOKUP(L6623,'Slope %'!C:D,2,0)</f>
        <v>#N/A</v>
      </c>
    </row>
    <row r="6624" spans="1:13" x14ac:dyDescent="0.25">
      <c r="A6624">
        <v>65419</v>
      </c>
      <c r="B6624" s="58" t="s">
        <v>5331</v>
      </c>
      <c r="C6624" s="58" t="s">
        <v>410</v>
      </c>
      <c r="D6624" s="58" t="s">
        <v>677</v>
      </c>
      <c r="E6624" s="58">
        <v>20000</v>
      </c>
      <c r="F6624" s="58">
        <v>1</v>
      </c>
      <c r="G6624" s="59">
        <v>5</v>
      </c>
      <c r="H6624" s="58" t="s">
        <v>5326</v>
      </c>
      <c r="I6624" s="59">
        <v>158.37</v>
      </c>
      <c r="J6624">
        <v>1</v>
      </c>
      <c r="K6624" s="191"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65.010000000000005</v>
      </c>
      <c r="L6624" s="192" t="str">
        <f t="shared" si="103"/>
        <v>Beer20000</v>
      </c>
      <c r="M6624" s="191" t="e">
        <f>VLOOKUP(L6624,'Slope %'!C:D,2,0)</f>
        <v>#N/A</v>
      </c>
    </row>
    <row r="6625" spans="1:13" x14ac:dyDescent="0.25">
      <c r="A6625">
        <v>65420</v>
      </c>
      <c r="B6625" s="58" t="s">
        <v>5332</v>
      </c>
      <c r="C6625" s="58" t="s">
        <v>410</v>
      </c>
      <c r="D6625" s="58" t="s">
        <v>906</v>
      </c>
      <c r="E6625" s="58">
        <v>330</v>
      </c>
      <c r="F6625" s="58">
        <v>24</v>
      </c>
      <c r="G6625" s="59">
        <v>5</v>
      </c>
      <c r="H6625" s="58" t="s">
        <v>5326</v>
      </c>
      <c r="I6625" s="59">
        <v>4.54</v>
      </c>
      <c r="J6625">
        <v>1</v>
      </c>
      <c r="K6625" s="191"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1.29</v>
      </c>
      <c r="L6625" s="192" t="str">
        <f t="shared" si="103"/>
        <v>Beer330</v>
      </c>
      <c r="M6625" s="191">
        <f>VLOOKUP(L6625,'Slope %'!C:D,2,0)</f>
        <v>0.12</v>
      </c>
    </row>
    <row r="6626" spans="1:13" x14ac:dyDescent="0.25">
      <c r="A6626">
        <v>65420</v>
      </c>
      <c r="B6626" s="58" t="s">
        <v>5332</v>
      </c>
      <c r="C6626" s="58" t="s">
        <v>410</v>
      </c>
      <c r="D6626" s="58" t="s">
        <v>906</v>
      </c>
      <c r="E6626" s="58">
        <v>330</v>
      </c>
      <c r="F6626" s="58">
        <v>24</v>
      </c>
      <c r="G6626" s="59">
        <v>5</v>
      </c>
      <c r="H6626" s="58" t="s">
        <v>5326</v>
      </c>
      <c r="I6626" s="59">
        <v>4.54</v>
      </c>
      <c r="J6626">
        <v>1</v>
      </c>
      <c r="K6626" s="191"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1.29</v>
      </c>
      <c r="L6626" s="192" t="str">
        <f t="shared" si="103"/>
        <v>Beer330</v>
      </c>
      <c r="M6626" s="191">
        <f>VLOOKUP(L6626,'Slope %'!C:D,2,0)</f>
        <v>0.12</v>
      </c>
    </row>
    <row r="6627" spans="1:13" x14ac:dyDescent="0.25">
      <c r="A6627">
        <v>65422</v>
      </c>
      <c r="B6627" s="58" t="s">
        <v>5333</v>
      </c>
      <c r="C6627" s="58" t="s">
        <v>410</v>
      </c>
      <c r="D6627" s="58" t="s">
        <v>906</v>
      </c>
      <c r="E6627" s="58">
        <v>20000</v>
      </c>
      <c r="F6627" s="58">
        <v>1</v>
      </c>
      <c r="G6627" s="59">
        <v>5</v>
      </c>
      <c r="H6627" s="58" t="s">
        <v>5326</v>
      </c>
      <c r="I6627" s="59">
        <v>182.68</v>
      </c>
      <c r="J6627">
        <v>1</v>
      </c>
      <c r="K6627" s="191"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65.010000000000005</v>
      </c>
      <c r="L6627" s="192" t="str">
        <f t="shared" si="103"/>
        <v>Beer20000</v>
      </c>
      <c r="M6627" s="191" t="e">
        <f>VLOOKUP(L6627,'Slope %'!C:D,2,0)</f>
        <v>#N/A</v>
      </c>
    </row>
    <row r="6628" spans="1:13" x14ac:dyDescent="0.25">
      <c r="A6628">
        <v>65422</v>
      </c>
      <c r="B6628" s="58" t="s">
        <v>5333</v>
      </c>
      <c r="C6628" s="58" t="s">
        <v>410</v>
      </c>
      <c r="D6628" s="58" t="s">
        <v>906</v>
      </c>
      <c r="E6628" s="58">
        <v>20000</v>
      </c>
      <c r="F6628" s="58">
        <v>1</v>
      </c>
      <c r="G6628" s="59">
        <v>5</v>
      </c>
      <c r="H6628" s="58" t="s">
        <v>5326</v>
      </c>
      <c r="I6628" s="59">
        <v>182.68</v>
      </c>
      <c r="J6628">
        <v>1</v>
      </c>
      <c r="K6628" s="191"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65.010000000000005</v>
      </c>
      <c r="L6628" s="192" t="str">
        <f t="shared" si="103"/>
        <v>Beer20000</v>
      </c>
      <c r="M6628" s="191" t="e">
        <f>VLOOKUP(L6628,'Slope %'!C:D,2,0)</f>
        <v>#N/A</v>
      </c>
    </row>
    <row r="6629" spans="1:13" x14ac:dyDescent="0.25">
      <c r="A6629">
        <v>65423</v>
      </c>
      <c r="B6629" s="58" t="s">
        <v>5334</v>
      </c>
      <c r="C6629" s="58" t="s">
        <v>410</v>
      </c>
      <c r="D6629" s="58" t="s">
        <v>717</v>
      </c>
      <c r="E6629" s="58">
        <v>330</v>
      </c>
      <c r="F6629" s="58">
        <v>24</v>
      </c>
      <c r="G6629" s="59">
        <v>9.5</v>
      </c>
      <c r="H6629" s="58" t="s">
        <v>5326</v>
      </c>
      <c r="I6629" s="59">
        <v>4.66</v>
      </c>
      <c r="J6629">
        <v>1</v>
      </c>
      <c r="K6629" s="191"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2.4500000000000002</v>
      </c>
      <c r="L6629" s="192" t="str">
        <f t="shared" si="103"/>
        <v>Beer330</v>
      </c>
      <c r="M6629" s="191">
        <f>VLOOKUP(L6629,'Slope %'!C:D,2,0)</f>
        <v>0.12</v>
      </c>
    </row>
    <row r="6630" spans="1:13" x14ac:dyDescent="0.25">
      <c r="A6630">
        <v>65423</v>
      </c>
      <c r="B6630" s="58" t="s">
        <v>5334</v>
      </c>
      <c r="C6630" s="58" t="s">
        <v>410</v>
      </c>
      <c r="D6630" s="58" t="s">
        <v>717</v>
      </c>
      <c r="E6630" s="58">
        <v>330</v>
      </c>
      <c r="F6630" s="58">
        <v>24</v>
      </c>
      <c r="G6630" s="59">
        <v>9.5</v>
      </c>
      <c r="H6630" s="58" t="s">
        <v>5326</v>
      </c>
      <c r="I6630" s="59">
        <v>4.66</v>
      </c>
      <c r="J6630">
        <v>1</v>
      </c>
      <c r="K6630" s="191"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2.4500000000000002</v>
      </c>
      <c r="L6630" s="192" t="str">
        <f t="shared" si="103"/>
        <v>Beer330</v>
      </c>
      <c r="M6630" s="191">
        <f>VLOOKUP(L6630,'Slope %'!C:D,2,0)</f>
        <v>0.12</v>
      </c>
    </row>
    <row r="6631" spans="1:13" x14ac:dyDescent="0.25">
      <c r="A6631">
        <v>65424</v>
      </c>
      <c r="B6631" s="58" t="s">
        <v>5335</v>
      </c>
      <c r="C6631" s="58" t="s">
        <v>410</v>
      </c>
      <c r="D6631" s="58" t="s">
        <v>677</v>
      </c>
      <c r="E6631" s="58">
        <v>330</v>
      </c>
      <c r="F6631" s="58">
        <v>24</v>
      </c>
      <c r="G6631" s="59">
        <v>5</v>
      </c>
      <c r="H6631" s="58" t="s">
        <v>5326</v>
      </c>
      <c r="I6631" s="59">
        <v>4.66</v>
      </c>
      <c r="J6631">
        <v>1</v>
      </c>
      <c r="K6631" s="191"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1.29</v>
      </c>
      <c r="L6631" s="192" t="str">
        <f t="shared" si="103"/>
        <v>Beer330</v>
      </c>
      <c r="M6631" s="191">
        <f>VLOOKUP(L6631,'Slope %'!C:D,2,0)</f>
        <v>0.12</v>
      </c>
    </row>
    <row r="6632" spans="1:13" x14ac:dyDescent="0.25">
      <c r="A6632">
        <v>65424</v>
      </c>
      <c r="B6632" s="58" t="s">
        <v>5335</v>
      </c>
      <c r="C6632" s="58" t="s">
        <v>410</v>
      </c>
      <c r="D6632" s="58" t="s">
        <v>677</v>
      </c>
      <c r="E6632" s="58">
        <v>330</v>
      </c>
      <c r="F6632" s="58">
        <v>24</v>
      </c>
      <c r="G6632" s="59">
        <v>5</v>
      </c>
      <c r="H6632" s="58" t="s">
        <v>5326</v>
      </c>
      <c r="I6632" s="59">
        <v>4.66</v>
      </c>
      <c r="J6632">
        <v>1</v>
      </c>
      <c r="K6632" s="191"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1.29</v>
      </c>
      <c r="L6632" s="192" t="str">
        <f t="shared" si="103"/>
        <v>Beer330</v>
      </c>
      <c r="M6632" s="191">
        <f>VLOOKUP(L6632,'Slope %'!C:D,2,0)</f>
        <v>0.12</v>
      </c>
    </row>
    <row r="6633" spans="1:13" x14ac:dyDescent="0.25">
      <c r="A6633">
        <v>65425</v>
      </c>
      <c r="B6633" s="58" t="s">
        <v>5336</v>
      </c>
      <c r="C6633" s="58" t="s">
        <v>410</v>
      </c>
      <c r="D6633" s="58" t="s">
        <v>906</v>
      </c>
      <c r="E6633" s="58">
        <v>473</v>
      </c>
      <c r="F6633" s="58">
        <v>24</v>
      </c>
      <c r="G6633" s="59">
        <v>4.7</v>
      </c>
      <c r="H6633" s="58" t="s">
        <v>1076</v>
      </c>
      <c r="I6633" s="59">
        <v>3.99</v>
      </c>
      <c r="J6633">
        <v>1</v>
      </c>
      <c r="K6633" s="191"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1.74</v>
      </c>
      <c r="L6633" s="192" t="str">
        <f t="shared" si="103"/>
        <v>Beer473</v>
      </c>
      <c r="M6633" s="191">
        <f>VLOOKUP(L6633,'Slope %'!C:D,2,0)</f>
        <v>0.12</v>
      </c>
    </row>
    <row r="6634" spans="1:13" x14ac:dyDescent="0.25">
      <c r="A6634">
        <v>65425</v>
      </c>
      <c r="B6634" s="58" t="s">
        <v>5336</v>
      </c>
      <c r="C6634" s="58" t="s">
        <v>410</v>
      </c>
      <c r="D6634" s="58" t="s">
        <v>906</v>
      </c>
      <c r="E6634" s="58">
        <v>473</v>
      </c>
      <c r="F6634" s="58">
        <v>24</v>
      </c>
      <c r="G6634" s="59">
        <v>4.7</v>
      </c>
      <c r="H6634" s="58" t="s">
        <v>1076</v>
      </c>
      <c r="I6634" s="59">
        <v>3.99</v>
      </c>
      <c r="J6634">
        <v>1</v>
      </c>
      <c r="K6634" s="191"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1.74</v>
      </c>
      <c r="L6634" s="192" t="str">
        <f t="shared" si="103"/>
        <v>Beer473</v>
      </c>
      <c r="M6634" s="191">
        <f>VLOOKUP(L6634,'Slope %'!C:D,2,0)</f>
        <v>0.12</v>
      </c>
    </row>
    <row r="6635" spans="1:13" x14ac:dyDescent="0.25">
      <c r="A6635">
        <v>65426</v>
      </c>
      <c r="B6635" s="58" t="s">
        <v>5337</v>
      </c>
      <c r="C6635" s="58" t="s">
        <v>410</v>
      </c>
      <c r="D6635" s="58" t="s">
        <v>717</v>
      </c>
      <c r="E6635" s="58">
        <v>330</v>
      </c>
      <c r="F6635" s="58">
        <v>24</v>
      </c>
      <c r="G6635" s="59">
        <v>8</v>
      </c>
      <c r="H6635" s="58" t="s">
        <v>5326</v>
      </c>
      <c r="I6635" s="59">
        <v>4.66</v>
      </c>
      <c r="J6635">
        <v>1</v>
      </c>
      <c r="K6635" s="191"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2.06</v>
      </c>
      <c r="L6635" s="192" t="str">
        <f t="shared" si="103"/>
        <v>Beer330</v>
      </c>
      <c r="M6635" s="191">
        <f>VLOOKUP(L6635,'Slope %'!C:D,2,0)</f>
        <v>0.12</v>
      </c>
    </row>
    <row r="6636" spans="1:13" x14ac:dyDescent="0.25">
      <c r="A6636">
        <v>65426</v>
      </c>
      <c r="B6636" s="58" t="s">
        <v>5337</v>
      </c>
      <c r="C6636" s="58" t="s">
        <v>410</v>
      </c>
      <c r="D6636" s="58" t="s">
        <v>717</v>
      </c>
      <c r="E6636" s="58">
        <v>330</v>
      </c>
      <c r="F6636" s="58">
        <v>24</v>
      </c>
      <c r="G6636" s="59">
        <v>8</v>
      </c>
      <c r="H6636" s="58" t="s">
        <v>5326</v>
      </c>
      <c r="I6636" s="59">
        <v>4.66</v>
      </c>
      <c r="J6636">
        <v>1</v>
      </c>
      <c r="K6636" s="191"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2.06</v>
      </c>
      <c r="L6636" s="192" t="str">
        <f t="shared" si="103"/>
        <v>Beer330</v>
      </c>
      <c r="M6636" s="191">
        <f>VLOOKUP(L6636,'Slope %'!C:D,2,0)</f>
        <v>0.12</v>
      </c>
    </row>
    <row r="6637" spans="1:13" x14ac:dyDescent="0.25">
      <c r="A6637">
        <v>65427</v>
      </c>
      <c r="B6637" s="58" t="s">
        <v>5338</v>
      </c>
      <c r="C6637" s="58" t="s">
        <v>410</v>
      </c>
      <c r="D6637" s="58" t="s">
        <v>411</v>
      </c>
      <c r="E6637" s="58">
        <v>330</v>
      </c>
      <c r="F6637" s="58">
        <v>24</v>
      </c>
      <c r="G6637" s="59">
        <v>5</v>
      </c>
      <c r="H6637" s="58" t="s">
        <v>5326</v>
      </c>
      <c r="I6637" s="59">
        <v>4.32</v>
      </c>
      <c r="J6637">
        <v>1</v>
      </c>
      <c r="K6637" s="191"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1.29</v>
      </c>
      <c r="L6637" s="192" t="str">
        <f t="shared" si="103"/>
        <v>Beer330</v>
      </c>
      <c r="M6637" s="191">
        <f>VLOOKUP(L6637,'Slope %'!C:D,2,0)</f>
        <v>0.12</v>
      </c>
    </row>
    <row r="6638" spans="1:13" x14ac:dyDescent="0.25">
      <c r="A6638">
        <v>65427</v>
      </c>
      <c r="B6638" s="58" t="s">
        <v>5338</v>
      </c>
      <c r="C6638" s="58" t="s">
        <v>410</v>
      </c>
      <c r="D6638" s="58" t="s">
        <v>411</v>
      </c>
      <c r="E6638" s="58">
        <v>330</v>
      </c>
      <c r="F6638" s="58">
        <v>24</v>
      </c>
      <c r="G6638" s="59">
        <v>5</v>
      </c>
      <c r="H6638" s="58" t="s">
        <v>5326</v>
      </c>
      <c r="I6638" s="59">
        <v>4.32</v>
      </c>
      <c r="J6638">
        <v>1</v>
      </c>
      <c r="K6638" s="191"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1.29</v>
      </c>
      <c r="L6638" s="192" t="str">
        <f t="shared" si="103"/>
        <v>Beer330</v>
      </c>
      <c r="M6638" s="191">
        <f>VLOOKUP(L6638,'Slope %'!C:D,2,0)</f>
        <v>0.12</v>
      </c>
    </row>
    <row r="6639" spans="1:13" x14ac:dyDescent="0.25">
      <c r="A6639">
        <v>65428</v>
      </c>
      <c r="B6639" s="58" t="s">
        <v>5339</v>
      </c>
      <c r="C6639" s="58" t="s">
        <v>410</v>
      </c>
      <c r="D6639" s="58" t="s">
        <v>906</v>
      </c>
      <c r="E6639" s="58">
        <v>473</v>
      </c>
      <c r="F6639" s="58">
        <v>24</v>
      </c>
      <c r="G6639" s="59">
        <v>4.5</v>
      </c>
      <c r="H6639" s="58" t="s">
        <v>2920</v>
      </c>
      <c r="I6639" s="59">
        <v>4.6500000000000004</v>
      </c>
      <c r="J6639">
        <v>1</v>
      </c>
      <c r="K6639" s="191"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1.66</v>
      </c>
      <c r="L6639" s="192" t="str">
        <f t="shared" si="103"/>
        <v>Beer473</v>
      </c>
      <c r="M6639" s="191">
        <f>VLOOKUP(L6639,'Slope %'!C:D,2,0)</f>
        <v>0.12</v>
      </c>
    </row>
    <row r="6640" spans="1:13" x14ac:dyDescent="0.25">
      <c r="A6640">
        <v>65428</v>
      </c>
      <c r="B6640" s="58" t="s">
        <v>5339</v>
      </c>
      <c r="C6640" s="58" t="s">
        <v>410</v>
      </c>
      <c r="D6640" s="58" t="s">
        <v>906</v>
      </c>
      <c r="E6640" s="58">
        <v>473</v>
      </c>
      <c r="F6640" s="58">
        <v>24</v>
      </c>
      <c r="G6640" s="59">
        <v>4.5</v>
      </c>
      <c r="H6640" s="58" t="s">
        <v>1903</v>
      </c>
      <c r="I6640" s="59">
        <v>4.6500000000000004</v>
      </c>
      <c r="J6640">
        <v>1</v>
      </c>
      <c r="K6640" s="191"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1.66</v>
      </c>
      <c r="L6640" s="192" t="str">
        <f t="shared" si="103"/>
        <v>Beer473</v>
      </c>
      <c r="M6640" s="191">
        <f>VLOOKUP(L6640,'Slope %'!C:D,2,0)</f>
        <v>0.12</v>
      </c>
    </row>
    <row r="6641" spans="1:13" x14ac:dyDescent="0.25">
      <c r="A6641">
        <v>65429</v>
      </c>
      <c r="B6641" s="58" t="s">
        <v>5340</v>
      </c>
      <c r="C6641" s="58" t="s">
        <v>410</v>
      </c>
      <c r="D6641" s="58" t="s">
        <v>906</v>
      </c>
      <c r="E6641" s="58">
        <v>473</v>
      </c>
      <c r="F6641" s="58">
        <v>24</v>
      </c>
      <c r="G6641" s="59">
        <v>4.7</v>
      </c>
      <c r="H6641" s="58" t="s">
        <v>1076</v>
      </c>
      <c r="I6641" s="59">
        <v>3.99</v>
      </c>
      <c r="J6641">
        <v>1</v>
      </c>
      <c r="K6641" s="191"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1.74</v>
      </c>
      <c r="L6641" s="192" t="str">
        <f t="shared" si="103"/>
        <v>Beer473</v>
      </c>
      <c r="M6641" s="191">
        <f>VLOOKUP(L6641,'Slope %'!C:D,2,0)</f>
        <v>0.12</v>
      </c>
    </row>
    <row r="6642" spans="1:13" x14ac:dyDescent="0.25">
      <c r="A6642">
        <v>65429</v>
      </c>
      <c r="B6642" s="58" t="s">
        <v>5340</v>
      </c>
      <c r="C6642" s="58" t="s">
        <v>410</v>
      </c>
      <c r="D6642" s="58" t="s">
        <v>906</v>
      </c>
      <c r="E6642" s="58">
        <v>473</v>
      </c>
      <c r="F6642" s="58">
        <v>24</v>
      </c>
      <c r="G6642" s="59">
        <v>4.7</v>
      </c>
      <c r="H6642" s="58" t="s">
        <v>1076</v>
      </c>
      <c r="I6642" s="59">
        <v>3.99</v>
      </c>
      <c r="J6642">
        <v>1</v>
      </c>
      <c r="K6642" s="191"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1.74</v>
      </c>
      <c r="L6642" s="192" t="str">
        <f t="shared" si="103"/>
        <v>Beer473</v>
      </c>
      <c r="M6642" s="191">
        <f>VLOOKUP(L6642,'Slope %'!C:D,2,0)</f>
        <v>0.12</v>
      </c>
    </row>
    <row r="6643" spans="1:13" x14ac:dyDescent="0.25">
      <c r="A6643">
        <v>65430</v>
      </c>
      <c r="B6643" s="58" t="s">
        <v>5341</v>
      </c>
      <c r="C6643" s="58" t="s">
        <v>410</v>
      </c>
      <c r="D6643" s="58" t="s">
        <v>411</v>
      </c>
      <c r="E6643" s="58">
        <v>473</v>
      </c>
      <c r="F6643" s="58">
        <v>24</v>
      </c>
      <c r="G6643" s="59">
        <v>4.5</v>
      </c>
      <c r="H6643" s="58" t="s">
        <v>1810</v>
      </c>
      <c r="I6643" s="59">
        <v>2.79</v>
      </c>
      <c r="J6643">
        <v>1</v>
      </c>
      <c r="K6643" s="191"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1.66</v>
      </c>
      <c r="L6643" s="192" t="str">
        <f t="shared" si="103"/>
        <v>Beer473</v>
      </c>
      <c r="M6643" s="191">
        <f>VLOOKUP(L6643,'Slope %'!C:D,2,0)</f>
        <v>0.12</v>
      </c>
    </row>
    <row r="6644" spans="1:13" x14ac:dyDescent="0.25">
      <c r="A6644">
        <v>65430</v>
      </c>
      <c r="B6644" s="58" t="s">
        <v>5341</v>
      </c>
      <c r="C6644" s="58" t="s">
        <v>410</v>
      </c>
      <c r="D6644" s="58" t="s">
        <v>411</v>
      </c>
      <c r="E6644" s="58">
        <v>473</v>
      </c>
      <c r="F6644" s="58">
        <v>24</v>
      </c>
      <c r="G6644" s="59">
        <v>4.5</v>
      </c>
      <c r="H6644" s="58" t="s">
        <v>1810</v>
      </c>
      <c r="I6644" s="59">
        <v>2.79</v>
      </c>
      <c r="J6644">
        <v>1</v>
      </c>
      <c r="K6644" s="191"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1.66</v>
      </c>
      <c r="L6644" s="192" t="str">
        <f t="shared" si="103"/>
        <v>Beer473</v>
      </c>
      <c r="M6644" s="191">
        <f>VLOOKUP(L6644,'Slope %'!C:D,2,0)</f>
        <v>0.12</v>
      </c>
    </row>
    <row r="6645" spans="1:13" x14ac:dyDescent="0.25">
      <c r="A6645">
        <v>65432</v>
      </c>
      <c r="B6645" s="58" t="s">
        <v>5342</v>
      </c>
      <c r="C6645" s="58" t="s">
        <v>423</v>
      </c>
      <c r="D6645" s="58" t="s">
        <v>436</v>
      </c>
      <c r="E6645" s="58">
        <v>750</v>
      </c>
      <c r="F6645" s="58">
        <v>6</v>
      </c>
      <c r="G6645" s="59">
        <v>13</v>
      </c>
      <c r="H6645" s="58" t="s">
        <v>421</v>
      </c>
      <c r="I6645" s="59">
        <v>19.989999999999998</v>
      </c>
      <c r="J6645">
        <v>1</v>
      </c>
      <c r="K6645" s="191"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7.61</v>
      </c>
      <c r="L6645" s="192" t="str">
        <f t="shared" si="103"/>
        <v>Wine750</v>
      </c>
      <c r="M6645" s="191">
        <f>VLOOKUP(L6645,'Slope %'!C:D,2,0)</f>
        <v>0.1</v>
      </c>
    </row>
    <row r="6646" spans="1:13" x14ac:dyDescent="0.25">
      <c r="A6646">
        <v>65439</v>
      </c>
      <c r="B6646" s="58" t="s">
        <v>5343</v>
      </c>
      <c r="C6646" s="58" t="s">
        <v>410</v>
      </c>
      <c r="D6646" s="58" t="s">
        <v>717</v>
      </c>
      <c r="E6646" s="58">
        <v>473</v>
      </c>
      <c r="F6646" s="58">
        <v>24</v>
      </c>
      <c r="G6646" s="59">
        <v>1E-3</v>
      </c>
      <c r="H6646" s="58" t="s">
        <v>1076</v>
      </c>
      <c r="I6646" s="59">
        <v>4.25</v>
      </c>
      <c r="J6646">
        <v>1</v>
      </c>
      <c r="K6646" s="191"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0</v>
      </c>
      <c r="L6646" s="192" t="str">
        <f t="shared" si="103"/>
        <v>Beer473</v>
      </c>
      <c r="M6646" s="191">
        <f>VLOOKUP(L6646,'Slope %'!C:D,2,0)</f>
        <v>0.12</v>
      </c>
    </row>
    <row r="6647" spans="1:13" x14ac:dyDescent="0.25">
      <c r="A6647">
        <v>65439</v>
      </c>
      <c r="B6647" s="58" t="s">
        <v>5343</v>
      </c>
      <c r="C6647" s="58" t="s">
        <v>410</v>
      </c>
      <c r="D6647" s="58" t="s">
        <v>717</v>
      </c>
      <c r="E6647" s="58">
        <v>473</v>
      </c>
      <c r="F6647" s="58">
        <v>24</v>
      </c>
      <c r="G6647" s="59">
        <v>1E-3</v>
      </c>
      <c r="H6647" s="58" t="s">
        <v>1076</v>
      </c>
      <c r="I6647" s="59">
        <v>4.25</v>
      </c>
      <c r="J6647">
        <v>1</v>
      </c>
      <c r="K6647" s="191"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0</v>
      </c>
      <c r="L6647" s="192" t="str">
        <f t="shared" si="103"/>
        <v>Beer473</v>
      </c>
      <c r="M6647" s="191">
        <f>VLOOKUP(L6647,'Slope %'!C:D,2,0)</f>
        <v>0.12</v>
      </c>
    </row>
    <row r="6648" spans="1:13" x14ac:dyDescent="0.25">
      <c r="A6648">
        <v>65440</v>
      </c>
      <c r="B6648" s="58" t="s">
        <v>5344</v>
      </c>
      <c r="C6648" s="58" t="s">
        <v>673</v>
      </c>
      <c r="D6648" s="58" t="s">
        <v>750</v>
      </c>
      <c r="E6648" s="58">
        <v>888</v>
      </c>
      <c r="F6648" s="58">
        <v>6</v>
      </c>
      <c r="G6648" s="59">
        <v>12.5</v>
      </c>
      <c r="H6648" s="58" t="s">
        <v>751</v>
      </c>
      <c r="I6648" s="59">
        <v>10.49</v>
      </c>
      <c r="J6648">
        <v>4</v>
      </c>
      <c r="K6648" s="191"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8.67</v>
      </c>
      <c r="L6648" s="192" t="str">
        <f t="shared" si="103"/>
        <v>Ready to Drink888</v>
      </c>
      <c r="M6648" s="191">
        <f>VLOOKUP(L6648,'Slope %'!C:D,2,0)</f>
        <v>0.12</v>
      </c>
    </row>
    <row r="6649" spans="1:13" x14ac:dyDescent="0.25">
      <c r="A6649">
        <v>65441</v>
      </c>
      <c r="B6649" s="58" t="s">
        <v>5345</v>
      </c>
      <c r="C6649" s="58" t="s">
        <v>410</v>
      </c>
      <c r="D6649" s="58" t="s">
        <v>717</v>
      </c>
      <c r="E6649" s="58">
        <v>473</v>
      </c>
      <c r="F6649" s="58">
        <v>24</v>
      </c>
      <c r="G6649" s="59">
        <v>6</v>
      </c>
      <c r="H6649" s="58" t="s">
        <v>2181</v>
      </c>
      <c r="I6649" s="59">
        <v>4.3</v>
      </c>
      <c r="J6649">
        <v>1</v>
      </c>
      <c r="K6649" s="191"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2.2200000000000002</v>
      </c>
      <c r="L6649" s="192" t="str">
        <f t="shared" si="103"/>
        <v>Beer473</v>
      </c>
      <c r="M6649" s="191">
        <f>VLOOKUP(L6649,'Slope %'!C:D,2,0)</f>
        <v>0.12</v>
      </c>
    </row>
    <row r="6650" spans="1:13" x14ac:dyDescent="0.25">
      <c r="A6650">
        <v>65441</v>
      </c>
      <c r="B6650" s="58" t="s">
        <v>5345</v>
      </c>
      <c r="C6650" s="58" t="s">
        <v>410</v>
      </c>
      <c r="D6650" s="58" t="s">
        <v>717</v>
      </c>
      <c r="E6650" s="58">
        <v>473</v>
      </c>
      <c r="F6650" s="58">
        <v>24</v>
      </c>
      <c r="G6650" s="59">
        <v>6</v>
      </c>
      <c r="H6650" s="58" t="s">
        <v>2181</v>
      </c>
      <c r="I6650" s="59">
        <v>4.3</v>
      </c>
      <c r="J6650">
        <v>1</v>
      </c>
      <c r="K6650" s="191"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2.2200000000000002</v>
      </c>
      <c r="L6650" s="192" t="str">
        <f t="shared" si="103"/>
        <v>Beer473</v>
      </c>
      <c r="M6650" s="191">
        <f>VLOOKUP(L6650,'Slope %'!C:D,2,0)</f>
        <v>0.12</v>
      </c>
    </row>
    <row r="6651" spans="1:13" x14ac:dyDescent="0.25">
      <c r="A6651">
        <v>65444</v>
      </c>
      <c r="B6651" s="58" t="s">
        <v>5346</v>
      </c>
      <c r="C6651" s="58" t="s">
        <v>423</v>
      </c>
      <c r="D6651" s="58" t="s">
        <v>803</v>
      </c>
      <c r="E6651" s="58">
        <v>750</v>
      </c>
      <c r="F6651" s="58">
        <v>6</v>
      </c>
      <c r="G6651" s="59">
        <v>13.5</v>
      </c>
      <c r="H6651" s="58" t="s">
        <v>425</v>
      </c>
      <c r="I6651" s="59">
        <v>16.989999999999998</v>
      </c>
      <c r="J6651">
        <v>1</v>
      </c>
      <c r="K6651" s="191"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7.9</v>
      </c>
      <c r="L6651" s="192" t="str">
        <f t="shared" si="103"/>
        <v>Wine750</v>
      </c>
      <c r="M6651" s="191">
        <f>VLOOKUP(L6651,'Slope %'!C:D,2,0)</f>
        <v>0.1</v>
      </c>
    </row>
    <row r="6652" spans="1:13" x14ac:dyDescent="0.25">
      <c r="A6652">
        <v>65445</v>
      </c>
      <c r="B6652" s="58" t="s">
        <v>5347</v>
      </c>
      <c r="C6652" s="58" t="s">
        <v>410</v>
      </c>
      <c r="D6652" s="58" t="s">
        <v>717</v>
      </c>
      <c r="E6652" s="58">
        <v>473</v>
      </c>
      <c r="F6652" s="58">
        <v>24</v>
      </c>
      <c r="G6652" s="59">
        <v>6.5</v>
      </c>
      <c r="H6652" s="58" t="s">
        <v>1810</v>
      </c>
      <c r="I6652" s="59">
        <v>4.8</v>
      </c>
      <c r="J6652">
        <v>1</v>
      </c>
      <c r="K6652" s="191"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2.4</v>
      </c>
      <c r="L6652" s="192" t="str">
        <f t="shared" si="103"/>
        <v>Beer473</v>
      </c>
      <c r="M6652" s="191">
        <f>VLOOKUP(L6652,'Slope %'!C:D,2,0)</f>
        <v>0.12</v>
      </c>
    </row>
    <row r="6653" spans="1:13" x14ac:dyDescent="0.25">
      <c r="A6653">
        <v>65445</v>
      </c>
      <c r="B6653" s="58" t="s">
        <v>5347</v>
      </c>
      <c r="C6653" s="58" t="s">
        <v>410</v>
      </c>
      <c r="D6653" s="58" t="s">
        <v>717</v>
      </c>
      <c r="E6653" s="58">
        <v>473</v>
      </c>
      <c r="F6653" s="58">
        <v>24</v>
      </c>
      <c r="G6653" s="59">
        <v>6.5</v>
      </c>
      <c r="H6653" s="58" t="s">
        <v>1810</v>
      </c>
      <c r="I6653" s="59">
        <v>4.8</v>
      </c>
      <c r="J6653">
        <v>1</v>
      </c>
      <c r="K6653" s="191"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2.4</v>
      </c>
      <c r="L6653" s="192" t="str">
        <f t="shared" si="103"/>
        <v>Beer473</v>
      </c>
      <c r="M6653" s="191">
        <f>VLOOKUP(L6653,'Slope %'!C:D,2,0)</f>
        <v>0.12</v>
      </c>
    </row>
    <row r="6654" spans="1:13" x14ac:dyDescent="0.25">
      <c r="A6654">
        <v>65448</v>
      </c>
      <c r="B6654" s="58" t="s">
        <v>5348</v>
      </c>
      <c r="C6654" s="58" t="s">
        <v>410</v>
      </c>
      <c r="D6654" s="58" t="s">
        <v>621</v>
      </c>
      <c r="E6654" s="58">
        <v>3784</v>
      </c>
      <c r="F6654" s="58">
        <v>3</v>
      </c>
      <c r="G6654" s="59">
        <v>4</v>
      </c>
      <c r="H6654" s="58" t="s">
        <v>2818</v>
      </c>
      <c r="I6654" s="59">
        <v>19.95</v>
      </c>
      <c r="J6654">
        <v>8</v>
      </c>
      <c r="K6654" s="191"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11.82</v>
      </c>
      <c r="L6654" s="192" t="str">
        <f t="shared" si="103"/>
        <v>Beer3784</v>
      </c>
      <c r="M6654" s="191">
        <f>VLOOKUP(L6654,'Slope %'!C:D,2,0)</f>
        <v>7.0000000000000007E-2</v>
      </c>
    </row>
    <row r="6655" spans="1:13" x14ac:dyDescent="0.25">
      <c r="A6655">
        <v>65448</v>
      </c>
      <c r="B6655" s="58" t="s">
        <v>5348</v>
      </c>
      <c r="C6655" s="58" t="s">
        <v>410</v>
      </c>
      <c r="D6655" s="58" t="s">
        <v>621</v>
      </c>
      <c r="E6655" s="58">
        <v>3784</v>
      </c>
      <c r="F6655" s="58">
        <v>3</v>
      </c>
      <c r="G6655" s="59">
        <v>4</v>
      </c>
      <c r="H6655" s="58" t="s">
        <v>1903</v>
      </c>
      <c r="I6655" s="59">
        <v>19.95</v>
      </c>
      <c r="J6655">
        <v>8</v>
      </c>
      <c r="K6655" s="191"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11.82</v>
      </c>
      <c r="L6655" s="192" t="str">
        <f t="shared" si="103"/>
        <v>Beer3784</v>
      </c>
      <c r="M6655" s="191">
        <f>VLOOKUP(L6655,'Slope %'!C:D,2,0)</f>
        <v>7.0000000000000007E-2</v>
      </c>
    </row>
    <row r="6656" spans="1:13" x14ac:dyDescent="0.25">
      <c r="A6656">
        <v>65449</v>
      </c>
      <c r="B6656" s="58" t="s">
        <v>5349</v>
      </c>
      <c r="C6656" s="58" t="s">
        <v>423</v>
      </c>
      <c r="D6656" s="58" t="s">
        <v>465</v>
      </c>
      <c r="E6656" s="58">
        <v>750</v>
      </c>
      <c r="F6656" s="58">
        <v>6</v>
      </c>
      <c r="G6656" s="59">
        <v>13</v>
      </c>
      <c r="H6656" s="58" t="s">
        <v>425</v>
      </c>
      <c r="I6656" s="59">
        <v>16.989999999999998</v>
      </c>
      <c r="J6656">
        <v>1</v>
      </c>
      <c r="K6656" s="191"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7.61</v>
      </c>
      <c r="L6656" s="192" t="str">
        <f t="shared" si="103"/>
        <v>Wine750</v>
      </c>
      <c r="M6656" s="191">
        <f>VLOOKUP(L6656,'Slope %'!C:D,2,0)</f>
        <v>0.1</v>
      </c>
    </row>
    <row r="6657" spans="1:13" x14ac:dyDescent="0.25">
      <c r="A6657">
        <v>65452</v>
      </c>
      <c r="B6657" s="58" t="s">
        <v>5350</v>
      </c>
      <c r="C6657" s="58" t="s">
        <v>410</v>
      </c>
      <c r="D6657" s="58" t="s">
        <v>411</v>
      </c>
      <c r="E6657" s="58">
        <v>473</v>
      </c>
      <c r="F6657" s="58">
        <v>24</v>
      </c>
      <c r="G6657" s="59">
        <v>5.2</v>
      </c>
      <c r="H6657" s="58" t="s">
        <v>1959</v>
      </c>
      <c r="I6657" s="59">
        <v>4.25</v>
      </c>
      <c r="J6657">
        <v>1</v>
      </c>
      <c r="K6657" s="191"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1.92</v>
      </c>
      <c r="L6657" s="192" t="str">
        <f t="shared" si="103"/>
        <v>Beer473</v>
      </c>
      <c r="M6657" s="191">
        <f>VLOOKUP(L6657,'Slope %'!C:D,2,0)</f>
        <v>0.12</v>
      </c>
    </row>
    <row r="6658" spans="1:13" x14ac:dyDescent="0.25">
      <c r="A6658">
        <v>65452</v>
      </c>
      <c r="B6658" s="58" t="s">
        <v>5350</v>
      </c>
      <c r="C6658" s="58" t="s">
        <v>410</v>
      </c>
      <c r="D6658" s="58" t="s">
        <v>411</v>
      </c>
      <c r="E6658" s="58">
        <v>473</v>
      </c>
      <c r="F6658" s="58">
        <v>24</v>
      </c>
      <c r="G6658" s="59">
        <v>5.2</v>
      </c>
      <c r="H6658" s="58" t="s">
        <v>1959</v>
      </c>
      <c r="I6658" s="59">
        <v>4.25</v>
      </c>
      <c r="J6658">
        <v>1</v>
      </c>
      <c r="K6658" s="191"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1.92</v>
      </c>
      <c r="L6658" s="192" t="str">
        <f t="shared" si="103"/>
        <v>Beer473</v>
      </c>
      <c r="M6658" s="191">
        <f>VLOOKUP(L6658,'Slope %'!C:D,2,0)</f>
        <v>0.12</v>
      </c>
    </row>
    <row r="6659" spans="1:13" x14ac:dyDescent="0.25">
      <c r="A6659">
        <v>65454</v>
      </c>
      <c r="B6659" s="58" t="s">
        <v>5351</v>
      </c>
      <c r="C6659" s="58" t="s">
        <v>423</v>
      </c>
      <c r="D6659" s="58" t="s">
        <v>424</v>
      </c>
      <c r="E6659" s="58">
        <v>750</v>
      </c>
      <c r="F6659" s="58">
        <v>6</v>
      </c>
      <c r="G6659" s="59">
        <v>11.5</v>
      </c>
      <c r="H6659" s="58" t="s">
        <v>553</v>
      </c>
      <c r="I6659" s="59">
        <v>18.95</v>
      </c>
      <c r="J6659">
        <v>1</v>
      </c>
      <c r="K6659" s="191"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6.73</v>
      </c>
      <c r="L6659" s="192" t="str">
        <f t="shared" ref="L6659:L6722" si="104">(_xlfn.CONCAT(C6659,E6659))</f>
        <v>Wine750</v>
      </c>
      <c r="M6659" s="191">
        <f>VLOOKUP(L6659,'Slope %'!C:D,2,0)</f>
        <v>0.1</v>
      </c>
    </row>
    <row r="6660" spans="1:13" x14ac:dyDescent="0.25">
      <c r="A6660">
        <v>65458</v>
      </c>
      <c r="B6660" s="58" t="s">
        <v>5352</v>
      </c>
      <c r="C6660" s="58" t="s">
        <v>410</v>
      </c>
      <c r="D6660" s="58" t="s">
        <v>677</v>
      </c>
      <c r="E6660" s="58">
        <v>473</v>
      </c>
      <c r="F6660" s="58">
        <v>24</v>
      </c>
      <c r="G6660" s="59">
        <v>5.4</v>
      </c>
      <c r="H6660" s="58" t="s">
        <v>1526</v>
      </c>
      <c r="I6660" s="59">
        <v>4.79</v>
      </c>
      <c r="J6660">
        <v>1</v>
      </c>
      <c r="K6660" s="191"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1.99</v>
      </c>
      <c r="L6660" s="192" t="str">
        <f t="shared" si="104"/>
        <v>Beer473</v>
      </c>
      <c r="M6660" s="191">
        <f>VLOOKUP(L6660,'Slope %'!C:D,2,0)</f>
        <v>0.12</v>
      </c>
    </row>
    <row r="6661" spans="1:13" x14ac:dyDescent="0.25">
      <c r="A6661">
        <v>65458</v>
      </c>
      <c r="B6661" s="58" t="s">
        <v>5352</v>
      </c>
      <c r="C6661" s="58" t="s">
        <v>410</v>
      </c>
      <c r="D6661" s="58" t="s">
        <v>677</v>
      </c>
      <c r="E6661" s="58">
        <v>473</v>
      </c>
      <c r="F6661" s="58">
        <v>24</v>
      </c>
      <c r="G6661" s="59">
        <v>5.4</v>
      </c>
      <c r="H6661" s="58" t="s">
        <v>1526</v>
      </c>
      <c r="I6661" s="59">
        <v>4.79</v>
      </c>
      <c r="J6661">
        <v>1</v>
      </c>
      <c r="K6661" s="191"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1.99</v>
      </c>
      <c r="L6661" s="192" t="str">
        <f t="shared" si="104"/>
        <v>Beer473</v>
      </c>
      <c r="M6661" s="191">
        <f>VLOOKUP(L6661,'Slope %'!C:D,2,0)</f>
        <v>0.12</v>
      </c>
    </row>
    <row r="6662" spans="1:13" x14ac:dyDescent="0.25">
      <c r="A6662">
        <v>65461</v>
      </c>
      <c r="B6662" s="58" t="s">
        <v>2885</v>
      </c>
      <c r="C6662" s="58" t="s">
        <v>423</v>
      </c>
      <c r="D6662" s="58" t="s">
        <v>560</v>
      </c>
      <c r="E6662" s="58">
        <v>750</v>
      </c>
      <c r="F6662" s="58">
        <v>6</v>
      </c>
      <c r="G6662" s="59">
        <v>14</v>
      </c>
      <c r="H6662" s="58" t="s">
        <v>437</v>
      </c>
      <c r="I6662" s="59">
        <v>18.989999999999998</v>
      </c>
      <c r="J6662">
        <v>1</v>
      </c>
      <c r="K6662" s="191"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8.1999999999999993</v>
      </c>
      <c r="L6662" s="192" t="str">
        <f t="shared" si="104"/>
        <v>Wine750</v>
      </c>
      <c r="M6662" s="191">
        <f>VLOOKUP(L6662,'Slope %'!C:D,2,0)</f>
        <v>0.1</v>
      </c>
    </row>
    <row r="6663" spans="1:13" x14ac:dyDescent="0.25">
      <c r="A6663">
        <v>65462</v>
      </c>
      <c r="B6663" s="58" t="s">
        <v>5353</v>
      </c>
      <c r="C6663" s="58" t="s">
        <v>410</v>
      </c>
      <c r="D6663" s="58" t="s">
        <v>717</v>
      </c>
      <c r="E6663" s="58">
        <v>473</v>
      </c>
      <c r="F6663" s="58">
        <v>24</v>
      </c>
      <c r="G6663" s="59">
        <v>6</v>
      </c>
      <c r="H6663" s="58" t="s">
        <v>1526</v>
      </c>
      <c r="I6663" s="59">
        <v>4.79</v>
      </c>
      <c r="J6663">
        <v>1</v>
      </c>
      <c r="K6663" s="191"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2.2200000000000002</v>
      </c>
      <c r="L6663" s="192" t="str">
        <f t="shared" si="104"/>
        <v>Beer473</v>
      </c>
      <c r="M6663" s="191">
        <f>VLOOKUP(L6663,'Slope %'!C:D,2,0)</f>
        <v>0.12</v>
      </c>
    </row>
    <row r="6664" spans="1:13" x14ac:dyDescent="0.25">
      <c r="A6664">
        <v>65462</v>
      </c>
      <c r="B6664" s="58" t="s">
        <v>5353</v>
      </c>
      <c r="C6664" s="58" t="s">
        <v>410</v>
      </c>
      <c r="D6664" s="58" t="s">
        <v>717</v>
      </c>
      <c r="E6664" s="58">
        <v>473</v>
      </c>
      <c r="F6664" s="58">
        <v>24</v>
      </c>
      <c r="G6664" s="59">
        <v>6</v>
      </c>
      <c r="H6664" s="58" t="s">
        <v>1526</v>
      </c>
      <c r="I6664" s="59">
        <v>4.79</v>
      </c>
      <c r="J6664">
        <v>1</v>
      </c>
      <c r="K6664" s="191"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2.2200000000000002</v>
      </c>
      <c r="L6664" s="192" t="str">
        <f t="shared" si="104"/>
        <v>Beer473</v>
      </c>
      <c r="M6664" s="191">
        <f>VLOOKUP(L6664,'Slope %'!C:D,2,0)</f>
        <v>0.12</v>
      </c>
    </row>
    <row r="6665" spans="1:13" x14ac:dyDescent="0.25">
      <c r="A6665">
        <v>65478</v>
      </c>
      <c r="B6665" s="58" t="s">
        <v>5354</v>
      </c>
      <c r="C6665" s="58" t="s">
        <v>439</v>
      </c>
      <c r="D6665" s="58" t="s">
        <v>5355</v>
      </c>
      <c r="E6665" s="58">
        <v>235</v>
      </c>
      <c r="F6665" s="58">
        <v>12</v>
      </c>
      <c r="H6665" s="58" t="s">
        <v>4475</v>
      </c>
      <c r="I6665" s="59">
        <v>9.99</v>
      </c>
      <c r="J6665">
        <v>1</v>
      </c>
      <c r="K6665" s="191"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0</v>
      </c>
      <c r="L6665" s="192" t="str">
        <f t="shared" si="104"/>
        <v>Non Liquor Merchandise235</v>
      </c>
      <c r="M6665" s="191" t="e">
        <f>VLOOKUP(L6665,'Slope %'!C:D,2,0)</f>
        <v>#N/A</v>
      </c>
    </row>
    <row r="6666" spans="1:13" x14ac:dyDescent="0.25">
      <c r="A6666">
        <v>65482</v>
      </c>
      <c r="B6666" s="58" t="s">
        <v>5356</v>
      </c>
      <c r="C6666" s="58" t="s">
        <v>410</v>
      </c>
      <c r="D6666" s="58" t="s">
        <v>411</v>
      </c>
      <c r="E6666" s="58">
        <v>4260</v>
      </c>
      <c r="F6666" s="58">
        <v>2</v>
      </c>
      <c r="G6666" s="59">
        <v>5</v>
      </c>
      <c r="H6666" s="58" t="s">
        <v>2967</v>
      </c>
      <c r="I6666" s="59">
        <v>27.99</v>
      </c>
      <c r="J6666">
        <v>12</v>
      </c>
      <c r="K6666" s="191"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16.63</v>
      </c>
      <c r="L6666" s="192" t="str">
        <f t="shared" si="104"/>
        <v>Beer4260</v>
      </c>
      <c r="M6666" s="191">
        <f>VLOOKUP(L6666,'Slope %'!C:D,2,0)</f>
        <v>7.0000000000000007E-2</v>
      </c>
    </row>
    <row r="6667" spans="1:13" x14ac:dyDescent="0.25">
      <c r="A6667">
        <v>65482</v>
      </c>
      <c r="B6667" s="58" t="s">
        <v>5356</v>
      </c>
      <c r="C6667" s="58" t="s">
        <v>410</v>
      </c>
      <c r="D6667" s="58" t="s">
        <v>411</v>
      </c>
      <c r="E6667" s="58">
        <v>4260</v>
      </c>
      <c r="F6667" s="58">
        <v>2</v>
      </c>
      <c r="G6667" s="59">
        <v>5</v>
      </c>
      <c r="H6667" s="58" t="s">
        <v>2967</v>
      </c>
      <c r="I6667" s="59">
        <v>27.99</v>
      </c>
      <c r="J6667">
        <v>12</v>
      </c>
      <c r="K6667" s="191"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16.63</v>
      </c>
      <c r="L6667" s="192" t="str">
        <f t="shared" si="104"/>
        <v>Beer4260</v>
      </c>
      <c r="M6667" s="191">
        <f>VLOOKUP(L6667,'Slope %'!C:D,2,0)</f>
        <v>7.0000000000000007E-2</v>
      </c>
    </row>
    <row r="6668" spans="1:13" x14ac:dyDescent="0.25">
      <c r="A6668">
        <v>65490</v>
      </c>
      <c r="B6668" s="58" t="s">
        <v>5357</v>
      </c>
      <c r="C6668" s="58" t="s">
        <v>673</v>
      </c>
      <c r="D6668" s="58" t="s">
        <v>674</v>
      </c>
      <c r="E6668" s="58">
        <v>30000</v>
      </c>
      <c r="F6668" s="58">
        <v>1</v>
      </c>
      <c r="G6668" s="59">
        <v>5</v>
      </c>
      <c r="H6668" s="58" t="s">
        <v>4157</v>
      </c>
      <c r="I6668" s="59">
        <v>225</v>
      </c>
      <c r="J6668">
        <v>1</v>
      </c>
      <c r="K6668" s="191"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117.11</v>
      </c>
      <c r="L6668" s="192" t="str">
        <f t="shared" si="104"/>
        <v>Ready to Drink30000</v>
      </c>
      <c r="M6668" s="191" t="e">
        <f>VLOOKUP(L6668,'Slope %'!C:D,2,0)</f>
        <v>#N/A</v>
      </c>
    </row>
    <row r="6669" spans="1:13" x14ac:dyDescent="0.25">
      <c r="A6669">
        <v>65490</v>
      </c>
      <c r="B6669" s="58" t="s">
        <v>5357</v>
      </c>
      <c r="C6669" s="58" t="s">
        <v>673</v>
      </c>
      <c r="D6669" s="58" t="s">
        <v>674</v>
      </c>
      <c r="E6669" s="58">
        <v>30000</v>
      </c>
      <c r="F6669" s="58">
        <v>1</v>
      </c>
      <c r="G6669" s="59">
        <v>5</v>
      </c>
      <c r="H6669" s="58" t="s">
        <v>1903</v>
      </c>
      <c r="I6669" s="59">
        <v>225</v>
      </c>
      <c r="J6669">
        <v>1</v>
      </c>
      <c r="K6669" s="191"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117.11</v>
      </c>
      <c r="L6669" s="192" t="str">
        <f t="shared" si="104"/>
        <v>Ready to Drink30000</v>
      </c>
      <c r="M6669" s="191" t="e">
        <f>VLOOKUP(L6669,'Slope %'!C:D,2,0)</f>
        <v>#N/A</v>
      </c>
    </row>
    <row r="6670" spans="1:13" x14ac:dyDescent="0.25">
      <c r="A6670">
        <v>65497</v>
      </c>
      <c r="B6670" s="58" t="s">
        <v>5358</v>
      </c>
      <c r="C6670" s="58" t="s">
        <v>423</v>
      </c>
      <c r="D6670" s="58" t="s">
        <v>424</v>
      </c>
      <c r="E6670" s="58">
        <v>750</v>
      </c>
      <c r="F6670" s="58">
        <v>12</v>
      </c>
      <c r="G6670" s="59">
        <v>12</v>
      </c>
      <c r="H6670" s="58" t="s">
        <v>425</v>
      </c>
      <c r="I6670" s="59">
        <v>19.989999999999998</v>
      </c>
      <c r="J6670">
        <v>1</v>
      </c>
      <c r="K6670" s="191"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7.03</v>
      </c>
      <c r="L6670" s="192" t="str">
        <f t="shared" si="104"/>
        <v>Wine750</v>
      </c>
      <c r="M6670" s="191">
        <f>VLOOKUP(L6670,'Slope %'!C:D,2,0)</f>
        <v>0.1</v>
      </c>
    </row>
    <row r="6671" spans="1:13" x14ac:dyDescent="0.25">
      <c r="A6671">
        <v>65498</v>
      </c>
      <c r="B6671" s="58" t="s">
        <v>5359</v>
      </c>
      <c r="C6671" s="58" t="s">
        <v>410</v>
      </c>
      <c r="D6671" s="58" t="s">
        <v>677</v>
      </c>
      <c r="E6671" s="58">
        <v>473</v>
      </c>
      <c r="F6671" s="58">
        <v>24</v>
      </c>
      <c r="G6671" s="59">
        <v>5</v>
      </c>
      <c r="H6671" s="58" t="s">
        <v>3787</v>
      </c>
      <c r="I6671" s="59">
        <v>4.79</v>
      </c>
      <c r="J6671">
        <v>1</v>
      </c>
      <c r="K6671" s="191"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1.85</v>
      </c>
      <c r="L6671" s="192" t="str">
        <f t="shared" si="104"/>
        <v>Beer473</v>
      </c>
      <c r="M6671" s="191">
        <f>VLOOKUP(L6671,'Slope %'!C:D,2,0)</f>
        <v>0.12</v>
      </c>
    </row>
    <row r="6672" spans="1:13" x14ac:dyDescent="0.25">
      <c r="A6672">
        <v>65498</v>
      </c>
      <c r="B6672" s="58" t="s">
        <v>5359</v>
      </c>
      <c r="C6672" s="58" t="s">
        <v>410</v>
      </c>
      <c r="D6672" s="58" t="s">
        <v>677</v>
      </c>
      <c r="E6672" s="58">
        <v>473</v>
      </c>
      <c r="F6672" s="58">
        <v>24</v>
      </c>
      <c r="G6672" s="59">
        <v>5</v>
      </c>
      <c r="H6672" s="58" t="s">
        <v>3787</v>
      </c>
      <c r="I6672" s="59">
        <v>4.79</v>
      </c>
      <c r="J6672">
        <v>1</v>
      </c>
      <c r="K6672" s="191"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1.85</v>
      </c>
      <c r="L6672" s="192" t="str">
        <f t="shared" si="104"/>
        <v>Beer473</v>
      </c>
      <c r="M6672" s="191">
        <f>VLOOKUP(L6672,'Slope %'!C:D,2,0)</f>
        <v>0.12</v>
      </c>
    </row>
    <row r="6673" spans="1:13" x14ac:dyDescent="0.25">
      <c r="A6673">
        <v>65499</v>
      </c>
      <c r="B6673" s="58" t="s">
        <v>5360</v>
      </c>
      <c r="C6673" s="58" t="s">
        <v>414</v>
      </c>
      <c r="D6673" s="58" t="s">
        <v>3087</v>
      </c>
      <c r="E6673" s="58">
        <v>360</v>
      </c>
      <c r="F6673" s="58">
        <v>20</v>
      </c>
      <c r="G6673" s="59">
        <v>12.5</v>
      </c>
      <c r="H6673" s="58" t="s">
        <v>600</v>
      </c>
      <c r="I6673" s="59">
        <v>11.29</v>
      </c>
      <c r="J6673">
        <v>1</v>
      </c>
      <c r="K6673" s="191"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3.99</v>
      </c>
      <c r="L6673" s="192" t="str">
        <f t="shared" si="104"/>
        <v>Spirits360</v>
      </c>
      <c r="M6673" s="191">
        <f>VLOOKUP(L6673,'Slope %'!C:D,2,0)</f>
        <v>0.1</v>
      </c>
    </row>
    <row r="6674" spans="1:13" x14ac:dyDescent="0.25">
      <c r="A6674">
        <v>65500</v>
      </c>
      <c r="B6674" s="58" t="s">
        <v>5361</v>
      </c>
      <c r="C6674" s="58" t="s">
        <v>423</v>
      </c>
      <c r="D6674" s="58" t="s">
        <v>520</v>
      </c>
      <c r="E6674" s="58">
        <v>750</v>
      </c>
      <c r="F6674" s="58">
        <v>12</v>
      </c>
      <c r="G6674" s="59">
        <v>10.5</v>
      </c>
      <c r="H6674" s="58" t="s">
        <v>628</v>
      </c>
      <c r="I6674" s="59">
        <v>24.99</v>
      </c>
      <c r="J6674">
        <v>1</v>
      </c>
      <c r="K6674" s="191"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6.15</v>
      </c>
      <c r="L6674" s="192" t="str">
        <f t="shared" si="104"/>
        <v>Wine750</v>
      </c>
      <c r="M6674" s="191">
        <f>VLOOKUP(L6674,'Slope %'!C:D,2,0)</f>
        <v>0.1</v>
      </c>
    </row>
    <row r="6675" spans="1:13" x14ac:dyDescent="0.25">
      <c r="A6675">
        <v>65502</v>
      </c>
      <c r="B6675" s="58" t="s">
        <v>5362</v>
      </c>
      <c r="C6675" s="58" t="s">
        <v>423</v>
      </c>
      <c r="D6675" s="58" t="s">
        <v>520</v>
      </c>
      <c r="E6675" s="58">
        <v>750</v>
      </c>
      <c r="F6675" s="58">
        <v>12</v>
      </c>
      <c r="G6675" s="59">
        <v>12</v>
      </c>
      <c r="H6675" s="58" t="s">
        <v>628</v>
      </c>
      <c r="I6675" s="59">
        <v>34.99</v>
      </c>
      <c r="J6675">
        <v>1</v>
      </c>
      <c r="K6675" s="191"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7.03</v>
      </c>
      <c r="L6675" s="192" t="str">
        <f t="shared" si="104"/>
        <v>Wine750</v>
      </c>
      <c r="M6675" s="191">
        <f>VLOOKUP(L6675,'Slope %'!C:D,2,0)</f>
        <v>0.1</v>
      </c>
    </row>
    <row r="6676" spans="1:13" x14ac:dyDescent="0.25">
      <c r="A6676">
        <v>65503</v>
      </c>
      <c r="B6676" s="58" t="s">
        <v>5363</v>
      </c>
      <c r="C6676" s="58" t="s">
        <v>414</v>
      </c>
      <c r="D6676" s="58" t="s">
        <v>663</v>
      </c>
      <c r="E6676" s="58">
        <v>750</v>
      </c>
      <c r="F6676" s="58">
        <v>12</v>
      </c>
      <c r="G6676" s="59">
        <v>20</v>
      </c>
      <c r="H6676" s="58" t="s">
        <v>1657</v>
      </c>
      <c r="I6676" s="59">
        <v>28.99</v>
      </c>
      <c r="J6676">
        <v>1</v>
      </c>
      <c r="K6676" s="191"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11.71</v>
      </c>
      <c r="L6676" s="192" t="str">
        <f t="shared" si="104"/>
        <v>Spirits750</v>
      </c>
      <c r="M6676" s="191">
        <f>VLOOKUP(L6676,'Slope %'!C:D,2,0)</f>
        <v>7.0000000000000007E-2</v>
      </c>
    </row>
    <row r="6677" spans="1:13" x14ac:dyDescent="0.25">
      <c r="A6677">
        <v>65506</v>
      </c>
      <c r="B6677" s="58" t="s">
        <v>5364</v>
      </c>
      <c r="C6677" s="58" t="s">
        <v>414</v>
      </c>
      <c r="D6677" s="58" t="s">
        <v>945</v>
      </c>
      <c r="E6677" s="58">
        <v>700</v>
      </c>
      <c r="F6677" s="58">
        <v>6</v>
      </c>
      <c r="G6677" s="59">
        <v>15</v>
      </c>
      <c r="H6677" s="58" t="s">
        <v>600</v>
      </c>
      <c r="I6677" s="59">
        <v>39.99</v>
      </c>
      <c r="J6677">
        <v>1</v>
      </c>
      <c r="K6677" s="191"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8.1999999999999993</v>
      </c>
      <c r="L6677" s="192" t="str">
        <f t="shared" si="104"/>
        <v>Spirits700</v>
      </c>
      <c r="M6677" s="191">
        <f>VLOOKUP(L6677,'Slope %'!C:D,2,0)</f>
        <v>7.0000000000000007E-2</v>
      </c>
    </row>
    <row r="6678" spans="1:13" x14ac:dyDescent="0.25">
      <c r="A6678">
        <v>65507</v>
      </c>
      <c r="B6678" s="58" t="s">
        <v>5365</v>
      </c>
      <c r="C6678" s="58" t="s">
        <v>414</v>
      </c>
      <c r="D6678" s="58" t="s">
        <v>4434</v>
      </c>
      <c r="E6678" s="58">
        <v>750</v>
      </c>
      <c r="F6678" s="58">
        <v>6</v>
      </c>
      <c r="G6678" s="59">
        <v>40</v>
      </c>
      <c r="H6678" s="58" t="s">
        <v>2019</v>
      </c>
      <c r="I6678" s="59">
        <v>73</v>
      </c>
      <c r="J6678">
        <v>1</v>
      </c>
      <c r="K6678" s="191"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23.42</v>
      </c>
      <c r="L6678" s="192" t="str">
        <f t="shared" si="104"/>
        <v>Spirits750</v>
      </c>
      <c r="M6678" s="191">
        <f>VLOOKUP(L6678,'Slope %'!C:D,2,0)</f>
        <v>7.0000000000000007E-2</v>
      </c>
    </row>
    <row r="6679" spans="1:13" x14ac:dyDescent="0.25">
      <c r="A6679">
        <v>65513</v>
      </c>
      <c r="B6679" s="58" t="s">
        <v>5366</v>
      </c>
      <c r="C6679" s="58" t="s">
        <v>410</v>
      </c>
      <c r="D6679" s="58" t="s">
        <v>411</v>
      </c>
      <c r="E6679" s="58">
        <v>2840</v>
      </c>
      <c r="F6679" s="58">
        <v>3</v>
      </c>
      <c r="G6679" s="59">
        <v>5</v>
      </c>
      <c r="H6679" s="58" t="s">
        <v>1526</v>
      </c>
      <c r="I6679" s="59">
        <v>17.989999999999998</v>
      </c>
      <c r="J6679">
        <v>8</v>
      </c>
      <c r="K6679" s="191"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11.09</v>
      </c>
      <c r="L6679" s="192" t="str">
        <f t="shared" si="104"/>
        <v>Beer2840</v>
      </c>
      <c r="M6679" s="191">
        <f>VLOOKUP(L6679,'Slope %'!C:D,2,0)</f>
        <v>7.0000000000000007E-2</v>
      </c>
    </row>
    <row r="6680" spans="1:13" x14ac:dyDescent="0.25">
      <c r="A6680">
        <v>65513</v>
      </c>
      <c r="B6680" s="58" t="s">
        <v>5366</v>
      </c>
      <c r="C6680" s="58" t="s">
        <v>410</v>
      </c>
      <c r="D6680" s="58" t="s">
        <v>411</v>
      </c>
      <c r="E6680" s="58">
        <v>2840</v>
      </c>
      <c r="F6680" s="58">
        <v>3</v>
      </c>
      <c r="G6680" s="59">
        <v>5</v>
      </c>
      <c r="H6680" s="58" t="s">
        <v>1526</v>
      </c>
      <c r="I6680" s="59">
        <v>17.989999999999998</v>
      </c>
      <c r="J6680">
        <v>8</v>
      </c>
      <c r="K6680" s="191"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11.09</v>
      </c>
      <c r="L6680" s="192" t="str">
        <f t="shared" si="104"/>
        <v>Beer2840</v>
      </c>
      <c r="M6680" s="191">
        <f>VLOOKUP(L6680,'Slope %'!C:D,2,0)</f>
        <v>7.0000000000000007E-2</v>
      </c>
    </row>
    <row r="6681" spans="1:13" x14ac:dyDescent="0.25">
      <c r="A6681">
        <v>65514</v>
      </c>
      <c r="B6681" s="58" t="s">
        <v>5367</v>
      </c>
      <c r="C6681" s="58" t="s">
        <v>423</v>
      </c>
      <c r="D6681" s="58" t="s">
        <v>467</v>
      </c>
      <c r="E6681" s="58">
        <v>750</v>
      </c>
      <c r="F6681" s="58">
        <v>12</v>
      </c>
      <c r="G6681" s="59">
        <v>12.5</v>
      </c>
      <c r="H6681" s="58" t="s">
        <v>437</v>
      </c>
      <c r="I6681" s="59">
        <v>19.989999999999998</v>
      </c>
      <c r="J6681">
        <v>1</v>
      </c>
      <c r="K6681" s="191"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7.32</v>
      </c>
      <c r="L6681" s="192" t="str">
        <f t="shared" si="104"/>
        <v>Wine750</v>
      </c>
      <c r="M6681" s="191">
        <f>VLOOKUP(L6681,'Slope %'!C:D,2,0)</f>
        <v>0.1</v>
      </c>
    </row>
    <row r="6682" spans="1:13" x14ac:dyDescent="0.25">
      <c r="A6682">
        <v>65517</v>
      </c>
      <c r="B6682" s="58" t="s">
        <v>5368</v>
      </c>
      <c r="C6682" s="58" t="s">
        <v>423</v>
      </c>
      <c r="D6682" s="58" t="s">
        <v>575</v>
      </c>
      <c r="E6682" s="58">
        <v>750</v>
      </c>
      <c r="F6682" s="58">
        <v>12</v>
      </c>
      <c r="G6682" s="59">
        <v>13.2</v>
      </c>
      <c r="H6682" s="58" t="s">
        <v>425</v>
      </c>
      <c r="I6682" s="59">
        <v>15.99</v>
      </c>
      <c r="J6682">
        <v>1</v>
      </c>
      <c r="K6682" s="191"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7.73</v>
      </c>
      <c r="L6682" s="192" t="str">
        <f t="shared" si="104"/>
        <v>Wine750</v>
      </c>
      <c r="M6682" s="191">
        <f>VLOOKUP(L6682,'Slope %'!C:D,2,0)</f>
        <v>0.1</v>
      </c>
    </row>
    <row r="6683" spans="1:13" x14ac:dyDescent="0.25">
      <c r="A6683">
        <v>65520</v>
      </c>
      <c r="B6683" s="58" t="s">
        <v>5369</v>
      </c>
      <c r="C6683" s="58" t="s">
        <v>423</v>
      </c>
      <c r="D6683" s="58" t="s">
        <v>436</v>
      </c>
      <c r="E6683" s="58">
        <v>750</v>
      </c>
      <c r="F6683" s="58">
        <v>12</v>
      </c>
      <c r="G6683" s="59">
        <v>13</v>
      </c>
      <c r="H6683" s="58" t="s">
        <v>437</v>
      </c>
      <c r="I6683" s="59">
        <v>15.99</v>
      </c>
      <c r="J6683">
        <v>1</v>
      </c>
      <c r="K6683" s="191"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7.61</v>
      </c>
      <c r="L6683" s="192" t="str">
        <f t="shared" si="104"/>
        <v>Wine750</v>
      </c>
      <c r="M6683" s="191">
        <f>VLOOKUP(L6683,'Slope %'!C:D,2,0)</f>
        <v>0.1</v>
      </c>
    </row>
    <row r="6684" spans="1:13" x14ac:dyDescent="0.25">
      <c r="A6684">
        <v>65523</v>
      </c>
      <c r="B6684" s="58" t="s">
        <v>5370</v>
      </c>
      <c r="C6684" s="58" t="s">
        <v>423</v>
      </c>
      <c r="D6684" s="58" t="s">
        <v>473</v>
      </c>
      <c r="E6684" s="58">
        <v>750</v>
      </c>
      <c r="F6684" s="58">
        <v>6</v>
      </c>
      <c r="G6684" s="59">
        <v>13</v>
      </c>
      <c r="H6684" s="58" t="s">
        <v>586</v>
      </c>
      <c r="I6684" s="59">
        <v>66.989999999999995</v>
      </c>
      <c r="J6684">
        <v>1</v>
      </c>
      <c r="K6684" s="191"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7.61</v>
      </c>
      <c r="L6684" s="192" t="str">
        <f t="shared" si="104"/>
        <v>Wine750</v>
      </c>
      <c r="M6684" s="191">
        <f>VLOOKUP(L6684,'Slope %'!C:D,2,0)</f>
        <v>0.1</v>
      </c>
    </row>
    <row r="6685" spans="1:13" x14ac:dyDescent="0.25">
      <c r="A6685">
        <v>65524</v>
      </c>
      <c r="B6685" s="58" t="s">
        <v>5371</v>
      </c>
      <c r="C6685" s="58" t="s">
        <v>410</v>
      </c>
      <c r="D6685" s="58" t="s">
        <v>906</v>
      </c>
      <c r="E6685" s="58">
        <v>473</v>
      </c>
      <c r="F6685" s="58">
        <v>24</v>
      </c>
      <c r="G6685" s="59">
        <v>5</v>
      </c>
      <c r="H6685" s="58" t="s">
        <v>2066</v>
      </c>
      <c r="I6685" s="59">
        <v>4.75</v>
      </c>
      <c r="J6685">
        <v>1</v>
      </c>
      <c r="K6685" s="191"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1.85</v>
      </c>
      <c r="L6685" s="192" t="str">
        <f t="shared" si="104"/>
        <v>Beer473</v>
      </c>
      <c r="M6685" s="191">
        <f>VLOOKUP(L6685,'Slope %'!C:D,2,0)</f>
        <v>0.12</v>
      </c>
    </row>
    <row r="6686" spans="1:13" x14ac:dyDescent="0.25">
      <c r="A6686">
        <v>65524</v>
      </c>
      <c r="B6686" s="58" t="s">
        <v>5371</v>
      </c>
      <c r="C6686" s="58" t="s">
        <v>410</v>
      </c>
      <c r="D6686" s="58" t="s">
        <v>906</v>
      </c>
      <c r="E6686" s="58">
        <v>473</v>
      </c>
      <c r="F6686" s="58">
        <v>24</v>
      </c>
      <c r="G6686" s="59">
        <v>5</v>
      </c>
      <c r="H6686" s="58" t="s">
        <v>2066</v>
      </c>
      <c r="I6686" s="59">
        <v>4.75</v>
      </c>
      <c r="J6686">
        <v>1</v>
      </c>
      <c r="K6686" s="191"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1.85</v>
      </c>
      <c r="L6686" s="192" t="str">
        <f t="shared" si="104"/>
        <v>Beer473</v>
      </c>
      <c r="M6686" s="191">
        <f>VLOOKUP(L6686,'Slope %'!C:D,2,0)</f>
        <v>0.12</v>
      </c>
    </row>
    <row r="6687" spans="1:13" x14ac:dyDescent="0.25">
      <c r="A6687">
        <v>65526</v>
      </c>
      <c r="B6687" s="58" t="s">
        <v>5372</v>
      </c>
      <c r="C6687" s="58" t="s">
        <v>423</v>
      </c>
      <c r="D6687" s="58" t="s">
        <v>436</v>
      </c>
      <c r="E6687" s="58">
        <v>750</v>
      </c>
      <c r="F6687" s="58">
        <v>6</v>
      </c>
      <c r="G6687" s="59">
        <v>14</v>
      </c>
      <c r="H6687" s="58" t="s">
        <v>586</v>
      </c>
      <c r="I6687" s="59">
        <v>85.99</v>
      </c>
      <c r="J6687">
        <v>1</v>
      </c>
      <c r="K6687" s="191"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8.1999999999999993</v>
      </c>
      <c r="L6687" s="192" t="str">
        <f t="shared" si="104"/>
        <v>Wine750</v>
      </c>
      <c r="M6687" s="191">
        <f>VLOOKUP(L6687,'Slope %'!C:D,2,0)</f>
        <v>0.1</v>
      </c>
    </row>
    <row r="6688" spans="1:13" x14ac:dyDescent="0.25">
      <c r="A6688">
        <v>65527</v>
      </c>
      <c r="B6688" s="58" t="s">
        <v>5373</v>
      </c>
      <c r="C6688" s="58" t="s">
        <v>673</v>
      </c>
      <c r="D6688" s="58" t="s">
        <v>674</v>
      </c>
      <c r="E6688" s="58">
        <v>4260</v>
      </c>
      <c r="F6688" s="58">
        <v>2</v>
      </c>
      <c r="G6688" s="59">
        <v>7</v>
      </c>
      <c r="H6688" s="58" t="s">
        <v>448</v>
      </c>
      <c r="I6688" s="59">
        <v>29.99</v>
      </c>
      <c r="J6688">
        <v>12</v>
      </c>
      <c r="K6688" s="191"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23.28</v>
      </c>
      <c r="L6688" s="192" t="str">
        <f t="shared" si="104"/>
        <v>Ready to Drink4260</v>
      </c>
      <c r="M6688" s="191">
        <f>VLOOKUP(L6688,'Slope %'!C:D,2,0)</f>
        <v>7.0000000000000007E-2</v>
      </c>
    </row>
    <row r="6689" spans="1:13" x14ac:dyDescent="0.25">
      <c r="A6689">
        <v>65528</v>
      </c>
      <c r="B6689" s="58" t="s">
        <v>5374</v>
      </c>
      <c r="C6689" s="58" t="s">
        <v>410</v>
      </c>
      <c r="D6689" s="58" t="s">
        <v>411</v>
      </c>
      <c r="E6689" s="58">
        <v>473</v>
      </c>
      <c r="F6689" s="58">
        <v>24</v>
      </c>
      <c r="G6689" s="59">
        <v>4.5</v>
      </c>
      <c r="H6689" s="58" t="s">
        <v>1613</v>
      </c>
      <c r="I6689" s="59">
        <v>3.5</v>
      </c>
      <c r="J6689">
        <v>1</v>
      </c>
      <c r="K6689" s="191"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1.66</v>
      </c>
      <c r="L6689" s="192" t="str">
        <f t="shared" si="104"/>
        <v>Beer473</v>
      </c>
      <c r="M6689" s="191">
        <f>VLOOKUP(L6689,'Slope %'!C:D,2,0)</f>
        <v>0.12</v>
      </c>
    </row>
    <row r="6690" spans="1:13" x14ac:dyDescent="0.25">
      <c r="A6690">
        <v>65528</v>
      </c>
      <c r="B6690" s="58" t="s">
        <v>5374</v>
      </c>
      <c r="C6690" s="58" t="s">
        <v>410</v>
      </c>
      <c r="D6690" s="58" t="s">
        <v>411</v>
      </c>
      <c r="E6690" s="58">
        <v>473</v>
      </c>
      <c r="F6690" s="58">
        <v>24</v>
      </c>
      <c r="G6690" s="59">
        <v>4.5</v>
      </c>
      <c r="H6690" s="58" t="s">
        <v>1613</v>
      </c>
      <c r="I6690" s="59">
        <v>3.5</v>
      </c>
      <c r="J6690">
        <v>1</v>
      </c>
      <c r="K6690" s="191"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1.66</v>
      </c>
      <c r="L6690" s="192" t="str">
        <f t="shared" si="104"/>
        <v>Beer473</v>
      </c>
      <c r="M6690" s="191">
        <f>VLOOKUP(L6690,'Slope %'!C:D,2,0)</f>
        <v>0.12</v>
      </c>
    </row>
    <row r="6691" spans="1:13" x14ac:dyDescent="0.25">
      <c r="A6691">
        <v>65533</v>
      </c>
      <c r="B6691" s="58" t="s">
        <v>5375</v>
      </c>
      <c r="C6691" s="58" t="s">
        <v>423</v>
      </c>
      <c r="D6691" s="58" t="s">
        <v>436</v>
      </c>
      <c r="E6691" s="58">
        <v>750</v>
      </c>
      <c r="F6691" s="58">
        <v>12</v>
      </c>
      <c r="G6691" s="59">
        <v>13.5</v>
      </c>
      <c r="H6691" s="58" t="s">
        <v>841</v>
      </c>
      <c r="I6691" s="59">
        <v>14.99</v>
      </c>
      <c r="J6691">
        <v>1</v>
      </c>
      <c r="K6691" s="191"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7.9</v>
      </c>
      <c r="L6691" s="192" t="str">
        <f t="shared" si="104"/>
        <v>Wine750</v>
      </c>
      <c r="M6691" s="191">
        <f>VLOOKUP(L6691,'Slope %'!C:D,2,0)</f>
        <v>0.1</v>
      </c>
    </row>
    <row r="6692" spans="1:13" x14ac:dyDescent="0.25">
      <c r="A6692">
        <v>65535</v>
      </c>
      <c r="B6692" s="58" t="s">
        <v>5376</v>
      </c>
      <c r="C6692" s="58" t="s">
        <v>673</v>
      </c>
      <c r="D6692" s="58" t="s">
        <v>750</v>
      </c>
      <c r="E6692" s="58">
        <v>1000</v>
      </c>
      <c r="F6692" s="58">
        <v>6</v>
      </c>
      <c r="G6692" s="59">
        <v>10.8</v>
      </c>
      <c r="H6692" s="58" t="s">
        <v>759</v>
      </c>
      <c r="I6692" s="59">
        <v>19.989999999999998</v>
      </c>
      <c r="J6692">
        <v>4</v>
      </c>
      <c r="K6692" s="191"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8.43</v>
      </c>
      <c r="L6692" s="192" t="str">
        <f t="shared" si="104"/>
        <v>Ready to Drink1000</v>
      </c>
      <c r="M6692" s="191">
        <f>VLOOKUP(L6692,'Slope %'!C:D,2,0)</f>
        <v>0.12</v>
      </c>
    </row>
    <row r="6693" spans="1:13" x14ac:dyDescent="0.25">
      <c r="A6693">
        <v>65539</v>
      </c>
      <c r="B6693" s="58" t="s">
        <v>5377</v>
      </c>
      <c r="C6693" s="58" t="s">
        <v>410</v>
      </c>
      <c r="D6693" s="58" t="s">
        <v>677</v>
      </c>
      <c r="E6693" s="58">
        <v>473</v>
      </c>
      <c r="F6693" s="58">
        <v>24</v>
      </c>
      <c r="G6693" s="59">
        <v>4.5999999999999996</v>
      </c>
      <c r="H6693" s="58" t="s">
        <v>1526</v>
      </c>
      <c r="I6693" s="59">
        <v>4.25</v>
      </c>
      <c r="J6693">
        <v>1</v>
      </c>
      <c r="K6693" s="191"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1.7</v>
      </c>
      <c r="L6693" s="192" t="str">
        <f t="shared" si="104"/>
        <v>Beer473</v>
      </c>
      <c r="M6693" s="191">
        <f>VLOOKUP(L6693,'Slope %'!C:D,2,0)</f>
        <v>0.12</v>
      </c>
    </row>
    <row r="6694" spans="1:13" x14ac:dyDescent="0.25">
      <c r="A6694">
        <v>65539</v>
      </c>
      <c r="B6694" s="58" t="s">
        <v>5377</v>
      </c>
      <c r="C6694" s="58" t="s">
        <v>410</v>
      </c>
      <c r="D6694" s="58" t="s">
        <v>677</v>
      </c>
      <c r="E6694" s="58">
        <v>473</v>
      </c>
      <c r="F6694" s="58">
        <v>24</v>
      </c>
      <c r="G6694" s="59">
        <v>4.5999999999999996</v>
      </c>
      <c r="H6694" s="58" t="s">
        <v>1526</v>
      </c>
      <c r="I6694" s="59">
        <v>4.25</v>
      </c>
      <c r="J6694">
        <v>1</v>
      </c>
      <c r="K6694" s="191"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1.7</v>
      </c>
      <c r="L6694" s="192" t="str">
        <f t="shared" si="104"/>
        <v>Beer473</v>
      </c>
      <c r="M6694" s="191">
        <f>VLOOKUP(L6694,'Slope %'!C:D,2,0)</f>
        <v>0.12</v>
      </c>
    </row>
    <row r="6695" spans="1:13" x14ac:dyDescent="0.25">
      <c r="A6695">
        <v>65540</v>
      </c>
      <c r="B6695" s="58" t="s">
        <v>5378</v>
      </c>
      <c r="C6695" s="58" t="s">
        <v>423</v>
      </c>
      <c r="D6695" s="58" t="s">
        <v>436</v>
      </c>
      <c r="E6695" s="58">
        <v>750</v>
      </c>
      <c r="F6695" s="58">
        <v>12</v>
      </c>
      <c r="G6695" s="59">
        <v>12</v>
      </c>
      <c r="H6695" s="58" t="s">
        <v>841</v>
      </c>
      <c r="I6695" s="59">
        <v>14.99</v>
      </c>
      <c r="J6695">
        <v>1</v>
      </c>
      <c r="K6695" s="191"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7.03</v>
      </c>
      <c r="L6695" s="192" t="str">
        <f t="shared" si="104"/>
        <v>Wine750</v>
      </c>
      <c r="M6695" s="191">
        <f>VLOOKUP(L6695,'Slope %'!C:D,2,0)</f>
        <v>0.1</v>
      </c>
    </row>
    <row r="6696" spans="1:13" x14ac:dyDescent="0.25">
      <c r="A6696">
        <v>65541</v>
      </c>
      <c r="B6696" s="58" t="s">
        <v>5379</v>
      </c>
      <c r="C6696" s="58" t="s">
        <v>410</v>
      </c>
      <c r="D6696" s="58" t="s">
        <v>677</v>
      </c>
      <c r="E6696" s="58">
        <v>473</v>
      </c>
      <c r="F6696" s="58">
        <v>24</v>
      </c>
      <c r="G6696" s="59">
        <v>4</v>
      </c>
      <c r="H6696" s="58" t="s">
        <v>1959</v>
      </c>
      <c r="I6696" s="59">
        <v>2.77</v>
      </c>
      <c r="J6696">
        <v>1</v>
      </c>
      <c r="K6696" s="191"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1.48</v>
      </c>
      <c r="L6696" s="192" t="str">
        <f t="shared" si="104"/>
        <v>Beer473</v>
      </c>
      <c r="M6696" s="191">
        <f>VLOOKUP(L6696,'Slope %'!C:D,2,0)</f>
        <v>0.12</v>
      </c>
    </row>
    <row r="6697" spans="1:13" x14ac:dyDescent="0.25">
      <c r="A6697">
        <v>65541</v>
      </c>
      <c r="B6697" s="58" t="s">
        <v>5379</v>
      </c>
      <c r="C6697" s="58" t="s">
        <v>410</v>
      </c>
      <c r="D6697" s="58" t="s">
        <v>677</v>
      </c>
      <c r="E6697" s="58">
        <v>473</v>
      </c>
      <c r="F6697" s="58">
        <v>24</v>
      </c>
      <c r="G6697" s="59">
        <v>4</v>
      </c>
      <c r="H6697" s="58" t="s">
        <v>1959</v>
      </c>
      <c r="I6697" s="59">
        <v>2.77</v>
      </c>
      <c r="J6697">
        <v>1</v>
      </c>
      <c r="K6697" s="191"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1.48</v>
      </c>
      <c r="L6697" s="192" t="str">
        <f t="shared" si="104"/>
        <v>Beer473</v>
      </c>
      <c r="M6697" s="191">
        <f>VLOOKUP(L6697,'Slope %'!C:D,2,0)</f>
        <v>0.12</v>
      </c>
    </row>
    <row r="6698" spans="1:13" x14ac:dyDescent="0.25">
      <c r="A6698">
        <v>65544</v>
      </c>
      <c r="B6698" s="58" t="s">
        <v>5380</v>
      </c>
      <c r="C6698" s="58" t="s">
        <v>410</v>
      </c>
      <c r="D6698" s="58" t="s">
        <v>411</v>
      </c>
      <c r="E6698" s="58">
        <v>473</v>
      </c>
      <c r="F6698" s="58">
        <v>24</v>
      </c>
      <c r="G6698" s="59">
        <v>4.5</v>
      </c>
      <c r="H6698" s="58" t="s">
        <v>1959</v>
      </c>
      <c r="I6698" s="59">
        <v>4.25</v>
      </c>
      <c r="J6698">
        <v>1</v>
      </c>
      <c r="K6698" s="191"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1.66</v>
      </c>
      <c r="L6698" s="192" t="str">
        <f t="shared" si="104"/>
        <v>Beer473</v>
      </c>
      <c r="M6698" s="191">
        <f>VLOOKUP(L6698,'Slope %'!C:D,2,0)</f>
        <v>0.12</v>
      </c>
    </row>
    <row r="6699" spans="1:13" x14ac:dyDescent="0.25">
      <c r="A6699">
        <v>65544</v>
      </c>
      <c r="B6699" s="58" t="s">
        <v>5380</v>
      </c>
      <c r="C6699" s="58" t="s">
        <v>410</v>
      </c>
      <c r="D6699" s="58" t="s">
        <v>411</v>
      </c>
      <c r="E6699" s="58">
        <v>473</v>
      </c>
      <c r="F6699" s="58">
        <v>24</v>
      </c>
      <c r="G6699" s="59">
        <v>4.5</v>
      </c>
      <c r="H6699" s="58" t="s">
        <v>1959</v>
      </c>
      <c r="I6699" s="59">
        <v>4.25</v>
      </c>
      <c r="J6699">
        <v>1</v>
      </c>
      <c r="K6699" s="191"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1.66</v>
      </c>
      <c r="L6699" s="192" t="str">
        <f t="shared" si="104"/>
        <v>Beer473</v>
      </c>
      <c r="M6699" s="191">
        <f>VLOOKUP(L6699,'Slope %'!C:D,2,0)</f>
        <v>0.12</v>
      </c>
    </row>
    <row r="6700" spans="1:13" x14ac:dyDescent="0.25">
      <c r="A6700">
        <v>65546</v>
      </c>
      <c r="B6700" s="58" t="s">
        <v>5381</v>
      </c>
      <c r="C6700" s="58" t="s">
        <v>410</v>
      </c>
      <c r="D6700" s="58" t="s">
        <v>717</v>
      </c>
      <c r="E6700" s="58">
        <v>473</v>
      </c>
      <c r="F6700" s="58">
        <v>24</v>
      </c>
      <c r="G6700" s="59">
        <v>8.1</v>
      </c>
      <c r="H6700" s="58" t="s">
        <v>1526</v>
      </c>
      <c r="I6700" s="59">
        <v>4.99</v>
      </c>
      <c r="J6700">
        <v>1</v>
      </c>
      <c r="K6700" s="191"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2.99</v>
      </c>
      <c r="L6700" s="192" t="str">
        <f t="shared" si="104"/>
        <v>Beer473</v>
      </c>
      <c r="M6700" s="191">
        <f>VLOOKUP(L6700,'Slope %'!C:D,2,0)</f>
        <v>0.12</v>
      </c>
    </row>
    <row r="6701" spans="1:13" x14ac:dyDescent="0.25">
      <c r="A6701">
        <v>65546</v>
      </c>
      <c r="B6701" s="58" t="s">
        <v>5381</v>
      </c>
      <c r="C6701" s="58" t="s">
        <v>410</v>
      </c>
      <c r="D6701" s="58" t="s">
        <v>717</v>
      </c>
      <c r="E6701" s="58">
        <v>473</v>
      </c>
      <c r="F6701" s="58">
        <v>24</v>
      </c>
      <c r="G6701" s="59">
        <v>8.1</v>
      </c>
      <c r="H6701" s="58" t="s">
        <v>1526</v>
      </c>
      <c r="I6701" s="59">
        <v>4.99</v>
      </c>
      <c r="J6701">
        <v>1</v>
      </c>
      <c r="K6701" s="191"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2.99</v>
      </c>
      <c r="L6701" s="192" t="str">
        <f t="shared" si="104"/>
        <v>Beer473</v>
      </c>
      <c r="M6701" s="191">
        <f>VLOOKUP(L6701,'Slope %'!C:D,2,0)</f>
        <v>0.12</v>
      </c>
    </row>
    <row r="6702" spans="1:13" x14ac:dyDescent="0.25">
      <c r="A6702">
        <v>65547</v>
      </c>
      <c r="B6702" s="58" t="s">
        <v>5382</v>
      </c>
      <c r="C6702" s="58" t="s">
        <v>673</v>
      </c>
      <c r="D6702" s="58" t="s">
        <v>2505</v>
      </c>
      <c r="E6702" s="58">
        <v>1000</v>
      </c>
      <c r="F6702" s="58">
        <v>16</v>
      </c>
      <c r="G6702" s="59">
        <v>7</v>
      </c>
      <c r="H6702" s="58" t="s">
        <v>1200</v>
      </c>
      <c r="I6702" s="59">
        <v>7.49</v>
      </c>
      <c r="J6702">
        <v>1</v>
      </c>
      <c r="K6702" s="191"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5.46</v>
      </c>
      <c r="L6702" s="192" t="str">
        <f t="shared" si="104"/>
        <v>Ready to Drink1000</v>
      </c>
      <c r="M6702" s="191">
        <f>VLOOKUP(L6702,'Slope %'!C:D,2,0)</f>
        <v>0.12</v>
      </c>
    </row>
    <row r="6703" spans="1:13" x14ac:dyDescent="0.25">
      <c r="A6703">
        <v>65547</v>
      </c>
      <c r="B6703" s="58" t="s">
        <v>5382</v>
      </c>
      <c r="C6703" s="58" t="s">
        <v>673</v>
      </c>
      <c r="D6703" s="58" t="s">
        <v>2505</v>
      </c>
      <c r="E6703" s="58">
        <v>1000</v>
      </c>
      <c r="F6703" s="58">
        <v>16</v>
      </c>
      <c r="G6703" s="59">
        <v>7</v>
      </c>
      <c r="H6703" s="58" t="s">
        <v>1200</v>
      </c>
      <c r="I6703" s="59">
        <v>7.49</v>
      </c>
      <c r="J6703">
        <v>1</v>
      </c>
      <c r="K6703" s="191"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5.46</v>
      </c>
      <c r="L6703" s="192" t="str">
        <f t="shared" si="104"/>
        <v>Ready to Drink1000</v>
      </c>
      <c r="M6703" s="191">
        <f>VLOOKUP(L6703,'Slope %'!C:D,2,0)</f>
        <v>0.12</v>
      </c>
    </row>
    <row r="6704" spans="1:13" x14ac:dyDescent="0.25">
      <c r="A6704">
        <v>65559</v>
      </c>
      <c r="B6704" s="58" t="s">
        <v>5383</v>
      </c>
      <c r="C6704" s="58" t="s">
        <v>423</v>
      </c>
      <c r="D6704" s="58" t="s">
        <v>575</v>
      </c>
      <c r="E6704" s="58">
        <v>750</v>
      </c>
      <c r="F6704" s="58">
        <v>12</v>
      </c>
      <c r="G6704" s="59">
        <v>13</v>
      </c>
      <c r="H6704" s="58" t="s">
        <v>474</v>
      </c>
      <c r="I6704" s="59">
        <v>17.989999999999998</v>
      </c>
      <c r="J6704">
        <v>1</v>
      </c>
      <c r="K6704" s="191"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7.61</v>
      </c>
      <c r="L6704" s="192" t="str">
        <f t="shared" si="104"/>
        <v>Wine750</v>
      </c>
      <c r="M6704" s="191">
        <f>VLOOKUP(L6704,'Slope %'!C:D,2,0)</f>
        <v>0.1</v>
      </c>
    </row>
    <row r="6705" spans="1:13" x14ac:dyDescent="0.25">
      <c r="A6705">
        <v>65560</v>
      </c>
      <c r="B6705" s="58" t="s">
        <v>5384</v>
      </c>
      <c r="C6705" s="58" t="s">
        <v>423</v>
      </c>
      <c r="D6705" s="58" t="s">
        <v>465</v>
      </c>
      <c r="E6705" s="58">
        <v>750</v>
      </c>
      <c r="F6705" s="58">
        <v>12</v>
      </c>
      <c r="G6705" s="59">
        <v>13</v>
      </c>
      <c r="H6705" s="58" t="s">
        <v>474</v>
      </c>
      <c r="I6705" s="59">
        <v>17.989999999999998</v>
      </c>
      <c r="J6705">
        <v>1</v>
      </c>
      <c r="K6705" s="191"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7.61</v>
      </c>
      <c r="L6705" s="192" t="str">
        <f t="shared" si="104"/>
        <v>Wine750</v>
      </c>
      <c r="M6705" s="191">
        <f>VLOOKUP(L6705,'Slope %'!C:D,2,0)</f>
        <v>0.1</v>
      </c>
    </row>
    <row r="6706" spans="1:13" x14ac:dyDescent="0.25">
      <c r="A6706">
        <v>65563</v>
      </c>
      <c r="B6706" s="58" t="s">
        <v>5385</v>
      </c>
      <c r="C6706" s="58" t="s">
        <v>673</v>
      </c>
      <c r="D6706" s="58" t="s">
        <v>750</v>
      </c>
      <c r="E6706" s="58">
        <v>473</v>
      </c>
      <c r="F6706" s="58">
        <v>24</v>
      </c>
      <c r="G6706" s="59">
        <v>5</v>
      </c>
      <c r="H6706" s="58" t="s">
        <v>3813</v>
      </c>
      <c r="I6706" s="59">
        <v>3.59</v>
      </c>
      <c r="J6706">
        <v>1</v>
      </c>
      <c r="K6706" s="191"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1.96</v>
      </c>
      <c r="L6706" s="192" t="str">
        <f t="shared" si="104"/>
        <v>Ready to Drink473</v>
      </c>
      <c r="M6706" s="191">
        <f>VLOOKUP(L6706,'Slope %'!C:D,2,0)</f>
        <v>0.12</v>
      </c>
    </row>
    <row r="6707" spans="1:13" x14ac:dyDescent="0.25">
      <c r="A6707">
        <v>65566</v>
      </c>
      <c r="B6707" s="58" t="s">
        <v>5386</v>
      </c>
      <c r="C6707" s="58" t="s">
        <v>673</v>
      </c>
      <c r="D6707" s="58" t="s">
        <v>750</v>
      </c>
      <c r="E6707" s="58">
        <v>473</v>
      </c>
      <c r="F6707" s="58">
        <v>24</v>
      </c>
      <c r="G6707" s="59">
        <v>5</v>
      </c>
      <c r="H6707" s="58" t="s">
        <v>3813</v>
      </c>
      <c r="I6707" s="59">
        <v>3.59</v>
      </c>
      <c r="J6707">
        <v>1</v>
      </c>
      <c r="K6707" s="191"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1.96</v>
      </c>
      <c r="L6707" s="192" t="str">
        <f t="shared" si="104"/>
        <v>Ready to Drink473</v>
      </c>
      <c r="M6707" s="191">
        <f>VLOOKUP(L6707,'Slope %'!C:D,2,0)</f>
        <v>0.12</v>
      </c>
    </row>
    <row r="6708" spans="1:13" x14ac:dyDescent="0.25">
      <c r="A6708">
        <v>65568</v>
      </c>
      <c r="B6708" s="58" t="s">
        <v>5387</v>
      </c>
      <c r="C6708" s="58" t="s">
        <v>423</v>
      </c>
      <c r="D6708" s="58" t="s">
        <v>851</v>
      </c>
      <c r="E6708" s="58">
        <v>750</v>
      </c>
      <c r="F6708" s="58">
        <v>12</v>
      </c>
      <c r="G6708" s="59">
        <v>12</v>
      </c>
      <c r="H6708" s="58" t="s">
        <v>434</v>
      </c>
      <c r="I6708" s="59">
        <v>17.989999999999998</v>
      </c>
      <c r="J6708">
        <v>1</v>
      </c>
      <c r="K6708" s="191"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7.03</v>
      </c>
      <c r="L6708" s="192" t="str">
        <f t="shared" si="104"/>
        <v>Wine750</v>
      </c>
      <c r="M6708" s="191">
        <f>VLOOKUP(L6708,'Slope %'!C:D,2,0)</f>
        <v>0.1</v>
      </c>
    </row>
    <row r="6709" spans="1:13" x14ac:dyDescent="0.25">
      <c r="A6709">
        <v>65576</v>
      </c>
      <c r="B6709" s="58" t="s">
        <v>5388</v>
      </c>
      <c r="C6709" s="58" t="s">
        <v>423</v>
      </c>
      <c r="D6709" s="58" t="s">
        <v>473</v>
      </c>
      <c r="E6709" s="58">
        <v>750</v>
      </c>
      <c r="F6709" s="58">
        <v>12</v>
      </c>
      <c r="G6709" s="59">
        <v>12.5</v>
      </c>
      <c r="H6709" s="58" t="s">
        <v>608</v>
      </c>
      <c r="I6709" s="59">
        <v>27.99</v>
      </c>
      <c r="J6709">
        <v>1</v>
      </c>
      <c r="K6709" s="191"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7.32</v>
      </c>
      <c r="L6709" s="192" t="str">
        <f t="shared" si="104"/>
        <v>Wine750</v>
      </c>
      <c r="M6709" s="191">
        <f>VLOOKUP(L6709,'Slope %'!C:D,2,0)</f>
        <v>0.1</v>
      </c>
    </row>
    <row r="6710" spans="1:13" x14ac:dyDescent="0.25">
      <c r="A6710">
        <v>65578</v>
      </c>
      <c r="B6710" s="58" t="s">
        <v>5389</v>
      </c>
      <c r="C6710" s="58" t="s">
        <v>423</v>
      </c>
      <c r="D6710" s="58" t="s">
        <v>465</v>
      </c>
      <c r="E6710" s="58">
        <v>750</v>
      </c>
      <c r="F6710" s="58">
        <v>12</v>
      </c>
      <c r="G6710" s="59">
        <v>12.5</v>
      </c>
      <c r="H6710" s="58" t="s">
        <v>496</v>
      </c>
      <c r="I6710" s="59">
        <v>17.989999999999998</v>
      </c>
      <c r="J6710">
        <v>1</v>
      </c>
      <c r="K6710" s="191"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7.32</v>
      </c>
      <c r="L6710" s="192" t="str">
        <f t="shared" si="104"/>
        <v>Wine750</v>
      </c>
      <c r="M6710" s="191">
        <f>VLOOKUP(L6710,'Slope %'!C:D,2,0)</f>
        <v>0.1</v>
      </c>
    </row>
    <row r="6711" spans="1:13" x14ac:dyDescent="0.25">
      <c r="A6711">
        <v>65579</v>
      </c>
      <c r="B6711" s="58" t="s">
        <v>5390</v>
      </c>
      <c r="C6711" s="58" t="s">
        <v>423</v>
      </c>
      <c r="D6711" s="58" t="s">
        <v>575</v>
      </c>
      <c r="E6711" s="58">
        <v>750</v>
      </c>
      <c r="F6711" s="58">
        <v>12</v>
      </c>
      <c r="G6711" s="59">
        <v>13</v>
      </c>
      <c r="H6711" s="58" t="s">
        <v>474</v>
      </c>
      <c r="I6711" s="59">
        <v>18.989999999999998</v>
      </c>
      <c r="J6711">
        <v>1</v>
      </c>
      <c r="K6711" s="191"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7.61</v>
      </c>
      <c r="L6711" s="192" t="str">
        <f t="shared" si="104"/>
        <v>Wine750</v>
      </c>
      <c r="M6711" s="191">
        <f>VLOOKUP(L6711,'Slope %'!C:D,2,0)</f>
        <v>0.1</v>
      </c>
    </row>
    <row r="6712" spans="1:13" x14ac:dyDescent="0.25">
      <c r="A6712">
        <v>65581</v>
      </c>
      <c r="B6712" s="58" t="s">
        <v>5391</v>
      </c>
      <c r="C6712" s="58" t="s">
        <v>673</v>
      </c>
      <c r="D6712" s="58" t="s">
        <v>1091</v>
      </c>
      <c r="E6712" s="58">
        <v>2130</v>
      </c>
      <c r="F6712" s="58">
        <v>4</v>
      </c>
      <c r="G6712" s="59">
        <v>4.5</v>
      </c>
      <c r="H6712" s="58" t="s">
        <v>600</v>
      </c>
      <c r="I6712" s="59">
        <v>16.989999999999998</v>
      </c>
      <c r="J6712">
        <v>6</v>
      </c>
      <c r="K6712" s="191"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7.48</v>
      </c>
      <c r="L6712" s="192" t="str">
        <f t="shared" si="104"/>
        <v>Ready to Drink2130</v>
      </c>
      <c r="M6712" s="191">
        <f>VLOOKUP(L6712,'Slope %'!C:D,2,0)</f>
        <v>0.1</v>
      </c>
    </row>
    <row r="6713" spans="1:13" x14ac:dyDescent="0.25">
      <c r="A6713">
        <v>65581</v>
      </c>
      <c r="B6713" s="58" t="s">
        <v>5391</v>
      </c>
      <c r="C6713" s="58" t="s">
        <v>673</v>
      </c>
      <c r="D6713" s="58" t="s">
        <v>1091</v>
      </c>
      <c r="E6713" s="58">
        <v>2130</v>
      </c>
      <c r="F6713" s="58">
        <v>4</v>
      </c>
      <c r="G6713" s="59">
        <v>4.5</v>
      </c>
      <c r="H6713" s="58" t="s">
        <v>600</v>
      </c>
      <c r="I6713" s="59">
        <v>16.989999999999998</v>
      </c>
      <c r="J6713">
        <v>6</v>
      </c>
      <c r="K6713" s="191"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7.48</v>
      </c>
      <c r="L6713" s="192" t="str">
        <f t="shared" si="104"/>
        <v>Ready to Drink2130</v>
      </c>
      <c r="M6713" s="191">
        <f>VLOOKUP(L6713,'Slope %'!C:D,2,0)</f>
        <v>0.1</v>
      </c>
    </row>
    <row r="6714" spans="1:13" x14ac:dyDescent="0.25">
      <c r="A6714">
        <v>65583</v>
      </c>
      <c r="B6714" s="58" t="s">
        <v>5392</v>
      </c>
      <c r="C6714" s="58" t="s">
        <v>423</v>
      </c>
      <c r="D6714" s="58" t="s">
        <v>433</v>
      </c>
      <c r="E6714" s="58">
        <v>750</v>
      </c>
      <c r="F6714" s="58">
        <v>12</v>
      </c>
      <c r="G6714" s="59">
        <v>13</v>
      </c>
      <c r="H6714" s="58" t="s">
        <v>474</v>
      </c>
      <c r="I6714" s="59">
        <v>17.989999999999998</v>
      </c>
      <c r="J6714">
        <v>1</v>
      </c>
      <c r="K6714" s="191"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7.61</v>
      </c>
      <c r="L6714" s="192" t="str">
        <f t="shared" si="104"/>
        <v>Wine750</v>
      </c>
      <c r="M6714" s="191">
        <f>VLOOKUP(L6714,'Slope %'!C:D,2,0)</f>
        <v>0.1</v>
      </c>
    </row>
    <row r="6715" spans="1:13" x14ac:dyDescent="0.25">
      <c r="A6715">
        <v>65584</v>
      </c>
      <c r="B6715" s="58" t="s">
        <v>5393</v>
      </c>
      <c r="C6715" s="58" t="s">
        <v>673</v>
      </c>
      <c r="D6715" s="58" t="s">
        <v>1091</v>
      </c>
      <c r="E6715" s="58">
        <v>2130</v>
      </c>
      <c r="F6715" s="58">
        <v>4</v>
      </c>
      <c r="G6715" s="59">
        <v>4.5</v>
      </c>
      <c r="H6715" s="58" t="s">
        <v>600</v>
      </c>
      <c r="I6715" s="59">
        <v>16.989999999999998</v>
      </c>
      <c r="J6715">
        <v>6</v>
      </c>
      <c r="K6715" s="191"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7.48</v>
      </c>
      <c r="L6715" s="192" t="str">
        <f t="shared" si="104"/>
        <v>Ready to Drink2130</v>
      </c>
      <c r="M6715" s="191">
        <f>VLOOKUP(L6715,'Slope %'!C:D,2,0)</f>
        <v>0.1</v>
      </c>
    </row>
    <row r="6716" spans="1:13" x14ac:dyDescent="0.25">
      <c r="A6716">
        <v>65584</v>
      </c>
      <c r="B6716" s="58" t="s">
        <v>5393</v>
      </c>
      <c r="C6716" s="58" t="s">
        <v>673</v>
      </c>
      <c r="D6716" s="58" t="s">
        <v>1091</v>
      </c>
      <c r="E6716" s="58">
        <v>2130</v>
      </c>
      <c r="F6716" s="58">
        <v>4</v>
      </c>
      <c r="G6716" s="59">
        <v>4.5</v>
      </c>
      <c r="H6716" s="58" t="s">
        <v>600</v>
      </c>
      <c r="I6716" s="59">
        <v>16.989999999999998</v>
      </c>
      <c r="J6716">
        <v>6</v>
      </c>
      <c r="K6716" s="191"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7.48</v>
      </c>
      <c r="L6716" s="192" t="str">
        <f t="shared" si="104"/>
        <v>Ready to Drink2130</v>
      </c>
      <c r="M6716" s="191">
        <f>VLOOKUP(L6716,'Slope %'!C:D,2,0)</f>
        <v>0.1</v>
      </c>
    </row>
    <row r="6717" spans="1:13" x14ac:dyDescent="0.25">
      <c r="A6717">
        <v>65585</v>
      </c>
      <c r="B6717" s="58" t="s">
        <v>5394</v>
      </c>
      <c r="C6717" s="58" t="s">
        <v>673</v>
      </c>
      <c r="D6717" s="58" t="s">
        <v>1091</v>
      </c>
      <c r="E6717" s="58">
        <v>4260</v>
      </c>
      <c r="F6717" s="58">
        <v>2</v>
      </c>
      <c r="G6717" s="59">
        <v>4.5</v>
      </c>
      <c r="H6717" s="58" t="s">
        <v>600</v>
      </c>
      <c r="I6717" s="59">
        <v>32.99</v>
      </c>
      <c r="J6717">
        <v>12</v>
      </c>
      <c r="K6717" s="191"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14.97</v>
      </c>
      <c r="L6717" s="192" t="str">
        <f t="shared" si="104"/>
        <v>Ready to Drink4260</v>
      </c>
      <c r="M6717" s="191">
        <f>VLOOKUP(L6717,'Slope %'!C:D,2,0)</f>
        <v>7.0000000000000007E-2</v>
      </c>
    </row>
    <row r="6718" spans="1:13" x14ac:dyDescent="0.25">
      <c r="A6718">
        <v>65585</v>
      </c>
      <c r="B6718" s="58" t="s">
        <v>5394</v>
      </c>
      <c r="C6718" s="58" t="s">
        <v>673</v>
      </c>
      <c r="D6718" s="58" t="s">
        <v>1091</v>
      </c>
      <c r="E6718" s="58">
        <v>4260</v>
      </c>
      <c r="F6718" s="58">
        <v>2</v>
      </c>
      <c r="G6718" s="59">
        <v>4.5</v>
      </c>
      <c r="H6718" s="58" t="s">
        <v>600</v>
      </c>
      <c r="I6718" s="59">
        <v>32.99</v>
      </c>
      <c r="J6718">
        <v>12</v>
      </c>
      <c r="K6718" s="191"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14.97</v>
      </c>
      <c r="L6718" s="192" t="str">
        <f t="shared" si="104"/>
        <v>Ready to Drink4260</v>
      </c>
      <c r="M6718" s="191">
        <f>VLOOKUP(L6718,'Slope %'!C:D,2,0)</f>
        <v>7.0000000000000007E-2</v>
      </c>
    </row>
    <row r="6719" spans="1:13" x14ac:dyDescent="0.25">
      <c r="A6719">
        <v>65586</v>
      </c>
      <c r="B6719" s="58" t="s">
        <v>5395</v>
      </c>
      <c r="C6719" s="58" t="s">
        <v>423</v>
      </c>
      <c r="D6719" s="58" t="s">
        <v>465</v>
      </c>
      <c r="E6719" s="58">
        <v>750</v>
      </c>
      <c r="F6719" s="58">
        <v>12</v>
      </c>
      <c r="G6719" s="59">
        <v>13</v>
      </c>
      <c r="H6719" s="58" t="s">
        <v>474</v>
      </c>
      <c r="I6719" s="59">
        <v>17.989999999999998</v>
      </c>
      <c r="J6719">
        <v>1</v>
      </c>
      <c r="K6719" s="191"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7.61</v>
      </c>
      <c r="L6719" s="192" t="str">
        <f t="shared" si="104"/>
        <v>Wine750</v>
      </c>
      <c r="M6719" s="191">
        <f>VLOOKUP(L6719,'Slope %'!C:D,2,0)</f>
        <v>0.1</v>
      </c>
    </row>
    <row r="6720" spans="1:13" x14ac:dyDescent="0.25">
      <c r="A6720">
        <v>65587</v>
      </c>
      <c r="B6720" s="58" t="s">
        <v>5396</v>
      </c>
      <c r="C6720" s="58" t="s">
        <v>410</v>
      </c>
      <c r="D6720" s="58" t="s">
        <v>906</v>
      </c>
      <c r="E6720" s="58">
        <v>2838</v>
      </c>
      <c r="F6720" s="58">
        <v>4</v>
      </c>
      <c r="G6720" s="59">
        <v>3.5</v>
      </c>
      <c r="H6720" s="58" t="s">
        <v>1959</v>
      </c>
      <c r="I6720" s="59">
        <v>24.99</v>
      </c>
      <c r="J6720">
        <v>6</v>
      </c>
      <c r="K6720" s="191"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7.75</v>
      </c>
      <c r="L6720" s="192" t="str">
        <f t="shared" si="104"/>
        <v>Beer2838</v>
      </c>
      <c r="M6720" s="191">
        <f>VLOOKUP(L6720,'Slope %'!C:D,2,0)</f>
        <v>7.0000000000000007E-2</v>
      </c>
    </row>
    <row r="6721" spans="1:13" x14ac:dyDescent="0.25">
      <c r="A6721">
        <v>65587</v>
      </c>
      <c r="B6721" s="58" t="s">
        <v>5396</v>
      </c>
      <c r="C6721" s="58" t="s">
        <v>410</v>
      </c>
      <c r="D6721" s="58" t="s">
        <v>906</v>
      </c>
      <c r="E6721" s="58">
        <v>2838</v>
      </c>
      <c r="F6721" s="58">
        <v>4</v>
      </c>
      <c r="G6721" s="59">
        <v>3.5</v>
      </c>
      <c r="H6721" s="58" t="s">
        <v>1959</v>
      </c>
      <c r="I6721" s="59">
        <v>24.99</v>
      </c>
      <c r="J6721">
        <v>6</v>
      </c>
      <c r="K6721" s="191"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7.75</v>
      </c>
      <c r="L6721" s="192" t="str">
        <f t="shared" si="104"/>
        <v>Beer2838</v>
      </c>
      <c r="M6721" s="191">
        <f>VLOOKUP(L6721,'Slope %'!C:D,2,0)</f>
        <v>7.0000000000000007E-2</v>
      </c>
    </row>
    <row r="6722" spans="1:13" x14ac:dyDescent="0.25">
      <c r="A6722">
        <v>65591</v>
      </c>
      <c r="B6722" s="58" t="s">
        <v>5397</v>
      </c>
      <c r="C6722" s="58" t="s">
        <v>423</v>
      </c>
      <c r="D6722" s="58" t="s">
        <v>473</v>
      </c>
      <c r="E6722" s="58">
        <v>750</v>
      </c>
      <c r="F6722" s="58">
        <v>12</v>
      </c>
      <c r="G6722" s="59">
        <v>13</v>
      </c>
      <c r="H6722" s="58" t="s">
        <v>474</v>
      </c>
      <c r="I6722" s="59">
        <v>17.989999999999998</v>
      </c>
      <c r="J6722">
        <v>1</v>
      </c>
      <c r="K6722" s="191"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7.61</v>
      </c>
      <c r="L6722" s="192" t="str">
        <f t="shared" si="104"/>
        <v>Wine750</v>
      </c>
      <c r="M6722" s="191">
        <f>VLOOKUP(L6722,'Slope %'!C:D,2,0)</f>
        <v>0.1</v>
      </c>
    </row>
    <row r="6723" spans="1:13" x14ac:dyDescent="0.25">
      <c r="A6723">
        <v>65592</v>
      </c>
      <c r="B6723" s="58" t="s">
        <v>5398</v>
      </c>
      <c r="C6723" s="58" t="s">
        <v>423</v>
      </c>
      <c r="D6723" s="58" t="s">
        <v>520</v>
      </c>
      <c r="E6723" s="58">
        <v>750</v>
      </c>
      <c r="F6723" s="58">
        <v>12</v>
      </c>
      <c r="G6723" s="59">
        <v>13</v>
      </c>
      <c r="H6723" s="58" t="s">
        <v>474</v>
      </c>
      <c r="I6723" s="59">
        <v>17.989999999999998</v>
      </c>
      <c r="J6723">
        <v>1</v>
      </c>
      <c r="K6723" s="191"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7.61</v>
      </c>
      <c r="L6723" s="192" t="str">
        <f t="shared" ref="L6723:L6786" si="105">(_xlfn.CONCAT(C6723,E6723))</f>
        <v>Wine750</v>
      </c>
      <c r="M6723" s="191">
        <f>VLOOKUP(L6723,'Slope %'!C:D,2,0)</f>
        <v>0.1</v>
      </c>
    </row>
    <row r="6724" spans="1:13" x14ac:dyDescent="0.25">
      <c r="A6724">
        <v>65593</v>
      </c>
      <c r="B6724" s="58" t="s">
        <v>5399</v>
      </c>
      <c r="C6724" s="58" t="s">
        <v>414</v>
      </c>
      <c r="D6724" s="58" t="s">
        <v>566</v>
      </c>
      <c r="E6724" s="58">
        <v>750</v>
      </c>
      <c r="F6724" s="58">
        <v>12</v>
      </c>
      <c r="G6724" s="59">
        <v>15</v>
      </c>
      <c r="H6724" s="58" t="s">
        <v>534</v>
      </c>
      <c r="I6724" s="59">
        <v>35.49</v>
      </c>
      <c r="J6724">
        <v>1</v>
      </c>
      <c r="K6724" s="191"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8.7799999999999994</v>
      </c>
      <c r="L6724" s="192" t="str">
        <f t="shared" si="105"/>
        <v>Spirits750</v>
      </c>
      <c r="M6724" s="191">
        <f>VLOOKUP(L6724,'Slope %'!C:D,2,0)</f>
        <v>7.0000000000000007E-2</v>
      </c>
    </row>
    <row r="6725" spans="1:13" x14ac:dyDescent="0.25">
      <c r="A6725">
        <v>65594</v>
      </c>
      <c r="B6725" s="58" t="s">
        <v>5400</v>
      </c>
      <c r="C6725" s="58" t="s">
        <v>414</v>
      </c>
      <c r="D6725" s="58" t="s">
        <v>566</v>
      </c>
      <c r="E6725" s="58">
        <v>500</v>
      </c>
      <c r="F6725" s="58">
        <v>6</v>
      </c>
      <c r="G6725" s="59">
        <v>15</v>
      </c>
      <c r="H6725" s="58" t="s">
        <v>600</v>
      </c>
      <c r="I6725" s="59">
        <v>33.99</v>
      </c>
      <c r="J6725">
        <v>1</v>
      </c>
      <c r="K6725" s="191"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6.21</v>
      </c>
      <c r="L6725" s="192" t="str">
        <f t="shared" si="105"/>
        <v>Spirits500</v>
      </c>
      <c r="M6725" s="191">
        <f>VLOOKUP(L6725,'Slope %'!C:D,2,0)</f>
        <v>7.0000000000000007E-2</v>
      </c>
    </row>
    <row r="6726" spans="1:13" x14ac:dyDescent="0.25">
      <c r="A6726">
        <v>65603</v>
      </c>
      <c r="B6726" s="58" t="s">
        <v>5401</v>
      </c>
      <c r="C6726" s="58" t="s">
        <v>423</v>
      </c>
      <c r="D6726" s="58" t="s">
        <v>465</v>
      </c>
      <c r="E6726" s="58">
        <v>750</v>
      </c>
      <c r="F6726" s="58">
        <v>12</v>
      </c>
      <c r="G6726" s="59">
        <v>13</v>
      </c>
      <c r="H6726" s="58" t="s">
        <v>586</v>
      </c>
      <c r="I6726" s="59">
        <v>25.99</v>
      </c>
      <c r="J6726">
        <v>1</v>
      </c>
      <c r="K6726" s="191"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7.61</v>
      </c>
      <c r="L6726" s="192" t="str">
        <f t="shared" si="105"/>
        <v>Wine750</v>
      </c>
      <c r="M6726" s="191">
        <f>VLOOKUP(L6726,'Slope %'!C:D,2,0)</f>
        <v>0.1</v>
      </c>
    </row>
    <row r="6727" spans="1:13" x14ac:dyDescent="0.25">
      <c r="A6727">
        <v>65604</v>
      </c>
      <c r="B6727" s="58" t="s">
        <v>5402</v>
      </c>
      <c r="C6727" s="58" t="s">
        <v>414</v>
      </c>
      <c r="D6727" s="58" t="s">
        <v>715</v>
      </c>
      <c r="E6727" s="58">
        <v>750</v>
      </c>
      <c r="F6727" s="58">
        <v>12</v>
      </c>
      <c r="G6727" s="59">
        <v>21</v>
      </c>
      <c r="H6727" s="58" t="s">
        <v>421</v>
      </c>
      <c r="I6727" s="59">
        <v>23.49</v>
      </c>
      <c r="J6727">
        <v>1</v>
      </c>
      <c r="K6727" s="191"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12.3</v>
      </c>
      <c r="L6727" s="192" t="str">
        <f t="shared" si="105"/>
        <v>Spirits750</v>
      </c>
      <c r="M6727" s="191">
        <f>VLOOKUP(L6727,'Slope %'!C:D,2,0)</f>
        <v>7.0000000000000007E-2</v>
      </c>
    </row>
    <row r="6728" spans="1:13" x14ac:dyDescent="0.25">
      <c r="A6728">
        <v>65605</v>
      </c>
      <c r="B6728" s="58" t="s">
        <v>5403</v>
      </c>
      <c r="C6728" s="58" t="s">
        <v>423</v>
      </c>
      <c r="D6728" s="58" t="s">
        <v>433</v>
      </c>
      <c r="E6728" s="58">
        <v>750</v>
      </c>
      <c r="F6728" s="58">
        <v>12</v>
      </c>
      <c r="G6728" s="59">
        <v>12.9</v>
      </c>
      <c r="H6728" s="58" t="s">
        <v>425</v>
      </c>
      <c r="I6728" s="59">
        <v>22.99</v>
      </c>
      <c r="J6728">
        <v>1</v>
      </c>
      <c r="K6728" s="191"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7.55</v>
      </c>
      <c r="L6728" s="192" t="str">
        <f t="shared" si="105"/>
        <v>Wine750</v>
      </c>
      <c r="M6728" s="191">
        <f>VLOOKUP(L6728,'Slope %'!C:D,2,0)</f>
        <v>0.1</v>
      </c>
    </row>
    <row r="6729" spans="1:13" x14ac:dyDescent="0.25">
      <c r="A6729">
        <v>65611</v>
      </c>
      <c r="B6729" s="58" t="s">
        <v>5404</v>
      </c>
      <c r="C6729" s="58" t="s">
        <v>423</v>
      </c>
      <c r="D6729" s="58" t="s">
        <v>575</v>
      </c>
      <c r="E6729" s="58">
        <v>750</v>
      </c>
      <c r="F6729" s="58">
        <v>12</v>
      </c>
      <c r="G6729" s="59">
        <v>13.2</v>
      </c>
      <c r="H6729" s="58" t="s">
        <v>1701</v>
      </c>
      <c r="I6729" s="59">
        <v>26.99</v>
      </c>
      <c r="J6729">
        <v>1</v>
      </c>
      <c r="K6729" s="191"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7.73</v>
      </c>
      <c r="L6729" s="192" t="str">
        <f t="shared" si="105"/>
        <v>Wine750</v>
      </c>
      <c r="M6729" s="191">
        <f>VLOOKUP(L6729,'Slope %'!C:D,2,0)</f>
        <v>0.1</v>
      </c>
    </row>
    <row r="6730" spans="1:13" x14ac:dyDescent="0.25">
      <c r="A6730">
        <v>65612</v>
      </c>
      <c r="B6730" s="58" t="s">
        <v>5405</v>
      </c>
      <c r="C6730" s="58" t="s">
        <v>673</v>
      </c>
      <c r="D6730" s="58" t="s">
        <v>674</v>
      </c>
      <c r="E6730" s="58">
        <v>341</v>
      </c>
      <c r="F6730" s="58">
        <v>20</v>
      </c>
      <c r="G6730" s="59">
        <v>7</v>
      </c>
      <c r="H6730" s="58" t="s">
        <v>425</v>
      </c>
      <c r="I6730" s="59">
        <v>4.29</v>
      </c>
      <c r="J6730">
        <v>1</v>
      </c>
      <c r="K6730" s="191"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2.12</v>
      </c>
      <c r="L6730" s="192" t="str">
        <f t="shared" si="105"/>
        <v>Ready to Drink341</v>
      </c>
      <c r="M6730" s="191">
        <f>VLOOKUP(L6730,'Slope %'!C:D,2,0)</f>
        <v>0.12</v>
      </c>
    </row>
    <row r="6731" spans="1:13" x14ac:dyDescent="0.25">
      <c r="A6731">
        <v>65616</v>
      </c>
      <c r="B6731" s="58" t="s">
        <v>5406</v>
      </c>
      <c r="C6731" s="58" t="s">
        <v>673</v>
      </c>
      <c r="D6731" s="58" t="s">
        <v>674</v>
      </c>
      <c r="E6731" s="58">
        <v>341</v>
      </c>
      <c r="F6731" s="58">
        <v>20</v>
      </c>
      <c r="G6731" s="59">
        <v>7</v>
      </c>
      <c r="H6731" s="58" t="s">
        <v>425</v>
      </c>
      <c r="I6731" s="59">
        <v>4.29</v>
      </c>
      <c r="J6731">
        <v>1</v>
      </c>
      <c r="K6731" s="191"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2.12</v>
      </c>
      <c r="L6731" s="192" t="str">
        <f t="shared" si="105"/>
        <v>Ready to Drink341</v>
      </c>
      <c r="M6731" s="191">
        <f>VLOOKUP(L6731,'Slope %'!C:D,2,0)</f>
        <v>0.12</v>
      </c>
    </row>
    <row r="6732" spans="1:13" x14ac:dyDescent="0.25">
      <c r="A6732">
        <v>65617</v>
      </c>
      <c r="B6732" s="58" t="s">
        <v>5407</v>
      </c>
      <c r="C6732" s="58" t="s">
        <v>423</v>
      </c>
      <c r="D6732" s="58" t="s">
        <v>436</v>
      </c>
      <c r="E6732" s="58">
        <v>750</v>
      </c>
      <c r="F6732" s="58">
        <v>12</v>
      </c>
      <c r="G6732" s="59">
        <v>12.9</v>
      </c>
      <c r="H6732" s="58" t="s">
        <v>425</v>
      </c>
      <c r="I6732" s="59">
        <v>20.99</v>
      </c>
      <c r="J6732">
        <v>1</v>
      </c>
      <c r="K6732" s="191"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7.55</v>
      </c>
      <c r="L6732" s="192" t="str">
        <f t="shared" si="105"/>
        <v>Wine750</v>
      </c>
      <c r="M6732" s="191">
        <f>VLOOKUP(L6732,'Slope %'!C:D,2,0)</f>
        <v>0.1</v>
      </c>
    </row>
    <row r="6733" spans="1:13" x14ac:dyDescent="0.25">
      <c r="A6733">
        <v>65621</v>
      </c>
      <c r="B6733" s="58" t="s">
        <v>5408</v>
      </c>
      <c r="C6733" s="58" t="s">
        <v>423</v>
      </c>
      <c r="D6733" s="58" t="s">
        <v>602</v>
      </c>
      <c r="E6733" s="58">
        <v>750</v>
      </c>
      <c r="F6733" s="58">
        <v>12</v>
      </c>
      <c r="G6733" s="59">
        <v>12</v>
      </c>
      <c r="H6733" s="58" t="s">
        <v>553</v>
      </c>
      <c r="I6733" s="59">
        <v>21.99</v>
      </c>
      <c r="J6733">
        <v>1</v>
      </c>
      <c r="K6733" s="191"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7.03</v>
      </c>
      <c r="L6733" s="192" t="str">
        <f t="shared" si="105"/>
        <v>Wine750</v>
      </c>
      <c r="M6733" s="191">
        <f>VLOOKUP(L6733,'Slope %'!C:D,2,0)</f>
        <v>0.1</v>
      </c>
    </row>
    <row r="6734" spans="1:13" x14ac:dyDescent="0.25">
      <c r="A6734">
        <v>65628</v>
      </c>
      <c r="B6734" s="58" t="s">
        <v>4629</v>
      </c>
      <c r="C6734" s="58" t="s">
        <v>673</v>
      </c>
      <c r="D6734" s="58" t="s">
        <v>1091</v>
      </c>
      <c r="E6734" s="58">
        <v>2130</v>
      </c>
      <c r="F6734" s="58">
        <v>4</v>
      </c>
      <c r="G6734" s="59">
        <v>4.5</v>
      </c>
      <c r="H6734" s="58" t="s">
        <v>2244</v>
      </c>
      <c r="I6734" s="59">
        <v>8.81</v>
      </c>
      <c r="J6734">
        <v>6</v>
      </c>
      <c r="K6734" s="191"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7.48</v>
      </c>
      <c r="L6734" s="192" t="str">
        <f t="shared" si="105"/>
        <v>Ready to Drink2130</v>
      </c>
      <c r="M6734" s="191">
        <f>VLOOKUP(L6734,'Slope %'!C:D,2,0)</f>
        <v>0.1</v>
      </c>
    </row>
    <row r="6735" spans="1:13" x14ac:dyDescent="0.25">
      <c r="A6735">
        <v>65628</v>
      </c>
      <c r="B6735" s="58" t="s">
        <v>4629</v>
      </c>
      <c r="C6735" s="58" t="s">
        <v>673</v>
      </c>
      <c r="D6735" s="58" t="s">
        <v>1091</v>
      </c>
      <c r="E6735" s="58">
        <v>2130</v>
      </c>
      <c r="F6735" s="58">
        <v>4</v>
      </c>
      <c r="G6735" s="59">
        <v>4.5</v>
      </c>
      <c r="H6735" s="58" t="s">
        <v>2244</v>
      </c>
      <c r="I6735" s="59">
        <v>8.81</v>
      </c>
      <c r="J6735">
        <v>6</v>
      </c>
      <c r="K6735" s="191"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7.48</v>
      </c>
      <c r="L6735" s="192" t="str">
        <f t="shared" si="105"/>
        <v>Ready to Drink2130</v>
      </c>
      <c r="M6735" s="191">
        <f>VLOOKUP(L6735,'Slope %'!C:D,2,0)</f>
        <v>0.1</v>
      </c>
    </row>
    <row r="6736" spans="1:13" x14ac:dyDescent="0.25">
      <c r="A6736">
        <v>65633</v>
      </c>
      <c r="B6736" s="58" t="s">
        <v>4629</v>
      </c>
      <c r="C6736" s="58" t="s">
        <v>673</v>
      </c>
      <c r="D6736" s="58" t="s">
        <v>750</v>
      </c>
      <c r="E6736" s="58">
        <v>1420</v>
      </c>
      <c r="F6736" s="58">
        <v>6</v>
      </c>
      <c r="G6736" s="59">
        <v>7</v>
      </c>
      <c r="H6736" s="58" t="s">
        <v>2244</v>
      </c>
      <c r="I6736" s="59">
        <v>5.96</v>
      </c>
      <c r="J6736">
        <v>4</v>
      </c>
      <c r="K6736" s="191"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7.76</v>
      </c>
      <c r="L6736" s="192" t="str">
        <f t="shared" si="105"/>
        <v>Ready to Drink1420</v>
      </c>
      <c r="M6736" s="191">
        <f>VLOOKUP(L6736,'Slope %'!C:D,2,0)</f>
        <v>0.12</v>
      </c>
    </row>
    <row r="6737" spans="1:13" x14ac:dyDescent="0.25">
      <c r="A6737">
        <v>65633</v>
      </c>
      <c r="B6737" s="58" t="s">
        <v>4629</v>
      </c>
      <c r="C6737" s="58" t="s">
        <v>673</v>
      </c>
      <c r="D6737" s="58" t="s">
        <v>750</v>
      </c>
      <c r="E6737" s="58">
        <v>1420</v>
      </c>
      <c r="F6737" s="58">
        <v>6</v>
      </c>
      <c r="G6737" s="59">
        <v>7</v>
      </c>
      <c r="H6737" s="58" t="s">
        <v>2244</v>
      </c>
      <c r="I6737" s="59">
        <v>5.96</v>
      </c>
      <c r="J6737">
        <v>4</v>
      </c>
      <c r="K6737" s="191"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7.76</v>
      </c>
      <c r="L6737" s="192" t="str">
        <f t="shared" si="105"/>
        <v>Ready to Drink1420</v>
      </c>
      <c r="M6737" s="191">
        <f>VLOOKUP(L6737,'Slope %'!C:D,2,0)</f>
        <v>0.12</v>
      </c>
    </row>
    <row r="6738" spans="1:13" x14ac:dyDescent="0.25">
      <c r="A6738">
        <v>65639</v>
      </c>
      <c r="B6738" s="58" t="s">
        <v>5409</v>
      </c>
      <c r="C6738" s="58" t="s">
        <v>410</v>
      </c>
      <c r="D6738" s="58" t="s">
        <v>1902</v>
      </c>
      <c r="E6738" s="58">
        <v>473</v>
      </c>
      <c r="F6738" s="58">
        <v>24</v>
      </c>
      <c r="G6738" s="59">
        <v>5.2</v>
      </c>
      <c r="H6738" s="58" t="s">
        <v>697</v>
      </c>
      <c r="I6738" s="59">
        <v>4.49</v>
      </c>
      <c r="J6738">
        <v>1</v>
      </c>
      <c r="K6738" s="191"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1.92</v>
      </c>
      <c r="L6738" s="192" t="str">
        <f t="shared" si="105"/>
        <v>Beer473</v>
      </c>
      <c r="M6738" s="191">
        <f>VLOOKUP(L6738,'Slope %'!C:D,2,0)</f>
        <v>0.12</v>
      </c>
    </row>
    <row r="6739" spans="1:13" x14ac:dyDescent="0.25">
      <c r="A6739">
        <v>65639</v>
      </c>
      <c r="B6739" s="58" t="s">
        <v>5409</v>
      </c>
      <c r="C6739" s="58" t="s">
        <v>410</v>
      </c>
      <c r="D6739" s="58" t="s">
        <v>1902</v>
      </c>
      <c r="E6739" s="58">
        <v>473</v>
      </c>
      <c r="F6739" s="58">
        <v>24</v>
      </c>
      <c r="G6739" s="59">
        <v>5.2</v>
      </c>
      <c r="H6739" s="58" t="s">
        <v>697</v>
      </c>
      <c r="I6739" s="59">
        <v>4.49</v>
      </c>
      <c r="J6739">
        <v>1</v>
      </c>
      <c r="K6739" s="191"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1.92</v>
      </c>
      <c r="L6739" s="192" t="str">
        <f t="shared" si="105"/>
        <v>Beer473</v>
      </c>
      <c r="M6739" s="191">
        <f>VLOOKUP(L6739,'Slope %'!C:D,2,0)</f>
        <v>0.12</v>
      </c>
    </row>
    <row r="6740" spans="1:13" x14ac:dyDescent="0.25">
      <c r="A6740">
        <v>65643</v>
      </c>
      <c r="B6740" s="58" t="s">
        <v>5410</v>
      </c>
      <c r="C6740" s="58" t="s">
        <v>410</v>
      </c>
      <c r="D6740" s="58" t="s">
        <v>906</v>
      </c>
      <c r="E6740" s="58">
        <v>2130</v>
      </c>
      <c r="F6740" s="58">
        <v>4</v>
      </c>
      <c r="G6740" s="59">
        <v>4.5</v>
      </c>
      <c r="H6740" s="58" t="s">
        <v>516</v>
      </c>
      <c r="I6740" s="59">
        <v>14.69</v>
      </c>
      <c r="J6740">
        <v>6</v>
      </c>
      <c r="K6740" s="191"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7.48</v>
      </c>
      <c r="L6740" s="192" t="str">
        <f t="shared" si="105"/>
        <v>Beer2130</v>
      </c>
      <c r="M6740" s="191">
        <f>VLOOKUP(L6740,'Slope %'!C:D,2,0)</f>
        <v>0.1</v>
      </c>
    </row>
    <row r="6741" spans="1:13" x14ac:dyDescent="0.25">
      <c r="A6741">
        <v>65643</v>
      </c>
      <c r="B6741" s="58" t="s">
        <v>5410</v>
      </c>
      <c r="C6741" s="58" t="s">
        <v>410</v>
      </c>
      <c r="D6741" s="58" t="s">
        <v>906</v>
      </c>
      <c r="E6741" s="58">
        <v>2130</v>
      </c>
      <c r="F6741" s="58">
        <v>4</v>
      </c>
      <c r="G6741" s="59">
        <v>4.5</v>
      </c>
      <c r="H6741" s="58" t="s">
        <v>516</v>
      </c>
      <c r="I6741" s="59">
        <v>14.69</v>
      </c>
      <c r="J6741">
        <v>6</v>
      </c>
      <c r="K6741" s="191"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7.48</v>
      </c>
      <c r="L6741" s="192" t="str">
        <f t="shared" si="105"/>
        <v>Beer2130</v>
      </c>
      <c r="M6741" s="191">
        <f>VLOOKUP(L6741,'Slope %'!C:D,2,0)</f>
        <v>0.1</v>
      </c>
    </row>
    <row r="6742" spans="1:13" x14ac:dyDescent="0.25">
      <c r="A6742">
        <v>65647</v>
      </c>
      <c r="B6742" s="58" t="s">
        <v>5411</v>
      </c>
      <c r="C6742" s="58" t="s">
        <v>673</v>
      </c>
      <c r="D6742" s="58" t="s">
        <v>1264</v>
      </c>
      <c r="E6742" s="58">
        <v>58600</v>
      </c>
      <c r="F6742" s="58">
        <v>1</v>
      </c>
      <c r="G6742" s="59">
        <v>5</v>
      </c>
      <c r="H6742" s="58" t="s">
        <v>759</v>
      </c>
      <c r="I6742" s="59">
        <v>233.56</v>
      </c>
      <c r="J6742">
        <v>1</v>
      </c>
      <c r="K6742" s="191"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228.75</v>
      </c>
      <c r="L6742" s="192" t="str">
        <f t="shared" si="105"/>
        <v>Ready to Drink58600</v>
      </c>
      <c r="M6742" s="191" t="e">
        <f>VLOOKUP(L6742,'Slope %'!C:D,2,0)</f>
        <v>#N/A</v>
      </c>
    </row>
    <row r="6743" spans="1:13" x14ac:dyDescent="0.25">
      <c r="A6743">
        <v>65647</v>
      </c>
      <c r="B6743" s="58" t="s">
        <v>5411</v>
      </c>
      <c r="C6743" s="58" t="s">
        <v>673</v>
      </c>
      <c r="D6743" s="58" t="s">
        <v>1264</v>
      </c>
      <c r="E6743" s="58">
        <v>58600</v>
      </c>
      <c r="F6743" s="58">
        <v>1</v>
      </c>
      <c r="G6743" s="59">
        <v>5</v>
      </c>
      <c r="H6743" s="58" t="s">
        <v>759</v>
      </c>
      <c r="I6743" s="59">
        <v>233.56</v>
      </c>
      <c r="J6743">
        <v>1</v>
      </c>
      <c r="K6743" s="191"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228.75</v>
      </c>
      <c r="L6743" s="192" t="str">
        <f t="shared" si="105"/>
        <v>Ready to Drink58600</v>
      </c>
      <c r="M6743" s="191" t="e">
        <f>VLOOKUP(L6743,'Slope %'!C:D,2,0)</f>
        <v>#N/A</v>
      </c>
    </row>
    <row r="6744" spans="1:13" x14ac:dyDescent="0.25">
      <c r="A6744">
        <v>65654</v>
      </c>
      <c r="B6744" s="58" t="s">
        <v>5412</v>
      </c>
      <c r="C6744" s="58" t="s">
        <v>673</v>
      </c>
      <c r="D6744" s="58" t="s">
        <v>1264</v>
      </c>
      <c r="E6744" s="58">
        <v>58600</v>
      </c>
      <c r="F6744" s="58">
        <v>1</v>
      </c>
      <c r="G6744" s="59">
        <v>5</v>
      </c>
      <c r="H6744" s="58" t="s">
        <v>759</v>
      </c>
      <c r="I6744" s="59">
        <v>233.56</v>
      </c>
      <c r="J6744">
        <v>1</v>
      </c>
      <c r="K6744" s="191"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228.75</v>
      </c>
      <c r="L6744" s="192" t="str">
        <f t="shared" si="105"/>
        <v>Ready to Drink58600</v>
      </c>
      <c r="M6744" s="191" t="e">
        <f>VLOOKUP(L6744,'Slope %'!C:D,2,0)</f>
        <v>#N/A</v>
      </c>
    </row>
    <row r="6745" spans="1:13" x14ac:dyDescent="0.25">
      <c r="A6745">
        <v>65654</v>
      </c>
      <c r="B6745" s="58" t="s">
        <v>5412</v>
      </c>
      <c r="C6745" s="58" t="s">
        <v>673</v>
      </c>
      <c r="D6745" s="58" t="s">
        <v>1264</v>
      </c>
      <c r="E6745" s="58">
        <v>58600</v>
      </c>
      <c r="F6745" s="58">
        <v>1</v>
      </c>
      <c r="G6745" s="59">
        <v>5</v>
      </c>
      <c r="H6745" s="58" t="s">
        <v>759</v>
      </c>
      <c r="I6745" s="59">
        <v>233.56</v>
      </c>
      <c r="J6745">
        <v>1</v>
      </c>
      <c r="K6745" s="191"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228.75</v>
      </c>
      <c r="L6745" s="192" t="str">
        <f t="shared" si="105"/>
        <v>Ready to Drink58600</v>
      </c>
      <c r="M6745" s="191" t="e">
        <f>VLOOKUP(L6745,'Slope %'!C:D,2,0)</f>
        <v>#N/A</v>
      </c>
    </row>
    <row r="6746" spans="1:13" x14ac:dyDescent="0.25">
      <c r="A6746">
        <v>65665</v>
      </c>
      <c r="B6746" s="58" t="s">
        <v>5413</v>
      </c>
      <c r="C6746" s="58" t="s">
        <v>673</v>
      </c>
      <c r="D6746" s="58" t="s">
        <v>2505</v>
      </c>
      <c r="E6746" s="58">
        <v>1420</v>
      </c>
      <c r="F6746" s="58">
        <v>6</v>
      </c>
      <c r="G6746" s="59">
        <v>5</v>
      </c>
      <c r="H6746" s="58" t="s">
        <v>1526</v>
      </c>
      <c r="I6746" s="59">
        <v>14.99</v>
      </c>
      <c r="J6746">
        <v>4</v>
      </c>
      <c r="K6746" s="191"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5.54</v>
      </c>
      <c r="L6746" s="192" t="str">
        <f t="shared" si="105"/>
        <v>Ready to Drink1420</v>
      </c>
      <c r="M6746" s="191">
        <f>VLOOKUP(L6746,'Slope %'!C:D,2,0)</f>
        <v>0.12</v>
      </c>
    </row>
    <row r="6747" spans="1:13" x14ac:dyDescent="0.25">
      <c r="A6747">
        <v>65665</v>
      </c>
      <c r="B6747" s="58" t="s">
        <v>5413</v>
      </c>
      <c r="C6747" s="58" t="s">
        <v>673</v>
      </c>
      <c r="D6747" s="58" t="s">
        <v>2505</v>
      </c>
      <c r="E6747" s="58">
        <v>1420</v>
      </c>
      <c r="F6747" s="58">
        <v>6</v>
      </c>
      <c r="G6747" s="59">
        <v>5</v>
      </c>
      <c r="H6747" s="58" t="s">
        <v>1526</v>
      </c>
      <c r="I6747" s="59">
        <v>14.99</v>
      </c>
      <c r="J6747">
        <v>4</v>
      </c>
      <c r="K6747" s="191"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5.54</v>
      </c>
      <c r="L6747" s="192" t="str">
        <f t="shared" si="105"/>
        <v>Ready to Drink1420</v>
      </c>
      <c r="M6747" s="191">
        <f>VLOOKUP(L6747,'Slope %'!C:D,2,0)</f>
        <v>0.12</v>
      </c>
    </row>
    <row r="6748" spans="1:13" x14ac:dyDescent="0.25">
      <c r="A6748">
        <v>65668</v>
      </c>
      <c r="B6748" s="58" t="s">
        <v>5414</v>
      </c>
      <c r="C6748" s="58" t="s">
        <v>673</v>
      </c>
      <c r="D6748" s="58" t="s">
        <v>2505</v>
      </c>
      <c r="E6748" s="58">
        <v>1420</v>
      </c>
      <c r="F6748" s="58">
        <v>6</v>
      </c>
      <c r="G6748" s="59">
        <v>5</v>
      </c>
      <c r="H6748" s="58" t="s">
        <v>1526</v>
      </c>
      <c r="I6748" s="59">
        <v>14.99</v>
      </c>
      <c r="J6748">
        <v>4</v>
      </c>
      <c r="K6748" s="191"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5.54</v>
      </c>
      <c r="L6748" s="192" t="str">
        <f t="shared" si="105"/>
        <v>Ready to Drink1420</v>
      </c>
      <c r="M6748" s="191">
        <f>VLOOKUP(L6748,'Slope %'!C:D,2,0)</f>
        <v>0.12</v>
      </c>
    </row>
    <row r="6749" spans="1:13" x14ac:dyDescent="0.25">
      <c r="A6749">
        <v>65668</v>
      </c>
      <c r="B6749" s="58" t="s">
        <v>5414</v>
      </c>
      <c r="C6749" s="58" t="s">
        <v>673</v>
      </c>
      <c r="D6749" s="58" t="s">
        <v>2505</v>
      </c>
      <c r="E6749" s="58">
        <v>1420</v>
      </c>
      <c r="F6749" s="58">
        <v>6</v>
      </c>
      <c r="G6749" s="59">
        <v>5</v>
      </c>
      <c r="H6749" s="58" t="s">
        <v>1526</v>
      </c>
      <c r="I6749" s="59">
        <v>14.99</v>
      </c>
      <c r="J6749">
        <v>4</v>
      </c>
      <c r="K6749" s="191"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5.54</v>
      </c>
      <c r="L6749" s="192" t="str">
        <f t="shared" si="105"/>
        <v>Ready to Drink1420</v>
      </c>
      <c r="M6749" s="191">
        <f>VLOOKUP(L6749,'Slope %'!C:D,2,0)</f>
        <v>0.12</v>
      </c>
    </row>
    <row r="6750" spans="1:13" x14ac:dyDescent="0.25">
      <c r="A6750">
        <v>65687</v>
      </c>
      <c r="B6750" s="58" t="s">
        <v>5415</v>
      </c>
      <c r="C6750" s="58" t="s">
        <v>423</v>
      </c>
      <c r="D6750" s="58" t="s">
        <v>436</v>
      </c>
      <c r="E6750" s="58">
        <v>750</v>
      </c>
      <c r="F6750" s="58">
        <v>12</v>
      </c>
      <c r="G6750" s="59">
        <v>12.5</v>
      </c>
      <c r="H6750" s="58" t="s">
        <v>1701</v>
      </c>
      <c r="I6750" s="59">
        <v>26.99</v>
      </c>
      <c r="J6750">
        <v>1</v>
      </c>
      <c r="K6750" s="191"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7.32</v>
      </c>
      <c r="L6750" s="192" t="str">
        <f t="shared" si="105"/>
        <v>Wine750</v>
      </c>
      <c r="M6750" s="191">
        <f>VLOOKUP(L6750,'Slope %'!C:D,2,0)</f>
        <v>0.1</v>
      </c>
    </row>
    <row r="6751" spans="1:13" x14ac:dyDescent="0.25">
      <c r="A6751">
        <v>65692</v>
      </c>
      <c r="B6751" s="58" t="s">
        <v>5416</v>
      </c>
      <c r="C6751" s="58" t="s">
        <v>423</v>
      </c>
      <c r="D6751" s="58" t="s">
        <v>560</v>
      </c>
      <c r="E6751" s="58">
        <v>750</v>
      </c>
      <c r="F6751" s="58">
        <v>12</v>
      </c>
      <c r="G6751" s="59">
        <v>12.5</v>
      </c>
      <c r="H6751" s="58" t="s">
        <v>1701</v>
      </c>
      <c r="I6751" s="59">
        <v>16.989999999999998</v>
      </c>
      <c r="J6751">
        <v>1</v>
      </c>
      <c r="K6751" s="191"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7.32</v>
      </c>
      <c r="L6751" s="192" t="str">
        <f t="shared" si="105"/>
        <v>Wine750</v>
      </c>
      <c r="M6751" s="191">
        <f>VLOOKUP(L6751,'Slope %'!C:D,2,0)</f>
        <v>0.1</v>
      </c>
    </row>
    <row r="6752" spans="1:13" x14ac:dyDescent="0.25">
      <c r="A6752">
        <v>65702</v>
      </c>
      <c r="B6752" s="58" t="s">
        <v>5417</v>
      </c>
      <c r="C6752" s="58" t="s">
        <v>414</v>
      </c>
      <c r="D6752" s="58" t="s">
        <v>812</v>
      </c>
      <c r="E6752" s="58">
        <v>700</v>
      </c>
      <c r="F6752" s="58">
        <v>6</v>
      </c>
      <c r="G6752" s="59">
        <v>17</v>
      </c>
      <c r="H6752" s="58" t="s">
        <v>608</v>
      </c>
      <c r="I6752" s="59">
        <v>34.49</v>
      </c>
      <c r="J6752">
        <v>1</v>
      </c>
      <c r="K6752" s="191"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9.2899999999999991</v>
      </c>
      <c r="L6752" s="192" t="str">
        <f t="shared" si="105"/>
        <v>Spirits700</v>
      </c>
      <c r="M6752" s="191">
        <f>VLOOKUP(L6752,'Slope %'!C:D,2,0)</f>
        <v>7.0000000000000007E-2</v>
      </c>
    </row>
    <row r="6753" spans="1:13" x14ac:dyDescent="0.25">
      <c r="A6753">
        <v>65726</v>
      </c>
      <c r="B6753" s="58" t="s">
        <v>5418</v>
      </c>
      <c r="C6753" s="58" t="s">
        <v>414</v>
      </c>
      <c r="D6753" s="58" t="s">
        <v>488</v>
      </c>
      <c r="E6753" s="58">
        <v>750</v>
      </c>
      <c r="F6753" s="58">
        <v>12</v>
      </c>
      <c r="G6753" s="59">
        <v>48</v>
      </c>
      <c r="H6753" s="58" t="s">
        <v>3813</v>
      </c>
      <c r="I6753" s="59">
        <v>64.95</v>
      </c>
      <c r="J6753">
        <v>1</v>
      </c>
      <c r="K6753" s="191"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28.11</v>
      </c>
      <c r="L6753" s="192" t="str">
        <f t="shared" si="105"/>
        <v>Spirits750</v>
      </c>
      <c r="M6753" s="191">
        <f>VLOOKUP(L6753,'Slope %'!C:D,2,0)</f>
        <v>7.0000000000000007E-2</v>
      </c>
    </row>
    <row r="6754" spans="1:13" x14ac:dyDescent="0.25">
      <c r="A6754">
        <v>65729</v>
      </c>
      <c r="B6754" s="58" t="s">
        <v>5419</v>
      </c>
      <c r="C6754" s="58" t="s">
        <v>673</v>
      </c>
      <c r="D6754" s="58" t="s">
        <v>674</v>
      </c>
      <c r="E6754" s="58">
        <v>473</v>
      </c>
      <c r="F6754" s="58">
        <v>24</v>
      </c>
      <c r="G6754" s="59">
        <v>5</v>
      </c>
      <c r="H6754" s="58" t="s">
        <v>1680</v>
      </c>
      <c r="I6754" s="59">
        <v>4.46</v>
      </c>
      <c r="J6754">
        <v>1</v>
      </c>
      <c r="K6754" s="191"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1.96</v>
      </c>
      <c r="L6754" s="192" t="str">
        <f t="shared" si="105"/>
        <v>Ready to Drink473</v>
      </c>
      <c r="M6754" s="191">
        <f>VLOOKUP(L6754,'Slope %'!C:D,2,0)</f>
        <v>0.12</v>
      </c>
    </row>
    <row r="6755" spans="1:13" x14ac:dyDescent="0.25">
      <c r="A6755">
        <v>65742</v>
      </c>
      <c r="B6755" s="58" t="s">
        <v>5420</v>
      </c>
      <c r="C6755" s="58" t="s">
        <v>423</v>
      </c>
      <c r="D6755" s="58" t="s">
        <v>436</v>
      </c>
      <c r="E6755" s="58">
        <v>750</v>
      </c>
      <c r="F6755" s="58">
        <v>6</v>
      </c>
      <c r="G6755" s="59">
        <v>12.5</v>
      </c>
      <c r="H6755" s="58" t="s">
        <v>774</v>
      </c>
      <c r="I6755" s="59">
        <v>18.989999999999998</v>
      </c>
      <c r="J6755">
        <v>1</v>
      </c>
      <c r="K6755" s="191"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7.32</v>
      </c>
      <c r="L6755" s="192" t="str">
        <f t="shared" si="105"/>
        <v>Wine750</v>
      </c>
      <c r="M6755" s="191">
        <f>VLOOKUP(L6755,'Slope %'!C:D,2,0)</f>
        <v>0.1</v>
      </c>
    </row>
    <row r="6756" spans="1:13" x14ac:dyDescent="0.25">
      <c r="A6756">
        <v>65744</v>
      </c>
      <c r="B6756" s="58" t="s">
        <v>5421</v>
      </c>
      <c r="C6756" s="58" t="s">
        <v>410</v>
      </c>
      <c r="D6756" s="58" t="s">
        <v>677</v>
      </c>
      <c r="E6756" s="58">
        <v>473</v>
      </c>
      <c r="F6756" s="58">
        <v>24</v>
      </c>
      <c r="G6756" s="59">
        <v>5</v>
      </c>
      <c r="H6756" s="58" t="s">
        <v>2181</v>
      </c>
      <c r="I6756" s="59">
        <v>4.3</v>
      </c>
      <c r="J6756">
        <v>1</v>
      </c>
      <c r="K6756" s="191"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1.85</v>
      </c>
      <c r="L6756" s="192" t="str">
        <f t="shared" si="105"/>
        <v>Beer473</v>
      </c>
      <c r="M6756" s="191">
        <f>VLOOKUP(L6756,'Slope %'!C:D,2,0)</f>
        <v>0.12</v>
      </c>
    </row>
    <row r="6757" spans="1:13" x14ac:dyDescent="0.25">
      <c r="A6757">
        <v>65744</v>
      </c>
      <c r="B6757" s="58" t="s">
        <v>5421</v>
      </c>
      <c r="C6757" s="58" t="s">
        <v>410</v>
      </c>
      <c r="D6757" s="58" t="s">
        <v>677</v>
      </c>
      <c r="E6757" s="58">
        <v>473</v>
      </c>
      <c r="F6757" s="58">
        <v>24</v>
      </c>
      <c r="G6757" s="59">
        <v>5</v>
      </c>
      <c r="H6757" s="58" t="s">
        <v>2181</v>
      </c>
      <c r="I6757" s="59">
        <v>4.3</v>
      </c>
      <c r="J6757">
        <v>1</v>
      </c>
      <c r="K6757" s="191"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1.85</v>
      </c>
      <c r="L6757" s="192" t="str">
        <f t="shared" si="105"/>
        <v>Beer473</v>
      </c>
      <c r="M6757" s="191">
        <f>VLOOKUP(L6757,'Slope %'!C:D,2,0)</f>
        <v>0.12</v>
      </c>
    </row>
    <row r="6758" spans="1:13" x14ac:dyDescent="0.25">
      <c r="A6758">
        <v>65751</v>
      </c>
      <c r="B6758" s="58" t="s">
        <v>5422</v>
      </c>
      <c r="C6758" s="58" t="s">
        <v>410</v>
      </c>
      <c r="D6758" s="58" t="s">
        <v>621</v>
      </c>
      <c r="E6758" s="58">
        <v>473</v>
      </c>
      <c r="F6758" s="58">
        <v>24</v>
      </c>
      <c r="G6758" s="59">
        <v>4</v>
      </c>
      <c r="H6758" s="58" t="s">
        <v>3485</v>
      </c>
      <c r="I6758" s="59">
        <v>4.1500000000000004</v>
      </c>
      <c r="J6758">
        <v>1</v>
      </c>
      <c r="K6758" s="191"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1.48</v>
      </c>
      <c r="L6758" s="192" t="str">
        <f t="shared" si="105"/>
        <v>Beer473</v>
      </c>
      <c r="M6758" s="191">
        <f>VLOOKUP(L6758,'Slope %'!C:D,2,0)</f>
        <v>0.12</v>
      </c>
    </row>
    <row r="6759" spans="1:13" x14ac:dyDescent="0.25">
      <c r="A6759">
        <v>65751</v>
      </c>
      <c r="B6759" s="58" t="s">
        <v>5422</v>
      </c>
      <c r="C6759" s="58" t="s">
        <v>410</v>
      </c>
      <c r="D6759" s="58" t="s">
        <v>621</v>
      </c>
      <c r="E6759" s="58">
        <v>473</v>
      </c>
      <c r="F6759" s="58">
        <v>24</v>
      </c>
      <c r="G6759" s="59">
        <v>4</v>
      </c>
      <c r="H6759" s="58" t="s">
        <v>3485</v>
      </c>
      <c r="I6759" s="59">
        <v>4.1500000000000004</v>
      </c>
      <c r="J6759">
        <v>1</v>
      </c>
      <c r="K6759" s="191"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1.48</v>
      </c>
      <c r="L6759" s="192" t="str">
        <f t="shared" si="105"/>
        <v>Beer473</v>
      </c>
      <c r="M6759" s="191">
        <f>VLOOKUP(L6759,'Slope %'!C:D,2,0)</f>
        <v>0.12</v>
      </c>
    </row>
    <row r="6760" spans="1:13" x14ac:dyDescent="0.25">
      <c r="A6760">
        <v>65752</v>
      </c>
      <c r="B6760" s="58" t="s">
        <v>5423</v>
      </c>
      <c r="C6760" s="58" t="s">
        <v>410</v>
      </c>
      <c r="D6760" s="58" t="s">
        <v>411</v>
      </c>
      <c r="E6760" s="58">
        <v>2130</v>
      </c>
      <c r="F6760" s="58">
        <v>4</v>
      </c>
      <c r="G6760" s="59">
        <v>4.4000000000000004</v>
      </c>
      <c r="H6760" s="58" t="s">
        <v>1526</v>
      </c>
      <c r="I6760" s="59">
        <v>12.99</v>
      </c>
      <c r="J6760">
        <v>6</v>
      </c>
      <c r="K6760" s="191"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7.32</v>
      </c>
      <c r="L6760" s="192" t="str">
        <f t="shared" si="105"/>
        <v>Beer2130</v>
      </c>
      <c r="M6760" s="191">
        <f>VLOOKUP(L6760,'Slope %'!C:D,2,0)</f>
        <v>0.1</v>
      </c>
    </row>
    <row r="6761" spans="1:13" x14ac:dyDescent="0.25">
      <c r="A6761">
        <v>65753</v>
      </c>
      <c r="B6761" s="58" t="s">
        <v>5424</v>
      </c>
      <c r="C6761" s="58" t="s">
        <v>423</v>
      </c>
      <c r="D6761" s="58" t="s">
        <v>436</v>
      </c>
      <c r="E6761" s="58">
        <v>750</v>
      </c>
      <c r="F6761" s="58">
        <v>12</v>
      </c>
      <c r="G6761" s="59">
        <v>13</v>
      </c>
      <c r="H6761" s="58" t="s">
        <v>2964</v>
      </c>
      <c r="I6761" s="59">
        <v>23.99</v>
      </c>
      <c r="J6761">
        <v>1</v>
      </c>
      <c r="K6761" s="191"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7.61</v>
      </c>
      <c r="L6761" s="192" t="str">
        <f t="shared" si="105"/>
        <v>Wine750</v>
      </c>
      <c r="M6761" s="191">
        <f>VLOOKUP(L6761,'Slope %'!C:D,2,0)</f>
        <v>0.1</v>
      </c>
    </row>
    <row r="6762" spans="1:13" x14ac:dyDescent="0.25">
      <c r="A6762">
        <v>65754</v>
      </c>
      <c r="B6762" s="58" t="s">
        <v>5425</v>
      </c>
      <c r="C6762" s="58" t="s">
        <v>410</v>
      </c>
      <c r="D6762" s="58" t="s">
        <v>717</v>
      </c>
      <c r="E6762" s="58">
        <v>473</v>
      </c>
      <c r="F6762" s="58">
        <v>24</v>
      </c>
      <c r="G6762" s="59">
        <v>6</v>
      </c>
      <c r="H6762" s="58" t="s">
        <v>1887</v>
      </c>
      <c r="I6762" s="59">
        <v>4.59</v>
      </c>
      <c r="J6762">
        <v>1</v>
      </c>
      <c r="K6762" s="191"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2.2200000000000002</v>
      </c>
      <c r="L6762" s="192" t="str">
        <f t="shared" si="105"/>
        <v>Beer473</v>
      </c>
      <c r="M6762" s="191">
        <f>VLOOKUP(L6762,'Slope %'!C:D,2,0)</f>
        <v>0.12</v>
      </c>
    </row>
    <row r="6763" spans="1:13" x14ac:dyDescent="0.25">
      <c r="A6763">
        <v>65754</v>
      </c>
      <c r="B6763" s="58" t="s">
        <v>5425</v>
      </c>
      <c r="C6763" s="58" t="s">
        <v>410</v>
      </c>
      <c r="D6763" s="58" t="s">
        <v>717</v>
      </c>
      <c r="E6763" s="58">
        <v>473</v>
      </c>
      <c r="F6763" s="58">
        <v>24</v>
      </c>
      <c r="G6763" s="59">
        <v>6</v>
      </c>
      <c r="H6763" s="58" t="s">
        <v>1887</v>
      </c>
      <c r="I6763" s="59">
        <v>4.59</v>
      </c>
      <c r="J6763">
        <v>1</v>
      </c>
      <c r="K6763" s="191"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2.2200000000000002</v>
      </c>
      <c r="L6763" s="192" t="str">
        <f t="shared" si="105"/>
        <v>Beer473</v>
      </c>
      <c r="M6763" s="191">
        <f>VLOOKUP(L6763,'Slope %'!C:D,2,0)</f>
        <v>0.12</v>
      </c>
    </row>
    <row r="6764" spans="1:13" x14ac:dyDescent="0.25">
      <c r="A6764">
        <v>65755</v>
      </c>
      <c r="B6764" s="58" t="s">
        <v>5426</v>
      </c>
      <c r="C6764" s="58" t="s">
        <v>410</v>
      </c>
      <c r="D6764" s="58" t="s">
        <v>717</v>
      </c>
      <c r="E6764" s="58">
        <v>473</v>
      </c>
      <c r="F6764" s="58">
        <v>24</v>
      </c>
      <c r="G6764" s="59">
        <v>6.5</v>
      </c>
      <c r="H6764" s="58" t="s">
        <v>1887</v>
      </c>
      <c r="I6764" s="59">
        <v>4.6900000000000004</v>
      </c>
      <c r="J6764">
        <v>1</v>
      </c>
      <c r="K6764" s="191"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2.4</v>
      </c>
      <c r="L6764" s="192" t="str">
        <f t="shared" si="105"/>
        <v>Beer473</v>
      </c>
      <c r="M6764" s="191">
        <f>VLOOKUP(L6764,'Slope %'!C:D,2,0)</f>
        <v>0.12</v>
      </c>
    </row>
    <row r="6765" spans="1:13" x14ac:dyDescent="0.25">
      <c r="A6765">
        <v>65755</v>
      </c>
      <c r="B6765" s="58" t="s">
        <v>5426</v>
      </c>
      <c r="C6765" s="58" t="s">
        <v>410</v>
      </c>
      <c r="D6765" s="58" t="s">
        <v>717</v>
      </c>
      <c r="E6765" s="58">
        <v>473</v>
      </c>
      <c r="F6765" s="58">
        <v>24</v>
      </c>
      <c r="G6765" s="59">
        <v>6.5</v>
      </c>
      <c r="H6765" s="58" t="s">
        <v>1887</v>
      </c>
      <c r="I6765" s="59">
        <v>4.6900000000000004</v>
      </c>
      <c r="J6765">
        <v>1</v>
      </c>
      <c r="K6765" s="191"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2.4</v>
      </c>
      <c r="L6765" s="192" t="str">
        <f t="shared" si="105"/>
        <v>Beer473</v>
      </c>
      <c r="M6765" s="191">
        <f>VLOOKUP(L6765,'Slope %'!C:D,2,0)</f>
        <v>0.12</v>
      </c>
    </row>
    <row r="6766" spans="1:13" x14ac:dyDescent="0.25">
      <c r="A6766">
        <v>65760</v>
      </c>
      <c r="B6766" s="58" t="s">
        <v>5427</v>
      </c>
      <c r="C6766" s="58" t="s">
        <v>414</v>
      </c>
      <c r="D6766" s="58" t="s">
        <v>549</v>
      </c>
      <c r="E6766" s="58">
        <v>750</v>
      </c>
      <c r="F6766" s="58">
        <v>12</v>
      </c>
      <c r="G6766" s="59">
        <v>44</v>
      </c>
      <c r="H6766" s="58" t="s">
        <v>841</v>
      </c>
      <c r="I6766" s="59">
        <v>33.99</v>
      </c>
      <c r="J6766">
        <v>1</v>
      </c>
      <c r="K6766" s="191"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25.76</v>
      </c>
      <c r="L6766" s="192" t="str">
        <f t="shared" si="105"/>
        <v>Spirits750</v>
      </c>
      <c r="M6766" s="191">
        <f>VLOOKUP(L6766,'Slope %'!C:D,2,0)</f>
        <v>7.0000000000000007E-2</v>
      </c>
    </row>
    <row r="6767" spans="1:13" x14ac:dyDescent="0.25">
      <c r="A6767">
        <v>65761</v>
      </c>
      <c r="B6767" s="58" t="s">
        <v>5428</v>
      </c>
      <c r="C6767" s="58" t="s">
        <v>414</v>
      </c>
      <c r="D6767" s="58" t="s">
        <v>549</v>
      </c>
      <c r="E6767" s="58">
        <v>750</v>
      </c>
      <c r="F6767" s="58">
        <v>12</v>
      </c>
      <c r="G6767" s="59">
        <v>44</v>
      </c>
      <c r="H6767" s="58" t="s">
        <v>841</v>
      </c>
      <c r="I6767" s="59">
        <v>34.99</v>
      </c>
      <c r="J6767">
        <v>1</v>
      </c>
      <c r="K6767" s="191"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25.76</v>
      </c>
      <c r="L6767" s="192" t="str">
        <f t="shared" si="105"/>
        <v>Spirits750</v>
      </c>
      <c r="M6767" s="191">
        <f>VLOOKUP(L6767,'Slope %'!C:D,2,0)</f>
        <v>7.0000000000000007E-2</v>
      </c>
    </row>
    <row r="6768" spans="1:13" x14ac:dyDescent="0.25">
      <c r="A6768">
        <v>65764</v>
      </c>
      <c r="B6768" s="58" t="s">
        <v>5429</v>
      </c>
      <c r="C6768" s="58" t="s">
        <v>410</v>
      </c>
      <c r="D6768" s="58" t="s">
        <v>677</v>
      </c>
      <c r="E6768" s="58">
        <v>473</v>
      </c>
      <c r="F6768" s="58">
        <v>24</v>
      </c>
      <c r="G6768" s="59">
        <v>5.5</v>
      </c>
      <c r="H6768" s="58" t="s">
        <v>5430</v>
      </c>
      <c r="I6768" s="59">
        <v>4</v>
      </c>
      <c r="J6768">
        <v>1</v>
      </c>
      <c r="K6768" s="191"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2.0299999999999998</v>
      </c>
      <c r="L6768" s="192" t="str">
        <f t="shared" si="105"/>
        <v>Beer473</v>
      </c>
      <c r="M6768" s="191">
        <f>VLOOKUP(L6768,'Slope %'!C:D,2,0)</f>
        <v>0.12</v>
      </c>
    </row>
    <row r="6769" spans="1:13" x14ac:dyDescent="0.25">
      <c r="A6769">
        <v>65764</v>
      </c>
      <c r="B6769" s="58" t="s">
        <v>5429</v>
      </c>
      <c r="C6769" s="58" t="s">
        <v>410</v>
      </c>
      <c r="D6769" s="58" t="s">
        <v>677</v>
      </c>
      <c r="E6769" s="58">
        <v>473</v>
      </c>
      <c r="F6769" s="58">
        <v>24</v>
      </c>
      <c r="G6769" s="59">
        <v>5.5</v>
      </c>
      <c r="H6769" s="58" t="s">
        <v>5430</v>
      </c>
      <c r="I6769" s="59">
        <v>4</v>
      </c>
      <c r="J6769">
        <v>1</v>
      </c>
      <c r="K6769" s="191"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2.0299999999999998</v>
      </c>
      <c r="L6769" s="192" t="str">
        <f t="shared" si="105"/>
        <v>Beer473</v>
      </c>
      <c r="M6769" s="191">
        <f>VLOOKUP(L6769,'Slope %'!C:D,2,0)</f>
        <v>0.12</v>
      </c>
    </row>
    <row r="6770" spans="1:13" x14ac:dyDescent="0.25">
      <c r="A6770">
        <v>65771</v>
      </c>
      <c r="B6770" s="58" t="s">
        <v>5431</v>
      </c>
      <c r="C6770" s="58" t="s">
        <v>410</v>
      </c>
      <c r="D6770" s="58" t="s">
        <v>621</v>
      </c>
      <c r="E6770" s="58">
        <v>473</v>
      </c>
      <c r="F6770" s="58">
        <v>24</v>
      </c>
      <c r="G6770" s="59">
        <v>4</v>
      </c>
      <c r="H6770" s="58" t="s">
        <v>3485</v>
      </c>
      <c r="I6770" s="59">
        <v>4.1500000000000004</v>
      </c>
      <c r="J6770">
        <v>1</v>
      </c>
      <c r="K6770" s="191"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1.48</v>
      </c>
      <c r="L6770" s="192" t="str">
        <f t="shared" si="105"/>
        <v>Beer473</v>
      </c>
      <c r="M6770" s="191">
        <f>VLOOKUP(L6770,'Slope %'!C:D,2,0)</f>
        <v>0.12</v>
      </c>
    </row>
    <row r="6771" spans="1:13" x14ac:dyDescent="0.25">
      <c r="A6771">
        <v>65771</v>
      </c>
      <c r="B6771" s="58" t="s">
        <v>5431</v>
      </c>
      <c r="C6771" s="58" t="s">
        <v>410</v>
      </c>
      <c r="D6771" s="58" t="s">
        <v>621</v>
      </c>
      <c r="E6771" s="58">
        <v>473</v>
      </c>
      <c r="F6771" s="58">
        <v>24</v>
      </c>
      <c r="G6771" s="59">
        <v>4</v>
      </c>
      <c r="H6771" s="58" t="s">
        <v>3485</v>
      </c>
      <c r="I6771" s="59">
        <v>4.1500000000000004</v>
      </c>
      <c r="J6771">
        <v>1</v>
      </c>
      <c r="K6771" s="191"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1.48</v>
      </c>
      <c r="L6771" s="192" t="str">
        <f t="shared" si="105"/>
        <v>Beer473</v>
      </c>
      <c r="M6771" s="191">
        <f>VLOOKUP(L6771,'Slope %'!C:D,2,0)</f>
        <v>0.12</v>
      </c>
    </row>
    <row r="6772" spans="1:13" x14ac:dyDescent="0.25">
      <c r="A6772">
        <v>65773</v>
      </c>
      <c r="B6772" s="58" t="s">
        <v>5432</v>
      </c>
      <c r="C6772" s="58" t="s">
        <v>410</v>
      </c>
      <c r="D6772" s="58" t="s">
        <v>411</v>
      </c>
      <c r="E6772" s="58">
        <v>473</v>
      </c>
      <c r="F6772" s="58">
        <v>24</v>
      </c>
      <c r="G6772" s="59">
        <v>4.5</v>
      </c>
      <c r="H6772" s="58" t="s">
        <v>3485</v>
      </c>
      <c r="I6772" s="59">
        <v>4.3</v>
      </c>
      <c r="J6772">
        <v>1</v>
      </c>
      <c r="K6772" s="191"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1.66</v>
      </c>
      <c r="L6772" s="192" t="str">
        <f t="shared" si="105"/>
        <v>Beer473</v>
      </c>
      <c r="M6772" s="191">
        <f>VLOOKUP(L6772,'Slope %'!C:D,2,0)</f>
        <v>0.12</v>
      </c>
    </row>
    <row r="6773" spans="1:13" x14ac:dyDescent="0.25">
      <c r="A6773">
        <v>65773</v>
      </c>
      <c r="B6773" s="58" t="s">
        <v>5432</v>
      </c>
      <c r="C6773" s="58" t="s">
        <v>410</v>
      </c>
      <c r="D6773" s="58" t="s">
        <v>411</v>
      </c>
      <c r="E6773" s="58">
        <v>473</v>
      </c>
      <c r="F6773" s="58">
        <v>24</v>
      </c>
      <c r="G6773" s="59">
        <v>4.5</v>
      </c>
      <c r="H6773" s="58" t="s">
        <v>3485</v>
      </c>
      <c r="I6773" s="59">
        <v>4.3</v>
      </c>
      <c r="J6773">
        <v>1</v>
      </c>
      <c r="K6773" s="191"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1.66</v>
      </c>
      <c r="L6773" s="192" t="str">
        <f t="shared" si="105"/>
        <v>Beer473</v>
      </c>
      <c r="M6773" s="191">
        <f>VLOOKUP(L6773,'Slope %'!C:D,2,0)</f>
        <v>0.12</v>
      </c>
    </row>
    <row r="6774" spans="1:13" x14ac:dyDescent="0.25">
      <c r="A6774">
        <v>65775</v>
      </c>
      <c r="B6774" s="58" t="s">
        <v>5433</v>
      </c>
      <c r="C6774" s="58" t="s">
        <v>423</v>
      </c>
      <c r="D6774" s="58" t="s">
        <v>575</v>
      </c>
      <c r="E6774" s="58">
        <v>750</v>
      </c>
      <c r="F6774" s="58">
        <v>12</v>
      </c>
      <c r="G6774" s="59">
        <v>12.2</v>
      </c>
      <c r="H6774" s="58" t="s">
        <v>425</v>
      </c>
      <c r="I6774" s="59">
        <v>24.99</v>
      </c>
      <c r="J6774">
        <v>1</v>
      </c>
      <c r="K6774" s="191"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7.14</v>
      </c>
      <c r="L6774" s="192" t="str">
        <f t="shared" si="105"/>
        <v>Wine750</v>
      </c>
      <c r="M6774" s="191">
        <f>VLOOKUP(L6774,'Slope %'!C:D,2,0)</f>
        <v>0.1</v>
      </c>
    </row>
    <row r="6775" spans="1:13" x14ac:dyDescent="0.25">
      <c r="A6775">
        <v>65776</v>
      </c>
      <c r="B6775" s="58" t="s">
        <v>5434</v>
      </c>
      <c r="C6775" s="58" t="s">
        <v>410</v>
      </c>
      <c r="D6775" s="58" t="s">
        <v>677</v>
      </c>
      <c r="E6775" s="58">
        <v>3784</v>
      </c>
      <c r="F6775" s="58">
        <v>3</v>
      </c>
      <c r="G6775" s="59">
        <v>5</v>
      </c>
      <c r="H6775" s="58" t="s">
        <v>759</v>
      </c>
      <c r="I6775" s="59">
        <v>28.99</v>
      </c>
      <c r="J6775">
        <v>8</v>
      </c>
      <c r="K6775" s="191"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14.77</v>
      </c>
      <c r="L6775" s="192" t="str">
        <f t="shared" si="105"/>
        <v>Beer3784</v>
      </c>
      <c r="M6775" s="191">
        <f>VLOOKUP(L6775,'Slope %'!C:D,2,0)</f>
        <v>7.0000000000000007E-2</v>
      </c>
    </row>
    <row r="6776" spans="1:13" x14ac:dyDescent="0.25">
      <c r="A6776">
        <v>65776</v>
      </c>
      <c r="B6776" s="58" t="s">
        <v>5434</v>
      </c>
      <c r="C6776" s="58" t="s">
        <v>410</v>
      </c>
      <c r="D6776" s="58" t="s">
        <v>677</v>
      </c>
      <c r="E6776" s="58">
        <v>3784</v>
      </c>
      <c r="F6776" s="58">
        <v>3</v>
      </c>
      <c r="G6776" s="59">
        <v>5</v>
      </c>
      <c r="H6776" s="58" t="s">
        <v>759</v>
      </c>
      <c r="I6776" s="59">
        <v>28.99</v>
      </c>
      <c r="J6776">
        <v>8</v>
      </c>
      <c r="K6776" s="191"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14.77</v>
      </c>
      <c r="L6776" s="192" t="str">
        <f t="shared" si="105"/>
        <v>Beer3784</v>
      </c>
      <c r="M6776" s="191">
        <f>VLOOKUP(L6776,'Slope %'!C:D,2,0)</f>
        <v>7.0000000000000007E-2</v>
      </c>
    </row>
    <row r="6777" spans="1:13" x14ac:dyDescent="0.25">
      <c r="A6777">
        <v>65778</v>
      </c>
      <c r="B6777" s="58" t="s">
        <v>5435</v>
      </c>
      <c r="C6777" s="58" t="s">
        <v>410</v>
      </c>
      <c r="D6777" s="58" t="s">
        <v>906</v>
      </c>
      <c r="E6777" s="58">
        <v>3784</v>
      </c>
      <c r="F6777" s="58">
        <v>3</v>
      </c>
      <c r="G6777" s="59">
        <v>5</v>
      </c>
      <c r="H6777" s="58" t="s">
        <v>759</v>
      </c>
      <c r="I6777" s="59">
        <v>28.99</v>
      </c>
      <c r="J6777">
        <v>8</v>
      </c>
      <c r="K6777" s="191"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14.77</v>
      </c>
      <c r="L6777" s="192" t="str">
        <f t="shared" si="105"/>
        <v>Beer3784</v>
      </c>
      <c r="M6777" s="191">
        <f>VLOOKUP(L6777,'Slope %'!C:D,2,0)</f>
        <v>7.0000000000000007E-2</v>
      </c>
    </row>
    <row r="6778" spans="1:13" x14ac:dyDescent="0.25">
      <c r="A6778">
        <v>65778</v>
      </c>
      <c r="B6778" s="58" t="s">
        <v>5435</v>
      </c>
      <c r="C6778" s="58" t="s">
        <v>410</v>
      </c>
      <c r="D6778" s="58" t="s">
        <v>906</v>
      </c>
      <c r="E6778" s="58">
        <v>3784</v>
      </c>
      <c r="F6778" s="58">
        <v>3</v>
      </c>
      <c r="G6778" s="59">
        <v>5</v>
      </c>
      <c r="H6778" s="58" t="s">
        <v>759</v>
      </c>
      <c r="I6778" s="59">
        <v>28.99</v>
      </c>
      <c r="J6778">
        <v>8</v>
      </c>
      <c r="K6778" s="191"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14.77</v>
      </c>
      <c r="L6778" s="192" t="str">
        <f t="shared" si="105"/>
        <v>Beer3784</v>
      </c>
      <c r="M6778" s="191">
        <f>VLOOKUP(L6778,'Slope %'!C:D,2,0)</f>
        <v>7.0000000000000007E-2</v>
      </c>
    </row>
    <row r="6779" spans="1:13" x14ac:dyDescent="0.25">
      <c r="A6779">
        <v>65782</v>
      </c>
      <c r="B6779" s="58" t="s">
        <v>5436</v>
      </c>
      <c r="C6779" s="58" t="s">
        <v>439</v>
      </c>
      <c r="D6779" s="58" t="s">
        <v>2167</v>
      </c>
      <c r="E6779" s="58">
        <v>0</v>
      </c>
      <c r="F6779" s="58">
        <v>50</v>
      </c>
      <c r="H6779" s="58" t="s">
        <v>3888</v>
      </c>
      <c r="I6779" s="59">
        <v>3.29</v>
      </c>
      <c r="K6779" s="191"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0</v>
      </c>
      <c r="L6779" s="192" t="str">
        <f t="shared" si="105"/>
        <v>Non Liquor Merchandise0</v>
      </c>
      <c r="M6779" s="191" t="e">
        <f>VLOOKUP(L6779,'Slope %'!C:D,2,0)</f>
        <v>#N/A</v>
      </c>
    </row>
    <row r="6780" spans="1:13" x14ac:dyDescent="0.25">
      <c r="A6780">
        <v>65783</v>
      </c>
      <c r="B6780" s="58" t="s">
        <v>5437</v>
      </c>
      <c r="C6780" s="58" t="s">
        <v>439</v>
      </c>
      <c r="D6780" s="58" t="s">
        <v>4049</v>
      </c>
      <c r="E6780" s="58">
        <v>0</v>
      </c>
      <c r="F6780" s="58">
        <v>50</v>
      </c>
      <c r="H6780" s="58" t="s">
        <v>3888</v>
      </c>
      <c r="I6780" s="59">
        <v>1.99</v>
      </c>
      <c r="K6780" s="191"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0</v>
      </c>
      <c r="L6780" s="192" t="str">
        <f t="shared" si="105"/>
        <v>Non Liquor Merchandise0</v>
      </c>
      <c r="M6780" s="191" t="e">
        <f>VLOOKUP(L6780,'Slope %'!C:D,2,0)</f>
        <v>#N/A</v>
      </c>
    </row>
    <row r="6781" spans="1:13" x14ac:dyDescent="0.25">
      <c r="A6781">
        <v>65789</v>
      </c>
      <c r="B6781" s="58" t="s">
        <v>5438</v>
      </c>
      <c r="C6781" s="58" t="s">
        <v>423</v>
      </c>
      <c r="D6781" s="58" t="s">
        <v>473</v>
      </c>
      <c r="E6781" s="58">
        <v>750</v>
      </c>
      <c r="F6781" s="58">
        <v>12</v>
      </c>
      <c r="G6781" s="59">
        <v>12.5</v>
      </c>
      <c r="H6781" s="58" t="s">
        <v>421</v>
      </c>
      <c r="I6781" s="59">
        <v>15.99</v>
      </c>
      <c r="J6781">
        <v>1</v>
      </c>
      <c r="K6781" s="191"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7.32</v>
      </c>
      <c r="L6781" s="192" t="str">
        <f t="shared" si="105"/>
        <v>Wine750</v>
      </c>
      <c r="M6781" s="191">
        <f>VLOOKUP(L6781,'Slope %'!C:D,2,0)</f>
        <v>0.1</v>
      </c>
    </row>
    <row r="6782" spans="1:13" x14ac:dyDescent="0.25">
      <c r="A6782">
        <v>65790</v>
      </c>
      <c r="B6782" s="58" t="s">
        <v>5439</v>
      </c>
      <c r="C6782" s="58" t="s">
        <v>410</v>
      </c>
      <c r="D6782" s="58" t="s">
        <v>677</v>
      </c>
      <c r="E6782" s="58">
        <v>3784</v>
      </c>
      <c r="F6782" s="58">
        <v>3</v>
      </c>
      <c r="G6782" s="59">
        <v>5</v>
      </c>
      <c r="H6782" s="58" t="s">
        <v>4754</v>
      </c>
      <c r="I6782" s="59">
        <v>34.99</v>
      </c>
      <c r="J6782">
        <v>8</v>
      </c>
      <c r="K6782" s="191"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14.77</v>
      </c>
      <c r="L6782" s="192" t="str">
        <f t="shared" si="105"/>
        <v>Beer3784</v>
      </c>
      <c r="M6782" s="191">
        <f>VLOOKUP(L6782,'Slope %'!C:D,2,0)</f>
        <v>7.0000000000000007E-2</v>
      </c>
    </row>
    <row r="6783" spans="1:13" x14ac:dyDescent="0.25">
      <c r="A6783">
        <v>65790</v>
      </c>
      <c r="B6783" s="58" t="s">
        <v>5439</v>
      </c>
      <c r="C6783" s="58" t="s">
        <v>410</v>
      </c>
      <c r="D6783" s="58" t="s">
        <v>677</v>
      </c>
      <c r="E6783" s="58">
        <v>3784</v>
      </c>
      <c r="F6783" s="58">
        <v>3</v>
      </c>
      <c r="G6783" s="59">
        <v>5</v>
      </c>
      <c r="H6783" s="58" t="s">
        <v>2181</v>
      </c>
      <c r="I6783" s="59">
        <v>34.99</v>
      </c>
      <c r="J6783">
        <v>8</v>
      </c>
      <c r="K6783" s="191"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14.77</v>
      </c>
      <c r="L6783" s="192" t="str">
        <f t="shared" si="105"/>
        <v>Beer3784</v>
      </c>
      <c r="M6783" s="191">
        <f>VLOOKUP(L6783,'Slope %'!C:D,2,0)</f>
        <v>7.0000000000000007E-2</v>
      </c>
    </row>
    <row r="6784" spans="1:13" x14ac:dyDescent="0.25">
      <c r="A6784">
        <v>65795</v>
      </c>
      <c r="B6784" s="58" t="s">
        <v>5440</v>
      </c>
      <c r="C6784" s="58" t="s">
        <v>423</v>
      </c>
      <c r="D6784" s="58" t="s">
        <v>659</v>
      </c>
      <c r="E6784" s="58">
        <v>375</v>
      </c>
      <c r="F6784" s="58">
        <v>12</v>
      </c>
      <c r="G6784" s="59">
        <v>9.1999999999999993</v>
      </c>
      <c r="H6784" s="58" t="s">
        <v>841</v>
      </c>
      <c r="I6784" s="59">
        <v>50.99</v>
      </c>
      <c r="J6784">
        <v>1</v>
      </c>
      <c r="K6784" s="191"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2.85</v>
      </c>
      <c r="L6784" s="192" t="str">
        <f t="shared" si="105"/>
        <v>Wine375</v>
      </c>
      <c r="M6784" s="191">
        <f>VLOOKUP(L6784,'Slope %'!C:D,2,0)</f>
        <v>0.12</v>
      </c>
    </row>
    <row r="6785" spans="1:13" x14ac:dyDescent="0.25">
      <c r="A6785">
        <v>65798</v>
      </c>
      <c r="B6785" s="58" t="s">
        <v>5441</v>
      </c>
      <c r="C6785" s="58" t="s">
        <v>423</v>
      </c>
      <c r="D6785" s="58" t="s">
        <v>476</v>
      </c>
      <c r="E6785" s="58">
        <v>750</v>
      </c>
      <c r="F6785" s="58">
        <v>12</v>
      </c>
      <c r="G6785" s="59">
        <v>14</v>
      </c>
      <c r="H6785" s="58" t="s">
        <v>456</v>
      </c>
      <c r="I6785" s="59">
        <v>17.989999999999998</v>
      </c>
      <c r="J6785">
        <v>1</v>
      </c>
      <c r="K6785" s="191"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8.1999999999999993</v>
      </c>
      <c r="L6785" s="192" t="str">
        <f t="shared" si="105"/>
        <v>Wine750</v>
      </c>
      <c r="M6785" s="191">
        <f>VLOOKUP(L6785,'Slope %'!C:D,2,0)</f>
        <v>0.1</v>
      </c>
    </row>
    <row r="6786" spans="1:13" x14ac:dyDescent="0.25">
      <c r="A6786">
        <v>65800</v>
      </c>
      <c r="B6786" s="58" t="s">
        <v>5442</v>
      </c>
      <c r="C6786" s="58" t="s">
        <v>423</v>
      </c>
      <c r="D6786" s="58" t="s">
        <v>473</v>
      </c>
      <c r="E6786" s="58">
        <v>750</v>
      </c>
      <c r="F6786" s="58">
        <v>12</v>
      </c>
      <c r="G6786" s="59">
        <v>13.5</v>
      </c>
      <c r="H6786" s="58" t="s">
        <v>456</v>
      </c>
      <c r="I6786" s="59">
        <v>17.989999999999998</v>
      </c>
      <c r="J6786">
        <v>1</v>
      </c>
      <c r="K6786" s="191"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7.9</v>
      </c>
      <c r="L6786" s="192" t="str">
        <f t="shared" si="105"/>
        <v>Wine750</v>
      </c>
      <c r="M6786" s="191">
        <f>VLOOKUP(L6786,'Slope %'!C:D,2,0)</f>
        <v>0.1</v>
      </c>
    </row>
    <row r="6787" spans="1:13" x14ac:dyDescent="0.25">
      <c r="A6787">
        <v>65817</v>
      </c>
      <c r="B6787" s="58" t="s">
        <v>5443</v>
      </c>
      <c r="C6787" s="58" t="s">
        <v>423</v>
      </c>
      <c r="D6787" s="58" t="s">
        <v>916</v>
      </c>
      <c r="E6787" s="58">
        <v>750</v>
      </c>
      <c r="F6787" s="58">
        <v>6</v>
      </c>
      <c r="G6787" s="59">
        <v>16</v>
      </c>
      <c r="H6787" s="58" t="s">
        <v>421</v>
      </c>
      <c r="I6787" s="59">
        <v>29.99</v>
      </c>
      <c r="J6787">
        <v>1</v>
      </c>
      <c r="K6787" s="191"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9.3699999999999992</v>
      </c>
      <c r="L6787" s="192" t="str">
        <f t="shared" ref="L6787:L6850" si="106">(_xlfn.CONCAT(C6787,E6787))</f>
        <v>Wine750</v>
      </c>
      <c r="M6787" s="191">
        <f>VLOOKUP(L6787,'Slope %'!C:D,2,0)</f>
        <v>0.1</v>
      </c>
    </row>
    <row r="6788" spans="1:13" x14ac:dyDescent="0.25">
      <c r="A6788">
        <v>65823</v>
      </c>
      <c r="B6788" s="58" t="s">
        <v>5444</v>
      </c>
      <c r="C6788" s="58" t="s">
        <v>414</v>
      </c>
      <c r="D6788" s="58" t="s">
        <v>536</v>
      </c>
      <c r="E6788" s="58">
        <v>750</v>
      </c>
      <c r="F6788" s="58">
        <v>12</v>
      </c>
      <c r="G6788" s="59">
        <v>20</v>
      </c>
      <c r="H6788" s="58" t="s">
        <v>1657</v>
      </c>
      <c r="I6788" s="59">
        <v>28.99</v>
      </c>
      <c r="J6788">
        <v>1</v>
      </c>
      <c r="K6788" s="191"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11.71</v>
      </c>
      <c r="L6788" s="192" t="str">
        <f t="shared" si="106"/>
        <v>Spirits750</v>
      </c>
      <c r="M6788" s="191">
        <f>VLOOKUP(L6788,'Slope %'!C:D,2,0)</f>
        <v>7.0000000000000007E-2</v>
      </c>
    </row>
    <row r="6789" spans="1:13" x14ac:dyDescent="0.25">
      <c r="A6789">
        <v>65827</v>
      </c>
      <c r="B6789" s="58" t="s">
        <v>5445</v>
      </c>
      <c r="C6789" s="58" t="s">
        <v>410</v>
      </c>
      <c r="D6789" s="58" t="s">
        <v>411</v>
      </c>
      <c r="E6789" s="58">
        <v>473</v>
      </c>
      <c r="F6789" s="58">
        <v>24</v>
      </c>
      <c r="G6789" s="59">
        <v>5.5</v>
      </c>
      <c r="H6789" s="58" t="s">
        <v>2181</v>
      </c>
      <c r="I6789" s="59">
        <v>4.49</v>
      </c>
      <c r="J6789">
        <v>1</v>
      </c>
      <c r="K6789" s="191"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2.0299999999999998</v>
      </c>
      <c r="L6789" s="192" t="str">
        <f t="shared" si="106"/>
        <v>Beer473</v>
      </c>
      <c r="M6789" s="191">
        <f>VLOOKUP(L6789,'Slope %'!C:D,2,0)</f>
        <v>0.12</v>
      </c>
    </row>
    <row r="6790" spans="1:13" x14ac:dyDescent="0.25">
      <c r="A6790">
        <v>65827</v>
      </c>
      <c r="B6790" s="58" t="s">
        <v>5445</v>
      </c>
      <c r="C6790" s="58" t="s">
        <v>410</v>
      </c>
      <c r="D6790" s="58" t="s">
        <v>411</v>
      </c>
      <c r="E6790" s="58">
        <v>473</v>
      </c>
      <c r="F6790" s="58">
        <v>24</v>
      </c>
      <c r="G6790" s="59">
        <v>5.5</v>
      </c>
      <c r="H6790" s="58" t="s">
        <v>2181</v>
      </c>
      <c r="I6790" s="59">
        <v>4.49</v>
      </c>
      <c r="J6790">
        <v>1</v>
      </c>
      <c r="K6790" s="191"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2.0299999999999998</v>
      </c>
      <c r="L6790" s="192" t="str">
        <f t="shared" si="106"/>
        <v>Beer473</v>
      </c>
      <c r="M6790" s="191">
        <f>VLOOKUP(L6790,'Slope %'!C:D,2,0)</f>
        <v>0.12</v>
      </c>
    </row>
    <row r="6791" spans="1:13" x14ac:dyDescent="0.25">
      <c r="A6791">
        <v>65829</v>
      </c>
      <c r="B6791" s="58" t="s">
        <v>5446</v>
      </c>
      <c r="C6791" s="58" t="s">
        <v>423</v>
      </c>
      <c r="D6791" s="58" t="s">
        <v>510</v>
      </c>
      <c r="E6791" s="58">
        <v>750</v>
      </c>
      <c r="F6791" s="58">
        <v>6</v>
      </c>
      <c r="G6791" s="59">
        <v>20</v>
      </c>
      <c r="H6791" s="58" t="s">
        <v>421</v>
      </c>
      <c r="I6791" s="59">
        <v>85.99</v>
      </c>
      <c r="J6791">
        <v>1</v>
      </c>
      <c r="K6791" s="191"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11.71</v>
      </c>
      <c r="L6791" s="192" t="str">
        <f t="shared" si="106"/>
        <v>Wine750</v>
      </c>
      <c r="M6791" s="191">
        <f>VLOOKUP(L6791,'Slope %'!C:D,2,0)</f>
        <v>0.1</v>
      </c>
    </row>
    <row r="6792" spans="1:13" x14ac:dyDescent="0.25">
      <c r="A6792">
        <v>65834</v>
      </c>
      <c r="B6792" s="58" t="s">
        <v>5447</v>
      </c>
      <c r="C6792" s="58" t="s">
        <v>410</v>
      </c>
      <c r="D6792" s="58" t="s">
        <v>621</v>
      </c>
      <c r="E6792" s="58">
        <v>473</v>
      </c>
      <c r="F6792" s="58">
        <v>24</v>
      </c>
      <c r="G6792" s="59">
        <v>4</v>
      </c>
      <c r="H6792" s="58" t="s">
        <v>1200</v>
      </c>
      <c r="I6792" s="59">
        <v>3.99</v>
      </c>
      <c r="J6792">
        <v>1</v>
      </c>
      <c r="K6792" s="191"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1.48</v>
      </c>
      <c r="L6792" s="192" t="str">
        <f t="shared" si="106"/>
        <v>Beer473</v>
      </c>
      <c r="M6792" s="191">
        <f>VLOOKUP(L6792,'Slope %'!C:D,2,0)</f>
        <v>0.12</v>
      </c>
    </row>
    <row r="6793" spans="1:13" x14ac:dyDescent="0.25">
      <c r="A6793">
        <v>65834</v>
      </c>
      <c r="B6793" s="58" t="s">
        <v>5447</v>
      </c>
      <c r="C6793" s="58" t="s">
        <v>410</v>
      </c>
      <c r="D6793" s="58" t="s">
        <v>621</v>
      </c>
      <c r="E6793" s="58">
        <v>473</v>
      </c>
      <c r="F6793" s="58">
        <v>24</v>
      </c>
      <c r="G6793" s="59">
        <v>4</v>
      </c>
      <c r="H6793" s="58" t="s">
        <v>1200</v>
      </c>
      <c r="I6793" s="59">
        <v>3.99</v>
      </c>
      <c r="J6793">
        <v>1</v>
      </c>
      <c r="K6793" s="191"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1.48</v>
      </c>
      <c r="L6793" s="192" t="str">
        <f t="shared" si="106"/>
        <v>Beer473</v>
      </c>
      <c r="M6793" s="191">
        <f>VLOOKUP(L6793,'Slope %'!C:D,2,0)</f>
        <v>0.12</v>
      </c>
    </row>
    <row r="6794" spans="1:13" x14ac:dyDescent="0.25">
      <c r="A6794">
        <v>65839</v>
      </c>
      <c r="B6794" s="58" t="s">
        <v>5448</v>
      </c>
      <c r="C6794" s="58" t="s">
        <v>410</v>
      </c>
      <c r="D6794" s="58" t="s">
        <v>621</v>
      </c>
      <c r="E6794" s="58">
        <v>473</v>
      </c>
      <c r="F6794" s="58">
        <v>12</v>
      </c>
      <c r="G6794" s="59">
        <v>4</v>
      </c>
      <c r="H6794" s="58" t="s">
        <v>1283</v>
      </c>
      <c r="I6794" s="59">
        <v>3.49</v>
      </c>
      <c r="J6794">
        <v>1</v>
      </c>
      <c r="K6794" s="191"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1.48</v>
      </c>
      <c r="L6794" s="192" t="str">
        <f t="shared" si="106"/>
        <v>Beer473</v>
      </c>
      <c r="M6794" s="191">
        <f>VLOOKUP(L6794,'Slope %'!C:D,2,0)</f>
        <v>0.12</v>
      </c>
    </row>
    <row r="6795" spans="1:13" x14ac:dyDescent="0.25">
      <c r="A6795">
        <v>65839</v>
      </c>
      <c r="B6795" s="58" t="s">
        <v>5448</v>
      </c>
      <c r="C6795" s="58" t="s">
        <v>410</v>
      </c>
      <c r="D6795" s="58" t="s">
        <v>621</v>
      </c>
      <c r="E6795" s="58">
        <v>473</v>
      </c>
      <c r="F6795" s="58">
        <v>12</v>
      </c>
      <c r="G6795" s="59">
        <v>4</v>
      </c>
      <c r="H6795" s="58" t="s">
        <v>1283</v>
      </c>
      <c r="I6795" s="59">
        <v>3.49</v>
      </c>
      <c r="J6795">
        <v>1</v>
      </c>
      <c r="K6795" s="191"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1.48</v>
      </c>
      <c r="L6795" s="192" t="str">
        <f t="shared" si="106"/>
        <v>Beer473</v>
      </c>
      <c r="M6795" s="191">
        <f>VLOOKUP(L6795,'Slope %'!C:D,2,0)</f>
        <v>0.12</v>
      </c>
    </row>
    <row r="6796" spans="1:13" x14ac:dyDescent="0.25">
      <c r="A6796">
        <v>65854</v>
      </c>
      <c r="B6796" s="58" t="s">
        <v>5449</v>
      </c>
      <c r="C6796" s="58" t="s">
        <v>673</v>
      </c>
      <c r="D6796" s="58" t="s">
        <v>674</v>
      </c>
      <c r="E6796" s="58">
        <v>2840</v>
      </c>
      <c r="F6796" s="58">
        <v>3</v>
      </c>
      <c r="G6796" s="59">
        <v>6</v>
      </c>
      <c r="H6796" s="58" t="s">
        <v>1526</v>
      </c>
      <c r="I6796" s="59">
        <v>21.99</v>
      </c>
      <c r="J6796">
        <v>8</v>
      </c>
      <c r="K6796" s="191"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13.3</v>
      </c>
      <c r="L6796" s="192" t="str">
        <f t="shared" si="106"/>
        <v>Ready to Drink2840</v>
      </c>
      <c r="M6796" s="191">
        <f>VLOOKUP(L6796,'Slope %'!C:D,2,0)</f>
        <v>7.0000000000000007E-2</v>
      </c>
    </row>
    <row r="6797" spans="1:13" x14ac:dyDescent="0.25">
      <c r="A6797">
        <v>65858</v>
      </c>
      <c r="B6797" s="58" t="s">
        <v>5450</v>
      </c>
      <c r="C6797" s="58" t="s">
        <v>410</v>
      </c>
      <c r="D6797" s="58" t="s">
        <v>1902</v>
      </c>
      <c r="E6797" s="58">
        <v>473</v>
      </c>
      <c r="F6797" s="58">
        <v>24</v>
      </c>
      <c r="G6797" s="59">
        <v>5</v>
      </c>
      <c r="H6797" s="58" t="s">
        <v>1526</v>
      </c>
      <c r="I6797" s="59">
        <v>5.49</v>
      </c>
      <c r="J6797">
        <v>1</v>
      </c>
      <c r="K6797" s="191"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1.85</v>
      </c>
      <c r="L6797" s="192" t="str">
        <f t="shared" si="106"/>
        <v>Beer473</v>
      </c>
      <c r="M6797" s="191">
        <f>VLOOKUP(L6797,'Slope %'!C:D,2,0)</f>
        <v>0.12</v>
      </c>
    </row>
    <row r="6798" spans="1:13" x14ac:dyDescent="0.25">
      <c r="A6798">
        <v>65862</v>
      </c>
      <c r="B6798" s="58" t="s">
        <v>5451</v>
      </c>
      <c r="C6798" s="58" t="s">
        <v>423</v>
      </c>
      <c r="D6798" s="58" t="s">
        <v>436</v>
      </c>
      <c r="E6798" s="58">
        <v>750</v>
      </c>
      <c r="F6798" s="58">
        <v>12</v>
      </c>
      <c r="G6798" s="59">
        <v>14</v>
      </c>
      <c r="H6798" s="58" t="s">
        <v>434</v>
      </c>
      <c r="I6798" s="59">
        <v>19.989999999999998</v>
      </c>
      <c r="J6798">
        <v>1</v>
      </c>
      <c r="K6798" s="191"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8.1999999999999993</v>
      </c>
      <c r="L6798" s="192" t="str">
        <f t="shared" si="106"/>
        <v>Wine750</v>
      </c>
      <c r="M6798" s="191">
        <f>VLOOKUP(L6798,'Slope %'!C:D,2,0)</f>
        <v>0.1</v>
      </c>
    </row>
    <row r="6799" spans="1:13" x14ac:dyDescent="0.25">
      <c r="A6799">
        <v>65892</v>
      </c>
      <c r="B6799" s="58" t="s">
        <v>5452</v>
      </c>
      <c r="C6799" s="58" t="s">
        <v>410</v>
      </c>
      <c r="D6799" s="58" t="s">
        <v>411</v>
      </c>
      <c r="E6799" s="58">
        <v>1892</v>
      </c>
      <c r="F6799" s="58">
        <v>6</v>
      </c>
      <c r="G6799" s="59">
        <v>4.5</v>
      </c>
      <c r="H6799" s="58" t="s">
        <v>2781</v>
      </c>
      <c r="I6799" s="59">
        <v>17.989999999999998</v>
      </c>
      <c r="J6799">
        <v>4</v>
      </c>
      <c r="K6799" s="191"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6.65</v>
      </c>
      <c r="L6799" s="192" t="str">
        <f t="shared" si="106"/>
        <v>Beer1892</v>
      </c>
      <c r="M6799" s="191">
        <f>VLOOKUP(L6799,'Slope %'!C:D,2,0)</f>
        <v>0.1</v>
      </c>
    </row>
    <row r="6800" spans="1:13" x14ac:dyDescent="0.25">
      <c r="A6800">
        <v>65892</v>
      </c>
      <c r="B6800" s="58" t="s">
        <v>5452</v>
      </c>
      <c r="C6800" s="58" t="s">
        <v>410</v>
      </c>
      <c r="D6800" s="58" t="s">
        <v>411</v>
      </c>
      <c r="E6800" s="58">
        <v>1892</v>
      </c>
      <c r="F6800" s="58">
        <v>6</v>
      </c>
      <c r="G6800" s="59">
        <v>4.5</v>
      </c>
      <c r="H6800" s="58" t="s">
        <v>2781</v>
      </c>
      <c r="I6800" s="59">
        <v>17.989999999999998</v>
      </c>
      <c r="J6800">
        <v>4</v>
      </c>
      <c r="K6800" s="191"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6.65</v>
      </c>
      <c r="L6800" s="192" t="str">
        <f t="shared" si="106"/>
        <v>Beer1892</v>
      </c>
      <c r="M6800" s="191">
        <f>VLOOKUP(L6800,'Slope %'!C:D,2,0)</f>
        <v>0.1</v>
      </c>
    </row>
    <row r="6801" spans="1:13" x14ac:dyDescent="0.25">
      <c r="A6801">
        <v>65899</v>
      </c>
      <c r="B6801" s="58" t="s">
        <v>5453</v>
      </c>
      <c r="C6801" s="58" t="s">
        <v>673</v>
      </c>
      <c r="D6801" s="58" t="s">
        <v>674</v>
      </c>
      <c r="E6801" s="58">
        <v>473</v>
      </c>
      <c r="F6801" s="58">
        <v>24</v>
      </c>
      <c r="G6801" s="59">
        <v>5</v>
      </c>
      <c r="H6801" s="58" t="s">
        <v>4157</v>
      </c>
      <c r="I6801" s="59">
        <v>5.7</v>
      </c>
      <c r="J6801">
        <v>1</v>
      </c>
      <c r="K6801" s="191"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1.96</v>
      </c>
      <c r="L6801" s="192" t="str">
        <f t="shared" si="106"/>
        <v>Ready to Drink473</v>
      </c>
      <c r="M6801" s="191">
        <f>VLOOKUP(L6801,'Slope %'!C:D,2,0)</f>
        <v>0.12</v>
      </c>
    </row>
    <row r="6802" spans="1:13" x14ac:dyDescent="0.25">
      <c r="A6802">
        <v>65899</v>
      </c>
      <c r="B6802" s="58" t="s">
        <v>5453</v>
      </c>
      <c r="C6802" s="58" t="s">
        <v>673</v>
      </c>
      <c r="D6802" s="58" t="s">
        <v>674</v>
      </c>
      <c r="E6802" s="58">
        <v>473</v>
      </c>
      <c r="F6802" s="58">
        <v>24</v>
      </c>
      <c r="G6802" s="59">
        <v>5</v>
      </c>
      <c r="H6802" s="58" t="s">
        <v>1903</v>
      </c>
      <c r="I6802" s="59">
        <v>5.7</v>
      </c>
      <c r="J6802">
        <v>1</v>
      </c>
      <c r="K6802" s="191"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1.96</v>
      </c>
      <c r="L6802" s="192" t="str">
        <f t="shared" si="106"/>
        <v>Ready to Drink473</v>
      </c>
      <c r="M6802" s="191">
        <f>VLOOKUP(L6802,'Slope %'!C:D,2,0)</f>
        <v>0.12</v>
      </c>
    </row>
    <row r="6803" spans="1:13" x14ac:dyDescent="0.25">
      <c r="A6803">
        <v>65909</v>
      </c>
      <c r="B6803" s="58" t="s">
        <v>5454</v>
      </c>
      <c r="C6803" s="58" t="s">
        <v>410</v>
      </c>
      <c r="D6803" s="58" t="s">
        <v>411</v>
      </c>
      <c r="E6803" s="58">
        <v>3784</v>
      </c>
      <c r="F6803" s="58">
        <v>3</v>
      </c>
      <c r="G6803" s="59">
        <v>5</v>
      </c>
      <c r="H6803" s="58" t="s">
        <v>1526</v>
      </c>
      <c r="I6803" s="59">
        <v>28.99</v>
      </c>
      <c r="J6803">
        <v>8</v>
      </c>
      <c r="K6803" s="191"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14.77</v>
      </c>
      <c r="L6803" s="192" t="str">
        <f t="shared" si="106"/>
        <v>Beer3784</v>
      </c>
      <c r="M6803" s="191">
        <f>VLOOKUP(L6803,'Slope %'!C:D,2,0)</f>
        <v>7.0000000000000007E-2</v>
      </c>
    </row>
    <row r="6804" spans="1:13" x14ac:dyDescent="0.25">
      <c r="A6804">
        <v>65909</v>
      </c>
      <c r="B6804" s="58" t="s">
        <v>5454</v>
      </c>
      <c r="C6804" s="58" t="s">
        <v>410</v>
      </c>
      <c r="D6804" s="58" t="s">
        <v>411</v>
      </c>
      <c r="E6804" s="58">
        <v>3784</v>
      </c>
      <c r="F6804" s="58">
        <v>3</v>
      </c>
      <c r="G6804" s="59">
        <v>5</v>
      </c>
      <c r="H6804" s="58" t="s">
        <v>1526</v>
      </c>
      <c r="I6804" s="59">
        <v>28.99</v>
      </c>
      <c r="J6804">
        <v>8</v>
      </c>
      <c r="K6804" s="191"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14.77</v>
      </c>
      <c r="L6804" s="192" t="str">
        <f t="shared" si="106"/>
        <v>Beer3784</v>
      </c>
      <c r="M6804" s="191">
        <f>VLOOKUP(L6804,'Slope %'!C:D,2,0)</f>
        <v>7.0000000000000007E-2</v>
      </c>
    </row>
    <row r="6805" spans="1:13" x14ac:dyDescent="0.25">
      <c r="A6805">
        <v>65917</v>
      </c>
      <c r="B6805" s="58" t="s">
        <v>5455</v>
      </c>
      <c r="C6805" s="58" t="s">
        <v>673</v>
      </c>
      <c r="D6805" s="58" t="s">
        <v>750</v>
      </c>
      <c r="E6805" s="58">
        <v>852</v>
      </c>
      <c r="F6805" s="58">
        <v>6</v>
      </c>
      <c r="G6805" s="59">
        <v>6</v>
      </c>
      <c r="H6805" s="58" t="s">
        <v>448</v>
      </c>
      <c r="I6805" s="59">
        <v>10</v>
      </c>
      <c r="J6805">
        <v>4</v>
      </c>
      <c r="K6805" s="191"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3.99</v>
      </c>
      <c r="L6805" s="192" t="str">
        <f t="shared" si="106"/>
        <v>Ready to Drink852</v>
      </c>
      <c r="M6805" s="191">
        <f>VLOOKUP(L6805,'Slope %'!C:D,2,0)</f>
        <v>0.12</v>
      </c>
    </row>
    <row r="6806" spans="1:13" x14ac:dyDescent="0.25">
      <c r="A6806">
        <v>65929</v>
      </c>
      <c r="B6806" s="58" t="s">
        <v>5456</v>
      </c>
      <c r="C6806" s="58" t="s">
        <v>673</v>
      </c>
      <c r="D6806" s="58" t="s">
        <v>750</v>
      </c>
      <c r="E6806" s="58">
        <v>2840</v>
      </c>
      <c r="F6806" s="58">
        <v>3</v>
      </c>
      <c r="G6806" s="59">
        <v>6.9</v>
      </c>
      <c r="H6806" s="58" t="s">
        <v>1526</v>
      </c>
      <c r="I6806" s="59">
        <v>24.99</v>
      </c>
      <c r="J6806">
        <v>8</v>
      </c>
      <c r="K6806" s="191"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15.3</v>
      </c>
      <c r="L6806" s="192" t="str">
        <f t="shared" si="106"/>
        <v>Ready to Drink2840</v>
      </c>
      <c r="M6806" s="191">
        <f>VLOOKUP(L6806,'Slope %'!C:D,2,0)</f>
        <v>7.0000000000000007E-2</v>
      </c>
    </row>
    <row r="6807" spans="1:13" x14ac:dyDescent="0.25">
      <c r="A6807">
        <v>65929</v>
      </c>
      <c r="B6807" s="58" t="s">
        <v>5456</v>
      </c>
      <c r="C6807" s="58" t="s">
        <v>673</v>
      </c>
      <c r="D6807" s="58" t="s">
        <v>750</v>
      </c>
      <c r="E6807" s="58">
        <v>2840</v>
      </c>
      <c r="F6807" s="58">
        <v>3</v>
      </c>
      <c r="G6807" s="59">
        <v>6.9</v>
      </c>
      <c r="H6807" s="58" t="s">
        <v>1526</v>
      </c>
      <c r="I6807" s="59">
        <v>24.99</v>
      </c>
      <c r="J6807">
        <v>8</v>
      </c>
      <c r="K6807" s="191"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15.3</v>
      </c>
      <c r="L6807" s="192" t="str">
        <f t="shared" si="106"/>
        <v>Ready to Drink2840</v>
      </c>
      <c r="M6807" s="191">
        <f>VLOOKUP(L6807,'Slope %'!C:D,2,0)</f>
        <v>7.0000000000000007E-2</v>
      </c>
    </row>
    <row r="6808" spans="1:13" x14ac:dyDescent="0.25">
      <c r="A6808">
        <v>65941</v>
      </c>
      <c r="B6808" s="58" t="s">
        <v>5457</v>
      </c>
      <c r="C6808" s="58" t="s">
        <v>410</v>
      </c>
      <c r="D6808" s="58" t="s">
        <v>906</v>
      </c>
      <c r="E6808" s="58">
        <v>473</v>
      </c>
      <c r="F6808" s="58">
        <v>24</v>
      </c>
      <c r="G6808" s="59">
        <v>6.9</v>
      </c>
      <c r="H6808" s="58" t="s">
        <v>841</v>
      </c>
      <c r="I6808" s="59">
        <v>4.79</v>
      </c>
      <c r="J6808">
        <v>1</v>
      </c>
      <c r="K6808" s="191"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2.5499999999999998</v>
      </c>
      <c r="L6808" s="192" t="str">
        <f t="shared" si="106"/>
        <v>Beer473</v>
      </c>
      <c r="M6808" s="191">
        <f>VLOOKUP(L6808,'Slope %'!C:D,2,0)</f>
        <v>0.12</v>
      </c>
    </row>
    <row r="6809" spans="1:13" x14ac:dyDescent="0.25">
      <c r="A6809">
        <v>65941</v>
      </c>
      <c r="B6809" s="58" t="s">
        <v>5457</v>
      </c>
      <c r="C6809" s="58" t="s">
        <v>410</v>
      </c>
      <c r="D6809" s="58" t="s">
        <v>906</v>
      </c>
      <c r="E6809" s="58">
        <v>473</v>
      </c>
      <c r="F6809" s="58">
        <v>24</v>
      </c>
      <c r="G6809" s="59">
        <v>6.9</v>
      </c>
      <c r="H6809" s="58" t="s">
        <v>841</v>
      </c>
      <c r="I6809" s="59">
        <v>4.79</v>
      </c>
      <c r="J6809">
        <v>1</v>
      </c>
      <c r="K6809" s="191"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2.5499999999999998</v>
      </c>
      <c r="L6809" s="192" t="str">
        <f t="shared" si="106"/>
        <v>Beer473</v>
      </c>
      <c r="M6809" s="191">
        <f>VLOOKUP(L6809,'Slope %'!C:D,2,0)</f>
        <v>0.12</v>
      </c>
    </row>
    <row r="6810" spans="1:13" x14ac:dyDescent="0.25">
      <c r="A6810">
        <v>65997</v>
      </c>
      <c r="B6810" s="58" t="s">
        <v>5458</v>
      </c>
      <c r="C6810" s="58" t="s">
        <v>673</v>
      </c>
      <c r="D6810" s="58" t="s">
        <v>750</v>
      </c>
      <c r="E6810" s="58">
        <v>1420</v>
      </c>
      <c r="F6810" s="58">
        <v>6</v>
      </c>
      <c r="G6810" s="59">
        <v>5</v>
      </c>
      <c r="H6810" s="58" t="s">
        <v>1701</v>
      </c>
      <c r="I6810" s="59">
        <v>13.99</v>
      </c>
      <c r="J6810">
        <v>4</v>
      </c>
      <c r="K6810" s="191"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5.54</v>
      </c>
      <c r="L6810" s="192" t="str">
        <f t="shared" si="106"/>
        <v>Ready to Drink1420</v>
      </c>
      <c r="M6810" s="191">
        <f>VLOOKUP(L6810,'Slope %'!C:D,2,0)</f>
        <v>0.12</v>
      </c>
    </row>
    <row r="6811" spans="1:13" x14ac:dyDescent="0.25">
      <c r="A6811">
        <v>66000</v>
      </c>
      <c r="B6811" s="58" t="s">
        <v>5459</v>
      </c>
      <c r="C6811" s="58" t="s">
        <v>673</v>
      </c>
      <c r="D6811" s="58" t="s">
        <v>674</v>
      </c>
      <c r="E6811" s="58">
        <v>473</v>
      </c>
      <c r="F6811" s="58">
        <v>24</v>
      </c>
      <c r="G6811" s="59">
        <v>7</v>
      </c>
      <c r="H6811" s="58" t="s">
        <v>1200</v>
      </c>
      <c r="I6811" s="59">
        <v>3.99</v>
      </c>
      <c r="J6811">
        <v>1</v>
      </c>
      <c r="K6811" s="191"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2.74</v>
      </c>
      <c r="L6811" s="192" t="str">
        <f t="shared" si="106"/>
        <v>Ready to Drink473</v>
      </c>
      <c r="M6811" s="191">
        <f>VLOOKUP(L6811,'Slope %'!C:D,2,0)</f>
        <v>0.12</v>
      </c>
    </row>
    <row r="6812" spans="1:13" x14ac:dyDescent="0.25">
      <c r="A6812">
        <v>66000</v>
      </c>
      <c r="B6812" s="58" t="s">
        <v>5459</v>
      </c>
      <c r="C6812" s="58" t="s">
        <v>673</v>
      </c>
      <c r="D6812" s="58" t="s">
        <v>674</v>
      </c>
      <c r="E6812" s="58">
        <v>473</v>
      </c>
      <c r="F6812" s="58">
        <v>24</v>
      </c>
      <c r="G6812" s="59">
        <v>7</v>
      </c>
      <c r="H6812" s="58" t="s">
        <v>1200</v>
      </c>
      <c r="I6812" s="59">
        <v>3.99</v>
      </c>
      <c r="J6812">
        <v>1</v>
      </c>
      <c r="K6812" s="191"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2.74</v>
      </c>
      <c r="L6812" s="192" t="str">
        <f t="shared" si="106"/>
        <v>Ready to Drink473</v>
      </c>
      <c r="M6812" s="191">
        <f>VLOOKUP(L6812,'Slope %'!C:D,2,0)</f>
        <v>0.12</v>
      </c>
    </row>
    <row r="6813" spans="1:13" x14ac:dyDescent="0.25">
      <c r="A6813">
        <v>66004</v>
      </c>
      <c r="B6813" s="58" t="s">
        <v>5460</v>
      </c>
      <c r="C6813" s="58" t="s">
        <v>673</v>
      </c>
      <c r="D6813" s="58" t="s">
        <v>674</v>
      </c>
      <c r="E6813" s="58">
        <v>473</v>
      </c>
      <c r="F6813" s="58">
        <v>24</v>
      </c>
      <c r="G6813" s="59">
        <v>7</v>
      </c>
      <c r="H6813" s="58" t="s">
        <v>1200</v>
      </c>
      <c r="I6813" s="59">
        <v>3.99</v>
      </c>
      <c r="J6813">
        <v>1</v>
      </c>
      <c r="K6813" s="191"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2.74</v>
      </c>
      <c r="L6813" s="192" t="str">
        <f t="shared" si="106"/>
        <v>Ready to Drink473</v>
      </c>
      <c r="M6813" s="191">
        <f>VLOOKUP(L6813,'Slope %'!C:D,2,0)</f>
        <v>0.12</v>
      </c>
    </row>
    <row r="6814" spans="1:13" x14ac:dyDescent="0.25">
      <c r="A6814">
        <v>66004</v>
      </c>
      <c r="B6814" s="58" t="s">
        <v>5460</v>
      </c>
      <c r="C6814" s="58" t="s">
        <v>673</v>
      </c>
      <c r="D6814" s="58" t="s">
        <v>674</v>
      </c>
      <c r="E6814" s="58">
        <v>473</v>
      </c>
      <c r="F6814" s="58">
        <v>24</v>
      </c>
      <c r="G6814" s="59">
        <v>7</v>
      </c>
      <c r="H6814" s="58" t="s">
        <v>1200</v>
      </c>
      <c r="I6814" s="59">
        <v>3.99</v>
      </c>
      <c r="J6814">
        <v>1</v>
      </c>
      <c r="K6814" s="191"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2.74</v>
      </c>
      <c r="L6814" s="192" t="str">
        <f t="shared" si="106"/>
        <v>Ready to Drink473</v>
      </c>
      <c r="M6814" s="191">
        <f>VLOOKUP(L6814,'Slope %'!C:D,2,0)</f>
        <v>0.12</v>
      </c>
    </row>
    <row r="6815" spans="1:13" x14ac:dyDescent="0.25">
      <c r="A6815">
        <v>66007</v>
      </c>
      <c r="B6815" s="58" t="s">
        <v>5461</v>
      </c>
      <c r="C6815" s="58" t="s">
        <v>673</v>
      </c>
      <c r="D6815" s="58" t="s">
        <v>674</v>
      </c>
      <c r="E6815" s="58">
        <v>473</v>
      </c>
      <c r="F6815" s="58">
        <v>24</v>
      </c>
      <c r="G6815" s="59">
        <v>7</v>
      </c>
      <c r="H6815" s="58" t="s">
        <v>1200</v>
      </c>
      <c r="I6815" s="59">
        <v>4.29</v>
      </c>
      <c r="J6815">
        <v>1</v>
      </c>
      <c r="K6815" s="191"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2.74</v>
      </c>
      <c r="L6815" s="192" t="str">
        <f t="shared" si="106"/>
        <v>Ready to Drink473</v>
      </c>
      <c r="M6815" s="191">
        <f>VLOOKUP(L6815,'Slope %'!C:D,2,0)</f>
        <v>0.12</v>
      </c>
    </row>
    <row r="6816" spans="1:13" x14ac:dyDescent="0.25">
      <c r="A6816">
        <v>66007</v>
      </c>
      <c r="B6816" s="58" t="s">
        <v>5461</v>
      </c>
      <c r="C6816" s="58" t="s">
        <v>673</v>
      </c>
      <c r="D6816" s="58" t="s">
        <v>674</v>
      </c>
      <c r="E6816" s="58">
        <v>473</v>
      </c>
      <c r="F6816" s="58">
        <v>24</v>
      </c>
      <c r="G6816" s="59">
        <v>7</v>
      </c>
      <c r="H6816" s="58" t="s">
        <v>1200</v>
      </c>
      <c r="I6816" s="59">
        <v>4.29</v>
      </c>
      <c r="J6816">
        <v>1</v>
      </c>
      <c r="K6816" s="191"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2.74</v>
      </c>
      <c r="L6816" s="192" t="str">
        <f t="shared" si="106"/>
        <v>Ready to Drink473</v>
      </c>
      <c r="M6816" s="191">
        <f>VLOOKUP(L6816,'Slope %'!C:D,2,0)</f>
        <v>0.12</v>
      </c>
    </row>
    <row r="6817" spans="1:13" x14ac:dyDescent="0.25">
      <c r="A6817">
        <v>66008</v>
      </c>
      <c r="B6817" s="58" t="s">
        <v>5462</v>
      </c>
      <c r="C6817" s="58" t="s">
        <v>423</v>
      </c>
      <c r="D6817" s="58" t="s">
        <v>436</v>
      </c>
      <c r="E6817" s="58">
        <v>750</v>
      </c>
      <c r="F6817" s="58">
        <v>12</v>
      </c>
      <c r="G6817" s="59">
        <v>12.5</v>
      </c>
      <c r="H6817" s="58" t="s">
        <v>434</v>
      </c>
      <c r="I6817" s="59">
        <v>17.989999999999998</v>
      </c>
      <c r="J6817">
        <v>1</v>
      </c>
      <c r="K6817" s="191"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7.32</v>
      </c>
      <c r="L6817" s="192" t="str">
        <f t="shared" si="106"/>
        <v>Wine750</v>
      </c>
      <c r="M6817" s="191">
        <f>VLOOKUP(L6817,'Slope %'!C:D,2,0)</f>
        <v>0.1</v>
      </c>
    </row>
    <row r="6818" spans="1:13" x14ac:dyDescent="0.25">
      <c r="A6818">
        <v>66013</v>
      </c>
      <c r="B6818" s="58" t="s">
        <v>5463</v>
      </c>
      <c r="C6818" s="58" t="s">
        <v>423</v>
      </c>
      <c r="D6818" s="58" t="s">
        <v>851</v>
      </c>
      <c r="E6818" s="58">
        <v>750</v>
      </c>
      <c r="F6818" s="58">
        <v>12</v>
      </c>
      <c r="G6818" s="59">
        <v>7</v>
      </c>
      <c r="H6818" s="58" t="s">
        <v>451</v>
      </c>
      <c r="I6818" s="59">
        <v>15.99</v>
      </c>
      <c r="J6818">
        <v>1</v>
      </c>
      <c r="K6818" s="191"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4.0999999999999996</v>
      </c>
      <c r="L6818" s="192" t="str">
        <f t="shared" si="106"/>
        <v>Wine750</v>
      </c>
      <c r="M6818" s="191">
        <f>VLOOKUP(L6818,'Slope %'!C:D,2,0)</f>
        <v>0.1</v>
      </c>
    </row>
    <row r="6819" spans="1:13" x14ac:dyDescent="0.25">
      <c r="A6819">
        <v>66014</v>
      </c>
      <c r="B6819" s="58" t="s">
        <v>5464</v>
      </c>
      <c r="C6819" s="58" t="s">
        <v>423</v>
      </c>
      <c r="D6819" s="58" t="s">
        <v>424</v>
      </c>
      <c r="E6819" s="58">
        <v>750</v>
      </c>
      <c r="F6819" s="58">
        <v>12</v>
      </c>
      <c r="G6819" s="59">
        <v>12</v>
      </c>
      <c r="H6819" s="58" t="s">
        <v>799</v>
      </c>
      <c r="I6819" s="59">
        <v>24.99</v>
      </c>
      <c r="J6819">
        <v>1</v>
      </c>
      <c r="K6819" s="191"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7.03</v>
      </c>
      <c r="L6819" s="192" t="str">
        <f t="shared" si="106"/>
        <v>Wine750</v>
      </c>
      <c r="M6819" s="191">
        <f>VLOOKUP(L6819,'Slope %'!C:D,2,0)</f>
        <v>0.1</v>
      </c>
    </row>
    <row r="6820" spans="1:13" x14ac:dyDescent="0.25">
      <c r="A6820">
        <v>66024</v>
      </c>
      <c r="B6820" s="58" t="s">
        <v>5465</v>
      </c>
      <c r="C6820" s="58" t="s">
        <v>423</v>
      </c>
      <c r="D6820" s="58" t="s">
        <v>424</v>
      </c>
      <c r="E6820" s="58">
        <v>750</v>
      </c>
      <c r="F6820" s="58">
        <v>12</v>
      </c>
      <c r="G6820" s="59">
        <v>11</v>
      </c>
      <c r="H6820" s="58" t="s">
        <v>434</v>
      </c>
      <c r="I6820" s="59">
        <v>18.989999999999998</v>
      </c>
      <c r="J6820">
        <v>1</v>
      </c>
      <c r="K6820" s="191"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6.44</v>
      </c>
      <c r="L6820" s="192" t="str">
        <f t="shared" si="106"/>
        <v>Wine750</v>
      </c>
      <c r="M6820" s="191">
        <f>VLOOKUP(L6820,'Slope %'!C:D,2,0)</f>
        <v>0.1</v>
      </c>
    </row>
    <row r="6821" spans="1:13" x14ac:dyDescent="0.25">
      <c r="A6821">
        <v>66025</v>
      </c>
      <c r="B6821" s="58" t="s">
        <v>5466</v>
      </c>
      <c r="C6821" s="58" t="s">
        <v>423</v>
      </c>
      <c r="D6821" s="58" t="s">
        <v>440</v>
      </c>
      <c r="E6821" s="58">
        <v>750</v>
      </c>
      <c r="F6821" s="58">
        <v>12</v>
      </c>
      <c r="G6821" s="59">
        <v>13</v>
      </c>
      <c r="H6821" s="58" t="s">
        <v>608</v>
      </c>
      <c r="I6821" s="59">
        <v>19.989999999999998</v>
      </c>
      <c r="J6821">
        <v>1</v>
      </c>
      <c r="K6821" s="191"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7.61</v>
      </c>
      <c r="L6821" s="192" t="str">
        <f t="shared" si="106"/>
        <v>Wine750</v>
      </c>
      <c r="M6821" s="191">
        <f>VLOOKUP(L6821,'Slope %'!C:D,2,0)</f>
        <v>0.1</v>
      </c>
    </row>
    <row r="6822" spans="1:13" x14ac:dyDescent="0.25">
      <c r="A6822">
        <v>66040</v>
      </c>
      <c r="B6822" s="58" t="s">
        <v>5467</v>
      </c>
      <c r="C6822" s="58" t="s">
        <v>410</v>
      </c>
      <c r="D6822" s="58" t="s">
        <v>440</v>
      </c>
      <c r="E6822" s="58">
        <v>1419</v>
      </c>
      <c r="F6822" s="58">
        <v>6</v>
      </c>
      <c r="G6822" s="59">
        <v>7.1</v>
      </c>
      <c r="H6822" s="58" t="s">
        <v>1448</v>
      </c>
      <c r="I6822" s="59">
        <v>15.95</v>
      </c>
      <c r="J6822">
        <v>3</v>
      </c>
      <c r="K6822" s="191"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7.87</v>
      </c>
      <c r="L6822" s="192" t="str">
        <f t="shared" si="106"/>
        <v>Beer1419</v>
      </c>
      <c r="M6822" s="191">
        <f>VLOOKUP(L6822,'Slope %'!C:D,2,0)</f>
        <v>0.12</v>
      </c>
    </row>
    <row r="6823" spans="1:13" x14ac:dyDescent="0.25">
      <c r="A6823">
        <v>66044</v>
      </c>
      <c r="B6823" s="58" t="s">
        <v>5468</v>
      </c>
      <c r="C6823" s="58" t="s">
        <v>673</v>
      </c>
      <c r="D6823" s="58" t="s">
        <v>674</v>
      </c>
      <c r="E6823" s="58">
        <v>2000</v>
      </c>
      <c r="F6823" s="58">
        <v>8</v>
      </c>
      <c r="G6823" s="59">
        <v>7</v>
      </c>
      <c r="H6823" s="58" t="s">
        <v>421</v>
      </c>
      <c r="I6823" s="59">
        <v>12.49</v>
      </c>
      <c r="J6823">
        <v>1</v>
      </c>
      <c r="K6823" s="191"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10.93</v>
      </c>
      <c r="L6823" s="192" t="str">
        <f t="shared" si="106"/>
        <v>Ready to Drink2000</v>
      </c>
      <c r="M6823" s="191">
        <f>VLOOKUP(L6823,'Slope %'!C:D,2,0)</f>
        <v>0.1</v>
      </c>
    </row>
    <row r="6824" spans="1:13" x14ac:dyDescent="0.25">
      <c r="A6824">
        <v>66044</v>
      </c>
      <c r="B6824" s="58" t="s">
        <v>5468</v>
      </c>
      <c r="C6824" s="58" t="s">
        <v>673</v>
      </c>
      <c r="D6824" s="58" t="s">
        <v>674</v>
      </c>
      <c r="E6824" s="58">
        <v>2000</v>
      </c>
      <c r="F6824" s="58">
        <v>8</v>
      </c>
      <c r="G6824" s="59">
        <v>7</v>
      </c>
      <c r="H6824" s="58" t="s">
        <v>421</v>
      </c>
      <c r="I6824" s="59">
        <v>12.49</v>
      </c>
      <c r="J6824">
        <v>1</v>
      </c>
      <c r="K6824" s="191"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10.93</v>
      </c>
      <c r="L6824" s="192" t="str">
        <f t="shared" si="106"/>
        <v>Ready to Drink2000</v>
      </c>
      <c r="M6824" s="191">
        <f>VLOOKUP(L6824,'Slope %'!C:D,2,0)</f>
        <v>0.1</v>
      </c>
    </row>
    <row r="6825" spans="1:13" x14ac:dyDescent="0.25">
      <c r="A6825">
        <v>66045</v>
      </c>
      <c r="B6825" s="58" t="s">
        <v>5469</v>
      </c>
      <c r="C6825" s="58" t="s">
        <v>423</v>
      </c>
      <c r="D6825" s="58" t="s">
        <v>575</v>
      </c>
      <c r="E6825" s="58">
        <v>750</v>
      </c>
      <c r="F6825" s="58">
        <v>12</v>
      </c>
      <c r="G6825" s="59">
        <v>12</v>
      </c>
      <c r="H6825" s="58" t="s">
        <v>434</v>
      </c>
      <c r="I6825" s="59">
        <v>17.989999999999998</v>
      </c>
      <c r="J6825">
        <v>1</v>
      </c>
      <c r="K6825" s="191"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7.03</v>
      </c>
      <c r="L6825" s="192" t="str">
        <f t="shared" si="106"/>
        <v>Wine750</v>
      </c>
      <c r="M6825" s="191">
        <f>VLOOKUP(L6825,'Slope %'!C:D,2,0)</f>
        <v>0.1</v>
      </c>
    </row>
    <row r="6826" spans="1:13" x14ac:dyDescent="0.25">
      <c r="A6826">
        <v>66049</v>
      </c>
      <c r="B6826" s="58" t="s">
        <v>5470</v>
      </c>
      <c r="C6826" s="58" t="s">
        <v>423</v>
      </c>
      <c r="D6826" s="58" t="s">
        <v>436</v>
      </c>
      <c r="E6826" s="58">
        <v>750</v>
      </c>
      <c r="F6826" s="58">
        <v>12</v>
      </c>
      <c r="G6826" s="59">
        <v>13</v>
      </c>
      <c r="H6826" s="58" t="s">
        <v>541</v>
      </c>
      <c r="I6826" s="59">
        <v>18.989999999999998</v>
      </c>
      <c r="J6826">
        <v>1</v>
      </c>
      <c r="K6826" s="191"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7.61</v>
      </c>
      <c r="L6826" s="192" t="str">
        <f t="shared" si="106"/>
        <v>Wine750</v>
      </c>
      <c r="M6826" s="191">
        <f>VLOOKUP(L6826,'Slope %'!C:D,2,0)</f>
        <v>0.1</v>
      </c>
    </row>
    <row r="6827" spans="1:13" x14ac:dyDescent="0.25">
      <c r="A6827">
        <v>66086</v>
      </c>
      <c r="B6827" s="58" t="s">
        <v>5471</v>
      </c>
      <c r="C6827" s="58" t="s">
        <v>423</v>
      </c>
      <c r="D6827" s="58" t="s">
        <v>436</v>
      </c>
      <c r="E6827" s="58">
        <v>750</v>
      </c>
      <c r="F6827" s="58">
        <v>12</v>
      </c>
      <c r="G6827" s="59">
        <v>13.5</v>
      </c>
      <c r="H6827" s="58" t="s">
        <v>684</v>
      </c>
      <c r="I6827" s="59">
        <v>21.99</v>
      </c>
      <c r="J6827">
        <v>1</v>
      </c>
      <c r="K6827" s="191"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7.9</v>
      </c>
      <c r="L6827" s="192" t="str">
        <f t="shared" si="106"/>
        <v>Wine750</v>
      </c>
      <c r="M6827" s="191">
        <f>VLOOKUP(L6827,'Slope %'!C:D,2,0)</f>
        <v>0.1</v>
      </c>
    </row>
    <row r="6828" spans="1:13" x14ac:dyDescent="0.25">
      <c r="A6828">
        <v>66107</v>
      </c>
      <c r="B6828" s="58" t="s">
        <v>5472</v>
      </c>
      <c r="C6828" s="58" t="s">
        <v>414</v>
      </c>
      <c r="D6828" s="58" t="s">
        <v>552</v>
      </c>
      <c r="E6828" s="58">
        <v>700</v>
      </c>
      <c r="F6828" s="58">
        <v>6</v>
      </c>
      <c r="G6828" s="59">
        <v>20</v>
      </c>
      <c r="H6828" s="58" t="s">
        <v>774</v>
      </c>
      <c r="I6828" s="59">
        <v>29.99</v>
      </c>
      <c r="J6828">
        <v>1</v>
      </c>
      <c r="K6828" s="191"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10.93</v>
      </c>
      <c r="L6828" s="192" t="str">
        <f t="shared" si="106"/>
        <v>Spirits700</v>
      </c>
      <c r="M6828" s="191">
        <f>VLOOKUP(L6828,'Slope %'!C:D,2,0)</f>
        <v>7.0000000000000007E-2</v>
      </c>
    </row>
    <row r="6829" spans="1:13" x14ac:dyDescent="0.25">
      <c r="A6829">
        <v>66109</v>
      </c>
      <c r="B6829" s="58" t="s">
        <v>5473</v>
      </c>
      <c r="C6829" s="58" t="s">
        <v>423</v>
      </c>
      <c r="D6829" s="58" t="s">
        <v>450</v>
      </c>
      <c r="E6829" s="58">
        <v>750</v>
      </c>
      <c r="F6829" s="58">
        <v>6</v>
      </c>
      <c r="G6829" s="59">
        <v>14.5</v>
      </c>
      <c r="H6829" s="58" t="s">
        <v>434</v>
      </c>
      <c r="I6829" s="59">
        <v>32.99</v>
      </c>
      <c r="J6829">
        <v>1</v>
      </c>
      <c r="K6829" s="191"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8.49</v>
      </c>
      <c r="L6829" s="192" t="str">
        <f t="shared" si="106"/>
        <v>Wine750</v>
      </c>
      <c r="M6829" s="191">
        <f>VLOOKUP(L6829,'Slope %'!C:D,2,0)</f>
        <v>0.1</v>
      </c>
    </row>
    <row r="6830" spans="1:13" x14ac:dyDescent="0.25">
      <c r="A6830">
        <v>66113</v>
      </c>
      <c r="B6830" s="58" t="s">
        <v>5474</v>
      </c>
      <c r="C6830" s="58" t="s">
        <v>410</v>
      </c>
      <c r="D6830" s="58" t="s">
        <v>906</v>
      </c>
      <c r="E6830" s="58">
        <v>473</v>
      </c>
      <c r="F6830" s="58">
        <v>24</v>
      </c>
      <c r="G6830" s="59">
        <v>5</v>
      </c>
      <c r="H6830" s="58" t="s">
        <v>3112</v>
      </c>
      <c r="I6830" s="59">
        <v>3.99</v>
      </c>
      <c r="J6830">
        <v>1</v>
      </c>
      <c r="K6830" s="191"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1.85</v>
      </c>
      <c r="L6830" s="192" t="str">
        <f t="shared" si="106"/>
        <v>Beer473</v>
      </c>
      <c r="M6830" s="191">
        <f>VLOOKUP(L6830,'Slope %'!C:D,2,0)</f>
        <v>0.12</v>
      </c>
    </row>
    <row r="6831" spans="1:13" x14ac:dyDescent="0.25">
      <c r="A6831">
        <v>66113</v>
      </c>
      <c r="B6831" s="58" t="s">
        <v>5474</v>
      </c>
      <c r="C6831" s="58" t="s">
        <v>410</v>
      </c>
      <c r="D6831" s="58" t="s">
        <v>906</v>
      </c>
      <c r="E6831" s="58">
        <v>473</v>
      </c>
      <c r="F6831" s="58">
        <v>24</v>
      </c>
      <c r="G6831" s="59">
        <v>5</v>
      </c>
      <c r="H6831" s="58" t="s">
        <v>1903</v>
      </c>
      <c r="I6831" s="59">
        <v>3.99</v>
      </c>
      <c r="J6831">
        <v>1</v>
      </c>
      <c r="K6831" s="191"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1.85</v>
      </c>
      <c r="L6831" s="192" t="str">
        <f t="shared" si="106"/>
        <v>Beer473</v>
      </c>
      <c r="M6831" s="191">
        <f>VLOOKUP(L6831,'Slope %'!C:D,2,0)</f>
        <v>0.12</v>
      </c>
    </row>
    <row r="6832" spans="1:13" x14ac:dyDescent="0.25">
      <c r="A6832">
        <v>66114</v>
      </c>
      <c r="B6832" s="58" t="s">
        <v>5475</v>
      </c>
      <c r="C6832" s="58" t="s">
        <v>410</v>
      </c>
      <c r="D6832" s="58" t="s">
        <v>906</v>
      </c>
      <c r="E6832" s="58">
        <v>473</v>
      </c>
      <c r="F6832" s="58">
        <v>24</v>
      </c>
      <c r="G6832" s="59">
        <v>4.9000000000000004</v>
      </c>
      <c r="H6832" s="58" t="s">
        <v>1526</v>
      </c>
      <c r="I6832" s="59">
        <v>4.1900000000000004</v>
      </c>
      <c r="J6832">
        <v>1</v>
      </c>
      <c r="K6832" s="191"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1.81</v>
      </c>
      <c r="L6832" s="192" t="str">
        <f t="shared" si="106"/>
        <v>Beer473</v>
      </c>
      <c r="M6832" s="191">
        <f>VLOOKUP(L6832,'Slope %'!C:D,2,0)</f>
        <v>0.12</v>
      </c>
    </row>
    <row r="6833" spans="1:13" x14ac:dyDescent="0.25">
      <c r="A6833">
        <v>66114</v>
      </c>
      <c r="B6833" s="58" t="s">
        <v>5475</v>
      </c>
      <c r="C6833" s="58" t="s">
        <v>410</v>
      </c>
      <c r="D6833" s="58" t="s">
        <v>906</v>
      </c>
      <c r="E6833" s="58">
        <v>473</v>
      </c>
      <c r="F6833" s="58">
        <v>24</v>
      </c>
      <c r="G6833" s="59">
        <v>4.9000000000000004</v>
      </c>
      <c r="H6833" s="58" t="s">
        <v>1526</v>
      </c>
      <c r="I6833" s="59">
        <v>4.1900000000000004</v>
      </c>
      <c r="J6833">
        <v>1</v>
      </c>
      <c r="K6833" s="191"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1.81</v>
      </c>
      <c r="L6833" s="192" t="str">
        <f t="shared" si="106"/>
        <v>Beer473</v>
      </c>
      <c r="M6833" s="191">
        <f>VLOOKUP(L6833,'Slope %'!C:D,2,0)</f>
        <v>0.12</v>
      </c>
    </row>
    <row r="6834" spans="1:13" x14ac:dyDescent="0.25">
      <c r="A6834">
        <v>66115</v>
      </c>
      <c r="B6834" s="58" t="s">
        <v>5476</v>
      </c>
      <c r="C6834" s="58" t="s">
        <v>410</v>
      </c>
      <c r="D6834" s="58" t="s">
        <v>717</v>
      </c>
      <c r="E6834" s="58">
        <v>473</v>
      </c>
      <c r="F6834" s="58">
        <v>24</v>
      </c>
      <c r="G6834" s="59">
        <v>6</v>
      </c>
      <c r="H6834" s="58" t="s">
        <v>1526</v>
      </c>
      <c r="I6834" s="59">
        <v>4.59</v>
      </c>
      <c r="J6834">
        <v>1</v>
      </c>
      <c r="K6834" s="191"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2.2200000000000002</v>
      </c>
      <c r="L6834" s="192" t="str">
        <f t="shared" si="106"/>
        <v>Beer473</v>
      </c>
      <c r="M6834" s="191">
        <f>VLOOKUP(L6834,'Slope %'!C:D,2,0)</f>
        <v>0.12</v>
      </c>
    </row>
    <row r="6835" spans="1:13" x14ac:dyDescent="0.25">
      <c r="A6835">
        <v>66115</v>
      </c>
      <c r="B6835" s="58" t="s">
        <v>5476</v>
      </c>
      <c r="C6835" s="58" t="s">
        <v>410</v>
      </c>
      <c r="D6835" s="58" t="s">
        <v>717</v>
      </c>
      <c r="E6835" s="58">
        <v>473</v>
      </c>
      <c r="F6835" s="58">
        <v>24</v>
      </c>
      <c r="G6835" s="59">
        <v>6</v>
      </c>
      <c r="H6835" s="58" t="s">
        <v>1526</v>
      </c>
      <c r="I6835" s="59">
        <v>4.59</v>
      </c>
      <c r="J6835">
        <v>1</v>
      </c>
      <c r="K6835" s="191"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2.2200000000000002</v>
      </c>
      <c r="L6835" s="192" t="str">
        <f t="shared" si="106"/>
        <v>Beer473</v>
      </c>
      <c r="M6835" s="191">
        <f>VLOOKUP(L6835,'Slope %'!C:D,2,0)</f>
        <v>0.12</v>
      </c>
    </row>
    <row r="6836" spans="1:13" x14ac:dyDescent="0.25">
      <c r="A6836">
        <v>66116</v>
      </c>
      <c r="B6836" s="58" t="s">
        <v>5477</v>
      </c>
      <c r="C6836" s="58" t="s">
        <v>410</v>
      </c>
      <c r="D6836" s="58" t="s">
        <v>717</v>
      </c>
      <c r="E6836" s="58">
        <v>473</v>
      </c>
      <c r="F6836" s="58">
        <v>24</v>
      </c>
      <c r="G6836" s="59">
        <v>7</v>
      </c>
      <c r="H6836" s="58" t="s">
        <v>1526</v>
      </c>
      <c r="I6836" s="59">
        <v>4.49</v>
      </c>
      <c r="J6836">
        <v>1</v>
      </c>
      <c r="K6836" s="191"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2.58</v>
      </c>
      <c r="L6836" s="192" t="str">
        <f t="shared" si="106"/>
        <v>Beer473</v>
      </c>
      <c r="M6836" s="191">
        <f>VLOOKUP(L6836,'Slope %'!C:D,2,0)</f>
        <v>0.12</v>
      </c>
    </row>
    <row r="6837" spans="1:13" x14ac:dyDescent="0.25">
      <c r="A6837">
        <v>66116</v>
      </c>
      <c r="B6837" s="58" t="s">
        <v>5477</v>
      </c>
      <c r="C6837" s="58" t="s">
        <v>410</v>
      </c>
      <c r="D6837" s="58" t="s">
        <v>717</v>
      </c>
      <c r="E6837" s="58">
        <v>473</v>
      </c>
      <c r="F6837" s="58">
        <v>24</v>
      </c>
      <c r="G6837" s="59">
        <v>7</v>
      </c>
      <c r="H6837" s="58" t="s">
        <v>1526</v>
      </c>
      <c r="I6837" s="59">
        <v>4.49</v>
      </c>
      <c r="J6837">
        <v>1</v>
      </c>
      <c r="K6837" s="191"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2.58</v>
      </c>
      <c r="L6837" s="192" t="str">
        <f t="shared" si="106"/>
        <v>Beer473</v>
      </c>
      <c r="M6837" s="191">
        <f>VLOOKUP(L6837,'Slope %'!C:D,2,0)</f>
        <v>0.12</v>
      </c>
    </row>
    <row r="6838" spans="1:13" x14ac:dyDescent="0.25">
      <c r="A6838">
        <v>66117</v>
      </c>
      <c r="B6838" s="58" t="s">
        <v>5478</v>
      </c>
      <c r="C6838" s="58" t="s">
        <v>410</v>
      </c>
      <c r="D6838" s="58" t="s">
        <v>717</v>
      </c>
      <c r="E6838" s="58">
        <v>568</v>
      </c>
      <c r="F6838" s="58">
        <v>24</v>
      </c>
      <c r="G6838" s="59">
        <v>8.5</v>
      </c>
      <c r="H6838" s="58" t="s">
        <v>1526</v>
      </c>
      <c r="I6838" s="59">
        <v>4.99</v>
      </c>
      <c r="J6838">
        <v>1</v>
      </c>
      <c r="K6838" s="191"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3.77</v>
      </c>
      <c r="L6838" s="192" t="str">
        <f t="shared" si="106"/>
        <v>Beer568</v>
      </c>
      <c r="M6838" s="191">
        <f>VLOOKUP(L6838,'Slope %'!C:D,2,0)</f>
        <v>0.12</v>
      </c>
    </row>
    <row r="6839" spans="1:13" x14ac:dyDescent="0.25">
      <c r="A6839">
        <v>66117</v>
      </c>
      <c r="B6839" s="58" t="s">
        <v>5478</v>
      </c>
      <c r="C6839" s="58" t="s">
        <v>410</v>
      </c>
      <c r="D6839" s="58" t="s">
        <v>717</v>
      </c>
      <c r="E6839" s="58">
        <v>568</v>
      </c>
      <c r="F6839" s="58">
        <v>24</v>
      </c>
      <c r="G6839" s="59">
        <v>8.5</v>
      </c>
      <c r="H6839" s="58" t="s">
        <v>1526</v>
      </c>
      <c r="I6839" s="59">
        <v>4.99</v>
      </c>
      <c r="J6839">
        <v>1</v>
      </c>
      <c r="K6839" s="191"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3.77</v>
      </c>
      <c r="L6839" s="192" t="str">
        <f t="shared" si="106"/>
        <v>Beer568</v>
      </c>
      <c r="M6839" s="191">
        <f>VLOOKUP(L6839,'Slope %'!C:D,2,0)</f>
        <v>0.12</v>
      </c>
    </row>
    <row r="6840" spans="1:13" x14ac:dyDescent="0.25">
      <c r="A6840">
        <v>66118</v>
      </c>
      <c r="B6840" s="58" t="s">
        <v>5479</v>
      </c>
      <c r="C6840" s="58" t="s">
        <v>410</v>
      </c>
      <c r="D6840" s="58" t="s">
        <v>717</v>
      </c>
      <c r="E6840" s="58">
        <v>473</v>
      </c>
      <c r="F6840" s="58">
        <v>24</v>
      </c>
      <c r="G6840" s="59">
        <v>10</v>
      </c>
      <c r="H6840" s="58" t="s">
        <v>1526</v>
      </c>
      <c r="I6840" s="59">
        <v>4.99</v>
      </c>
      <c r="J6840">
        <v>1</v>
      </c>
      <c r="K6840" s="191"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3.69</v>
      </c>
      <c r="L6840" s="192" t="str">
        <f t="shared" si="106"/>
        <v>Beer473</v>
      </c>
      <c r="M6840" s="191">
        <f>VLOOKUP(L6840,'Slope %'!C:D,2,0)</f>
        <v>0.12</v>
      </c>
    </row>
    <row r="6841" spans="1:13" x14ac:dyDescent="0.25">
      <c r="A6841">
        <v>66118</v>
      </c>
      <c r="B6841" s="58" t="s">
        <v>5479</v>
      </c>
      <c r="C6841" s="58" t="s">
        <v>410</v>
      </c>
      <c r="D6841" s="58" t="s">
        <v>717</v>
      </c>
      <c r="E6841" s="58">
        <v>473</v>
      </c>
      <c r="F6841" s="58">
        <v>24</v>
      </c>
      <c r="G6841" s="59">
        <v>10</v>
      </c>
      <c r="H6841" s="58" t="s">
        <v>1526</v>
      </c>
      <c r="I6841" s="59">
        <v>4.99</v>
      </c>
      <c r="J6841">
        <v>1</v>
      </c>
      <c r="K6841" s="191"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3.69</v>
      </c>
      <c r="L6841" s="192" t="str">
        <f t="shared" si="106"/>
        <v>Beer473</v>
      </c>
      <c r="M6841" s="191">
        <f>VLOOKUP(L6841,'Slope %'!C:D,2,0)</f>
        <v>0.12</v>
      </c>
    </row>
    <row r="6842" spans="1:13" x14ac:dyDescent="0.25">
      <c r="A6842">
        <v>66119</v>
      </c>
      <c r="B6842" s="58" t="s">
        <v>5480</v>
      </c>
      <c r="C6842" s="58" t="s">
        <v>410</v>
      </c>
      <c r="D6842" s="58" t="s">
        <v>411</v>
      </c>
      <c r="E6842" s="58">
        <v>5325</v>
      </c>
      <c r="F6842" s="58">
        <v>1</v>
      </c>
      <c r="G6842" s="59">
        <v>4.5</v>
      </c>
      <c r="H6842" s="58" t="s">
        <v>1810</v>
      </c>
      <c r="I6842" s="59">
        <v>30.99</v>
      </c>
      <c r="J6842">
        <v>15</v>
      </c>
      <c r="K6842" s="191"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18.71</v>
      </c>
      <c r="L6842" s="192" t="str">
        <f t="shared" si="106"/>
        <v>Beer5325</v>
      </c>
      <c r="M6842" s="191">
        <f>VLOOKUP(L6842,'Slope %'!C:D,2,0)</f>
        <v>0.05</v>
      </c>
    </row>
    <row r="6843" spans="1:13" x14ac:dyDescent="0.25">
      <c r="A6843">
        <v>66119</v>
      </c>
      <c r="B6843" s="58" t="s">
        <v>5480</v>
      </c>
      <c r="C6843" s="58" t="s">
        <v>410</v>
      </c>
      <c r="D6843" s="58" t="s">
        <v>411</v>
      </c>
      <c r="E6843" s="58">
        <v>5325</v>
      </c>
      <c r="F6843" s="58">
        <v>1</v>
      </c>
      <c r="G6843" s="59">
        <v>4.5</v>
      </c>
      <c r="H6843" s="58" t="s">
        <v>1810</v>
      </c>
      <c r="I6843" s="59">
        <v>30.99</v>
      </c>
      <c r="J6843">
        <v>15</v>
      </c>
      <c r="K6843" s="191"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18.71</v>
      </c>
      <c r="L6843" s="192" t="str">
        <f t="shared" si="106"/>
        <v>Beer5325</v>
      </c>
      <c r="M6843" s="191">
        <f>VLOOKUP(L6843,'Slope %'!C:D,2,0)</f>
        <v>0.05</v>
      </c>
    </row>
    <row r="6844" spans="1:13" x14ac:dyDescent="0.25">
      <c r="A6844">
        <v>66120</v>
      </c>
      <c r="B6844" s="58" t="s">
        <v>5481</v>
      </c>
      <c r="C6844" s="58" t="s">
        <v>673</v>
      </c>
      <c r="D6844" s="58" t="s">
        <v>750</v>
      </c>
      <c r="E6844" s="58">
        <v>2130</v>
      </c>
      <c r="F6844" s="58">
        <v>4</v>
      </c>
      <c r="G6844" s="59">
        <v>6.9</v>
      </c>
      <c r="H6844" s="58" t="s">
        <v>1526</v>
      </c>
      <c r="I6844" s="59">
        <v>17.989999999999998</v>
      </c>
      <c r="J6844">
        <v>6</v>
      </c>
      <c r="K6844" s="191"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11.47</v>
      </c>
      <c r="L6844" s="192" t="str">
        <f t="shared" si="106"/>
        <v>Ready to Drink2130</v>
      </c>
      <c r="M6844" s="191">
        <f>VLOOKUP(L6844,'Slope %'!C:D,2,0)</f>
        <v>0.1</v>
      </c>
    </row>
    <row r="6845" spans="1:13" x14ac:dyDescent="0.25">
      <c r="A6845">
        <v>66120</v>
      </c>
      <c r="B6845" s="58" t="s">
        <v>5481</v>
      </c>
      <c r="C6845" s="58" t="s">
        <v>673</v>
      </c>
      <c r="D6845" s="58" t="s">
        <v>750</v>
      </c>
      <c r="E6845" s="58">
        <v>2130</v>
      </c>
      <c r="F6845" s="58">
        <v>4</v>
      </c>
      <c r="G6845" s="59">
        <v>6.9</v>
      </c>
      <c r="H6845" s="58" t="s">
        <v>1526</v>
      </c>
      <c r="I6845" s="59">
        <v>17.989999999999998</v>
      </c>
      <c r="J6845">
        <v>6</v>
      </c>
      <c r="K6845" s="191"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11.47</v>
      </c>
      <c r="L6845" s="192" t="str">
        <f t="shared" si="106"/>
        <v>Ready to Drink2130</v>
      </c>
      <c r="M6845" s="191">
        <f>VLOOKUP(L6845,'Slope %'!C:D,2,0)</f>
        <v>0.1</v>
      </c>
    </row>
    <row r="6846" spans="1:13" x14ac:dyDescent="0.25">
      <c r="A6846">
        <v>66121</v>
      </c>
      <c r="B6846" s="58" t="s">
        <v>5482</v>
      </c>
      <c r="C6846" s="58" t="s">
        <v>673</v>
      </c>
      <c r="D6846" s="58" t="s">
        <v>1264</v>
      </c>
      <c r="E6846" s="58">
        <v>1420</v>
      </c>
      <c r="F6846" s="58">
        <v>6</v>
      </c>
      <c r="G6846" s="59">
        <v>6</v>
      </c>
      <c r="H6846" s="58" t="s">
        <v>416</v>
      </c>
      <c r="I6846" s="59">
        <v>12.99</v>
      </c>
      <c r="J6846">
        <v>4</v>
      </c>
      <c r="K6846" s="191"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6.65</v>
      </c>
      <c r="L6846" s="192" t="str">
        <f t="shared" si="106"/>
        <v>Ready to Drink1420</v>
      </c>
      <c r="M6846" s="191">
        <f>VLOOKUP(L6846,'Slope %'!C:D,2,0)</f>
        <v>0.12</v>
      </c>
    </row>
    <row r="6847" spans="1:13" x14ac:dyDescent="0.25">
      <c r="A6847">
        <v>66128</v>
      </c>
      <c r="B6847" s="58" t="s">
        <v>5483</v>
      </c>
      <c r="C6847" s="58" t="s">
        <v>673</v>
      </c>
      <c r="D6847" s="58" t="s">
        <v>1264</v>
      </c>
      <c r="E6847" s="58">
        <v>1420</v>
      </c>
      <c r="F6847" s="58">
        <v>6</v>
      </c>
      <c r="G6847" s="59">
        <v>6</v>
      </c>
      <c r="H6847" s="58" t="s">
        <v>416</v>
      </c>
      <c r="I6847" s="59">
        <v>12.99</v>
      </c>
      <c r="J6847">
        <v>4</v>
      </c>
      <c r="K6847" s="191"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6.65</v>
      </c>
      <c r="L6847" s="192" t="str">
        <f t="shared" si="106"/>
        <v>Ready to Drink1420</v>
      </c>
      <c r="M6847" s="191">
        <f>VLOOKUP(L6847,'Slope %'!C:D,2,0)</f>
        <v>0.12</v>
      </c>
    </row>
    <row r="6848" spans="1:13" x14ac:dyDescent="0.25">
      <c r="A6848">
        <v>66129</v>
      </c>
      <c r="B6848" s="58" t="s">
        <v>5484</v>
      </c>
      <c r="C6848" s="58" t="s">
        <v>673</v>
      </c>
      <c r="D6848" s="58" t="s">
        <v>1264</v>
      </c>
      <c r="E6848" s="58">
        <v>1420</v>
      </c>
      <c r="F6848" s="58">
        <v>6</v>
      </c>
      <c r="G6848" s="59">
        <v>6</v>
      </c>
      <c r="H6848" s="58" t="s">
        <v>416</v>
      </c>
      <c r="I6848" s="59">
        <v>12.99</v>
      </c>
      <c r="J6848">
        <v>4</v>
      </c>
      <c r="K6848" s="191"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6.65</v>
      </c>
      <c r="L6848" s="192" t="str">
        <f t="shared" si="106"/>
        <v>Ready to Drink1420</v>
      </c>
      <c r="M6848" s="191">
        <f>VLOOKUP(L6848,'Slope %'!C:D,2,0)</f>
        <v>0.12</v>
      </c>
    </row>
    <row r="6849" spans="1:13" x14ac:dyDescent="0.25">
      <c r="A6849">
        <v>66132</v>
      </c>
      <c r="B6849" s="58" t="s">
        <v>5485</v>
      </c>
      <c r="C6849" s="58" t="s">
        <v>673</v>
      </c>
      <c r="D6849" s="58" t="s">
        <v>1264</v>
      </c>
      <c r="E6849" s="58">
        <v>2840</v>
      </c>
      <c r="F6849" s="58">
        <v>3</v>
      </c>
      <c r="G6849" s="59">
        <v>6</v>
      </c>
      <c r="H6849" s="58" t="s">
        <v>416</v>
      </c>
      <c r="I6849" s="59">
        <v>24.99</v>
      </c>
      <c r="J6849">
        <v>8</v>
      </c>
      <c r="K6849" s="191"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13.3</v>
      </c>
      <c r="L6849" s="192" t="str">
        <f t="shared" si="106"/>
        <v>Ready to Drink2840</v>
      </c>
      <c r="M6849" s="191">
        <f>VLOOKUP(L6849,'Slope %'!C:D,2,0)</f>
        <v>7.0000000000000007E-2</v>
      </c>
    </row>
    <row r="6850" spans="1:13" x14ac:dyDescent="0.25">
      <c r="A6850">
        <v>66151</v>
      </c>
      <c r="B6850" s="58" t="s">
        <v>5486</v>
      </c>
      <c r="C6850" s="58" t="s">
        <v>423</v>
      </c>
      <c r="D6850" s="58" t="s">
        <v>440</v>
      </c>
      <c r="E6850" s="58">
        <v>750</v>
      </c>
      <c r="F6850" s="58">
        <v>12</v>
      </c>
      <c r="G6850" s="59">
        <v>12</v>
      </c>
      <c r="H6850" s="58" t="s">
        <v>2964</v>
      </c>
      <c r="I6850" s="59">
        <v>29.47</v>
      </c>
      <c r="J6850">
        <v>1</v>
      </c>
      <c r="K6850" s="191"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7.03</v>
      </c>
      <c r="L6850" s="192" t="str">
        <f t="shared" si="106"/>
        <v>Wine750</v>
      </c>
      <c r="M6850" s="191">
        <f>VLOOKUP(L6850,'Slope %'!C:D,2,0)</f>
        <v>0.1</v>
      </c>
    </row>
    <row r="6851" spans="1:13" x14ac:dyDescent="0.25">
      <c r="A6851">
        <v>66170</v>
      </c>
      <c r="B6851" s="58" t="s">
        <v>5487</v>
      </c>
      <c r="C6851" s="58" t="s">
        <v>423</v>
      </c>
      <c r="D6851" s="58" t="s">
        <v>440</v>
      </c>
      <c r="E6851" s="58">
        <v>750</v>
      </c>
      <c r="F6851" s="58">
        <v>12</v>
      </c>
      <c r="G6851" s="59">
        <v>12.5</v>
      </c>
      <c r="H6851" s="58" t="s">
        <v>541</v>
      </c>
      <c r="I6851" s="59">
        <v>18.989999999999998</v>
      </c>
      <c r="J6851">
        <v>1</v>
      </c>
      <c r="K6851" s="191"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7.32</v>
      </c>
      <c r="L6851" s="192" t="str">
        <f t="shared" ref="L6851:L6914" si="107">(_xlfn.CONCAT(C6851,E6851))</f>
        <v>Wine750</v>
      </c>
      <c r="M6851" s="191">
        <f>VLOOKUP(L6851,'Slope %'!C:D,2,0)</f>
        <v>0.1</v>
      </c>
    </row>
    <row r="6852" spans="1:13" x14ac:dyDescent="0.25">
      <c r="A6852">
        <v>66182</v>
      </c>
      <c r="B6852" s="58" t="s">
        <v>5488</v>
      </c>
      <c r="C6852" s="58" t="s">
        <v>673</v>
      </c>
      <c r="D6852" s="58" t="s">
        <v>674</v>
      </c>
      <c r="E6852" s="58">
        <v>473</v>
      </c>
      <c r="F6852" s="58">
        <v>24</v>
      </c>
      <c r="G6852" s="59">
        <v>6</v>
      </c>
      <c r="H6852" s="58" t="s">
        <v>5489</v>
      </c>
      <c r="I6852" s="59">
        <v>3.49</v>
      </c>
      <c r="J6852">
        <v>1</v>
      </c>
      <c r="K6852" s="191"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2.35</v>
      </c>
      <c r="L6852" s="192" t="str">
        <f t="shared" si="107"/>
        <v>Ready to Drink473</v>
      </c>
      <c r="M6852" s="191">
        <f>VLOOKUP(L6852,'Slope %'!C:D,2,0)</f>
        <v>0.12</v>
      </c>
    </row>
    <row r="6853" spans="1:13" x14ac:dyDescent="0.25">
      <c r="A6853">
        <v>66191</v>
      </c>
      <c r="B6853" s="58" t="s">
        <v>5490</v>
      </c>
      <c r="C6853" s="58" t="s">
        <v>414</v>
      </c>
      <c r="D6853" s="58" t="s">
        <v>663</v>
      </c>
      <c r="E6853" s="58">
        <v>750</v>
      </c>
      <c r="F6853" s="58">
        <v>12</v>
      </c>
      <c r="G6853" s="59">
        <v>30</v>
      </c>
      <c r="H6853" s="58" t="s">
        <v>445</v>
      </c>
      <c r="I6853" s="59">
        <v>25.49</v>
      </c>
      <c r="J6853">
        <v>1</v>
      </c>
      <c r="K6853" s="191"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17.57</v>
      </c>
      <c r="L6853" s="192" t="str">
        <f t="shared" si="107"/>
        <v>Spirits750</v>
      </c>
      <c r="M6853" s="191">
        <f>VLOOKUP(L6853,'Slope %'!C:D,2,0)</f>
        <v>7.0000000000000007E-2</v>
      </c>
    </row>
    <row r="6854" spans="1:13" x14ac:dyDescent="0.25">
      <c r="A6854">
        <v>66207</v>
      </c>
      <c r="B6854" s="58" t="s">
        <v>5491</v>
      </c>
      <c r="C6854" s="58" t="s">
        <v>423</v>
      </c>
      <c r="D6854" s="58" t="s">
        <v>598</v>
      </c>
      <c r="E6854" s="58">
        <v>750</v>
      </c>
      <c r="F6854" s="58">
        <v>12</v>
      </c>
      <c r="G6854" s="59">
        <v>13.5</v>
      </c>
      <c r="H6854" s="58" t="s">
        <v>421</v>
      </c>
      <c r="I6854" s="59">
        <v>15.99</v>
      </c>
      <c r="J6854">
        <v>1</v>
      </c>
      <c r="K6854" s="191"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7.9</v>
      </c>
      <c r="L6854" s="192" t="str">
        <f t="shared" si="107"/>
        <v>Wine750</v>
      </c>
      <c r="M6854" s="191">
        <f>VLOOKUP(L6854,'Slope %'!C:D,2,0)</f>
        <v>0.1</v>
      </c>
    </row>
    <row r="6855" spans="1:13" x14ac:dyDescent="0.25">
      <c r="A6855">
        <v>66214</v>
      </c>
      <c r="B6855" s="58" t="s">
        <v>5492</v>
      </c>
      <c r="C6855" s="58" t="s">
        <v>414</v>
      </c>
      <c r="D6855" s="58" t="s">
        <v>663</v>
      </c>
      <c r="E6855" s="58">
        <v>50</v>
      </c>
      <c r="F6855" s="58">
        <v>36</v>
      </c>
      <c r="G6855" s="59">
        <v>30</v>
      </c>
      <c r="H6855" s="58" t="s">
        <v>1657</v>
      </c>
      <c r="I6855" s="59">
        <v>3.49</v>
      </c>
      <c r="J6855">
        <v>1</v>
      </c>
      <c r="K6855" s="191"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1.6</v>
      </c>
      <c r="L6855" s="192" t="str">
        <f t="shared" si="107"/>
        <v>Spirits50</v>
      </c>
      <c r="M6855" s="191">
        <f>VLOOKUP(L6855,'Slope %'!C:D,2,0)</f>
        <v>0.1</v>
      </c>
    </row>
    <row r="6856" spans="1:13" x14ac:dyDescent="0.25">
      <c r="A6856">
        <v>66217</v>
      </c>
      <c r="B6856" s="58" t="s">
        <v>5493</v>
      </c>
      <c r="C6856" s="58" t="s">
        <v>410</v>
      </c>
      <c r="D6856" s="58" t="s">
        <v>411</v>
      </c>
      <c r="E6856" s="58">
        <v>11352</v>
      </c>
      <c r="F6856" s="58">
        <v>1</v>
      </c>
      <c r="G6856" s="59">
        <v>5</v>
      </c>
      <c r="H6856" s="58" t="s">
        <v>1887</v>
      </c>
      <c r="I6856" s="59">
        <v>105.36</v>
      </c>
      <c r="J6856">
        <v>24</v>
      </c>
      <c r="K6856" s="191"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39.909999999999997</v>
      </c>
      <c r="L6856" s="192" t="str">
        <f t="shared" si="107"/>
        <v>Beer11352</v>
      </c>
      <c r="M6856" s="191">
        <f>VLOOKUP(L6856,'Slope %'!C:D,2,0)</f>
        <v>0.05</v>
      </c>
    </row>
    <row r="6857" spans="1:13" x14ac:dyDescent="0.25">
      <c r="A6857">
        <v>66217</v>
      </c>
      <c r="B6857" s="58" t="s">
        <v>5493</v>
      </c>
      <c r="C6857" s="58" t="s">
        <v>410</v>
      </c>
      <c r="D6857" s="58" t="s">
        <v>411</v>
      </c>
      <c r="E6857" s="58">
        <v>11352</v>
      </c>
      <c r="F6857" s="58">
        <v>1</v>
      </c>
      <c r="G6857" s="59">
        <v>5</v>
      </c>
      <c r="H6857" s="58" t="s">
        <v>1887</v>
      </c>
      <c r="I6857" s="59">
        <v>105.36</v>
      </c>
      <c r="J6857">
        <v>24</v>
      </c>
      <c r="K6857" s="191"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39.909999999999997</v>
      </c>
      <c r="L6857" s="192" t="str">
        <f t="shared" si="107"/>
        <v>Beer11352</v>
      </c>
      <c r="M6857" s="191">
        <f>VLOOKUP(L6857,'Slope %'!C:D,2,0)</f>
        <v>0.05</v>
      </c>
    </row>
    <row r="6858" spans="1:13" x14ac:dyDescent="0.25">
      <c r="A6858">
        <v>66221</v>
      </c>
      <c r="B6858" s="58" t="s">
        <v>5494</v>
      </c>
      <c r="C6858" s="58" t="s">
        <v>414</v>
      </c>
      <c r="D6858" s="58" t="s">
        <v>533</v>
      </c>
      <c r="E6858" s="58">
        <v>750</v>
      </c>
      <c r="F6858" s="58">
        <v>12</v>
      </c>
      <c r="G6858" s="59">
        <v>30</v>
      </c>
      <c r="H6858" s="58" t="s">
        <v>1657</v>
      </c>
      <c r="I6858" s="59">
        <v>29.99</v>
      </c>
      <c r="J6858">
        <v>1</v>
      </c>
      <c r="K6858" s="191"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17.57</v>
      </c>
      <c r="L6858" s="192" t="str">
        <f t="shared" si="107"/>
        <v>Spirits750</v>
      </c>
      <c r="M6858" s="191">
        <f>VLOOKUP(L6858,'Slope %'!C:D,2,0)</f>
        <v>7.0000000000000007E-2</v>
      </c>
    </row>
    <row r="6859" spans="1:13" x14ac:dyDescent="0.25">
      <c r="A6859">
        <v>66225</v>
      </c>
      <c r="B6859" s="58" t="s">
        <v>5495</v>
      </c>
      <c r="C6859" s="58" t="s">
        <v>414</v>
      </c>
      <c r="D6859" s="58" t="s">
        <v>418</v>
      </c>
      <c r="E6859" s="58">
        <v>700</v>
      </c>
      <c r="F6859" s="58">
        <v>6</v>
      </c>
      <c r="G6859" s="59">
        <v>40</v>
      </c>
      <c r="H6859" s="58" t="s">
        <v>445</v>
      </c>
      <c r="I6859" s="59">
        <v>29.99</v>
      </c>
      <c r="J6859">
        <v>1</v>
      </c>
      <c r="K6859" s="191"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21.86</v>
      </c>
      <c r="L6859" s="192" t="str">
        <f t="shared" si="107"/>
        <v>Spirits700</v>
      </c>
      <c r="M6859" s="191">
        <f>VLOOKUP(L6859,'Slope %'!C:D,2,0)</f>
        <v>7.0000000000000007E-2</v>
      </c>
    </row>
    <row r="6860" spans="1:13" x14ac:dyDescent="0.25">
      <c r="A6860">
        <v>66229</v>
      </c>
      <c r="B6860" s="58" t="s">
        <v>5496</v>
      </c>
      <c r="C6860" s="58" t="s">
        <v>410</v>
      </c>
      <c r="D6860" s="58" t="s">
        <v>717</v>
      </c>
      <c r="E6860" s="58">
        <v>473</v>
      </c>
      <c r="F6860" s="58">
        <v>24</v>
      </c>
      <c r="G6860" s="59">
        <v>9</v>
      </c>
      <c r="H6860" s="58" t="s">
        <v>2066</v>
      </c>
      <c r="I6860" s="59">
        <v>5.29</v>
      </c>
      <c r="J6860">
        <v>1</v>
      </c>
      <c r="K6860" s="191"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3.32</v>
      </c>
      <c r="L6860" s="192" t="str">
        <f t="shared" si="107"/>
        <v>Beer473</v>
      </c>
      <c r="M6860" s="191">
        <f>VLOOKUP(L6860,'Slope %'!C:D,2,0)</f>
        <v>0.12</v>
      </c>
    </row>
    <row r="6861" spans="1:13" x14ac:dyDescent="0.25">
      <c r="A6861">
        <v>66229</v>
      </c>
      <c r="B6861" s="58" t="s">
        <v>5496</v>
      </c>
      <c r="C6861" s="58" t="s">
        <v>410</v>
      </c>
      <c r="D6861" s="58" t="s">
        <v>717</v>
      </c>
      <c r="E6861" s="58">
        <v>473</v>
      </c>
      <c r="F6861" s="58">
        <v>24</v>
      </c>
      <c r="G6861" s="59">
        <v>9</v>
      </c>
      <c r="H6861" s="58" t="s">
        <v>2066</v>
      </c>
      <c r="I6861" s="59">
        <v>5.29</v>
      </c>
      <c r="J6861">
        <v>1</v>
      </c>
      <c r="K6861" s="191"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3.32</v>
      </c>
      <c r="L6861" s="192" t="str">
        <f t="shared" si="107"/>
        <v>Beer473</v>
      </c>
      <c r="M6861" s="191">
        <f>VLOOKUP(L6861,'Slope %'!C:D,2,0)</f>
        <v>0.12</v>
      </c>
    </row>
    <row r="6862" spans="1:13" x14ac:dyDescent="0.25">
      <c r="A6862">
        <v>66234</v>
      </c>
      <c r="B6862" s="58" t="s">
        <v>5497</v>
      </c>
      <c r="C6862" s="58" t="s">
        <v>410</v>
      </c>
      <c r="D6862" s="58" t="s">
        <v>677</v>
      </c>
      <c r="E6862" s="58">
        <v>473</v>
      </c>
      <c r="F6862" s="58">
        <v>24</v>
      </c>
      <c r="G6862" s="59">
        <v>5</v>
      </c>
      <c r="H6862" s="58" t="s">
        <v>2181</v>
      </c>
      <c r="I6862" s="59">
        <v>4.29</v>
      </c>
      <c r="J6862">
        <v>1</v>
      </c>
      <c r="K6862" s="191"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1.85</v>
      </c>
      <c r="L6862" s="192" t="str">
        <f t="shared" si="107"/>
        <v>Beer473</v>
      </c>
      <c r="M6862" s="191">
        <f>VLOOKUP(L6862,'Slope %'!C:D,2,0)</f>
        <v>0.12</v>
      </c>
    </row>
    <row r="6863" spans="1:13" x14ac:dyDescent="0.25">
      <c r="A6863">
        <v>66234</v>
      </c>
      <c r="B6863" s="58" t="s">
        <v>5497</v>
      </c>
      <c r="C6863" s="58" t="s">
        <v>410</v>
      </c>
      <c r="D6863" s="58" t="s">
        <v>677</v>
      </c>
      <c r="E6863" s="58">
        <v>473</v>
      </c>
      <c r="F6863" s="58">
        <v>24</v>
      </c>
      <c r="G6863" s="59">
        <v>5</v>
      </c>
      <c r="H6863" s="58" t="s">
        <v>2181</v>
      </c>
      <c r="I6863" s="59">
        <v>4.29</v>
      </c>
      <c r="J6863">
        <v>1</v>
      </c>
      <c r="K6863" s="191"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1.85</v>
      </c>
      <c r="L6863" s="192" t="str">
        <f t="shared" si="107"/>
        <v>Beer473</v>
      </c>
      <c r="M6863" s="191">
        <f>VLOOKUP(L6863,'Slope %'!C:D,2,0)</f>
        <v>0.12</v>
      </c>
    </row>
    <row r="6864" spans="1:13" x14ac:dyDescent="0.25">
      <c r="A6864">
        <v>66237</v>
      </c>
      <c r="B6864" s="58" t="s">
        <v>5498</v>
      </c>
      <c r="C6864" s="58" t="s">
        <v>673</v>
      </c>
      <c r="D6864" s="58" t="s">
        <v>674</v>
      </c>
      <c r="E6864" s="58">
        <v>473</v>
      </c>
      <c r="F6864" s="58">
        <v>24</v>
      </c>
      <c r="G6864" s="59">
        <v>5</v>
      </c>
      <c r="H6864" s="58" t="s">
        <v>751</v>
      </c>
      <c r="I6864" s="59">
        <v>3.79</v>
      </c>
      <c r="J6864">
        <v>1</v>
      </c>
      <c r="K6864" s="191"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1.96</v>
      </c>
      <c r="L6864" s="192" t="str">
        <f t="shared" si="107"/>
        <v>Ready to Drink473</v>
      </c>
      <c r="M6864" s="191">
        <f>VLOOKUP(L6864,'Slope %'!C:D,2,0)</f>
        <v>0.12</v>
      </c>
    </row>
    <row r="6865" spans="1:13" x14ac:dyDescent="0.25">
      <c r="A6865">
        <v>66237</v>
      </c>
      <c r="B6865" s="58" t="s">
        <v>5498</v>
      </c>
      <c r="C6865" s="58" t="s">
        <v>673</v>
      </c>
      <c r="D6865" s="58" t="s">
        <v>674</v>
      </c>
      <c r="E6865" s="58">
        <v>473</v>
      </c>
      <c r="F6865" s="58">
        <v>24</v>
      </c>
      <c r="G6865" s="59">
        <v>5</v>
      </c>
      <c r="H6865" s="58" t="s">
        <v>751</v>
      </c>
      <c r="I6865" s="59">
        <v>3.79</v>
      </c>
      <c r="J6865">
        <v>1</v>
      </c>
      <c r="K6865" s="191"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1.96</v>
      </c>
      <c r="L6865" s="192" t="str">
        <f t="shared" si="107"/>
        <v>Ready to Drink473</v>
      </c>
      <c r="M6865" s="191">
        <f>VLOOKUP(L6865,'Slope %'!C:D,2,0)</f>
        <v>0.12</v>
      </c>
    </row>
    <row r="6866" spans="1:13" x14ac:dyDescent="0.25">
      <c r="A6866">
        <v>66259</v>
      </c>
      <c r="B6866" s="58" t="s">
        <v>5499</v>
      </c>
      <c r="C6866" s="58" t="s">
        <v>673</v>
      </c>
      <c r="D6866" s="58" t="s">
        <v>674</v>
      </c>
      <c r="E6866" s="58">
        <v>473</v>
      </c>
      <c r="F6866" s="58">
        <v>24</v>
      </c>
      <c r="G6866" s="59">
        <v>5.5</v>
      </c>
      <c r="H6866" s="58" t="s">
        <v>751</v>
      </c>
      <c r="I6866" s="59">
        <v>3.79</v>
      </c>
      <c r="J6866">
        <v>1</v>
      </c>
      <c r="K6866" s="191"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2.15</v>
      </c>
      <c r="L6866" s="192" t="str">
        <f t="shared" si="107"/>
        <v>Ready to Drink473</v>
      </c>
      <c r="M6866" s="191">
        <f>VLOOKUP(L6866,'Slope %'!C:D,2,0)</f>
        <v>0.12</v>
      </c>
    </row>
    <row r="6867" spans="1:13" x14ac:dyDescent="0.25">
      <c r="A6867">
        <v>66259</v>
      </c>
      <c r="B6867" s="58" t="s">
        <v>5499</v>
      </c>
      <c r="C6867" s="58" t="s">
        <v>673</v>
      </c>
      <c r="D6867" s="58" t="s">
        <v>674</v>
      </c>
      <c r="E6867" s="58">
        <v>473</v>
      </c>
      <c r="F6867" s="58">
        <v>24</v>
      </c>
      <c r="G6867" s="59">
        <v>5.5</v>
      </c>
      <c r="H6867" s="58" t="s">
        <v>751</v>
      </c>
      <c r="I6867" s="59">
        <v>3.79</v>
      </c>
      <c r="J6867">
        <v>1</v>
      </c>
      <c r="K6867" s="191"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2.15</v>
      </c>
      <c r="L6867" s="192" t="str">
        <f t="shared" si="107"/>
        <v>Ready to Drink473</v>
      </c>
      <c r="M6867" s="191">
        <f>VLOOKUP(L6867,'Slope %'!C:D,2,0)</f>
        <v>0.12</v>
      </c>
    </row>
    <row r="6868" spans="1:13" x14ac:dyDescent="0.25">
      <c r="A6868">
        <v>66263</v>
      </c>
      <c r="B6868" s="58" t="s">
        <v>5500</v>
      </c>
      <c r="C6868" s="58" t="s">
        <v>673</v>
      </c>
      <c r="D6868" s="58" t="s">
        <v>1264</v>
      </c>
      <c r="E6868" s="58">
        <v>473</v>
      </c>
      <c r="F6868" s="58">
        <v>24</v>
      </c>
      <c r="G6868" s="59">
        <v>5</v>
      </c>
      <c r="H6868" s="58" t="s">
        <v>751</v>
      </c>
      <c r="I6868" s="59">
        <v>3.99</v>
      </c>
      <c r="J6868">
        <v>1</v>
      </c>
      <c r="K6868" s="191"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1.96</v>
      </c>
      <c r="L6868" s="192" t="str">
        <f t="shared" si="107"/>
        <v>Ready to Drink473</v>
      </c>
      <c r="M6868" s="191">
        <f>VLOOKUP(L6868,'Slope %'!C:D,2,0)</f>
        <v>0.12</v>
      </c>
    </row>
    <row r="6869" spans="1:13" x14ac:dyDescent="0.25">
      <c r="A6869">
        <v>66263</v>
      </c>
      <c r="B6869" s="58" t="s">
        <v>5500</v>
      </c>
      <c r="C6869" s="58" t="s">
        <v>673</v>
      </c>
      <c r="D6869" s="58" t="s">
        <v>1264</v>
      </c>
      <c r="E6869" s="58">
        <v>473</v>
      </c>
      <c r="F6869" s="58">
        <v>24</v>
      </c>
      <c r="G6869" s="59">
        <v>5</v>
      </c>
      <c r="H6869" s="58" t="s">
        <v>751</v>
      </c>
      <c r="I6869" s="59">
        <v>3.99</v>
      </c>
      <c r="J6869">
        <v>1</v>
      </c>
      <c r="K6869" s="191"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1.96</v>
      </c>
      <c r="L6869" s="192" t="str">
        <f t="shared" si="107"/>
        <v>Ready to Drink473</v>
      </c>
      <c r="M6869" s="191">
        <f>VLOOKUP(L6869,'Slope %'!C:D,2,0)</f>
        <v>0.12</v>
      </c>
    </row>
    <row r="6870" spans="1:13" x14ac:dyDescent="0.25">
      <c r="A6870">
        <v>66264</v>
      </c>
      <c r="B6870" s="58" t="s">
        <v>5501</v>
      </c>
      <c r="C6870" s="58" t="s">
        <v>673</v>
      </c>
      <c r="D6870" s="58" t="s">
        <v>750</v>
      </c>
      <c r="E6870" s="58">
        <v>1420</v>
      </c>
      <c r="F6870" s="58">
        <v>6</v>
      </c>
      <c r="G6870" s="59">
        <v>5.2</v>
      </c>
      <c r="H6870" s="58" t="s">
        <v>751</v>
      </c>
      <c r="I6870" s="59">
        <v>14.99</v>
      </c>
      <c r="J6870">
        <v>4</v>
      </c>
      <c r="K6870" s="191"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5.76</v>
      </c>
      <c r="L6870" s="192" t="str">
        <f t="shared" si="107"/>
        <v>Ready to Drink1420</v>
      </c>
      <c r="M6870" s="191">
        <f>VLOOKUP(L6870,'Slope %'!C:D,2,0)</f>
        <v>0.12</v>
      </c>
    </row>
    <row r="6871" spans="1:13" x14ac:dyDescent="0.25">
      <c r="A6871">
        <v>66264</v>
      </c>
      <c r="B6871" s="58" t="s">
        <v>5501</v>
      </c>
      <c r="C6871" s="58" t="s">
        <v>673</v>
      </c>
      <c r="D6871" s="58" t="s">
        <v>750</v>
      </c>
      <c r="E6871" s="58">
        <v>1420</v>
      </c>
      <c r="F6871" s="58">
        <v>6</v>
      </c>
      <c r="G6871" s="59">
        <v>5.2</v>
      </c>
      <c r="H6871" s="58" t="s">
        <v>751</v>
      </c>
      <c r="I6871" s="59">
        <v>14.99</v>
      </c>
      <c r="J6871">
        <v>4</v>
      </c>
      <c r="K6871" s="191"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5.76</v>
      </c>
      <c r="L6871" s="192" t="str">
        <f t="shared" si="107"/>
        <v>Ready to Drink1420</v>
      </c>
      <c r="M6871" s="191">
        <f>VLOOKUP(L6871,'Slope %'!C:D,2,0)</f>
        <v>0.12</v>
      </c>
    </row>
    <row r="6872" spans="1:13" x14ac:dyDescent="0.25">
      <c r="A6872">
        <v>66272</v>
      </c>
      <c r="B6872" s="58" t="s">
        <v>5502</v>
      </c>
      <c r="C6872" s="58" t="s">
        <v>423</v>
      </c>
      <c r="D6872" s="58" t="s">
        <v>787</v>
      </c>
      <c r="E6872" s="58">
        <v>750</v>
      </c>
      <c r="F6872" s="58">
        <v>6</v>
      </c>
      <c r="G6872" s="59">
        <v>12</v>
      </c>
      <c r="H6872" s="58" t="s">
        <v>421</v>
      </c>
      <c r="I6872" s="59">
        <v>78.989999999999995</v>
      </c>
      <c r="J6872">
        <v>1</v>
      </c>
      <c r="K6872" s="191"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7.03</v>
      </c>
      <c r="L6872" s="192" t="str">
        <f t="shared" si="107"/>
        <v>Wine750</v>
      </c>
      <c r="M6872" s="191">
        <f>VLOOKUP(L6872,'Slope %'!C:D,2,0)</f>
        <v>0.1</v>
      </c>
    </row>
    <row r="6873" spans="1:13" x14ac:dyDescent="0.25">
      <c r="A6873">
        <v>66281</v>
      </c>
      <c r="B6873" s="58" t="s">
        <v>5503</v>
      </c>
      <c r="C6873" s="58" t="s">
        <v>423</v>
      </c>
      <c r="D6873" s="58" t="s">
        <v>440</v>
      </c>
      <c r="E6873" s="58">
        <v>750</v>
      </c>
      <c r="F6873" s="58">
        <v>20</v>
      </c>
      <c r="G6873" s="59">
        <v>3</v>
      </c>
      <c r="H6873" s="58" t="s">
        <v>684</v>
      </c>
      <c r="I6873" s="59">
        <v>7.99</v>
      </c>
      <c r="J6873">
        <v>1</v>
      </c>
      <c r="K6873" s="191"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1.76</v>
      </c>
      <c r="L6873" s="192" t="str">
        <f t="shared" si="107"/>
        <v>Wine750</v>
      </c>
      <c r="M6873" s="191">
        <f>VLOOKUP(L6873,'Slope %'!C:D,2,0)</f>
        <v>0.1</v>
      </c>
    </row>
    <row r="6874" spans="1:13" x14ac:dyDescent="0.25">
      <c r="A6874">
        <v>66289</v>
      </c>
      <c r="B6874" s="58" t="s">
        <v>5504</v>
      </c>
      <c r="C6874" s="58" t="s">
        <v>410</v>
      </c>
      <c r="D6874" s="58" t="s">
        <v>717</v>
      </c>
      <c r="E6874" s="58">
        <v>750</v>
      </c>
      <c r="F6874" s="58">
        <v>12</v>
      </c>
      <c r="G6874" s="59">
        <v>11.7</v>
      </c>
      <c r="H6874" s="58" t="s">
        <v>1695</v>
      </c>
      <c r="I6874" s="59">
        <v>15.99</v>
      </c>
      <c r="J6874">
        <v>3</v>
      </c>
      <c r="K6874" s="191"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6.85</v>
      </c>
      <c r="L6874" s="192" t="str">
        <f t="shared" si="107"/>
        <v>Beer750</v>
      </c>
      <c r="M6874" s="191">
        <f>VLOOKUP(L6874,'Slope %'!C:D,2,0)</f>
        <v>0.12</v>
      </c>
    </row>
    <row r="6875" spans="1:13" x14ac:dyDescent="0.25">
      <c r="A6875">
        <v>66292</v>
      </c>
      <c r="B6875" s="58" t="s">
        <v>5505</v>
      </c>
      <c r="C6875" s="58" t="s">
        <v>410</v>
      </c>
      <c r="D6875" s="58" t="s">
        <v>717</v>
      </c>
      <c r="E6875" s="58">
        <v>473</v>
      </c>
      <c r="F6875" s="58">
        <v>24</v>
      </c>
      <c r="G6875" s="59">
        <v>6.5</v>
      </c>
      <c r="H6875" s="58" t="s">
        <v>1959</v>
      </c>
      <c r="I6875" s="59">
        <v>4.8899999999999997</v>
      </c>
      <c r="J6875">
        <v>1</v>
      </c>
      <c r="K6875" s="191"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2.4</v>
      </c>
      <c r="L6875" s="192" t="str">
        <f t="shared" si="107"/>
        <v>Beer473</v>
      </c>
      <c r="M6875" s="191">
        <f>VLOOKUP(L6875,'Slope %'!C:D,2,0)</f>
        <v>0.12</v>
      </c>
    </row>
    <row r="6876" spans="1:13" x14ac:dyDescent="0.25">
      <c r="A6876">
        <v>66292</v>
      </c>
      <c r="B6876" s="58" t="s">
        <v>5505</v>
      </c>
      <c r="C6876" s="58" t="s">
        <v>410</v>
      </c>
      <c r="D6876" s="58" t="s">
        <v>717</v>
      </c>
      <c r="E6876" s="58">
        <v>473</v>
      </c>
      <c r="F6876" s="58">
        <v>24</v>
      </c>
      <c r="G6876" s="59">
        <v>6.5</v>
      </c>
      <c r="H6876" s="58" t="s">
        <v>1959</v>
      </c>
      <c r="I6876" s="59">
        <v>4.8899999999999997</v>
      </c>
      <c r="J6876">
        <v>1</v>
      </c>
      <c r="K6876" s="191"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2.4</v>
      </c>
      <c r="L6876" s="192" t="str">
        <f t="shared" si="107"/>
        <v>Beer473</v>
      </c>
      <c r="M6876" s="191">
        <f>VLOOKUP(L6876,'Slope %'!C:D,2,0)</f>
        <v>0.12</v>
      </c>
    </row>
    <row r="6877" spans="1:13" x14ac:dyDescent="0.25">
      <c r="A6877">
        <v>66299</v>
      </c>
      <c r="B6877" s="58" t="s">
        <v>5506</v>
      </c>
      <c r="C6877" s="58" t="s">
        <v>673</v>
      </c>
      <c r="D6877" s="58" t="s">
        <v>1398</v>
      </c>
      <c r="E6877" s="58">
        <v>355</v>
      </c>
      <c r="F6877" s="58">
        <v>24</v>
      </c>
      <c r="G6877" s="59">
        <v>5</v>
      </c>
      <c r="H6877" s="58" t="s">
        <v>2131</v>
      </c>
      <c r="I6877" s="59">
        <v>3.98</v>
      </c>
      <c r="J6877">
        <v>1</v>
      </c>
      <c r="K6877" s="191"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1.57</v>
      </c>
      <c r="L6877" s="192" t="str">
        <f t="shared" si="107"/>
        <v>Ready to Drink355</v>
      </c>
      <c r="M6877" s="191">
        <f>VLOOKUP(L6877,'Slope %'!C:D,2,0)</f>
        <v>0.12</v>
      </c>
    </row>
    <row r="6878" spans="1:13" x14ac:dyDescent="0.25">
      <c r="A6878">
        <v>66299</v>
      </c>
      <c r="B6878" s="58" t="s">
        <v>5506</v>
      </c>
      <c r="C6878" s="58" t="s">
        <v>673</v>
      </c>
      <c r="D6878" s="58" t="s">
        <v>1398</v>
      </c>
      <c r="E6878" s="58">
        <v>355</v>
      </c>
      <c r="F6878" s="58">
        <v>24</v>
      </c>
      <c r="G6878" s="59">
        <v>5</v>
      </c>
      <c r="H6878" s="58" t="s">
        <v>2131</v>
      </c>
      <c r="I6878" s="59">
        <v>3.98</v>
      </c>
      <c r="J6878">
        <v>1</v>
      </c>
      <c r="K6878" s="191"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1.57</v>
      </c>
      <c r="L6878" s="192" t="str">
        <f t="shared" si="107"/>
        <v>Ready to Drink355</v>
      </c>
      <c r="M6878" s="191">
        <f>VLOOKUP(L6878,'Slope %'!C:D,2,0)</f>
        <v>0.12</v>
      </c>
    </row>
    <row r="6879" spans="1:13" x14ac:dyDescent="0.25">
      <c r="A6879">
        <v>66325</v>
      </c>
      <c r="B6879" s="58" t="s">
        <v>5507</v>
      </c>
      <c r="C6879" s="58" t="s">
        <v>414</v>
      </c>
      <c r="D6879" s="58" t="s">
        <v>440</v>
      </c>
      <c r="E6879" s="58">
        <v>750</v>
      </c>
      <c r="F6879" s="58">
        <v>6</v>
      </c>
      <c r="G6879" s="59">
        <v>33</v>
      </c>
      <c r="H6879" s="58" t="s">
        <v>1241</v>
      </c>
      <c r="I6879" s="59">
        <v>47.99</v>
      </c>
      <c r="J6879">
        <v>1</v>
      </c>
      <c r="K6879" s="191"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19.32</v>
      </c>
      <c r="L6879" s="192" t="str">
        <f t="shared" si="107"/>
        <v>Spirits750</v>
      </c>
      <c r="M6879" s="191">
        <f>VLOOKUP(L6879,'Slope %'!C:D,2,0)</f>
        <v>7.0000000000000007E-2</v>
      </c>
    </row>
    <row r="6880" spans="1:13" x14ac:dyDescent="0.25">
      <c r="A6880">
        <v>66332</v>
      </c>
      <c r="B6880" s="58" t="s">
        <v>5508</v>
      </c>
      <c r="C6880" s="58" t="s">
        <v>414</v>
      </c>
      <c r="D6880" s="58" t="s">
        <v>663</v>
      </c>
      <c r="E6880" s="58">
        <v>375</v>
      </c>
      <c r="F6880" s="58">
        <v>12</v>
      </c>
      <c r="G6880" s="59">
        <v>20</v>
      </c>
      <c r="H6880" s="58" t="s">
        <v>1657</v>
      </c>
      <c r="I6880" s="59">
        <v>19.989999999999998</v>
      </c>
      <c r="J6880">
        <v>1</v>
      </c>
      <c r="K6880" s="191"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6.65</v>
      </c>
      <c r="L6880" s="192" t="str">
        <f t="shared" si="107"/>
        <v>Spirits375</v>
      </c>
      <c r="M6880" s="191">
        <f>VLOOKUP(L6880,'Slope %'!C:D,2,0)</f>
        <v>0.1</v>
      </c>
    </row>
    <row r="6881" spans="1:13" x14ac:dyDescent="0.25">
      <c r="A6881">
        <v>66343</v>
      </c>
      <c r="B6881" s="58" t="s">
        <v>5509</v>
      </c>
      <c r="C6881" s="58" t="s">
        <v>414</v>
      </c>
      <c r="D6881" s="58" t="s">
        <v>1084</v>
      </c>
      <c r="E6881" s="58">
        <v>750</v>
      </c>
      <c r="F6881" s="58">
        <v>12</v>
      </c>
      <c r="G6881" s="59">
        <v>35</v>
      </c>
      <c r="H6881" s="58" t="s">
        <v>419</v>
      </c>
      <c r="I6881" s="59">
        <v>34.99</v>
      </c>
      <c r="J6881">
        <v>1</v>
      </c>
      <c r="K6881" s="191"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20.49</v>
      </c>
      <c r="L6881" s="192" t="str">
        <f t="shared" si="107"/>
        <v>Spirits750</v>
      </c>
      <c r="M6881" s="191">
        <f>VLOOKUP(L6881,'Slope %'!C:D,2,0)</f>
        <v>7.0000000000000007E-2</v>
      </c>
    </row>
    <row r="6882" spans="1:13" x14ac:dyDescent="0.25">
      <c r="A6882">
        <v>66386</v>
      </c>
      <c r="B6882" s="58" t="s">
        <v>5510</v>
      </c>
      <c r="C6882" s="58" t="s">
        <v>423</v>
      </c>
      <c r="D6882" s="58" t="s">
        <v>436</v>
      </c>
      <c r="E6882" s="58">
        <v>750</v>
      </c>
      <c r="F6882" s="58">
        <v>12</v>
      </c>
      <c r="G6882" s="59">
        <v>12.5</v>
      </c>
      <c r="H6882" s="58" t="s">
        <v>608</v>
      </c>
      <c r="I6882" s="59">
        <v>21.99</v>
      </c>
      <c r="J6882">
        <v>1</v>
      </c>
      <c r="K6882" s="191"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7.32</v>
      </c>
      <c r="L6882" s="192" t="str">
        <f t="shared" si="107"/>
        <v>Wine750</v>
      </c>
      <c r="M6882" s="191">
        <f>VLOOKUP(L6882,'Slope %'!C:D,2,0)</f>
        <v>0.1</v>
      </c>
    </row>
    <row r="6883" spans="1:13" x14ac:dyDescent="0.25">
      <c r="A6883">
        <v>66387</v>
      </c>
      <c r="B6883" s="58" t="s">
        <v>5511</v>
      </c>
      <c r="C6883" s="58" t="s">
        <v>414</v>
      </c>
      <c r="D6883" s="58" t="s">
        <v>460</v>
      </c>
      <c r="E6883" s="58">
        <v>700</v>
      </c>
      <c r="F6883" s="58">
        <v>6</v>
      </c>
      <c r="G6883" s="59">
        <v>43</v>
      </c>
      <c r="H6883" s="58" t="s">
        <v>416</v>
      </c>
      <c r="I6883" s="59">
        <v>54.99</v>
      </c>
      <c r="J6883">
        <v>1</v>
      </c>
      <c r="K6883" s="191"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23.5</v>
      </c>
      <c r="L6883" s="192" t="str">
        <f t="shared" si="107"/>
        <v>Spirits700</v>
      </c>
      <c r="M6883" s="191">
        <f>VLOOKUP(L6883,'Slope %'!C:D,2,0)</f>
        <v>7.0000000000000007E-2</v>
      </c>
    </row>
    <row r="6884" spans="1:13" x14ac:dyDescent="0.25">
      <c r="A6884">
        <v>66388</v>
      </c>
      <c r="B6884" s="58" t="s">
        <v>5512</v>
      </c>
      <c r="C6884" s="58" t="s">
        <v>410</v>
      </c>
      <c r="D6884" s="58" t="s">
        <v>906</v>
      </c>
      <c r="E6884" s="58">
        <v>473</v>
      </c>
      <c r="F6884" s="58">
        <v>24</v>
      </c>
      <c r="G6884" s="59">
        <v>4</v>
      </c>
      <c r="H6884" s="58" t="s">
        <v>3112</v>
      </c>
      <c r="I6884" s="59">
        <v>4.2</v>
      </c>
      <c r="J6884">
        <v>1</v>
      </c>
      <c r="K6884" s="191"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1.48</v>
      </c>
      <c r="L6884" s="192" t="str">
        <f t="shared" si="107"/>
        <v>Beer473</v>
      </c>
      <c r="M6884" s="191">
        <f>VLOOKUP(L6884,'Slope %'!C:D,2,0)</f>
        <v>0.12</v>
      </c>
    </row>
    <row r="6885" spans="1:13" x14ac:dyDescent="0.25">
      <c r="A6885">
        <v>66388</v>
      </c>
      <c r="B6885" s="58" t="s">
        <v>5512</v>
      </c>
      <c r="C6885" s="58" t="s">
        <v>410</v>
      </c>
      <c r="D6885" s="58" t="s">
        <v>906</v>
      </c>
      <c r="E6885" s="58">
        <v>473</v>
      </c>
      <c r="F6885" s="58">
        <v>24</v>
      </c>
      <c r="G6885" s="59">
        <v>4</v>
      </c>
      <c r="H6885" s="58" t="s">
        <v>1903</v>
      </c>
      <c r="I6885" s="59">
        <v>4.2</v>
      </c>
      <c r="J6885">
        <v>1</v>
      </c>
      <c r="K6885" s="191"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1.48</v>
      </c>
      <c r="L6885" s="192" t="str">
        <f t="shared" si="107"/>
        <v>Beer473</v>
      </c>
      <c r="M6885" s="191">
        <f>VLOOKUP(L6885,'Slope %'!C:D,2,0)</f>
        <v>0.12</v>
      </c>
    </row>
    <row r="6886" spans="1:13" x14ac:dyDescent="0.25">
      <c r="A6886">
        <v>66391</v>
      </c>
      <c r="B6886" s="58" t="s">
        <v>5513</v>
      </c>
      <c r="C6886" s="58" t="s">
        <v>410</v>
      </c>
      <c r="D6886" s="58" t="s">
        <v>906</v>
      </c>
      <c r="E6886" s="58">
        <v>473</v>
      </c>
      <c r="F6886" s="58">
        <v>24</v>
      </c>
      <c r="G6886" s="59">
        <v>4.5</v>
      </c>
      <c r="H6886" s="58" t="s">
        <v>3485</v>
      </c>
      <c r="I6886" s="59">
        <v>4.55</v>
      </c>
      <c r="J6886">
        <v>1</v>
      </c>
      <c r="K6886" s="191"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1.66</v>
      </c>
      <c r="L6886" s="192" t="str">
        <f t="shared" si="107"/>
        <v>Beer473</v>
      </c>
      <c r="M6886" s="191">
        <f>VLOOKUP(L6886,'Slope %'!C:D,2,0)</f>
        <v>0.12</v>
      </c>
    </row>
    <row r="6887" spans="1:13" x14ac:dyDescent="0.25">
      <c r="A6887">
        <v>66391</v>
      </c>
      <c r="B6887" s="58" t="s">
        <v>5513</v>
      </c>
      <c r="C6887" s="58" t="s">
        <v>410</v>
      </c>
      <c r="D6887" s="58" t="s">
        <v>906</v>
      </c>
      <c r="E6887" s="58">
        <v>473</v>
      </c>
      <c r="F6887" s="58">
        <v>24</v>
      </c>
      <c r="G6887" s="59">
        <v>4.5</v>
      </c>
      <c r="H6887" s="58" t="s">
        <v>3485</v>
      </c>
      <c r="I6887" s="59">
        <v>4.55</v>
      </c>
      <c r="J6887">
        <v>1</v>
      </c>
      <c r="K6887" s="191"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1.66</v>
      </c>
      <c r="L6887" s="192" t="str">
        <f t="shared" si="107"/>
        <v>Beer473</v>
      </c>
      <c r="M6887" s="191">
        <f>VLOOKUP(L6887,'Slope %'!C:D,2,0)</f>
        <v>0.12</v>
      </c>
    </row>
    <row r="6888" spans="1:13" x14ac:dyDescent="0.25">
      <c r="A6888">
        <v>66392</v>
      </c>
      <c r="B6888" s="58" t="s">
        <v>5514</v>
      </c>
      <c r="C6888" s="58" t="s">
        <v>423</v>
      </c>
      <c r="D6888" s="58" t="s">
        <v>440</v>
      </c>
      <c r="E6888" s="58">
        <v>750</v>
      </c>
      <c r="F6888" s="58">
        <v>12</v>
      </c>
      <c r="G6888" s="59">
        <v>12</v>
      </c>
      <c r="H6888" s="58" t="s">
        <v>608</v>
      </c>
      <c r="I6888" s="59">
        <v>15.99</v>
      </c>
      <c r="J6888">
        <v>1</v>
      </c>
      <c r="K6888" s="191"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7.03</v>
      </c>
      <c r="L6888" s="192" t="str">
        <f t="shared" si="107"/>
        <v>Wine750</v>
      </c>
      <c r="M6888" s="191">
        <f>VLOOKUP(L6888,'Slope %'!C:D,2,0)</f>
        <v>0.1</v>
      </c>
    </row>
    <row r="6889" spans="1:13" x14ac:dyDescent="0.25">
      <c r="A6889">
        <v>66394</v>
      </c>
      <c r="B6889" s="58" t="s">
        <v>5515</v>
      </c>
      <c r="C6889" s="58" t="s">
        <v>423</v>
      </c>
      <c r="D6889" s="58" t="s">
        <v>803</v>
      </c>
      <c r="E6889" s="58">
        <v>750</v>
      </c>
      <c r="F6889" s="58">
        <v>12</v>
      </c>
      <c r="G6889" s="59">
        <v>12.5</v>
      </c>
      <c r="H6889" s="58" t="s">
        <v>841</v>
      </c>
      <c r="I6889" s="59">
        <v>17.989999999999998</v>
      </c>
      <c r="J6889">
        <v>1</v>
      </c>
      <c r="K6889" s="191"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7.32</v>
      </c>
      <c r="L6889" s="192" t="str">
        <f t="shared" si="107"/>
        <v>Wine750</v>
      </c>
      <c r="M6889" s="191">
        <f>VLOOKUP(L6889,'Slope %'!C:D,2,0)</f>
        <v>0.1</v>
      </c>
    </row>
    <row r="6890" spans="1:13" x14ac:dyDescent="0.25">
      <c r="A6890">
        <v>66399</v>
      </c>
      <c r="B6890" s="58" t="s">
        <v>5516</v>
      </c>
      <c r="C6890" s="58" t="s">
        <v>410</v>
      </c>
      <c r="D6890" s="58" t="s">
        <v>621</v>
      </c>
      <c r="E6890" s="58">
        <v>355</v>
      </c>
      <c r="F6890" s="58">
        <v>24</v>
      </c>
      <c r="G6890" s="59">
        <v>4</v>
      </c>
      <c r="H6890" s="58" t="s">
        <v>2967</v>
      </c>
      <c r="I6890" s="59">
        <v>2.09</v>
      </c>
      <c r="J6890">
        <v>1</v>
      </c>
      <c r="K6890" s="191"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1.1100000000000001</v>
      </c>
      <c r="L6890" s="192" t="str">
        <f t="shared" si="107"/>
        <v>Beer355</v>
      </c>
      <c r="M6890" s="191">
        <f>VLOOKUP(L6890,'Slope %'!C:D,2,0)</f>
        <v>0.12</v>
      </c>
    </row>
    <row r="6891" spans="1:13" x14ac:dyDescent="0.25">
      <c r="A6891">
        <v>66399</v>
      </c>
      <c r="B6891" s="58" t="s">
        <v>5516</v>
      </c>
      <c r="C6891" s="58" t="s">
        <v>410</v>
      </c>
      <c r="D6891" s="58" t="s">
        <v>621</v>
      </c>
      <c r="E6891" s="58">
        <v>355</v>
      </c>
      <c r="F6891" s="58">
        <v>24</v>
      </c>
      <c r="G6891" s="59">
        <v>4</v>
      </c>
      <c r="H6891" s="58" t="s">
        <v>2967</v>
      </c>
      <c r="I6891" s="59">
        <v>2.09</v>
      </c>
      <c r="J6891">
        <v>1</v>
      </c>
      <c r="K6891" s="191"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1.1100000000000001</v>
      </c>
      <c r="L6891" s="192" t="str">
        <f t="shared" si="107"/>
        <v>Beer355</v>
      </c>
      <c r="M6891" s="191">
        <f>VLOOKUP(L6891,'Slope %'!C:D,2,0)</f>
        <v>0.12</v>
      </c>
    </row>
    <row r="6892" spans="1:13" x14ac:dyDescent="0.25">
      <c r="A6892">
        <v>66400</v>
      </c>
      <c r="B6892" s="58" t="s">
        <v>5071</v>
      </c>
      <c r="C6892" s="58" t="s">
        <v>423</v>
      </c>
      <c r="D6892" s="58" t="s">
        <v>803</v>
      </c>
      <c r="E6892" s="58">
        <v>1000</v>
      </c>
      <c r="F6892" s="58">
        <v>12</v>
      </c>
      <c r="G6892" s="59">
        <v>13</v>
      </c>
      <c r="H6892" s="58" t="s">
        <v>456</v>
      </c>
      <c r="I6892" s="59">
        <v>13.49</v>
      </c>
      <c r="J6892">
        <v>1</v>
      </c>
      <c r="K6892" s="191"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10.15</v>
      </c>
      <c r="L6892" s="192" t="str">
        <f t="shared" si="107"/>
        <v>Wine1000</v>
      </c>
      <c r="M6892" s="191">
        <f>VLOOKUP(L6892,'Slope %'!C:D,2,0)</f>
        <v>7.0000000000000007E-2</v>
      </c>
    </row>
    <row r="6893" spans="1:13" x14ac:dyDescent="0.25">
      <c r="A6893">
        <v>66402</v>
      </c>
      <c r="B6893" s="58" t="s">
        <v>5517</v>
      </c>
      <c r="C6893" s="58" t="s">
        <v>673</v>
      </c>
      <c r="D6893" s="58" t="s">
        <v>674</v>
      </c>
      <c r="E6893" s="58">
        <v>473</v>
      </c>
      <c r="F6893" s="58">
        <v>24</v>
      </c>
      <c r="G6893" s="59">
        <v>5.9</v>
      </c>
      <c r="H6893" s="58" t="s">
        <v>1283</v>
      </c>
      <c r="I6893" s="59">
        <v>3.99</v>
      </c>
      <c r="J6893">
        <v>1</v>
      </c>
      <c r="K6893" s="191"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2.31</v>
      </c>
      <c r="L6893" s="192" t="str">
        <f t="shared" si="107"/>
        <v>Ready to Drink473</v>
      </c>
      <c r="M6893" s="191">
        <f>VLOOKUP(L6893,'Slope %'!C:D,2,0)</f>
        <v>0.12</v>
      </c>
    </row>
    <row r="6894" spans="1:13" x14ac:dyDescent="0.25">
      <c r="A6894">
        <v>66406</v>
      </c>
      <c r="B6894" s="58" t="s">
        <v>5518</v>
      </c>
      <c r="C6894" s="58" t="s">
        <v>414</v>
      </c>
      <c r="D6894" s="58" t="s">
        <v>634</v>
      </c>
      <c r="E6894" s="58">
        <v>150</v>
      </c>
      <c r="F6894" s="58">
        <v>20</v>
      </c>
      <c r="G6894" s="59">
        <v>40</v>
      </c>
      <c r="H6894" s="58" t="s">
        <v>419</v>
      </c>
      <c r="I6894" s="59">
        <v>27.99</v>
      </c>
      <c r="J6894">
        <v>3</v>
      </c>
      <c r="K6894" s="191"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6.38</v>
      </c>
      <c r="L6894" s="192" t="str">
        <f t="shared" si="107"/>
        <v>Spirits150</v>
      </c>
      <c r="M6894" s="191">
        <f>VLOOKUP(L6894,'Slope %'!C:D,2,0)</f>
        <v>0.1</v>
      </c>
    </row>
    <row r="6895" spans="1:13" x14ac:dyDescent="0.25">
      <c r="A6895">
        <v>66416</v>
      </c>
      <c r="B6895" s="58" t="s">
        <v>5519</v>
      </c>
      <c r="C6895" s="58" t="s">
        <v>410</v>
      </c>
      <c r="D6895" s="58" t="s">
        <v>677</v>
      </c>
      <c r="E6895" s="58">
        <v>473</v>
      </c>
      <c r="F6895" s="58">
        <v>24</v>
      </c>
      <c r="G6895" s="59">
        <v>5.5</v>
      </c>
      <c r="H6895" s="58" t="s">
        <v>2967</v>
      </c>
      <c r="I6895" s="59">
        <v>4.59</v>
      </c>
      <c r="J6895">
        <v>1</v>
      </c>
      <c r="K6895" s="191"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2.0299999999999998</v>
      </c>
      <c r="L6895" s="192" t="str">
        <f t="shared" si="107"/>
        <v>Beer473</v>
      </c>
      <c r="M6895" s="191">
        <f>VLOOKUP(L6895,'Slope %'!C:D,2,0)</f>
        <v>0.12</v>
      </c>
    </row>
    <row r="6896" spans="1:13" x14ac:dyDescent="0.25">
      <c r="A6896">
        <v>66416</v>
      </c>
      <c r="B6896" s="58" t="s">
        <v>5519</v>
      </c>
      <c r="C6896" s="58" t="s">
        <v>410</v>
      </c>
      <c r="D6896" s="58" t="s">
        <v>677</v>
      </c>
      <c r="E6896" s="58">
        <v>473</v>
      </c>
      <c r="F6896" s="58">
        <v>24</v>
      </c>
      <c r="G6896" s="59">
        <v>5.5</v>
      </c>
      <c r="H6896" s="58" t="s">
        <v>2967</v>
      </c>
      <c r="I6896" s="59">
        <v>4.59</v>
      </c>
      <c r="J6896">
        <v>1</v>
      </c>
      <c r="K6896" s="191"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2.0299999999999998</v>
      </c>
      <c r="L6896" s="192" t="str">
        <f t="shared" si="107"/>
        <v>Beer473</v>
      </c>
      <c r="M6896" s="191">
        <f>VLOOKUP(L6896,'Slope %'!C:D,2,0)</f>
        <v>0.12</v>
      </c>
    </row>
    <row r="6897" spans="1:13" x14ac:dyDescent="0.25">
      <c r="A6897">
        <v>66417</v>
      </c>
      <c r="B6897" s="58" t="s">
        <v>5520</v>
      </c>
      <c r="C6897" s="58" t="s">
        <v>423</v>
      </c>
      <c r="D6897" s="58" t="s">
        <v>803</v>
      </c>
      <c r="E6897" s="58">
        <v>750</v>
      </c>
      <c r="F6897" s="58">
        <v>6</v>
      </c>
      <c r="G6897" s="59">
        <v>13.5</v>
      </c>
      <c r="H6897" s="58" t="s">
        <v>471</v>
      </c>
      <c r="I6897" s="59">
        <v>16.989999999999998</v>
      </c>
      <c r="J6897">
        <v>1</v>
      </c>
      <c r="K6897" s="191"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7.9</v>
      </c>
      <c r="L6897" s="192" t="str">
        <f t="shared" si="107"/>
        <v>Wine750</v>
      </c>
      <c r="M6897" s="191">
        <f>VLOOKUP(L6897,'Slope %'!C:D,2,0)</f>
        <v>0.1</v>
      </c>
    </row>
    <row r="6898" spans="1:13" x14ac:dyDescent="0.25">
      <c r="A6898">
        <v>66464</v>
      </c>
      <c r="B6898" s="58" t="s">
        <v>5521</v>
      </c>
      <c r="C6898" s="58" t="s">
        <v>414</v>
      </c>
      <c r="D6898" s="58" t="s">
        <v>552</v>
      </c>
      <c r="E6898" s="58">
        <v>1000</v>
      </c>
      <c r="F6898" s="58">
        <v>6</v>
      </c>
      <c r="G6898" s="59">
        <v>33</v>
      </c>
      <c r="H6898" s="58" t="s">
        <v>421</v>
      </c>
      <c r="I6898" s="59">
        <v>44.99</v>
      </c>
      <c r="J6898">
        <v>20</v>
      </c>
      <c r="K6898" s="191"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25.76</v>
      </c>
      <c r="L6898" s="192" t="str">
        <f t="shared" si="107"/>
        <v>Spirits1000</v>
      </c>
      <c r="M6898" s="191">
        <f>VLOOKUP(L6898,'Slope %'!C:D,2,0)</f>
        <v>0.05</v>
      </c>
    </row>
    <row r="6899" spans="1:13" x14ac:dyDescent="0.25">
      <c r="A6899">
        <v>66515</v>
      </c>
      <c r="B6899" s="58" t="s">
        <v>5522</v>
      </c>
      <c r="C6899" s="58" t="s">
        <v>414</v>
      </c>
      <c r="D6899" s="58" t="s">
        <v>663</v>
      </c>
      <c r="E6899" s="58">
        <v>750</v>
      </c>
      <c r="F6899" s="58">
        <v>12</v>
      </c>
      <c r="G6899" s="59">
        <v>30</v>
      </c>
      <c r="H6899" s="58" t="s">
        <v>1657</v>
      </c>
      <c r="I6899" s="59">
        <v>28.99</v>
      </c>
      <c r="J6899">
        <v>1</v>
      </c>
      <c r="K6899" s="191"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17.57</v>
      </c>
      <c r="L6899" s="192" t="str">
        <f t="shared" si="107"/>
        <v>Spirits750</v>
      </c>
      <c r="M6899" s="191">
        <f>VLOOKUP(L6899,'Slope %'!C:D,2,0)</f>
        <v>7.0000000000000007E-2</v>
      </c>
    </row>
    <row r="6900" spans="1:13" x14ac:dyDescent="0.25">
      <c r="A6900">
        <v>66518</v>
      </c>
      <c r="B6900" s="58" t="s">
        <v>5523</v>
      </c>
      <c r="C6900" s="58" t="s">
        <v>414</v>
      </c>
      <c r="D6900" s="58" t="s">
        <v>663</v>
      </c>
      <c r="E6900" s="58">
        <v>750</v>
      </c>
      <c r="F6900" s="58">
        <v>12</v>
      </c>
      <c r="G6900" s="59">
        <v>30</v>
      </c>
      <c r="H6900" s="58" t="s">
        <v>1657</v>
      </c>
      <c r="I6900" s="59">
        <v>28.99</v>
      </c>
      <c r="J6900">
        <v>1</v>
      </c>
      <c r="K6900" s="191"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17.57</v>
      </c>
      <c r="L6900" s="192" t="str">
        <f t="shared" si="107"/>
        <v>Spirits750</v>
      </c>
      <c r="M6900" s="191">
        <f>VLOOKUP(L6900,'Slope %'!C:D,2,0)</f>
        <v>7.0000000000000007E-2</v>
      </c>
    </row>
    <row r="6901" spans="1:13" x14ac:dyDescent="0.25">
      <c r="A6901">
        <v>66541</v>
      </c>
      <c r="B6901" s="58" t="s">
        <v>5524</v>
      </c>
      <c r="C6901" s="58" t="s">
        <v>414</v>
      </c>
      <c r="D6901" s="58" t="s">
        <v>1568</v>
      </c>
      <c r="E6901" s="58">
        <v>375</v>
      </c>
      <c r="F6901" s="58">
        <v>12</v>
      </c>
      <c r="G6901" s="59">
        <v>26</v>
      </c>
      <c r="H6901" s="58" t="s">
        <v>2073</v>
      </c>
      <c r="I6901" s="59">
        <v>24.95</v>
      </c>
      <c r="J6901">
        <v>1</v>
      </c>
      <c r="K6901" s="191"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8.64</v>
      </c>
      <c r="L6901" s="192" t="str">
        <f t="shared" si="107"/>
        <v>Spirits375</v>
      </c>
      <c r="M6901" s="191">
        <f>VLOOKUP(L6901,'Slope %'!C:D,2,0)</f>
        <v>0.1</v>
      </c>
    </row>
    <row r="6902" spans="1:13" x14ac:dyDescent="0.25">
      <c r="A6902">
        <v>66551</v>
      </c>
      <c r="B6902" s="58" t="s">
        <v>5525</v>
      </c>
      <c r="C6902" s="58" t="s">
        <v>410</v>
      </c>
      <c r="D6902" s="58" t="s">
        <v>411</v>
      </c>
      <c r="E6902" s="58">
        <v>473</v>
      </c>
      <c r="F6902" s="58">
        <v>24</v>
      </c>
      <c r="G6902" s="59">
        <v>4.2</v>
      </c>
      <c r="H6902" s="58" t="s">
        <v>2781</v>
      </c>
      <c r="I6902" s="59">
        <v>3.85</v>
      </c>
      <c r="J6902">
        <v>1</v>
      </c>
      <c r="K6902" s="191"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1.55</v>
      </c>
      <c r="L6902" s="192" t="str">
        <f t="shared" si="107"/>
        <v>Beer473</v>
      </c>
      <c r="M6902" s="191">
        <f>VLOOKUP(L6902,'Slope %'!C:D,2,0)</f>
        <v>0.12</v>
      </c>
    </row>
    <row r="6903" spans="1:13" x14ac:dyDescent="0.25">
      <c r="A6903">
        <v>66551</v>
      </c>
      <c r="B6903" s="58" t="s">
        <v>5525</v>
      </c>
      <c r="C6903" s="58" t="s">
        <v>410</v>
      </c>
      <c r="D6903" s="58" t="s">
        <v>411</v>
      </c>
      <c r="E6903" s="58">
        <v>473</v>
      </c>
      <c r="F6903" s="58">
        <v>24</v>
      </c>
      <c r="G6903" s="59">
        <v>4.2</v>
      </c>
      <c r="H6903" s="58" t="s">
        <v>2781</v>
      </c>
      <c r="I6903" s="59">
        <v>3.85</v>
      </c>
      <c r="J6903">
        <v>1</v>
      </c>
      <c r="K6903" s="191"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1.55</v>
      </c>
      <c r="L6903" s="192" t="str">
        <f t="shared" si="107"/>
        <v>Beer473</v>
      </c>
      <c r="M6903" s="191">
        <f>VLOOKUP(L6903,'Slope %'!C:D,2,0)</f>
        <v>0.12</v>
      </c>
    </row>
    <row r="6904" spans="1:13" x14ac:dyDescent="0.25">
      <c r="A6904">
        <v>66553</v>
      </c>
      <c r="B6904" s="58" t="s">
        <v>5526</v>
      </c>
      <c r="C6904" s="58" t="s">
        <v>410</v>
      </c>
      <c r="D6904" s="58" t="s">
        <v>621</v>
      </c>
      <c r="E6904" s="58">
        <v>2130</v>
      </c>
      <c r="F6904" s="58">
        <v>4</v>
      </c>
      <c r="G6904" s="59">
        <v>4</v>
      </c>
      <c r="H6904" s="58" t="s">
        <v>1613</v>
      </c>
      <c r="I6904" s="59">
        <v>15</v>
      </c>
      <c r="J6904">
        <v>6</v>
      </c>
      <c r="K6904" s="191"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6.65</v>
      </c>
      <c r="L6904" s="192" t="str">
        <f t="shared" si="107"/>
        <v>Beer2130</v>
      </c>
      <c r="M6904" s="191">
        <f>VLOOKUP(L6904,'Slope %'!C:D,2,0)</f>
        <v>0.1</v>
      </c>
    </row>
    <row r="6905" spans="1:13" x14ac:dyDescent="0.25">
      <c r="A6905">
        <v>66553</v>
      </c>
      <c r="B6905" s="58" t="s">
        <v>5526</v>
      </c>
      <c r="C6905" s="58" t="s">
        <v>410</v>
      </c>
      <c r="D6905" s="58" t="s">
        <v>621</v>
      </c>
      <c r="E6905" s="58">
        <v>2130</v>
      </c>
      <c r="F6905" s="58">
        <v>4</v>
      </c>
      <c r="G6905" s="59">
        <v>4</v>
      </c>
      <c r="H6905" s="58" t="s">
        <v>1613</v>
      </c>
      <c r="I6905" s="59">
        <v>15</v>
      </c>
      <c r="J6905">
        <v>6</v>
      </c>
      <c r="K6905" s="191"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6.65</v>
      </c>
      <c r="L6905" s="192" t="str">
        <f t="shared" si="107"/>
        <v>Beer2130</v>
      </c>
      <c r="M6905" s="191">
        <f>VLOOKUP(L6905,'Slope %'!C:D,2,0)</f>
        <v>0.1</v>
      </c>
    </row>
    <row r="6906" spans="1:13" x14ac:dyDescent="0.25">
      <c r="A6906">
        <v>66558</v>
      </c>
      <c r="B6906" s="58" t="s">
        <v>5527</v>
      </c>
      <c r="C6906" s="58" t="s">
        <v>410</v>
      </c>
      <c r="D6906" s="58" t="s">
        <v>411</v>
      </c>
      <c r="E6906" s="58">
        <v>2130</v>
      </c>
      <c r="F6906" s="58">
        <v>4</v>
      </c>
      <c r="G6906" s="59">
        <v>4.5</v>
      </c>
      <c r="H6906" s="58" t="s">
        <v>1613</v>
      </c>
      <c r="I6906" s="59">
        <v>15</v>
      </c>
      <c r="J6906">
        <v>6</v>
      </c>
      <c r="K6906" s="191"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7.48</v>
      </c>
      <c r="L6906" s="192" t="str">
        <f t="shared" si="107"/>
        <v>Beer2130</v>
      </c>
      <c r="M6906" s="191">
        <f>VLOOKUP(L6906,'Slope %'!C:D,2,0)</f>
        <v>0.1</v>
      </c>
    </row>
    <row r="6907" spans="1:13" x14ac:dyDescent="0.25">
      <c r="A6907">
        <v>66558</v>
      </c>
      <c r="B6907" s="58" t="s">
        <v>5527</v>
      </c>
      <c r="C6907" s="58" t="s">
        <v>410</v>
      </c>
      <c r="D6907" s="58" t="s">
        <v>411</v>
      </c>
      <c r="E6907" s="58">
        <v>2130</v>
      </c>
      <c r="F6907" s="58">
        <v>4</v>
      </c>
      <c r="G6907" s="59">
        <v>4.5</v>
      </c>
      <c r="H6907" s="58" t="s">
        <v>1613</v>
      </c>
      <c r="I6907" s="59">
        <v>15</v>
      </c>
      <c r="J6907">
        <v>6</v>
      </c>
      <c r="K6907" s="191"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7.48</v>
      </c>
      <c r="L6907" s="192" t="str">
        <f t="shared" si="107"/>
        <v>Beer2130</v>
      </c>
      <c r="M6907" s="191">
        <f>VLOOKUP(L6907,'Slope %'!C:D,2,0)</f>
        <v>0.1</v>
      </c>
    </row>
    <row r="6908" spans="1:13" x14ac:dyDescent="0.25">
      <c r="A6908">
        <v>66560</v>
      </c>
      <c r="B6908" s="58" t="s">
        <v>5528</v>
      </c>
      <c r="C6908" s="58" t="s">
        <v>410</v>
      </c>
      <c r="D6908" s="58" t="s">
        <v>621</v>
      </c>
      <c r="E6908" s="58">
        <v>473</v>
      </c>
      <c r="F6908" s="58">
        <v>24</v>
      </c>
      <c r="G6908" s="59">
        <v>4</v>
      </c>
      <c r="H6908" s="58" t="s">
        <v>1613</v>
      </c>
      <c r="I6908" s="59">
        <v>3.5</v>
      </c>
      <c r="J6908">
        <v>1</v>
      </c>
      <c r="K6908" s="191"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1.48</v>
      </c>
      <c r="L6908" s="192" t="str">
        <f t="shared" si="107"/>
        <v>Beer473</v>
      </c>
      <c r="M6908" s="191">
        <f>VLOOKUP(L6908,'Slope %'!C:D,2,0)</f>
        <v>0.12</v>
      </c>
    </row>
    <row r="6909" spans="1:13" x14ac:dyDescent="0.25">
      <c r="A6909">
        <v>66560</v>
      </c>
      <c r="B6909" s="58" t="s">
        <v>5528</v>
      </c>
      <c r="C6909" s="58" t="s">
        <v>410</v>
      </c>
      <c r="D6909" s="58" t="s">
        <v>621</v>
      </c>
      <c r="E6909" s="58">
        <v>473</v>
      </c>
      <c r="F6909" s="58">
        <v>24</v>
      </c>
      <c r="G6909" s="59">
        <v>4</v>
      </c>
      <c r="H6909" s="58" t="s">
        <v>1613</v>
      </c>
      <c r="I6909" s="59">
        <v>3.5</v>
      </c>
      <c r="J6909">
        <v>1</v>
      </c>
      <c r="K6909" s="191"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1.48</v>
      </c>
      <c r="L6909" s="192" t="str">
        <f t="shared" si="107"/>
        <v>Beer473</v>
      </c>
      <c r="M6909" s="191">
        <f>VLOOKUP(L6909,'Slope %'!C:D,2,0)</f>
        <v>0.12</v>
      </c>
    </row>
    <row r="6910" spans="1:13" x14ac:dyDescent="0.25">
      <c r="A6910">
        <v>66572</v>
      </c>
      <c r="B6910" s="58" t="s">
        <v>5529</v>
      </c>
      <c r="C6910" s="58" t="s">
        <v>410</v>
      </c>
      <c r="D6910" s="58" t="s">
        <v>717</v>
      </c>
      <c r="E6910" s="58">
        <v>473</v>
      </c>
      <c r="F6910" s="58">
        <v>24</v>
      </c>
      <c r="G6910" s="59">
        <v>9</v>
      </c>
      <c r="H6910" s="58" t="s">
        <v>1959</v>
      </c>
      <c r="I6910" s="59">
        <v>5.5</v>
      </c>
      <c r="J6910">
        <v>1</v>
      </c>
      <c r="K6910" s="191"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3.32</v>
      </c>
      <c r="L6910" s="192" t="str">
        <f t="shared" si="107"/>
        <v>Beer473</v>
      </c>
      <c r="M6910" s="191">
        <f>VLOOKUP(L6910,'Slope %'!C:D,2,0)</f>
        <v>0.12</v>
      </c>
    </row>
    <row r="6911" spans="1:13" x14ac:dyDescent="0.25">
      <c r="A6911">
        <v>66572</v>
      </c>
      <c r="B6911" s="58" t="s">
        <v>5529</v>
      </c>
      <c r="C6911" s="58" t="s">
        <v>410</v>
      </c>
      <c r="D6911" s="58" t="s">
        <v>717</v>
      </c>
      <c r="E6911" s="58">
        <v>473</v>
      </c>
      <c r="F6911" s="58">
        <v>24</v>
      </c>
      <c r="G6911" s="59">
        <v>9</v>
      </c>
      <c r="H6911" s="58" t="s">
        <v>1959</v>
      </c>
      <c r="I6911" s="59">
        <v>5.5</v>
      </c>
      <c r="J6911">
        <v>1</v>
      </c>
      <c r="K6911" s="191"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3.32</v>
      </c>
      <c r="L6911" s="192" t="str">
        <f t="shared" si="107"/>
        <v>Beer473</v>
      </c>
      <c r="M6911" s="191">
        <f>VLOOKUP(L6911,'Slope %'!C:D,2,0)</f>
        <v>0.12</v>
      </c>
    </row>
    <row r="6912" spans="1:13" x14ac:dyDescent="0.25">
      <c r="A6912">
        <v>66575</v>
      </c>
      <c r="B6912" s="58" t="s">
        <v>5530</v>
      </c>
      <c r="C6912" s="58" t="s">
        <v>414</v>
      </c>
      <c r="D6912" s="58" t="s">
        <v>552</v>
      </c>
      <c r="E6912" s="58">
        <v>710</v>
      </c>
      <c r="F6912" s="58">
        <v>6</v>
      </c>
      <c r="G6912" s="59">
        <v>20</v>
      </c>
      <c r="H6912" s="58" t="s">
        <v>5531</v>
      </c>
      <c r="I6912" s="59">
        <v>31.99</v>
      </c>
      <c r="J6912">
        <v>1</v>
      </c>
      <c r="K6912" s="191"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11.09</v>
      </c>
      <c r="L6912" s="192" t="str">
        <f t="shared" si="107"/>
        <v>Spirits710</v>
      </c>
      <c r="M6912" s="191">
        <f>VLOOKUP(L6912,'Slope %'!C:D,2,0)</f>
        <v>7.0000000000000007E-2</v>
      </c>
    </row>
    <row r="6913" spans="1:13" x14ac:dyDescent="0.25">
      <c r="A6913">
        <v>66577</v>
      </c>
      <c r="B6913" s="58" t="s">
        <v>5532</v>
      </c>
      <c r="C6913" s="58" t="s">
        <v>410</v>
      </c>
      <c r="D6913" s="58" t="s">
        <v>621</v>
      </c>
      <c r="E6913" s="58">
        <v>473</v>
      </c>
      <c r="F6913" s="58">
        <v>24</v>
      </c>
      <c r="G6913" s="59">
        <v>3.9</v>
      </c>
      <c r="H6913" s="58" t="s">
        <v>1526</v>
      </c>
      <c r="I6913" s="59">
        <v>3.49</v>
      </c>
      <c r="J6913">
        <v>1</v>
      </c>
      <c r="K6913" s="191"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1.44</v>
      </c>
      <c r="L6913" s="192" t="str">
        <f t="shared" si="107"/>
        <v>Beer473</v>
      </c>
      <c r="M6913" s="191">
        <f>VLOOKUP(L6913,'Slope %'!C:D,2,0)</f>
        <v>0.12</v>
      </c>
    </row>
    <row r="6914" spans="1:13" x14ac:dyDescent="0.25">
      <c r="A6914">
        <v>66577</v>
      </c>
      <c r="B6914" s="58" t="s">
        <v>5532</v>
      </c>
      <c r="C6914" s="58" t="s">
        <v>410</v>
      </c>
      <c r="D6914" s="58" t="s">
        <v>621</v>
      </c>
      <c r="E6914" s="58">
        <v>473</v>
      </c>
      <c r="F6914" s="58">
        <v>24</v>
      </c>
      <c r="G6914" s="59">
        <v>3.9</v>
      </c>
      <c r="H6914" s="58" t="s">
        <v>1526</v>
      </c>
      <c r="I6914" s="59">
        <v>3.49</v>
      </c>
      <c r="J6914">
        <v>1</v>
      </c>
      <c r="K6914" s="191"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1.44</v>
      </c>
      <c r="L6914" s="192" t="str">
        <f t="shared" si="107"/>
        <v>Beer473</v>
      </c>
      <c r="M6914" s="191">
        <f>VLOOKUP(L6914,'Slope %'!C:D,2,0)</f>
        <v>0.12</v>
      </c>
    </row>
    <row r="6915" spans="1:13" x14ac:dyDescent="0.25">
      <c r="A6915">
        <v>66580</v>
      </c>
      <c r="B6915" s="58" t="s">
        <v>5533</v>
      </c>
      <c r="C6915" s="58" t="s">
        <v>410</v>
      </c>
      <c r="D6915" s="58" t="s">
        <v>717</v>
      </c>
      <c r="E6915" s="58">
        <v>473</v>
      </c>
      <c r="F6915" s="58">
        <v>24</v>
      </c>
      <c r="G6915" s="59">
        <v>8.5</v>
      </c>
      <c r="H6915" s="58" t="s">
        <v>412</v>
      </c>
      <c r="I6915" s="59">
        <v>3.14</v>
      </c>
      <c r="J6915">
        <v>1</v>
      </c>
      <c r="K6915" s="191"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3.14</v>
      </c>
      <c r="L6915" s="192" t="str">
        <f t="shared" ref="L6915:L6978" si="108">(_xlfn.CONCAT(C6915,E6915))</f>
        <v>Beer473</v>
      </c>
      <c r="M6915" s="191">
        <f>VLOOKUP(L6915,'Slope %'!C:D,2,0)</f>
        <v>0.12</v>
      </c>
    </row>
    <row r="6916" spans="1:13" x14ac:dyDescent="0.25">
      <c r="A6916">
        <v>66580</v>
      </c>
      <c r="B6916" s="58" t="s">
        <v>5533</v>
      </c>
      <c r="C6916" s="58" t="s">
        <v>410</v>
      </c>
      <c r="D6916" s="58" t="s">
        <v>717</v>
      </c>
      <c r="E6916" s="58">
        <v>473</v>
      </c>
      <c r="F6916" s="58">
        <v>24</v>
      </c>
      <c r="G6916" s="59">
        <v>8.5</v>
      </c>
      <c r="H6916" s="58" t="s">
        <v>412</v>
      </c>
      <c r="I6916" s="59">
        <v>3.14</v>
      </c>
      <c r="J6916">
        <v>1</v>
      </c>
      <c r="K6916" s="191"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3.14</v>
      </c>
      <c r="L6916" s="192" t="str">
        <f t="shared" si="108"/>
        <v>Beer473</v>
      </c>
      <c r="M6916" s="191">
        <f>VLOOKUP(L6916,'Slope %'!C:D,2,0)</f>
        <v>0.12</v>
      </c>
    </row>
    <row r="6917" spans="1:13" x14ac:dyDescent="0.25">
      <c r="A6917">
        <v>66581</v>
      </c>
      <c r="B6917" s="58" t="s">
        <v>5534</v>
      </c>
      <c r="C6917" s="58" t="s">
        <v>414</v>
      </c>
      <c r="D6917" s="58" t="s">
        <v>1568</v>
      </c>
      <c r="E6917" s="58">
        <v>710</v>
      </c>
      <c r="F6917" s="58">
        <v>6</v>
      </c>
      <c r="G6917" s="59">
        <v>20</v>
      </c>
      <c r="H6917" s="58" t="s">
        <v>5531</v>
      </c>
      <c r="I6917" s="59">
        <v>31.99</v>
      </c>
      <c r="J6917">
        <v>1</v>
      </c>
      <c r="K6917" s="191"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11.09</v>
      </c>
      <c r="L6917" s="192" t="str">
        <f t="shared" si="108"/>
        <v>Spirits710</v>
      </c>
      <c r="M6917" s="191">
        <f>VLOOKUP(L6917,'Slope %'!C:D,2,0)</f>
        <v>7.0000000000000007E-2</v>
      </c>
    </row>
    <row r="6918" spans="1:13" x14ac:dyDescent="0.25">
      <c r="A6918">
        <v>66582</v>
      </c>
      <c r="B6918" s="58" t="s">
        <v>5535</v>
      </c>
      <c r="C6918" s="58" t="s">
        <v>423</v>
      </c>
      <c r="D6918" s="58" t="s">
        <v>436</v>
      </c>
      <c r="E6918" s="58">
        <v>750</v>
      </c>
      <c r="F6918" s="58">
        <v>12</v>
      </c>
      <c r="G6918" s="59">
        <v>13</v>
      </c>
      <c r="H6918" s="58" t="s">
        <v>586</v>
      </c>
      <c r="I6918" s="59">
        <v>25.99</v>
      </c>
      <c r="J6918">
        <v>1</v>
      </c>
      <c r="K6918" s="191"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7.61</v>
      </c>
      <c r="L6918" s="192" t="str">
        <f t="shared" si="108"/>
        <v>Wine750</v>
      </c>
      <c r="M6918" s="191">
        <f>VLOOKUP(L6918,'Slope %'!C:D,2,0)</f>
        <v>0.1</v>
      </c>
    </row>
    <row r="6919" spans="1:13" x14ac:dyDescent="0.25">
      <c r="A6919">
        <v>66589</v>
      </c>
      <c r="B6919" s="58" t="s">
        <v>5536</v>
      </c>
      <c r="C6919" s="58" t="s">
        <v>423</v>
      </c>
      <c r="D6919" s="58" t="s">
        <v>424</v>
      </c>
      <c r="E6919" s="58">
        <v>750</v>
      </c>
      <c r="F6919" s="58">
        <v>12</v>
      </c>
      <c r="G6919" s="59">
        <v>12.5</v>
      </c>
      <c r="H6919" s="58" t="s">
        <v>586</v>
      </c>
      <c r="I6919" s="59">
        <v>28.49</v>
      </c>
      <c r="J6919">
        <v>1</v>
      </c>
      <c r="K6919" s="191"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7.32</v>
      </c>
      <c r="L6919" s="192" t="str">
        <f t="shared" si="108"/>
        <v>Wine750</v>
      </c>
      <c r="M6919" s="191">
        <f>VLOOKUP(L6919,'Slope %'!C:D,2,0)</f>
        <v>0.1</v>
      </c>
    </row>
    <row r="6920" spans="1:13" x14ac:dyDescent="0.25">
      <c r="A6920">
        <v>66592</v>
      </c>
      <c r="B6920" s="58" t="s">
        <v>5537</v>
      </c>
      <c r="C6920" s="58" t="s">
        <v>423</v>
      </c>
      <c r="D6920" s="58" t="s">
        <v>575</v>
      </c>
      <c r="E6920" s="58">
        <v>750</v>
      </c>
      <c r="F6920" s="58">
        <v>12</v>
      </c>
      <c r="G6920" s="59">
        <v>13</v>
      </c>
      <c r="H6920" s="58" t="s">
        <v>586</v>
      </c>
      <c r="I6920" s="59">
        <v>22.99</v>
      </c>
      <c r="J6920">
        <v>1</v>
      </c>
      <c r="K6920" s="191"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7.61</v>
      </c>
      <c r="L6920" s="192" t="str">
        <f t="shared" si="108"/>
        <v>Wine750</v>
      </c>
      <c r="M6920" s="191">
        <f>VLOOKUP(L6920,'Slope %'!C:D,2,0)</f>
        <v>0.1</v>
      </c>
    </row>
    <row r="6921" spans="1:13" x14ac:dyDescent="0.25">
      <c r="A6921">
        <v>66593</v>
      </c>
      <c r="B6921" s="58" t="s">
        <v>5538</v>
      </c>
      <c r="C6921" s="58" t="s">
        <v>414</v>
      </c>
      <c r="D6921" s="58" t="s">
        <v>488</v>
      </c>
      <c r="E6921" s="58">
        <v>750</v>
      </c>
      <c r="F6921" s="58">
        <v>12</v>
      </c>
      <c r="G6921" s="59">
        <v>45</v>
      </c>
      <c r="H6921" s="58" t="s">
        <v>416</v>
      </c>
      <c r="I6921" s="59">
        <v>33.99</v>
      </c>
      <c r="J6921">
        <v>1</v>
      </c>
      <c r="K6921" s="191"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26.35</v>
      </c>
      <c r="L6921" s="192" t="str">
        <f t="shared" si="108"/>
        <v>Spirits750</v>
      </c>
      <c r="M6921" s="191">
        <f>VLOOKUP(L6921,'Slope %'!C:D,2,0)</f>
        <v>7.0000000000000007E-2</v>
      </c>
    </row>
    <row r="6922" spans="1:13" x14ac:dyDescent="0.25">
      <c r="A6922">
        <v>66596</v>
      </c>
      <c r="B6922" s="58" t="s">
        <v>5539</v>
      </c>
      <c r="C6922" s="58" t="s">
        <v>423</v>
      </c>
      <c r="D6922" s="58" t="s">
        <v>465</v>
      </c>
      <c r="E6922" s="58">
        <v>750</v>
      </c>
      <c r="F6922" s="58">
        <v>12</v>
      </c>
      <c r="G6922" s="59">
        <v>13</v>
      </c>
      <c r="H6922" s="58" t="s">
        <v>586</v>
      </c>
      <c r="I6922" s="59">
        <v>22.99</v>
      </c>
      <c r="J6922">
        <v>1</v>
      </c>
      <c r="K6922" s="191"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7.61</v>
      </c>
      <c r="L6922" s="192" t="str">
        <f t="shared" si="108"/>
        <v>Wine750</v>
      </c>
      <c r="M6922" s="191">
        <f>VLOOKUP(L6922,'Slope %'!C:D,2,0)</f>
        <v>0.1</v>
      </c>
    </row>
    <row r="6923" spans="1:13" x14ac:dyDescent="0.25">
      <c r="A6923">
        <v>66600</v>
      </c>
      <c r="B6923" s="58" t="s">
        <v>5540</v>
      </c>
      <c r="C6923" s="58" t="s">
        <v>423</v>
      </c>
      <c r="D6923" s="58" t="s">
        <v>436</v>
      </c>
      <c r="E6923" s="58">
        <v>750</v>
      </c>
      <c r="F6923" s="58">
        <v>12</v>
      </c>
      <c r="G6923" s="59">
        <v>13</v>
      </c>
      <c r="H6923" s="58" t="s">
        <v>586</v>
      </c>
      <c r="I6923" s="59">
        <v>22.99</v>
      </c>
      <c r="J6923">
        <v>1</v>
      </c>
      <c r="K6923" s="191"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7.61</v>
      </c>
      <c r="L6923" s="192" t="str">
        <f t="shared" si="108"/>
        <v>Wine750</v>
      </c>
      <c r="M6923" s="191">
        <f>VLOOKUP(L6923,'Slope %'!C:D,2,0)</f>
        <v>0.1</v>
      </c>
    </row>
    <row r="6924" spans="1:13" x14ac:dyDescent="0.25">
      <c r="A6924">
        <v>66601</v>
      </c>
      <c r="B6924" s="58" t="s">
        <v>5541</v>
      </c>
      <c r="C6924" s="58" t="s">
        <v>423</v>
      </c>
      <c r="D6924" s="58" t="s">
        <v>467</v>
      </c>
      <c r="E6924" s="58">
        <v>750</v>
      </c>
      <c r="F6924" s="58">
        <v>12</v>
      </c>
      <c r="G6924" s="59">
        <v>13</v>
      </c>
      <c r="H6924" s="58" t="s">
        <v>586</v>
      </c>
      <c r="I6924" s="59">
        <v>21.99</v>
      </c>
      <c r="J6924">
        <v>1</v>
      </c>
      <c r="K6924" s="191"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7.61</v>
      </c>
      <c r="L6924" s="192" t="str">
        <f t="shared" si="108"/>
        <v>Wine750</v>
      </c>
      <c r="M6924" s="191">
        <f>VLOOKUP(L6924,'Slope %'!C:D,2,0)</f>
        <v>0.1</v>
      </c>
    </row>
    <row r="6925" spans="1:13" x14ac:dyDescent="0.25">
      <c r="A6925">
        <v>66609</v>
      </c>
      <c r="B6925" s="58" t="s">
        <v>5542</v>
      </c>
      <c r="C6925" s="58" t="s">
        <v>423</v>
      </c>
      <c r="D6925" s="58" t="s">
        <v>436</v>
      </c>
      <c r="E6925" s="58">
        <v>750</v>
      </c>
      <c r="F6925" s="58">
        <v>6</v>
      </c>
      <c r="G6925" s="59">
        <v>12.5</v>
      </c>
      <c r="H6925" s="58" t="s">
        <v>799</v>
      </c>
      <c r="I6925" s="59">
        <v>32.99</v>
      </c>
      <c r="J6925">
        <v>1</v>
      </c>
      <c r="K6925" s="191"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7.32</v>
      </c>
      <c r="L6925" s="192" t="str">
        <f t="shared" si="108"/>
        <v>Wine750</v>
      </c>
      <c r="M6925" s="191">
        <f>VLOOKUP(L6925,'Slope %'!C:D,2,0)</f>
        <v>0.1</v>
      </c>
    </row>
    <row r="6926" spans="1:13" x14ac:dyDescent="0.25">
      <c r="A6926">
        <v>66612</v>
      </c>
      <c r="B6926" s="58" t="s">
        <v>5543</v>
      </c>
      <c r="C6926" s="58" t="s">
        <v>414</v>
      </c>
      <c r="D6926" s="58" t="s">
        <v>663</v>
      </c>
      <c r="E6926" s="58">
        <v>750</v>
      </c>
      <c r="F6926" s="58">
        <v>12</v>
      </c>
      <c r="G6926" s="59">
        <v>30</v>
      </c>
      <c r="H6926" s="58" t="s">
        <v>1657</v>
      </c>
      <c r="I6926" s="59">
        <v>28.99</v>
      </c>
      <c r="J6926">
        <v>1</v>
      </c>
      <c r="K6926" s="191"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17.57</v>
      </c>
      <c r="L6926" s="192" t="str">
        <f t="shared" si="108"/>
        <v>Spirits750</v>
      </c>
      <c r="M6926" s="191">
        <f>VLOOKUP(L6926,'Slope %'!C:D,2,0)</f>
        <v>7.0000000000000007E-2</v>
      </c>
    </row>
    <row r="6927" spans="1:13" x14ac:dyDescent="0.25">
      <c r="A6927">
        <v>66615</v>
      </c>
      <c r="B6927" s="58" t="s">
        <v>5544</v>
      </c>
      <c r="C6927" s="58" t="s">
        <v>423</v>
      </c>
      <c r="D6927" s="58" t="s">
        <v>467</v>
      </c>
      <c r="E6927" s="58">
        <v>750</v>
      </c>
      <c r="F6927" s="58">
        <v>12</v>
      </c>
      <c r="G6927" s="59">
        <v>13</v>
      </c>
      <c r="H6927" s="58" t="s">
        <v>586</v>
      </c>
      <c r="I6927" s="59">
        <v>21.99</v>
      </c>
      <c r="J6927">
        <v>1</v>
      </c>
      <c r="K6927" s="191"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7.61</v>
      </c>
      <c r="L6927" s="192" t="str">
        <f t="shared" si="108"/>
        <v>Wine750</v>
      </c>
      <c r="M6927" s="191">
        <f>VLOOKUP(L6927,'Slope %'!C:D,2,0)</f>
        <v>0.1</v>
      </c>
    </row>
    <row r="6928" spans="1:13" x14ac:dyDescent="0.25">
      <c r="A6928">
        <v>66629</v>
      </c>
      <c r="B6928" s="58" t="s">
        <v>772</v>
      </c>
      <c r="C6928" s="58" t="s">
        <v>423</v>
      </c>
      <c r="D6928" s="58" t="s">
        <v>436</v>
      </c>
      <c r="E6928" s="58">
        <v>375</v>
      </c>
      <c r="F6928" s="58">
        <v>12</v>
      </c>
      <c r="G6928" s="59">
        <v>13</v>
      </c>
      <c r="H6928" s="58" t="s">
        <v>425</v>
      </c>
      <c r="I6928" s="59">
        <v>11.99</v>
      </c>
      <c r="J6928">
        <v>1</v>
      </c>
      <c r="K6928" s="191"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4.03</v>
      </c>
      <c r="L6928" s="192" t="str">
        <f t="shared" si="108"/>
        <v>Wine375</v>
      </c>
      <c r="M6928" s="191">
        <f>VLOOKUP(L6928,'Slope %'!C:D,2,0)</f>
        <v>0.12</v>
      </c>
    </row>
    <row r="6929" spans="1:13" x14ac:dyDescent="0.25">
      <c r="A6929">
        <v>66637</v>
      </c>
      <c r="B6929" s="58" t="s">
        <v>771</v>
      </c>
      <c r="C6929" s="58" t="s">
        <v>423</v>
      </c>
      <c r="D6929" s="58" t="s">
        <v>473</v>
      </c>
      <c r="E6929" s="58">
        <v>375</v>
      </c>
      <c r="F6929" s="58">
        <v>12</v>
      </c>
      <c r="G6929" s="59">
        <v>13</v>
      </c>
      <c r="H6929" s="58" t="s">
        <v>425</v>
      </c>
      <c r="I6929" s="59">
        <v>11.99</v>
      </c>
      <c r="J6929">
        <v>1</v>
      </c>
      <c r="K6929" s="191"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4.03</v>
      </c>
      <c r="L6929" s="192" t="str">
        <f t="shared" si="108"/>
        <v>Wine375</v>
      </c>
      <c r="M6929" s="191">
        <f>VLOOKUP(L6929,'Slope %'!C:D,2,0)</f>
        <v>0.12</v>
      </c>
    </row>
    <row r="6930" spans="1:13" x14ac:dyDescent="0.25">
      <c r="A6930">
        <v>66663</v>
      </c>
      <c r="B6930" s="58" t="s">
        <v>5545</v>
      </c>
      <c r="C6930" s="58" t="s">
        <v>410</v>
      </c>
      <c r="D6930" s="58" t="s">
        <v>677</v>
      </c>
      <c r="E6930" s="58">
        <v>473</v>
      </c>
      <c r="F6930" s="58">
        <v>24</v>
      </c>
      <c r="G6930" s="59">
        <v>4.8</v>
      </c>
      <c r="H6930" s="58" t="s">
        <v>1855</v>
      </c>
      <c r="I6930" s="59">
        <v>4.9000000000000004</v>
      </c>
      <c r="J6930">
        <v>1</v>
      </c>
      <c r="K6930" s="191"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1.77</v>
      </c>
      <c r="L6930" s="192" t="str">
        <f t="shared" si="108"/>
        <v>Beer473</v>
      </c>
      <c r="M6930" s="191">
        <f>VLOOKUP(L6930,'Slope %'!C:D,2,0)</f>
        <v>0.12</v>
      </c>
    </row>
    <row r="6931" spans="1:13" x14ac:dyDescent="0.25">
      <c r="A6931">
        <v>66663</v>
      </c>
      <c r="B6931" s="58" t="s">
        <v>5545</v>
      </c>
      <c r="C6931" s="58" t="s">
        <v>410</v>
      </c>
      <c r="D6931" s="58" t="s">
        <v>677</v>
      </c>
      <c r="E6931" s="58">
        <v>473</v>
      </c>
      <c r="F6931" s="58">
        <v>24</v>
      </c>
      <c r="G6931" s="59">
        <v>4.8</v>
      </c>
      <c r="H6931" s="58" t="s">
        <v>1855</v>
      </c>
      <c r="I6931" s="59">
        <v>4.9000000000000004</v>
      </c>
      <c r="J6931">
        <v>1</v>
      </c>
      <c r="K6931" s="191"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1.77</v>
      </c>
      <c r="L6931" s="192" t="str">
        <f t="shared" si="108"/>
        <v>Beer473</v>
      </c>
      <c r="M6931" s="191">
        <f>VLOOKUP(L6931,'Slope %'!C:D,2,0)</f>
        <v>0.12</v>
      </c>
    </row>
    <row r="6932" spans="1:13" x14ac:dyDescent="0.25">
      <c r="A6932">
        <v>66672</v>
      </c>
      <c r="B6932" s="58" t="s">
        <v>5546</v>
      </c>
      <c r="C6932" s="58" t="s">
        <v>410</v>
      </c>
      <c r="D6932" s="58" t="s">
        <v>677</v>
      </c>
      <c r="E6932" s="58">
        <v>473</v>
      </c>
      <c r="F6932" s="58">
        <v>24</v>
      </c>
      <c r="G6932" s="59">
        <v>4.8</v>
      </c>
      <c r="H6932" s="58" t="s">
        <v>2644</v>
      </c>
      <c r="I6932" s="59">
        <v>4.05</v>
      </c>
      <c r="J6932">
        <v>1</v>
      </c>
      <c r="K6932" s="191"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1.77</v>
      </c>
      <c r="L6932" s="192" t="str">
        <f t="shared" si="108"/>
        <v>Beer473</v>
      </c>
      <c r="M6932" s="191">
        <f>VLOOKUP(L6932,'Slope %'!C:D,2,0)</f>
        <v>0.12</v>
      </c>
    </row>
    <row r="6933" spans="1:13" x14ac:dyDescent="0.25">
      <c r="A6933">
        <v>66672</v>
      </c>
      <c r="B6933" s="58" t="s">
        <v>5546</v>
      </c>
      <c r="C6933" s="58" t="s">
        <v>410</v>
      </c>
      <c r="D6933" s="58" t="s">
        <v>677</v>
      </c>
      <c r="E6933" s="58">
        <v>473</v>
      </c>
      <c r="F6933" s="58">
        <v>24</v>
      </c>
      <c r="G6933" s="59">
        <v>4.8</v>
      </c>
      <c r="H6933" s="58" t="s">
        <v>2644</v>
      </c>
      <c r="I6933" s="59">
        <v>4.05</v>
      </c>
      <c r="J6933">
        <v>1</v>
      </c>
      <c r="K6933" s="191"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1.77</v>
      </c>
      <c r="L6933" s="192" t="str">
        <f t="shared" si="108"/>
        <v>Beer473</v>
      </c>
      <c r="M6933" s="191">
        <f>VLOOKUP(L6933,'Slope %'!C:D,2,0)</f>
        <v>0.12</v>
      </c>
    </row>
    <row r="6934" spans="1:13" x14ac:dyDescent="0.25">
      <c r="A6934">
        <v>66706</v>
      </c>
      <c r="B6934" s="58" t="s">
        <v>5547</v>
      </c>
      <c r="C6934" s="58" t="s">
        <v>410</v>
      </c>
      <c r="D6934" s="58" t="s">
        <v>677</v>
      </c>
      <c r="E6934" s="58">
        <v>473</v>
      </c>
      <c r="F6934" s="58">
        <v>24</v>
      </c>
      <c r="G6934" s="59">
        <v>4.2</v>
      </c>
      <c r="H6934" s="58" t="s">
        <v>1855</v>
      </c>
      <c r="I6934" s="59">
        <v>4.99</v>
      </c>
      <c r="J6934">
        <v>1</v>
      </c>
      <c r="K6934" s="191"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1.55</v>
      </c>
      <c r="L6934" s="192" t="str">
        <f t="shared" si="108"/>
        <v>Beer473</v>
      </c>
      <c r="M6934" s="191">
        <f>VLOOKUP(L6934,'Slope %'!C:D,2,0)</f>
        <v>0.12</v>
      </c>
    </row>
    <row r="6935" spans="1:13" x14ac:dyDescent="0.25">
      <c r="A6935">
        <v>66706</v>
      </c>
      <c r="B6935" s="58" t="s">
        <v>5547</v>
      </c>
      <c r="C6935" s="58" t="s">
        <v>410</v>
      </c>
      <c r="D6935" s="58" t="s">
        <v>677</v>
      </c>
      <c r="E6935" s="58">
        <v>473</v>
      </c>
      <c r="F6935" s="58">
        <v>24</v>
      </c>
      <c r="G6935" s="59">
        <v>4.2</v>
      </c>
      <c r="H6935" s="58" t="s">
        <v>1855</v>
      </c>
      <c r="I6935" s="59">
        <v>4.99</v>
      </c>
      <c r="J6935">
        <v>1</v>
      </c>
      <c r="K6935" s="191"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1.55</v>
      </c>
      <c r="L6935" s="192" t="str">
        <f t="shared" si="108"/>
        <v>Beer473</v>
      </c>
      <c r="M6935" s="191">
        <f>VLOOKUP(L6935,'Slope %'!C:D,2,0)</f>
        <v>0.12</v>
      </c>
    </row>
    <row r="6936" spans="1:13" x14ac:dyDescent="0.25">
      <c r="A6936">
        <v>66715</v>
      </c>
      <c r="B6936" s="58" t="s">
        <v>5548</v>
      </c>
      <c r="C6936" s="58" t="s">
        <v>410</v>
      </c>
      <c r="D6936" s="58" t="s">
        <v>411</v>
      </c>
      <c r="E6936" s="58">
        <v>473</v>
      </c>
      <c r="F6936" s="58">
        <v>24</v>
      </c>
      <c r="G6936" s="59">
        <v>5</v>
      </c>
      <c r="H6936" s="58" t="s">
        <v>2859</v>
      </c>
      <c r="I6936" s="59">
        <v>3.99</v>
      </c>
      <c r="J6936">
        <v>1</v>
      </c>
      <c r="K6936" s="191"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1.85</v>
      </c>
      <c r="L6936" s="192" t="str">
        <f t="shared" si="108"/>
        <v>Beer473</v>
      </c>
      <c r="M6936" s="191">
        <f>VLOOKUP(L6936,'Slope %'!C:D,2,0)</f>
        <v>0.12</v>
      </c>
    </row>
    <row r="6937" spans="1:13" x14ac:dyDescent="0.25">
      <c r="A6937">
        <v>66715</v>
      </c>
      <c r="B6937" s="58" t="s">
        <v>5548</v>
      </c>
      <c r="C6937" s="58" t="s">
        <v>410</v>
      </c>
      <c r="D6937" s="58" t="s">
        <v>411</v>
      </c>
      <c r="E6937" s="58">
        <v>473</v>
      </c>
      <c r="F6937" s="58">
        <v>24</v>
      </c>
      <c r="G6937" s="59">
        <v>5</v>
      </c>
      <c r="H6937" s="58" t="s">
        <v>1613</v>
      </c>
      <c r="I6937" s="59">
        <v>3.99</v>
      </c>
      <c r="J6937">
        <v>1</v>
      </c>
      <c r="K6937" s="191"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1.85</v>
      </c>
      <c r="L6937" s="192" t="str">
        <f t="shared" si="108"/>
        <v>Beer473</v>
      </c>
      <c r="M6937" s="191">
        <f>VLOOKUP(L6937,'Slope %'!C:D,2,0)</f>
        <v>0.12</v>
      </c>
    </row>
    <row r="6938" spans="1:13" x14ac:dyDescent="0.25">
      <c r="A6938">
        <v>66718</v>
      </c>
      <c r="B6938" s="58" t="s">
        <v>491</v>
      </c>
      <c r="C6938" s="58" t="s">
        <v>414</v>
      </c>
      <c r="D6938" s="58" t="s">
        <v>492</v>
      </c>
      <c r="E6938" s="58">
        <v>1750</v>
      </c>
      <c r="F6938" s="58">
        <v>6</v>
      </c>
      <c r="G6938" s="59">
        <v>40</v>
      </c>
      <c r="H6938" s="58" t="s">
        <v>419</v>
      </c>
      <c r="I6938" s="59">
        <v>66.989999999999995</v>
      </c>
      <c r="J6938">
        <v>1</v>
      </c>
      <c r="K6938" s="191"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54.65</v>
      </c>
      <c r="L6938" s="192" t="str">
        <f t="shared" si="108"/>
        <v>Spirits1750</v>
      </c>
      <c r="M6938" s="191">
        <f>VLOOKUP(L6938,'Slope %'!C:D,2,0)</f>
        <v>0.03</v>
      </c>
    </row>
    <row r="6939" spans="1:13" x14ac:dyDescent="0.25">
      <c r="A6939">
        <v>66723</v>
      </c>
      <c r="B6939" s="58" t="s">
        <v>5549</v>
      </c>
      <c r="C6939" s="58" t="s">
        <v>410</v>
      </c>
      <c r="D6939" s="58" t="s">
        <v>717</v>
      </c>
      <c r="E6939" s="58">
        <v>473</v>
      </c>
      <c r="F6939" s="58">
        <v>24</v>
      </c>
      <c r="G6939" s="59">
        <v>6.8</v>
      </c>
      <c r="H6939" s="58" t="s">
        <v>1526</v>
      </c>
      <c r="I6939" s="59">
        <v>4.99</v>
      </c>
      <c r="J6939">
        <v>1</v>
      </c>
      <c r="K6939" s="191"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2.5099999999999998</v>
      </c>
      <c r="L6939" s="192" t="str">
        <f t="shared" si="108"/>
        <v>Beer473</v>
      </c>
      <c r="M6939" s="191">
        <f>VLOOKUP(L6939,'Slope %'!C:D,2,0)</f>
        <v>0.12</v>
      </c>
    </row>
    <row r="6940" spans="1:13" x14ac:dyDescent="0.25">
      <c r="A6940">
        <v>66723</v>
      </c>
      <c r="B6940" s="58" t="s">
        <v>5549</v>
      </c>
      <c r="C6940" s="58" t="s">
        <v>410</v>
      </c>
      <c r="D6940" s="58" t="s">
        <v>717</v>
      </c>
      <c r="E6940" s="58">
        <v>473</v>
      </c>
      <c r="F6940" s="58">
        <v>24</v>
      </c>
      <c r="G6940" s="59">
        <v>6.8</v>
      </c>
      <c r="H6940" s="58" t="s">
        <v>1526</v>
      </c>
      <c r="I6940" s="59">
        <v>4.99</v>
      </c>
      <c r="J6940">
        <v>1</v>
      </c>
      <c r="K6940" s="191"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2.5099999999999998</v>
      </c>
      <c r="L6940" s="192" t="str">
        <f t="shared" si="108"/>
        <v>Beer473</v>
      </c>
      <c r="M6940" s="191">
        <f>VLOOKUP(L6940,'Slope %'!C:D,2,0)</f>
        <v>0.12</v>
      </c>
    </row>
    <row r="6941" spans="1:13" x14ac:dyDescent="0.25">
      <c r="A6941">
        <v>66726</v>
      </c>
      <c r="B6941" s="58" t="s">
        <v>5550</v>
      </c>
      <c r="C6941" s="58" t="s">
        <v>410</v>
      </c>
      <c r="D6941" s="58" t="s">
        <v>717</v>
      </c>
      <c r="E6941" s="58">
        <v>355</v>
      </c>
      <c r="F6941" s="58">
        <v>24</v>
      </c>
      <c r="G6941" s="59">
        <v>6.5</v>
      </c>
      <c r="H6941" s="58" t="s">
        <v>841</v>
      </c>
      <c r="I6941" s="59">
        <v>4.93</v>
      </c>
      <c r="J6941">
        <v>1</v>
      </c>
      <c r="K6941" s="191"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1.8</v>
      </c>
      <c r="L6941" s="192" t="str">
        <f t="shared" si="108"/>
        <v>Beer355</v>
      </c>
      <c r="M6941" s="191">
        <f>VLOOKUP(L6941,'Slope %'!C:D,2,0)</f>
        <v>0.12</v>
      </c>
    </row>
    <row r="6942" spans="1:13" x14ac:dyDescent="0.25">
      <c r="A6942">
        <v>66726</v>
      </c>
      <c r="B6942" s="58" t="s">
        <v>5550</v>
      </c>
      <c r="C6942" s="58" t="s">
        <v>410</v>
      </c>
      <c r="D6942" s="58" t="s">
        <v>717</v>
      </c>
      <c r="E6942" s="58">
        <v>355</v>
      </c>
      <c r="F6942" s="58">
        <v>24</v>
      </c>
      <c r="G6942" s="59">
        <v>6.5</v>
      </c>
      <c r="H6942" s="58" t="s">
        <v>841</v>
      </c>
      <c r="I6942" s="59">
        <v>4.93</v>
      </c>
      <c r="J6942">
        <v>1</v>
      </c>
      <c r="K6942" s="191"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1.8</v>
      </c>
      <c r="L6942" s="192" t="str">
        <f t="shared" si="108"/>
        <v>Beer355</v>
      </c>
      <c r="M6942" s="191">
        <f>VLOOKUP(L6942,'Slope %'!C:D,2,0)</f>
        <v>0.12</v>
      </c>
    </row>
    <row r="6943" spans="1:13" x14ac:dyDescent="0.25">
      <c r="A6943">
        <v>66743</v>
      </c>
      <c r="B6943" s="58" t="s">
        <v>5551</v>
      </c>
      <c r="C6943" s="58" t="s">
        <v>410</v>
      </c>
      <c r="D6943" s="58" t="s">
        <v>677</v>
      </c>
      <c r="E6943" s="58">
        <v>355</v>
      </c>
      <c r="F6943" s="58">
        <v>24</v>
      </c>
      <c r="G6943" s="59">
        <v>5</v>
      </c>
      <c r="H6943" s="58" t="s">
        <v>841</v>
      </c>
      <c r="I6943" s="59">
        <v>4.93</v>
      </c>
      <c r="J6943">
        <v>1</v>
      </c>
      <c r="K6943" s="191"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1.39</v>
      </c>
      <c r="L6943" s="192" t="str">
        <f t="shared" si="108"/>
        <v>Beer355</v>
      </c>
      <c r="M6943" s="191">
        <f>VLOOKUP(L6943,'Slope %'!C:D,2,0)</f>
        <v>0.12</v>
      </c>
    </row>
    <row r="6944" spans="1:13" x14ac:dyDescent="0.25">
      <c r="A6944">
        <v>66743</v>
      </c>
      <c r="B6944" s="58" t="s">
        <v>5551</v>
      </c>
      <c r="C6944" s="58" t="s">
        <v>410</v>
      </c>
      <c r="D6944" s="58" t="s">
        <v>677</v>
      </c>
      <c r="E6944" s="58">
        <v>355</v>
      </c>
      <c r="F6944" s="58">
        <v>24</v>
      </c>
      <c r="G6944" s="59">
        <v>5</v>
      </c>
      <c r="H6944" s="58" t="s">
        <v>841</v>
      </c>
      <c r="I6944" s="59">
        <v>4.93</v>
      </c>
      <c r="J6944">
        <v>1</v>
      </c>
      <c r="K6944" s="191"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1.39</v>
      </c>
      <c r="L6944" s="192" t="str">
        <f t="shared" si="108"/>
        <v>Beer355</v>
      </c>
      <c r="M6944" s="191">
        <f>VLOOKUP(L6944,'Slope %'!C:D,2,0)</f>
        <v>0.12</v>
      </c>
    </row>
    <row r="6945" spans="1:13" x14ac:dyDescent="0.25">
      <c r="A6945">
        <v>66744</v>
      </c>
      <c r="B6945" s="58" t="s">
        <v>5552</v>
      </c>
      <c r="C6945" s="58" t="s">
        <v>423</v>
      </c>
      <c r="D6945" s="58" t="s">
        <v>436</v>
      </c>
      <c r="E6945" s="58">
        <v>200</v>
      </c>
      <c r="F6945" s="58">
        <v>12</v>
      </c>
      <c r="G6945" s="59">
        <v>11</v>
      </c>
      <c r="H6945" s="58" t="s">
        <v>774</v>
      </c>
      <c r="I6945" s="59">
        <v>39.99</v>
      </c>
      <c r="J6945">
        <v>1</v>
      </c>
      <c r="K6945" s="191"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2.4700000000000002</v>
      </c>
      <c r="L6945" s="192" t="str">
        <f t="shared" si="108"/>
        <v>Wine200</v>
      </c>
      <c r="M6945" s="191">
        <f>VLOOKUP(L6945,'Slope %'!C:D,2,0)</f>
        <v>0.12</v>
      </c>
    </row>
    <row r="6946" spans="1:13" x14ac:dyDescent="0.25">
      <c r="A6946">
        <v>66745</v>
      </c>
      <c r="B6946" s="58" t="s">
        <v>5553</v>
      </c>
      <c r="C6946" s="58" t="s">
        <v>410</v>
      </c>
      <c r="D6946" s="58" t="s">
        <v>411</v>
      </c>
      <c r="E6946" s="58">
        <v>355</v>
      </c>
      <c r="F6946" s="58">
        <v>24</v>
      </c>
      <c r="G6946" s="59">
        <v>5</v>
      </c>
      <c r="H6946" s="58" t="s">
        <v>841</v>
      </c>
      <c r="I6946" s="59">
        <v>4.93</v>
      </c>
      <c r="J6946">
        <v>1</v>
      </c>
      <c r="K6946" s="191"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1.39</v>
      </c>
      <c r="L6946" s="192" t="str">
        <f t="shared" si="108"/>
        <v>Beer355</v>
      </c>
      <c r="M6946" s="191">
        <f>VLOOKUP(L6946,'Slope %'!C:D,2,0)</f>
        <v>0.12</v>
      </c>
    </row>
    <row r="6947" spans="1:13" x14ac:dyDescent="0.25">
      <c r="A6947">
        <v>66745</v>
      </c>
      <c r="B6947" s="58" t="s">
        <v>5553</v>
      </c>
      <c r="C6947" s="58" t="s">
        <v>410</v>
      </c>
      <c r="D6947" s="58" t="s">
        <v>411</v>
      </c>
      <c r="E6947" s="58">
        <v>355</v>
      </c>
      <c r="F6947" s="58">
        <v>24</v>
      </c>
      <c r="G6947" s="59">
        <v>5</v>
      </c>
      <c r="H6947" s="58" t="s">
        <v>841</v>
      </c>
      <c r="I6947" s="59">
        <v>4.93</v>
      </c>
      <c r="J6947">
        <v>1</v>
      </c>
      <c r="K6947" s="191"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1.39</v>
      </c>
      <c r="L6947" s="192" t="str">
        <f t="shared" si="108"/>
        <v>Beer355</v>
      </c>
      <c r="M6947" s="191">
        <f>VLOOKUP(L6947,'Slope %'!C:D,2,0)</f>
        <v>0.12</v>
      </c>
    </row>
    <row r="6948" spans="1:13" x14ac:dyDescent="0.25">
      <c r="A6948">
        <v>66770</v>
      </c>
      <c r="B6948" s="58" t="s">
        <v>5554</v>
      </c>
      <c r="C6948" s="58" t="s">
        <v>414</v>
      </c>
      <c r="D6948" s="58" t="s">
        <v>415</v>
      </c>
      <c r="E6948" s="58">
        <v>750</v>
      </c>
      <c r="F6948" s="58">
        <v>6</v>
      </c>
      <c r="G6948" s="59">
        <v>45</v>
      </c>
      <c r="H6948" s="58" t="s">
        <v>600</v>
      </c>
      <c r="I6948" s="59">
        <v>68.95</v>
      </c>
      <c r="J6948">
        <v>1</v>
      </c>
      <c r="K6948" s="191"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26.35</v>
      </c>
      <c r="L6948" s="192" t="str">
        <f t="shared" si="108"/>
        <v>Spirits750</v>
      </c>
      <c r="M6948" s="191">
        <f>VLOOKUP(L6948,'Slope %'!C:D,2,0)</f>
        <v>7.0000000000000007E-2</v>
      </c>
    </row>
    <row r="6949" spans="1:13" x14ac:dyDescent="0.25">
      <c r="A6949">
        <v>66775</v>
      </c>
      <c r="B6949" s="58" t="s">
        <v>5555</v>
      </c>
      <c r="C6949" s="58" t="s">
        <v>414</v>
      </c>
      <c r="D6949" s="58" t="s">
        <v>415</v>
      </c>
      <c r="E6949" s="58">
        <v>750</v>
      </c>
      <c r="F6949" s="58">
        <v>6</v>
      </c>
      <c r="G6949" s="59">
        <v>45</v>
      </c>
      <c r="H6949" s="58" t="s">
        <v>591</v>
      </c>
      <c r="I6949" s="59">
        <v>69.989999999999995</v>
      </c>
      <c r="J6949">
        <v>1</v>
      </c>
      <c r="K6949" s="191"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26.35</v>
      </c>
      <c r="L6949" s="192" t="str">
        <f t="shared" si="108"/>
        <v>Spirits750</v>
      </c>
      <c r="M6949" s="191">
        <f>VLOOKUP(L6949,'Slope %'!C:D,2,0)</f>
        <v>7.0000000000000007E-2</v>
      </c>
    </row>
    <row r="6950" spans="1:13" x14ac:dyDescent="0.25">
      <c r="A6950">
        <v>66776</v>
      </c>
      <c r="B6950" s="58" t="s">
        <v>5556</v>
      </c>
      <c r="C6950" s="58" t="s">
        <v>414</v>
      </c>
      <c r="D6950" s="58" t="s">
        <v>415</v>
      </c>
      <c r="E6950" s="58">
        <v>750</v>
      </c>
      <c r="F6950" s="58">
        <v>12</v>
      </c>
      <c r="G6950" s="59">
        <v>40</v>
      </c>
      <c r="H6950" s="58" t="s">
        <v>448</v>
      </c>
      <c r="I6950" s="59">
        <v>31.99</v>
      </c>
      <c r="J6950">
        <v>1</v>
      </c>
      <c r="K6950" s="191"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23.42</v>
      </c>
      <c r="L6950" s="192" t="str">
        <f t="shared" si="108"/>
        <v>Spirits750</v>
      </c>
      <c r="M6950" s="191">
        <f>VLOOKUP(L6950,'Slope %'!C:D,2,0)</f>
        <v>7.0000000000000007E-2</v>
      </c>
    </row>
    <row r="6951" spans="1:13" x14ac:dyDescent="0.25">
      <c r="A6951">
        <v>66777</v>
      </c>
      <c r="B6951" s="58" t="s">
        <v>5557</v>
      </c>
      <c r="C6951" s="58" t="s">
        <v>423</v>
      </c>
      <c r="D6951" s="58" t="s">
        <v>436</v>
      </c>
      <c r="E6951" s="58">
        <v>750</v>
      </c>
      <c r="F6951" s="58">
        <v>12</v>
      </c>
      <c r="G6951" s="59">
        <v>12.5</v>
      </c>
      <c r="H6951" s="58" t="s">
        <v>5558</v>
      </c>
      <c r="I6951" s="59">
        <v>26</v>
      </c>
      <c r="J6951">
        <v>1</v>
      </c>
      <c r="K6951" s="191"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7.32</v>
      </c>
      <c r="L6951" s="192" t="str">
        <f t="shared" si="108"/>
        <v>Wine750</v>
      </c>
      <c r="M6951" s="191">
        <f>VLOOKUP(L6951,'Slope %'!C:D,2,0)</f>
        <v>0.1</v>
      </c>
    </row>
    <row r="6952" spans="1:13" x14ac:dyDescent="0.25">
      <c r="A6952">
        <v>66778</v>
      </c>
      <c r="B6952" s="58" t="s">
        <v>5559</v>
      </c>
      <c r="C6952" s="58" t="s">
        <v>423</v>
      </c>
      <c r="D6952" s="58" t="s">
        <v>436</v>
      </c>
      <c r="E6952" s="58">
        <v>750</v>
      </c>
      <c r="F6952" s="58">
        <v>12</v>
      </c>
      <c r="G6952" s="59">
        <v>10.5</v>
      </c>
      <c r="H6952" s="58" t="s">
        <v>5558</v>
      </c>
      <c r="I6952" s="59">
        <v>19.95</v>
      </c>
      <c r="J6952">
        <v>1</v>
      </c>
      <c r="K6952" s="191"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6.15</v>
      </c>
      <c r="L6952" s="192" t="str">
        <f t="shared" si="108"/>
        <v>Wine750</v>
      </c>
      <c r="M6952" s="191">
        <f>VLOOKUP(L6952,'Slope %'!C:D,2,0)</f>
        <v>0.1</v>
      </c>
    </row>
    <row r="6953" spans="1:13" x14ac:dyDescent="0.25">
      <c r="A6953">
        <v>66782</v>
      </c>
      <c r="B6953" s="58" t="s">
        <v>5560</v>
      </c>
      <c r="C6953" s="58" t="s">
        <v>423</v>
      </c>
      <c r="D6953" s="58" t="s">
        <v>476</v>
      </c>
      <c r="E6953" s="58">
        <v>750</v>
      </c>
      <c r="F6953" s="58">
        <v>12</v>
      </c>
      <c r="G6953" s="59">
        <v>14.5</v>
      </c>
      <c r="H6953" s="58" t="s">
        <v>425</v>
      </c>
      <c r="I6953" s="59">
        <v>19.989999999999998</v>
      </c>
      <c r="J6953">
        <v>1</v>
      </c>
      <c r="K6953" s="191"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8.49</v>
      </c>
      <c r="L6953" s="192" t="str">
        <f t="shared" si="108"/>
        <v>Wine750</v>
      </c>
      <c r="M6953" s="191">
        <f>VLOOKUP(L6953,'Slope %'!C:D,2,0)</f>
        <v>0.1</v>
      </c>
    </row>
    <row r="6954" spans="1:13" x14ac:dyDescent="0.25">
      <c r="A6954">
        <v>66787</v>
      </c>
      <c r="B6954" s="58" t="s">
        <v>2070</v>
      </c>
      <c r="C6954" s="58" t="s">
        <v>414</v>
      </c>
      <c r="D6954" s="58" t="s">
        <v>418</v>
      </c>
      <c r="E6954" s="58">
        <v>375</v>
      </c>
      <c r="F6954" s="58">
        <v>24</v>
      </c>
      <c r="G6954" s="59">
        <v>40</v>
      </c>
      <c r="H6954" s="58" t="s">
        <v>2071</v>
      </c>
      <c r="I6954" s="59">
        <v>13.99</v>
      </c>
      <c r="J6954">
        <v>1</v>
      </c>
      <c r="K6954" s="191"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13.3</v>
      </c>
      <c r="L6954" s="192" t="str">
        <f t="shared" si="108"/>
        <v>Spirits375</v>
      </c>
      <c r="M6954" s="191">
        <f>VLOOKUP(L6954,'Slope %'!C:D,2,0)</f>
        <v>0.1</v>
      </c>
    </row>
    <row r="6955" spans="1:13" x14ac:dyDescent="0.25">
      <c r="A6955">
        <v>66790</v>
      </c>
      <c r="B6955" s="58" t="s">
        <v>5561</v>
      </c>
      <c r="C6955" s="58" t="s">
        <v>423</v>
      </c>
      <c r="D6955" s="58" t="s">
        <v>602</v>
      </c>
      <c r="E6955" s="58">
        <v>750</v>
      </c>
      <c r="F6955" s="58">
        <v>12</v>
      </c>
      <c r="G6955" s="59">
        <v>12.5</v>
      </c>
      <c r="H6955" s="58" t="s">
        <v>431</v>
      </c>
      <c r="I6955" s="59">
        <v>19.989999999999998</v>
      </c>
      <c r="J6955">
        <v>1</v>
      </c>
      <c r="K6955" s="191"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7.32</v>
      </c>
      <c r="L6955" s="192" t="str">
        <f t="shared" si="108"/>
        <v>Wine750</v>
      </c>
      <c r="M6955" s="191">
        <f>VLOOKUP(L6955,'Slope %'!C:D,2,0)</f>
        <v>0.1</v>
      </c>
    </row>
    <row r="6956" spans="1:13" x14ac:dyDescent="0.25">
      <c r="A6956">
        <v>66792</v>
      </c>
      <c r="B6956" s="58" t="s">
        <v>5562</v>
      </c>
      <c r="C6956" s="58" t="s">
        <v>414</v>
      </c>
      <c r="D6956" s="58" t="s">
        <v>488</v>
      </c>
      <c r="E6956" s="58">
        <v>750</v>
      </c>
      <c r="F6956" s="58">
        <v>6</v>
      </c>
      <c r="G6956" s="59">
        <v>50.5</v>
      </c>
      <c r="H6956" s="58" t="s">
        <v>5563</v>
      </c>
      <c r="I6956" s="59">
        <v>99</v>
      </c>
      <c r="J6956">
        <v>1</v>
      </c>
      <c r="K6956" s="191"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29.57</v>
      </c>
      <c r="L6956" s="192" t="str">
        <f t="shared" si="108"/>
        <v>Spirits750</v>
      </c>
      <c r="M6956" s="191">
        <f>VLOOKUP(L6956,'Slope %'!C:D,2,0)</f>
        <v>7.0000000000000007E-2</v>
      </c>
    </row>
    <row r="6957" spans="1:13" x14ac:dyDescent="0.25">
      <c r="A6957">
        <v>66803</v>
      </c>
      <c r="B6957" s="58" t="s">
        <v>5564</v>
      </c>
      <c r="C6957" s="58" t="s">
        <v>410</v>
      </c>
      <c r="D6957" s="58" t="s">
        <v>411</v>
      </c>
      <c r="E6957" s="58">
        <v>500</v>
      </c>
      <c r="F6957" s="58">
        <v>24</v>
      </c>
      <c r="G6957" s="59">
        <v>4</v>
      </c>
      <c r="H6957" s="58" t="s">
        <v>448</v>
      </c>
      <c r="I6957" s="59">
        <v>3.99</v>
      </c>
      <c r="J6957">
        <v>1</v>
      </c>
      <c r="K6957" s="191"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1.56</v>
      </c>
      <c r="L6957" s="192" t="str">
        <f t="shared" si="108"/>
        <v>Beer500</v>
      </c>
      <c r="M6957" s="191">
        <f>VLOOKUP(L6957,'Slope %'!C:D,2,0)</f>
        <v>0.12</v>
      </c>
    </row>
    <row r="6958" spans="1:13" x14ac:dyDescent="0.25">
      <c r="A6958">
        <v>66804</v>
      </c>
      <c r="B6958" s="58" t="s">
        <v>5565</v>
      </c>
      <c r="C6958" s="58" t="s">
        <v>673</v>
      </c>
      <c r="D6958" s="58" t="s">
        <v>1122</v>
      </c>
      <c r="E6958" s="58">
        <v>30000</v>
      </c>
      <c r="F6958" s="58">
        <v>1</v>
      </c>
      <c r="G6958" s="59">
        <v>5</v>
      </c>
      <c r="H6958" s="58" t="s">
        <v>3224</v>
      </c>
      <c r="I6958" s="59">
        <v>339</v>
      </c>
      <c r="J6958">
        <v>1</v>
      </c>
      <c r="K6958" s="191"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117.11</v>
      </c>
      <c r="L6958" s="192" t="str">
        <f t="shared" si="108"/>
        <v>Ready to Drink30000</v>
      </c>
      <c r="M6958" s="191" t="e">
        <f>VLOOKUP(L6958,'Slope %'!C:D,2,0)</f>
        <v>#N/A</v>
      </c>
    </row>
    <row r="6959" spans="1:13" x14ac:dyDescent="0.25">
      <c r="A6959">
        <v>66804</v>
      </c>
      <c r="B6959" s="58" t="s">
        <v>5565</v>
      </c>
      <c r="C6959" s="58" t="s">
        <v>673</v>
      </c>
      <c r="D6959" s="58" t="s">
        <v>1122</v>
      </c>
      <c r="E6959" s="58">
        <v>30000</v>
      </c>
      <c r="F6959" s="58">
        <v>1</v>
      </c>
      <c r="G6959" s="59">
        <v>5</v>
      </c>
      <c r="H6959" s="58" t="s">
        <v>3224</v>
      </c>
      <c r="I6959" s="59">
        <v>339</v>
      </c>
      <c r="J6959">
        <v>1</v>
      </c>
      <c r="K6959" s="191"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117.11</v>
      </c>
      <c r="L6959" s="192" t="str">
        <f t="shared" si="108"/>
        <v>Ready to Drink30000</v>
      </c>
      <c r="M6959" s="191" t="e">
        <f>VLOOKUP(L6959,'Slope %'!C:D,2,0)</f>
        <v>#N/A</v>
      </c>
    </row>
    <row r="6960" spans="1:13" x14ac:dyDescent="0.25">
      <c r="A6960">
        <v>66807</v>
      </c>
      <c r="B6960" s="58" t="s">
        <v>5566</v>
      </c>
      <c r="C6960" s="58" t="s">
        <v>673</v>
      </c>
      <c r="D6960" s="58" t="s">
        <v>1122</v>
      </c>
      <c r="E6960" s="58">
        <v>19500</v>
      </c>
      <c r="F6960" s="58">
        <v>1</v>
      </c>
      <c r="G6960" s="59">
        <v>5</v>
      </c>
      <c r="H6960" s="58" t="s">
        <v>3224</v>
      </c>
      <c r="I6960" s="59">
        <v>219</v>
      </c>
      <c r="J6960">
        <v>1</v>
      </c>
      <c r="K6960" s="191"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76.12</v>
      </c>
      <c r="L6960" s="192" t="str">
        <f t="shared" si="108"/>
        <v>Ready to Drink19500</v>
      </c>
      <c r="M6960" s="191" t="e">
        <f>VLOOKUP(L6960,'Slope %'!C:D,2,0)</f>
        <v>#N/A</v>
      </c>
    </row>
    <row r="6961" spans="1:13" x14ac:dyDescent="0.25">
      <c r="A6961">
        <v>66807</v>
      </c>
      <c r="B6961" s="58" t="s">
        <v>5566</v>
      </c>
      <c r="C6961" s="58" t="s">
        <v>673</v>
      </c>
      <c r="D6961" s="58" t="s">
        <v>1122</v>
      </c>
      <c r="E6961" s="58">
        <v>19500</v>
      </c>
      <c r="F6961" s="58">
        <v>1</v>
      </c>
      <c r="G6961" s="59">
        <v>5</v>
      </c>
      <c r="H6961" s="58" t="s">
        <v>3224</v>
      </c>
      <c r="I6961" s="59">
        <v>219</v>
      </c>
      <c r="J6961">
        <v>1</v>
      </c>
      <c r="K6961" s="191"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76.12</v>
      </c>
      <c r="L6961" s="192" t="str">
        <f t="shared" si="108"/>
        <v>Ready to Drink19500</v>
      </c>
      <c r="M6961" s="191" t="e">
        <f>VLOOKUP(L6961,'Slope %'!C:D,2,0)</f>
        <v>#N/A</v>
      </c>
    </row>
    <row r="6962" spans="1:13" x14ac:dyDescent="0.25">
      <c r="A6962">
        <v>66810</v>
      </c>
      <c r="B6962" s="58" t="s">
        <v>1012</v>
      </c>
      <c r="C6962" s="58" t="s">
        <v>414</v>
      </c>
      <c r="D6962" s="58" t="s">
        <v>1067</v>
      </c>
      <c r="E6962" s="58">
        <v>200</v>
      </c>
      <c r="F6962" s="58">
        <v>48</v>
      </c>
      <c r="G6962" s="59">
        <v>40</v>
      </c>
      <c r="H6962" s="58" t="s">
        <v>480</v>
      </c>
      <c r="I6962" s="59">
        <v>12.49</v>
      </c>
      <c r="J6962">
        <v>1</v>
      </c>
      <c r="K6962" s="191"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8.51</v>
      </c>
      <c r="L6962" s="192" t="str">
        <f t="shared" si="108"/>
        <v>Spirits200</v>
      </c>
      <c r="M6962" s="191">
        <f>VLOOKUP(L6962,'Slope %'!C:D,2,0)</f>
        <v>0.1</v>
      </c>
    </row>
    <row r="6963" spans="1:13" x14ac:dyDescent="0.25">
      <c r="A6963">
        <v>66811</v>
      </c>
      <c r="B6963" s="58" t="s">
        <v>5567</v>
      </c>
      <c r="C6963" s="58" t="s">
        <v>414</v>
      </c>
      <c r="D6963" s="58" t="s">
        <v>488</v>
      </c>
      <c r="E6963" s="58">
        <v>750</v>
      </c>
      <c r="F6963" s="58">
        <v>6</v>
      </c>
      <c r="G6963" s="59">
        <v>50</v>
      </c>
      <c r="H6963" s="58" t="s">
        <v>1230</v>
      </c>
      <c r="I6963" s="59">
        <v>79.989999999999995</v>
      </c>
      <c r="J6963">
        <v>1</v>
      </c>
      <c r="K6963" s="191"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29.28</v>
      </c>
      <c r="L6963" s="192" t="str">
        <f t="shared" si="108"/>
        <v>Spirits750</v>
      </c>
      <c r="M6963" s="191">
        <f>VLOOKUP(L6963,'Slope %'!C:D,2,0)</f>
        <v>7.0000000000000007E-2</v>
      </c>
    </row>
    <row r="6964" spans="1:13" x14ac:dyDescent="0.25">
      <c r="A6964">
        <v>66813</v>
      </c>
      <c r="B6964" s="58" t="s">
        <v>5568</v>
      </c>
      <c r="C6964" s="58" t="s">
        <v>673</v>
      </c>
      <c r="D6964" s="58" t="s">
        <v>1122</v>
      </c>
      <c r="E6964" s="58">
        <v>30000</v>
      </c>
      <c r="F6964" s="58">
        <v>1</v>
      </c>
      <c r="G6964" s="59">
        <v>5</v>
      </c>
      <c r="H6964" s="58" t="s">
        <v>3224</v>
      </c>
      <c r="I6964" s="59">
        <v>269</v>
      </c>
      <c r="J6964">
        <v>1</v>
      </c>
      <c r="K6964" s="191"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117.11</v>
      </c>
      <c r="L6964" s="192" t="str">
        <f t="shared" si="108"/>
        <v>Ready to Drink30000</v>
      </c>
      <c r="M6964" s="191" t="e">
        <f>VLOOKUP(L6964,'Slope %'!C:D,2,0)</f>
        <v>#N/A</v>
      </c>
    </row>
    <row r="6965" spans="1:13" x14ac:dyDescent="0.25">
      <c r="A6965">
        <v>66813</v>
      </c>
      <c r="B6965" s="58" t="s">
        <v>5568</v>
      </c>
      <c r="C6965" s="58" t="s">
        <v>673</v>
      </c>
      <c r="D6965" s="58" t="s">
        <v>1122</v>
      </c>
      <c r="E6965" s="58">
        <v>30000</v>
      </c>
      <c r="F6965" s="58">
        <v>1</v>
      </c>
      <c r="G6965" s="59">
        <v>5</v>
      </c>
      <c r="H6965" s="58" t="s">
        <v>3224</v>
      </c>
      <c r="I6965" s="59">
        <v>269</v>
      </c>
      <c r="J6965">
        <v>1</v>
      </c>
      <c r="K6965" s="191"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117.11</v>
      </c>
      <c r="L6965" s="192" t="str">
        <f t="shared" si="108"/>
        <v>Ready to Drink30000</v>
      </c>
      <c r="M6965" s="191" t="e">
        <f>VLOOKUP(L6965,'Slope %'!C:D,2,0)</f>
        <v>#N/A</v>
      </c>
    </row>
    <row r="6966" spans="1:13" x14ac:dyDescent="0.25">
      <c r="A6966">
        <v>66815</v>
      </c>
      <c r="B6966" s="58" t="s">
        <v>5569</v>
      </c>
      <c r="C6966" s="58" t="s">
        <v>673</v>
      </c>
      <c r="D6966" s="58" t="s">
        <v>1122</v>
      </c>
      <c r="E6966" s="58">
        <v>19500</v>
      </c>
      <c r="F6966" s="58">
        <v>1</v>
      </c>
      <c r="G6966" s="59">
        <v>5</v>
      </c>
      <c r="H6966" s="58" t="s">
        <v>3224</v>
      </c>
      <c r="I6966" s="59">
        <v>179</v>
      </c>
      <c r="J6966">
        <v>1</v>
      </c>
      <c r="K6966" s="191"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76.12</v>
      </c>
      <c r="L6966" s="192" t="str">
        <f t="shared" si="108"/>
        <v>Ready to Drink19500</v>
      </c>
      <c r="M6966" s="191" t="e">
        <f>VLOOKUP(L6966,'Slope %'!C:D,2,0)</f>
        <v>#N/A</v>
      </c>
    </row>
    <row r="6967" spans="1:13" x14ac:dyDescent="0.25">
      <c r="A6967">
        <v>66815</v>
      </c>
      <c r="B6967" s="58" t="s">
        <v>5569</v>
      </c>
      <c r="C6967" s="58" t="s">
        <v>673</v>
      </c>
      <c r="D6967" s="58" t="s">
        <v>1122</v>
      </c>
      <c r="E6967" s="58">
        <v>19500</v>
      </c>
      <c r="F6967" s="58">
        <v>1</v>
      </c>
      <c r="G6967" s="59">
        <v>5</v>
      </c>
      <c r="H6967" s="58" t="s">
        <v>3224</v>
      </c>
      <c r="I6967" s="59">
        <v>179</v>
      </c>
      <c r="J6967">
        <v>1</v>
      </c>
      <c r="K6967" s="191"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76.12</v>
      </c>
      <c r="L6967" s="192" t="str">
        <f t="shared" si="108"/>
        <v>Ready to Drink19500</v>
      </c>
      <c r="M6967" s="191" t="e">
        <f>VLOOKUP(L6967,'Slope %'!C:D,2,0)</f>
        <v>#N/A</v>
      </c>
    </row>
    <row r="6968" spans="1:13" x14ac:dyDescent="0.25">
      <c r="A6968">
        <v>66826</v>
      </c>
      <c r="B6968" s="58" t="s">
        <v>5570</v>
      </c>
      <c r="C6968" s="58" t="s">
        <v>414</v>
      </c>
      <c r="D6968" s="58" t="s">
        <v>634</v>
      </c>
      <c r="E6968" s="58">
        <v>50</v>
      </c>
      <c r="F6968" s="58">
        <v>60</v>
      </c>
      <c r="G6968" s="59">
        <v>40</v>
      </c>
      <c r="H6968" s="58" t="s">
        <v>448</v>
      </c>
      <c r="I6968" s="59">
        <v>7.99</v>
      </c>
      <c r="J6968">
        <v>1</v>
      </c>
      <c r="K6968" s="191"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2.13</v>
      </c>
      <c r="L6968" s="192" t="str">
        <f t="shared" si="108"/>
        <v>Spirits50</v>
      </c>
      <c r="M6968" s="191">
        <f>VLOOKUP(L6968,'Slope %'!C:D,2,0)</f>
        <v>0.1</v>
      </c>
    </row>
    <row r="6969" spans="1:13" x14ac:dyDescent="0.25">
      <c r="A6969">
        <v>66830</v>
      </c>
      <c r="B6969" s="58" t="s">
        <v>5571</v>
      </c>
      <c r="C6969" s="58" t="s">
        <v>439</v>
      </c>
      <c r="D6969" s="58" t="s">
        <v>5572</v>
      </c>
      <c r="E6969" s="58">
        <v>800</v>
      </c>
      <c r="F6969" s="58">
        <v>6</v>
      </c>
      <c r="H6969" s="58" t="s">
        <v>5573</v>
      </c>
      <c r="I6969" s="59">
        <v>7.99</v>
      </c>
      <c r="J6969">
        <v>4</v>
      </c>
      <c r="K6969" s="191"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0</v>
      </c>
      <c r="L6969" s="192" t="str">
        <f t="shared" si="108"/>
        <v>Non Liquor Merchandise800</v>
      </c>
      <c r="M6969" s="191" t="e">
        <f>VLOOKUP(L6969,'Slope %'!C:D,2,0)</f>
        <v>#N/A</v>
      </c>
    </row>
    <row r="6970" spans="1:13" x14ac:dyDescent="0.25">
      <c r="A6970">
        <v>66831</v>
      </c>
      <c r="B6970" s="58" t="s">
        <v>2118</v>
      </c>
      <c r="C6970" s="58" t="s">
        <v>414</v>
      </c>
      <c r="D6970" s="58" t="s">
        <v>447</v>
      </c>
      <c r="E6970" s="58">
        <v>1750</v>
      </c>
      <c r="F6970" s="58">
        <v>6</v>
      </c>
      <c r="G6970" s="59">
        <v>16</v>
      </c>
      <c r="H6970" s="58" t="s">
        <v>445</v>
      </c>
      <c r="I6970" s="59">
        <v>67.989999999999995</v>
      </c>
      <c r="J6970">
        <v>1</v>
      </c>
      <c r="K6970" s="191"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21.86</v>
      </c>
      <c r="L6970" s="192" t="str">
        <f t="shared" si="108"/>
        <v>Spirits1750</v>
      </c>
      <c r="M6970" s="191">
        <f>VLOOKUP(L6970,'Slope %'!C:D,2,0)</f>
        <v>0.03</v>
      </c>
    </row>
    <row r="6971" spans="1:13" x14ac:dyDescent="0.25">
      <c r="A6971">
        <v>66833</v>
      </c>
      <c r="B6971" s="58" t="s">
        <v>3366</v>
      </c>
      <c r="C6971" s="58" t="s">
        <v>414</v>
      </c>
      <c r="D6971" s="58" t="s">
        <v>1084</v>
      </c>
      <c r="E6971" s="58">
        <v>750</v>
      </c>
      <c r="F6971" s="58">
        <v>12</v>
      </c>
      <c r="G6971" s="59">
        <v>35</v>
      </c>
      <c r="H6971" s="58" t="s">
        <v>445</v>
      </c>
      <c r="I6971" s="59">
        <v>45.99</v>
      </c>
      <c r="J6971">
        <v>1</v>
      </c>
      <c r="K6971" s="191"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20.49</v>
      </c>
      <c r="L6971" s="192" t="str">
        <f t="shared" si="108"/>
        <v>Spirits750</v>
      </c>
      <c r="M6971" s="191">
        <f>VLOOKUP(L6971,'Slope %'!C:D,2,0)</f>
        <v>7.0000000000000007E-2</v>
      </c>
    </row>
    <row r="6972" spans="1:13" x14ac:dyDescent="0.25">
      <c r="A6972">
        <v>66834</v>
      </c>
      <c r="B6972" s="58" t="s">
        <v>5574</v>
      </c>
      <c r="C6972" s="58" t="s">
        <v>410</v>
      </c>
      <c r="D6972" s="58" t="s">
        <v>621</v>
      </c>
      <c r="E6972" s="58">
        <v>473</v>
      </c>
      <c r="F6972" s="58">
        <v>24</v>
      </c>
      <c r="G6972" s="59">
        <v>3.5</v>
      </c>
      <c r="H6972" s="58" t="s">
        <v>1810</v>
      </c>
      <c r="I6972" s="59">
        <v>4</v>
      </c>
      <c r="J6972">
        <v>1</v>
      </c>
      <c r="K6972" s="191"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1.29</v>
      </c>
      <c r="L6972" s="192" t="str">
        <f t="shared" si="108"/>
        <v>Beer473</v>
      </c>
      <c r="M6972" s="191">
        <f>VLOOKUP(L6972,'Slope %'!C:D,2,0)</f>
        <v>0.12</v>
      </c>
    </row>
    <row r="6973" spans="1:13" x14ac:dyDescent="0.25">
      <c r="A6973">
        <v>66834</v>
      </c>
      <c r="B6973" s="58" t="s">
        <v>5574</v>
      </c>
      <c r="C6973" s="58" t="s">
        <v>410</v>
      </c>
      <c r="D6973" s="58" t="s">
        <v>621</v>
      </c>
      <c r="E6973" s="58">
        <v>473</v>
      </c>
      <c r="F6973" s="58">
        <v>24</v>
      </c>
      <c r="G6973" s="59">
        <v>3.5</v>
      </c>
      <c r="H6973" s="58" t="s">
        <v>1810</v>
      </c>
      <c r="I6973" s="59">
        <v>4</v>
      </c>
      <c r="J6973">
        <v>1</v>
      </c>
      <c r="K6973" s="191"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1.29</v>
      </c>
      <c r="L6973" s="192" t="str">
        <f t="shared" si="108"/>
        <v>Beer473</v>
      </c>
      <c r="M6973" s="191">
        <f>VLOOKUP(L6973,'Slope %'!C:D,2,0)</f>
        <v>0.12</v>
      </c>
    </row>
    <row r="6974" spans="1:13" x14ac:dyDescent="0.25">
      <c r="A6974">
        <v>66835</v>
      </c>
      <c r="B6974" s="58" t="s">
        <v>5575</v>
      </c>
      <c r="C6974" s="58" t="s">
        <v>410</v>
      </c>
      <c r="D6974" s="58" t="s">
        <v>906</v>
      </c>
      <c r="E6974" s="58">
        <v>473</v>
      </c>
      <c r="F6974" s="58">
        <v>24</v>
      </c>
      <c r="G6974" s="59">
        <v>4.75</v>
      </c>
      <c r="H6974" s="58" t="s">
        <v>2181</v>
      </c>
      <c r="I6974" s="59">
        <v>4.29</v>
      </c>
      <c r="J6974">
        <v>1</v>
      </c>
      <c r="K6974" s="191"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1.75</v>
      </c>
      <c r="L6974" s="192" t="str">
        <f t="shared" si="108"/>
        <v>Beer473</v>
      </c>
      <c r="M6974" s="191">
        <f>VLOOKUP(L6974,'Slope %'!C:D,2,0)</f>
        <v>0.12</v>
      </c>
    </row>
    <row r="6975" spans="1:13" x14ac:dyDescent="0.25">
      <c r="A6975">
        <v>66835</v>
      </c>
      <c r="B6975" s="58" t="s">
        <v>5575</v>
      </c>
      <c r="C6975" s="58" t="s">
        <v>410</v>
      </c>
      <c r="D6975" s="58" t="s">
        <v>906</v>
      </c>
      <c r="E6975" s="58">
        <v>473</v>
      </c>
      <c r="F6975" s="58">
        <v>24</v>
      </c>
      <c r="G6975" s="59">
        <v>4.75</v>
      </c>
      <c r="H6975" s="58" t="s">
        <v>2181</v>
      </c>
      <c r="I6975" s="59">
        <v>4.29</v>
      </c>
      <c r="J6975">
        <v>1</v>
      </c>
      <c r="K6975" s="191"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1.75</v>
      </c>
      <c r="L6975" s="192" t="str">
        <f t="shared" si="108"/>
        <v>Beer473</v>
      </c>
      <c r="M6975" s="191">
        <f>VLOOKUP(L6975,'Slope %'!C:D,2,0)</f>
        <v>0.12</v>
      </c>
    </row>
    <row r="6976" spans="1:13" x14ac:dyDescent="0.25">
      <c r="A6976">
        <v>66839</v>
      </c>
      <c r="B6976" s="58" t="s">
        <v>5576</v>
      </c>
      <c r="C6976" s="58" t="s">
        <v>439</v>
      </c>
      <c r="D6976" s="58" t="s">
        <v>5572</v>
      </c>
      <c r="E6976" s="58">
        <v>800</v>
      </c>
      <c r="F6976" s="58">
        <v>6</v>
      </c>
      <c r="H6976" s="58" t="s">
        <v>5573</v>
      </c>
      <c r="I6976" s="59">
        <v>7.99</v>
      </c>
      <c r="J6976">
        <v>4</v>
      </c>
      <c r="K6976" s="191"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0</v>
      </c>
      <c r="L6976" s="192" t="str">
        <f t="shared" si="108"/>
        <v>Non Liquor Merchandise800</v>
      </c>
      <c r="M6976" s="191" t="e">
        <f>VLOOKUP(L6976,'Slope %'!C:D,2,0)</f>
        <v>#N/A</v>
      </c>
    </row>
    <row r="6977" spans="1:13" x14ac:dyDescent="0.25">
      <c r="A6977">
        <v>66856</v>
      </c>
      <c r="B6977" s="58" t="s">
        <v>5577</v>
      </c>
      <c r="C6977" s="58" t="s">
        <v>423</v>
      </c>
      <c r="D6977" s="58" t="s">
        <v>520</v>
      </c>
      <c r="E6977" s="58">
        <v>750</v>
      </c>
      <c r="F6977" s="58">
        <v>6</v>
      </c>
      <c r="G6977" s="59">
        <v>12</v>
      </c>
      <c r="H6977" s="58" t="s">
        <v>421</v>
      </c>
      <c r="I6977" s="59">
        <v>22.99</v>
      </c>
      <c r="J6977">
        <v>1</v>
      </c>
      <c r="K6977" s="191"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7.03</v>
      </c>
      <c r="L6977" s="192" t="str">
        <f t="shared" si="108"/>
        <v>Wine750</v>
      </c>
      <c r="M6977" s="191">
        <f>VLOOKUP(L6977,'Slope %'!C:D,2,0)</f>
        <v>0.1</v>
      </c>
    </row>
    <row r="6978" spans="1:13" x14ac:dyDescent="0.25">
      <c r="A6978">
        <v>66860</v>
      </c>
      <c r="B6978" s="58" t="s">
        <v>5578</v>
      </c>
      <c r="C6978" s="58" t="s">
        <v>423</v>
      </c>
      <c r="D6978" s="58" t="s">
        <v>520</v>
      </c>
      <c r="E6978" s="58">
        <v>750</v>
      </c>
      <c r="F6978" s="58">
        <v>12</v>
      </c>
      <c r="G6978" s="59">
        <v>8.5</v>
      </c>
      <c r="H6978" s="58" t="s">
        <v>521</v>
      </c>
      <c r="I6978" s="59">
        <v>21.99</v>
      </c>
      <c r="J6978">
        <v>1</v>
      </c>
      <c r="K6978" s="191"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4.9800000000000004</v>
      </c>
      <c r="L6978" s="192" t="str">
        <f t="shared" si="108"/>
        <v>Wine750</v>
      </c>
      <c r="M6978" s="191">
        <f>VLOOKUP(L6978,'Slope %'!C:D,2,0)</f>
        <v>0.1</v>
      </c>
    </row>
    <row r="6979" spans="1:13" x14ac:dyDescent="0.25">
      <c r="A6979">
        <v>66868</v>
      </c>
      <c r="B6979" s="58" t="s">
        <v>5579</v>
      </c>
      <c r="C6979" s="58" t="s">
        <v>439</v>
      </c>
      <c r="D6979" s="58" t="s">
        <v>5572</v>
      </c>
      <c r="E6979" s="58">
        <v>1200</v>
      </c>
      <c r="F6979" s="58">
        <v>3</v>
      </c>
      <c r="H6979" s="58" t="s">
        <v>5573</v>
      </c>
      <c r="I6979" s="59">
        <v>10.49</v>
      </c>
      <c r="J6979">
        <v>8</v>
      </c>
      <c r="K6979" s="191"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0</v>
      </c>
      <c r="L6979" s="192" t="str">
        <f t="shared" ref="L6979:L7042" si="109">(_xlfn.CONCAT(C6979,E6979))</f>
        <v>Non Liquor Merchandise1200</v>
      </c>
      <c r="M6979" s="191" t="e">
        <f>VLOOKUP(L6979,'Slope %'!C:D,2,0)</f>
        <v>#N/A</v>
      </c>
    </row>
    <row r="6980" spans="1:13" x14ac:dyDescent="0.25">
      <c r="A6980">
        <v>66870</v>
      </c>
      <c r="B6980" s="58" t="s">
        <v>5580</v>
      </c>
      <c r="C6980" s="58" t="s">
        <v>439</v>
      </c>
      <c r="D6980" s="58" t="s">
        <v>5572</v>
      </c>
      <c r="E6980" s="58">
        <v>1200</v>
      </c>
      <c r="F6980" s="58">
        <v>3</v>
      </c>
      <c r="H6980" s="58" t="s">
        <v>5573</v>
      </c>
      <c r="I6980" s="59">
        <v>10.49</v>
      </c>
      <c r="J6980">
        <v>8</v>
      </c>
      <c r="K6980" s="191"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0</v>
      </c>
      <c r="L6980" s="192" t="str">
        <f t="shared" si="109"/>
        <v>Non Liquor Merchandise1200</v>
      </c>
      <c r="M6980" s="191" t="e">
        <f>VLOOKUP(L6980,'Slope %'!C:D,2,0)</f>
        <v>#N/A</v>
      </c>
    </row>
    <row r="6981" spans="1:13" x14ac:dyDescent="0.25">
      <c r="A6981">
        <v>66871</v>
      </c>
      <c r="B6981" s="58" t="s">
        <v>5581</v>
      </c>
      <c r="C6981" s="58" t="s">
        <v>439</v>
      </c>
      <c r="D6981" s="58" t="s">
        <v>5572</v>
      </c>
      <c r="E6981" s="58">
        <v>1200</v>
      </c>
      <c r="F6981" s="58">
        <v>3</v>
      </c>
      <c r="H6981" s="58" t="s">
        <v>5573</v>
      </c>
      <c r="I6981" s="59">
        <v>10.49</v>
      </c>
      <c r="J6981">
        <v>8</v>
      </c>
      <c r="K6981" s="191"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0</v>
      </c>
      <c r="L6981" s="192" t="str">
        <f t="shared" si="109"/>
        <v>Non Liquor Merchandise1200</v>
      </c>
      <c r="M6981" s="191" t="e">
        <f>VLOOKUP(L6981,'Slope %'!C:D,2,0)</f>
        <v>#N/A</v>
      </c>
    </row>
    <row r="6982" spans="1:13" x14ac:dyDescent="0.25">
      <c r="A6982">
        <v>66872</v>
      </c>
      <c r="B6982" s="58" t="s">
        <v>5582</v>
      </c>
      <c r="C6982" s="58" t="s">
        <v>439</v>
      </c>
      <c r="D6982" s="58" t="s">
        <v>5572</v>
      </c>
      <c r="E6982" s="58">
        <v>1200</v>
      </c>
      <c r="F6982" s="58">
        <v>3</v>
      </c>
      <c r="H6982" s="58" t="s">
        <v>5573</v>
      </c>
      <c r="I6982" s="59">
        <v>10.49</v>
      </c>
      <c r="J6982">
        <v>8</v>
      </c>
      <c r="K6982" s="191"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0</v>
      </c>
      <c r="L6982" s="192" t="str">
        <f t="shared" si="109"/>
        <v>Non Liquor Merchandise1200</v>
      </c>
      <c r="M6982" s="191" t="e">
        <f>VLOOKUP(L6982,'Slope %'!C:D,2,0)</f>
        <v>#N/A</v>
      </c>
    </row>
    <row r="6983" spans="1:13" x14ac:dyDescent="0.25">
      <c r="A6983">
        <v>66874</v>
      </c>
      <c r="B6983" s="58" t="s">
        <v>5583</v>
      </c>
      <c r="C6983" s="58" t="s">
        <v>423</v>
      </c>
      <c r="D6983" s="58" t="s">
        <v>602</v>
      </c>
      <c r="E6983" s="58">
        <v>750</v>
      </c>
      <c r="F6983" s="58">
        <v>12</v>
      </c>
      <c r="G6983" s="59">
        <v>12</v>
      </c>
      <c r="H6983" s="58" t="s">
        <v>539</v>
      </c>
      <c r="I6983" s="59">
        <v>20.010000000000002</v>
      </c>
      <c r="J6983">
        <v>1</v>
      </c>
      <c r="K6983" s="191"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7.03</v>
      </c>
      <c r="L6983" s="192" t="str">
        <f t="shared" si="109"/>
        <v>Wine750</v>
      </c>
      <c r="M6983" s="191">
        <f>VLOOKUP(L6983,'Slope %'!C:D,2,0)</f>
        <v>0.1</v>
      </c>
    </row>
    <row r="6984" spans="1:13" x14ac:dyDescent="0.25">
      <c r="A6984">
        <v>66905</v>
      </c>
      <c r="B6984" s="58" t="s">
        <v>5584</v>
      </c>
      <c r="C6984" s="58" t="s">
        <v>423</v>
      </c>
      <c r="D6984" s="58" t="s">
        <v>436</v>
      </c>
      <c r="E6984" s="58">
        <v>750</v>
      </c>
      <c r="F6984" s="58">
        <v>12</v>
      </c>
      <c r="G6984" s="59">
        <v>14.5</v>
      </c>
      <c r="H6984" s="58" t="s">
        <v>539</v>
      </c>
      <c r="I6984" s="59">
        <v>19.989999999999998</v>
      </c>
      <c r="J6984">
        <v>1</v>
      </c>
      <c r="K6984" s="191"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8.49</v>
      </c>
      <c r="L6984" s="192" t="str">
        <f t="shared" si="109"/>
        <v>Wine750</v>
      </c>
      <c r="M6984" s="191">
        <f>VLOOKUP(L6984,'Slope %'!C:D,2,0)</f>
        <v>0.1</v>
      </c>
    </row>
    <row r="6985" spans="1:13" x14ac:dyDescent="0.25">
      <c r="A6985">
        <v>66917</v>
      </c>
      <c r="B6985" s="58" t="s">
        <v>5585</v>
      </c>
      <c r="C6985" s="58" t="s">
        <v>410</v>
      </c>
      <c r="D6985" s="58" t="s">
        <v>717</v>
      </c>
      <c r="E6985" s="58">
        <v>888</v>
      </c>
      <c r="F6985" s="58">
        <v>6</v>
      </c>
      <c r="G6985" s="59">
        <v>7</v>
      </c>
      <c r="H6985" s="58" t="s">
        <v>516</v>
      </c>
      <c r="I6985" s="59">
        <v>4.8499999999999996</v>
      </c>
      <c r="J6985">
        <v>4</v>
      </c>
      <c r="K6985" s="191"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4.8499999999999996</v>
      </c>
      <c r="L6985" s="192" t="str">
        <f t="shared" si="109"/>
        <v>Beer888</v>
      </c>
      <c r="M6985" s="191">
        <f>VLOOKUP(L6985,'Slope %'!C:D,2,0)</f>
        <v>0.12</v>
      </c>
    </row>
    <row r="6986" spans="1:13" x14ac:dyDescent="0.25">
      <c r="A6986">
        <v>66917</v>
      </c>
      <c r="B6986" s="58" t="s">
        <v>5585</v>
      </c>
      <c r="C6986" s="58" t="s">
        <v>410</v>
      </c>
      <c r="D6986" s="58" t="s">
        <v>717</v>
      </c>
      <c r="E6986" s="58">
        <v>888</v>
      </c>
      <c r="F6986" s="58">
        <v>6</v>
      </c>
      <c r="G6986" s="59">
        <v>7</v>
      </c>
      <c r="H6986" s="58" t="s">
        <v>516</v>
      </c>
      <c r="I6986" s="59">
        <v>4.8499999999999996</v>
      </c>
      <c r="J6986">
        <v>4</v>
      </c>
      <c r="K6986" s="191"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4.8499999999999996</v>
      </c>
      <c r="L6986" s="192" t="str">
        <f t="shared" si="109"/>
        <v>Beer888</v>
      </c>
      <c r="M6986" s="191">
        <f>VLOOKUP(L6986,'Slope %'!C:D,2,0)</f>
        <v>0.12</v>
      </c>
    </row>
    <row r="6987" spans="1:13" x14ac:dyDescent="0.25">
      <c r="A6987">
        <v>66966</v>
      </c>
      <c r="B6987" s="58" t="s">
        <v>5586</v>
      </c>
      <c r="C6987" s="58" t="s">
        <v>410</v>
      </c>
      <c r="D6987" s="58" t="s">
        <v>411</v>
      </c>
      <c r="E6987" s="58">
        <v>355</v>
      </c>
      <c r="F6987" s="58">
        <v>24</v>
      </c>
      <c r="G6987" s="59">
        <v>4.5</v>
      </c>
      <c r="H6987" s="58" t="s">
        <v>2644</v>
      </c>
      <c r="I6987" s="59">
        <v>2.85</v>
      </c>
      <c r="J6987">
        <v>1</v>
      </c>
      <c r="K6987" s="191"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1.25</v>
      </c>
      <c r="L6987" s="192" t="str">
        <f t="shared" si="109"/>
        <v>Beer355</v>
      </c>
      <c r="M6987" s="191">
        <f>VLOOKUP(L6987,'Slope %'!C:D,2,0)</f>
        <v>0.12</v>
      </c>
    </row>
    <row r="6988" spans="1:13" x14ac:dyDescent="0.25">
      <c r="A6988">
        <v>66966</v>
      </c>
      <c r="B6988" s="58" t="s">
        <v>5586</v>
      </c>
      <c r="C6988" s="58" t="s">
        <v>410</v>
      </c>
      <c r="D6988" s="58" t="s">
        <v>411</v>
      </c>
      <c r="E6988" s="58">
        <v>355</v>
      </c>
      <c r="F6988" s="58">
        <v>24</v>
      </c>
      <c r="G6988" s="59">
        <v>4.5</v>
      </c>
      <c r="H6988" s="58" t="s">
        <v>2644</v>
      </c>
      <c r="I6988" s="59">
        <v>2.85</v>
      </c>
      <c r="J6988">
        <v>1</v>
      </c>
      <c r="K6988" s="191"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1.25</v>
      </c>
      <c r="L6988" s="192" t="str">
        <f t="shared" si="109"/>
        <v>Beer355</v>
      </c>
      <c r="M6988" s="191">
        <f>VLOOKUP(L6988,'Slope %'!C:D,2,0)</f>
        <v>0.12</v>
      </c>
    </row>
    <row r="6989" spans="1:13" x14ac:dyDescent="0.25">
      <c r="A6989">
        <v>66967</v>
      </c>
      <c r="B6989" s="58" t="s">
        <v>5587</v>
      </c>
      <c r="C6989" s="58" t="s">
        <v>423</v>
      </c>
      <c r="D6989" s="58" t="s">
        <v>436</v>
      </c>
      <c r="E6989" s="58">
        <v>750</v>
      </c>
      <c r="F6989" s="58">
        <v>12</v>
      </c>
      <c r="G6989" s="59">
        <v>14.5</v>
      </c>
      <c r="H6989" s="58" t="s">
        <v>431</v>
      </c>
      <c r="I6989" s="59">
        <v>23.99</v>
      </c>
      <c r="J6989">
        <v>1</v>
      </c>
      <c r="K6989" s="191"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8.49</v>
      </c>
      <c r="L6989" s="192" t="str">
        <f t="shared" si="109"/>
        <v>Wine750</v>
      </c>
      <c r="M6989" s="191">
        <f>VLOOKUP(L6989,'Slope %'!C:D,2,0)</f>
        <v>0.1</v>
      </c>
    </row>
    <row r="6990" spans="1:13" x14ac:dyDescent="0.25">
      <c r="A6990">
        <v>66968</v>
      </c>
      <c r="B6990" s="58" t="s">
        <v>5588</v>
      </c>
      <c r="C6990" s="58" t="s">
        <v>423</v>
      </c>
      <c r="D6990" s="58" t="s">
        <v>467</v>
      </c>
      <c r="E6990" s="58">
        <v>750</v>
      </c>
      <c r="F6990" s="58">
        <v>12</v>
      </c>
      <c r="G6990" s="59">
        <v>13</v>
      </c>
      <c r="H6990" s="58" t="s">
        <v>474</v>
      </c>
      <c r="I6990" s="59">
        <v>18.989999999999998</v>
      </c>
      <c r="J6990">
        <v>1</v>
      </c>
      <c r="K6990" s="191"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7.61</v>
      </c>
      <c r="L6990" s="192" t="str">
        <f t="shared" si="109"/>
        <v>Wine750</v>
      </c>
      <c r="M6990" s="191">
        <f>VLOOKUP(L6990,'Slope %'!C:D,2,0)</f>
        <v>0.1</v>
      </c>
    </row>
    <row r="6991" spans="1:13" x14ac:dyDescent="0.25">
      <c r="A6991">
        <v>66969</v>
      </c>
      <c r="B6991" s="58" t="s">
        <v>5589</v>
      </c>
      <c r="C6991" s="58" t="s">
        <v>410</v>
      </c>
      <c r="D6991" s="58" t="s">
        <v>717</v>
      </c>
      <c r="E6991" s="58">
        <v>355</v>
      </c>
      <c r="F6991" s="58">
        <v>24</v>
      </c>
      <c r="G6991" s="59">
        <v>6.8</v>
      </c>
      <c r="H6991" s="58" t="s">
        <v>2644</v>
      </c>
      <c r="I6991" s="59">
        <v>3</v>
      </c>
      <c r="J6991">
        <v>1</v>
      </c>
      <c r="K6991" s="191"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1.88</v>
      </c>
      <c r="L6991" s="192" t="str">
        <f t="shared" si="109"/>
        <v>Beer355</v>
      </c>
      <c r="M6991" s="191">
        <f>VLOOKUP(L6991,'Slope %'!C:D,2,0)</f>
        <v>0.12</v>
      </c>
    </row>
    <row r="6992" spans="1:13" x14ac:dyDescent="0.25">
      <c r="A6992">
        <v>66969</v>
      </c>
      <c r="B6992" s="58" t="s">
        <v>5589</v>
      </c>
      <c r="C6992" s="58" t="s">
        <v>410</v>
      </c>
      <c r="D6992" s="58" t="s">
        <v>717</v>
      </c>
      <c r="E6992" s="58">
        <v>355</v>
      </c>
      <c r="F6992" s="58">
        <v>24</v>
      </c>
      <c r="G6992" s="59">
        <v>6.8</v>
      </c>
      <c r="H6992" s="58" t="s">
        <v>2644</v>
      </c>
      <c r="I6992" s="59">
        <v>3</v>
      </c>
      <c r="J6992">
        <v>1</v>
      </c>
      <c r="K6992" s="191"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1.88</v>
      </c>
      <c r="L6992" s="192" t="str">
        <f t="shared" si="109"/>
        <v>Beer355</v>
      </c>
      <c r="M6992" s="191">
        <f>VLOOKUP(L6992,'Slope %'!C:D,2,0)</f>
        <v>0.12</v>
      </c>
    </row>
    <row r="6993" spans="1:13" x14ac:dyDescent="0.25">
      <c r="A6993">
        <v>66971</v>
      </c>
      <c r="B6993" s="58" t="s">
        <v>5590</v>
      </c>
      <c r="C6993" s="58" t="s">
        <v>414</v>
      </c>
      <c r="D6993" s="58" t="s">
        <v>549</v>
      </c>
      <c r="E6993" s="58">
        <v>750</v>
      </c>
      <c r="F6993" s="58">
        <v>12</v>
      </c>
      <c r="G6993" s="59">
        <v>42.1</v>
      </c>
      <c r="H6993" s="58" t="s">
        <v>445</v>
      </c>
      <c r="I6993" s="59">
        <v>34.49</v>
      </c>
      <c r="J6993">
        <v>1</v>
      </c>
      <c r="K6993" s="191"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24.65</v>
      </c>
      <c r="L6993" s="192" t="str">
        <f t="shared" si="109"/>
        <v>Spirits750</v>
      </c>
      <c r="M6993" s="191">
        <f>VLOOKUP(L6993,'Slope %'!C:D,2,0)</f>
        <v>7.0000000000000007E-2</v>
      </c>
    </row>
    <row r="6994" spans="1:13" x14ac:dyDescent="0.25">
      <c r="A6994">
        <v>66973</v>
      </c>
      <c r="B6994" s="58" t="s">
        <v>5591</v>
      </c>
      <c r="C6994" s="58" t="s">
        <v>410</v>
      </c>
      <c r="D6994" s="58" t="s">
        <v>621</v>
      </c>
      <c r="E6994" s="58">
        <v>473</v>
      </c>
      <c r="F6994" s="58">
        <v>24</v>
      </c>
      <c r="G6994" s="59">
        <v>4</v>
      </c>
      <c r="H6994" s="58" t="s">
        <v>841</v>
      </c>
      <c r="I6994" s="59">
        <v>3.99</v>
      </c>
      <c r="J6994">
        <v>1</v>
      </c>
      <c r="K6994" s="191"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1.48</v>
      </c>
      <c r="L6994" s="192" t="str">
        <f t="shared" si="109"/>
        <v>Beer473</v>
      </c>
      <c r="M6994" s="191">
        <f>VLOOKUP(L6994,'Slope %'!C:D,2,0)</f>
        <v>0.12</v>
      </c>
    </row>
    <row r="6995" spans="1:13" x14ac:dyDescent="0.25">
      <c r="A6995">
        <v>66973</v>
      </c>
      <c r="B6995" s="58" t="s">
        <v>5591</v>
      </c>
      <c r="C6995" s="58" t="s">
        <v>410</v>
      </c>
      <c r="D6995" s="58" t="s">
        <v>621</v>
      </c>
      <c r="E6995" s="58">
        <v>473</v>
      </c>
      <c r="F6995" s="58">
        <v>24</v>
      </c>
      <c r="G6995" s="59">
        <v>4</v>
      </c>
      <c r="H6995" s="58" t="s">
        <v>841</v>
      </c>
      <c r="I6995" s="59">
        <v>3.99</v>
      </c>
      <c r="J6995">
        <v>1</v>
      </c>
      <c r="K6995" s="191"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1.48</v>
      </c>
      <c r="L6995" s="192" t="str">
        <f t="shared" si="109"/>
        <v>Beer473</v>
      </c>
      <c r="M6995" s="191">
        <f>VLOOKUP(L6995,'Slope %'!C:D,2,0)</f>
        <v>0.12</v>
      </c>
    </row>
    <row r="6996" spans="1:13" x14ac:dyDescent="0.25">
      <c r="A6996">
        <v>66987</v>
      </c>
      <c r="B6996" s="58" t="s">
        <v>5592</v>
      </c>
      <c r="C6996" s="58" t="s">
        <v>410</v>
      </c>
      <c r="D6996" s="58" t="s">
        <v>677</v>
      </c>
      <c r="E6996" s="58">
        <v>473</v>
      </c>
      <c r="F6996" s="58">
        <v>24</v>
      </c>
      <c r="G6996" s="59">
        <v>5.5</v>
      </c>
      <c r="H6996" s="58" t="s">
        <v>841</v>
      </c>
      <c r="I6996" s="59">
        <v>4.25</v>
      </c>
      <c r="J6996">
        <v>1</v>
      </c>
      <c r="K6996" s="191"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2.0299999999999998</v>
      </c>
      <c r="L6996" s="192" t="str">
        <f t="shared" si="109"/>
        <v>Beer473</v>
      </c>
      <c r="M6996" s="191">
        <f>VLOOKUP(L6996,'Slope %'!C:D,2,0)</f>
        <v>0.12</v>
      </c>
    </row>
    <row r="6997" spans="1:13" x14ac:dyDescent="0.25">
      <c r="A6997">
        <v>66987</v>
      </c>
      <c r="B6997" s="58" t="s">
        <v>5592</v>
      </c>
      <c r="C6997" s="58" t="s">
        <v>410</v>
      </c>
      <c r="D6997" s="58" t="s">
        <v>677</v>
      </c>
      <c r="E6997" s="58">
        <v>473</v>
      </c>
      <c r="F6997" s="58">
        <v>24</v>
      </c>
      <c r="G6997" s="59">
        <v>5.5</v>
      </c>
      <c r="H6997" s="58" t="s">
        <v>841</v>
      </c>
      <c r="I6997" s="59">
        <v>4.25</v>
      </c>
      <c r="J6997">
        <v>1</v>
      </c>
      <c r="K6997" s="191"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2.0299999999999998</v>
      </c>
      <c r="L6997" s="192" t="str">
        <f t="shared" si="109"/>
        <v>Beer473</v>
      </c>
      <c r="M6997" s="191">
        <f>VLOOKUP(L6997,'Slope %'!C:D,2,0)</f>
        <v>0.12</v>
      </c>
    </row>
    <row r="6998" spans="1:13" x14ac:dyDescent="0.25">
      <c r="A6998">
        <v>66988</v>
      </c>
      <c r="B6998" s="58" t="s">
        <v>5593</v>
      </c>
      <c r="C6998" s="58" t="s">
        <v>410</v>
      </c>
      <c r="D6998" s="58" t="s">
        <v>906</v>
      </c>
      <c r="E6998" s="58">
        <v>473</v>
      </c>
      <c r="F6998" s="58">
        <v>24</v>
      </c>
      <c r="G6998" s="59">
        <v>5.2</v>
      </c>
      <c r="H6998" s="58" t="s">
        <v>841</v>
      </c>
      <c r="I6998" s="59">
        <v>3.99</v>
      </c>
      <c r="J6998">
        <v>1</v>
      </c>
      <c r="K6998" s="191"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1.92</v>
      </c>
      <c r="L6998" s="192" t="str">
        <f t="shared" si="109"/>
        <v>Beer473</v>
      </c>
      <c r="M6998" s="191">
        <f>VLOOKUP(L6998,'Slope %'!C:D,2,0)</f>
        <v>0.12</v>
      </c>
    </row>
    <row r="6999" spans="1:13" x14ac:dyDescent="0.25">
      <c r="A6999">
        <v>66988</v>
      </c>
      <c r="B6999" s="58" t="s">
        <v>5593</v>
      </c>
      <c r="C6999" s="58" t="s">
        <v>410</v>
      </c>
      <c r="D6999" s="58" t="s">
        <v>906</v>
      </c>
      <c r="E6999" s="58">
        <v>473</v>
      </c>
      <c r="F6999" s="58">
        <v>24</v>
      </c>
      <c r="G6999" s="59">
        <v>5.2</v>
      </c>
      <c r="H6999" s="58" t="s">
        <v>841</v>
      </c>
      <c r="I6999" s="59">
        <v>3.99</v>
      </c>
      <c r="J6999">
        <v>1</v>
      </c>
      <c r="K6999" s="191"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1.92</v>
      </c>
      <c r="L6999" s="192" t="str">
        <f t="shared" si="109"/>
        <v>Beer473</v>
      </c>
      <c r="M6999" s="191">
        <f>VLOOKUP(L6999,'Slope %'!C:D,2,0)</f>
        <v>0.12</v>
      </c>
    </row>
    <row r="7000" spans="1:13" x14ac:dyDescent="0.25">
      <c r="A7000">
        <v>66990</v>
      </c>
      <c r="B7000" s="58" t="s">
        <v>5594</v>
      </c>
      <c r="C7000" s="58" t="s">
        <v>423</v>
      </c>
      <c r="D7000" s="58" t="s">
        <v>538</v>
      </c>
      <c r="E7000" s="58">
        <v>750</v>
      </c>
      <c r="F7000" s="58">
        <v>12</v>
      </c>
      <c r="G7000" s="59">
        <v>9.9999999999999995E-8</v>
      </c>
      <c r="H7000" s="58" t="s">
        <v>456</v>
      </c>
      <c r="I7000" s="59">
        <v>10.99</v>
      </c>
      <c r="J7000">
        <v>1</v>
      </c>
      <c r="K7000" s="191"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0</v>
      </c>
      <c r="L7000" s="192" t="str">
        <f t="shared" si="109"/>
        <v>Wine750</v>
      </c>
      <c r="M7000" s="191">
        <f>VLOOKUP(L7000,'Slope %'!C:D,2,0)</f>
        <v>0.1</v>
      </c>
    </row>
    <row r="7001" spans="1:13" x14ac:dyDescent="0.25">
      <c r="A7001">
        <v>66994</v>
      </c>
      <c r="B7001" s="58" t="s">
        <v>5595</v>
      </c>
      <c r="C7001" s="58" t="s">
        <v>423</v>
      </c>
      <c r="D7001" s="58" t="s">
        <v>473</v>
      </c>
      <c r="E7001" s="58">
        <v>750</v>
      </c>
      <c r="F7001" s="58">
        <v>12</v>
      </c>
      <c r="G7001" s="59">
        <v>9.9999999999999995E-8</v>
      </c>
      <c r="H7001" s="58" t="s">
        <v>456</v>
      </c>
      <c r="I7001" s="59">
        <v>10.99</v>
      </c>
      <c r="J7001">
        <v>1</v>
      </c>
      <c r="K7001" s="191"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0</v>
      </c>
      <c r="L7001" s="192" t="str">
        <f t="shared" si="109"/>
        <v>Wine750</v>
      </c>
      <c r="M7001" s="191">
        <f>VLOOKUP(L7001,'Slope %'!C:D,2,0)</f>
        <v>0.1</v>
      </c>
    </row>
    <row r="7002" spans="1:13" x14ac:dyDescent="0.25">
      <c r="A7002">
        <v>67001</v>
      </c>
      <c r="B7002" s="58" t="s">
        <v>5596</v>
      </c>
      <c r="C7002" s="58" t="s">
        <v>414</v>
      </c>
      <c r="D7002" s="58" t="s">
        <v>1568</v>
      </c>
      <c r="E7002" s="58">
        <v>200</v>
      </c>
      <c r="F7002" s="58">
        <v>48</v>
      </c>
      <c r="G7002" s="59">
        <v>15</v>
      </c>
      <c r="H7002" s="58" t="s">
        <v>553</v>
      </c>
      <c r="I7002" s="59">
        <v>8.99</v>
      </c>
      <c r="J7002">
        <v>1</v>
      </c>
      <c r="K7002" s="191"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3.19</v>
      </c>
      <c r="L7002" s="192" t="str">
        <f t="shared" si="109"/>
        <v>Spirits200</v>
      </c>
      <c r="M7002" s="191">
        <f>VLOOKUP(L7002,'Slope %'!C:D,2,0)</f>
        <v>0.1</v>
      </c>
    </row>
    <row r="7003" spans="1:13" x14ac:dyDescent="0.25">
      <c r="A7003">
        <v>67004</v>
      </c>
      <c r="B7003" s="58" t="s">
        <v>5597</v>
      </c>
      <c r="C7003" s="58" t="s">
        <v>414</v>
      </c>
      <c r="D7003" s="58" t="s">
        <v>418</v>
      </c>
      <c r="E7003" s="58">
        <v>750</v>
      </c>
      <c r="F7003" s="58">
        <v>12</v>
      </c>
      <c r="G7003" s="59">
        <v>40</v>
      </c>
      <c r="H7003" s="58" t="s">
        <v>3192</v>
      </c>
      <c r="I7003" s="59">
        <v>27.99</v>
      </c>
      <c r="J7003">
        <v>1</v>
      </c>
      <c r="K7003" s="191"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23.42</v>
      </c>
      <c r="L7003" s="192" t="str">
        <f t="shared" si="109"/>
        <v>Spirits750</v>
      </c>
      <c r="M7003" s="191">
        <f>VLOOKUP(L7003,'Slope %'!C:D,2,0)</f>
        <v>7.0000000000000007E-2</v>
      </c>
    </row>
    <row r="7004" spans="1:13" x14ac:dyDescent="0.25">
      <c r="A7004">
        <v>67010</v>
      </c>
      <c r="B7004" s="58" t="s">
        <v>5598</v>
      </c>
      <c r="C7004" s="58" t="s">
        <v>423</v>
      </c>
      <c r="D7004" s="58" t="s">
        <v>803</v>
      </c>
      <c r="E7004" s="58">
        <v>750</v>
      </c>
      <c r="F7004" s="58">
        <v>12</v>
      </c>
      <c r="G7004" s="59">
        <v>13.5</v>
      </c>
      <c r="H7004" s="58" t="s">
        <v>421</v>
      </c>
      <c r="I7004" s="59">
        <v>17.989999999999998</v>
      </c>
      <c r="J7004">
        <v>1</v>
      </c>
      <c r="K7004" s="191"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7.9</v>
      </c>
      <c r="L7004" s="192" t="str">
        <f t="shared" si="109"/>
        <v>Wine750</v>
      </c>
      <c r="M7004" s="191">
        <f>VLOOKUP(L7004,'Slope %'!C:D,2,0)</f>
        <v>0.1</v>
      </c>
    </row>
    <row r="7005" spans="1:13" x14ac:dyDescent="0.25">
      <c r="A7005">
        <v>67016</v>
      </c>
      <c r="B7005" s="58" t="s">
        <v>5599</v>
      </c>
      <c r="C7005" s="58" t="s">
        <v>410</v>
      </c>
      <c r="D7005" s="58" t="s">
        <v>906</v>
      </c>
      <c r="E7005" s="58">
        <v>473</v>
      </c>
      <c r="F7005" s="58">
        <v>24</v>
      </c>
      <c r="G7005" s="59">
        <v>5</v>
      </c>
      <c r="H7005" s="58" t="s">
        <v>448</v>
      </c>
      <c r="I7005" s="59">
        <v>4.49</v>
      </c>
      <c r="J7005">
        <v>1</v>
      </c>
      <c r="K7005" s="191"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1.85</v>
      </c>
      <c r="L7005" s="192" t="str">
        <f t="shared" si="109"/>
        <v>Beer473</v>
      </c>
      <c r="M7005" s="191">
        <f>VLOOKUP(L7005,'Slope %'!C:D,2,0)</f>
        <v>0.12</v>
      </c>
    </row>
    <row r="7006" spans="1:13" x14ac:dyDescent="0.25">
      <c r="A7006">
        <v>67019</v>
      </c>
      <c r="B7006" s="58" t="s">
        <v>4312</v>
      </c>
      <c r="C7006" s="58" t="s">
        <v>414</v>
      </c>
      <c r="D7006" s="58" t="s">
        <v>440</v>
      </c>
      <c r="E7006" s="58">
        <v>50</v>
      </c>
      <c r="F7006" s="58">
        <v>60</v>
      </c>
      <c r="G7006" s="59">
        <v>33</v>
      </c>
      <c r="H7006" s="58" t="s">
        <v>1241</v>
      </c>
      <c r="I7006" s="59">
        <v>5.29</v>
      </c>
      <c r="J7006">
        <v>1</v>
      </c>
      <c r="K7006" s="191"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1.76</v>
      </c>
      <c r="L7006" s="192" t="str">
        <f t="shared" si="109"/>
        <v>Spirits50</v>
      </c>
      <c r="M7006" s="191">
        <f>VLOOKUP(L7006,'Slope %'!C:D,2,0)</f>
        <v>0.1</v>
      </c>
    </row>
    <row r="7007" spans="1:13" x14ac:dyDescent="0.25">
      <c r="A7007">
        <v>67034</v>
      </c>
      <c r="B7007" s="58" t="s">
        <v>5600</v>
      </c>
      <c r="C7007" s="58" t="s">
        <v>414</v>
      </c>
      <c r="D7007" s="58" t="s">
        <v>634</v>
      </c>
      <c r="E7007" s="58">
        <v>750</v>
      </c>
      <c r="F7007" s="58">
        <v>6</v>
      </c>
      <c r="G7007" s="59">
        <v>40</v>
      </c>
      <c r="H7007" s="58" t="s">
        <v>586</v>
      </c>
      <c r="I7007" s="59">
        <v>60</v>
      </c>
      <c r="J7007">
        <v>1</v>
      </c>
      <c r="K7007" s="191"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23.42</v>
      </c>
      <c r="L7007" s="192" t="str">
        <f t="shared" si="109"/>
        <v>Spirits750</v>
      </c>
      <c r="M7007" s="191">
        <f>VLOOKUP(L7007,'Slope %'!C:D,2,0)</f>
        <v>7.0000000000000007E-2</v>
      </c>
    </row>
    <row r="7008" spans="1:13" x14ac:dyDescent="0.25">
      <c r="A7008">
        <v>67037</v>
      </c>
      <c r="B7008" s="58" t="s">
        <v>5601</v>
      </c>
      <c r="C7008" s="58" t="s">
        <v>423</v>
      </c>
      <c r="D7008" s="58" t="s">
        <v>467</v>
      </c>
      <c r="E7008" s="58">
        <v>750</v>
      </c>
      <c r="F7008" s="58">
        <v>6</v>
      </c>
      <c r="G7008" s="59">
        <v>9.9999999999999995E-8</v>
      </c>
      <c r="H7008" s="58" t="s">
        <v>434</v>
      </c>
      <c r="I7008" s="59">
        <v>13.99</v>
      </c>
      <c r="J7008">
        <v>1</v>
      </c>
      <c r="K7008" s="191"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0</v>
      </c>
      <c r="L7008" s="192" t="str">
        <f t="shared" si="109"/>
        <v>Wine750</v>
      </c>
      <c r="M7008" s="191">
        <f>VLOOKUP(L7008,'Slope %'!C:D,2,0)</f>
        <v>0.1</v>
      </c>
    </row>
    <row r="7009" spans="1:13" x14ac:dyDescent="0.25">
      <c r="A7009">
        <v>67044</v>
      </c>
      <c r="B7009" s="58" t="s">
        <v>5602</v>
      </c>
      <c r="C7009" s="58" t="s">
        <v>423</v>
      </c>
      <c r="D7009" s="58" t="s">
        <v>467</v>
      </c>
      <c r="E7009" s="58">
        <v>750</v>
      </c>
      <c r="F7009" s="58">
        <v>6</v>
      </c>
      <c r="G7009" s="59">
        <v>9.9999999999999995E-8</v>
      </c>
      <c r="H7009" s="58" t="s">
        <v>434</v>
      </c>
      <c r="I7009" s="59">
        <v>13.99</v>
      </c>
      <c r="J7009">
        <v>1</v>
      </c>
      <c r="K7009" s="191"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0</v>
      </c>
      <c r="L7009" s="192" t="str">
        <f t="shared" si="109"/>
        <v>Wine750</v>
      </c>
      <c r="M7009" s="191">
        <f>VLOOKUP(L7009,'Slope %'!C:D,2,0)</f>
        <v>0.1</v>
      </c>
    </row>
    <row r="7010" spans="1:13" x14ac:dyDescent="0.25">
      <c r="A7010">
        <v>67064</v>
      </c>
      <c r="B7010" s="58" t="s">
        <v>5603</v>
      </c>
      <c r="C7010" s="58" t="s">
        <v>410</v>
      </c>
      <c r="D7010" s="58" t="s">
        <v>677</v>
      </c>
      <c r="E7010" s="58">
        <v>473</v>
      </c>
      <c r="F7010" s="58">
        <v>24</v>
      </c>
      <c r="G7010" s="59">
        <v>5.5</v>
      </c>
      <c r="H7010" s="58" t="s">
        <v>1448</v>
      </c>
      <c r="I7010" s="59">
        <v>4.4400000000000004</v>
      </c>
      <c r="J7010">
        <v>1</v>
      </c>
      <c r="K7010" s="191"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2.0299999999999998</v>
      </c>
      <c r="L7010" s="192" t="str">
        <f t="shared" si="109"/>
        <v>Beer473</v>
      </c>
      <c r="M7010" s="191">
        <f>VLOOKUP(L7010,'Slope %'!C:D,2,0)</f>
        <v>0.12</v>
      </c>
    </row>
    <row r="7011" spans="1:13" x14ac:dyDescent="0.25">
      <c r="A7011">
        <v>67064</v>
      </c>
      <c r="B7011" s="58" t="s">
        <v>5603</v>
      </c>
      <c r="C7011" s="58" t="s">
        <v>410</v>
      </c>
      <c r="D7011" s="58" t="s">
        <v>677</v>
      </c>
      <c r="E7011" s="58">
        <v>473</v>
      </c>
      <c r="F7011" s="58">
        <v>24</v>
      </c>
      <c r="G7011" s="59">
        <v>5.5</v>
      </c>
      <c r="H7011" s="58" t="s">
        <v>1448</v>
      </c>
      <c r="I7011" s="59">
        <v>4.4400000000000004</v>
      </c>
      <c r="J7011">
        <v>1</v>
      </c>
      <c r="K7011" s="191"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2.0299999999999998</v>
      </c>
      <c r="L7011" s="192" t="str">
        <f t="shared" si="109"/>
        <v>Beer473</v>
      </c>
      <c r="M7011" s="191">
        <f>VLOOKUP(L7011,'Slope %'!C:D,2,0)</f>
        <v>0.12</v>
      </c>
    </row>
    <row r="7012" spans="1:13" x14ac:dyDescent="0.25">
      <c r="A7012">
        <v>67065</v>
      </c>
      <c r="B7012" s="58" t="s">
        <v>5604</v>
      </c>
      <c r="C7012" s="58" t="s">
        <v>423</v>
      </c>
      <c r="D7012" s="58" t="s">
        <v>436</v>
      </c>
      <c r="E7012" s="58">
        <v>750</v>
      </c>
      <c r="F7012" s="58">
        <v>12</v>
      </c>
      <c r="G7012" s="59">
        <v>12.5</v>
      </c>
      <c r="H7012" s="58" t="s">
        <v>421</v>
      </c>
      <c r="I7012" s="59">
        <v>14.99</v>
      </c>
      <c r="J7012">
        <v>1</v>
      </c>
      <c r="K7012" s="191"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7.32</v>
      </c>
      <c r="L7012" s="192" t="str">
        <f t="shared" si="109"/>
        <v>Wine750</v>
      </c>
      <c r="M7012" s="191">
        <f>VLOOKUP(L7012,'Slope %'!C:D,2,0)</f>
        <v>0.1</v>
      </c>
    </row>
    <row r="7013" spans="1:13" x14ac:dyDescent="0.25">
      <c r="A7013">
        <v>67068</v>
      </c>
      <c r="B7013" s="58" t="s">
        <v>5605</v>
      </c>
      <c r="C7013" s="58" t="s">
        <v>423</v>
      </c>
      <c r="D7013" s="58" t="s">
        <v>436</v>
      </c>
      <c r="E7013" s="58">
        <v>750</v>
      </c>
      <c r="F7013" s="58">
        <v>12</v>
      </c>
      <c r="G7013" s="59">
        <v>13</v>
      </c>
      <c r="H7013" s="58" t="s">
        <v>421</v>
      </c>
      <c r="I7013" s="59">
        <v>14.99</v>
      </c>
      <c r="J7013">
        <v>1</v>
      </c>
      <c r="K7013" s="191"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7.61</v>
      </c>
      <c r="L7013" s="192" t="str">
        <f t="shared" si="109"/>
        <v>Wine750</v>
      </c>
      <c r="M7013" s="191">
        <f>VLOOKUP(L7013,'Slope %'!C:D,2,0)</f>
        <v>0.1</v>
      </c>
    </row>
    <row r="7014" spans="1:13" x14ac:dyDescent="0.25">
      <c r="A7014">
        <v>67072</v>
      </c>
      <c r="B7014" s="58" t="s">
        <v>5606</v>
      </c>
      <c r="C7014" s="58" t="s">
        <v>423</v>
      </c>
      <c r="D7014" s="58" t="s">
        <v>436</v>
      </c>
      <c r="E7014" s="58">
        <v>750</v>
      </c>
      <c r="F7014" s="58">
        <v>12</v>
      </c>
      <c r="G7014" s="59">
        <v>12.5</v>
      </c>
      <c r="H7014" s="58" t="s">
        <v>421</v>
      </c>
      <c r="I7014" s="59">
        <v>14.99</v>
      </c>
      <c r="J7014">
        <v>1</v>
      </c>
      <c r="K7014" s="191"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7.32</v>
      </c>
      <c r="L7014" s="192" t="str">
        <f t="shared" si="109"/>
        <v>Wine750</v>
      </c>
      <c r="M7014" s="191">
        <f>VLOOKUP(L7014,'Slope %'!C:D,2,0)</f>
        <v>0.1</v>
      </c>
    </row>
    <row r="7015" spans="1:13" x14ac:dyDescent="0.25">
      <c r="A7015">
        <v>67073</v>
      </c>
      <c r="B7015" s="58" t="s">
        <v>5607</v>
      </c>
      <c r="C7015" s="58" t="s">
        <v>673</v>
      </c>
      <c r="D7015" s="58" t="s">
        <v>750</v>
      </c>
      <c r="E7015" s="58">
        <v>1000</v>
      </c>
      <c r="F7015" s="58">
        <v>6</v>
      </c>
      <c r="G7015" s="59">
        <v>0.05</v>
      </c>
      <c r="H7015" s="58" t="s">
        <v>600</v>
      </c>
      <c r="I7015" s="59">
        <v>4.74</v>
      </c>
      <c r="J7015">
        <v>4</v>
      </c>
      <c r="K7015" s="191"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0.04</v>
      </c>
      <c r="L7015" s="192" t="str">
        <f t="shared" si="109"/>
        <v>Ready to Drink1000</v>
      </c>
      <c r="M7015" s="191">
        <f>VLOOKUP(L7015,'Slope %'!C:D,2,0)</f>
        <v>0.12</v>
      </c>
    </row>
    <row r="7016" spans="1:13" x14ac:dyDescent="0.25">
      <c r="A7016">
        <v>67073</v>
      </c>
      <c r="B7016" s="58" t="s">
        <v>5607</v>
      </c>
      <c r="C7016" s="58" t="s">
        <v>673</v>
      </c>
      <c r="D7016" s="58" t="s">
        <v>750</v>
      </c>
      <c r="E7016" s="58">
        <v>1000</v>
      </c>
      <c r="F7016" s="58">
        <v>6</v>
      </c>
      <c r="G7016" s="59">
        <v>0.05</v>
      </c>
      <c r="H7016" s="58" t="s">
        <v>600</v>
      </c>
      <c r="I7016" s="59">
        <v>4.74</v>
      </c>
      <c r="J7016">
        <v>4</v>
      </c>
      <c r="K7016" s="191"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0.04</v>
      </c>
      <c r="L7016" s="192" t="str">
        <f t="shared" si="109"/>
        <v>Ready to Drink1000</v>
      </c>
      <c r="M7016" s="191">
        <f>VLOOKUP(L7016,'Slope %'!C:D,2,0)</f>
        <v>0.12</v>
      </c>
    </row>
    <row r="7017" spans="1:13" x14ac:dyDescent="0.25">
      <c r="A7017">
        <v>67079</v>
      </c>
      <c r="B7017" s="58" t="s">
        <v>5608</v>
      </c>
      <c r="C7017" s="58" t="s">
        <v>673</v>
      </c>
      <c r="D7017" s="58" t="s">
        <v>750</v>
      </c>
      <c r="E7017" s="58">
        <v>1000</v>
      </c>
      <c r="F7017" s="58">
        <v>6</v>
      </c>
      <c r="G7017" s="59">
        <v>0.05</v>
      </c>
      <c r="H7017" s="58" t="s">
        <v>600</v>
      </c>
      <c r="I7017" s="59">
        <v>4.74</v>
      </c>
      <c r="J7017">
        <v>4</v>
      </c>
      <c r="K7017" s="191"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0.04</v>
      </c>
      <c r="L7017" s="192" t="str">
        <f t="shared" si="109"/>
        <v>Ready to Drink1000</v>
      </c>
      <c r="M7017" s="191">
        <f>VLOOKUP(L7017,'Slope %'!C:D,2,0)</f>
        <v>0.12</v>
      </c>
    </row>
    <row r="7018" spans="1:13" x14ac:dyDescent="0.25">
      <c r="A7018">
        <v>67079</v>
      </c>
      <c r="B7018" s="58" t="s">
        <v>5608</v>
      </c>
      <c r="C7018" s="58" t="s">
        <v>673</v>
      </c>
      <c r="D7018" s="58" t="s">
        <v>750</v>
      </c>
      <c r="E7018" s="58">
        <v>1000</v>
      </c>
      <c r="F7018" s="58">
        <v>6</v>
      </c>
      <c r="G7018" s="59">
        <v>0.05</v>
      </c>
      <c r="H7018" s="58" t="s">
        <v>600</v>
      </c>
      <c r="I7018" s="59">
        <v>4.74</v>
      </c>
      <c r="J7018">
        <v>4</v>
      </c>
      <c r="K7018" s="191"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0.04</v>
      </c>
      <c r="L7018" s="192" t="str">
        <f t="shared" si="109"/>
        <v>Ready to Drink1000</v>
      </c>
      <c r="M7018" s="191">
        <f>VLOOKUP(L7018,'Slope %'!C:D,2,0)</f>
        <v>0.12</v>
      </c>
    </row>
    <row r="7019" spans="1:13" x14ac:dyDescent="0.25">
      <c r="A7019">
        <v>67084</v>
      </c>
      <c r="B7019" s="58" t="s">
        <v>5609</v>
      </c>
      <c r="C7019" s="58" t="s">
        <v>673</v>
      </c>
      <c r="D7019" s="58" t="s">
        <v>750</v>
      </c>
      <c r="E7019" s="58">
        <v>4260</v>
      </c>
      <c r="F7019" s="58">
        <v>1</v>
      </c>
      <c r="G7019" s="59">
        <v>1E-3</v>
      </c>
      <c r="H7019" s="58" t="s">
        <v>600</v>
      </c>
      <c r="I7019" s="59">
        <v>16.61</v>
      </c>
      <c r="J7019">
        <v>12</v>
      </c>
      <c r="K7019" s="191"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0</v>
      </c>
      <c r="L7019" s="192" t="str">
        <f t="shared" si="109"/>
        <v>Ready to Drink4260</v>
      </c>
      <c r="M7019" s="191">
        <f>VLOOKUP(L7019,'Slope %'!C:D,2,0)</f>
        <v>7.0000000000000007E-2</v>
      </c>
    </row>
    <row r="7020" spans="1:13" x14ac:dyDescent="0.25">
      <c r="A7020">
        <v>67084</v>
      </c>
      <c r="B7020" s="58" t="s">
        <v>5609</v>
      </c>
      <c r="C7020" s="58" t="s">
        <v>673</v>
      </c>
      <c r="D7020" s="58" t="s">
        <v>750</v>
      </c>
      <c r="E7020" s="58">
        <v>4260</v>
      </c>
      <c r="F7020" s="58">
        <v>1</v>
      </c>
      <c r="G7020" s="59">
        <v>1E-3</v>
      </c>
      <c r="H7020" s="58" t="s">
        <v>600</v>
      </c>
      <c r="I7020" s="59">
        <v>16.61</v>
      </c>
      <c r="J7020">
        <v>12</v>
      </c>
      <c r="K7020" s="191"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0</v>
      </c>
      <c r="L7020" s="192" t="str">
        <f t="shared" si="109"/>
        <v>Ready to Drink4260</v>
      </c>
      <c r="M7020" s="191">
        <f>VLOOKUP(L7020,'Slope %'!C:D,2,0)</f>
        <v>7.0000000000000007E-2</v>
      </c>
    </row>
    <row r="7021" spans="1:13" x14ac:dyDescent="0.25">
      <c r="A7021">
        <v>67086</v>
      </c>
      <c r="B7021" s="58" t="s">
        <v>5610</v>
      </c>
      <c r="C7021" s="58" t="s">
        <v>673</v>
      </c>
      <c r="D7021" s="58" t="s">
        <v>750</v>
      </c>
      <c r="E7021" s="58">
        <v>4260</v>
      </c>
      <c r="F7021" s="58">
        <v>1</v>
      </c>
      <c r="G7021" s="59">
        <v>1E-3</v>
      </c>
      <c r="H7021" s="58" t="s">
        <v>600</v>
      </c>
      <c r="I7021" s="59">
        <v>16.61</v>
      </c>
      <c r="J7021">
        <v>12</v>
      </c>
      <c r="K7021" s="191"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0</v>
      </c>
      <c r="L7021" s="192" t="str">
        <f t="shared" si="109"/>
        <v>Ready to Drink4260</v>
      </c>
      <c r="M7021" s="191">
        <f>VLOOKUP(L7021,'Slope %'!C:D,2,0)</f>
        <v>7.0000000000000007E-2</v>
      </c>
    </row>
    <row r="7022" spans="1:13" x14ac:dyDescent="0.25">
      <c r="A7022">
        <v>67086</v>
      </c>
      <c r="B7022" s="58" t="s">
        <v>5610</v>
      </c>
      <c r="C7022" s="58" t="s">
        <v>673</v>
      </c>
      <c r="D7022" s="58" t="s">
        <v>750</v>
      </c>
      <c r="E7022" s="58">
        <v>4260</v>
      </c>
      <c r="F7022" s="58">
        <v>1</v>
      </c>
      <c r="G7022" s="59">
        <v>1E-3</v>
      </c>
      <c r="H7022" s="58" t="s">
        <v>600</v>
      </c>
      <c r="I7022" s="59">
        <v>16.61</v>
      </c>
      <c r="J7022">
        <v>12</v>
      </c>
      <c r="K7022" s="191"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0</v>
      </c>
      <c r="L7022" s="192" t="str">
        <f t="shared" si="109"/>
        <v>Ready to Drink4260</v>
      </c>
      <c r="M7022" s="191">
        <f>VLOOKUP(L7022,'Slope %'!C:D,2,0)</f>
        <v>7.0000000000000007E-2</v>
      </c>
    </row>
    <row r="7023" spans="1:13" x14ac:dyDescent="0.25">
      <c r="A7023">
        <v>67088</v>
      </c>
      <c r="B7023" s="58" t="s">
        <v>5611</v>
      </c>
      <c r="C7023" s="58" t="s">
        <v>410</v>
      </c>
      <c r="D7023" s="58" t="s">
        <v>906</v>
      </c>
      <c r="E7023" s="58">
        <v>8520</v>
      </c>
      <c r="F7023" s="58">
        <v>1</v>
      </c>
      <c r="G7023" s="59">
        <v>4.2</v>
      </c>
      <c r="H7023" s="58" t="s">
        <v>2781</v>
      </c>
      <c r="I7023" s="59">
        <v>84.24</v>
      </c>
      <c r="J7023">
        <v>24</v>
      </c>
      <c r="K7023" s="191"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27.94</v>
      </c>
      <c r="L7023" s="192" t="str">
        <f t="shared" si="109"/>
        <v>Beer8520</v>
      </c>
      <c r="M7023" s="191">
        <f>VLOOKUP(L7023,'Slope %'!C:D,2,0)</f>
        <v>0.05</v>
      </c>
    </row>
    <row r="7024" spans="1:13" x14ac:dyDescent="0.25">
      <c r="A7024">
        <v>67088</v>
      </c>
      <c r="B7024" s="58" t="s">
        <v>5611</v>
      </c>
      <c r="C7024" s="58" t="s">
        <v>410</v>
      </c>
      <c r="D7024" s="58" t="s">
        <v>906</v>
      </c>
      <c r="E7024" s="58">
        <v>8520</v>
      </c>
      <c r="F7024" s="58">
        <v>1</v>
      </c>
      <c r="G7024" s="59">
        <v>4.2</v>
      </c>
      <c r="H7024" s="58" t="s">
        <v>2781</v>
      </c>
      <c r="I7024" s="59">
        <v>84.24</v>
      </c>
      <c r="J7024">
        <v>24</v>
      </c>
      <c r="K7024" s="191"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27.94</v>
      </c>
      <c r="L7024" s="192" t="str">
        <f t="shared" si="109"/>
        <v>Beer8520</v>
      </c>
      <c r="M7024" s="191">
        <f>VLOOKUP(L7024,'Slope %'!C:D,2,0)</f>
        <v>0.05</v>
      </c>
    </row>
    <row r="7025" spans="1:13" x14ac:dyDescent="0.25">
      <c r="A7025">
        <v>67095</v>
      </c>
      <c r="B7025" s="58" t="s">
        <v>5612</v>
      </c>
      <c r="C7025" s="58" t="s">
        <v>423</v>
      </c>
      <c r="D7025" s="58" t="s">
        <v>436</v>
      </c>
      <c r="E7025" s="58">
        <v>750</v>
      </c>
      <c r="F7025" s="58">
        <v>12</v>
      </c>
      <c r="G7025" s="59">
        <v>14</v>
      </c>
      <c r="H7025" s="58" t="s">
        <v>799</v>
      </c>
      <c r="I7025" s="59">
        <v>25.99</v>
      </c>
      <c r="J7025">
        <v>1</v>
      </c>
      <c r="K7025" s="191"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8.1999999999999993</v>
      </c>
      <c r="L7025" s="192" t="str">
        <f t="shared" si="109"/>
        <v>Wine750</v>
      </c>
      <c r="M7025" s="191">
        <f>VLOOKUP(L7025,'Slope %'!C:D,2,0)</f>
        <v>0.1</v>
      </c>
    </row>
    <row r="7026" spans="1:13" x14ac:dyDescent="0.25">
      <c r="A7026">
        <v>67096</v>
      </c>
      <c r="B7026" s="58" t="s">
        <v>5613</v>
      </c>
      <c r="C7026" s="58" t="s">
        <v>673</v>
      </c>
      <c r="D7026" s="58" t="s">
        <v>750</v>
      </c>
      <c r="E7026" s="58">
        <v>4260</v>
      </c>
      <c r="F7026" s="58">
        <v>1</v>
      </c>
      <c r="G7026" s="59">
        <v>1E-3</v>
      </c>
      <c r="H7026" s="58" t="s">
        <v>600</v>
      </c>
      <c r="I7026" s="59">
        <v>16.61</v>
      </c>
      <c r="J7026">
        <v>12</v>
      </c>
      <c r="K7026" s="191"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0</v>
      </c>
      <c r="L7026" s="192" t="str">
        <f t="shared" si="109"/>
        <v>Ready to Drink4260</v>
      </c>
      <c r="M7026" s="191">
        <f>VLOOKUP(L7026,'Slope %'!C:D,2,0)</f>
        <v>7.0000000000000007E-2</v>
      </c>
    </row>
    <row r="7027" spans="1:13" x14ac:dyDescent="0.25">
      <c r="A7027">
        <v>67096</v>
      </c>
      <c r="B7027" s="58" t="s">
        <v>5613</v>
      </c>
      <c r="C7027" s="58" t="s">
        <v>673</v>
      </c>
      <c r="D7027" s="58" t="s">
        <v>750</v>
      </c>
      <c r="E7027" s="58">
        <v>4260</v>
      </c>
      <c r="F7027" s="58">
        <v>1</v>
      </c>
      <c r="G7027" s="59">
        <v>1E-3</v>
      </c>
      <c r="H7027" s="58" t="s">
        <v>600</v>
      </c>
      <c r="I7027" s="59">
        <v>16.61</v>
      </c>
      <c r="J7027">
        <v>12</v>
      </c>
      <c r="K7027" s="191"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0</v>
      </c>
      <c r="L7027" s="192" t="str">
        <f t="shared" si="109"/>
        <v>Ready to Drink4260</v>
      </c>
      <c r="M7027" s="191">
        <f>VLOOKUP(L7027,'Slope %'!C:D,2,0)</f>
        <v>7.0000000000000007E-2</v>
      </c>
    </row>
    <row r="7028" spans="1:13" x14ac:dyDescent="0.25">
      <c r="A7028">
        <v>67098</v>
      </c>
      <c r="B7028" s="58" t="s">
        <v>5614</v>
      </c>
      <c r="C7028" s="58" t="s">
        <v>673</v>
      </c>
      <c r="D7028" s="58" t="s">
        <v>1398</v>
      </c>
      <c r="E7028" s="58">
        <v>30000</v>
      </c>
      <c r="F7028" s="58">
        <v>1</v>
      </c>
      <c r="G7028" s="59">
        <v>5</v>
      </c>
      <c r="H7028" s="58" t="s">
        <v>2131</v>
      </c>
      <c r="I7028" s="59">
        <v>225</v>
      </c>
      <c r="J7028">
        <v>1</v>
      </c>
      <c r="K7028" s="191"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117.11</v>
      </c>
      <c r="L7028" s="192" t="str">
        <f t="shared" si="109"/>
        <v>Ready to Drink30000</v>
      </c>
      <c r="M7028" s="191" t="e">
        <f>VLOOKUP(L7028,'Slope %'!C:D,2,0)</f>
        <v>#N/A</v>
      </c>
    </row>
    <row r="7029" spans="1:13" x14ac:dyDescent="0.25">
      <c r="A7029">
        <v>67098</v>
      </c>
      <c r="B7029" s="58" t="s">
        <v>5614</v>
      </c>
      <c r="C7029" s="58" t="s">
        <v>673</v>
      </c>
      <c r="D7029" s="58" t="s">
        <v>1398</v>
      </c>
      <c r="E7029" s="58">
        <v>30000</v>
      </c>
      <c r="F7029" s="58">
        <v>1</v>
      </c>
      <c r="G7029" s="59">
        <v>5</v>
      </c>
      <c r="H7029" s="58" t="s">
        <v>2131</v>
      </c>
      <c r="I7029" s="59">
        <v>225</v>
      </c>
      <c r="J7029">
        <v>1</v>
      </c>
      <c r="K7029" s="191"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117.11</v>
      </c>
      <c r="L7029" s="192" t="str">
        <f t="shared" si="109"/>
        <v>Ready to Drink30000</v>
      </c>
      <c r="M7029" s="191" t="e">
        <f>VLOOKUP(L7029,'Slope %'!C:D,2,0)</f>
        <v>#N/A</v>
      </c>
    </row>
    <row r="7030" spans="1:13" x14ac:dyDescent="0.25">
      <c r="A7030">
        <v>67100</v>
      </c>
      <c r="B7030" s="58" t="s">
        <v>5615</v>
      </c>
      <c r="C7030" s="58" t="s">
        <v>673</v>
      </c>
      <c r="D7030" s="58" t="s">
        <v>750</v>
      </c>
      <c r="E7030" s="58">
        <v>30000</v>
      </c>
      <c r="F7030" s="58">
        <v>1</v>
      </c>
      <c r="G7030" s="59">
        <v>6.9</v>
      </c>
      <c r="H7030" s="58" t="s">
        <v>1526</v>
      </c>
      <c r="I7030" s="59">
        <v>278.54000000000002</v>
      </c>
      <c r="J7030">
        <v>1</v>
      </c>
      <c r="K7030" s="191"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161.6</v>
      </c>
      <c r="L7030" s="192" t="str">
        <f t="shared" si="109"/>
        <v>Ready to Drink30000</v>
      </c>
      <c r="M7030" s="191" t="e">
        <f>VLOOKUP(L7030,'Slope %'!C:D,2,0)</f>
        <v>#N/A</v>
      </c>
    </row>
    <row r="7031" spans="1:13" x14ac:dyDescent="0.25">
      <c r="A7031">
        <v>67100</v>
      </c>
      <c r="B7031" s="58" t="s">
        <v>5615</v>
      </c>
      <c r="C7031" s="58" t="s">
        <v>673</v>
      </c>
      <c r="D7031" s="58" t="s">
        <v>750</v>
      </c>
      <c r="E7031" s="58">
        <v>30000</v>
      </c>
      <c r="F7031" s="58">
        <v>1</v>
      </c>
      <c r="G7031" s="59">
        <v>6.9</v>
      </c>
      <c r="H7031" s="58" t="s">
        <v>1526</v>
      </c>
      <c r="I7031" s="59">
        <v>278.54000000000002</v>
      </c>
      <c r="J7031">
        <v>1</v>
      </c>
      <c r="K7031" s="191"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161.6</v>
      </c>
      <c r="L7031" s="192" t="str">
        <f t="shared" si="109"/>
        <v>Ready to Drink30000</v>
      </c>
      <c r="M7031" s="191" t="e">
        <f>VLOOKUP(L7031,'Slope %'!C:D,2,0)</f>
        <v>#N/A</v>
      </c>
    </row>
    <row r="7032" spans="1:13" x14ac:dyDescent="0.25">
      <c r="A7032">
        <v>67112</v>
      </c>
      <c r="B7032" s="58" t="s">
        <v>5616</v>
      </c>
      <c r="C7032" s="58" t="s">
        <v>423</v>
      </c>
      <c r="D7032" s="58" t="s">
        <v>476</v>
      </c>
      <c r="E7032" s="58">
        <v>750</v>
      </c>
      <c r="F7032" s="58">
        <v>12</v>
      </c>
      <c r="G7032" s="59">
        <v>13.5</v>
      </c>
      <c r="H7032" s="58" t="s">
        <v>591</v>
      </c>
      <c r="I7032" s="59">
        <v>24.99</v>
      </c>
      <c r="J7032">
        <v>1</v>
      </c>
      <c r="K7032" s="191"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7.9</v>
      </c>
      <c r="L7032" s="192" t="str">
        <f t="shared" si="109"/>
        <v>Wine750</v>
      </c>
      <c r="M7032" s="191">
        <f>VLOOKUP(L7032,'Slope %'!C:D,2,0)</f>
        <v>0.1</v>
      </c>
    </row>
    <row r="7033" spans="1:13" x14ac:dyDescent="0.25">
      <c r="A7033">
        <v>67118</v>
      </c>
      <c r="B7033" s="58" t="s">
        <v>5617</v>
      </c>
      <c r="C7033" s="58" t="s">
        <v>423</v>
      </c>
      <c r="D7033" s="58" t="s">
        <v>659</v>
      </c>
      <c r="E7033" s="58">
        <v>750</v>
      </c>
      <c r="F7033" s="58">
        <v>12</v>
      </c>
      <c r="G7033" s="59">
        <v>12.5</v>
      </c>
      <c r="H7033" s="58" t="s">
        <v>539</v>
      </c>
      <c r="I7033" s="59">
        <v>66.989999999999995</v>
      </c>
      <c r="J7033">
        <v>1</v>
      </c>
      <c r="K7033" s="191"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7.32</v>
      </c>
      <c r="L7033" s="192" t="str">
        <f t="shared" si="109"/>
        <v>Wine750</v>
      </c>
      <c r="M7033" s="191">
        <f>VLOOKUP(L7033,'Slope %'!C:D,2,0)</f>
        <v>0.1</v>
      </c>
    </row>
    <row r="7034" spans="1:13" x14ac:dyDescent="0.25">
      <c r="A7034">
        <v>67127</v>
      </c>
      <c r="B7034" s="58" t="s">
        <v>5618</v>
      </c>
      <c r="C7034" s="58" t="s">
        <v>410</v>
      </c>
      <c r="D7034" s="58" t="s">
        <v>411</v>
      </c>
      <c r="E7034" s="58">
        <v>355</v>
      </c>
      <c r="F7034" s="58">
        <v>24</v>
      </c>
      <c r="G7034" s="59">
        <v>4</v>
      </c>
      <c r="H7034" s="58" t="s">
        <v>1959</v>
      </c>
      <c r="I7034" s="59">
        <v>2.08</v>
      </c>
      <c r="J7034">
        <v>1</v>
      </c>
      <c r="K7034" s="191"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1.1100000000000001</v>
      </c>
      <c r="L7034" s="192" t="str">
        <f t="shared" si="109"/>
        <v>Beer355</v>
      </c>
      <c r="M7034" s="191">
        <f>VLOOKUP(L7034,'Slope %'!C:D,2,0)</f>
        <v>0.12</v>
      </c>
    </row>
    <row r="7035" spans="1:13" x14ac:dyDescent="0.25">
      <c r="A7035">
        <v>67127</v>
      </c>
      <c r="B7035" s="58" t="s">
        <v>5618</v>
      </c>
      <c r="C7035" s="58" t="s">
        <v>410</v>
      </c>
      <c r="D7035" s="58" t="s">
        <v>411</v>
      </c>
      <c r="E7035" s="58">
        <v>355</v>
      </c>
      <c r="F7035" s="58">
        <v>24</v>
      </c>
      <c r="G7035" s="59">
        <v>4</v>
      </c>
      <c r="H7035" s="58" t="s">
        <v>1959</v>
      </c>
      <c r="I7035" s="59">
        <v>2.08</v>
      </c>
      <c r="J7035">
        <v>1</v>
      </c>
      <c r="K7035" s="191"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1.1100000000000001</v>
      </c>
      <c r="L7035" s="192" t="str">
        <f t="shared" si="109"/>
        <v>Beer355</v>
      </c>
      <c r="M7035" s="191">
        <f>VLOOKUP(L7035,'Slope %'!C:D,2,0)</f>
        <v>0.12</v>
      </c>
    </row>
    <row r="7036" spans="1:13" x14ac:dyDescent="0.25">
      <c r="A7036">
        <v>67132</v>
      </c>
      <c r="B7036" s="58" t="s">
        <v>5619</v>
      </c>
      <c r="C7036" s="58" t="s">
        <v>410</v>
      </c>
      <c r="D7036" s="58" t="s">
        <v>411</v>
      </c>
      <c r="E7036" s="58">
        <v>355</v>
      </c>
      <c r="F7036" s="58">
        <v>24</v>
      </c>
      <c r="G7036" s="59">
        <v>5</v>
      </c>
      <c r="H7036" s="58" t="s">
        <v>1959</v>
      </c>
      <c r="I7036" s="59">
        <v>2.5</v>
      </c>
      <c r="J7036">
        <v>1</v>
      </c>
      <c r="K7036" s="191"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1.39</v>
      </c>
      <c r="L7036" s="192" t="str">
        <f t="shared" si="109"/>
        <v>Beer355</v>
      </c>
      <c r="M7036" s="191">
        <f>VLOOKUP(L7036,'Slope %'!C:D,2,0)</f>
        <v>0.12</v>
      </c>
    </row>
    <row r="7037" spans="1:13" x14ac:dyDescent="0.25">
      <c r="A7037">
        <v>67132</v>
      </c>
      <c r="B7037" s="58" t="s">
        <v>5619</v>
      </c>
      <c r="C7037" s="58" t="s">
        <v>410</v>
      </c>
      <c r="D7037" s="58" t="s">
        <v>411</v>
      </c>
      <c r="E7037" s="58">
        <v>355</v>
      </c>
      <c r="F7037" s="58">
        <v>24</v>
      </c>
      <c r="G7037" s="59">
        <v>5</v>
      </c>
      <c r="H7037" s="58" t="s">
        <v>1959</v>
      </c>
      <c r="I7037" s="59">
        <v>2.5</v>
      </c>
      <c r="J7037">
        <v>1</v>
      </c>
      <c r="K7037" s="191"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1.39</v>
      </c>
      <c r="L7037" s="192" t="str">
        <f t="shared" si="109"/>
        <v>Beer355</v>
      </c>
      <c r="M7037" s="191">
        <f>VLOOKUP(L7037,'Slope %'!C:D,2,0)</f>
        <v>0.12</v>
      </c>
    </row>
    <row r="7038" spans="1:13" x14ac:dyDescent="0.25">
      <c r="A7038">
        <v>67166</v>
      </c>
      <c r="B7038" s="58" t="s">
        <v>4629</v>
      </c>
      <c r="C7038" s="58" t="s">
        <v>423</v>
      </c>
      <c r="D7038" s="58" t="s">
        <v>476</v>
      </c>
      <c r="E7038" s="58">
        <v>750</v>
      </c>
      <c r="F7038" s="58">
        <v>6</v>
      </c>
      <c r="G7038" s="59">
        <v>13.9</v>
      </c>
      <c r="H7038" s="58" t="s">
        <v>5620</v>
      </c>
      <c r="I7038" s="59">
        <v>31.99</v>
      </c>
      <c r="J7038">
        <v>1</v>
      </c>
      <c r="K7038" s="191"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8.14</v>
      </c>
      <c r="L7038" s="192" t="str">
        <f t="shared" si="109"/>
        <v>Wine750</v>
      </c>
      <c r="M7038" s="191">
        <f>VLOOKUP(L7038,'Slope %'!C:D,2,0)</f>
        <v>0.1</v>
      </c>
    </row>
    <row r="7039" spans="1:13" x14ac:dyDescent="0.25">
      <c r="A7039">
        <v>67181</v>
      </c>
      <c r="B7039" s="58" t="s">
        <v>5621</v>
      </c>
      <c r="C7039" s="58" t="s">
        <v>414</v>
      </c>
      <c r="D7039" s="58" t="s">
        <v>636</v>
      </c>
      <c r="E7039" s="58">
        <v>700</v>
      </c>
      <c r="F7039" s="58">
        <v>6</v>
      </c>
      <c r="G7039" s="59">
        <v>40</v>
      </c>
      <c r="H7039" s="58" t="s">
        <v>448</v>
      </c>
      <c r="I7039" s="59">
        <v>37.99</v>
      </c>
      <c r="J7039">
        <v>1</v>
      </c>
      <c r="K7039" s="191"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21.86</v>
      </c>
      <c r="L7039" s="192" t="str">
        <f t="shared" si="109"/>
        <v>Spirits700</v>
      </c>
      <c r="M7039" s="191">
        <f>VLOOKUP(L7039,'Slope %'!C:D,2,0)</f>
        <v>7.0000000000000007E-2</v>
      </c>
    </row>
    <row r="7040" spans="1:13" x14ac:dyDescent="0.25">
      <c r="A7040">
        <v>67184</v>
      </c>
      <c r="B7040" s="58" t="s">
        <v>5622</v>
      </c>
      <c r="C7040" s="58" t="s">
        <v>673</v>
      </c>
      <c r="D7040" s="58" t="s">
        <v>674</v>
      </c>
      <c r="E7040" s="58">
        <v>30000</v>
      </c>
      <c r="F7040" s="58">
        <v>1</v>
      </c>
      <c r="G7040" s="59">
        <v>4.5</v>
      </c>
      <c r="H7040" s="58" t="s">
        <v>2073</v>
      </c>
      <c r="I7040" s="59">
        <v>185</v>
      </c>
      <c r="J7040">
        <v>1</v>
      </c>
      <c r="K7040" s="191"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105.39</v>
      </c>
      <c r="L7040" s="192" t="str">
        <f t="shared" si="109"/>
        <v>Ready to Drink30000</v>
      </c>
      <c r="M7040" s="191" t="e">
        <f>VLOOKUP(L7040,'Slope %'!C:D,2,0)</f>
        <v>#N/A</v>
      </c>
    </row>
    <row r="7041" spans="1:13" x14ac:dyDescent="0.25">
      <c r="A7041">
        <v>67184</v>
      </c>
      <c r="B7041" s="58" t="s">
        <v>5622</v>
      </c>
      <c r="C7041" s="58" t="s">
        <v>673</v>
      </c>
      <c r="D7041" s="58" t="s">
        <v>674</v>
      </c>
      <c r="E7041" s="58">
        <v>30000</v>
      </c>
      <c r="F7041" s="58">
        <v>1</v>
      </c>
      <c r="G7041" s="59">
        <v>4.5</v>
      </c>
      <c r="H7041" s="58" t="s">
        <v>2073</v>
      </c>
      <c r="I7041" s="59">
        <v>185</v>
      </c>
      <c r="J7041">
        <v>1</v>
      </c>
      <c r="K7041" s="191"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105.39</v>
      </c>
      <c r="L7041" s="192" t="str">
        <f t="shared" si="109"/>
        <v>Ready to Drink30000</v>
      </c>
      <c r="M7041" s="191" t="e">
        <f>VLOOKUP(L7041,'Slope %'!C:D,2,0)</f>
        <v>#N/A</v>
      </c>
    </row>
    <row r="7042" spans="1:13" x14ac:dyDescent="0.25">
      <c r="A7042">
        <v>67186</v>
      </c>
      <c r="B7042" s="58" t="s">
        <v>5623</v>
      </c>
      <c r="C7042" s="58" t="s">
        <v>423</v>
      </c>
      <c r="D7042" s="58" t="s">
        <v>476</v>
      </c>
      <c r="E7042" s="58">
        <v>1000</v>
      </c>
      <c r="F7042" s="58">
        <v>12</v>
      </c>
      <c r="G7042" s="59">
        <v>13</v>
      </c>
      <c r="H7042" s="58" t="s">
        <v>456</v>
      </c>
      <c r="I7042" s="59">
        <v>13.49</v>
      </c>
      <c r="J7042">
        <v>1</v>
      </c>
      <c r="K7042" s="191"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10.15</v>
      </c>
      <c r="L7042" s="192" t="str">
        <f t="shared" si="109"/>
        <v>Wine1000</v>
      </c>
      <c r="M7042" s="191">
        <f>VLOOKUP(L7042,'Slope %'!C:D,2,0)</f>
        <v>7.0000000000000007E-2</v>
      </c>
    </row>
    <row r="7043" spans="1:13" x14ac:dyDescent="0.25">
      <c r="A7043">
        <v>67188</v>
      </c>
      <c r="B7043" s="58" t="s">
        <v>5624</v>
      </c>
      <c r="C7043" s="58" t="s">
        <v>673</v>
      </c>
      <c r="D7043" s="58" t="s">
        <v>674</v>
      </c>
      <c r="E7043" s="58">
        <v>30000</v>
      </c>
      <c r="F7043" s="58">
        <v>1</v>
      </c>
      <c r="G7043" s="59">
        <v>4.5</v>
      </c>
      <c r="H7043" s="58" t="s">
        <v>2073</v>
      </c>
      <c r="I7043" s="59">
        <v>185</v>
      </c>
      <c r="J7043">
        <v>1</v>
      </c>
      <c r="K7043" s="191"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105.39</v>
      </c>
      <c r="L7043" s="192" t="str">
        <f t="shared" ref="L7043:L7106" si="110">(_xlfn.CONCAT(C7043,E7043))</f>
        <v>Ready to Drink30000</v>
      </c>
      <c r="M7043" s="191" t="e">
        <f>VLOOKUP(L7043,'Slope %'!C:D,2,0)</f>
        <v>#N/A</v>
      </c>
    </row>
    <row r="7044" spans="1:13" x14ac:dyDescent="0.25">
      <c r="A7044">
        <v>67188</v>
      </c>
      <c r="B7044" s="58" t="s">
        <v>5624</v>
      </c>
      <c r="C7044" s="58" t="s">
        <v>673</v>
      </c>
      <c r="D7044" s="58" t="s">
        <v>674</v>
      </c>
      <c r="E7044" s="58">
        <v>30000</v>
      </c>
      <c r="F7044" s="58">
        <v>1</v>
      </c>
      <c r="G7044" s="59">
        <v>4.5</v>
      </c>
      <c r="H7044" s="58" t="s">
        <v>2073</v>
      </c>
      <c r="I7044" s="59">
        <v>185</v>
      </c>
      <c r="J7044">
        <v>1</v>
      </c>
      <c r="K7044" s="191"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105.39</v>
      </c>
      <c r="L7044" s="192" t="str">
        <f t="shared" si="110"/>
        <v>Ready to Drink30000</v>
      </c>
      <c r="M7044" s="191" t="e">
        <f>VLOOKUP(L7044,'Slope %'!C:D,2,0)</f>
        <v>#N/A</v>
      </c>
    </row>
    <row r="7045" spans="1:13" x14ac:dyDescent="0.25">
      <c r="A7045">
        <v>67190</v>
      </c>
      <c r="B7045" s="58" t="s">
        <v>2304</v>
      </c>
      <c r="C7045" s="58" t="s">
        <v>423</v>
      </c>
      <c r="D7045" s="58" t="s">
        <v>495</v>
      </c>
      <c r="E7045" s="58">
        <v>375</v>
      </c>
      <c r="F7045" s="58">
        <v>12</v>
      </c>
      <c r="G7045" s="59">
        <v>13</v>
      </c>
      <c r="H7045" s="58" t="s">
        <v>600</v>
      </c>
      <c r="I7045" s="59">
        <v>11.99</v>
      </c>
      <c r="J7045">
        <v>1</v>
      </c>
      <c r="K7045" s="191"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4.03</v>
      </c>
      <c r="L7045" s="192" t="str">
        <f t="shared" si="110"/>
        <v>Wine375</v>
      </c>
      <c r="M7045" s="191">
        <f>VLOOKUP(L7045,'Slope %'!C:D,2,0)</f>
        <v>0.12</v>
      </c>
    </row>
    <row r="7046" spans="1:13" x14ac:dyDescent="0.25">
      <c r="A7046">
        <v>67204</v>
      </c>
      <c r="B7046" s="58" t="s">
        <v>5625</v>
      </c>
      <c r="C7046" s="58" t="s">
        <v>673</v>
      </c>
      <c r="D7046" s="58" t="s">
        <v>440</v>
      </c>
      <c r="E7046" s="58">
        <v>480</v>
      </c>
      <c r="F7046" s="58">
        <v>12</v>
      </c>
      <c r="G7046" s="59">
        <v>12</v>
      </c>
      <c r="H7046" s="58" t="s">
        <v>5626</v>
      </c>
      <c r="I7046" s="59">
        <v>24.99</v>
      </c>
      <c r="J7046">
        <v>12</v>
      </c>
      <c r="K7046" s="191"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4.7699999999999996</v>
      </c>
      <c r="L7046" s="192" t="str">
        <f t="shared" si="110"/>
        <v>Ready to Drink480</v>
      </c>
      <c r="M7046" s="191">
        <f>VLOOKUP(L7046,'Slope %'!C:D,2,0)</f>
        <v>0.12</v>
      </c>
    </row>
    <row r="7047" spans="1:13" x14ac:dyDescent="0.25">
      <c r="A7047">
        <v>67207</v>
      </c>
      <c r="B7047" s="58" t="s">
        <v>5627</v>
      </c>
      <c r="C7047" s="58" t="s">
        <v>414</v>
      </c>
      <c r="D7047" s="58" t="s">
        <v>552</v>
      </c>
      <c r="E7047" s="58">
        <v>400</v>
      </c>
      <c r="F7047" s="58">
        <v>6</v>
      </c>
      <c r="G7047" s="59">
        <v>32</v>
      </c>
      <c r="H7047" s="58" t="s">
        <v>2244</v>
      </c>
      <c r="I7047" s="59">
        <v>24.95</v>
      </c>
      <c r="J7047">
        <v>4</v>
      </c>
      <c r="K7047" s="191"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10.59</v>
      </c>
      <c r="L7047" s="192" t="str">
        <f t="shared" si="110"/>
        <v>Spirits400</v>
      </c>
      <c r="M7047" s="191">
        <f>VLOOKUP(L7047,'Slope %'!C:D,2,0)</f>
        <v>7.0000000000000007E-2</v>
      </c>
    </row>
    <row r="7048" spans="1:13" x14ac:dyDescent="0.25">
      <c r="A7048">
        <v>67214</v>
      </c>
      <c r="B7048" s="58" t="s">
        <v>5628</v>
      </c>
      <c r="C7048" s="58" t="s">
        <v>410</v>
      </c>
      <c r="D7048" s="58" t="s">
        <v>621</v>
      </c>
      <c r="E7048" s="58">
        <v>473</v>
      </c>
      <c r="F7048" s="58">
        <v>24</v>
      </c>
      <c r="G7048" s="59">
        <v>3.2</v>
      </c>
      <c r="H7048" s="58" t="s">
        <v>5017</v>
      </c>
      <c r="I7048" s="59">
        <v>3.57</v>
      </c>
      <c r="J7048">
        <v>1</v>
      </c>
      <c r="K7048" s="191"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1.18</v>
      </c>
      <c r="L7048" s="192" t="str">
        <f t="shared" si="110"/>
        <v>Beer473</v>
      </c>
      <c r="M7048" s="191">
        <f>VLOOKUP(L7048,'Slope %'!C:D,2,0)</f>
        <v>0.12</v>
      </c>
    </row>
    <row r="7049" spans="1:13" x14ac:dyDescent="0.25">
      <c r="A7049">
        <v>67214</v>
      </c>
      <c r="B7049" s="58" t="s">
        <v>5628</v>
      </c>
      <c r="C7049" s="58" t="s">
        <v>410</v>
      </c>
      <c r="D7049" s="58" t="s">
        <v>621</v>
      </c>
      <c r="E7049" s="58">
        <v>473</v>
      </c>
      <c r="F7049" s="58">
        <v>24</v>
      </c>
      <c r="G7049" s="59">
        <v>3.2</v>
      </c>
      <c r="H7049" s="58" t="s">
        <v>5017</v>
      </c>
      <c r="I7049" s="59">
        <v>3.57</v>
      </c>
      <c r="J7049">
        <v>1</v>
      </c>
      <c r="K7049" s="191"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1.18</v>
      </c>
      <c r="L7049" s="192" t="str">
        <f t="shared" si="110"/>
        <v>Beer473</v>
      </c>
      <c r="M7049" s="191">
        <f>VLOOKUP(L7049,'Slope %'!C:D,2,0)</f>
        <v>0.12</v>
      </c>
    </row>
    <row r="7050" spans="1:13" x14ac:dyDescent="0.25">
      <c r="A7050">
        <v>67215</v>
      </c>
      <c r="B7050" s="58" t="s">
        <v>5629</v>
      </c>
      <c r="C7050" s="58" t="s">
        <v>410</v>
      </c>
      <c r="D7050" s="58" t="s">
        <v>717</v>
      </c>
      <c r="E7050" s="58">
        <v>473</v>
      </c>
      <c r="F7050" s="58">
        <v>24</v>
      </c>
      <c r="G7050" s="59">
        <v>6.2</v>
      </c>
      <c r="H7050" s="58" t="s">
        <v>1855</v>
      </c>
      <c r="I7050" s="59">
        <v>5.59</v>
      </c>
      <c r="J7050">
        <v>1</v>
      </c>
      <c r="K7050" s="191"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2.29</v>
      </c>
      <c r="L7050" s="192" t="str">
        <f t="shared" si="110"/>
        <v>Beer473</v>
      </c>
      <c r="M7050" s="191">
        <f>VLOOKUP(L7050,'Slope %'!C:D,2,0)</f>
        <v>0.12</v>
      </c>
    </row>
    <row r="7051" spans="1:13" x14ac:dyDescent="0.25">
      <c r="A7051">
        <v>67215</v>
      </c>
      <c r="B7051" s="58" t="s">
        <v>5629</v>
      </c>
      <c r="C7051" s="58" t="s">
        <v>410</v>
      </c>
      <c r="D7051" s="58" t="s">
        <v>717</v>
      </c>
      <c r="E7051" s="58">
        <v>473</v>
      </c>
      <c r="F7051" s="58">
        <v>24</v>
      </c>
      <c r="G7051" s="59">
        <v>6.2</v>
      </c>
      <c r="H7051" s="58" t="s">
        <v>1855</v>
      </c>
      <c r="I7051" s="59">
        <v>5.59</v>
      </c>
      <c r="J7051">
        <v>1</v>
      </c>
      <c r="K7051" s="191"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2.29</v>
      </c>
      <c r="L7051" s="192" t="str">
        <f t="shared" si="110"/>
        <v>Beer473</v>
      </c>
      <c r="M7051" s="191">
        <f>VLOOKUP(L7051,'Slope %'!C:D,2,0)</f>
        <v>0.12</v>
      </c>
    </row>
    <row r="7052" spans="1:13" x14ac:dyDescent="0.25">
      <c r="A7052">
        <v>67217</v>
      </c>
      <c r="B7052" s="58" t="s">
        <v>5630</v>
      </c>
      <c r="C7052" s="58" t="s">
        <v>410</v>
      </c>
      <c r="D7052" s="58" t="s">
        <v>677</v>
      </c>
      <c r="E7052" s="58">
        <v>355</v>
      </c>
      <c r="F7052" s="58">
        <v>24</v>
      </c>
      <c r="G7052" s="59">
        <v>5.5</v>
      </c>
      <c r="H7052" s="58" t="s">
        <v>2181</v>
      </c>
      <c r="I7052" s="59">
        <v>3</v>
      </c>
      <c r="J7052">
        <v>1</v>
      </c>
      <c r="K7052" s="191"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1.52</v>
      </c>
      <c r="L7052" s="192" t="str">
        <f t="shared" si="110"/>
        <v>Beer355</v>
      </c>
      <c r="M7052" s="191">
        <f>VLOOKUP(L7052,'Slope %'!C:D,2,0)</f>
        <v>0.12</v>
      </c>
    </row>
    <row r="7053" spans="1:13" x14ac:dyDescent="0.25">
      <c r="A7053">
        <v>67217</v>
      </c>
      <c r="B7053" s="58" t="s">
        <v>5630</v>
      </c>
      <c r="C7053" s="58" t="s">
        <v>410</v>
      </c>
      <c r="D7053" s="58" t="s">
        <v>677</v>
      </c>
      <c r="E7053" s="58">
        <v>355</v>
      </c>
      <c r="F7053" s="58">
        <v>24</v>
      </c>
      <c r="G7053" s="59">
        <v>5.5</v>
      </c>
      <c r="H7053" s="58" t="s">
        <v>2181</v>
      </c>
      <c r="I7053" s="59">
        <v>3</v>
      </c>
      <c r="J7053">
        <v>1</v>
      </c>
      <c r="K7053" s="191"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1.52</v>
      </c>
      <c r="L7053" s="192" t="str">
        <f t="shared" si="110"/>
        <v>Beer355</v>
      </c>
      <c r="M7053" s="191">
        <f>VLOOKUP(L7053,'Slope %'!C:D,2,0)</f>
        <v>0.12</v>
      </c>
    </row>
    <row r="7054" spans="1:13" x14ac:dyDescent="0.25">
      <c r="A7054">
        <v>67218</v>
      </c>
      <c r="B7054" s="58" t="s">
        <v>5631</v>
      </c>
      <c r="C7054" s="58" t="s">
        <v>410</v>
      </c>
      <c r="D7054" s="58" t="s">
        <v>411</v>
      </c>
      <c r="E7054" s="58">
        <v>473</v>
      </c>
      <c r="F7054" s="58">
        <v>24</v>
      </c>
      <c r="G7054" s="59">
        <v>5.2</v>
      </c>
      <c r="H7054" s="58" t="s">
        <v>1855</v>
      </c>
      <c r="I7054" s="59">
        <v>4.99</v>
      </c>
      <c r="J7054">
        <v>1</v>
      </c>
      <c r="K7054" s="191"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1.92</v>
      </c>
      <c r="L7054" s="192" t="str">
        <f t="shared" si="110"/>
        <v>Beer473</v>
      </c>
      <c r="M7054" s="191">
        <f>VLOOKUP(L7054,'Slope %'!C:D,2,0)</f>
        <v>0.12</v>
      </c>
    </row>
    <row r="7055" spans="1:13" x14ac:dyDescent="0.25">
      <c r="A7055">
        <v>67218</v>
      </c>
      <c r="B7055" s="58" t="s">
        <v>5631</v>
      </c>
      <c r="C7055" s="58" t="s">
        <v>410</v>
      </c>
      <c r="D7055" s="58" t="s">
        <v>411</v>
      </c>
      <c r="E7055" s="58">
        <v>473</v>
      </c>
      <c r="F7055" s="58">
        <v>24</v>
      </c>
      <c r="G7055" s="59">
        <v>5.2</v>
      </c>
      <c r="H7055" s="58" t="s">
        <v>1855</v>
      </c>
      <c r="I7055" s="59">
        <v>4.99</v>
      </c>
      <c r="J7055">
        <v>1</v>
      </c>
      <c r="K7055" s="191"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1.92</v>
      </c>
      <c r="L7055" s="192" t="str">
        <f t="shared" si="110"/>
        <v>Beer473</v>
      </c>
      <c r="M7055" s="191">
        <f>VLOOKUP(L7055,'Slope %'!C:D,2,0)</f>
        <v>0.12</v>
      </c>
    </row>
    <row r="7056" spans="1:13" x14ac:dyDescent="0.25">
      <c r="A7056">
        <v>67221</v>
      </c>
      <c r="B7056" s="58" t="s">
        <v>5632</v>
      </c>
      <c r="C7056" s="58" t="s">
        <v>410</v>
      </c>
      <c r="D7056" s="58" t="s">
        <v>677</v>
      </c>
      <c r="E7056" s="58">
        <v>2840</v>
      </c>
      <c r="F7056" s="58">
        <v>3</v>
      </c>
      <c r="G7056" s="59">
        <v>5.5</v>
      </c>
      <c r="H7056" s="58" t="s">
        <v>1813</v>
      </c>
      <c r="I7056" s="59">
        <v>20.99</v>
      </c>
      <c r="J7056">
        <v>8</v>
      </c>
      <c r="K7056" s="191"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12.19</v>
      </c>
      <c r="L7056" s="192" t="str">
        <f t="shared" si="110"/>
        <v>Beer2840</v>
      </c>
      <c r="M7056" s="191">
        <f>VLOOKUP(L7056,'Slope %'!C:D,2,0)</f>
        <v>7.0000000000000007E-2</v>
      </c>
    </row>
    <row r="7057" spans="1:13" x14ac:dyDescent="0.25">
      <c r="A7057">
        <v>67221</v>
      </c>
      <c r="B7057" s="58" t="s">
        <v>5632</v>
      </c>
      <c r="C7057" s="58" t="s">
        <v>410</v>
      </c>
      <c r="D7057" s="58" t="s">
        <v>677</v>
      </c>
      <c r="E7057" s="58">
        <v>2840</v>
      </c>
      <c r="F7057" s="58">
        <v>3</v>
      </c>
      <c r="G7057" s="59">
        <v>5.5</v>
      </c>
      <c r="H7057" s="58" t="s">
        <v>1813</v>
      </c>
      <c r="I7057" s="59">
        <v>20.99</v>
      </c>
      <c r="J7057">
        <v>8</v>
      </c>
      <c r="K7057" s="191"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12.19</v>
      </c>
      <c r="L7057" s="192" t="str">
        <f t="shared" si="110"/>
        <v>Beer2840</v>
      </c>
      <c r="M7057" s="191">
        <f>VLOOKUP(L7057,'Slope %'!C:D,2,0)</f>
        <v>7.0000000000000007E-2</v>
      </c>
    </row>
    <row r="7058" spans="1:13" x14ac:dyDescent="0.25">
      <c r="A7058">
        <v>67232</v>
      </c>
      <c r="B7058" s="58" t="s">
        <v>5633</v>
      </c>
      <c r="C7058" s="58" t="s">
        <v>414</v>
      </c>
      <c r="D7058" s="58" t="s">
        <v>566</v>
      </c>
      <c r="E7058" s="58">
        <v>50</v>
      </c>
      <c r="F7058" s="58">
        <v>120</v>
      </c>
      <c r="G7058" s="59">
        <v>17</v>
      </c>
      <c r="H7058" s="58" t="s">
        <v>448</v>
      </c>
      <c r="I7058" s="59">
        <v>3.29</v>
      </c>
      <c r="J7058">
        <v>1</v>
      </c>
      <c r="K7058" s="191"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0.9</v>
      </c>
      <c r="L7058" s="192" t="str">
        <f t="shared" si="110"/>
        <v>Spirits50</v>
      </c>
      <c r="M7058" s="191">
        <f>VLOOKUP(L7058,'Slope %'!C:D,2,0)</f>
        <v>0.1</v>
      </c>
    </row>
    <row r="7059" spans="1:13" x14ac:dyDescent="0.25">
      <c r="A7059">
        <v>67255</v>
      </c>
      <c r="B7059" s="58" t="s">
        <v>5634</v>
      </c>
      <c r="C7059" s="58" t="s">
        <v>673</v>
      </c>
      <c r="D7059" s="58" t="s">
        <v>674</v>
      </c>
      <c r="E7059" s="58">
        <v>250</v>
      </c>
      <c r="F7059" s="58">
        <v>24</v>
      </c>
      <c r="G7059" s="59">
        <v>12</v>
      </c>
      <c r="H7059" s="58" t="s">
        <v>3809</v>
      </c>
      <c r="I7059" s="59">
        <v>3.99</v>
      </c>
      <c r="J7059">
        <v>1</v>
      </c>
      <c r="K7059" s="191"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2.66</v>
      </c>
      <c r="L7059" s="192" t="str">
        <f t="shared" si="110"/>
        <v>Ready to Drink250</v>
      </c>
      <c r="M7059" s="191">
        <f>VLOOKUP(L7059,'Slope %'!C:D,2,0)</f>
        <v>0.12</v>
      </c>
    </row>
    <row r="7060" spans="1:13" x14ac:dyDescent="0.25">
      <c r="A7060">
        <v>67256</v>
      </c>
      <c r="B7060" s="58" t="s">
        <v>5635</v>
      </c>
      <c r="C7060" s="58" t="s">
        <v>673</v>
      </c>
      <c r="D7060" s="58" t="s">
        <v>674</v>
      </c>
      <c r="E7060" s="58">
        <v>250</v>
      </c>
      <c r="F7060" s="58">
        <v>24</v>
      </c>
      <c r="G7060" s="59">
        <v>12</v>
      </c>
      <c r="H7060" s="58" t="s">
        <v>3809</v>
      </c>
      <c r="I7060" s="59">
        <v>3.99</v>
      </c>
      <c r="J7060">
        <v>1</v>
      </c>
      <c r="K7060" s="191"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2.66</v>
      </c>
      <c r="L7060" s="192" t="str">
        <f t="shared" si="110"/>
        <v>Ready to Drink250</v>
      </c>
      <c r="M7060" s="191">
        <f>VLOOKUP(L7060,'Slope %'!C:D,2,0)</f>
        <v>0.12</v>
      </c>
    </row>
    <row r="7061" spans="1:13" x14ac:dyDescent="0.25">
      <c r="A7061">
        <v>67260</v>
      </c>
      <c r="B7061" s="58" t="s">
        <v>5636</v>
      </c>
      <c r="C7061" s="58" t="s">
        <v>423</v>
      </c>
      <c r="D7061" s="58" t="s">
        <v>473</v>
      </c>
      <c r="E7061" s="58">
        <v>750</v>
      </c>
      <c r="F7061" s="58">
        <v>12</v>
      </c>
      <c r="G7061" s="59">
        <v>12.5</v>
      </c>
      <c r="H7061" s="58" t="s">
        <v>425</v>
      </c>
      <c r="I7061" s="59">
        <v>24.99</v>
      </c>
      <c r="J7061">
        <v>1</v>
      </c>
      <c r="K7061" s="191"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7.32</v>
      </c>
      <c r="L7061" s="192" t="str">
        <f t="shared" si="110"/>
        <v>Wine750</v>
      </c>
      <c r="M7061" s="191">
        <f>VLOOKUP(L7061,'Slope %'!C:D,2,0)</f>
        <v>0.1</v>
      </c>
    </row>
    <row r="7062" spans="1:13" x14ac:dyDescent="0.25">
      <c r="A7062">
        <v>67274</v>
      </c>
      <c r="B7062" s="58" t="s">
        <v>5637</v>
      </c>
      <c r="C7062" s="58" t="s">
        <v>410</v>
      </c>
      <c r="D7062" s="58" t="s">
        <v>717</v>
      </c>
      <c r="E7062" s="58">
        <v>3784</v>
      </c>
      <c r="F7062" s="58">
        <v>3</v>
      </c>
      <c r="G7062" s="59">
        <v>6</v>
      </c>
      <c r="H7062" s="58" t="s">
        <v>1526</v>
      </c>
      <c r="I7062" s="59">
        <v>20.99</v>
      </c>
      <c r="J7062">
        <v>8</v>
      </c>
      <c r="K7062" s="191"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17.73</v>
      </c>
      <c r="L7062" s="192" t="str">
        <f t="shared" si="110"/>
        <v>Beer3784</v>
      </c>
      <c r="M7062" s="191">
        <f>VLOOKUP(L7062,'Slope %'!C:D,2,0)</f>
        <v>7.0000000000000007E-2</v>
      </c>
    </row>
    <row r="7063" spans="1:13" x14ac:dyDescent="0.25">
      <c r="A7063">
        <v>67309</v>
      </c>
      <c r="B7063" s="58" t="s">
        <v>5638</v>
      </c>
      <c r="C7063" s="58" t="s">
        <v>423</v>
      </c>
      <c r="D7063" s="58" t="s">
        <v>495</v>
      </c>
      <c r="E7063" s="58">
        <v>1000</v>
      </c>
      <c r="F7063" s="58">
        <v>12</v>
      </c>
      <c r="G7063" s="59">
        <v>9.9999999999999995E-8</v>
      </c>
      <c r="H7063" s="58" t="s">
        <v>425</v>
      </c>
      <c r="I7063" s="59">
        <v>9.99</v>
      </c>
      <c r="J7063">
        <v>1</v>
      </c>
      <c r="K7063" s="191"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0</v>
      </c>
      <c r="L7063" s="192" t="str">
        <f t="shared" si="110"/>
        <v>Wine1000</v>
      </c>
      <c r="M7063" s="191">
        <f>VLOOKUP(L7063,'Slope %'!C:D,2,0)</f>
        <v>7.0000000000000007E-2</v>
      </c>
    </row>
    <row r="7064" spans="1:13" x14ac:dyDescent="0.25">
      <c r="A7064">
        <v>67310</v>
      </c>
      <c r="B7064" s="58" t="s">
        <v>5639</v>
      </c>
      <c r="C7064" s="58" t="s">
        <v>423</v>
      </c>
      <c r="D7064" s="58" t="s">
        <v>473</v>
      </c>
      <c r="E7064" s="58">
        <v>1000</v>
      </c>
      <c r="F7064" s="58">
        <v>12</v>
      </c>
      <c r="G7064" s="59">
        <v>9.9999999999999995E-8</v>
      </c>
      <c r="H7064" s="58" t="s">
        <v>425</v>
      </c>
      <c r="I7064" s="59">
        <v>9.99</v>
      </c>
      <c r="J7064">
        <v>1</v>
      </c>
      <c r="K7064" s="191"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0</v>
      </c>
      <c r="L7064" s="192" t="str">
        <f t="shared" si="110"/>
        <v>Wine1000</v>
      </c>
      <c r="M7064" s="191">
        <f>VLOOKUP(L7064,'Slope %'!C:D,2,0)</f>
        <v>7.0000000000000007E-2</v>
      </c>
    </row>
    <row r="7065" spans="1:13" x14ac:dyDescent="0.25">
      <c r="A7065">
        <v>67313</v>
      </c>
      <c r="B7065" s="58" t="s">
        <v>5640</v>
      </c>
      <c r="C7065" s="58" t="s">
        <v>410</v>
      </c>
      <c r="D7065" s="58" t="s">
        <v>411</v>
      </c>
      <c r="E7065" s="58">
        <v>473</v>
      </c>
      <c r="F7065" s="58">
        <v>24</v>
      </c>
      <c r="G7065" s="59">
        <v>5</v>
      </c>
      <c r="H7065" s="58" t="s">
        <v>2181</v>
      </c>
      <c r="I7065" s="59">
        <v>3.9</v>
      </c>
      <c r="J7065">
        <v>1</v>
      </c>
      <c r="K7065" s="191"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1.85</v>
      </c>
      <c r="L7065" s="192" t="str">
        <f t="shared" si="110"/>
        <v>Beer473</v>
      </c>
      <c r="M7065" s="191">
        <f>VLOOKUP(L7065,'Slope %'!C:D,2,0)</f>
        <v>0.12</v>
      </c>
    </row>
    <row r="7066" spans="1:13" x14ac:dyDescent="0.25">
      <c r="A7066">
        <v>67313</v>
      </c>
      <c r="B7066" s="58" t="s">
        <v>5640</v>
      </c>
      <c r="C7066" s="58" t="s">
        <v>410</v>
      </c>
      <c r="D7066" s="58" t="s">
        <v>411</v>
      </c>
      <c r="E7066" s="58">
        <v>473</v>
      </c>
      <c r="F7066" s="58">
        <v>24</v>
      </c>
      <c r="G7066" s="59">
        <v>5</v>
      </c>
      <c r="H7066" s="58" t="s">
        <v>2181</v>
      </c>
      <c r="I7066" s="59">
        <v>3.9</v>
      </c>
      <c r="J7066">
        <v>1</v>
      </c>
      <c r="K7066" s="191"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1.85</v>
      </c>
      <c r="L7066" s="192" t="str">
        <f t="shared" si="110"/>
        <v>Beer473</v>
      </c>
      <c r="M7066" s="191">
        <f>VLOOKUP(L7066,'Slope %'!C:D,2,0)</f>
        <v>0.12</v>
      </c>
    </row>
    <row r="7067" spans="1:13" x14ac:dyDescent="0.25">
      <c r="A7067">
        <v>67329</v>
      </c>
      <c r="B7067" s="58" t="s">
        <v>5641</v>
      </c>
      <c r="C7067" s="58" t="s">
        <v>673</v>
      </c>
      <c r="D7067" s="58" t="s">
        <v>1264</v>
      </c>
      <c r="E7067" s="58">
        <v>1420</v>
      </c>
      <c r="F7067" s="58">
        <v>6</v>
      </c>
      <c r="G7067" s="59">
        <v>9.9999999999999995E-8</v>
      </c>
      <c r="H7067" s="58" t="s">
        <v>751</v>
      </c>
      <c r="I7067" s="59">
        <v>11.99</v>
      </c>
      <c r="J7067">
        <v>4</v>
      </c>
      <c r="K7067" s="191"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0</v>
      </c>
      <c r="L7067" s="192" t="str">
        <f t="shared" si="110"/>
        <v>Ready to Drink1420</v>
      </c>
      <c r="M7067" s="191">
        <f>VLOOKUP(L7067,'Slope %'!C:D,2,0)</f>
        <v>0.12</v>
      </c>
    </row>
    <row r="7068" spans="1:13" x14ac:dyDescent="0.25">
      <c r="A7068">
        <v>67332</v>
      </c>
      <c r="B7068" s="58" t="s">
        <v>5642</v>
      </c>
      <c r="C7068" s="58" t="s">
        <v>673</v>
      </c>
      <c r="D7068" s="58" t="s">
        <v>1264</v>
      </c>
      <c r="E7068" s="58">
        <v>1420</v>
      </c>
      <c r="F7068" s="58">
        <v>6</v>
      </c>
      <c r="G7068" s="59">
        <v>9.9999999999999995E-8</v>
      </c>
      <c r="H7068" s="58" t="s">
        <v>751</v>
      </c>
      <c r="I7068" s="59">
        <v>11.99</v>
      </c>
      <c r="J7068">
        <v>4</v>
      </c>
      <c r="K7068" s="191"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0</v>
      </c>
      <c r="L7068" s="192" t="str">
        <f t="shared" si="110"/>
        <v>Ready to Drink1420</v>
      </c>
      <c r="M7068" s="191">
        <f>VLOOKUP(L7068,'Slope %'!C:D,2,0)</f>
        <v>0.12</v>
      </c>
    </row>
    <row r="7069" spans="1:13" x14ac:dyDescent="0.25">
      <c r="A7069">
        <v>67334</v>
      </c>
      <c r="B7069" s="58" t="s">
        <v>5643</v>
      </c>
      <c r="C7069" s="58" t="s">
        <v>414</v>
      </c>
      <c r="D7069" s="58" t="s">
        <v>1475</v>
      </c>
      <c r="E7069" s="58">
        <v>750</v>
      </c>
      <c r="F7069" s="58">
        <v>6</v>
      </c>
      <c r="G7069" s="59">
        <v>46</v>
      </c>
      <c r="H7069" s="58" t="s">
        <v>437</v>
      </c>
      <c r="I7069" s="59">
        <v>98.99</v>
      </c>
      <c r="J7069">
        <v>1</v>
      </c>
      <c r="K7069" s="191"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26.93</v>
      </c>
      <c r="L7069" s="192" t="str">
        <f t="shared" si="110"/>
        <v>Spirits750</v>
      </c>
      <c r="M7069" s="191">
        <f>VLOOKUP(L7069,'Slope %'!C:D,2,0)</f>
        <v>7.0000000000000007E-2</v>
      </c>
    </row>
    <row r="7070" spans="1:13" x14ac:dyDescent="0.25">
      <c r="A7070">
        <v>67335</v>
      </c>
      <c r="B7070" s="58" t="s">
        <v>5644</v>
      </c>
      <c r="C7070" s="58" t="s">
        <v>410</v>
      </c>
      <c r="D7070" s="58" t="s">
        <v>717</v>
      </c>
      <c r="E7070" s="58">
        <v>473</v>
      </c>
      <c r="F7070" s="58">
        <v>24</v>
      </c>
      <c r="G7070" s="59">
        <v>6.5</v>
      </c>
      <c r="H7070" s="58" t="s">
        <v>1695</v>
      </c>
      <c r="I7070" s="59">
        <v>3</v>
      </c>
      <c r="J7070">
        <v>1</v>
      </c>
      <c r="K7070" s="191"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2.4</v>
      </c>
      <c r="L7070" s="192" t="str">
        <f t="shared" si="110"/>
        <v>Beer473</v>
      </c>
      <c r="M7070" s="191">
        <f>VLOOKUP(L7070,'Slope %'!C:D,2,0)</f>
        <v>0.12</v>
      </c>
    </row>
    <row r="7071" spans="1:13" x14ac:dyDescent="0.25">
      <c r="A7071">
        <v>67350</v>
      </c>
      <c r="B7071" s="58" t="s">
        <v>5645</v>
      </c>
      <c r="C7071" s="58" t="s">
        <v>423</v>
      </c>
      <c r="D7071" s="58" t="s">
        <v>440</v>
      </c>
      <c r="E7071" s="58">
        <v>750</v>
      </c>
      <c r="F7071" s="58">
        <v>12</v>
      </c>
      <c r="G7071" s="59">
        <v>13.5</v>
      </c>
      <c r="H7071" s="58" t="s">
        <v>1701</v>
      </c>
      <c r="I7071" s="59">
        <v>24.99</v>
      </c>
      <c r="J7071">
        <v>1</v>
      </c>
      <c r="K7071" s="191"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7.9</v>
      </c>
      <c r="L7071" s="192" t="str">
        <f t="shared" si="110"/>
        <v>Wine750</v>
      </c>
      <c r="M7071" s="191">
        <f>VLOOKUP(L7071,'Slope %'!C:D,2,0)</f>
        <v>0.1</v>
      </c>
    </row>
    <row r="7072" spans="1:13" x14ac:dyDescent="0.25">
      <c r="A7072">
        <v>67355</v>
      </c>
      <c r="B7072" s="58" t="s">
        <v>5646</v>
      </c>
      <c r="C7072" s="58" t="s">
        <v>423</v>
      </c>
      <c r="D7072" s="58" t="s">
        <v>476</v>
      </c>
      <c r="E7072" s="58">
        <v>750</v>
      </c>
      <c r="F7072" s="58">
        <v>12</v>
      </c>
      <c r="G7072" s="59">
        <v>14</v>
      </c>
      <c r="H7072" s="58" t="s">
        <v>445</v>
      </c>
      <c r="I7072" s="59">
        <v>18.989999999999998</v>
      </c>
      <c r="J7072">
        <v>1</v>
      </c>
      <c r="K7072" s="191"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8.1999999999999993</v>
      </c>
      <c r="L7072" s="192" t="str">
        <f t="shared" si="110"/>
        <v>Wine750</v>
      </c>
      <c r="M7072" s="191">
        <f>VLOOKUP(L7072,'Slope %'!C:D,2,0)</f>
        <v>0.1</v>
      </c>
    </row>
    <row r="7073" spans="1:13" x14ac:dyDescent="0.25">
      <c r="A7073">
        <v>67357</v>
      </c>
      <c r="B7073" s="58" t="s">
        <v>5647</v>
      </c>
      <c r="C7073" s="58" t="s">
        <v>673</v>
      </c>
      <c r="D7073" s="58" t="s">
        <v>750</v>
      </c>
      <c r="E7073" s="58">
        <v>2130</v>
      </c>
      <c r="F7073" s="58">
        <v>4</v>
      </c>
      <c r="G7073" s="59">
        <v>7</v>
      </c>
      <c r="H7073" s="58" t="s">
        <v>2244</v>
      </c>
      <c r="I7073" s="59">
        <v>19.989999999999998</v>
      </c>
      <c r="J7073">
        <v>6</v>
      </c>
      <c r="K7073" s="191"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11.64</v>
      </c>
      <c r="L7073" s="192" t="str">
        <f t="shared" si="110"/>
        <v>Ready to Drink2130</v>
      </c>
      <c r="M7073" s="191">
        <f>VLOOKUP(L7073,'Slope %'!C:D,2,0)</f>
        <v>0.1</v>
      </c>
    </row>
    <row r="7074" spans="1:13" x14ac:dyDescent="0.25">
      <c r="A7074">
        <v>67357</v>
      </c>
      <c r="B7074" s="58" t="s">
        <v>5647</v>
      </c>
      <c r="C7074" s="58" t="s">
        <v>673</v>
      </c>
      <c r="D7074" s="58" t="s">
        <v>750</v>
      </c>
      <c r="E7074" s="58">
        <v>2130</v>
      </c>
      <c r="F7074" s="58">
        <v>4</v>
      </c>
      <c r="G7074" s="59">
        <v>7</v>
      </c>
      <c r="H7074" s="58" t="s">
        <v>2244</v>
      </c>
      <c r="I7074" s="59">
        <v>19.989999999999998</v>
      </c>
      <c r="J7074">
        <v>6</v>
      </c>
      <c r="K7074" s="191"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11.64</v>
      </c>
      <c r="L7074" s="192" t="str">
        <f t="shared" si="110"/>
        <v>Ready to Drink2130</v>
      </c>
      <c r="M7074" s="191">
        <f>VLOOKUP(L7074,'Slope %'!C:D,2,0)</f>
        <v>0.1</v>
      </c>
    </row>
    <row r="7075" spans="1:13" x14ac:dyDescent="0.25">
      <c r="A7075">
        <v>67370</v>
      </c>
      <c r="B7075" s="58" t="s">
        <v>5648</v>
      </c>
      <c r="C7075" s="58" t="s">
        <v>423</v>
      </c>
      <c r="D7075" s="58" t="s">
        <v>935</v>
      </c>
      <c r="E7075" s="58">
        <v>750</v>
      </c>
      <c r="F7075" s="58">
        <v>12</v>
      </c>
      <c r="G7075" s="59">
        <v>17</v>
      </c>
      <c r="H7075" s="58" t="s">
        <v>425</v>
      </c>
      <c r="I7075" s="59">
        <v>24.99</v>
      </c>
      <c r="J7075">
        <v>1</v>
      </c>
      <c r="K7075" s="191"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9.9499999999999993</v>
      </c>
      <c r="L7075" s="192" t="str">
        <f t="shared" si="110"/>
        <v>Wine750</v>
      </c>
      <c r="M7075" s="191">
        <f>VLOOKUP(L7075,'Slope %'!C:D,2,0)</f>
        <v>0.1</v>
      </c>
    </row>
    <row r="7076" spans="1:13" x14ac:dyDescent="0.25">
      <c r="A7076">
        <v>67373</v>
      </c>
      <c r="B7076" s="58" t="s">
        <v>4629</v>
      </c>
      <c r="C7076" s="58" t="s">
        <v>423</v>
      </c>
      <c r="D7076" s="58" t="s">
        <v>639</v>
      </c>
      <c r="E7076" s="58">
        <v>750</v>
      </c>
      <c r="F7076" s="58">
        <v>12</v>
      </c>
      <c r="G7076" s="59">
        <v>14.5</v>
      </c>
      <c r="H7076" s="58" t="s">
        <v>5620</v>
      </c>
      <c r="I7076" s="59">
        <v>79.989999999999995</v>
      </c>
      <c r="J7076">
        <v>1</v>
      </c>
      <c r="K7076" s="191"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8.49</v>
      </c>
      <c r="L7076" s="192" t="str">
        <f t="shared" si="110"/>
        <v>Wine750</v>
      </c>
      <c r="M7076" s="191">
        <f>VLOOKUP(L7076,'Slope %'!C:D,2,0)</f>
        <v>0.1</v>
      </c>
    </row>
    <row r="7077" spans="1:13" x14ac:dyDescent="0.25">
      <c r="A7077">
        <v>67375</v>
      </c>
      <c r="B7077" s="58" t="s">
        <v>5649</v>
      </c>
      <c r="C7077" s="58" t="s">
        <v>423</v>
      </c>
      <c r="D7077" s="58" t="s">
        <v>473</v>
      </c>
      <c r="E7077" s="58">
        <v>750</v>
      </c>
      <c r="F7077" s="58">
        <v>6</v>
      </c>
      <c r="G7077" s="59">
        <v>13</v>
      </c>
      <c r="H7077" s="58" t="s">
        <v>456</v>
      </c>
      <c r="I7077" s="59">
        <v>31.99</v>
      </c>
      <c r="J7077">
        <v>1</v>
      </c>
      <c r="K7077" s="191"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7.61</v>
      </c>
      <c r="L7077" s="192" t="str">
        <f t="shared" si="110"/>
        <v>Wine750</v>
      </c>
      <c r="M7077" s="191">
        <f>VLOOKUP(L7077,'Slope %'!C:D,2,0)</f>
        <v>0.1</v>
      </c>
    </row>
    <row r="7078" spans="1:13" x14ac:dyDescent="0.25">
      <c r="A7078">
        <v>67382</v>
      </c>
      <c r="B7078" s="58" t="s">
        <v>5650</v>
      </c>
      <c r="C7078" s="58" t="s">
        <v>673</v>
      </c>
      <c r="D7078" s="58" t="s">
        <v>674</v>
      </c>
      <c r="E7078" s="58">
        <v>30000</v>
      </c>
      <c r="F7078" s="58">
        <v>1</v>
      </c>
      <c r="G7078" s="59">
        <v>5</v>
      </c>
      <c r="H7078" s="58" t="s">
        <v>4157</v>
      </c>
      <c r="I7078" s="59">
        <v>220</v>
      </c>
      <c r="J7078">
        <v>1</v>
      </c>
      <c r="K7078" s="191"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117.11</v>
      </c>
      <c r="L7078" s="192" t="str">
        <f t="shared" si="110"/>
        <v>Ready to Drink30000</v>
      </c>
      <c r="M7078" s="191" t="e">
        <f>VLOOKUP(L7078,'Slope %'!C:D,2,0)</f>
        <v>#N/A</v>
      </c>
    </row>
    <row r="7079" spans="1:13" x14ac:dyDescent="0.25">
      <c r="A7079">
        <v>67382</v>
      </c>
      <c r="B7079" s="58" t="s">
        <v>5650</v>
      </c>
      <c r="C7079" s="58" t="s">
        <v>673</v>
      </c>
      <c r="D7079" s="58" t="s">
        <v>674</v>
      </c>
      <c r="E7079" s="58">
        <v>30000</v>
      </c>
      <c r="F7079" s="58">
        <v>1</v>
      </c>
      <c r="G7079" s="59">
        <v>5</v>
      </c>
      <c r="H7079" s="58" t="s">
        <v>1903</v>
      </c>
      <c r="I7079" s="59">
        <v>220</v>
      </c>
      <c r="J7079">
        <v>1</v>
      </c>
      <c r="K7079" s="191"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117.11</v>
      </c>
      <c r="L7079" s="192" t="str">
        <f t="shared" si="110"/>
        <v>Ready to Drink30000</v>
      </c>
      <c r="M7079" s="191" t="e">
        <f>VLOOKUP(L7079,'Slope %'!C:D,2,0)</f>
        <v>#N/A</v>
      </c>
    </row>
    <row r="7080" spans="1:13" x14ac:dyDescent="0.25">
      <c r="A7080">
        <v>67383</v>
      </c>
      <c r="B7080" s="58" t="s">
        <v>5651</v>
      </c>
      <c r="C7080" s="58" t="s">
        <v>673</v>
      </c>
      <c r="D7080" s="58" t="s">
        <v>1398</v>
      </c>
      <c r="E7080" s="58">
        <v>500</v>
      </c>
      <c r="F7080" s="58">
        <v>12</v>
      </c>
      <c r="G7080" s="59">
        <v>6.2</v>
      </c>
      <c r="H7080" s="58" t="s">
        <v>3224</v>
      </c>
      <c r="I7080" s="59">
        <v>9.99</v>
      </c>
      <c r="J7080">
        <v>1</v>
      </c>
      <c r="K7080" s="191"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2.56</v>
      </c>
      <c r="L7080" s="192" t="str">
        <f t="shared" si="110"/>
        <v>Ready to Drink500</v>
      </c>
      <c r="M7080" s="191">
        <f>VLOOKUP(L7080,'Slope %'!C:D,2,0)</f>
        <v>0.12</v>
      </c>
    </row>
    <row r="7081" spans="1:13" x14ac:dyDescent="0.25">
      <c r="A7081">
        <v>67383</v>
      </c>
      <c r="B7081" s="58" t="s">
        <v>5651</v>
      </c>
      <c r="C7081" s="58" t="s">
        <v>673</v>
      </c>
      <c r="D7081" s="58" t="s">
        <v>1398</v>
      </c>
      <c r="E7081" s="58">
        <v>500</v>
      </c>
      <c r="F7081" s="58">
        <v>12</v>
      </c>
      <c r="G7081" s="59">
        <v>6.2</v>
      </c>
      <c r="H7081" s="58" t="s">
        <v>3224</v>
      </c>
      <c r="I7081" s="59">
        <v>9.99</v>
      </c>
      <c r="J7081">
        <v>1</v>
      </c>
      <c r="K7081" s="191"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2.56</v>
      </c>
      <c r="L7081" s="192" t="str">
        <f t="shared" si="110"/>
        <v>Ready to Drink500</v>
      </c>
      <c r="M7081" s="191">
        <f>VLOOKUP(L7081,'Slope %'!C:D,2,0)</f>
        <v>0.12</v>
      </c>
    </row>
    <row r="7082" spans="1:13" x14ac:dyDescent="0.25">
      <c r="A7082">
        <v>67387</v>
      </c>
      <c r="B7082" s="58" t="s">
        <v>5652</v>
      </c>
      <c r="C7082" s="58" t="s">
        <v>410</v>
      </c>
      <c r="D7082" s="58" t="s">
        <v>677</v>
      </c>
      <c r="E7082" s="58">
        <v>473</v>
      </c>
      <c r="F7082" s="58">
        <v>24</v>
      </c>
      <c r="G7082" s="59">
        <v>5</v>
      </c>
      <c r="H7082" s="58" t="s">
        <v>2818</v>
      </c>
      <c r="I7082" s="59">
        <v>4.25</v>
      </c>
      <c r="J7082">
        <v>1</v>
      </c>
      <c r="K7082" s="191"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1.85</v>
      </c>
      <c r="L7082" s="192" t="str">
        <f t="shared" si="110"/>
        <v>Beer473</v>
      </c>
      <c r="M7082" s="191">
        <f>VLOOKUP(L7082,'Slope %'!C:D,2,0)</f>
        <v>0.12</v>
      </c>
    </row>
    <row r="7083" spans="1:13" x14ac:dyDescent="0.25">
      <c r="A7083">
        <v>67387</v>
      </c>
      <c r="B7083" s="58" t="s">
        <v>5652</v>
      </c>
      <c r="C7083" s="58" t="s">
        <v>410</v>
      </c>
      <c r="D7083" s="58" t="s">
        <v>677</v>
      </c>
      <c r="E7083" s="58">
        <v>473</v>
      </c>
      <c r="F7083" s="58">
        <v>24</v>
      </c>
      <c r="G7083" s="59">
        <v>5</v>
      </c>
      <c r="H7083" s="58" t="s">
        <v>1903</v>
      </c>
      <c r="I7083" s="59">
        <v>4.25</v>
      </c>
      <c r="J7083">
        <v>1</v>
      </c>
      <c r="K7083" s="191"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1.85</v>
      </c>
      <c r="L7083" s="192" t="str">
        <f t="shared" si="110"/>
        <v>Beer473</v>
      </c>
      <c r="M7083" s="191">
        <f>VLOOKUP(L7083,'Slope %'!C:D,2,0)</f>
        <v>0.12</v>
      </c>
    </row>
    <row r="7084" spans="1:13" x14ac:dyDescent="0.25">
      <c r="A7084">
        <v>67391</v>
      </c>
      <c r="B7084" s="58" t="s">
        <v>913</v>
      </c>
      <c r="C7084" s="58" t="s">
        <v>414</v>
      </c>
      <c r="D7084" s="58" t="s">
        <v>418</v>
      </c>
      <c r="E7084" s="58">
        <v>50</v>
      </c>
      <c r="F7084" s="58">
        <v>120</v>
      </c>
      <c r="G7084" s="59">
        <v>40</v>
      </c>
      <c r="H7084" s="58" t="s">
        <v>445</v>
      </c>
      <c r="I7084" s="59">
        <v>4.29</v>
      </c>
      <c r="J7084">
        <v>1</v>
      </c>
      <c r="K7084" s="191"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2.13</v>
      </c>
      <c r="L7084" s="192" t="str">
        <f t="shared" si="110"/>
        <v>Spirits50</v>
      </c>
      <c r="M7084" s="191">
        <f>VLOOKUP(L7084,'Slope %'!C:D,2,0)</f>
        <v>0.1</v>
      </c>
    </row>
    <row r="7085" spans="1:13" x14ac:dyDescent="0.25">
      <c r="A7085">
        <v>67397</v>
      </c>
      <c r="B7085" s="58" t="s">
        <v>5653</v>
      </c>
      <c r="C7085" s="58" t="s">
        <v>414</v>
      </c>
      <c r="D7085" s="58" t="s">
        <v>1084</v>
      </c>
      <c r="E7085" s="58">
        <v>700</v>
      </c>
      <c r="F7085" s="58">
        <v>20</v>
      </c>
      <c r="G7085" s="59">
        <v>35</v>
      </c>
      <c r="H7085" s="58" t="s">
        <v>5654</v>
      </c>
      <c r="I7085" s="59">
        <v>29.99</v>
      </c>
      <c r="J7085">
        <v>1</v>
      </c>
      <c r="K7085" s="191"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19.13</v>
      </c>
      <c r="L7085" s="192" t="str">
        <f t="shared" si="110"/>
        <v>Spirits700</v>
      </c>
      <c r="M7085" s="191">
        <f>VLOOKUP(L7085,'Slope %'!C:D,2,0)</f>
        <v>7.0000000000000007E-2</v>
      </c>
    </row>
    <row r="7086" spans="1:13" x14ac:dyDescent="0.25">
      <c r="A7086">
        <v>67398</v>
      </c>
      <c r="B7086" s="58" t="s">
        <v>5052</v>
      </c>
      <c r="C7086" s="58" t="s">
        <v>414</v>
      </c>
      <c r="D7086" s="58" t="s">
        <v>488</v>
      </c>
      <c r="E7086" s="58">
        <v>50</v>
      </c>
      <c r="F7086" s="58">
        <v>96</v>
      </c>
      <c r="G7086" s="59">
        <v>30</v>
      </c>
      <c r="H7086" s="58" t="s">
        <v>456</v>
      </c>
      <c r="I7086" s="59">
        <v>4.29</v>
      </c>
      <c r="J7086">
        <v>1</v>
      </c>
      <c r="K7086" s="191"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1.6</v>
      </c>
      <c r="L7086" s="192" t="str">
        <f t="shared" si="110"/>
        <v>Spirits50</v>
      </c>
      <c r="M7086" s="191">
        <f>VLOOKUP(L7086,'Slope %'!C:D,2,0)</f>
        <v>0.1</v>
      </c>
    </row>
    <row r="7087" spans="1:13" x14ac:dyDescent="0.25">
      <c r="A7087">
        <v>67402</v>
      </c>
      <c r="B7087" s="58" t="s">
        <v>5655</v>
      </c>
      <c r="C7087" s="58" t="s">
        <v>410</v>
      </c>
      <c r="D7087" s="58" t="s">
        <v>411</v>
      </c>
      <c r="E7087" s="58">
        <v>473</v>
      </c>
      <c r="F7087" s="58">
        <v>24</v>
      </c>
      <c r="G7087" s="59">
        <v>4.3</v>
      </c>
      <c r="H7087" s="58" t="s">
        <v>1526</v>
      </c>
      <c r="I7087" s="59">
        <v>3.99</v>
      </c>
      <c r="J7087">
        <v>1</v>
      </c>
      <c r="K7087" s="191"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1.59</v>
      </c>
      <c r="L7087" s="192" t="str">
        <f t="shared" si="110"/>
        <v>Beer473</v>
      </c>
      <c r="M7087" s="191">
        <f>VLOOKUP(L7087,'Slope %'!C:D,2,0)</f>
        <v>0.12</v>
      </c>
    </row>
    <row r="7088" spans="1:13" x14ac:dyDescent="0.25">
      <c r="A7088">
        <v>67402</v>
      </c>
      <c r="B7088" s="58" t="s">
        <v>5655</v>
      </c>
      <c r="C7088" s="58" t="s">
        <v>410</v>
      </c>
      <c r="D7088" s="58" t="s">
        <v>411</v>
      </c>
      <c r="E7088" s="58">
        <v>473</v>
      </c>
      <c r="F7088" s="58">
        <v>24</v>
      </c>
      <c r="G7088" s="59">
        <v>4.3</v>
      </c>
      <c r="H7088" s="58" t="s">
        <v>1526</v>
      </c>
      <c r="I7088" s="59">
        <v>3.99</v>
      </c>
      <c r="J7088">
        <v>1</v>
      </c>
      <c r="K7088" s="191"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1.59</v>
      </c>
      <c r="L7088" s="192" t="str">
        <f t="shared" si="110"/>
        <v>Beer473</v>
      </c>
      <c r="M7088" s="191">
        <f>VLOOKUP(L7088,'Slope %'!C:D,2,0)</f>
        <v>0.12</v>
      </c>
    </row>
    <row r="7089" spans="1:13" x14ac:dyDescent="0.25">
      <c r="A7089">
        <v>67410</v>
      </c>
      <c r="B7089" s="58" t="s">
        <v>5656</v>
      </c>
      <c r="C7089" s="58" t="s">
        <v>423</v>
      </c>
      <c r="D7089" s="58" t="s">
        <v>575</v>
      </c>
      <c r="E7089" s="58">
        <v>1000</v>
      </c>
      <c r="F7089" s="58">
        <v>12</v>
      </c>
      <c r="G7089" s="59">
        <v>12</v>
      </c>
      <c r="H7089" s="58" t="s">
        <v>456</v>
      </c>
      <c r="I7089" s="59">
        <v>13.99</v>
      </c>
      <c r="J7089">
        <v>1</v>
      </c>
      <c r="K7089" s="191"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9.3699999999999992</v>
      </c>
      <c r="L7089" s="192" t="str">
        <f t="shared" si="110"/>
        <v>Wine1000</v>
      </c>
      <c r="M7089" s="191">
        <f>VLOOKUP(L7089,'Slope %'!C:D,2,0)</f>
        <v>7.0000000000000007E-2</v>
      </c>
    </row>
    <row r="7090" spans="1:13" x14ac:dyDescent="0.25">
      <c r="A7090">
        <v>67411</v>
      </c>
      <c r="B7090" s="58" t="s">
        <v>5657</v>
      </c>
      <c r="C7090" s="58" t="s">
        <v>410</v>
      </c>
      <c r="D7090" s="58" t="s">
        <v>411</v>
      </c>
      <c r="E7090" s="58">
        <v>473</v>
      </c>
      <c r="F7090" s="58">
        <v>24</v>
      </c>
      <c r="G7090" s="59">
        <v>5</v>
      </c>
      <c r="H7090" s="58" t="s">
        <v>2303</v>
      </c>
      <c r="I7090" s="59">
        <v>5.41</v>
      </c>
      <c r="J7090">
        <v>1</v>
      </c>
      <c r="K7090" s="191"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1.85</v>
      </c>
      <c r="L7090" s="192" t="str">
        <f t="shared" si="110"/>
        <v>Beer473</v>
      </c>
      <c r="M7090" s="191">
        <f>VLOOKUP(L7090,'Slope %'!C:D,2,0)</f>
        <v>0.12</v>
      </c>
    </row>
    <row r="7091" spans="1:13" x14ac:dyDescent="0.25">
      <c r="A7091">
        <v>67411</v>
      </c>
      <c r="B7091" s="58" t="s">
        <v>5657</v>
      </c>
      <c r="C7091" s="58" t="s">
        <v>410</v>
      </c>
      <c r="D7091" s="58" t="s">
        <v>411</v>
      </c>
      <c r="E7091" s="58">
        <v>473</v>
      </c>
      <c r="F7091" s="58">
        <v>24</v>
      </c>
      <c r="G7091" s="59">
        <v>5</v>
      </c>
      <c r="H7091" s="58" t="s">
        <v>2303</v>
      </c>
      <c r="I7091" s="59">
        <v>5.41</v>
      </c>
      <c r="J7091">
        <v>1</v>
      </c>
      <c r="K7091" s="191"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1.85</v>
      </c>
      <c r="L7091" s="192" t="str">
        <f t="shared" si="110"/>
        <v>Beer473</v>
      </c>
      <c r="M7091" s="191">
        <f>VLOOKUP(L7091,'Slope %'!C:D,2,0)</f>
        <v>0.12</v>
      </c>
    </row>
    <row r="7092" spans="1:13" x14ac:dyDescent="0.25">
      <c r="A7092">
        <v>67414</v>
      </c>
      <c r="B7092" s="58" t="s">
        <v>5658</v>
      </c>
      <c r="C7092" s="58" t="s">
        <v>423</v>
      </c>
      <c r="D7092" s="58" t="s">
        <v>639</v>
      </c>
      <c r="E7092" s="58">
        <v>750</v>
      </c>
      <c r="F7092" s="58">
        <v>6</v>
      </c>
      <c r="G7092" s="59">
        <v>14</v>
      </c>
      <c r="H7092" s="58" t="s">
        <v>521</v>
      </c>
      <c r="I7092" s="59">
        <v>68.92</v>
      </c>
      <c r="J7092">
        <v>1</v>
      </c>
      <c r="K7092" s="191"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8.1999999999999993</v>
      </c>
      <c r="L7092" s="192" t="str">
        <f t="shared" si="110"/>
        <v>Wine750</v>
      </c>
      <c r="M7092" s="191">
        <f>VLOOKUP(L7092,'Slope %'!C:D,2,0)</f>
        <v>0.1</v>
      </c>
    </row>
    <row r="7093" spans="1:13" x14ac:dyDescent="0.25">
      <c r="A7093">
        <v>67449</v>
      </c>
      <c r="B7093" s="58" t="s">
        <v>5659</v>
      </c>
      <c r="C7093" s="58" t="s">
        <v>414</v>
      </c>
      <c r="D7093" s="58" t="s">
        <v>1475</v>
      </c>
      <c r="E7093" s="58">
        <v>750</v>
      </c>
      <c r="F7093" s="58">
        <v>12</v>
      </c>
      <c r="G7093" s="59">
        <v>42.8</v>
      </c>
      <c r="H7093" s="58" t="s">
        <v>600</v>
      </c>
      <c r="I7093" s="59">
        <v>38.99</v>
      </c>
      <c r="J7093">
        <v>1</v>
      </c>
      <c r="K7093" s="191"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25.06</v>
      </c>
      <c r="L7093" s="192" t="str">
        <f t="shared" si="110"/>
        <v>Spirits750</v>
      </c>
      <c r="M7093" s="191">
        <f>VLOOKUP(L7093,'Slope %'!C:D,2,0)</f>
        <v>7.0000000000000007E-2</v>
      </c>
    </row>
    <row r="7094" spans="1:13" x14ac:dyDescent="0.25">
      <c r="A7094">
        <v>67452</v>
      </c>
      <c r="B7094" s="58" t="s">
        <v>5660</v>
      </c>
      <c r="C7094" s="58" t="s">
        <v>414</v>
      </c>
      <c r="D7094" s="58" t="s">
        <v>1475</v>
      </c>
      <c r="E7094" s="58">
        <v>700</v>
      </c>
      <c r="F7094" s="58">
        <v>6</v>
      </c>
      <c r="G7094" s="59">
        <v>41.3</v>
      </c>
      <c r="H7094" s="58" t="s">
        <v>456</v>
      </c>
      <c r="I7094" s="59">
        <v>64.989999999999995</v>
      </c>
      <c r="J7094">
        <v>1</v>
      </c>
      <c r="K7094" s="191"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22.57</v>
      </c>
      <c r="L7094" s="192" t="str">
        <f t="shared" si="110"/>
        <v>Spirits700</v>
      </c>
      <c r="M7094" s="191">
        <f>VLOOKUP(L7094,'Slope %'!C:D,2,0)</f>
        <v>7.0000000000000007E-2</v>
      </c>
    </row>
    <row r="7095" spans="1:13" x14ac:dyDescent="0.25">
      <c r="A7095">
        <v>67461</v>
      </c>
      <c r="B7095" s="58" t="s">
        <v>5661</v>
      </c>
      <c r="C7095" s="58" t="s">
        <v>410</v>
      </c>
      <c r="D7095" s="58" t="s">
        <v>677</v>
      </c>
      <c r="E7095" s="58">
        <v>473</v>
      </c>
      <c r="F7095" s="58">
        <v>24</v>
      </c>
      <c r="G7095" s="59">
        <v>5.5</v>
      </c>
      <c r="H7095" s="58" t="s">
        <v>2303</v>
      </c>
      <c r="I7095" s="59">
        <v>4.59</v>
      </c>
      <c r="J7095">
        <v>1</v>
      </c>
      <c r="K7095" s="191"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2.0299999999999998</v>
      </c>
      <c r="L7095" s="192" t="str">
        <f t="shared" si="110"/>
        <v>Beer473</v>
      </c>
      <c r="M7095" s="191">
        <f>VLOOKUP(L7095,'Slope %'!C:D,2,0)</f>
        <v>0.12</v>
      </c>
    </row>
    <row r="7096" spans="1:13" x14ac:dyDescent="0.25">
      <c r="A7096">
        <v>67461</v>
      </c>
      <c r="B7096" s="58" t="s">
        <v>5661</v>
      </c>
      <c r="C7096" s="58" t="s">
        <v>410</v>
      </c>
      <c r="D7096" s="58" t="s">
        <v>677</v>
      </c>
      <c r="E7096" s="58">
        <v>473</v>
      </c>
      <c r="F7096" s="58">
        <v>24</v>
      </c>
      <c r="G7096" s="59">
        <v>5.5</v>
      </c>
      <c r="H7096" s="58" t="s">
        <v>2303</v>
      </c>
      <c r="I7096" s="59">
        <v>4.59</v>
      </c>
      <c r="J7096">
        <v>1</v>
      </c>
      <c r="K7096" s="191"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2.0299999999999998</v>
      </c>
      <c r="L7096" s="192" t="str">
        <f t="shared" si="110"/>
        <v>Beer473</v>
      </c>
      <c r="M7096" s="191">
        <f>VLOOKUP(L7096,'Slope %'!C:D,2,0)</f>
        <v>0.12</v>
      </c>
    </row>
    <row r="7097" spans="1:13" x14ac:dyDescent="0.25">
      <c r="A7097">
        <v>67463</v>
      </c>
      <c r="B7097" s="58" t="s">
        <v>5662</v>
      </c>
      <c r="C7097" s="58" t="s">
        <v>410</v>
      </c>
      <c r="D7097" s="58" t="s">
        <v>677</v>
      </c>
      <c r="E7097" s="58">
        <v>473</v>
      </c>
      <c r="F7097" s="58">
        <v>24</v>
      </c>
      <c r="G7097" s="59">
        <v>5</v>
      </c>
      <c r="H7097" s="58" t="s">
        <v>2303</v>
      </c>
      <c r="I7097" s="59">
        <v>4.79</v>
      </c>
      <c r="J7097">
        <v>1</v>
      </c>
      <c r="K7097" s="191"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1.85</v>
      </c>
      <c r="L7097" s="192" t="str">
        <f t="shared" si="110"/>
        <v>Beer473</v>
      </c>
      <c r="M7097" s="191">
        <f>VLOOKUP(L7097,'Slope %'!C:D,2,0)</f>
        <v>0.12</v>
      </c>
    </row>
    <row r="7098" spans="1:13" x14ac:dyDescent="0.25">
      <c r="A7098">
        <v>67463</v>
      </c>
      <c r="B7098" s="58" t="s">
        <v>5662</v>
      </c>
      <c r="C7098" s="58" t="s">
        <v>410</v>
      </c>
      <c r="D7098" s="58" t="s">
        <v>677</v>
      </c>
      <c r="E7098" s="58">
        <v>473</v>
      </c>
      <c r="F7098" s="58">
        <v>24</v>
      </c>
      <c r="G7098" s="59">
        <v>5</v>
      </c>
      <c r="H7098" s="58" t="s">
        <v>2303</v>
      </c>
      <c r="I7098" s="59">
        <v>4.79</v>
      </c>
      <c r="J7098">
        <v>1</v>
      </c>
      <c r="K7098" s="191"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1.85</v>
      </c>
      <c r="L7098" s="192" t="str">
        <f t="shared" si="110"/>
        <v>Beer473</v>
      </c>
      <c r="M7098" s="191">
        <f>VLOOKUP(L7098,'Slope %'!C:D,2,0)</f>
        <v>0.12</v>
      </c>
    </row>
    <row r="7099" spans="1:13" x14ac:dyDescent="0.25">
      <c r="A7099">
        <v>67465</v>
      </c>
      <c r="B7099" s="58" t="s">
        <v>5663</v>
      </c>
      <c r="C7099" s="58" t="s">
        <v>410</v>
      </c>
      <c r="D7099" s="58" t="s">
        <v>717</v>
      </c>
      <c r="E7099" s="58">
        <v>473</v>
      </c>
      <c r="F7099" s="58">
        <v>24</v>
      </c>
      <c r="G7099" s="59">
        <v>6.5</v>
      </c>
      <c r="H7099" s="58" t="s">
        <v>2303</v>
      </c>
      <c r="I7099" s="59">
        <v>5.09</v>
      </c>
      <c r="J7099">
        <v>1</v>
      </c>
      <c r="K7099" s="191"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2.4</v>
      </c>
      <c r="L7099" s="192" t="str">
        <f t="shared" si="110"/>
        <v>Beer473</v>
      </c>
      <c r="M7099" s="191">
        <f>VLOOKUP(L7099,'Slope %'!C:D,2,0)</f>
        <v>0.12</v>
      </c>
    </row>
    <row r="7100" spans="1:13" x14ac:dyDescent="0.25">
      <c r="A7100">
        <v>67465</v>
      </c>
      <c r="B7100" s="58" t="s">
        <v>5663</v>
      </c>
      <c r="C7100" s="58" t="s">
        <v>410</v>
      </c>
      <c r="D7100" s="58" t="s">
        <v>717</v>
      </c>
      <c r="E7100" s="58">
        <v>473</v>
      </c>
      <c r="F7100" s="58">
        <v>24</v>
      </c>
      <c r="G7100" s="59">
        <v>6.5</v>
      </c>
      <c r="H7100" s="58" t="s">
        <v>2303</v>
      </c>
      <c r="I7100" s="59">
        <v>5.09</v>
      </c>
      <c r="J7100">
        <v>1</v>
      </c>
      <c r="K7100" s="191"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2.4</v>
      </c>
      <c r="L7100" s="192" t="str">
        <f t="shared" si="110"/>
        <v>Beer473</v>
      </c>
      <c r="M7100" s="191">
        <f>VLOOKUP(L7100,'Slope %'!C:D,2,0)</f>
        <v>0.12</v>
      </c>
    </row>
    <row r="7101" spans="1:13" x14ac:dyDescent="0.25">
      <c r="A7101">
        <v>67468</v>
      </c>
      <c r="B7101" s="58" t="s">
        <v>5664</v>
      </c>
      <c r="C7101" s="58" t="s">
        <v>410</v>
      </c>
      <c r="D7101" s="58" t="s">
        <v>717</v>
      </c>
      <c r="E7101" s="58">
        <v>473</v>
      </c>
      <c r="F7101" s="58">
        <v>24</v>
      </c>
      <c r="G7101" s="59">
        <v>9.1999999999999993</v>
      </c>
      <c r="H7101" s="58" t="s">
        <v>2303</v>
      </c>
      <c r="I7101" s="59">
        <v>5.79</v>
      </c>
      <c r="J7101">
        <v>1</v>
      </c>
      <c r="K7101" s="191"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3.4</v>
      </c>
      <c r="L7101" s="192" t="str">
        <f t="shared" si="110"/>
        <v>Beer473</v>
      </c>
      <c r="M7101" s="191">
        <f>VLOOKUP(L7101,'Slope %'!C:D,2,0)</f>
        <v>0.12</v>
      </c>
    </row>
    <row r="7102" spans="1:13" x14ac:dyDescent="0.25">
      <c r="A7102">
        <v>67468</v>
      </c>
      <c r="B7102" s="58" t="s">
        <v>5664</v>
      </c>
      <c r="C7102" s="58" t="s">
        <v>410</v>
      </c>
      <c r="D7102" s="58" t="s">
        <v>717</v>
      </c>
      <c r="E7102" s="58">
        <v>473</v>
      </c>
      <c r="F7102" s="58">
        <v>24</v>
      </c>
      <c r="G7102" s="59">
        <v>9.1999999999999993</v>
      </c>
      <c r="H7102" s="58" t="s">
        <v>2303</v>
      </c>
      <c r="I7102" s="59">
        <v>5.79</v>
      </c>
      <c r="J7102">
        <v>1</v>
      </c>
      <c r="K7102" s="191"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3.4</v>
      </c>
      <c r="L7102" s="192" t="str">
        <f t="shared" si="110"/>
        <v>Beer473</v>
      </c>
      <c r="M7102" s="191">
        <f>VLOOKUP(L7102,'Slope %'!C:D,2,0)</f>
        <v>0.12</v>
      </c>
    </row>
    <row r="7103" spans="1:13" x14ac:dyDescent="0.25">
      <c r="A7103">
        <v>67473</v>
      </c>
      <c r="B7103" s="58" t="s">
        <v>5665</v>
      </c>
      <c r="C7103" s="58" t="s">
        <v>673</v>
      </c>
      <c r="D7103" s="58" t="s">
        <v>750</v>
      </c>
      <c r="E7103" s="58">
        <v>473</v>
      </c>
      <c r="F7103" s="58">
        <v>24</v>
      </c>
      <c r="G7103" s="59">
        <v>6.9</v>
      </c>
      <c r="H7103" s="58" t="s">
        <v>1526</v>
      </c>
      <c r="I7103" s="59">
        <v>4.79</v>
      </c>
      <c r="J7103">
        <v>1</v>
      </c>
      <c r="K7103" s="191"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2.7</v>
      </c>
      <c r="L7103" s="192" t="str">
        <f t="shared" si="110"/>
        <v>Ready to Drink473</v>
      </c>
      <c r="M7103" s="191">
        <f>VLOOKUP(L7103,'Slope %'!C:D,2,0)</f>
        <v>0.12</v>
      </c>
    </row>
    <row r="7104" spans="1:13" x14ac:dyDescent="0.25">
      <c r="A7104">
        <v>67473</v>
      </c>
      <c r="B7104" s="58" t="s">
        <v>5665</v>
      </c>
      <c r="C7104" s="58" t="s">
        <v>673</v>
      </c>
      <c r="D7104" s="58" t="s">
        <v>750</v>
      </c>
      <c r="E7104" s="58">
        <v>473</v>
      </c>
      <c r="F7104" s="58">
        <v>24</v>
      </c>
      <c r="G7104" s="59">
        <v>6.9</v>
      </c>
      <c r="H7104" s="58" t="s">
        <v>1526</v>
      </c>
      <c r="I7104" s="59">
        <v>4.79</v>
      </c>
      <c r="J7104">
        <v>1</v>
      </c>
      <c r="K7104" s="191"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2.7</v>
      </c>
      <c r="L7104" s="192" t="str">
        <f t="shared" si="110"/>
        <v>Ready to Drink473</v>
      </c>
      <c r="M7104" s="191">
        <f>VLOOKUP(L7104,'Slope %'!C:D,2,0)</f>
        <v>0.12</v>
      </c>
    </row>
    <row r="7105" spans="1:13" x14ac:dyDescent="0.25">
      <c r="A7105">
        <v>67475</v>
      </c>
      <c r="B7105" s="58" t="s">
        <v>5666</v>
      </c>
      <c r="C7105" s="58" t="s">
        <v>410</v>
      </c>
      <c r="D7105" s="58" t="s">
        <v>621</v>
      </c>
      <c r="E7105" s="58">
        <v>473</v>
      </c>
      <c r="F7105" s="58">
        <v>24</v>
      </c>
      <c r="G7105" s="59">
        <v>3.5</v>
      </c>
      <c r="H7105" s="58" t="s">
        <v>2303</v>
      </c>
      <c r="I7105" s="59">
        <v>4.79</v>
      </c>
      <c r="J7105">
        <v>1</v>
      </c>
      <c r="K7105" s="191"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1.29</v>
      </c>
      <c r="L7105" s="192" t="str">
        <f t="shared" si="110"/>
        <v>Beer473</v>
      </c>
      <c r="M7105" s="191">
        <f>VLOOKUP(L7105,'Slope %'!C:D,2,0)</f>
        <v>0.12</v>
      </c>
    </row>
    <row r="7106" spans="1:13" x14ac:dyDescent="0.25">
      <c r="A7106">
        <v>67475</v>
      </c>
      <c r="B7106" s="58" t="s">
        <v>5666</v>
      </c>
      <c r="C7106" s="58" t="s">
        <v>410</v>
      </c>
      <c r="D7106" s="58" t="s">
        <v>621</v>
      </c>
      <c r="E7106" s="58">
        <v>473</v>
      </c>
      <c r="F7106" s="58">
        <v>24</v>
      </c>
      <c r="G7106" s="59">
        <v>3.5</v>
      </c>
      <c r="H7106" s="58" t="s">
        <v>2303</v>
      </c>
      <c r="I7106" s="59">
        <v>4.79</v>
      </c>
      <c r="J7106">
        <v>1</v>
      </c>
      <c r="K7106" s="191"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1.29</v>
      </c>
      <c r="L7106" s="192" t="str">
        <f t="shared" si="110"/>
        <v>Beer473</v>
      </c>
      <c r="M7106" s="191">
        <f>VLOOKUP(L7106,'Slope %'!C:D,2,0)</f>
        <v>0.12</v>
      </c>
    </row>
    <row r="7107" spans="1:13" x14ac:dyDescent="0.25">
      <c r="A7107">
        <v>67477</v>
      </c>
      <c r="B7107" s="58" t="s">
        <v>5667</v>
      </c>
      <c r="C7107" s="58" t="s">
        <v>410</v>
      </c>
      <c r="D7107" s="58" t="s">
        <v>677</v>
      </c>
      <c r="E7107" s="58">
        <v>473</v>
      </c>
      <c r="F7107" s="58">
        <v>24</v>
      </c>
      <c r="G7107" s="59">
        <v>5.0999999999999996</v>
      </c>
      <c r="H7107" s="58" t="s">
        <v>2303</v>
      </c>
      <c r="I7107" s="59">
        <v>4.59</v>
      </c>
      <c r="J7107">
        <v>1</v>
      </c>
      <c r="K7107" s="191"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1.88</v>
      </c>
      <c r="L7107" s="192" t="str">
        <f t="shared" ref="L7107:L7170" si="111">(_xlfn.CONCAT(C7107,E7107))</f>
        <v>Beer473</v>
      </c>
      <c r="M7107" s="191">
        <f>VLOOKUP(L7107,'Slope %'!C:D,2,0)</f>
        <v>0.12</v>
      </c>
    </row>
    <row r="7108" spans="1:13" x14ac:dyDescent="0.25">
      <c r="A7108">
        <v>67477</v>
      </c>
      <c r="B7108" s="58" t="s">
        <v>5667</v>
      </c>
      <c r="C7108" s="58" t="s">
        <v>410</v>
      </c>
      <c r="D7108" s="58" t="s">
        <v>677</v>
      </c>
      <c r="E7108" s="58">
        <v>473</v>
      </c>
      <c r="F7108" s="58">
        <v>24</v>
      </c>
      <c r="G7108" s="59">
        <v>5.0999999999999996</v>
      </c>
      <c r="H7108" s="58" t="s">
        <v>2303</v>
      </c>
      <c r="I7108" s="59">
        <v>4.59</v>
      </c>
      <c r="J7108">
        <v>1</v>
      </c>
      <c r="K7108" s="191"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1.88</v>
      </c>
      <c r="L7108" s="192" t="str">
        <f t="shared" si="111"/>
        <v>Beer473</v>
      </c>
      <c r="M7108" s="191">
        <f>VLOOKUP(L7108,'Slope %'!C:D,2,0)</f>
        <v>0.12</v>
      </c>
    </row>
    <row r="7109" spans="1:13" x14ac:dyDescent="0.25">
      <c r="A7109">
        <v>67480</v>
      </c>
      <c r="B7109" s="58" t="s">
        <v>5668</v>
      </c>
      <c r="C7109" s="58" t="s">
        <v>410</v>
      </c>
      <c r="D7109" s="58" t="s">
        <v>717</v>
      </c>
      <c r="E7109" s="58">
        <v>473</v>
      </c>
      <c r="F7109" s="58">
        <v>24</v>
      </c>
      <c r="G7109" s="59">
        <v>5.9</v>
      </c>
      <c r="H7109" s="58" t="s">
        <v>2303</v>
      </c>
      <c r="I7109" s="59">
        <v>5.09</v>
      </c>
      <c r="J7109">
        <v>1</v>
      </c>
      <c r="K7109" s="191"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2.1800000000000002</v>
      </c>
      <c r="L7109" s="192" t="str">
        <f t="shared" si="111"/>
        <v>Beer473</v>
      </c>
      <c r="M7109" s="191">
        <f>VLOOKUP(L7109,'Slope %'!C:D,2,0)</f>
        <v>0.12</v>
      </c>
    </row>
    <row r="7110" spans="1:13" x14ac:dyDescent="0.25">
      <c r="A7110">
        <v>67480</v>
      </c>
      <c r="B7110" s="58" t="s">
        <v>5668</v>
      </c>
      <c r="C7110" s="58" t="s">
        <v>410</v>
      </c>
      <c r="D7110" s="58" t="s">
        <v>717</v>
      </c>
      <c r="E7110" s="58">
        <v>473</v>
      </c>
      <c r="F7110" s="58">
        <v>24</v>
      </c>
      <c r="G7110" s="59">
        <v>5.9</v>
      </c>
      <c r="H7110" s="58" t="s">
        <v>2303</v>
      </c>
      <c r="I7110" s="59">
        <v>5.09</v>
      </c>
      <c r="J7110">
        <v>1</v>
      </c>
      <c r="K7110" s="191"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2.1800000000000002</v>
      </c>
      <c r="L7110" s="192" t="str">
        <f t="shared" si="111"/>
        <v>Beer473</v>
      </c>
      <c r="M7110" s="191">
        <f>VLOOKUP(L7110,'Slope %'!C:D,2,0)</f>
        <v>0.12</v>
      </c>
    </row>
    <row r="7111" spans="1:13" x14ac:dyDescent="0.25">
      <c r="A7111">
        <v>67481</v>
      </c>
      <c r="B7111" s="58" t="s">
        <v>5669</v>
      </c>
      <c r="C7111" s="58" t="s">
        <v>410</v>
      </c>
      <c r="D7111" s="58" t="s">
        <v>717</v>
      </c>
      <c r="E7111" s="58">
        <v>473</v>
      </c>
      <c r="F7111" s="58">
        <v>24</v>
      </c>
      <c r="G7111" s="59">
        <v>5.9</v>
      </c>
      <c r="H7111" s="58" t="s">
        <v>2303</v>
      </c>
      <c r="I7111" s="59">
        <v>5.29</v>
      </c>
      <c r="J7111">
        <v>1</v>
      </c>
      <c r="K7111" s="191"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2.1800000000000002</v>
      </c>
      <c r="L7111" s="192" t="str">
        <f t="shared" si="111"/>
        <v>Beer473</v>
      </c>
      <c r="M7111" s="191">
        <f>VLOOKUP(L7111,'Slope %'!C:D,2,0)</f>
        <v>0.12</v>
      </c>
    </row>
    <row r="7112" spans="1:13" x14ac:dyDescent="0.25">
      <c r="A7112">
        <v>67481</v>
      </c>
      <c r="B7112" s="58" t="s">
        <v>5669</v>
      </c>
      <c r="C7112" s="58" t="s">
        <v>410</v>
      </c>
      <c r="D7112" s="58" t="s">
        <v>717</v>
      </c>
      <c r="E7112" s="58">
        <v>473</v>
      </c>
      <c r="F7112" s="58">
        <v>24</v>
      </c>
      <c r="G7112" s="59">
        <v>5.9</v>
      </c>
      <c r="H7112" s="58" t="s">
        <v>2303</v>
      </c>
      <c r="I7112" s="59">
        <v>5.29</v>
      </c>
      <c r="J7112">
        <v>1</v>
      </c>
      <c r="K7112" s="191"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2.1800000000000002</v>
      </c>
      <c r="L7112" s="192" t="str">
        <f t="shared" si="111"/>
        <v>Beer473</v>
      </c>
      <c r="M7112" s="191">
        <f>VLOOKUP(L7112,'Slope %'!C:D,2,0)</f>
        <v>0.12</v>
      </c>
    </row>
    <row r="7113" spans="1:13" x14ac:dyDescent="0.25">
      <c r="A7113">
        <v>67482</v>
      </c>
      <c r="B7113" s="58" t="s">
        <v>5670</v>
      </c>
      <c r="C7113" s="58" t="s">
        <v>410</v>
      </c>
      <c r="D7113" s="58" t="s">
        <v>717</v>
      </c>
      <c r="E7113" s="58">
        <v>473</v>
      </c>
      <c r="F7113" s="58">
        <v>24</v>
      </c>
      <c r="G7113" s="59">
        <v>5.9</v>
      </c>
      <c r="H7113" s="58" t="s">
        <v>2303</v>
      </c>
      <c r="I7113" s="59">
        <v>5.29</v>
      </c>
      <c r="J7113">
        <v>1</v>
      </c>
      <c r="K7113" s="191"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2.1800000000000002</v>
      </c>
      <c r="L7113" s="192" t="str">
        <f t="shared" si="111"/>
        <v>Beer473</v>
      </c>
      <c r="M7113" s="191">
        <f>VLOOKUP(L7113,'Slope %'!C:D,2,0)</f>
        <v>0.12</v>
      </c>
    </row>
    <row r="7114" spans="1:13" x14ac:dyDescent="0.25">
      <c r="A7114">
        <v>67482</v>
      </c>
      <c r="B7114" s="58" t="s">
        <v>5670</v>
      </c>
      <c r="C7114" s="58" t="s">
        <v>410</v>
      </c>
      <c r="D7114" s="58" t="s">
        <v>717</v>
      </c>
      <c r="E7114" s="58">
        <v>473</v>
      </c>
      <c r="F7114" s="58">
        <v>24</v>
      </c>
      <c r="G7114" s="59">
        <v>5.9</v>
      </c>
      <c r="H7114" s="58" t="s">
        <v>2303</v>
      </c>
      <c r="I7114" s="59">
        <v>5.29</v>
      </c>
      <c r="J7114">
        <v>1</v>
      </c>
      <c r="K7114" s="191"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2.1800000000000002</v>
      </c>
      <c r="L7114" s="192" t="str">
        <f t="shared" si="111"/>
        <v>Beer473</v>
      </c>
      <c r="M7114" s="191">
        <f>VLOOKUP(L7114,'Slope %'!C:D,2,0)</f>
        <v>0.12</v>
      </c>
    </row>
    <row r="7115" spans="1:13" x14ac:dyDescent="0.25">
      <c r="A7115">
        <v>67483</v>
      </c>
      <c r="B7115" s="58" t="s">
        <v>5671</v>
      </c>
      <c r="C7115" s="58" t="s">
        <v>410</v>
      </c>
      <c r="D7115" s="58" t="s">
        <v>717</v>
      </c>
      <c r="E7115" s="58">
        <v>473</v>
      </c>
      <c r="F7115" s="58">
        <v>24</v>
      </c>
      <c r="G7115" s="59">
        <v>5.9</v>
      </c>
      <c r="H7115" s="58" t="s">
        <v>2303</v>
      </c>
      <c r="I7115" s="59">
        <v>5.29</v>
      </c>
      <c r="J7115">
        <v>1</v>
      </c>
      <c r="K7115" s="191"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2.1800000000000002</v>
      </c>
      <c r="L7115" s="192" t="str">
        <f t="shared" si="111"/>
        <v>Beer473</v>
      </c>
      <c r="M7115" s="191">
        <f>VLOOKUP(L7115,'Slope %'!C:D,2,0)</f>
        <v>0.12</v>
      </c>
    </row>
    <row r="7116" spans="1:13" x14ac:dyDescent="0.25">
      <c r="A7116">
        <v>67483</v>
      </c>
      <c r="B7116" s="58" t="s">
        <v>5671</v>
      </c>
      <c r="C7116" s="58" t="s">
        <v>410</v>
      </c>
      <c r="D7116" s="58" t="s">
        <v>717</v>
      </c>
      <c r="E7116" s="58">
        <v>473</v>
      </c>
      <c r="F7116" s="58">
        <v>24</v>
      </c>
      <c r="G7116" s="59">
        <v>5.9</v>
      </c>
      <c r="H7116" s="58" t="s">
        <v>2303</v>
      </c>
      <c r="I7116" s="59">
        <v>5.29</v>
      </c>
      <c r="J7116">
        <v>1</v>
      </c>
      <c r="K7116" s="191"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2.1800000000000002</v>
      </c>
      <c r="L7116" s="192" t="str">
        <f t="shared" si="111"/>
        <v>Beer473</v>
      </c>
      <c r="M7116" s="191">
        <f>VLOOKUP(L7116,'Slope %'!C:D,2,0)</f>
        <v>0.12</v>
      </c>
    </row>
    <row r="7117" spans="1:13" x14ac:dyDescent="0.25">
      <c r="A7117">
        <v>67486</v>
      </c>
      <c r="B7117" s="58" t="s">
        <v>5672</v>
      </c>
      <c r="C7117" s="58" t="s">
        <v>673</v>
      </c>
      <c r="D7117" s="58" t="s">
        <v>674</v>
      </c>
      <c r="E7117" s="58">
        <v>473</v>
      </c>
      <c r="F7117" s="58">
        <v>24</v>
      </c>
      <c r="G7117" s="59">
        <v>6.9</v>
      </c>
      <c r="H7117" s="58" t="s">
        <v>1526</v>
      </c>
      <c r="I7117" s="59">
        <v>4.79</v>
      </c>
      <c r="J7117">
        <v>1</v>
      </c>
      <c r="K7117" s="191"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2.7</v>
      </c>
      <c r="L7117" s="192" t="str">
        <f t="shared" si="111"/>
        <v>Ready to Drink473</v>
      </c>
      <c r="M7117" s="191">
        <f>VLOOKUP(L7117,'Slope %'!C:D,2,0)</f>
        <v>0.12</v>
      </c>
    </row>
    <row r="7118" spans="1:13" x14ac:dyDescent="0.25">
      <c r="A7118">
        <v>67486</v>
      </c>
      <c r="B7118" s="58" t="s">
        <v>5672</v>
      </c>
      <c r="C7118" s="58" t="s">
        <v>673</v>
      </c>
      <c r="D7118" s="58" t="s">
        <v>674</v>
      </c>
      <c r="E7118" s="58">
        <v>473</v>
      </c>
      <c r="F7118" s="58">
        <v>24</v>
      </c>
      <c r="G7118" s="59">
        <v>6.9</v>
      </c>
      <c r="H7118" s="58" t="s">
        <v>1526</v>
      </c>
      <c r="I7118" s="59">
        <v>4.79</v>
      </c>
      <c r="J7118">
        <v>1</v>
      </c>
      <c r="K7118" s="191"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2.7</v>
      </c>
      <c r="L7118" s="192" t="str">
        <f t="shared" si="111"/>
        <v>Ready to Drink473</v>
      </c>
      <c r="M7118" s="191">
        <f>VLOOKUP(L7118,'Slope %'!C:D,2,0)</f>
        <v>0.12</v>
      </c>
    </row>
    <row r="7119" spans="1:13" x14ac:dyDescent="0.25">
      <c r="A7119">
        <v>67489</v>
      </c>
      <c r="B7119" s="58" t="s">
        <v>5673</v>
      </c>
      <c r="C7119" s="58" t="s">
        <v>410</v>
      </c>
      <c r="D7119" s="58" t="s">
        <v>677</v>
      </c>
      <c r="E7119" s="58">
        <v>473</v>
      </c>
      <c r="F7119" s="58">
        <v>24</v>
      </c>
      <c r="G7119" s="59">
        <v>5.2</v>
      </c>
      <c r="H7119" s="58" t="s">
        <v>2303</v>
      </c>
      <c r="I7119" s="59">
        <v>4.59</v>
      </c>
      <c r="J7119">
        <v>1</v>
      </c>
      <c r="K7119" s="191"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1.92</v>
      </c>
      <c r="L7119" s="192" t="str">
        <f t="shared" si="111"/>
        <v>Beer473</v>
      </c>
      <c r="M7119" s="191">
        <f>VLOOKUP(L7119,'Slope %'!C:D,2,0)</f>
        <v>0.12</v>
      </c>
    </row>
    <row r="7120" spans="1:13" x14ac:dyDescent="0.25">
      <c r="A7120">
        <v>67489</v>
      </c>
      <c r="B7120" s="58" t="s">
        <v>5673</v>
      </c>
      <c r="C7120" s="58" t="s">
        <v>410</v>
      </c>
      <c r="D7120" s="58" t="s">
        <v>677</v>
      </c>
      <c r="E7120" s="58">
        <v>473</v>
      </c>
      <c r="F7120" s="58">
        <v>24</v>
      </c>
      <c r="G7120" s="59">
        <v>5.2</v>
      </c>
      <c r="H7120" s="58" t="s">
        <v>2303</v>
      </c>
      <c r="I7120" s="59">
        <v>4.59</v>
      </c>
      <c r="J7120">
        <v>1</v>
      </c>
      <c r="K7120" s="191"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1.92</v>
      </c>
      <c r="L7120" s="192" t="str">
        <f t="shared" si="111"/>
        <v>Beer473</v>
      </c>
      <c r="M7120" s="191">
        <f>VLOOKUP(L7120,'Slope %'!C:D,2,0)</f>
        <v>0.12</v>
      </c>
    </row>
    <row r="7121" spans="1:13" x14ac:dyDescent="0.25">
      <c r="A7121">
        <v>67494</v>
      </c>
      <c r="B7121" s="58" t="s">
        <v>5674</v>
      </c>
      <c r="C7121" s="58" t="s">
        <v>673</v>
      </c>
      <c r="D7121" s="58" t="s">
        <v>674</v>
      </c>
      <c r="E7121" s="58">
        <v>473</v>
      </c>
      <c r="F7121" s="58">
        <v>24</v>
      </c>
      <c r="G7121" s="59">
        <v>6.9</v>
      </c>
      <c r="H7121" s="58" t="s">
        <v>1526</v>
      </c>
      <c r="I7121" s="59">
        <v>4.79</v>
      </c>
      <c r="J7121">
        <v>1</v>
      </c>
      <c r="K7121" s="191"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2.7</v>
      </c>
      <c r="L7121" s="192" t="str">
        <f t="shared" si="111"/>
        <v>Ready to Drink473</v>
      </c>
      <c r="M7121" s="191">
        <f>VLOOKUP(L7121,'Slope %'!C:D,2,0)</f>
        <v>0.12</v>
      </c>
    </row>
    <row r="7122" spans="1:13" x14ac:dyDescent="0.25">
      <c r="A7122">
        <v>67494</v>
      </c>
      <c r="B7122" s="58" t="s">
        <v>5674</v>
      </c>
      <c r="C7122" s="58" t="s">
        <v>673</v>
      </c>
      <c r="D7122" s="58" t="s">
        <v>674</v>
      </c>
      <c r="E7122" s="58">
        <v>473</v>
      </c>
      <c r="F7122" s="58">
        <v>24</v>
      </c>
      <c r="G7122" s="59">
        <v>6.9</v>
      </c>
      <c r="H7122" s="58" t="s">
        <v>1526</v>
      </c>
      <c r="I7122" s="59">
        <v>4.79</v>
      </c>
      <c r="J7122">
        <v>1</v>
      </c>
      <c r="K7122" s="191"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2.7</v>
      </c>
      <c r="L7122" s="192" t="str">
        <f t="shared" si="111"/>
        <v>Ready to Drink473</v>
      </c>
      <c r="M7122" s="191">
        <f>VLOOKUP(L7122,'Slope %'!C:D,2,0)</f>
        <v>0.12</v>
      </c>
    </row>
    <row r="7123" spans="1:13" x14ac:dyDescent="0.25">
      <c r="A7123">
        <v>67511</v>
      </c>
      <c r="B7123" s="58" t="s">
        <v>5675</v>
      </c>
      <c r="C7123" s="58" t="s">
        <v>423</v>
      </c>
      <c r="D7123" s="58" t="s">
        <v>5676</v>
      </c>
      <c r="E7123" s="58">
        <v>750</v>
      </c>
      <c r="F7123" s="58">
        <v>6</v>
      </c>
      <c r="G7123" s="59">
        <v>12</v>
      </c>
      <c r="H7123" s="58" t="s">
        <v>421</v>
      </c>
      <c r="I7123" s="59">
        <v>26.99</v>
      </c>
      <c r="J7123">
        <v>1</v>
      </c>
      <c r="K7123" s="191"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7.03</v>
      </c>
      <c r="L7123" s="192" t="str">
        <f t="shared" si="111"/>
        <v>Wine750</v>
      </c>
      <c r="M7123" s="191">
        <f>VLOOKUP(L7123,'Slope %'!C:D,2,0)</f>
        <v>0.1</v>
      </c>
    </row>
    <row r="7124" spans="1:13" x14ac:dyDescent="0.25">
      <c r="A7124">
        <v>67529</v>
      </c>
      <c r="B7124" s="58" t="s">
        <v>5677</v>
      </c>
      <c r="C7124" s="58" t="s">
        <v>410</v>
      </c>
      <c r="D7124" s="58" t="s">
        <v>677</v>
      </c>
      <c r="E7124" s="58">
        <v>473</v>
      </c>
      <c r="F7124" s="58">
        <v>24</v>
      </c>
      <c r="G7124" s="59">
        <v>5.5</v>
      </c>
      <c r="H7124" s="58" t="s">
        <v>1526</v>
      </c>
      <c r="I7124" s="59">
        <v>3.38</v>
      </c>
      <c r="J7124">
        <v>1</v>
      </c>
      <c r="K7124" s="191"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2.0299999999999998</v>
      </c>
      <c r="L7124" s="192" t="str">
        <f t="shared" si="111"/>
        <v>Beer473</v>
      </c>
      <c r="M7124" s="191">
        <f>VLOOKUP(L7124,'Slope %'!C:D,2,0)</f>
        <v>0.12</v>
      </c>
    </row>
    <row r="7125" spans="1:13" x14ac:dyDescent="0.25">
      <c r="A7125">
        <v>67532</v>
      </c>
      <c r="B7125" s="58" t="s">
        <v>5678</v>
      </c>
      <c r="C7125" s="58" t="s">
        <v>673</v>
      </c>
      <c r="D7125" s="58" t="s">
        <v>750</v>
      </c>
      <c r="E7125" s="58">
        <v>473</v>
      </c>
      <c r="F7125" s="58">
        <v>24</v>
      </c>
      <c r="G7125" s="59">
        <v>6.9</v>
      </c>
      <c r="H7125" s="58" t="s">
        <v>1526</v>
      </c>
      <c r="I7125" s="59">
        <v>4.79</v>
      </c>
      <c r="J7125">
        <v>1</v>
      </c>
      <c r="K7125" s="191"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2.7</v>
      </c>
      <c r="L7125" s="192" t="str">
        <f t="shared" si="111"/>
        <v>Ready to Drink473</v>
      </c>
      <c r="M7125" s="191">
        <f>VLOOKUP(L7125,'Slope %'!C:D,2,0)</f>
        <v>0.12</v>
      </c>
    </row>
    <row r="7126" spans="1:13" x14ac:dyDescent="0.25">
      <c r="A7126">
        <v>67532</v>
      </c>
      <c r="B7126" s="58" t="s">
        <v>5678</v>
      </c>
      <c r="C7126" s="58" t="s">
        <v>673</v>
      </c>
      <c r="D7126" s="58" t="s">
        <v>750</v>
      </c>
      <c r="E7126" s="58">
        <v>473</v>
      </c>
      <c r="F7126" s="58">
        <v>24</v>
      </c>
      <c r="G7126" s="59">
        <v>6.9</v>
      </c>
      <c r="H7126" s="58" t="s">
        <v>1526</v>
      </c>
      <c r="I7126" s="59">
        <v>4.79</v>
      </c>
      <c r="J7126">
        <v>1</v>
      </c>
      <c r="K7126" s="191"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2.7</v>
      </c>
      <c r="L7126" s="192" t="str">
        <f t="shared" si="111"/>
        <v>Ready to Drink473</v>
      </c>
      <c r="M7126" s="191">
        <f>VLOOKUP(L7126,'Slope %'!C:D,2,0)</f>
        <v>0.12</v>
      </c>
    </row>
    <row r="7127" spans="1:13" x14ac:dyDescent="0.25">
      <c r="A7127">
        <v>67534</v>
      </c>
      <c r="B7127" s="58" t="s">
        <v>5679</v>
      </c>
      <c r="C7127" s="58" t="s">
        <v>410</v>
      </c>
      <c r="D7127" s="58" t="s">
        <v>411</v>
      </c>
      <c r="E7127" s="58">
        <v>473</v>
      </c>
      <c r="F7127" s="58">
        <v>24</v>
      </c>
      <c r="G7127" s="59">
        <v>5</v>
      </c>
      <c r="H7127" s="58" t="s">
        <v>1961</v>
      </c>
      <c r="I7127" s="59">
        <v>4.09</v>
      </c>
      <c r="J7127">
        <v>1</v>
      </c>
      <c r="K7127" s="191"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1.85</v>
      </c>
      <c r="L7127" s="192" t="str">
        <f t="shared" si="111"/>
        <v>Beer473</v>
      </c>
      <c r="M7127" s="191">
        <f>VLOOKUP(L7127,'Slope %'!C:D,2,0)</f>
        <v>0.12</v>
      </c>
    </row>
    <row r="7128" spans="1:13" x14ac:dyDescent="0.25">
      <c r="A7128">
        <v>67534</v>
      </c>
      <c r="B7128" s="58" t="s">
        <v>5679</v>
      </c>
      <c r="C7128" s="58" t="s">
        <v>410</v>
      </c>
      <c r="D7128" s="58" t="s">
        <v>411</v>
      </c>
      <c r="E7128" s="58">
        <v>473</v>
      </c>
      <c r="F7128" s="58">
        <v>24</v>
      </c>
      <c r="G7128" s="59">
        <v>5</v>
      </c>
      <c r="H7128" s="58" t="s">
        <v>1961</v>
      </c>
      <c r="I7128" s="59">
        <v>4.09</v>
      </c>
      <c r="J7128">
        <v>1</v>
      </c>
      <c r="K7128" s="191"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1.85</v>
      </c>
      <c r="L7128" s="192" t="str">
        <f t="shared" si="111"/>
        <v>Beer473</v>
      </c>
      <c r="M7128" s="191">
        <f>VLOOKUP(L7128,'Slope %'!C:D,2,0)</f>
        <v>0.12</v>
      </c>
    </row>
    <row r="7129" spans="1:13" x14ac:dyDescent="0.25">
      <c r="A7129">
        <v>67544</v>
      </c>
      <c r="B7129" s="58" t="s">
        <v>5680</v>
      </c>
      <c r="C7129" s="58" t="s">
        <v>673</v>
      </c>
      <c r="D7129" s="58" t="s">
        <v>674</v>
      </c>
      <c r="E7129" s="58">
        <v>473</v>
      </c>
      <c r="F7129" s="58">
        <v>24</v>
      </c>
      <c r="G7129" s="59">
        <v>6.9</v>
      </c>
      <c r="H7129" s="58" t="s">
        <v>1526</v>
      </c>
      <c r="I7129" s="59">
        <v>4.79</v>
      </c>
      <c r="J7129">
        <v>1</v>
      </c>
      <c r="K7129" s="191"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2.7</v>
      </c>
      <c r="L7129" s="192" t="str">
        <f t="shared" si="111"/>
        <v>Ready to Drink473</v>
      </c>
      <c r="M7129" s="191">
        <f>VLOOKUP(L7129,'Slope %'!C:D,2,0)</f>
        <v>0.12</v>
      </c>
    </row>
    <row r="7130" spans="1:13" x14ac:dyDescent="0.25">
      <c r="A7130">
        <v>67544</v>
      </c>
      <c r="B7130" s="58" t="s">
        <v>5680</v>
      </c>
      <c r="C7130" s="58" t="s">
        <v>673</v>
      </c>
      <c r="D7130" s="58" t="s">
        <v>674</v>
      </c>
      <c r="E7130" s="58">
        <v>473</v>
      </c>
      <c r="F7130" s="58">
        <v>24</v>
      </c>
      <c r="G7130" s="59">
        <v>6.9</v>
      </c>
      <c r="H7130" s="58" t="s">
        <v>1526</v>
      </c>
      <c r="I7130" s="59">
        <v>4.79</v>
      </c>
      <c r="J7130">
        <v>1</v>
      </c>
      <c r="K7130" s="191"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2.7</v>
      </c>
      <c r="L7130" s="192" t="str">
        <f t="shared" si="111"/>
        <v>Ready to Drink473</v>
      </c>
      <c r="M7130" s="191">
        <f>VLOOKUP(L7130,'Slope %'!C:D,2,0)</f>
        <v>0.12</v>
      </c>
    </row>
    <row r="7131" spans="1:13" x14ac:dyDescent="0.25">
      <c r="A7131">
        <v>67554</v>
      </c>
      <c r="B7131" s="58" t="s">
        <v>5681</v>
      </c>
      <c r="C7131" s="58" t="s">
        <v>410</v>
      </c>
      <c r="D7131" s="58" t="s">
        <v>621</v>
      </c>
      <c r="E7131" s="58">
        <v>10650</v>
      </c>
      <c r="F7131" s="58">
        <v>1</v>
      </c>
      <c r="G7131" s="59">
        <v>4</v>
      </c>
      <c r="H7131" s="58" t="s">
        <v>412</v>
      </c>
      <c r="I7131" s="59">
        <v>55.49</v>
      </c>
      <c r="J7131">
        <v>30</v>
      </c>
      <c r="K7131" s="191"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29.96</v>
      </c>
      <c r="L7131" s="192" t="str">
        <f t="shared" si="111"/>
        <v>Beer10650</v>
      </c>
      <c r="M7131" s="191">
        <f>VLOOKUP(L7131,'Slope %'!C:D,2,0)</f>
        <v>0.05</v>
      </c>
    </row>
    <row r="7132" spans="1:13" x14ac:dyDescent="0.25">
      <c r="A7132">
        <v>67554</v>
      </c>
      <c r="B7132" s="58" t="s">
        <v>5681</v>
      </c>
      <c r="C7132" s="58" t="s">
        <v>410</v>
      </c>
      <c r="D7132" s="58" t="s">
        <v>621</v>
      </c>
      <c r="E7132" s="58">
        <v>10650</v>
      </c>
      <c r="F7132" s="58">
        <v>1</v>
      </c>
      <c r="G7132" s="59">
        <v>4</v>
      </c>
      <c r="H7132" s="58" t="s">
        <v>412</v>
      </c>
      <c r="I7132" s="59">
        <v>55.49</v>
      </c>
      <c r="J7132">
        <v>30</v>
      </c>
      <c r="K7132" s="191"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29.96</v>
      </c>
      <c r="L7132" s="192" t="str">
        <f t="shared" si="111"/>
        <v>Beer10650</v>
      </c>
      <c r="M7132" s="191">
        <f>VLOOKUP(L7132,'Slope %'!C:D,2,0)</f>
        <v>0.05</v>
      </c>
    </row>
    <row r="7133" spans="1:13" x14ac:dyDescent="0.25">
      <c r="A7133">
        <v>67558</v>
      </c>
      <c r="B7133" s="58" t="s">
        <v>5682</v>
      </c>
      <c r="C7133" s="58" t="s">
        <v>673</v>
      </c>
      <c r="D7133" s="58" t="s">
        <v>674</v>
      </c>
      <c r="E7133" s="58">
        <v>1420</v>
      </c>
      <c r="F7133" s="58">
        <v>6</v>
      </c>
      <c r="G7133" s="59">
        <v>5</v>
      </c>
      <c r="H7133" s="58" t="s">
        <v>416</v>
      </c>
      <c r="I7133" s="59">
        <v>12.99</v>
      </c>
      <c r="J7133">
        <v>4</v>
      </c>
      <c r="K7133" s="191"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5.54</v>
      </c>
      <c r="L7133" s="192" t="str">
        <f t="shared" si="111"/>
        <v>Ready to Drink1420</v>
      </c>
      <c r="M7133" s="191">
        <f>VLOOKUP(L7133,'Slope %'!C:D,2,0)</f>
        <v>0.12</v>
      </c>
    </row>
    <row r="7134" spans="1:13" x14ac:dyDescent="0.25">
      <c r="A7134">
        <v>67576</v>
      </c>
      <c r="B7134" s="58" t="s">
        <v>5683</v>
      </c>
      <c r="C7134" s="58" t="s">
        <v>673</v>
      </c>
      <c r="D7134" s="58" t="s">
        <v>674</v>
      </c>
      <c r="E7134" s="58">
        <v>355</v>
      </c>
      <c r="F7134" s="58">
        <v>24</v>
      </c>
      <c r="G7134" s="59">
        <v>4.5</v>
      </c>
      <c r="H7134" s="58" t="s">
        <v>1810</v>
      </c>
      <c r="I7134" s="59">
        <v>3.69</v>
      </c>
      <c r="J7134">
        <v>1</v>
      </c>
      <c r="K7134" s="191"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1.42</v>
      </c>
      <c r="L7134" s="192" t="str">
        <f t="shared" si="111"/>
        <v>Ready to Drink355</v>
      </c>
      <c r="M7134" s="191">
        <f>VLOOKUP(L7134,'Slope %'!C:D,2,0)</f>
        <v>0.12</v>
      </c>
    </row>
    <row r="7135" spans="1:13" x14ac:dyDescent="0.25">
      <c r="A7135">
        <v>67588</v>
      </c>
      <c r="B7135" s="58" t="s">
        <v>5684</v>
      </c>
      <c r="C7135" s="58" t="s">
        <v>410</v>
      </c>
      <c r="D7135" s="58" t="s">
        <v>717</v>
      </c>
      <c r="E7135" s="58">
        <v>750</v>
      </c>
      <c r="F7135" s="58">
        <v>12</v>
      </c>
      <c r="G7135" s="59">
        <v>7.5</v>
      </c>
      <c r="H7135" s="58" t="s">
        <v>1810</v>
      </c>
      <c r="I7135" s="59">
        <v>17</v>
      </c>
      <c r="J7135">
        <v>1</v>
      </c>
      <c r="K7135" s="191"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4.3899999999999997</v>
      </c>
      <c r="L7135" s="192" t="str">
        <f t="shared" si="111"/>
        <v>Beer750</v>
      </c>
      <c r="M7135" s="191">
        <f>VLOOKUP(L7135,'Slope %'!C:D,2,0)</f>
        <v>0.12</v>
      </c>
    </row>
    <row r="7136" spans="1:13" x14ac:dyDescent="0.25">
      <c r="A7136">
        <v>67588</v>
      </c>
      <c r="B7136" s="58" t="s">
        <v>5684</v>
      </c>
      <c r="C7136" s="58" t="s">
        <v>410</v>
      </c>
      <c r="D7136" s="58" t="s">
        <v>717</v>
      </c>
      <c r="E7136" s="58">
        <v>750</v>
      </c>
      <c r="F7136" s="58">
        <v>12</v>
      </c>
      <c r="G7136" s="59">
        <v>7.5</v>
      </c>
      <c r="H7136" s="58" t="s">
        <v>1810</v>
      </c>
      <c r="I7136" s="59">
        <v>17</v>
      </c>
      <c r="J7136">
        <v>1</v>
      </c>
      <c r="K7136" s="191"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4.3899999999999997</v>
      </c>
      <c r="L7136" s="192" t="str">
        <f t="shared" si="111"/>
        <v>Beer750</v>
      </c>
      <c r="M7136" s="191">
        <f>VLOOKUP(L7136,'Slope %'!C:D,2,0)</f>
        <v>0.12</v>
      </c>
    </row>
    <row r="7137" spans="1:13" x14ac:dyDescent="0.25">
      <c r="A7137">
        <v>67589</v>
      </c>
      <c r="B7137" s="58" t="s">
        <v>5685</v>
      </c>
      <c r="C7137" s="58" t="s">
        <v>410</v>
      </c>
      <c r="D7137" s="58" t="s">
        <v>906</v>
      </c>
      <c r="E7137" s="58">
        <v>473</v>
      </c>
      <c r="F7137" s="58">
        <v>24</v>
      </c>
      <c r="G7137" s="59">
        <v>5.5</v>
      </c>
      <c r="H7137" s="58" t="s">
        <v>2303</v>
      </c>
      <c r="I7137" s="59">
        <v>6.8</v>
      </c>
      <c r="J7137">
        <v>1</v>
      </c>
      <c r="K7137" s="191"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2.0299999999999998</v>
      </c>
      <c r="L7137" s="192" t="str">
        <f t="shared" si="111"/>
        <v>Beer473</v>
      </c>
      <c r="M7137" s="191">
        <f>VLOOKUP(L7137,'Slope %'!C:D,2,0)</f>
        <v>0.12</v>
      </c>
    </row>
    <row r="7138" spans="1:13" x14ac:dyDescent="0.25">
      <c r="A7138">
        <v>67589</v>
      </c>
      <c r="B7138" s="58" t="s">
        <v>5685</v>
      </c>
      <c r="C7138" s="58" t="s">
        <v>410</v>
      </c>
      <c r="D7138" s="58" t="s">
        <v>906</v>
      </c>
      <c r="E7138" s="58">
        <v>473</v>
      </c>
      <c r="F7138" s="58">
        <v>24</v>
      </c>
      <c r="G7138" s="59">
        <v>5.5</v>
      </c>
      <c r="H7138" s="58" t="s">
        <v>2303</v>
      </c>
      <c r="I7138" s="59">
        <v>6.8</v>
      </c>
      <c r="J7138">
        <v>1</v>
      </c>
      <c r="K7138" s="191"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2.0299999999999998</v>
      </c>
      <c r="L7138" s="192" t="str">
        <f t="shared" si="111"/>
        <v>Beer473</v>
      </c>
      <c r="M7138" s="191">
        <f>VLOOKUP(L7138,'Slope %'!C:D,2,0)</f>
        <v>0.12</v>
      </c>
    </row>
    <row r="7139" spans="1:13" x14ac:dyDescent="0.25">
      <c r="A7139">
        <v>67590</v>
      </c>
      <c r="B7139" s="58" t="s">
        <v>5686</v>
      </c>
      <c r="C7139" s="58" t="s">
        <v>410</v>
      </c>
      <c r="D7139" s="58" t="s">
        <v>717</v>
      </c>
      <c r="E7139" s="58">
        <v>473</v>
      </c>
      <c r="F7139" s="58">
        <v>24</v>
      </c>
      <c r="G7139" s="59">
        <v>7</v>
      </c>
      <c r="H7139" s="58" t="s">
        <v>2303</v>
      </c>
      <c r="I7139" s="59">
        <v>5.92</v>
      </c>
      <c r="J7139">
        <v>1</v>
      </c>
      <c r="K7139" s="191"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2.58</v>
      </c>
      <c r="L7139" s="192" t="str">
        <f t="shared" si="111"/>
        <v>Beer473</v>
      </c>
      <c r="M7139" s="191">
        <f>VLOOKUP(L7139,'Slope %'!C:D,2,0)</f>
        <v>0.12</v>
      </c>
    </row>
    <row r="7140" spans="1:13" x14ac:dyDescent="0.25">
      <c r="A7140">
        <v>67590</v>
      </c>
      <c r="B7140" s="58" t="s">
        <v>5686</v>
      </c>
      <c r="C7140" s="58" t="s">
        <v>410</v>
      </c>
      <c r="D7140" s="58" t="s">
        <v>717</v>
      </c>
      <c r="E7140" s="58">
        <v>473</v>
      </c>
      <c r="F7140" s="58">
        <v>24</v>
      </c>
      <c r="G7140" s="59">
        <v>7</v>
      </c>
      <c r="H7140" s="58" t="s">
        <v>2303</v>
      </c>
      <c r="I7140" s="59">
        <v>5.92</v>
      </c>
      <c r="J7140">
        <v>1</v>
      </c>
      <c r="K7140" s="191"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2.58</v>
      </c>
      <c r="L7140" s="192" t="str">
        <f t="shared" si="111"/>
        <v>Beer473</v>
      </c>
      <c r="M7140" s="191">
        <f>VLOOKUP(L7140,'Slope %'!C:D,2,0)</f>
        <v>0.12</v>
      </c>
    </row>
    <row r="7141" spans="1:13" x14ac:dyDescent="0.25">
      <c r="A7141">
        <v>67592</v>
      </c>
      <c r="B7141" s="58" t="s">
        <v>5687</v>
      </c>
      <c r="C7141" s="58" t="s">
        <v>410</v>
      </c>
      <c r="D7141" s="58" t="s">
        <v>677</v>
      </c>
      <c r="E7141" s="58">
        <v>473</v>
      </c>
      <c r="F7141" s="58">
        <v>24</v>
      </c>
      <c r="G7141" s="59">
        <v>5.5</v>
      </c>
      <c r="H7141" s="58" t="s">
        <v>2303</v>
      </c>
      <c r="I7141" s="59">
        <v>5.41</v>
      </c>
      <c r="J7141">
        <v>1</v>
      </c>
      <c r="K7141" s="191"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2.0299999999999998</v>
      </c>
      <c r="L7141" s="192" t="str">
        <f t="shared" si="111"/>
        <v>Beer473</v>
      </c>
      <c r="M7141" s="191">
        <f>VLOOKUP(L7141,'Slope %'!C:D,2,0)</f>
        <v>0.12</v>
      </c>
    </row>
    <row r="7142" spans="1:13" x14ac:dyDescent="0.25">
      <c r="A7142">
        <v>67592</v>
      </c>
      <c r="B7142" s="58" t="s">
        <v>5687</v>
      </c>
      <c r="C7142" s="58" t="s">
        <v>410</v>
      </c>
      <c r="D7142" s="58" t="s">
        <v>677</v>
      </c>
      <c r="E7142" s="58">
        <v>473</v>
      </c>
      <c r="F7142" s="58">
        <v>24</v>
      </c>
      <c r="G7142" s="59">
        <v>5.5</v>
      </c>
      <c r="H7142" s="58" t="s">
        <v>2303</v>
      </c>
      <c r="I7142" s="59">
        <v>5.41</v>
      </c>
      <c r="J7142">
        <v>1</v>
      </c>
      <c r="K7142" s="191"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2.0299999999999998</v>
      </c>
      <c r="L7142" s="192" t="str">
        <f t="shared" si="111"/>
        <v>Beer473</v>
      </c>
      <c r="M7142" s="191">
        <f>VLOOKUP(L7142,'Slope %'!C:D,2,0)</f>
        <v>0.12</v>
      </c>
    </row>
    <row r="7143" spans="1:13" x14ac:dyDescent="0.25">
      <c r="A7143">
        <v>67594</v>
      </c>
      <c r="B7143" s="58" t="s">
        <v>5688</v>
      </c>
      <c r="C7143" s="58" t="s">
        <v>410</v>
      </c>
      <c r="D7143" s="58" t="s">
        <v>677</v>
      </c>
      <c r="E7143" s="58">
        <v>473</v>
      </c>
      <c r="F7143" s="58">
        <v>24</v>
      </c>
      <c r="G7143" s="59">
        <v>5.5</v>
      </c>
      <c r="H7143" s="58" t="s">
        <v>2303</v>
      </c>
      <c r="I7143" s="59">
        <v>6.8</v>
      </c>
      <c r="J7143">
        <v>1</v>
      </c>
      <c r="K7143" s="191"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2.0299999999999998</v>
      </c>
      <c r="L7143" s="192" t="str">
        <f t="shared" si="111"/>
        <v>Beer473</v>
      </c>
      <c r="M7143" s="191">
        <f>VLOOKUP(L7143,'Slope %'!C:D,2,0)</f>
        <v>0.12</v>
      </c>
    </row>
    <row r="7144" spans="1:13" x14ac:dyDescent="0.25">
      <c r="A7144">
        <v>67594</v>
      </c>
      <c r="B7144" s="58" t="s">
        <v>5688</v>
      </c>
      <c r="C7144" s="58" t="s">
        <v>410</v>
      </c>
      <c r="D7144" s="58" t="s">
        <v>677</v>
      </c>
      <c r="E7144" s="58">
        <v>473</v>
      </c>
      <c r="F7144" s="58">
        <v>24</v>
      </c>
      <c r="G7144" s="59">
        <v>5.5</v>
      </c>
      <c r="H7144" s="58" t="s">
        <v>2303</v>
      </c>
      <c r="I7144" s="59">
        <v>6.8</v>
      </c>
      <c r="J7144">
        <v>1</v>
      </c>
      <c r="K7144" s="191"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2.0299999999999998</v>
      </c>
      <c r="L7144" s="192" t="str">
        <f t="shared" si="111"/>
        <v>Beer473</v>
      </c>
      <c r="M7144" s="191">
        <f>VLOOKUP(L7144,'Slope %'!C:D,2,0)</f>
        <v>0.12</v>
      </c>
    </row>
    <row r="7145" spans="1:13" x14ac:dyDescent="0.25">
      <c r="A7145">
        <v>67595</v>
      </c>
      <c r="B7145" s="58" t="s">
        <v>5689</v>
      </c>
      <c r="C7145" s="58" t="s">
        <v>410</v>
      </c>
      <c r="D7145" s="58" t="s">
        <v>717</v>
      </c>
      <c r="E7145" s="58">
        <v>473</v>
      </c>
      <c r="F7145" s="58">
        <v>24</v>
      </c>
      <c r="G7145" s="59">
        <v>9.5</v>
      </c>
      <c r="H7145" s="58" t="s">
        <v>2303</v>
      </c>
      <c r="I7145" s="59">
        <v>6.26</v>
      </c>
      <c r="J7145">
        <v>1</v>
      </c>
      <c r="K7145" s="191"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3.51</v>
      </c>
      <c r="L7145" s="192" t="str">
        <f t="shared" si="111"/>
        <v>Beer473</v>
      </c>
      <c r="M7145" s="191">
        <f>VLOOKUP(L7145,'Slope %'!C:D,2,0)</f>
        <v>0.12</v>
      </c>
    </row>
    <row r="7146" spans="1:13" x14ac:dyDescent="0.25">
      <c r="A7146">
        <v>67595</v>
      </c>
      <c r="B7146" s="58" t="s">
        <v>5689</v>
      </c>
      <c r="C7146" s="58" t="s">
        <v>410</v>
      </c>
      <c r="D7146" s="58" t="s">
        <v>717</v>
      </c>
      <c r="E7146" s="58">
        <v>473</v>
      </c>
      <c r="F7146" s="58">
        <v>24</v>
      </c>
      <c r="G7146" s="59">
        <v>9.5</v>
      </c>
      <c r="H7146" s="58" t="s">
        <v>2303</v>
      </c>
      <c r="I7146" s="59">
        <v>6.26</v>
      </c>
      <c r="J7146">
        <v>1</v>
      </c>
      <c r="K7146" s="191"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3.51</v>
      </c>
      <c r="L7146" s="192" t="str">
        <f t="shared" si="111"/>
        <v>Beer473</v>
      </c>
      <c r="M7146" s="191">
        <f>VLOOKUP(L7146,'Slope %'!C:D,2,0)</f>
        <v>0.12</v>
      </c>
    </row>
    <row r="7147" spans="1:13" x14ac:dyDescent="0.25">
      <c r="A7147">
        <v>67609</v>
      </c>
      <c r="B7147" s="58" t="s">
        <v>5690</v>
      </c>
      <c r="C7147" s="58" t="s">
        <v>414</v>
      </c>
      <c r="D7147" s="58" t="s">
        <v>566</v>
      </c>
      <c r="E7147" s="58">
        <v>700</v>
      </c>
      <c r="F7147" s="58">
        <v>12</v>
      </c>
      <c r="G7147" s="59">
        <v>17</v>
      </c>
      <c r="H7147" s="58" t="s">
        <v>600</v>
      </c>
      <c r="I7147" s="59">
        <v>39.99</v>
      </c>
      <c r="J7147">
        <v>1</v>
      </c>
      <c r="K7147" s="191"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9.2899999999999991</v>
      </c>
      <c r="L7147" s="192" t="str">
        <f t="shared" si="111"/>
        <v>Spirits700</v>
      </c>
      <c r="M7147" s="191">
        <f>VLOOKUP(L7147,'Slope %'!C:D,2,0)</f>
        <v>7.0000000000000007E-2</v>
      </c>
    </row>
    <row r="7148" spans="1:13" x14ac:dyDescent="0.25">
      <c r="A7148">
        <v>67613</v>
      </c>
      <c r="B7148" s="58" t="s">
        <v>5691</v>
      </c>
      <c r="C7148" s="58" t="s">
        <v>414</v>
      </c>
      <c r="D7148" s="58" t="s">
        <v>524</v>
      </c>
      <c r="E7148" s="58">
        <v>750</v>
      </c>
      <c r="F7148" s="58">
        <v>6</v>
      </c>
      <c r="G7148" s="59">
        <v>43</v>
      </c>
      <c r="H7148" s="58" t="s">
        <v>628</v>
      </c>
      <c r="I7148" s="59">
        <v>74.95</v>
      </c>
      <c r="J7148">
        <v>1</v>
      </c>
      <c r="K7148" s="191"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25.18</v>
      </c>
      <c r="L7148" s="192" t="str">
        <f t="shared" si="111"/>
        <v>Spirits750</v>
      </c>
      <c r="M7148" s="191">
        <f>VLOOKUP(L7148,'Slope %'!C:D,2,0)</f>
        <v>7.0000000000000007E-2</v>
      </c>
    </row>
    <row r="7149" spans="1:13" x14ac:dyDescent="0.25">
      <c r="A7149">
        <v>67630</v>
      </c>
      <c r="B7149" s="58" t="s">
        <v>5692</v>
      </c>
      <c r="C7149" s="58" t="s">
        <v>673</v>
      </c>
      <c r="D7149" s="58" t="s">
        <v>674</v>
      </c>
      <c r="E7149" s="58">
        <v>473</v>
      </c>
      <c r="F7149" s="58">
        <v>24</v>
      </c>
      <c r="G7149" s="59">
        <v>5</v>
      </c>
      <c r="H7149" s="58" t="s">
        <v>416</v>
      </c>
      <c r="I7149" s="59">
        <v>4.29</v>
      </c>
      <c r="J7149">
        <v>1</v>
      </c>
      <c r="K7149" s="191"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1.96</v>
      </c>
      <c r="L7149" s="192" t="str">
        <f t="shared" si="111"/>
        <v>Ready to Drink473</v>
      </c>
      <c r="M7149" s="191">
        <f>VLOOKUP(L7149,'Slope %'!C:D,2,0)</f>
        <v>0.12</v>
      </c>
    </row>
    <row r="7150" spans="1:13" x14ac:dyDescent="0.25">
      <c r="A7150">
        <v>67632</v>
      </c>
      <c r="B7150" s="58" t="s">
        <v>5693</v>
      </c>
      <c r="C7150" s="58" t="s">
        <v>673</v>
      </c>
      <c r="D7150" s="58" t="s">
        <v>674</v>
      </c>
      <c r="E7150" s="58">
        <v>355</v>
      </c>
      <c r="F7150" s="58">
        <v>24</v>
      </c>
      <c r="G7150" s="59">
        <v>5</v>
      </c>
      <c r="H7150" s="58" t="s">
        <v>1740</v>
      </c>
      <c r="I7150" s="59">
        <v>3.88</v>
      </c>
      <c r="J7150">
        <v>1</v>
      </c>
      <c r="K7150" s="191"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1.57</v>
      </c>
      <c r="L7150" s="192" t="str">
        <f t="shared" si="111"/>
        <v>Ready to Drink355</v>
      </c>
      <c r="M7150" s="191">
        <f>VLOOKUP(L7150,'Slope %'!C:D,2,0)</f>
        <v>0.12</v>
      </c>
    </row>
    <row r="7151" spans="1:13" x14ac:dyDescent="0.25">
      <c r="A7151">
        <v>67636</v>
      </c>
      <c r="B7151" s="58" t="s">
        <v>5694</v>
      </c>
      <c r="C7151" s="58" t="s">
        <v>410</v>
      </c>
      <c r="D7151" s="58" t="s">
        <v>677</v>
      </c>
      <c r="E7151" s="58">
        <v>473</v>
      </c>
      <c r="F7151" s="58">
        <v>24</v>
      </c>
      <c r="G7151" s="59">
        <v>4.5999999999999996</v>
      </c>
      <c r="H7151" s="58" t="s">
        <v>2781</v>
      </c>
      <c r="I7151" s="59">
        <v>3.99</v>
      </c>
      <c r="J7151">
        <v>1</v>
      </c>
      <c r="K7151" s="191"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1.7</v>
      </c>
      <c r="L7151" s="192" t="str">
        <f t="shared" si="111"/>
        <v>Beer473</v>
      </c>
      <c r="M7151" s="191">
        <f>VLOOKUP(L7151,'Slope %'!C:D,2,0)</f>
        <v>0.12</v>
      </c>
    </row>
    <row r="7152" spans="1:13" x14ac:dyDescent="0.25">
      <c r="A7152">
        <v>67636</v>
      </c>
      <c r="B7152" s="58" t="s">
        <v>5694</v>
      </c>
      <c r="C7152" s="58" t="s">
        <v>410</v>
      </c>
      <c r="D7152" s="58" t="s">
        <v>677</v>
      </c>
      <c r="E7152" s="58">
        <v>473</v>
      </c>
      <c r="F7152" s="58">
        <v>24</v>
      </c>
      <c r="G7152" s="59">
        <v>4.5999999999999996</v>
      </c>
      <c r="H7152" s="58" t="s">
        <v>2781</v>
      </c>
      <c r="I7152" s="59">
        <v>3.99</v>
      </c>
      <c r="J7152">
        <v>1</v>
      </c>
      <c r="K7152" s="191"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1.7</v>
      </c>
      <c r="L7152" s="192" t="str">
        <f t="shared" si="111"/>
        <v>Beer473</v>
      </c>
      <c r="M7152" s="191">
        <f>VLOOKUP(L7152,'Slope %'!C:D,2,0)</f>
        <v>0.12</v>
      </c>
    </row>
    <row r="7153" spans="1:13" x14ac:dyDescent="0.25">
      <c r="A7153">
        <v>67639</v>
      </c>
      <c r="B7153" s="58" t="s">
        <v>5695</v>
      </c>
      <c r="C7153" s="58" t="s">
        <v>410</v>
      </c>
      <c r="D7153" s="58" t="s">
        <v>621</v>
      </c>
      <c r="E7153" s="58">
        <v>473</v>
      </c>
      <c r="F7153" s="58">
        <v>24</v>
      </c>
      <c r="G7153" s="59">
        <v>3.5</v>
      </c>
      <c r="H7153" s="58" t="s">
        <v>1526</v>
      </c>
      <c r="I7153" s="59">
        <v>4.1900000000000004</v>
      </c>
      <c r="J7153">
        <v>1</v>
      </c>
      <c r="K7153" s="191"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1.29</v>
      </c>
      <c r="L7153" s="192" t="str">
        <f t="shared" si="111"/>
        <v>Beer473</v>
      </c>
      <c r="M7153" s="191">
        <f>VLOOKUP(L7153,'Slope %'!C:D,2,0)</f>
        <v>0.12</v>
      </c>
    </row>
    <row r="7154" spans="1:13" x14ac:dyDescent="0.25">
      <c r="A7154">
        <v>67639</v>
      </c>
      <c r="B7154" s="58" t="s">
        <v>5695</v>
      </c>
      <c r="C7154" s="58" t="s">
        <v>410</v>
      </c>
      <c r="D7154" s="58" t="s">
        <v>621</v>
      </c>
      <c r="E7154" s="58">
        <v>473</v>
      </c>
      <c r="F7154" s="58">
        <v>24</v>
      </c>
      <c r="G7154" s="59">
        <v>3.5</v>
      </c>
      <c r="H7154" s="58" t="s">
        <v>1526</v>
      </c>
      <c r="I7154" s="59">
        <v>4.1900000000000004</v>
      </c>
      <c r="J7154">
        <v>1</v>
      </c>
      <c r="K7154" s="191"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1.29</v>
      </c>
      <c r="L7154" s="192" t="str">
        <f t="shared" si="111"/>
        <v>Beer473</v>
      </c>
      <c r="M7154" s="191">
        <f>VLOOKUP(L7154,'Slope %'!C:D,2,0)</f>
        <v>0.12</v>
      </c>
    </row>
    <row r="7155" spans="1:13" x14ac:dyDescent="0.25">
      <c r="A7155">
        <v>67640</v>
      </c>
      <c r="B7155" s="58" t="s">
        <v>5696</v>
      </c>
      <c r="C7155" s="58" t="s">
        <v>423</v>
      </c>
      <c r="D7155" s="58" t="s">
        <v>440</v>
      </c>
      <c r="E7155" s="58">
        <v>750</v>
      </c>
      <c r="F7155" s="58">
        <v>12</v>
      </c>
      <c r="G7155" s="59">
        <v>12</v>
      </c>
      <c r="H7155" s="58" t="s">
        <v>608</v>
      </c>
      <c r="I7155" s="59">
        <v>21.99</v>
      </c>
      <c r="J7155">
        <v>1</v>
      </c>
      <c r="K7155" s="191"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7.03</v>
      </c>
      <c r="L7155" s="192" t="str">
        <f t="shared" si="111"/>
        <v>Wine750</v>
      </c>
      <c r="M7155" s="191">
        <f>VLOOKUP(L7155,'Slope %'!C:D,2,0)</f>
        <v>0.1</v>
      </c>
    </row>
    <row r="7156" spans="1:13" x14ac:dyDescent="0.25">
      <c r="A7156">
        <v>67643</v>
      </c>
      <c r="B7156" s="58" t="s">
        <v>5697</v>
      </c>
      <c r="C7156" s="58" t="s">
        <v>410</v>
      </c>
      <c r="D7156" s="58" t="s">
        <v>677</v>
      </c>
      <c r="E7156" s="58">
        <v>473</v>
      </c>
      <c r="F7156" s="58">
        <v>24</v>
      </c>
      <c r="G7156" s="59">
        <v>5.4</v>
      </c>
      <c r="H7156" s="58" t="s">
        <v>1526</v>
      </c>
      <c r="I7156" s="59">
        <v>4.49</v>
      </c>
      <c r="J7156">
        <v>1</v>
      </c>
      <c r="K7156" s="191"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1.99</v>
      </c>
      <c r="L7156" s="192" t="str">
        <f t="shared" si="111"/>
        <v>Beer473</v>
      </c>
      <c r="M7156" s="191">
        <f>VLOOKUP(L7156,'Slope %'!C:D,2,0)</f>
        <v>0.12</v>
      </c>
    </row>
    <row r="7157" spans="1:13" x14ac:dyDescent="0.25">
      <c r="A7157">
        <v>67643</v>
      </c>
      <c r="B7157" s="58" t="s">
        <v>5697</v>
      </c>
      <c r="C7157" s="58" t="s">
        <v>410</v>
      </c>
      <c r="D7157" s="58" t="s">
        <v>677</v>
      </c>
      <c r="E7157" s="58">
        <v>473</v>
      </c>
      <c r="F7157" s="58">
        <v>24</v>
      </c>
      <c r="G7157" s="59">
        <v>5.4</v>
      </c>
      <c r="H7157" s="58" t="s">
        <v>1526</v>
      </c>
      <c r="I7157" s="59">
        <v>4.49</v>
      </c>
      <c r="J7157">
        <v>1</v>
      </c>
      <c r="K7157" s="191"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1.99</v>
      </c>
      <c r="L7157" s="192" t="str">
        <f t="shared" si="111"/>
        <v>Beer473</v>
      </c>
      <c r="M7157" s="191">
        <f>VLOOKUP(L7157,'Slope %'!C:D,2,0)</f>
        <v>0.12</v>
      </c>
    </row>
    <row r="7158" spans="1:13" x14ac:dyDescent="0.25">
      <c r="A7158">
        <v>67645</v>
      </c>
      <c r="B7158" s="58" t="s">
        <v>5698</v>
      </c>
      <c r="C7158" s="58" t="s">
        <v>410</v>
      </c>
      <c r="D7158" s="58" t="s">
        <v>906</v>
      </c>
      <c r="E7158" s="58">
        <v>473</v>
      </c>
      <c r="F7158" s="58">
        <v>24</v>
      </c>
      <c r="G7158" s="59">
        <v>5.3</v>
      </c>
      <c r="H7158" s="58" t="s">
        <v>1526</v>
      </c>
      <c r="I7158" s="59">
        <v>4.49</v>
      </c>
      <c r="J7158">
        <v>1</v>
      </c>
      <c r="K7158" s="191"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1.96</v>
      </c>
      <c r="L7158" s="192" t="str">
        <f t="shared" si="111"/>
        <v>Beer473</v>
      </c>
      <c r="M7158" s="191">
        <f>VLOOKUP(L7158,'Slope %'!C:D,2,0)</f>
        <v>0.12</v>
      </c>
    </row>
    <row r="7159" spans="1:13" x14ac:dyDescent="0.25">
      <c r="A7159">
        <v>67645</v>
      </c>
      <c r="B7159" s="58" t="s">
        <v>5698</v>
      </c>
      <c r="C7159" s="58" t="s">
        <v>410</v>
      </c>
      <c r="D7159" s="58" t="s">
        <v>906</v>
      </c>
      <c r="E7159" s="58">
        <v>473</v>
      </c>
      <c r="F7159" s="58">
        <v>24</v>
      </c>
      <c r="G7159" s="59">
        <v>5.3</v>
      </c>
      <c r="H7159" s="58" t="s">
        <v>1526</v>
      </c>
      <c r="I7159" s="59">
        <v>4.49</v>
      </c>
      <c r="J7159">
        <v>1</v>
      </c>
      <c r="K7159" s="191"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1.96</v>
      </c>
      <c r="L7159" s="192" t="str">
        <f t="shared" si="111"/>
        <v>Beer473</v>
      </c>
      <c r="M7159" s="191">
        <f>VLOOKUP(L7159,'Slope %'!C:D,2,0)</f>
        <v>0.12</v>
      </c>
    </row>
    <row r="7160" spans="1:13" x14ac:dyDescent="0.25">
      <c r="A7160">
        <v>67647</v>
      </c>
      <c r="B7160" s="58" t="s">
        <v>5699</v>
      </c>
      <c r="C7160" s="58" t="s">
        <v>410</v>
      </c>
      <c r="D7160" s="58" t="s">
        <v>717</v>
      </c>
      <c r="E7160" s="58">
        <v>473</v>
      </c>
      <c r="F7160" s="58">
        <v>24</v>
      </c>
      <c r="G7160" s="59">
        <v>6.7</v>
      </c>
      <c r="H7160" s="58" t="s">
        <v>1526</v>
      </c>
      <c r="I7160" s="59">
        <v>4.49</v>
      </c>
      <c r="J7160">
        <v>1</v>
      </c>
      <c r="K7160" s="191"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2.4700000000000002</v>
      </c>
      <c r="L7160" s="192" t="str">
        <f t="shared" si="111"/>
        <v>Beer473</v>
      </c>
      <c r="M7160" s="191">
        <f>VLOOKUP(L7160,'Slope %'!C:D,2,0)</f>
        <v>0.12</v>
      </c>
    </row>
    <row r="7161" spans="1:13" x14ac:dyDescent="0.25">
      <c r="A7161">
        <v>67647</v>
      </c>
      <c r="B7161" s="58" t="s">
        <v>5699</v>
      </c>
      <c r="C7161" s="58" t="s">
        <v>410</v>
      </c>
      <c r="D7161" s="58" t="s">
        <v>717</v>
      </c>
      <c r="E7161" s="58">
        <v>473</v>
      </c>
      <c r="F7161" s="58">
        <v>24</v>
      </c>
      <c r="G7161" s="59">
        <v>6.7</v>
      </c>
      <c r="H7161" s="58" t="s">
        <v>1526</v>
      </c>
      <c r="I7161" s="59">
        <v>4.49</v>
      </c>
      <c r="J7161">
        <v>1</v>
      </c>
      <c r="K7161" s="191"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2.4700000000000002</v>
      </c>
      <c r="L7161" s="192" t="str">
        <f t="shared" si="111"/>
        <v>Beer473</v>
      </c>
      <c r="M7161" s="191">
        <f>VLOOKUP(L7161,'Slope %'!C:D,2,0)</f>
        <v>0.12</v>
      </c>
    </row>
    <row r="7162" spans="1:13" x14ac:dyDescent="0.25">
      <c r="A7162">
        <v>67648</v>
      </c>
      <c r="B7162" s="58" t="s">
        <v>5700</v>
      </c>
      <c r="C7162" s="58" t="s">
        <v>410</v>
      </c>
      <c r="D7162" s="58" t="s">
        <v>717</v>
      </c>
      <c r="E7162" s="58">
        <v>473</v>
      </c>
      <c r="F7162" s="58">
        <v>24</v>
      </c>
      <c r="G7162" s="59">
        <v>10</v>
      </c>
      <c r="H7162" s="58" t="s">
        <v>1526</v>
      </c>
      <c r="I7162" s="59">
        <v>4.99</v>
      </c>
      <c r="J7162">
        <v>1</v>
      </c>
      <c r="K7162" s="191"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3.69</v>
      </c>
      <c r="L7162" s="192" t="str">
        <f t="shared" si="111"/>
        <v>Beer473</v>
      </c>
      <c r="M7162" s="191">
        <f>VLOOKUP(L7162,'Slope %'!C:D,2,0)</f>
        <v>0.12</v>
      </c>
    </row>
    <row r="7163" spans="1:13" x14ac:dyDescent="0.25">
      <c r="A7163">
        <v>67648</v>
      </c>
      <c r="B7163" s="58" t="s">
        <v>5700</v>
      </c>
      <c r="C7163" s="58" t="s">
        <v>410</v>
      </c>
      <c r="D7163" s="58" t="s">
        <v>717</v>
      </c>
      <c r="E7163" s="58">
        <v>473</v>
      </c>
      <c r="F7163" s="58">
        <v>24</v>
      </c>
      <c r="G7163" s="59">
        <v>10</v>
      </c>
      <c r="H7163" s="58" t="s">
        <v>1526</v>
      </c>
      <c r="I7163" s="59">
        <v>4.99</v>
      </c>
      <c r="J7163">
        <v>1</v>
      </c>
      <c r="K7163" s="191"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3.69</v>
      </c>
      <c r="L7163" s="192" t="str">
        <f t="shared" si="111"/>
        <v>Beer473</v>
      </c>
      <c r="M7163" s="191">
        <f>VLOOKUP(L7163,'Slope %'!C:D,2,0)</f>
        <v>0.12</v>
      </c>
    </row>
    <row r="7164" spans="1:13" x14ac:dyDescent="0.25">
      <c r="A7164">
        <v>67651</v>
      </c>
      <c r="B7164" s="58" t="s">
        <v>5701</v>
      </c>
      <c r="C7164" s="58" t="s">
        <v>410</v>
      </c>
      <c r="D7164" s="58" t="s">
        <v>717</v>
      </c>
      <c r="E7164" s="58">
        <v>473</v>
      </c>
      <c r="F7164" s="58">
        <v>24</v>
      </c>
      <c r="G7164" s="59">
        <v>6</v>
      </c>
      <c r="H7164" s="58" t="s">
        <v>1526</v>
      </c>
      <c r="I7164" s="59">
        <v>4.1900000000000004</v>
      </c>
      <c r="J7164">
        <v>1</v>
      </c>
      <c r="K7164" s="191"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2.2200000000000002</v>
      </c>
      <c r="L7164" s="192" t="str">
        <f t="shared" si="111"/>
        <v>Beer473</v>
      </c>
      <c r="M7164" s="191">
        <f>VLOOKUP(L7164,'Slope %'!C:D,2,0)</f>
        <v>0.12</v>
      </c>
    </row>
    <row r="7165" spans="1:13" x14ac:dyDescent="0.25">
      <c r="A7165">
        <v>67651</v>
      </c>
      <c r="B7165" s="58" t="s">
        <v>5701</v>
      </c>
      <c r="C7165" s="58" t="s">
        <v>410</v>
      </c>
      <c r="D7165" s="58" t="s">
        <v>717</v>
      </c>
      <c r="E7165" s="58">
        <v>473</v>
      </c>
      <c r="F7165" s="58">
        <v>24</v>
      </c>
      <c r="G7165" s="59">
        <v>6</v>
      </c>
      <c r="H7165" s="58" t="s">
        <v>1526</v>
      </c>
      <c r="I7165" s="59">
        <v>4.1900000000000004</v>
      </c>
      <c r="J7165">
        <v>1</v>
      </c>
      <c r="K7165" s="191"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2.2200000000000002</v>
      </c>
      <c r="L7165" s="192" t="str">
        <f t="shared" si="111"/>
        <v>Beer473</v>
      </c>
      <c r="M7165" s="191">
        <f>VLOOKUP(L7165,'Slope %'!C:D,2,0)</f>
        <v>0.12</v>
      </c>
    </row>
    <row r="7166" spans="1:13" x14ac:dyDescent="0.25">
      <c r="A7166">
        <v>67660</v>
      </c>
      <c r="B7166" s="58" t="s">
        <v>5702</v>
      </c>
      <c r="C7166" s="58" t="s">
        <v>410</v>
      </c>
      <c r="D7166" s="58" t="s">
        <v>677</v>
      </c>
      <c r="E7166" s="58">
        <v>473</v>
      </c>
      <c r="F7166" s="58">
        <v>24</v>
      </c>
      <c r="G7166" s="59">
        <v>4.9000000000000004</v>
      </c>
      <c r="H7166" s="58" t="s">
        <v>1887</v>
      </c>
      <c r="I7166" s="59">
        <v>4.3899999999999997</v>
      </c>
      <c r="J7166">
        <v>1</v>
      </c>
      <c r="K7166" s="191"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1.81</v>
      </c>
      <c r="L7166" s="192" t="str">
        <f t="shared" si="111"/>
        <v>Beer473</v>
      </c>
      <c r="M7166" s="191">
        <f>VLOOKUP(L7166,'Slope %'!C:D,2,0)</f>
        <v>0.12</v>
      </c>
    </row>
    <row r="7167" spans="1:13" x14ac:dyDescent="0.25">
      <c r="A7167">
        <v>67660</v>
      </c>
      <c r="B7167" s="58" t="s">
        <v>5702</v>
      </c>
      <c r="C7167" s="58" t="s">
        <v>410</v>
      </c>
      <c r="D7167" s="58" t="s">
        <v>677</v>
      </c>
      <c r="E7167" s="58">
        <v>473</v>
      </c>
      <c r="F7167" s="58">
        <v>24</v>
      </c>
      <c r="G7167" s="59">
        <v>4.9000000000000004</v>
      </c>
      <c r="H7167" s="58" t="s">
        <v>1887</v>
      </c>
      <c r="I7167" s="59">
        <v>4.3899999999999997</v>
      </c>
      <c r="J7167">
        <v>1</v>
      </c>
      <c r="K7167" s="191"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1.81</v>
      </c>
      <c r="L7167" s="192" t="str">
        <f t="shared" si="111"/>
        <v>Beer473</v>
      </c>
      <c r="M7167" s="191">
        <f>VLOOKUP(L7167,'Slope %'!C:D,2,0)</f>
        <v>0.12</v>
      </c>
    </row>
    <row r="7168" spans="1:13" x14ac:dyDescent="0.25">
      <c r="A7168">
        <v>67667</v>
      </c>
      <c r="B7168" s="58" t="s">
        <v>5703</v>
      </c>
      <c r="C7168" s="58" t="s">
        <v>423</v>
      </c>
      <c r="D7168" s="58" t="s">
        <v>436</v>
      </c>
      <c r="E7168" s="58">
        <v>750</v>
      </c>
      <c r="F7168" s="58">
        <v>6</v>
      </c>
      <c r="G7168" s="59">
        <v>13.5</v>
      </c>
      <c r="H7168" s="58" t="s">
        <v>608</v>
      </c>
      <c r="I7168" s="59">
        <v>353.27</v>
      </c>
      <c r="J7168">
        <v>1</v>
      </c>
      <c r="K7168" s="191"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7.9</v>
      </c>
      <c r="L7168" s="192" t="str">
        <f t="shared" si="111"/>
        <v>Wine750</v>
      </c>
      <c r="M7168" s="191">
        <f>VLOOKUP(L7168,'Slope %'!C:D,2,0)</f>
        <v>0.1</v>
      </c>
    </row>
    <row r="7169" spans="1:13" x14ac:dyDescent="0.25">
      <c r="A7169">
        <v>67696</v>
      </c>
      <c r="B7169" s="58" t="s">
        <v>5704</v>
      </c>
      <c r="C7169" s="58" t="s">
        <v>673</v>
      </c>
      <c r="D7169" s="58" t="s">
        <v>674</v>
      </c>
      <c r="E7169" s="58">
        <v>473</v>
      </c>
      <c r="F7169" s="58">
        <v>24</v>
      </c>
      <c r="G7169" s="59">
        <v>5</v>
      </c>
      <c r="H7169" s="58" t="s">
        <v>4157</v>
      </c>
      <c r="I7169" s="59">
        <v>5.5</v>
      </c>
      <c r="J7169">
        <v>1</v>
      </c>
      <c r="K7169" s="191"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1.96</v>
      </c>
      <c r="L7169" s="192" t="str">
        <f t="shared" si="111"/>
        <v>Ready to Drink473</v>
      </c>
      <c r="M7169" s="191">
        <f>VLOOKUP(L7169,'Slope %'!C:D,2,0)</f>
        <v>0.12</v>
      </c>
    </row>
    <row r="7170" spans="1:13" x14ac:dyDescent="0.25">
      <c r="A7170">
        <v>67696</v>
      </c>
      <c r="B7170" s="58" t="s">
        <v>5704</v>
      </c>
      <c r="C7170" s="58" t="s">
        <v>673</v>
      </c>
      <c r="D7170" s="58" t="s">
        <v>674</v>
      </c>
      <c r="E7170" s="58">
        <v>473</v>
      </c>
      <c r="F7170" s="58">
        <v>24</v>
      </c>
      <c r="G7170" s="59">
        <v>5</v>
      </c>
      <c r="H7170" s="58" t="s">
        <v>1903</v>
      </c>
      <c r="I7170" s="59">
        <v>5.5</v>
      </c>
      <c r="J7170">
        <v>1</v>
      </c>
      <c r="K7170" s="191"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1.96</v>
      </c>
      <c r="L7170" s="192" t="str">
        <f t="shared" si="111"/>
        <v>Ready to Drink473</v>
      </c>
      <c r="M7170" s="191">
        <f>VLOOKUP(L7170,'Slope %'!C:D,2,0)</f>
        <v>0.12</v>
      </c>
    </row>
    <row r="7171" spans="1:13" x14ac:dyDescent="0.25">
      <c r="A7171">
        <v>67697</v>
      </c>
      <c r="B7171" s="58" t="s">
        <v>5705</v>
      </c>
      <c r="C7171" s="58" t="s">
        <v>673</v>
      </c>
      <c r="D7171" s="58" t="s">
        <v>674</v>
      </c>
      <c r="E7171" s="58">
        <v>473</v>
      </c>
      <c r="F7171" s="58">
        <v>24</v>
      </c>
      <c r="G7171" s="59">
        <v>5</v>
      </c>
      <c r="H7171" s="58" t="s">
        <v>4157</v>
      </c>
      <c r="I7171" s="59">
        <v>5.5</v>
      </c>
      <c r="J7171">
        <v>1</v>
      </c>
      <c r="K7171" s="191"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1.96</v>
      </c>
      <c r="L7171" s="192" t="str">
        <f t="shared" ref="L7171:L7234" si="112">(_xlfn.CONCAT(C7171,E7171))</f>
        <v>Ready to Drink473</v>
      </c>
      <c r="M7171" s="191">
        <f>VLOOKUP(L7171,'Slope %'!C:D,2,0)</f>
        <v>0.12</v>
      </c>
    </row>
    <row r="7172" spans="1:13" x14ac:dyDescent="0.25">
      <c r="A7172">
        <v>67697</v>
      </c>
      <c r="B7172" s="58" t="s">
        <v>5705</v>
      </c>
      <c r="C7172" s="58" t="s">
        <v>673</v>
      </c>
      <c r="D7172" s="58" t="s">
        <v>674</v>
      </c>
      <c r="E7172" s="58">
        <v>473</v>
      </c>
      <c r="F7172" s="58">
        <v>24</v>
      </c>
      <c r="G7172" s="59">
        <v>5</v>
      </c>
      <c r="H7172" s="58" t="s">
        <v>1903</v>
      </c>
      <c r="I7172" s="59">
        <v>5.5</v>
      </c>
      <c r="J7172">
        <v>1</v>
      </c>
      <c r="K7172" s="191"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1.96</v>
      </c>
      <c r="L7172" s="192" t="str">
        <f t="shared" si="112"/>
        <v>Ready to Drink473</v>
      </c>
      <c r="M7172" s="191">
        <f>VLOOKUP(L7172,'Slope %'!C:D,2,0)</f>
        <v>0.12</v>
      </c>
    </row>
    <row r="7173" spans="1:13" x14ac:dyDescent="0.25">
      <c r="A7173">
        <v>67700</v>
      </c>
      <c r="B7173" s="58" t="s">
        <v>5706</v>
      </c>
      <c r="C7173" s="58" t="s">
        <v>414</v>
      </c>
      <c r="D7173" s="58" t="s">
        <v>566</v>
      </c>
      <c r="E7173" s="58">
        <v>750</v>
      </c>
      <c r="F7173" s="58">
        <v>12</v>
      </c>
      <c r="G7173" s="59">
        <v>15.7</v>
      </c>
      <c r="H7173" s="58" t="s">
        <v>419</v>
      </c>
      <c r="I7173" s="59">
        <v>36.49</v>
      </c>
      <c r="J7173">
        <v>1</v>
      </c>
      <c r="K7173" s="191"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9.19</v>
      </c>
      <c r="L7173" s="192" t="str">
        <f t="shared" si="112"/>
        <v>Spirits750</v>
      </c>
      <c r="M7173" s="191">
        <f>VLOOKUP(L7173,'Slope %'!C:D,2,0)</f>
        <v>7.0000000000000007E-2</v>
      </c>
    </row>
    <row r="7174" spans="1:13" x14ac:dyDescent="0.25">
      <c r="A7174">
        <v>67712</v>
      </c>
      <c r="B7174" s="58" t="s">
        <v>5707</v>
      </c>
      <c r="C7174" s="58" t="s">
        <v>423</v>
      </c>
      <c r="D7174" s="58" t="s">
        <v>444</v>
      </c>
      <c r="E7174" s="58">
        <v>750</v>
      </c>
      <c r="F7174" s="58">
        <v>12</v>
      </c>
      <c r="G7174" s="59">
        <v>14.3</v>
      </c>
      <c r="H7174" s="58" t="s">
        <v>5708</v>
      </c>
      <c r="I7174" s="59">
        <v>17.850000000000001</v>
      </c>
      <c r="J7174">
        <v>1</v>
      </c>
      <c r="K7174" s="191"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8.3699999999999992</v>
      </c>
      <c r="L7174" s="192" t="str">
        <f t="shared" si="112"/>
        <v>Wine750</v>
      </c>
      <c r="M7174" s="191">
        <f>VLOOKUP(L7174,'Slope %'!C:D,2,0)</f>
        <v>0.1</v>
      </c>
    </row>
    <row r="7175" spans="1:13" x14ac:dyDescent="0.25">
      <c r="A7175">
        <v>67721</v>
      </c>
      <c r="B7175" s="58" t="s">
        <v>5709</v>
      </c>
      <c r="C7175" s="58" t="s">
        <v>414</v>
      </c>
      <c r="D7175" s="58" t="s">
        <v>892</v>
      </c>
      <c r="E7175" s="58">
        <v>700</v>
      </c>
      <c r="F7175" s="58">
        <v>6</v>
      </c>
      <c r="G7175" s="59">
        <v>40</v>
      </c>
      <c r="H7175" s="58" t="s">
        <v>448</v>
      </c>
      <c r="I7175" s="59">
        <v>56.99</v>
      </c>
      <c r="J7175">
        <v>1</v>
      </c>
      <c r="K7175" s="191"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21.86</v>
      </c>
      <c r="L7175" s="192" t="str">
        <f t="shared" si="112"/>
        <v>Spirits700</v>
      </c>
      <c r="M7175" s="191">
        <f>VLOOKUP(L7175,'Slope %'!C:D,2,0)</f>
        <v>7.0000000000000007E-2</v>
      </c>
    </row>
    <row r="7176" spans="1:13" x14ac:dyDescent="0.25">
      <c r="A7176">
        <v>67768</v>
      </c>
      <c r="B7176" s="58" t="s">
        <v>5710</v>
      </c>
      <c r="C7176" s="58" t="s">
        <v>423</v>
      </c>
      <c r="D7176" s="58" t="s">
        <v>602</v>
      </c>
      <c r="E7176" s="58">
        <v>750</v>
      </c>
      <c r="F7176" s="58">
        <v>12</v>
      </c>
      <c r="G7176" s="59">
        <v>13.5</v>
      </c>
      <c r="H7176" s="58" t="s">
        <v>2019</v>
      </c>
      <c r="I7176" s="59">
        <v>50.85</v>
      </c>
      <c r="J7176">
        <v>1</v>
      </c>
      <c r="K7176" s="191"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7.9</v>
      </c>
      <c r="L7176" s="192" t="str">
        <f t="shared" si="112"/>
        <v>Wine750</v>
      </c>
      <c r="M7176" s="191">
        <f>VLOOKUP(L7176,'Slope %'!C:D,2,0)</f>
        <v>0.1</v>
      </c>
    </row>
    <row r="7177" spans="1:13" x14ac:dyDescent="0.25">
      <c r="A7177">
        <v>67798</v>
      </c>
      <c r="B7177" s="58" t="s">
        <v>5711</v>
      </c>
      <c r="C7177" s="58" t="s">
        <v>410</v>
      </c>
      <c r="D7177" s="58" t="s">
        <v>621</v>
      </c>
      <c r="E7177" s="58">
        <v>355</v>
      </c>
      <c r="F7177" s="58">
        <v>24</v>
      </c>
      <c r="G7177" s="59">
        <v>3.7</v>
      </c>
      <c r="H7177" s="58" t="s">
        <v>2644</v>
      </c>
      <c r="I7177" s="59">
        <v>2.79</v>
      </c>
      <c r="J7177">
        <v>1</v>
      </c>
      <c r="K7177" s="191"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1.03</v>
      </c>
      <c r="L7177" s="192" t="str">
        <f t="shared" si="112"/>
        <v>Beer355</v>
      </c>
      <c r="M7177" s="191">
        <f>VLOOKUP(L7177,'Slope %'!C:D,2,0)</f>
        <v>0.12</v>
      </c>
    </row>
    <row r="7178" spans="1:13" x14ac:dyDescent="0.25">
      <c r="A7178">
        <v>67798</v>
      </c>
      <c r="B7178" s="58" t="s">
        <v>5711</v>
      </c>
      <c r="C7178" s="58" t="s">
        <v>410</v>
      </c>
      <c r="D7178" s="58" t="s">
        <v>621</v>
      </c>
      <c r="E7178" s="58">
        <v>355</v>
      </c>
      <c r="F7178" s="58">
        <v>24</v>
      </c>
      <c r="G7178" s="59">
        <v>3.7</v>
      </c>
      <c r="H7178" s="58" t="s">
        <v>2644</v>
      </c>
      <c r="I7178" s="59">
        <v>2.79</v>
      </c>
      <c r="J7178">
        <v>1</v>
      </c>
      <c r="K7178" s="191"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1.03</v>
      </c>
      <c r="L7178" s="192" t="str">
        <f t="shared" si="112"/>
        <v>Beer355</v>
      </c>
      <c r="M7178" s="191">
        <f>VLOOKUP(L7178,'Slope %'!C:D,2,0)</f>
        <v>0.12</v>
      </c>
    </row>
    <row r="7179" spans="1:13" x14ac:dyDescent="0.25">
      <c r="A7179">
        <v>67847</v>
      </c>
      <c r="B7179" s="58" t="s">
        <v>4629</v>
      </c>
      <c r="C7179" s="58" t="s">
        <v>423</v>
      </c>
      <c r="D7179" s="58" t="s">
        <v>436</v>
      </c>
      <c r="E7179" s="58">
        <v>750</v>
      </c>
      <c r="F7179" s="58">
        <v>6</v>
      </c>
      <c r="G7179" s="59">
        <v>13</v>
      </c>
      <c r="H7179" s="58" t="s">
        <v>561</v>
      </c>
      <c r="I7179" s="59">
        <v>27.99</v>
      </c>
      <c r="J7179">
        <v>1</v>
      </c>
      <c r="K7179" s="191"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7.61</v>
      </c>
      <c r="L7179" s="192" t="str">
        <f t="shared" si="112"/>
        <v>Wine750</v>
      </c>
      <c r="M7179" s="191">
        <f>VLOOKUP(L7179,'Slope %'!C:D,2,0)</f>
        <v>0.1</v>
      </c>
    </row>
    <row r="7180" spans="1:13" x14ac:dyDescent="0.25">
      <c r="A7180">
        <v>67850</v>
      </c>
      <c r="B7180" s="58" t="s">
        <v>5712</v>
      </c>
      <c r="C7180" s="58" t="s">
        <v>423</v>
      </c>
      <c r="D7180" s="58" t="s">
        <v>440</v>
      </c>
      <c r="E7180" s="58">
        <v>750</v>
      </c>
      <c r="F7180" s="58">
        <v>12</v>
      </c>
      <c r="G7180" s="59">
        <v>14</v>
      </c>
      <c r="H7180" s="58" t="s">
        <v>3411</v>
      </c>
      <c r="I7180" s="59">
        <v>32.99</v>
      </c>
      <c r="J7180">
        <v>1</v>
      </c>
      <c r="K7180" s="191"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8.1999999999999993</v>
      </c>
      <c r="L7180" s="192" t="str">
        <f t="shared" si="112"/>
        <v>Wine750</v>
      </c>
      <c r="M7180" s="191">
        <f>VLOOKUP(L7180,'Slope %'!C:D,2,0)</f>
        <v>0.1</v>
      </c>
    </row>
    <row r="7181" spans="1:13" x14ac:dyDescent="0.25">
      <c r="A7181">
        <v>67853</v>
      </c>
      <c r="B7181" s="58" t="s">
        <v>5713</v>
      </c>
      <c r="C7181" s="58" t="s">
        <v>423</v>
      </c>
      <c r="D7181" s="58" t="s">
        <v>520</v>
      </c>
      <c r="E7181" s="58">
        <v>750</v>
      </c>
      <c r="F7181" s="58">
        <v>6</v>
      </c>
      <c r="G7181" s="59">
        <v>9.5</v>
      </c>
      <c r="H7181" s="58" t="s">
        <v>608</v>
      </c>
      <c r="I7181" s="59">
        <v>22.99</v>
      </c>
      <c r="J7181">
        <v>1</v>
      </c>
      <c r="K7181" s="191"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5.56</v>
      </c>
      <c r="L7181" s="192" t="str">
        <f t="shared" si="112"/>
        <v>Wine750</v>
      </c>
      <c r="M7181" s="191">
        <f>VLOOKUP(L7181,'Slope %'!C:D,2,0)</f>
        <v>0.1</v>
      </c>
    </row>
    <row r="7182" spans="1:13" x14ac:dyDescent="0.25">
      <c r="A7182">
        <v>67855</v>
      </c>
      <c r="B7182" s="58" t="s">
        <v>5714</v>
      </c>
      <c r="C7182" s="58" t="s">
        <v>410</v>
      </c>
      <c r="D7182" s="58" t="s">
        <v>411</v>
      </c>
      <c r="E7182" s="58">
        <v>710</v>
      </c>
      <c r="F7182" s="58">
        <v>12</v>
      </c>
      <c r="G7182" s="59">
        <v>5</v>
      </c>
      <c r="H7182" s="58" t="s">
        <v>412</v>
      </c>
      <c r="I7182" s="59">
        <v>3.89</v>
      </c>
      <c r="J7182">
        <v>1</v>
      </c>
      <c r="K7182" s="191"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2.77</v>
      </c>
      <c r="L7182" s="192" t="str">
        <f t="shared" si="112"/>
        <v>Beer710</v>
      </c>
      <c r="M7182" s="191">
        <f>VLOOKUP(L7182,'Slope %'!C:D,2,0)</f>
        <v>0.12</v>
      </c>
    </row>
    <row r="7183" spans="1:13" x14ac:dyDescent="0.25">
      <c r="A7183">
        <v>67855</v>
      </c>
      <c r="B7183" s="58" t="s">
        <v>5714</v>
      </c>
      <c r="C7183" s="58" t="s">
        <v>410</v>
      </c>
      <c r="D7183" s="58" t="s">
        <v>411</v>
      </c>
      <c r="E7183" s="58">
        <v>710</v>
      </c>
      <c r="F7183" s="58">
        <v>12</v>
      </c>
      <c r="G7183" s="59">
        <v>5</v>
      </c>
      <c r="H7183" s="58" t="s">
        <v>412</v>
      </c>
      <c r="I7183" s="59">
        <v>3.89</v>
      </c>
      <c r="J7183">
        <v>1</v>
      </c>
      <c r="K7183" s="191"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2.77</v>
      </c>
      <c r="L7183" s="192" t="str">
        <f t="shared" si="112"/>
        <v>Beer710</v>
      </c>
      <c r="M7183" s="191">
        <f>VLOOKUP(L7183,'Slope %'!C:D,2,0)</f>
        <v>0.12</v>
      </c>
    </row>
    <row r="7184" spans="1:13" x14ac:dyDescent="0.25">
      <c r="A7184">
        <v>67857</v>
      </c>
      <c r="B7184" s="58" t="s">
        <v>5715</v>
      </c>
      <c r="C7184" s="58" t="s">
        <v>423</v>
      </c>
      <c r="D7184" s="58" t="s">
        <v>436</v>
      </c>
      <c r="E7184" s="58">
        <v>750</v>
      </c>
      <c r="F7184" s="58">
        <v>6</v>
      </c>
      <c r="G7184" s="59">
        <v>14</v>
      </c>
      <c r="H7184" s="58" t="s">
        <v>521</v>
      </c>
      <c r="I7184" s="59">
        <v>25.99</v>
      </c>
      <c r="J7184">
        <v>1</v>
      </c>
      <c r="K7184" s="191"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8.1999999999999993</v>
      </c>
      <c r="L7184" s="192" t="str">
        <f t="shared" si="112"/>
        <v>Wine750</v>
      </c>
      <c r="M7184" s="191">
        <f>VLOOKUP(L7184,'Slope %'!C:D,2,0)</f>
        <v>0.1</v>
      </c>
    </row>
    <row r="7185" spans="1:13" x14ac:dyDescent="0.25">
      <c r="A7185">
        <v>67858</v>
      </c>
      <c r="B7185" s="58" t="s">
        <v>5716</v>
      </c>
      <c r="C7185" s="58" t="s">
        <v>410</v>
      </c>
      <c r="D7185" s="58" t="s">
        <v>677</v>
      </c>
      <c r="E7185" s="58">
        <v>473</v>
      </c>
      <c r="F7185" s="58">
        <v>24</v>
      </c>
      <c r="G7185" s="59">
        <v>5</v>
      </c>
      <c r="H7185" s="58" t="s">
        <v>1959</v>
      </c>
      <c r="I7185" s="59">
        <v>4.8499999999999996</v>
      </c>
      <c r="J7185">
        <v>1</v>
      </c>
      <c r="K7185" s="191"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1.85</v>
      </c>
      <c r="L7185" s="192" t="str">
        <f t="shared" si="112"/>
        <v>Beer473</v>
      </c>
      <c r="M7185" s="191">
        <f>VLOOKUP(L7185,'Slope %'!C:D,2,0)</f>
        <v>0.12</v>
      </c>
    </row>
    <row r="7186" spans="1:13" x14ac:dyDescent="0.25">
      <c r="A7186">
        <v>67858</v>
      </c>
      <c r="B7186" s="58" t="s">
        <v>5716</v>
      </c>
      <c r="C7186" s="58" t="s">
        <v>410</v>
      </c>
      <c r="D7186" s="58" t="s">
        <v>677</v>
      </c>
      <c r="E7186" s="58">
        <v>473</v>
      </c>
      <c r="F7186" s="58">
        <v>24</v>
      </c>
      <c r="G7186" s="59">
        <v>5</v>
      </c>
      <c r="H7186" s="58" t="s">
        <v>1959</v>
      </c>
      <c r="I7186" s="59">
        <v>4.8499999999999996</v>
      </c>
      <c r="J7186">
        <v>1</v>
      </c>
      <c r="K7186" s="191"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1.85</v>
      </c>
      <c r="L7186" s="192" t="str">
        <f t="shared" si="112"/>
        <v>Beer473</v>
      </c>
      <c r="M7186" s="191">
        <f>VLOOKUP(L7186,'Slope %'!C:D,2,0)</f>
        <v>0.12</v>
      </c>
    </row>
    <row r="7187" spans="1:13" x14ac:dyDescent="0.25">
      <c r="A7187">
        <v>67860</v>
      </c>
      <c r="B7187" s="58" t="s">
        <v>5717</v>
      </c>
      <c r="C7187" s="58" t="s">
        <v>410</v>
      </c>
      <c r="D7187" s="58" t="s">
        <v>717</v>
      </c>
      <c r="E7187" s="58">
        <v>473</v>
      </c>
      <c r="F7187" s="58">
        <v>24</v>
      </c>
      <c r="G7187" s="59">
        <v>8</v>
      </c>
      <c r="H7187" s="58" t="s">
        <v>1959</v>
      </c>
      <c r="I7187" s="59">
        <v>5.5</v>
      </c>
      <c r="J7187">
        <v>1</v>
      </c>
      <c r="K7187" s="191"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2.95</v>
      </c>
      <c r="L7187" s="192" t="str">
        <f t="shared" si="112"/>
        <v>Beer473</v>
      </c>
      <c r="M7187" s="191">
        <f>VLOOKUP(L7187,'Slope %'!C:D,2,0)</f>
        <v>0.12</v>
      </c>
    </row>
    <row r="7188" spans="1:13" x14ac:dyDescent="0.25">
      <c r="A7188">
        <v>67860</v>
      </c>
      <c r="B7188" s="58" t="s">
        <v>5717</v>
      </c>
      <c r="C7188" s="58" t="s">
        <v>410</v>
      </c>
      <c r="D7188" s="58" t="s">
        <v>717</v>
      </c>
      <c r="E7188" s="58">
        <v>473</v>
      </c>
      <c r="F7188" s="58">
        <v>24</v>
      </c>
      <c r="G7188" s="59">
        <v>8</v>
      </c>
      <c r="H7188" s="58" t="s">
        <v>1959</v>
      </c>
      <c r="I7188" s="59">
        <v>5.5</v>
      </c>
      <c r="J7188">
        <v>1</v>
      </c>
      <c r="K7188" s="191"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2.95</v>
      </c>
      <c r="L7188" s="192" t="str">
        <f t="shared" si="112"/>
        <v>Beer473</v>
      </c>
      <c r="M7188" s="191">
        <f>VLOOKUP(L7188,'Slope %'!C:D,2,0)</f>
        <v>0.12</v>
      </c>
    </row>
    <row r="7189" spans="1:13" x14ac:dyDescent="0.25">
      <c r="A7189">
        <v>67872</v>
      </c>
      <c r="B7189" s="58" t="s">
        <v>5718</v>
      </c>
      <c r="C7189" s="58" t="s">
        <v>423</v>
      </c>
      <c r="D7189" s="58" t="s">
        <v>424</v>
      </c>
      <c r="E7189" s="58">
        <v>750</v>
      </c>
      <c r="F7189" s="58">
        <v>6</v>
      </c>
      <c r="G7189" s="59">
        <v>11</v>
      </c>
      <c r="H7189" s="58" t="s">
        <v>2967</v>
      </c>
      <c r="I7189" s="59">
        <v>25.99</v>
      </c>
      <c r="J7189">
        <v>1</v>
      </c>
      <c r="K7189" s="191"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6.44</v>
      </c>
      <c r="L7189" s="192" t="str">
        <f t="shared" si="112"/>
        <v>Wine750</v>
      </c>
      <c r="M7189" s="191">
        <f>VLOOKUP(L7189,'Slope %'!C:D,2,0)</f>
        <v>0.1</v>
      </c>
    </row>
    <row r="7190" spans="1:13" x14ac:dyDescent="0.25">
      <c r="A7190">
        <v>67882</v>
      </c>
      <c r="B7190" s="58" t="s">
        <v>3774</v>
      </c>
      <c r="C7190" s="58" t="s">
        <v>423</v>
      </c>
      <c r="D7190" s="58" t="s">
        <v>424</v>
      </c>
      <c r="E7190" s="58">
        <v>750</v>
      </c>
      <c r="F7190" s="58">
        <v>6</v>
      </c>
      <c r="G7190" s="59">
        <v>11</v>
      </c>
      <c r="H7190" s="58" t="s">
        <v>2967</v>
      </c>
      <c r="I7190" s="59">
        <v>25.99</v>
      </c>
      <c r="J7190">
        <v>1</v>
      </c>
      <c r="K7190" s="191"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6.44</v>
      </c>
      <c r="L7190" s="192" t="str">
        <f t="shared" si="112"/>
        <v>Wine750</v>
      </c>
      <c r="M7190" s="191">
        <f>VLOOKUP(L7190,'Slope %'!C:D,2,0)</f>
        <v>0.1</v>
      </c>
    </row>
    <row r="7191" spans="1:13" x14ac:dyDescent="0.25">
      <c r="A7191">
        <v>67931</v>
      </c>
      <c r="B7191" s="58" t="s">
        <v>5719</v>
      </c>
      <c r="C7191" s="58" t="s">
        <v>423</v>
      </c>
      <c r="D7191" s="58" t="s">
        <v>424</v>
      </c>
      <c r="E7191" s="58">
        <v>750</v>
      </c>
      <c r="F7191" s="58">
        <v>6</v>
      </c>
      <c r="G7191" s="59">
        <v>12.1</v>
      </c>
      <c r="H7191" s="58" t="s">
        <v>2019</v>
      </c>
      <c r="I7191" s="59">
        <v>50.85</v>
      </c>
      <c r="J7191">
        <v>1</v>
      </c>
      <c r="K7191" s="191"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7.08</v>
      </c>
      <c r="L7191" s="192" t="str">
        <f t="shared" si="112"/>
        <v>Wine750</v>
      </c>
      <c r="M7191" s="191">
        <f>VLOOKUP(L7191,'Slope %'!C:D,2,0)</f>
        <v>0.1</v>
      </c>
    </row>
    <row r="7192" spans="1:13" x14ac:dyDescent="0.25">
      <c r="A7192">
        <v>67946</v>
      </c>
      <c r="B7192" s="58" t="s">
        <v>5720</v>
      </c>
      <c r="C7192" s="58" t="s">
        <v>410</v>
      </c>
      <c r="D7192" s="58" t="s">
        <v>677</v>
      </c>
      <c r="E7192" s="58">
        <v>11352</v>
      </c>
      <c r="F7192" s="58">
        <v>1</v>
      </c>
      <c r="G7192" s="59">
        <v>5</v>
      </c>
      <c r="H7192" s="58" t="s">
        <v>1887</v>
      </c>
      <c r="I7192" s="59">
        <v>71.760000000000005</v>
      </c>
      <c r="J7192">
        <v>24</v>
      </c>
      <c r="K7192" s="191"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39.909999999999997</v>
      </c>
      <c r="L7192" s="192" t="str">
        <f t="shared" si="112"/>
        <v>Beer11352</v>
      </c>
      <c r="M7192" s="191">
        <f>VLOOKUP(L7192,'Slope %'!C:D,2,0)</f>
        <v>0.05</v>
      </c>
    </row>
    <row r="7193" spans="1:13" x14ac:dyDescent="0.25">
      <c r="A7193">
        <v>67946</v>
      </c>
      <c r="B7193" s="58" t="s">
        <v>5720</v>
      </c>
      <c r="C7193" s="58" t="s">
        <v>410</v>
      </c>
      <c r="D7193" s="58" t="s">
        <v>677</v>
      </c>
      <c r="E7193" s="58">
        <v>11352</v>
      </c>
      <c r="F7193" s="58">
        <v>1</v>
      </c>
      <c r="G7193" s="59">
        <v>5</v>
      </c>
      <c r="H7193" s="58" t="s">
        <v>1887</v>
      </c>
      <c r="I7193" s="59">
        <v>71.760000000000005</v>
      </c>
      <c r="J7193">
        <v>24</v>
      </c>
      <c r="K7193" s="191"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39.909999999999997</v>
      </c>
      <c r="L7193" s="192" t="str">
        <f t="shared" si="112"/>
        <v>Beer11352</v>
      </c>
      <c r="M7193" s="191">
        <f>VLOOKUP(L7193,'Slope %'!C:D,2,0)</f>
        <v>0.05</v>
      </c>
    </row>
    <row r="7194" spans="1:13" x14ac:dyDescent="0.25">
      <c r="A7194">
        <v>67948</v>
      </c>
      <c r="B7194" s="58" t="s">
        <v>5721</v>
      </c>
      <c r="C7194" s="58" t="s">
        <v>423</v>
      </c>
      <c r="D7194" s="58" t="s">
        <v>520</v>
      </c>
      <c r="E7194" s="58">
        <v>375</v>
      </c>
      <c r="F7194" s="58">
        <v>12</v>
      </c>
      <c r="G7194" s="59">
        <v>12</v>
      </c>
      <c r="H7194" s="58" t="s">
        <v>600</v>
      </c>
      <c r="I7194" s="59">
        <v>11.99</v>
      </c>
      <c r="J7194">
        <v>1</v>
      </c>
      <c r="K7194" s="191"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3.72</v>
      </c>
      <c r="L7194" s="192" t="str">
        <f t="shared" si="112"/>
        <v>Wine375</v>
      </c>
      <c r="M7194" s="191">
        <f>VLOOKUP(L7194,'Slope %'!C:D,2,0)</f>
        <v>0.12</v>
      </c>
    </row>
    <row r="7195" spans="1:13" x14ac:dyDescent="0.25">
      <c r="A7195">
        <v>67952</v>
      </c>
      <c r="B7195" s="58" t="s">
        <v>5722</v>
      </c>
      <c r="C7195" s="58" t="s">
        <v>673</v>
      </c>
      <c r="D7195" s="58" t="s">
        <v>1264</v>
      </c>
      <c r="E7195" s="58">
        <v>4260</v>
      </c>
      <c r="F7195" s="58">
        <v>2</v>
      </c>
      <c r="G7195" s="59">
        <v>5</v>
      </c>
      <c r="H7195" s="58" t="s">
        <v>600</v>
      </c>
      <c r="I7195" s="59">
        <v>32.99</v>
      </c>
      <c r="J7195">
        <v>12</v>
      </c>
      <c r="K7195" s="191"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16.63</v>
      </c>
      <c r="L7195" s="192" t="str">
        <f t="shared" si="112"/>
        <v>Ready to Drink4260</v>
      </c>
      <c r="M7195" s="191">
        <f>VLOOKUP(L7195,'Slope %'!C:D,2,0)</f>
        <v>7.0000000000000007E-2</v>
      </c>
    </row>
    <row r="7196" spans="1:13" x14ac:dyDescent="0.25">
      <c r="A7196">
        <v>67952</v>
      </c>
      <c r="B7196" s="58" t="s">
        <v>5722</v>
      </c>
      <c r="C7196" s="58" t="s">
        <v>673</v>
      </c>
      <c r="D7196" s="58" t="s">
        <v>1264</v>
      </c>
      <c r="E7196" s="58">
        <v>4260</v>
      </c>
      <c r="F7196" s="58">
        <v>2</v>
      </c>
      <c r="G7196" s="59">
        <v>5</v>
      </c>
      <c r="H7196" s="58" t="s">
        <v>600</v>
      </c>
      <c r="I7196" s="59">
        <v>32.99</v>
      </c>
      <c r="J7196">
        <v>12</v>
      </c>
      <c r="K7196" s="191"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16.63</v>
      </c>
      <c r="L7196" s="192" t="str">
        <f t="shared" si="112"/>
        <v>Ready to Drink4260</v>
      </c>
      <c r="M7196" s="191">
        <f>VLOOKUP(L7196,'Slope %'!C:D,2,0)</f>
        <v>7.0000000000000007E-2</v>
      </c>
    </row>
    <row r="7197" spans="1:13" x14ac:dyDescent="0.25">
      <c r="A7197">
        <v>67959</v>
      </c>
      <c r="B7197" s="58" t="s">
        <v>5723</v>
      </c>
      <c r="C7197" s="58" t="s">
        <v>673</v>
      </c>
      <c r="D7197" s="58" t="s">
        <v>750</v>
      </c>
      <c r="E7197" s="58">
        <v>355</v>
      </c>
      <c r="F7197" s="58">
        <v>24</v>
      </c>
      <c r="G7197" s="59">
        <v>6</v>
      </c>
      <c r="H7197" s="58" t="s">
        <v>1526</v>
      </c>
      <c r="I7197" s="59">
        <v>2.99</v>
      </c>
      <c r="J7197">
        <v>1</v>
      </c>
      <c r="K7197" s="191"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1.89</v>
      </c>
      <c r="L7197" s="192" t="str">
        <f t="shared" si="112"/>
        <v>Ready to Drink355</v>
      </c>
      <c r="M7197" s="191">
        <f>VLOOKUP(L7197,'Slope %'!C:D,2,0)</f>
        <v>0.12</v>
      </c>
    </row>
    <row r="7198" spans="1:13" x14ac:dyDescent="0.25">
      <c r="A7198">
        <v>67959</v>
      </c>
      <c r="B7198" s="58" t="s">
        <v>5723</v>
      </c>
      <c r="C7198" s="58" t="s">
        <v>673</v>
      </c>
      <c r="D7198" s="58" t="s">
        <v>750</v>
      </c>
      <c r="E7198" s="58">
        <v>355</v>
      </c>
      <c r="F7198" s="58">
        <v>24</v>
      </c>
      <c r="G7198" s="59">
        <v>6</v>
      </c>
      <c r="H7198" s="58" t="s">
        <v>1526</v>
      </c>
      <c r="I7198" s="59">
        <v>2.99</v>
      </c>
      <c r="J7198">
        <v>1</v>
      </c>
      <c r="K7198" s="191"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1.89</v>
      </c>
      <c r="L7198" s="192" t="str">
        <f t="shared" si="112"/>
        <v>Ready to Drink355</v>
      </c>
      <c r="M7198" s="191">
        <f>VLOOKUP(L7198,'Slope %'!C:D,2,0)</f>
        <v>0.12</v>
      </c>
    </row>
    <row r="7199" spans="1:13" x14ac:dyDescent="0.25">
      <c r="A7199">
        <v>67969</v>
      </c>
      <c r="B7199" s="58" t="s">
        <v>5724</v>
      </c>
      <c r="C7199" s="58" t="s">
        <v>410</v>
      </c>
      <c r="D7199" s="58" t="s">
        <v>717</v>
      </c>
      <c r="E7199" s="58">
        <v>3784</v>
      </c>
      <c r="F7199" s="58">
        <v>3</v>
      </c>
      <c r="G7199" s="59">
        <v>6</v>
      </c>
      <c r="H7199" s="58" t="s">
        <v>412</v>
      </c>
      <c r="I7199" s="59">
        <v>23.28</v>
      </c>
      <c r="J7199">
        <v>8</v>
      </c>
      <c r="K7199" s="191"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17.73</v>
      </c>
      <c r="L7199" s="192" t="str">
        <f t="shared" si="112"/>
        <v>Beer3784</v>
      </c>
      <c r="M7199" s="191">
        <f>VLOOKUP(L7199,'Slope %'!C:D,2,0)</f>
        <v>7.0000000000000007E-2</v>
      </c>
    </row>
    <row r="7200" spans="1:13" x14ac:dyDescent="0.25">
      <c r="A7200">
        <v>67969</v>
      </c>
      <c r="B7200" s="58" t="s">
        <v>5724</v>
      </c>
      <c r="C7200" s="58" t="s">
        <v>410</v>
      </c>
      <c r="D7200" s="58" t="s">
        <v>717</v>
      </c>
      <c r="E7200" s="58">
        <v>3784</v>
      </c>
      <c r="F7200" s="58">
        <v>3</v>
      </c>
      <c r="G7200" s="59">
        <v>6</v>
      </c>
      <c r="H7200" s="58" t="s">
        <v>412</v>
      </c>
      <c r="I7200" s="59">
        <v>23.28</v>
      </c>
      <c r="J7200">
        <v>8</v>
      </c>
      <c r="K7200" s="191"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17.73</v>
      </c>
      <c r="L7200" s="192" t="str">
        <f t="shared" si="112"/>
        <v>Beer3784</v>
      </c>
      <c r="M7200" s="191">
        <f>VLOOKUP(L7200,'Slope %'!C:D,2,0)</f>
        <v>7.0000000000000007E-2</v>
      </c>
    </row>
    <row r="7201" spans="1:13" x14ac:dyDescent="0.25">
      <c r="A7201">
        <v>67970</v>
      </c>
      <c r="B7201" s="58" t="s">
        <v>5725</v>
      </c>
      <c r="C7201" s="58" t="s">
        <v>410</v>
      </c>
      <c r="D7201" s="58" t="s">
        <v>717</v>
      </c>
      <c r="E7201" s="58">
        <v>473</v>
      </c>
      <c r="F7201" s="58">
        <v>24</v>
      </c>
      <c r="G7201" s="59">
        <v>7</v>
      </c>
      <c r="H7201" s="58" t="s">
        <v>2066</v>
      </c>
      <c r="I7201" s="59">
        <v>4.29</v>
      </c>
      <c r="J7201">
        <v>1</v>
      </c>
      <c r="K7201" s="191"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2.58</v>
      </c>
      <c r="L7201" s="192" t="str">
        <f t="shared" si="112"/>
        <v>Beer473</v>
      </c>
      <c r="M7201" s="191">
        <f>VLOOKUP(L7201,'Slope %'!C:D,2,0)</f>
        <v>0.12</v>
      </c>
    </row>
    <row r="7202" spans="1:13" x14ac:dyDescent="0.25">
      <c r="A7202">
        <v>67970</v>
      </c>
      <c r="B7202" s="58" t="s">
        <v>5725</v>
      </c>
      <c r="C7202" s="58" t="s">
        <v>410</v>
      </c>
      <c r="D7202" s="58" t="s">
        <v>717</v>
      </c>
      <c r="E7202" s="58">
        <v>473</v>
      </c>
      <c r="F7202" s="58">
        <v>24</v>
      </c>
      <c r="G7202" s="59">
        <v>7</v>
      </c>
      <c r="H7202" s="58" t="s">
        <v>2066</v>
      </c>
      <c r="I7202" s="59">
        <v>4.29</v>
      </c>
      <c r="J7202">
        <v>1</v>
      </c>
      <c r="K7202" s="191"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2.58</v>
      </c>
      <c r="L7202" s="192" t="str">
        <f t="shared" si="112"/>
        <v>Beer473</v>
      </c>
      <c r="M7202" s="191">
        <f>VLOOKUP(L7202,'Slope %'!C:D,2,0)</f>
        <v>0.12</v>
      </c>
    </row>
    <row r="7203" spans="1:13" x14ac:dyDescent="0.25">
      <c r="A7203">
        <v>67979</v>
      </c>
      <c r="B7203" s="58" t="s">
        <v>5726</v>
      </c>
      <c r="C7203" s="58" t="s">
        <v>423</v>
      </c>
      <c r="D7203" s="58" t="s">
        <v>424</v>
      </c>
      <c r="E7203" s="58">
        <v>750</v>
      </c>
      <c r="F7203" s="58">
        <v>12</v>
      </c>
      <c r="G7203" s="59">
        <v>11.5</v>
      </c>
      <c r="H7203" s="58" t="s">
        <v>425</v>
      </c>
      <c r="I7203" s="59">
        <v>28.99</v>
      </c>
      <c r="J7203">
        <v>1</v>
      </c>
      <c r="K7203" s="191"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6.73</v>
      </c>
      <c r="L7203" s="192" t="str">
        <f t="shared" si="112"/>
        <v>Wine750</v>
      </c>
      <c r="M7203" s="191">
        <f>VLOOKUP(L7203,'Slope %'!C:D,2,0)</f>
        <v>0.1</v>
      </c>
    </row>
    <row r="7204" spans="1:13" x14ac:dyDescent="0.25">
      <c r="A7204">
        <v>68000</v>
      </c>
      <c r="B7204" s="58" t="s">
        <v>5727</v>
      </c>
      <c r="C7204" s="58" t="s">
        <v>410</v>
      </c>
      <c r="D7204" s="58" t="s">
        <v>677</v>
      </c>
      <c r="E7204" s="58">
        <v>473</v>
      </c>
      <c r="F7204" s="58">
        <v>24</v>
      </c>
      <c r="G7204" s="59">
        <v>5.2</v>
      </c>
      <c r="H7204" s="58" t="s">
        <v>1526</v>
      </c>
      <c r="I7204" s="59">
        <v>4.79</v>
      </c>
      <c r="J7204">
        <v>1</v>
      </c>
      <c r="K7204" s="191"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1.92</v>
      </c>
      <c r="L7204" s="192" t="str">
        <f t="shared" si="112"/>
        <v>Beer473</v>
      </c>
      <c r="M7204" s="191">
        <f>VLOOKUP(L7204,'Slope %'!C:D,2,0)</f>
        <v>0.12</v>
      </c>
    </row>
    <row r="7205" spans="1:13" x14ac:dyDescent="0.25">
      <c r="A7205">
        <v>68000</v>
      </c>
      <c r="B7205" s="58" t="s">
        <v>5727</v>
      </c>
      <c r="C7205" s="58" t="s">
        <v>410</v>
      </c>
      <c r="D7205" s="58" t="s">
        <v>677</v>
      </c>
      <c r="E7205" s="58">
        <v>473</v>
      </c>
      <c r="F7205" s="58">
        <v>24</v>
      </c>
      <c r="G7205" s="59">
        <v>5.2</v>
      </c>
      <c r="H7205" s="58" t="s">
        <v>1526</v>
      </c>
      <c r="I7205" s="59">
        <v>4.79</v>
      </c>
      <c r="J7205">
        <v>1</v>
      </c>
      <c r="K7205" s="191"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1.92</v>
      </c>
      <c r="L7205" s="192" t="str">
        <f t="shared" si="112"/>
        <v>Beer473</v>
      </c>
      <c r="M7205" s="191">
        <f>VLOOKUP(L7205,'Slope %'!C:D,2,0)</f>
        <v>0.12</v>
      </c>
    </row>
    <row r="7206" spans="1:13" x14ac:dyDescent="0.25">
      <c r="A7206">
        <v>68015</v>
      </c>
      <c r="B7206" s="58" t="s">
        <v>5728</v>
      </c>
      <c r="C7206" s="58" t="s">
        <v>414</v>
      </c>
      <c r="D7206" s="58" t="s">
        <v>3087</v>
      </c>
      <c r="E7206" s="58">
        <v>375</v>
      </c>
      <c r="F7206" s="58">
        <v>20</v>
      </c>
      <c r="G7206" s="59">
        <v>12</v>
      </c>
      <c r="H7206" s="58" t="s">
        <v>684</v>
      </c>
      <c r="I7206" s="59">
        <v>11.39</v>
      </c>
      <c r="J7206">
        <v>1</v>
      </c>
      <c r="K7206" s="191"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3.99</v>
      </c>
      <c r="L7206" s="192" t="str">
        <f t="shared" si="112"/>
        <v>Spirits375</v>
      </c>
      <c r="M7206" s="191">
        <f>VLOOKUP(L7206,'Slope %'!C:D,2,0)</f>
        <v>0.1</v>
      </c>
    </row>
    <row r="7207" spans="1:13" x14ac:dyDescent="0.25">
      <c r="A7207">
        <v>68023</v>
      </c>
      <c r="B7207" s="58" t="s">
        <v>5729</v>
      </c>
      <c r="C7207" s="58" t="s">
        <v>410</v>
      </c>
      <c r="D7207" s="58" t="s">
        <v>411</v>
      </c>
      <c r="E7207" s="58">
        <v>473</v>
      </c>
      <c r="F7207" s="58">
        <v>24</v>
      </c>
      <c r="G7207" s="59">
        <v>4.8</v>
      </c>
      <c r="H7207" s="58" t="s">
        <v>1813</v>
      </c>
      <c r="I7207" s="59">
        <v>4.29</v>
      </c>
      <c r="J7207">
        <v>1</v>
      </c>
      <c r="K7207" s="191"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1.77</v>
      </c>
      <c r="L7207" s="192" t="str">
        <f t="shared" si="112"/>
        <v>Beer473</v>
      </c>
      <c r="M7207" s="191">
        <f>VLOOKUP(L7207,'Slope %'!C:D,2,0)</f>
        <v>0.12</v>
      </c>
    </row>
    <row r="7208" spans="1:13" x14ac:dyDescent="0.25">
      <c r="A7208">
        <v>68023</v>
      </c>
      <c r="B7208" s="58" t="s">
        <v>5729</v>
      </c>
      <c r="C7208" s="58" t="s">
        <v>410</v>
      </c>
      <c r="D7208" s="58" t="s">
        <v>411</v>
      </c>
      <c r="E7208" s="58">
        <v>473</v>
      </c>
      <c r="F7208" s="58">
        <v>24</v>
      </c>
      <c r="G7208" s="59">
        <v>4.8</v>
      </c>
      <c r="H7208" s="58" t="s">
        <v>1813</v>
      </c>
      <c r="I7208" s="59">
        <v>4.29</v>
      </c>
      <c r="J7208">
        <v>1</v>
      </c>
      <c r="K7208" s="191"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1.77</v>
      </c>
      <c r="L7208" s="192" t="str">
        <f t="shared" si="112"/>
        <v>Beer473</v>
      </c>
      <c r="M7208" s="191">
        <f>VLOOKUP(L7208,'Slope %'!C:D,2,0)</f>
        <v>0.12</v>
      </c>
    </row>
    <row r="7209" spans="1:13" x14ac:dyDescent="0.25">
      <c r="A7209">
        <v>68024</v>
      </c>
      <c r="B7209" s="58" t="s">
        <v>5730</v>
      </c>
      <c r="C7209" s="58" t="s">
        <v>410</v>
      </c>
      <c r="D7209" s="58" t="s">
        <v>906</v>
      </c>
      <c r="E7209" s="58">
        <v>473</v>
      </c>
      <c r="F7209" s="58">
        <v>24</v>
      </c>
      <c r="G7209" s="59">
        <v>5</v>
      </c>
      <c r="H7209" s="58" t="s">
        <v>4754</v>
      </c>
      <c r="I7209" s="59">
        <v>3.99</v>
      </c>
      <c r="J7209">
        <v>1</v>
      </c>
      <c r="K7209" s="191"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1.85</v>
      </c>
      <c r="L7209" s="192" t="str">
        <f t="shared" si="112"/>
        <v>Beer473</v>
      </c>
      <c r="M7209" s="191">
        <f>VLOOKUP(L7209,'Slope %'!C:D,2,0)</f>
        <v>0.12</v>
      </c>
    </row>
    <row r="7210" spans="1:13" x14ac:dyDescent="0.25">
      <c r="A7210">
        <v>68024</v>
      </c>
      <c r="B7210" s="58" t="s">
        <v>5730</v>
      </c>
      <c r="C7210" s="58" t="s">
        <v>410</v>
      </c>
      <c r="D7210" s="58" t="s">
        <v>906</v>
      </c>
      <c r="E7210" s="58">
        <v>473</v>
      </c>
      <c r="F7210" s="58">
        <v>24</v>
      </c>
      <c r="G7210" s="59">
        <v>5</v>
      </c>
      <c r="H7210" s="58" t="s">
        <v>2181</v>
      </c>
      <c r="I7210" s="59">
        <v>3.99</v>
      </c>
      <c r="J7210">
        <v>1</v>
      </c>
      <c r="K7210" s="191"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1.85</v>
      </c>
      <c r="L7210" s="192" t="str">
        <f t="shared" si="112"/>
        <v>Beer473</v>
      </c>
      <c r="M7210" s="191">
        <f>VLOOKUP(L7210,'Slope %'!C:D,2,0)</f>
        <v>0.12</v>
      </c>
    </row>
    <row r="7211" spans="1:13" x14ac:dyDescent="0.25">
      <c r="A7211">
        <v>68025</v>
      </c>
      <c r="B7211" s="58" t="s">
        <v>5731</v>
      </c>
      <c r="C7211" s="58" t="s">
        <v>410</v>
      </c>
      <c r="D7211" s="58" t="s">
        <v>906</v>
      </c>
      <c r="E7211" s="58">
        <v>473</v>
      </c>
      <c r="F7211" s="58">
        <v>24</v>
      </c>
      <c r="G7211" s="59">
        <v>5</v>
      </c>
      <c r="H7211" s="58" t="s">
        <v>4754</v>
      </c>
      <c r="I7211" s="59">
        <v>3.99</v>
      </c>
      <c r="J7211">
        <v>1</v>
      </c>
      <c r="K7211" s="191"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1.85</v>
      </c>
      <c r="L7211" s="192" t="str">
        <f t="shared" si="112"/>
        <v>Beer473</v>
      </c>
      <c r="M7211" s="191">
        <f>VLOOKUP(L7211,'Slope %'!C:D,2,0)</f>
        <v>0.12</v>
      </c>
    </row>
    <row r="7212" spans="1:13" x14ac:dyDescent="0.25">
      <c r="A7212">
        <v>68025</v>
      </c>
      <c r="B7212" s="58" t="s">
        <v>5731</v>
      </c>
      <c r="C7212" s="58" t="s">
        <v>410</v>
      </c>
      <c r="D7212" s="58" t="s">
        <v>906</v>
      </c>
      <c r="E7212" s="58">
        <v>473</v>
      </c>
      <c r="F7212" s="58">
        <v>24</v>
      </c>
      <c r="G7212" s="59">
        <v>5</v>
      </c>
      <c r="H7212" s="58" t="s">
        <v>2181</v>
      </c>
      <c r="I7212" s="59">
        <v>3.99</v>
      </c>
      <c r="J7212">
        <v>1</v>
      </c>
      <c r="K7212" s="191"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1.85</v>
      </c>
      <c r="L7212" s="192" t="str">
        <f t="shared" si="112"/>
        <v>Beer473</v>
      </c>
      <c r="M7212" s="191">
        <f>VLOOKUP(L7212,'Slope %'!C:D,2,0)</f>
        <v>0.12</v>
      </c>
    </row>
    <row r="7213" spans="1:13" x14ac:dyDescent="0.25">
      <c r="A7213">
        <v>68026</v>
      </c>
      <c r="B7213" s="58" t="s">
        <v>5732</v>
      </c>
      <c r="C7213" s="58" t="s">
        <v>410</v>
      </c>
      <c r="D7213" s="58" t="s">
        <v>906</v>
      </c>
      <c r="E7213" s="58">
        <v>473</v>
      </c>
      <c r="F7213" s="58">
        <v>24</v>
      </c>
      <c r="G7213" s="59">
        <v>5</v>
      </c>
      <c r="H7213" s="58" t="s">
        <v>4754</v>
      </c>
      <c r="I7213" s="59">
        <v>3.99</v>
      </c>
      <c r="J7213">
        <v>1</v>
      </c>
      <c r="K7213" s="191"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1.85</v>
      </c>
      <c r="L7213" s="192" t="str">
        <f t="shared" si="112"/>
        <v>Beer473</v>
      </c>
      <c r="M7213" s="191">
        <f>VLOOKUP(L7213,'Slope %'!C:D,2,0)</f>
        <v>0.12</v>
      </c>
    </row>
    <row r="7214" spans="1:13" x14ac:dyDescent="0.25">
      <c r="A7214">
        <v>68026</v>
      </c>
      <c r="B7214" s="58" t="s">
        <v>5732</v>
      </c>
      <c r="C7214" s="58" t="s">
        <v>410</v>
      </c>
      <c r="D7214" s="58" t="s">
        <v>906</v>
      </c>
      <c r="E7214" s="58">
        <v>473</v>
      </c>
      <c r="F7214" s="58">
        <v>24</v>
      </c>
      <c r="G7214" s="59">
        <v>5</v>
      </c>
      <c r="H7214" s="58" t="s">
        <v>2181</v>
      </c>
      <c r="I7214" s="59">
        <v>3.99</v>
      </c>
      <c r="J7214">
        <v>1</v>
      </c>
      <c r="K7214" s="191"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1.85</v>
      </c>
      <c r="L7214" s="192" t="str">
        <f t="shared" si="112"/>
        <v>Beer473</v>
      </c>
      <c r="M7214" s="191">
        <f>VLOOKUP(L7214,'Slope %'!C:D,2,0)</f>
        <v>0.12</v>
      </c>
    </row>
    <row r="7215" spans="1:13" x14ac:dyDescent="0.25">
      <c r="A7215">
        <v>68028</v>
      </c>
      <c r="B7215" s="58" t="s">
        <v>5733</v>
      </c>
      <c r="C7215" s="58" t="s">
        <v>414</v>
      </c>
      <c r="D7215" s="58" t="s">
        <v>892</v>
      </c>
      <c r="E7215" s="58">
        <v>700</v>
      </c>
      <c r="F7215" s="58">
        <v>6</v>
      </c>
      <c r="G7215" s="59">
        <v>40</v>
      </c>
      <c r="H7215" s="58" t="s">
        <v>496</v>
      </c>
      <c r="I7215" s="59">
        <v>65.900000000000006</v>
      </c>
      <c r="J7215">
        <v>1</v>
      </c>
      <c r="K7215" s="191"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21.86</v>
      </c>
      <c r="L7215" s="192" t="str">
        <f t="shared" si="112"/>
        <v>Spirits700</v>
      </c>
      <c r="M7215" s="191">
        <f>VLOOKUP(L7215,'Slope %'!C:D,2,0)</f>
        <v>7.0000000000000007E-2</v>
      </c>
    </row>
    <row r="7216" spans="1:13" x14ac:dyDescent="0.25">
      <c r="A7216">
        <v>68045</v>
      </c>
      <c r="B7216" s="58" t="s">
        <v>5734</v>
      </c>
      <c r="C7216" s="58" t="s">
        <v>414</v>
      </c>
      <c r="D7216" s="58" t="s">
        <v>1884</v>
      </c>
      <c r="E7216" s="58">
        <v>750</v>
      </c>
      <c r="F7216" s="58">
        <v>6</v>
      </c>
      <c r="G7216" s="59">
        <v>40</v>
      </c>
      <c r="H7216" s="58" t="s">
        <v>428</v>
      </c>
      <c r="I7216" s="59">
        <v>109.99</v>
      </c>
      <c r="J7216">
        <v>1</v>
      </c>
      <c r="K7216" s="191"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23.42</v>
      </c>
      <c r="L7216" s="192" t="str">
        <f t="shared" si="112"/>
        <v>Spirits750</v>
      </c>
      <c r="M7216" s="191">
        <f>VLOOKUP(L7216,'Slope %'!C:D,2,0)</f>
        <v>7.0000000000000007E-2</v>
      </c>
    </row>
    <row r="7217" spans="1:13" x14ac:dyDescent="0.25">
      <c r="A7217">
        <v>68067</v>
      </c>
      <c r="B7217" s="58" t="s">
        <v>5735</v>
      </c>
      <c r="C7217" s="58" t="s">
        <v>439</v>
      </c>
      <c r="D7217" s="58" t="s">
        <v>1598</v>
      </c>
      <c r="E7217" s="58">
        <v>0</v>
      </c>
      <c r="F7217" s="58">
        <v>50</v>
      </c>
      <c r="H7217" s="58" t="s">
        <v>5736</v>
      </c>
      <c r="I7217" s="59">
        <v>1.99</v>
      </c>
      <c r="K7217" s="191"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0</v>
      </c>
      <c r="L7217" s="192" t="str">
        <f t="shared" si="112"/>
        <v>Non Liquor Merchandise0</v>
      </c>
      <c r="M7217" s="191" t="e">
        <f>VLOOKUP(L7217,'Slope %'!C:D,2,0)</f>
        <v>#N/A</v>
      </c>
    </row>
    <row r="7218" spans="1:13" x14ac:dyDescent="0.25">
      <c r="A7218">
        <v>68068</v>
      </c>
      <c r="B7218" s="58" t="s">
        <v>5737</v>
      </c>
      <c r="C7218" s="58" t="s">
        <v>673</v>
      </c>
      <c r="D7218" s="58" t="s">
        <v>674</v>
      </c>
      <c r="E7218" s="58">
        <v>740</v>
      </c>
      <c r="F7218" s="58">
        <v>12</v>
      </c>
      <c r="G7218" s="59">
        <v>7</v>
      </c>
      <c r="H7218" s="58" t="s">
        <v>1399</v>
      </c>
      <c r="I7218" s="59">
        <v>5.99</v>
      </c>
      <c r="J7218">
        <v>1</v>
      </c>
      <c r="K7218" s="191"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4.04</v>
      </c>
      <c r="L7218" s="192" t="str">
        <f t="shared" si="112"/>
        <v>Ready to Drink740</v>
      </c>
      <c r="M7218" s="191">
        <f>VLOOKUP(L7218,'Slope %'!C:D,2,0)</f>
        <v>0.12</v>
      </c>
    </row>
    <row r="7219" spans="1:13" x14ac:dyDescent="0.25">
      <c r="A7219">
        <v>68068</v>
      </c>
      <c r="B7219" s="58" t="s">
        <v>5737</v>
      </c>
      <c r="C7219" s="58" t="s">
        <v>673</v>
      </c>
      <c r="D7219" s="58" t="s">
        <v>674</v>
      </c>
      <c r="E7219" s="58">
        <v>740</v>
      </c>
      <c r="F7219" s="58">
        <v>12</v>
      </c>
      <c r="G7219" s="59">
        <v>7</v>
      </c>
      <c r="H7219" s="58" t="s">
        <v>1399</v>
      </c>
      <c r="I7219" s="59">
        <v>5.99</v>
      </c>
      <c r="J7219">
        <v>1</v>
      </c>
      <c r="K7219" s="191"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4.04</v>
      </c>
      <c r="L7219" s="192" t="str">
        <f t="shared" si="112"/>
        <v>Ready to Drink740</v>
      </c>
      <c r="M7219" s="191">
        <f>VLOOKUP(L7219,'Slope %'!C:D,2,0)</f>
        <v>0.12</v>
      </c>
    </row>
    <row r="7220" spans="1:13" x14ac:dyDescent="0.25">
      <c r="A7220">
        <v>68084</v>
      </c>
      <c r="B7220" s="58" t="s">
        <v>5738</v>
      </c>
      <c r="C7220" s="58" t="s">
        <v>423</v>
      </c>
      <c r="D7220" s="58" t="s">
        <v>787</v>
      </c>
      <c r="E7220" s="58">
        <v>750</v>
      </c>
      <c r="F7220" s="58">
        <v>6</v>
      </c>
      <c r="G7220" s="59">
        <v>12</v>
      </c>
      <c r="H7220" s="58" t="s">
        <v>539</v>
      </c>
      <c r="I7220" s="59">
        <v>52.99</v>
      </c>
      <c r="J7220">
        <v>1</v>
      </c>
      <c r="K7220" s="191"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7.03</v>
      </c>
      <c r="L7220" s="192" t="str">
        <f t="shared" si="112"/>
        <v>Wine750</v>
      </c>
      <c r="M7220" s="191">
        <f>VLOOKUP(L7220,'Slope %'!C:D,2,0)</f>
        <v>0.1</v>
      </c>
    </row>
    <row r="7221" spans="1:13" x14ac:dyDescent="0.25">
      <c r="A7221">
        <v>68085</v>
      </c>
      <c r="B7221" s="58" t="s">
        <v>5739</v>
      </c>
      <c r="C7221" s="58" t="s">
        <v>423</v>
      </c>
      <c r="D7221" s="58" t="s">
        <v>436</v>
      </c>
      <c r="E7221" s="58">
        <v>750</v>
      </c>
      <c r="F7221" s="58">
        <v>12</v>
      </c>
      <c r="G7221" s="59">
        <v>14</v>
      </c>
      <c r="H7221" s="58" t="s">
        <v>425</v>
      </c>
      <c r="I7221" s="59">
        <v>64.989999999999995</v>
      </c>
      <c r="J7221">
        <v>1</v>
      </c>
      <c r="K7221" s="191"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8.1999999999999993</v>
      </c>
      <c r="L7221" s="192" t="str">
        <f t="shared" si="112"/>
        <v>Wine750</v>
      </c>
      <c r="M7221" s="191">
        <f>VLOOKUP(L7221,'Slope %'!C:D,2,0)</f>
        <v>0.1</v>
      </c>
    </row>
    <row r="7222" spans="1:13" x14ac:dyDescent="0.25">
      <c r="A7222">
        <v>68089</v>
      </c>
      <c r="B7222" s="58" t="s">
        <v>5740</v>
      </c>
      <c r="C7222" s="58" t="s">
        <v>410</v>
      </c>
      <c r="D7222" s="58" t="s">
        <v>411</v>
      </c>
      <c r="E7222" s="58">
        <v>473</v>
      </c>
      <c r="F7222" s="58">
        <v>24</v>
      </c>
      <c r="G7222" s="59">
        <v>5.3</v>
      </c>
      <c r="H7222" s="58" t="s">
        <v>1855</v>
      </c>
      <c r="I7222" s="59">
        <v>4.2</v>
      </c>
      <c r="J7222">
        <v>1</v>
      </c>
      <c r="K7222" s="191"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1.96</v>
      </c>
      <c r="L7222" s="192" t="str">
        <f t="shared" si="112"/>
        <v>Beer473</v>
      </c>
      <c r="M7222" s="191">
        <f>VLOOKUP(L7222,'Slope %'!C:D,2,0)</f>
        <v>0.12</v>
      </c>
    </row>
    <row r="7223" spans="1:13" x14ac:dyDescent="0.25">
      <c r="A7223">
        <v>68089</v>
      </c>
      <c r="B7223" s="58" t="s">
        <v>5740</v>
      </c>
      <c r="C7223" s="58" t="s">
        <v>410</v>
      </c>
      <c r="D7223" s="58" t="s">
        <v>411</v>
      </c>
      <c r="E7223" s="58">
        <v>473</v>
      </c>
      <c r="F7223" s="58">
        <v>24</v>
      </c>
      <c r="G7223" s="59">
        <v>5.3</v>
      </c>
      <c r="H7223" s="58" t="s">
        <v>1855</v>
      </c>
      <c r="I7223" s="59">
        <v>4.2</v>
      </c>
      <c r="J7223">
        <v>1</v>
      </c>
      <c r="K7223" s="191"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1.96</v>
      </c>
      <c r="L7223" s="192" t="str">
        <f t="shared" si="112"/>
        <v>Beer473</v>
      </c>
      <c r="M7223" s="191">
        <f>VLOOKUP(L7223,'Slope %'!C:D,2,0)</f>
        <v>0.12</v>
      </c>
    </row>
    <row r="7224" spans="1:13" x14ac:dyDescent="0.25">
      <c r="A7224">
        <v>68091</v>
      </c>
      <c r="B7224" s="58" t="s">
        <v>5741</v>
      </c>
      <c r="C7224" s="58" t="s">
        <v>410</v>
      </c>
      <c r="D7224" s="58" t="s">
        <v>677</v>
      </c>
      <c r="E7224" s="58">
        <v>473</v>
      </c>
      <c r="F7224" s="58">
        <v>24</v>
      </c>
      <c r="G7224" s="59">
        <v>5.5</v>
      </c>
      <c r="H7224" s="58" t="s">
        <v>1961</v>
      </c>
      <c r="I7224" s="59">
        <v>4.25</v>
      </c>
      <c r="J7224">
        <v>1</v>
      </c>
      <c r="K7224" s="191"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2.0299999999999998</v>
      </c>
      <c r="L7224" s="192" t="str">
        <f t="shared" si="112"/>
        <v>Beer473</v>
      </c>
      <c r="M7224" s="191">
        <f>VLOOKUP(L7224,'Slope %'!C:D,2,0)</f>
        <v>0.12</v>
      </c>
    </row>
    <row r="7225" spans="1:13" x14ac:dyDescent="0.25">
      <c r="A7225">
        <v>68091</v>
      </c>
      <c r="B7225" s="58" t="s">
        <v>5741</v>
      </c>
      <c r="C7225" s="58" t="s">
        <v>410</v>
      </c>
      <c r="D7225" s="58" t="s">
        <v>677</v>
      </c>
      <c r="E7225" s="58">
        <v>473</v>
      </c>
      <c r="F7225" s="58">
        <v>24</v>
      </c>
      <c r="G7225" s="59">
        <v>5.5</v>
      </c>
      <c r="H7225" s="58" t="s">
        <v>1961</v>
      </c>
      <c r="I7225" s="59">
        <v>4.25</v>
      </c>
      <c r="J7225">
        <v>1</v>
      </c>
      <c r="K7225" s="191"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2.0299999999999998</v>
      </c>
      <c r="L7225" s="192" t="str">
        <f t="shared" si="112"/>
        <v>Beer473</v>
      </c>
      <c r="M7225" s="191">
        <f>VLOOKUP(L7225,'Slope %'!C:D,2,0)</f>
        <v>0.12</v>
      </c>
    </row>
    <row r="7226" spans="1:13" x14ac:dyDescent="0.25">
      <c r="A7226">
        <v>68092</v>
      </c>
      <c r="B7226" s="58" t="s">
        <v>5742</v>
      </c>
      <c r="C7226" s="58" t="s">
        <v>410</v>
      </c>
      <c r="D7226" s="58" t="s">
        <v>906</v>
      </c>
      <c r="E7226" s="58">
        <v>473</v>
      </c>
      <c r="F7226" s="58">
        <v>24</v>
      </c>
      <c r="G7226" s="59">
        <v>5</v>
      </c>
      <c r="H7226" s="58" t="s">
        <v>3612</v>
      </c>
      <c r="I7226" s="59">
        <v>4.75</v>
      </c>
      <c r="J7226">
        <v>1</v>
      </c>
      <c r="K7226" s="191"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1.85</v>
      </c>
      <c r="L7226" s="192" t="str">
        <f t="shared" si="112"/>
        <v>Beer473</v>
      </c>
      <c r="M7226" s="191">
        <f>VLOOKUP(L7226,'Slope %'!C:D,2,0)</f>
        <v>0.12</v>
      </c>
    </row>
    <row r="7227" spans="1:13" x14ac:dyDescent="0.25">
      <c r="A7227">
        <v>68092</v>
      </c>
      <c r="B7227" s="58" t="s">
        <v>5742</v>
      </c>
      <c r="C7227" s="58" t="s">
        <v>410</v>
      </c>
      <c r="D7227" s="58" t="s">
        <v>906</v>
      </c>
      <c r="E7227" s="58">
        <v>473</v>
      </c>
      <c r="F7227" s="58">
        <v>24</v>
      </c>
      <c r="G7227" s="59">
        <v>5</v>
      </c>
      <c r="H7227" s="58" t="s">
        <v>3612</v>
      </c>
      <c r="I7227" s="59">
        <v>4.75</v>
      </c>
      <c r="J7227">
        <v>1</v>
      </c>
      <c r="K7227" s="191"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1.85</v>
      </c>
      <c r="L7227" s="192" t="str">
        <f t="shared" si="112"/>
        <v>Beer473</v>
      </c>
      <c r="M7227" s="191">
        <f>VLOOKUP(L7227,'Slope %'!C:D,2,0)</f>
        <v>0.12</v>
      </c>
    </row>
    <row r="7228" spans="1:13" x14ac:dyDescent="0.25">
      <c r="A7228">
        <v>68095</v>
      </c>
      <c r="B7228" s="58" t="s">
        <v>5743</v>
      </c>
      <c r="C7228" s="58" t="s">
        <v>410</v>
      </c>
      <c r="D7228" s="58" t="s">
        <v>717</v>
      </c>
      <c r="E7228" s="58">
        <v>473</v>
      </c>
      <c r="F7228" s="58">
        <v>24</v>
      </c>
      <c r="G7228" s="59">
        <v>5.8</v>
      </c>
      <c r="H7228" s="58" t="s">
        <v>1855</v>
      </c>
      <c r="I7228" s="59">
        <v>4.3899999999999997</v>
      </c>
      <c r="J7228">
        <v>1</v>
      </c>
      <c r="K7228" s="191"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2.14</v>
      </c>
      <c r="L7228" s="192" t="str">
        <f t="shared" si="112"/>
        <v>Beer473</v>
      </c>
      <c r="M7228" s="191">
        <f>VLOOKUP(L7228,'Slope %'!C:D,2,0)</f>
        <v>0.12</v>
      </c>
    </row>
    <row r="7229" spans="1:13" x14ac:dyDescent="0.25">
      <c r="A7229">
        <v>68095</v>
      </c>
      <c r="B7229" s="58" t="s">
        <v>5743</v>
      </c>
      <c r="C7229" s="58" t="s">
        <v>410</v>
      </c>
      <c r="D7229" s="58" t="s">
        <v>717</v>
      </c>
      <c r="E7229" s="58">
        <v>473</v>
      </c>
      <c r="F7229" s="58">
        <v>24</v>
      </c>
      <c r="G7229" s="59">
        <v>5.8</v>
      </c>
      <c r="H7229" s="58" t="s">
        <v>1855</v>
      </c>
      <c r="I7229" s="59">
        <v>4.3899999999999997</v>
      </c>
      <c r="J7229">
        <v>1</v>
      </c>
      <c r="K7229" s="191"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2.14</v>
      </c>
      <c r="L7229" s="192" t="str">
        <f t="shared" si="112"/>
        <v>Beer473</v>
      </c>
      <c r="M7229" s="191">
        <f>VLOOKUP(L7229,'Slope %'!C:D,2,0)</f>
        <v>0.12</v>
      </c>
    </row>
    <row r="7230" spans="1:13" x14ac:dyDescent="0.25">
      <c r="A7230">
        <v>68100</v>
      </c>
      <c r="B7230" s="58" t="s">
        <v>5744</v>
      </c>
      <c r="C7230" s="58" t="s">
        <v>414</v>
      </c>
      <c r="D7230" s="58" t="s">
        <v>440</v>
      </c>
      <c r="E7230" s="58">
        <v>700</v>
      </c>
      <c r="F7230" s="58">
        <v>6</v>
      </c>
      <c r="G7230" s="59">
        <v>24</v>
      </c>
      <c r="H7230" s="58" t="s">
        <v>5745</v>
      </c>
      <c r="I7230" s="59">
        <v>59.99</v>
      </c>
      <c r="J7230">
        <v>1</v>
      </c>
      <c r="K7230" s="191"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13.12</v>
      </c>
      <c r="L7230" s="192" t="str">
        <f t="shared" si="112"/>
        <v>Spirits700</v>
      </c>
      <c r="M7230" s="191">
        <f>VLOOKUP(L7230,'Slope %'!C:D,2,0)</f>
        <v>7.0000000000000007E-2</v>
      </c>
    </row>
    <row r="7231" spans="1:13" x14ac:dyDescent="0.25">
      <c r="A7231">
        <v>68113</v>
      </c>
      <c r="B7231" s="58" t="s">
        <v>4299</v>
      </c>
      <c r="C7231" s="58" t="s">
        <v>423</v>
      </c>
      <c r="D7231" s="58" t="s">
        <v>455</v>
      </c>
      <c r="E7231" s="58">
        <v>750</v>
      </c>
      <c r="F7231" s="58">
        <v>6</v>
      </c>
      <c r="G7231" s="59">
        <v>11</v>
      </c>
      <c r="H7231" s="58" t="s">
        <v>799</v>
      </c>
      <c r="I7231" s="59">
        <v>22.49</v>
      </c>
      <c r="J7231">
        <v>1</v>
      </c>
      <c r="K7231" s="191"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6.44</v>
      </c>
      <c r="L7231" s="192" t="str">
        <f t="shared" si="112"/>
        <v>Wine750</v>
      </c>
      <c r="M7231" s="191">
        <f>VLOOKUP(L7231,'Slope %'!C:D,2,0)</f>
        <v>0.1</v>
      </c>
    </row>
    <row r="7232" spans="1:13" x14ac:dyDescent="0.25">
      <c r="A7232">
        <v>68114</v>
      </c>
      <c r="B7232" s="58" t="s">
        <v>5746</v>
      </c>
      <c r="C7232" s="58" t="s">
        <v>423</v>
      </c>
      <c r="D7232" s="58" t="s">
        <v>467</v>
      </c>
      <c r="E7232" s="58">
        <v>3000</v>
      </c>
      <c r="F7232" s="58">
        <v>6</v>
      </c>
      <c r="G7232" s="59">
        <v>12.5</v>
      </c>
      <c r="H7232" s="58" t="s">
        <v>437</v>
      </c>
      <c r="I7232" s="59">
        <v>44.99</v>
      </c>
      <c r="J7232">
        <v>1</v>
      </c>
      <c r="K7232" s="191"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29.28</v>
      </c>
      <c r="L7232" s="192" t="str">
        <f t="shared" si="112"/>
        <v>Wine3000</v>
      </c>
      <c r="M7232" s="191">
        <f>VLOOKUP(L7232,'Slope %'!C:D,2,0)</f>
        <v>0.05</v>
      </c>
    </row>
    <row r="7233" spans="1:13" x14ac:dyDescent="0.25">
      <c r="A7233">
        <v>68115</v>
      </c>
      <c r="B7233" s="58" t="s">
        <v>5747</v>
      </c>
      <c r="C7233" s="58" t="s">
        <v>423</v>
      </c>
      <c r="D7233" s="58" t="s">
        <v>473</v>
      </c>
      <c r="E7233" s="58">
        <v>750</v>
      </c>
      <c r="F7233" s="58">
        <v>6</v>
      </c>
      <c r="G7233" s="59">
        <v>13.5</v>
      </c>
      <c r="H7233" s="58" t="s">
        <v>437</v>
      </c>
      <c r="I7233" s="59">
        <v>18.989999999999998</v>
      </c>
      <c r="J7233">
        <v>1</v>
      </c>
      <c r="K7233" s="191"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7.9</v>
      </c>
      <c r="L7233" s="192" t="str">
        <f t="shared" si="112"/>
        <v>Wine750</v>
      </c>
      <c r="M7233" s="191">
        <f>VLOOKUP(L7233,'Slope %'!C:D,2,0)</f>
        <v>0.1</v>
      </c>
    </row>
    <row r="7234" spans="1:13" x14ac:dyDescent="0.25">
      <c r="A7234">
        <v>68116</v>
      </c>
      <c r="B7234" s="58" t="s">
        <v>5748</v>
      </c>
      <c r="C7234" s="58" t="s">
        <v>673</v>
      </c>
      <c r="D7234" s="58" t="s">
        <v>2505</v>
      </c>
      <c r="E7234" s="58">
        <v>58600</v>
      </c>
      <c r="F7234" s="58">
        <v>1</v>
      </c>
      <c r="G7234" s="59">
        <v>5</v>
      </c>
      <c r="H7234" s="58" t="s">
        <v>759</v>
      </c>
      <c r="I7234" s="59">
        <v>233.56</v>
      </c>
      <c r="J7234">
        <v>1</v>
      </c>
      <c r="K7234" s="191"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228.75</v>
      </c>
      <c r="L7234" s="192" t="str">
        <f t="shared" si="112"/>
        <v>Ready to Drink58600</v>
      </c>
      <c r="M7234" s="191" t="e">
        <f>VLOOKUP(L7234,'Slope %'!C:D,2,0)</f>
        <v>#N/A</v>
      </c>
    </row>
    <row r="7235" spans="1:13" x14ac:dyDescent="0.25">
      <c r="A7235">
        <v>68116</v>
      </c>
      <c r="B7235" s="58" t="s">
        <v>5748</v>
      </c>
      <c r="C7235" s="58" t="s">
        <v>673</v>
      </c>
      <c r="D7235" s="58" t="s">
        <v>2505</v>
      </c>
      <c r="E7235" s="58">
        <v>58600</v>
      </c>
      <c r="F7235" s="58">
        <v>1</v>
      </c>
      <c r="G7235" s="59">
        <v>5</v>
      </c>
      <c r="H7235" s="58" t="s">
        <v>759</v>
      </c>
      <c r="I7235" s="59">
        <v>233.56</v>
      </c>
      <c r="J7235">
        <v>1</v>
      </c>
      <c r="K7235" s="191"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228.75</v>
      </c>
      <c r="L7235" s="192" t="str">
        <f t="shared" ref="L7235:L7298" si="113">(_xlfn.CONCAT(C7235,E7235))</f>
        <v>Ready to Drink58600</v>
      </c>
      <c r="M7235" s="191" t="e">
        <f>VLOOKUP(L7235,'Slope %'!C:D,2,0)</f>
        <v>#N/A</v>
      </c>
    </row>
    <row r="7236" spans="1:13" x14ac:dyDescent="0.25">
      <c r="A7236">
        <v>68118</v>
      </c>
      <c r="B7236" s="58" t="s">
        <v>5749</v>
      </c>
      <c r="C7236" s="58" t="s">
        <v>673</v>
      </c>
      <c r="D7236" s="58" t="s">
        <v>674</v>
      </c>
      <c r="E7236" s="58">
        <v>396</v>
      </c>
      <c r="F7236" s="58">
        <v>24</v>
      </c>
      <c r="G7236" s="59">
        <v>7</v>
      </c>
      <c r="H7236" s="58" t="s">
        <v>697</v>
      </c>
      <c r="I7236" s="59">
        <v>3.29</v>
      </c>
      <c r="J7236">
        <v>1</v>
      </c>
      <c r="K7236" s="191"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2.46</v>
      </c>
      <c r="L7236" s="192" t="str">
        <f t="shared" si="113"/>
        <v>Ready to Drink396</v>
      </c>
      <c r="M7236" s="191">
        <f>VLOOKUP(L7236,'Slope %'!C:D,2,0)</f>
        <v>0.12</v>
      </c>
    </row>
    <row r="7237" spans="1:13" x14ac:dyDescent="0.25">
      <c r="A7237">
        <v>68118</v>
      </c>
      <c r="B7237" s="58" t="s">
        <v>5749</v>
      </c>
      <c r="C7237" s="58" t="s">
        <v>673</v>
      </c>
      <c r="D7237" s="58" t="s">
        <v>674</v>
      </c>
      <c r="E7237" s="58">
        <v>396</v>
      </c>
      <c r="F7237" s="58">
        <v>24</v>
      </c>
      <c r="G7237" s="59">
        <v>7</v>
      </c>
      <c r="H7237" s="58" t="s">
        <v>697</v>
      </c>
      <c r="I7237" s="59">
        <v>3.29</v>
      </c>
      <c r="J7237">
        <v>1</v>
      </c>
      <c r="K7237" s="191"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2.46</v>
      </c>
      <c r="L7237" s="192" t="str">
        <f t="shared" si="113"/>
        <v>Ready to Drink396</v>
      </c>
      <c r="M7237" s="191">
        <f>VLOOKUP(L7237,'Slope %'!C:D,2,0)</f>
        <v>0.12</v>
      </c>
    </row>
    <row r="7238" spans="1:13" x14ac:dyDescent="0.25">
      <c r="A7238">
        <v>68119</v>
      </c>
      <c r="B7238" s="58" t="s">
        <v>5750</v>
      </c>
      <c r="C7238" s="58" t="s">
        <v>423</v>
      </c>
      <c r="D7238" s="58" t="s">
        <v>4456</v>
      </c>
      <c r="E7238" s="58">
        <v>750</v>
      </c>
      <c r="F7238" s="58">
        <v>12</v>
      </c>
      <c r="G7238" s="59">
        <v>13</v>
      </c>
      <c r="H7238" s="58" t="s">
        <v>448</v>
      </c>
      <c r="I7238" s="59">
        <v>18.989999999999998</v>
      </c>
      <c r="J7238">
        <v>1</v>
      </c>
      <c r="K7238" s="191"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7.61</v>
      </c>
      <c r="L7238" s="192" t="str">
        <f t="shared" si="113"/>
        <v>Wine750</v>
      </c>
      <c r="M7238" s="191">
        <f>VLOOKUP(L7238,'Slope %'!C:D,2,0)</f>
        <v>0.1</v>
      </c>
    </row>
    <row r="7239" spans="1:13" x14ac:dyDescent="0.25">
      <c r="A7239">
        <v>68120</v>
      </c>
      <c r="B7239" s="58" t="s">
        <v>5751</v>
      </c>
      <c r="C7239" s="58" t="s">
        <v>410</v>
      </c>
      <c r="D7239" s="58" t="s">
        <v>621</v>
      </c>
      <c r="E7239" s="58">
        <v>2130</v>
      </c>
      <c r="F7239" s="58">
        <v>4</v>
      </c>
      <c r="G7239" s="59">
        <v>4</v>
      </c>
      <c r="H7239" s="58" t="s">
        <v>1613</v>
      </c>
      <c r="I7239" s="59">
        <v>13.74</v>
      </c>
      <c r="J7239">
        <v>6</v>
      </c>
      <c r="K7239" s="191"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6.65</v>
      </c>
      <c r="L7239" s="192" t="str">
        <f t="shared" si="113"/>
        <v>Beer2130</v>
      </c>
      <c r="M7239" s="191">
        <f>VLOOKUP(L7239,'Slope %'!C:D,2,0)</f>
        <v>0.1</v>
      </c>
    </row>
    <row r="7240" spans="1:13" x14ac:dyDescent="0.25">
      <c r="A7240">
        <v>68120</v>
      </c>
      <c r="B7240" s="58" t="s">
        <v>5751</v>
      </c>
      <c r="C7240" s="58" t="s">
        <v>410</v>
      </c>
      <c r="D7240" s="58" t="s">
        <v>621</v>
      </c>
      <c r="E7240" s="58">
        <v>2130</v>
      </c>
      <c r="F7240" s="58">
        <v>4</v>
      </c>
      <c r="G7240" s="59">
        <v>4</v>
      </c>
      <c r="H7240" s="58" t="s">
        <v>1613</v>
      </c>
      <c r="I7240" s="59">
        <v>13.74</v>
      </c>
      <c r="J7240">
        <v>6</v>
      </c>
      <c r="K7240" s="191"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6.65</v>
      </c>
      <c r="L7240" s="192" t="str">
        <f t="shared" si="113"/>
        <v>Beer2130</v>
      </c>
      <c r="M7240" s="191">
        <f>VLOOKUP(L7240,'Slope %'!C:D,2,0)</f>
        <v>0.1</v>
      </c>
    </row>
    <row r="7241" spans="1:13" x14ac:dyDescent="0.25">
      <c r="A7241">
        <v>68121</v>
      </c>
      <c r="B7241" s="58" t="s">
        <v>5752</v>
      </c>
      <c r="C7241" s="58" t="s">
        <v>423</v>
      </c>
      <c r="D7241" s="58" t="s">
        <v>436</v>
      </c>
      <c r="E7241" s="58">
        <v>750</v>
      </c>
      <c r="F7241" s="58">
        <v>12</v>
      </c>
      <c r="G7241" s="59">
        <v>13.5</v>
      </c>
      <c r="H7241" s="58" t="s">
        <v>746</v>
      </c>
      <c r="I7241" s="59">
        <v>17.989999999999998</v>
      </c>
      <c r="J7241">
        <v>1</v>
      </c>
      <c r="K7241" s="191"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7.9</v>
      </c>
      <c r="L7241" s="192" t="str">
        <f t="shared" si="113"/>
        <v>Wine750</v>
      </c>
      <c r="M7241" s="191">
        <f>VLOOKUP(L7241,'Slope %'!C:D,2,0)</f>
        <v>0.1</v>
      </c>
    </row>
    <row r="7242" spans="1:13" x14ac:dyDescent="0.25">
      <c r="A7242">
        <v>68125</v>
      </c>
      <c r="B7242" s="58" t="s">
        <v>5753</v>
      </c>
      <c r="C7242" s="58" t="s">
        <v>423</v>
      </c>
      <c r="D7242" s="58" t="s">
        <v>473</v>
      </c>
      <c r="E7242" s="58">
        <v>750</v>
      </c>
      <c r="F7242" s="58">
        <v>12</v>
      </c>
      <c r="G7242" s="59">
        <v>13</v>
      </c>
      <c r="H7242" s="58" t="s">
        <v>746</v>
      </c>
      <c r="I7242" s="59">
        <v>17.989999999999998</v>
      </c>
      <c r="J7242">
        <v>1</v>
      </c>
      <c r="K7242" s="191"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7.61</v>
      </c>
      <c r="L7242" s="192" t="str">
        <f t="shared" si="113"/>
        <v>Wine750</v>
      </c>
      <c r="M7242" s="191">
        <f>VLOOKUP(L7242,'Slope %'!C:D,2,0)</f>
        <v>0.1</v>
      </c>
    </row>
    <row r="7243" spans="1:13" x14ac:dyDescent="0.25">
      <c r="A7243">
        <v>68126</v>
      </c>
      <c r="B7243" s="58" t="s">
        <v>5754</v>
      </c>
      <c r="C7243" s="58" t="s">
        <v>410</v>
      </c>
      <c r="D7243" s="58" t="s">
        <v>411</v>
      </c>
      <c r="E7243" s="58">
        <v>473</v>
      </c>
      <c r="F7243" s="58">
        <v>24</v>
      </c>
      <c r="G7243" s="59">
        <v>5.2</v>
      </c>
      <c r="H7243" s="58" t="s">
        <v>3787</v>
      </c>
      <c r="I7243" s="59">
        <v>4.1900000000000004</v>
      </c>
      <c r="J7243">
        <v>1</v>
      </c>
      <c r="K7243" s="191"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1.92</v>
      </c>
      <c r="L7243" s="192" t="str">
        <f t="shared" si="113"/>
        <v>Beer473</v>
      </c>
      <c r="M7243" s="191">
        <f>VLOOKUP(L7243,'Slope %'!C:D,2,0)</f>
        <v>0.12</v>
      </c>
    </row>
    <row r="7244" spans="1:13" x14ac:dyDescent="0.25">
      <c r="A7244">
        <v>68126</v>
      </c>
      <c r="B7244" s="58" t="s">
        <v>5754</v>
      </c>
      <c r="C7244" s="58" t="s">
        <v>410</v>
      </c>
      <c r="D7244" s="58" t="s">
        <v>411</v>
      </c>
      <c r="E7244" s="58">
        <v>473</v>
      </c>
      <c r="F7244" s="58">
        <v>24</v>
      </c>
      <c r="G7244" s="59">
        <v>5.2</v>
      </c>
      <c r="H7244" s="58" t="s">
        <v>3787</v>
      </c>
      <c r="I7244" s="59">
        <v>4.1900000000000004</v>
      </c>
      <c r="J7244">
        <v>1</v>
      </c>
      <c r="K7244" s="191"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1.92</v>
      </c>
      <c r="L7244" s="192" t="str">
        <f t="shared" si="113"/>
        <v>Beer473</v>
      </c>
      <c r="M7244" s="191">
        <f>VLOOKUP(L7244,'Slope %'!C:D,2,0)</f>
        <v>0.12</v>
      </c>
    </row>
    <row r="7245" spans="1:13" x14ac:dyDescent="0.25">
      <c r="A7245">
        <v>68129</v>
      </c>
      <c r="B7245" s="58" t="s">
        <v>646</v>
      </c>
      <c r="C7245" s="58" t="s">
        <v>414</v>
      </c>
      <c r="D7245" s="58" t="s">
        <v>503</v>
      </c>
      <c r="E7245" s="58">
        <v>200</v>
      </c>
      <c r="F7245" s="58">
        <v>48</v>
      </c>
      <c r="G7245" s="59">
        <v>40</v>
      </c>
      <c r="H7245" s="58" t="s">
        <v>445</v>
      </c>
      <c r="I7245" s="59">
        <v>9.99</v>
      </c>
      <c r="J7245">
        <v>1</v>
      </c>
      <c r="K7245" s="191"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8.51</v>
      </c>
      <c r="L7245" s="192" t="str">
        <f t="shared" si="113"/>
        <v>Spirits200</v>
      </c>
      <c r="M7245" s="191">
        <f>VLOOKUP(L7245,'Slope %'!C:D,2,0)</f>
        <v>0.1</v>
      </c>
    </row>
    <row r="7246" spans="1:13" x14ac:dyDescent="0.25">
      <c r="A7246">
        <v>68131</v>
      </c>
      <c r="B7246" s="58" t="s">
        <v>4101</v>
      </c>
      <c r="C7246" s="58" t="s">
        <v>423</v>
      </c>
      <c r="D7246" s="58" t="s">
        <v>440</v>
      </c>
      <c r="E7246" s="58">
        <v>1140</v>
      </c>
      <c r="F7246" s="58">
        <v>6</v>
      </c>
      <c r="G7246" s="59">
        <v>17</v>
      </c>
      <c r="H7246" s="58" t="s">
        <v>425</v>
      </c>
      <c r="I7246" s="59">
        <v>34.99</v>
      </c>
      <c r="J7246">
        <v>1</v>
      </c>
      <c r="K7246" s="191"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15.13</v>
      </c>
      <c r="L7246" s="192" t="str">
        <f t="shared" si="113"/>
        <v>Wine1140</v>
      </c>
      <c r="M7246" s="191">
        <f>VLOOKUP(L7246,'Slope %'!C:D,2,0)</f>
        <v>7.0000000000000007E-2</v>
      </c>
    </row>
    <row r="7247" spans="1:13" x14ac:dyDescent="0.25">
      <c r="A7247">
        <v>68132</v>
      </c>
      <c r="B7247" s="58" t="s">
        <v>4100</v>
      </c>
      <c r="C7247" s="58" t="s">
        <v>423</v>
      </c>
      <c r="D7247" s="58" t="s">
        <v>440</v>
      </c>
      <c r="E7247" s="58">
        <v>1140</v>
      </c>
      <c r="F7247" s="58">
        <v>6</v>
      </c>
      <c r="G7247" s="59">
        <v>17</v>
      </c>
      <c r="H7247" s="58" t="s">
        <v>425</v>
      </c>
      <c r="I7247" s="59">
        <v>34.99</v>
      </c>
      <c r="J7247">
        <v>1</v>
      </c>
      <c r="K7247" s="191"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15.13</v>
      </c>
      <c r="L7247" s="192" t="str">
        <f t="shared" si="113"/>
        <v>Wine1140</v>
      </c>
      <c r="M7247" s="191">
        <f>VLOOKUP(L7247,'Slope %'!C:D,2,0)</f>
        <v>7.0000000000000007E-2</v>
      </c>
    </row>
    <row r="7248" spans="1:13" x14ac:dyDescent="0.25">
      <c r="A7248">
        <v>68133</v>
      </c>
      <c r="B7248" s="58" t="s">
        <v>5755</v>
      </c>
      <c r="C7248" s="58" t="s">
        <v>410</v>
      </c>
      <c r="D7248" s="58" t="s">
        <v>621</v>
      </c>
      <c r="E7248" s="58">
        <v>5325</v>
      </c>
      <c r="F7248" s="58">
        <v>1</v>
      </c>
      <c r="G7248" s="59">
        <v>4</v>
      </c>
      <c r="H7248" s="58" t="s">
        <v>3787</v>
      </c>
      <c r="I7248" s="59">
        <v>32.950000000000003</v>
      </c>
      <c r="J7248">
        <v>15</v>
      </c>
      <c r="K7248" s="191"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16.63</v>
      </c>
      <c r="L7248" s="192" t="str">
        <f t="shared" si="113"/>
        <v>Beer5325</v>
      </c>
      <c r="M7248" s="191">
        <f>VLOOKUP(L7248,'Slope %'!C:D,2,0)</f>
        <v>0.05</v>
      </c>
    </row>
    <row r="7249" spans="1:13" x14ac:dyDescent="0.25">
      <c r="A7249">
        <v>68133</v>
      </c>
      <c r="B7249" s="58" t="s">
        <v>5755</v>
      </c>
      <c r="C7249" s="58" t="s">
        <v>410</v>
      </c>
      <c r="D7249" s="58" t="s">
        <v>621</v>
      </c>
      <c r="E7249" s="58">
        <v>5325</v>
      </c>
      <c r="F7249" s="58">
        <v>1</v>
      </c>
      <c r="G7249" s="59">
        <v>4</v>
      </c>
      <c r="H7249" s="58" t="s">
        <v>3787</v>
      </c>
      <c r="I7249" s="59">
        <v>32.950000000000003</v>
      </c>
      <c r="J7249">
        <v>15</v>
      </c>
      <c r="K7249" s="191"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16.63</v>
      </c>
      <c r="L7249" s="192" t="str">
        <f t="shared" si="113"/>
        <v>Beer5325</v>
      </c>
      <c r="M7249" s="191">
        <f>VLOOKUP(L7249,'Slope %'!C:D,2,0)</f>
        <v>0.05</v>
      </c>
    </row>
    <row r="7250" spans="1:13" x14ac:dyDescent="0.25">
      <c r="A7250">
        <v>68134</v>
      </c>
      <c r="B7250" s="58" t="s">
        <v>5756</v>
      </c>
      <c r="C7250" s="58" t="s">
        <v>410</v>
      </c>
      <c r="D7250" s="58" t="s">
        <v>411</v>
      </c>
      <c r="E7250" s="58">
        <v>473</v>
      </c>
      <c r="F7250" s="58">
        <v>24</v>
      </c>
      <c r="G7250" s="59">
        <v>5.3</v>
      </c>
      <c r="H7250" s="58" t="s">
        <v>1813</v>
      </c>
      <c r="I7250" s="59">
        <v>4.24</v>
      </c>
      <c r="J7250">
        <v>1</v>
      </c>
      <c r="K7250" s="191"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1.96</v>
      </c>
      <c r="L7250" s="192" t="str">
        <f t="shared" si="113"/>
        <v>Beer473</v>
      </c>
      <c r="M7250" s="191">
        <f>VLOOKUP(L7250,'Slope %'!C:D,2,0)</f>
        <v>0.12</v>
      </c>
    </row>
    <row r="7251" spans="1:13" x14ac:dyDescent="0.25">
      <c r="A7251">
        <v>68134</v>
      </c>
      <c r="B7251" s="58" t="s">
        <v>5756</v>
      </c>
      <c r="C7251" s="58" t="s">
        <v>410</v>
      </c>
      <c r="D7251" s="58" t="s">
        <v>411</v>
      </c>
      <c r="E7251" s="58">
        <v>473</v>
      </c>
      <c r="F7251" s="58">
        <v>24</v>
      </c>
      <c r="G7251" s="59">
        <v>5.3</v>
      </c>
      <c r="H7251" s="58" t="s">
        <v>1813</v>
      </c>
      <c r="I7251" s="59">
        <v>4.24</v>
      </c>
      <c r="J7251">
        <v>1</v>
      </c>
      <c r="K7251" s="191"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1.96</v>
      </c>
      <c r="L7251" s="192" t="str">
        <f t="shared" si="113"/>
        <v>Beer473</v>
      </c>
      <c r="M7251" s="191">
        <f>VLOOKUP(L7251,'Slope %'!C:D,2,0)</f>
        <v>0.12</v>
      </c>
    </row>
    <row r="7252" spans="1:13" x14ac:dyDescent="0.25">
      <c r="A7252">
        <v>68147</v>
      </c>
      <c r="B7252" s="58" t="s">
        <v>5757</v>
      </c>
      <c r="C7252" s="58" t="s">
        <v>423</v>
      </c>
      <c r="D7252" s="58" t="s">
        <v>436</v>
      </c>
      <c r="E7252" s="58">
        <v>750</v>
      </c>
      <c r="F7252" s="58">
        <v>6</v>
      </c>
      <c r="G7252" s="59">
        <v>12.5</v>
      </c>
      <c r="H7252" s="58" t="s">
        <v>539</v>
      </c>
      <c r="I7252" s="59">
        <v>11.99</v>
      </c>
      <c r="J7252">
        <v>1</v>
      </c>
      <c r="K7252" s="191"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7.32</v>
      </c>
      <c r="L7252" s="192" t="str">
        <f t="shared" si="113"/>
        <v>Wine750</v>
      </c>
      <c r="M7252" s="191">
        <f>VLOOKUP(L7252,'Slope %'!C:D,2,0)</f>
        <v>0.1</v>
      </c>
    </row>
    <row r="7253" spans="1:13" x14ac:dyDescent="0.25">
      <c r="A7253">
        <v>68155</v>
      </c>
      <c r="B7253" s="58" t="s">
        <v>5758</v>
      </c>
      <c r="C7253" s="58" t="s">
        <v>414</v>
      </c>
      <c r="D7253" s="58" t="s">
        <v>524</v>
      </c>
      <c r="E7253" s="58">
        <v>700</v>
      </c>
      <c r="F7253" s="58">
        <v>6</v>
      </c>
      <c r="G7253" s="59">
        <v>43</v>
      </c>
      <c r="H7253" s="58" t="s">
        <v>428</v>
      </c>
      <c r="I7253" s="59">
        <v>124.95</v>
      </c>
      <c r="J7253">
        <v>1</v>
      </c>
      <c r="K7253" s="191"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23.5</v>
      </c>
      <c r="L7253" s="192" t="str">
        <f t="shared" si="113"/>
        <v>Spirits700</v>
      </c>
      <c r="M7253" s="191">
        <f>VLOOKUP(L7253,'Slope %'!C:D,2,0)</f>
        <v>7.0000000000000007E-2</v>
      </c>
    </row>
    <row r="7254" spans="1:13" x14ac:dyDescent="0.25">
      <c r="A7254">
        <v>68160</v>
      </c>
      <c r="B7254" s="58" t="s">
        <v>5759</v>
      </c>
      <c r="C7254" s="58" t="s">
        <v>414</v>
      </c>
      <c r="D7254" s="58" t="s">
        <v>488</v>
      </c>
      <c r="E7254" s="58">
        <v>750</v>
      </c>
      <c r="F7254" s="58">
        <v>6</v>
      </c>
      <c r="G7254" s="59">
        <v>67</v>
      </c>
      <c r="H7254" s="58" t="s">
        <v>416</v>
      </c>
      <c r="I7254" s="59">
        <v>66.489999999999995</v>
      </c>
      <c r="J7254">
        <v>1</v>
      </c>
      <c r="K7254" s="191"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39.229999999999997</v>
      </c>
      <c r="L7254" s="192" t="str">
        <f t="shared" si="113"/>
        <v>Spirits750</v>
      </c>
      <c r="M7254" s="191">
        <f>VLOOKUP(L7254,'Slope %'!C:D,2,0)</f>
        <v>7.0000000000000007E-2</v>
      </c>
    </row>
    <row r="7255" spans="1:13" x14ac:dyDescent="0.25">
      <c r="A7255">
        <v>68161</v>
      </c>
      <c r="B7255" s="58" t="s">
        <v>5760</v>
      </c>
      <c r="C7255" s="58" t="s">
        <v>423</v>
      </c>
      <c r="D7255" s="58" t="s">
        <v>424</v>
      </c>
      <c r="E7255" s="58">
        <v>750</v>
      </c>
      <c r="F7255" s="58">
        <v>6</v>
      </c>
      <c r="G7255" s="59">
        <v>12</v>
      </c>
      <c r="H7255" s="58" t="s">
        <v>431</v>
      </c>
      <c r="I7255" s="59">
        <v>34.950000000000003</v>
      </c>
      <c r="J7255">
        <v>1</v>
      </c>
      <c r="K7255" s="191"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7.03</v>
      </c>
      <c r="L7255" s="192" t="str">
        <f t="shared" si="113"/>
        <v>Wine750</v>
      </c>
      <c r="M7255" s="191">
        <f>VLOOKUP(L7255,'Slope %'!C:D,2,0)</f>
        <v>0.1</v>
      </c>
    </row>
    <row r="7256" spans="1:13" x14ac:dyDescent="0.25">
      <c r="A7256">
        <v>68175</v>
      </c>
      <c r="B7256" s="58" t="s">
        <v>5761</v>
      </c>
      <c r="C7256" s="58" t="s">
        <v>423</v>
      </c>
      <c r="D7256" s="58" t="s">
        <v>436</v>
      </c>
      <c r="E7256" s="58">
        <v>750</v>
      </c>
      <c r="F7256" s="58">
        <v>6</v>
      </c>
      <c r="G7256" s="59">
        <v>13.5</v>
      </c>
      <c r="H7256" s="58" t="s">
        <v>434</v>
      </c>
      <c r="I7256" s="59">
        <v>21.99</v>
      </c>
      <c r="J7256">
        <v>1</v>
      </c>
      <c r="K7256" s="191"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7.9</v>
      </c>
      <c r="L7256" s="192" t="str">
        <f t="shared" si="113"/>
        <v>Wine750</v>
      </c>
      <c r="M7256" s="191">
        <f>VLOOKUP(L7256,'Slope %'!C:D,2,0)</f>
        <v>0.1</v>
      </c>
    </row>
    <row r="7257" spans="1:13" x14ac:dyDescent="0.25">
      <c r="A7257">
        <v>68176</v>
      </c>
      <c r="B7257" s="58" t="s">
        <v>5762</v>
      </c>
      <c r="C7257" s="58" t="s">
        <v>423</v>
      </c>
      <c r="D7257" s="58" t="s">
        <v>436</v>
      </c>
      <c r="E7257" s="58">
        <v>750</v>
      </c>
      <c r="F7257" s="58">
        <v>12</v>
      </c>
      <c r="G7257" s="59">
        <v>13</v>
      </c>
      <c r="H7257" s="58" t="s">
        <v>561</v>
      </c>
      <c r="I7257" s="59">
        <v>24.99</v>
      </c>
      <c r="J7257">
        <v>1</v>
      </c>
      <c r="K7257" s="191"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7.61</v>
      </c>
      <c r="L7257" s="192" t="str">
        <f t="shared" si="113"/>
        <v>Wine750</v>
      </c>
      <c r="M7257" s="191">
        <f>VLOOKUP(L7257,'Slope %'!C:D,2,0)</f>
        <v>0.1</v>
      </c>
    </row>
    <row r="7258" spans="1:13" x14ac:dyDescent="0.25">
      <c r="A7258">
        <v>68177</v>
      </c>
      <c r="B7258" s="58" t="s">
        <v>5763</v>
      </c>
      <c r="C7258" s="58" t="s">
        <v>423</v>
      </c>
      <c r="D7258" s="58" t="s">
        <v>436</v>
      </c>
      <c r="E7258" s="58">
        <v>750</v>
      </c>
      <c r="F7258" s="58">
        <v>12</v>
      </c>
      <c r="G7258" s="59">
        <v>14</v>
      </c>
      <c r="H7258" s="58" t="s">
        <v>561</v>
      </c>
      <c r="I7258" s="59">
        <v>24.99</v>
      </c>
      <c r="J7258">
        <v>1</v>
      </c>
      <c r="K7258" s="191"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8.1999999999999993</v>
      </c>
      <c r="L7258" s="192" t="str">
        <f t="shared" si="113"/>
        <v>Wine750</v>
      </c>
      <c r="M7258" s="191">
        <f>VLOOKUP(L7258,'Slope %'!C:D,2,0)</f>
        <v>0.1</v>
      </c>
    </row>
    <row r="7259" spans="1:13" x14ac:dyDescent="0.25">
      <c r="A7259">
        <v>68186</v>
      </c>
      <c r="B7259" s="58" t="s">
        <v>5764</v>
      </c>
      <c r="C7259" s="58" t="s">
        <v>410</v>
      </c>
      <c r="D7259" s="58" t="s">
        <v>717</v>
      </c>
      <c r="E7259" s="58">
        <v>330</v>
      </c>
      <c r="F7259" s="58">
        <v>24</v>
      </c>
      <c r="G7259" s="59">
        <v>8.5</v>
      </c>
      <c r="H7259" s="58" t="s">
        <v>1176</v>
      </c>
      <c r="I7259" s="59">
        <v>5.79</v>
      </c>
      <c r="J7259">
        <v>1</v>
      </c>
      <c r="K7259" s="191"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2.19</v>
      </c>
      <c r="L7259" s="192" t="str">
        <f t="shared" si="113"/>
        <v>Beer330</v>
      </c>
      <c r="M7259" s="191">
        <f>VLOOKUP(L7259,'Slope %'!C:D,2,0)</f>
        <v>0.12</v>
      </c>
    </row>
    <row r="7260" spans="1:13" x14ac:dyDescent="0.25">
      <c r="A7260">
        <v>68199</v>
      </c>
      <c r="B7260" s="58" t="s">
        <v>1774</v>
      </c>
      <c r="C7260" s="58" t="s">
        <v>414</v>
      </c>
      <c r="D7260" s="58" t="s">
        <v>942</v>
      </c>
      <c r="E7260" s="58">
        <v>750</v>
      </c>
      <c r="F7260" s="58">
        <v>6</v>
      </c>
      <c r="G7260" s="59">
        <v>43</v>
      </c>
      <c r="H7260" s="58" t="s">
        <v>416</v>
      </c>
      <c r="I7260" s="59">
        <v>49.99</v>
      </c>
      <c r="J7260">
        <v>1</v>
      </c>
      <c r="K7260" s="191"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25.18</v>
      </c>
      <c r="L7260" s="192" t="str">
        <f t="shared" si="113"/>
        <v>Spirits750</v>
      </c>
      <c r="M7260" s="191">
        <f>VLOOKUP(L7260,'Slope %'!C:D,2,0)</f>
        <v>7.0000000000000007E-2</v>
      </c>
    </row>
    <row r="7261" spans="1:13" x14ac:dyDescent="0.25">
      <c r="A7261">
        <v>68204</v>
      </c>
      <c r="B7261" s="58" t="s">
        <v>5765</v>
      </c>
      <c r="C7261" s="58" t="s">
        <v>439</v>
      </c>
      <c r="D7261" s="58" t="s">
        <v>5572</v>
      </c>
      <c r="E7261" s="58">
        <v>500</v>
      </c>
      <c r="F7261" s="58">
        <v>12</v>
      </c>
      <c r="H7261" s="58" t="s">
        <v>4475</v>
      </c>
      <c r="I7261" s="59">
        <v>14.99</v>
      </c>
      <c r="J7261">
        <v>1</v>
      </c>
      <c r="K7261" s="191"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0</v>
      </c>
      <c r="L7261" s="192" t="str">
        <f t="shared" si="113"/>
        <v>Non Liquor Merchandise500</v>
      </c>
      <c r="M7261" s="191" t="e">
        <f>VLOOKUP(L7261,'Slope %'!C:D,2,0)</f>
        <v>#N/A</v>
      </c>
    </row>
    <row r="7262" spans="1:13" x14ac:dyDescent="0.25">
      <c r="A7262">
        <v>68208</v>
      </c>
      <c r="B7262" s="58" t="s">
        <v>5766</v>
      </c>
      <c r="C7262" s="58" t="s">
        <v>439</v>
      </c>
      <c r="D7262" s="58" t="s">
        <v>4474</v>
      </c>
      <c r="E7262" s="58">
        <v>237</v>
      </c>
      <c r="F7262" s="58">
        <v>12</v>
      </c>
      <c r="H7262" s="58" t="s">
        <v>4475</v>
      </c>
      <c r="I7262" s="59">
        <v>9.99</v>
      </c>
      <c r="J7262">
        <v>1</v>
      </c>
      <c r="K7262" s="191"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0</v>
      </c>
      <c r="L7262" s="192" t="str">
        <f t="shared" si="113"/>
        <v>Non Liquor Merchandise237</v>
      </c>
      <c r="M7262" s="191" t="e">
        <f>VLOOKUP(L7262,'Slope %'!C:D,2,0)</f>
        <v>#N/A</v>
      </c>
    </row>
    <row r="7263" spans="1:13" x14ac:dyDescent="0.25">
      <c r="A7263">
        <v>68209</v>
      </c>
      <c r="B7263" s="58" t="s">
        <v>5767</v>
      </c>
      <c r="C7263" s="58" t="s">
        <v>410</v>
      </c>
      <c r="D7263" s="58" t="s">
        <v>717</v>
      </c>
      <c r="E7263" s="58">
        <v>473</v>
      </c>
      <c r="F7263" s="58">
        <v>24</v>
      </c>
      <c r="G7263" s="59">
        <v>6.5</v>
      </c>
      <c r="H7263" s="58" t="s">
        <v>2781</v>
      </c>
      <c r="I7263" s="59">
        <v>4.8499999999999996</v>
      </c>
      <c r="J7263">
        <v>1</v>
      </c>
      <c r="K7263" s="191"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2.4</v>
      </c>
      <c r="L7263" s="192" t="str">
        <f t="shared" si="113"/>
        <v>Beer473</v>
      </c>
      <c r="M7263" s="191">
        <f>VLOOKUP(L7263,'Slope %'!C:D,2,0)</f>
        <v>0.12</v>
      </c>
    </row>
    <row r="7264" spans="1:13" x14ac:dyDescent="0.25">
      <c r="A7264">
        <v>68209</v>
      </c>
      <c r="B7264" s="58" t="s">
        <v>5767</v>
      </c>
      <c r="C7264" s="58" t="s">
        <v>410</v>
      </c>
      <c r="D7264" s="58" t="s">
        <v>717</v>
      </c>
      <c r="E7264" s="58">
        <v>473</v>
      </c>
      <c r="F7264" s="58">
        <v>24</v>
      </c>
      <c r="G7264" s="59">
        <v>6.5</v>
      </c>
      <c r="H7264" s="58" t="s">
        <v>2781</v>
      </c>
      <c r="I7264" s="59">
        <v>4.8499999999999996</v>
      </c>
      <c r="J7264">
        <v>1</v>
      </c>
      <c r="K7264" s="191"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2.4</v>
      </c>
      <c r="L7264" s="192" t="str">
        <f t="shared" si="113"/>
        <v>Beer473</v>
      </c>
      <c r="M7264" s="191">
        <f>VLOOKUP(L7264,'Slope %'!C:D,2,0)</f>
        <v>0.12</v>
      </c>
    </row>
    <row r="7265" spans="1:13" x14ac:dyDescent="0.25">
      <c r="A7265">
        <v>68211</v>
      </c>
      <c r="B7265" s="58" t="s">
        <v>5768</v>
      </c>
      <c r="C7265" s="58" t="s">
        <v>439</v>
      </c>
      <c r="D7265" s="58" t="s">
        <v>5572</v>
      </c>
      <c r="E7265" s="58">
        <v>1050</v>
      </c>
      <c r="F7265" s="58">
        <v>5</v>
      </c>
      <c r="H7265" s="58" t="s">
        <v>4475</v>
      </c>
      <c r="I7265" s="59">
        <v>48.99</v>
      </c>
      <c r="J7265">
        <v>1</v>
      </c>
      <c r="K7265" s="191"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0</v>
      </c>
      <c r="L7265" s="192" t="str">
        <f t="shared" si="113"/>
        <v>Non Liquor Merchandise1050</v>
      </c>
      <c r="M7265" s="191" t="e">
        <f>VLOOKUP(L7265,'Slope %'!C:D,2,0)</f>
        <v>#N/A</v>
      </c>
    </row>
    <row r="7266" spans="1:13" x14ac:dyDescent="0.25">
      <c r="A7266">
        <v>68217</v>
      </c>
      <c r="B7266" s="58" t="s">
        <v>5769</v>
      </c>
      <c r="C7266" s="58" t="s">
        <v>673</v>
      </c>
      <c r="D7266" s="58" t="s">
        <v>2505</v>
      </c>
      <c r="E7266" s="58">
        <v>473</v>
      </c>
      <c r="F7266" s="58">
        <v>24</v>
      </c>
      <c r="G7266" s="59">
        <v>5</v>
      </c>
      <c r="H7266" s="58" t="s">
        <v>1399</v>
      </c>
      <c r="I7266" s="59">
        <v>3.79</v>
      </c>
      <c r="J7266">
        <v>1</v>
      </c>
      <c r="K7266" s="191"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1.96</v>
      </c>
      <c r="L7266" s="192" t="str">
        <f t="shared" si="113"/>
        <v>Ready to Drink473</v>
      </c>
      <c r="M7266" s="191">
        <f>VLOOKUP(L7266,'Slope %'!C:D,2,0)</f>
        <v>0.12</v>
      </c>
    </row>
    <row r="7267" spans="1:13" x14ac:dyDescent="0.25">
      <c r="A7267">
        <v>68217</v>
      </c>
      <c r="B7267" s="58" t="s">
        <v>5769</v>
      </c>
      <c r="C7267" s="58" t="s">
        <v>673</v>
      </c>
      <c r="D7267" s="58" t="s">
        <v>2505</v>
      </c>
      <c r="E7267" s="58">
        <v>473</v>
      </c>
      <c r="F7267" s="58">
        <v>24</v>
      </c>
      <c r="G7267" s="59">
        <v>5</v>
      </c>
      <c r="H7267" s="58" t="s">
        <v>1399</v>
      </c>
      <c r="I7267" s="59">
        <v>3.79</v>
      </c>
      <c r="J7267">
        <v>1</v>
      </c>
      <c r="K7267" s="191"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1.96</v>
      </c>
      <c r="L7267" s="192" t="str">
        <f t="shared" si="113"/>
        <v>Ready to Drink473</v>
      </c>
      <c r="M7267" s="191">
        <f>VLOOKUP(L7267,'Slope %'!C:D,2,0)</f>
        <v>0.12</v>
      </c>
    </row>
    <row r="7268" spans="1:13" x14ac:dyDescent="0.25">
      <c r="A7268">
        <v>68222</v>
      </c>
      <c r="B7268" s="58" t="s">
        <v>5770</v>
      </c>
      <c r="C7268" s="58" t="s">
        <v>673</v>
      </c>
      <c r="D7268" s="58" t="s">
        <v>750</v>
      </c>
      <c r="E7268" s="58">
        <v>473</v>
      </c>
      <c r="F7268" s="58">
        <v>24</v>
      </c>
      <c r="G7268" s="59">
        <v>7</v>
      </c>
      <c r="H7268" s="58" t="s">
        <v>2244</v>
      </c>
      <c r="I7268" s="59">
        <v>3.99</v>
      </c>
      <c r="J7268">
        <v>1</v>
      </c>
      <c r="K7268" s="191"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2.74</v>
      </c>
      <c r="L7268" s="192" t="str">
        <f t="shared" si="113"/>
        <v>Ready to Drink473</v>
      </c>
      <c r="M7268" s="191">
        <f>VLOOKUP(L7268,'Slope %'!C:D,2,0)</f>
        <v>0.12</v>
      </c>
    </row>
    <row r="7269" spans="1:13" x14ac:dyDescent="0.25">
      <c r="A7269">
        <v>68222</v>
      </c>
      <c r="B7269" s="58" t="s">
        <v>5770</v>
      </c>
      <c r="C7269" s="58" t="s">
        <v>673</v>
      </c>
      <c r="D7269" s="58" t="s">
        <v>750</v>
      </c>
      <c r="E7269" s="58">
        <v>473</v>
      </c>
      <c r="F7269" s="58">
        <v>24</v>
      </c>
      <c r="G7269" s="59">
        <v>7</v>
      </c>
      <c r="H7269" s="58" t="s">
        <v>2244</v>
      </c>
      <c r="I7269" s="59">
        <v>3.99</v>
      </c>
      <c r="J7269">
        <v>1</v>
      </c>
      <c r="K7269" s="191"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2.74</v>
      </c>
      <c r="L7269" s="192" t="str">
        <f t="shared" si="113"/>
        <v>Ready to Drink473</v>
      </c>
      <c r="M7269" s="191">
        <f>VLOOKUP(L7269,'Slope %'!C:D,2,0)</f>
        <v>0.12</v>
      </c>
    </row>
    <row r="7270" spans="1:13" x14ac:dyDescent="0.25">
      <c r="A7270">
        <v>68224</v>
      </c>
      <c r="B7270" s="58" t="s">
        <v>5771</v>
      </c>
      <c r="C7270" s="58" t="s">
        <v>673</v>
      </c>
      <c r="D7270" s="58" t="s">
        <v>750</v>
      </c>
      <c r="E7270" s="58">
        <v>2838</v>
      </c>
      <c r="F7270" s="58">
        <v>4</v>
      </c>
      <c r="G7270" s="59">
        <v>7</v>
      </c>
      <c r="H7270" s="58" t="s">
        <v>2244</v>
      </c>
      <c r="I7270" s="59">
        <v>22.99</v>
      </c>
      <c r="J7270">
        <v>6</v>
      </c>
      <c r="K7270" s="191"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15.51</v>
      </c>
      <c r="L7270" s="192" t="str">
        <f t="shared" si="113"/>
        <v>Ready to Drink2838</v>
      </c>
      <c r="M7270" s="191">
        <f>VLOOKUP(L7270,'Slope %'!C:D,2,0)</f>
        <v>7.0000000000000007E-2</v>
      </c>
    </row>
    <row r="7271" spans="1:13" x14ac:dyDescent="0.25">
      <c r="A7271">
        <v>68224</v>
      </c>
      <c r="B7271" s="58" t="s">
        <v>5771</v>
      </c>
      <c r="C7271" s="58" t="s">
        <v>673</v>
      </c>
      <c r="D7271" s="58" t="s">
        <v>750</v>
      </c>
      <c r="E7271" s="58">
        <v>2838</v>
      </c>
      <c r="F7271" s="58">
        <v>4</v>
      </c>
      <c r="G7271" s="59">
        <v>7</v>
      </c>
      <c r="H7271" s="58" t="s">
        <v>2244</v>
      </c>
      <c r="I7271" s="59">
        <v>22.99</v>
      </c>
      <c r="J7271">
        <v>6</v>
      </c>
      <c r="K7271" s="191"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15.51</v>
      </c>
      <c r="L7271" s="192" t="str">
        <f t="shared" si="113"/>
        <v>Ready to Drink2838</v>
      </c>
      <c r="M7271" s="191">
        <f>VLOOKUP(L7271,'Slope %'!C:D,2,0)</f>
        <v>7.0000000000000007E-2</v>
      </c>
    </row>
    <row r="7272" spans="1:13" x14ac:dyDescent="0.25">
      <c r="A7272">
        <v>68226</v>
      </c>
      <c r="B7272" s="58" t="s">
        <v>5772</v>
      </c>
      <c r="C7272" s="58" t="s">
        <v>673</v>
      </c>
      <c r="D7272" s="58" t="s">
        <v>750</v>
      </c>
      <c r="E7272" s="58">
        <v>1420</v>
      </c>
      <c r="F7272" s="58">
        <v>6</v>
      </c>
      <c r="G7272" s="59">
        <v>7</v>
      </c>
      <c r="H7272" s="58" t="s">
        <v>2244</v>
      </c>
      <c r="I7272" s="59">
        <v>22.99</v>
      </c>
      <c r="J7272">
        <v>4</v>
      </c>
      <c r="K7272" s="191"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7.76</v>
      </c>
      <c r="L7272" s="192" t="str">
        <f t="shared" si="113"/>
        <v>Ready to Drink1420</v>
      </c>
      <c r="M7272" s="191">
        <f>VLOOKUP(L7272,'Slope %'!C:D,2,0)</f>
        <v>0.12</v>
      </c>
    </row>
    <row r="7273" spans="1:13" x14ac:dyDescent="0.25">
      <c r="A7273">
        <v>68226</v>
      </c>
      <c r="B7273" s="58" t="s">
        <v>5772</v>
      </c>
      <c r="C7273" s="58" t="s">
        <v>673</v>
      </c>
      <c r="D7273" s="58" t="s">
        <v>750</v>
      </c>
      <c r="E7273" s="58">
        <v>1420</v>
      </c>
      <c r="F7273" s="58">
        <v>6</v>
      </c>
      <c r="G7273" s="59">
        <v>7</v>
      </c>
      <c r="H7273" s="58" t="s">
        <v>2244</v>
      </c>
      <c r="I7273" s="59">
        <v>22.99</v>
      </c>
      <c r="J7273">
        <v>4</v>
      </c>
      <c r="K7273" s="191"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7.76</v>
      </c>
      <c r="L7273" s="192" t="str">
        <f t="shared" si="113"/>
        <v>Ready to Drink1420</v>
      </c>
      <c r="M7273" s="191">
        <f>VLOOKUP(L7273,'Slope %'!C:D,2,0)</f>
        <v>0.12</v>
      </c>
    </row>
    <row r="7274" spans="1:13" x14ac:dyDescent="0.25">
      <c r="A7274">
        <v>68227</v>
      </c>
      <c r="B7274" s="58" t="s">
        <v>5773</v>
      </c>
      <c r="C7274" s="58" t="s">
        <v>410</v>
      </c>
      <c r="D7274" s="58" t="s">
        <v>677</v>
      </c>
      <c r="E7274" s="58">
        <v>473</v>
      </c>
      <c r="F7274" s="58">
        <v>24</v>
      </c>
      <c r="G7274" s="59">
        <v>5.2</v>
      </c>
      <c r="H7274" s="58" t="s">
        <v>2066</v>
      </c>
      <c r="I7274" s="59">
        <v>3.99</v>
      </c>
      <c r="J7274">
        <v>1</v>
      </c>
      <c r="K7274" s="191"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1.92</v>
      </c>
      <c r="L7274" s="192" t="str">
        <f t="shared" si="113"/>
        <v>Beer473</v>
      </c>
      <c r="M7274" s="191">
        <f>VLOOKUP(L7274,'Slope %'!C:D,2,0)</f>
        <v>0.12</v>
      </c>
    </row>
    <row r="7275" spans="1:13" x14ac:dyDescent="0.25">
      <c r="A7275">
        <v>68227</v>
      </c>
      <c r="B7275" s="58" t="s">
        <v>5773</v>
      </c>
      <c r="C7275" s="58" t="s">
        <v>410</v>
      </c>
      <c r="D7275" s="58" t="s">
        <v>677</v>
      </c>
      <c r="E7275" s="58">
        <v>473</v>
      </c>
      <c r="F7275" s="58">
        <v>24</v>
      </c>
      <c r="G7275" s="59">
        <v>5.2</v>
      </c>
      <c r="H7275" s="58" t="s">
        <v>2066</v>
      </c>
      <c r="I7275" s="59">
        <v>3.99</v>
      </c>
      <c r="J7275">
        <v>1</v>
      </c>
      <c r="K7275" s="191"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1.92</v>
      </c>
      <c r="L7275" s="192" t="str">
        <f t="shared" si="113"/>
        <v>Beer473</v>
      </c>
      <c r="M7275" s="191">
        <f>VLOOKUP(L7275,'Slope %'!C:D,2,0)</f>
        <v>0.12</v>
      </c>
    </row>
    <row r="7276" spans="1:13" x14ac:dyDescent="0.25">
      <c r="A7276">
        <v>68233</v>
      </c>
      <c r="B7276" s="58" t="s">
        <v>5774</v>
      </c>
      <c r="C7276" s="58" t="s">
        <v>410</v>
      </c>
      <c r="D7276" s="58" t="s">
        <v>717</v>
      </c>
      <c r="E7276" s="58">
        <v>473</v>
      </c>
      <c r="F7276" s="58">
        <v>24</v>
      </c>
      <c r="G7276" s="59">
        <v>5.8</v>
      </c>
      <c r="H7276" s="58" t="s">
        <v>2066</v>
      </c>
      <c r="I7276" s="59">
        <v>4.6900000000000004</v>
      </c>
      <c r="J7276">
        <v>1</v>
      </c>
      <c r="K7276" s="191"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2.14</v>
      </c>
      <c r="L7276" s="192" t="str">
        <f t="shared" si="113"/>
        <v>Beer473</v>
      </c>
      <c r="M7276" s="191">
        <f>VLOOKUP(L7276,'Slope %'!C:D,2,0)</f>
        <v>0.12</v>
      </c>
    </row>
    <row r="7277" spans="1:13" x14ac:dyDescent="0.25">
      <c r="A7277">
        <v>68233</v>
      </c>
      <c r="B7277" s="58" t="s">
        <v>5774</v>
      </c>
      <c r="C7277" s="58" t="s">
        <v>410</v>
      </c>
      <c r="D7277" s="58" t="s">
        <v>717</v>
      </c>
      <c r="E7277" s="58">
        <v>473</v>
      </c>
      <c r="F7277" s="58">
        <v>24</v>
      </c>
      <c r="G7277" s="59">
        <v>5.8</v>
      </c>
      <c r="H7277" s="58" t="s">
        <v>2066</v>
      </c>
      <c r="I7277" s="59">
        <v>4.6900000000000004</v>
      </c>
      <c r="J7277">
        <v>1</v>
      </c>
      <c r="K7277" s="191"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2.14</v>
      </c>
      <c r="L7277" s="192" t="str">
        <f t="shared" si="113"/>
        <v>Beer473</v>
      </c>
      <c r="M7277" s="191">
        <f>VLOOKUP(L7277,'Slope %'!C:D,2,0)</f>
        <v>0.12</v>
      </c>
    </row>
    <row r="7278" spans="1:13" x14ac:dyDescent="0.25">
      <c r="A7278">
        <v>68241</v>
      </c>
      <c r="B7278" s="58" t="s">
        <v>5775</v>
      </c>
      <c r="C7278" s="58" t="s">
        <v>410</v>
      </c>
      <c r="D7278" s="58" t="s">
        <v>906</v>
      </c>
      <c r="E7278" s="58">
        <v>330</v>
      </c>
      <c r="F7278" s="58">
        <v>24</v>
      </c>
      <c r="G7278" s="59">
        <v>4.5</v>
      </c>
      <c r="H7278" s="58" t="s">
        <v>600</v>
      </c>
      <c r="I7278" s="59">
        <v>2.99</v>
      </c>
      <c r="J7278">
        <v>1</v>
      </c>
      <c r="K7278" s="191"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1.1599999999999999</v>
      </c>
      <c r="L7278" s="192" t="str">
        <f t="shared" si="113"/>
        <v>Beer330</v>
      </c>
      <c r="M7278" s="191">
        <f>VLOOKUP(L7278,'Slope %'!C:D,2,0)</f>
        <v>0.12</v>
      </c>
    </row>
    <row r="7279" spans="1:13" x14ac:dyDescent="0.25">
      <c r="A7279">
        <v>68241</v>
      </c>
      <c r="B7279" s="58" t="s">
        <v>5775</v>
      </c>
      <c r="C7279" s="58" t="s">
        <v>410</v>
      </c>
      <c r="D7279" s="58" t="s">
        <v>906</v>
      </c>
      <c r="E7279" s="58">
        <v>330</v>
      </c>
      <c r="F7279" s="58">
        <v>24</v>
      </c>
      <c r="G7279" s="59">
        <v>4.5</v>
      </c>
      <c r="H7279" s="58" t="s">
        <v>600</v>
      </c>
      <c r="I7279" s="59">
        <v>2.99</v>
      </c>
      <c r="J7279">
        <v>1</v>
      </c>
      <c r="K7279" s="191"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1.1599999999999999</v>
      </c>
      <c r="L7279" s="192" t="str">
        <f t="shared" si="113"/>
        <v>Beer330</v>
      </c>
      <c r="M7279" s="191">
        <f>VLOOKUP(L7279,'Slope %'!C:D,2,0)</f>
        <v>0.12</v>
      </c>
    </row>
    <row r="7280" spans="1:13" x14ac:dyDescent="0.25">
      <c r="A7280">
        <v>68243</v>
      </c>
      <c r="B7280" s="58" t="s">
        <v>5776</v>
      </c>
      <c r="C7280" s="58" t="s">
        <v>414</v>
      </c>
      <c r="D7280" s="58" t="s">
        <v>2127</v>
      </c>
      <c r="E7280" s="58">
        <v>700</v>
      </c>
      <c r="F7280" s="58">
        <v>6</v>
      </c>
      <c r="G7280" s="59">
        <v>48</v>
      </c>
      <c r="H7280" s="58" t="s">
        <v>600</v>
      </c>
      <c r="I7280" s="59">
        <v>89.99</v>
      </c>
      <c r="J7280">
        <v>1</v>
      </c>
      <c r="K7280" s="191"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26.23</v>
      </c>
      <c r="L7280" s="192" t="str">
        <f t="shared" si="113"/>
        <v>Spirits700</v>
      </c>
      <c r="M7280" s="191">
        <f>VLOOKUP(L7280,'Slope %'!C:D,2,0)</f>
        <v>7.0000000000000007E-2</v>
      </c>
    </row>
    <row r="7281" spans="1:13" x14ac:dyDescent="0.25">
      <c r="A7281">
        <v>68248</v>
      </c>
      <c r="B7281" s="58" t="s">
        <v>5777</v>
      </c>
      <c r="C7281" s="58" t="s">
        <v>410</v>
      </c>
      <c r="D7281" s="58" t="s">
        <v>906</v>
      </c>
      <c r="E7281" s="58">
        <v>473</v>
      </c>
      <c r="F7281" s="58">
        <v>24</v>
      </c>
      <c r="G7281" s="59">
        <v>5</v>
      </c>
      <c r="H7281" s="58" t="s">
        <v>1526</v>
      </c>
      <c r="I7281" s="59">
        <v>4.99</v>
      </c>
      <c r="J7281">
        <v>1</v>
      </c>
      <c r="K7281" s="191"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1.85</v>
      </c>
      <c r="L7281" s="192" t="str">
        <f t="shared" si="113"/>
        <v>Beer473</v>
      </c>
      <c r="M7281" s="191">
        <f>VLOOKUP(L7281,'Slope %'!C:D,2,0)</f>
        <v>0.12</v>
      </c>
    </row>
    <row r="7282" spans="1:13" x14ac:dyDescent="0.25">
      <c r="A7282">
        <v>68248</v>
      </c>
      <c r="B7282" s="58" t="s">
        <v>5777</v>
      </c>
      <c r="C7282" s="58" t="s">
        <v>410</v>
      </c>
      <c r="D7282" s="58" t="s">
        <v>906</v>
      </c>
      <c r="E7282" s="58">
        <v>473</v>
      </c>
      <c r="F7282" s="58">
        <v>24</v>
      </c>
      <c r="G7282" s="59">
        <v>5</v>
      </c>
      <c r="H7282" s="58" t="s">
        <v>1526</v>
      </c>
      <c r="I7282" s="59">
        <v>4.99</v>
      </c>
      <c r="J7282">
        <v>1</v>
      </c>
      <c r="K7282" s="191"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1.85</v>
      </c>
      <c r="L7282" s="192" t="str">
        <f t="shared" si="113"/>
        <v>Beer473</v>
      </c>
      <c r="M7282" s="191">
        <f>VLOOKUP(L7282,'Slope %'!C:D,2,0)</f>
        <v>0.12</v>
      </c>
    </row>
    <row r="7283" spans="1:13" x14ac:dyDescent="0.25">
      <c r="A7283">
        <v>68250</v>
      </c>
      <c r="B7283" s="58" t="s">
        <v>5778</v>
      </c>
      <c r="C7283" s="58" t="s">
        <v>410</v>
      </c>
      <c r="D7283" s="58" t="s">
        <v>717</v>
      </c>
      <c r="E7283" s="58">
        <v>473</v>
      </c>
      <c r="F7283" s="58">
        <v>24</v>
      </c>
      <c r="G7283" s="59">
        <v>8.1</v>
      </c>
      <c r="H7283" s="58" t="s">
        <v>1526</v>
      </c>
      <c r="I7283" s="59">
        <v>4.99</v>
      </c>
      <c r="J7283">
        <v>1</v>
      </c>
      <c r="K7283" s="191"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2.99</v>
      </c>
      <c r="L7283" s="192" t="str">
        <f t="shared" si="113"/>
        <v>Beer473</v>
      </c>
      <c r="M7283" s="191">
        <f>VLOOKUP(L7283,'Slope %'!C:D,2,0)</f>
        <v>0.12</v>
      </c>
    </row>
    <row r="7284" spans="1:13" x14ac:dyDescent="0.25">
      <c r="A7284">
        <v>68250</v>
      </c>
      <c r="B7284" s="58" t="s">
        <v>5778</v>
      </c>
      <c r="C7284" s="58" t="s">
        <v>410</v>
      </c>
      <c r="D7284" s="58" t="s">
        <v>717</v>
      </c>
      <c r="E7284" s="58">
        <v>473</v>
      </c>
      <c r="F7284" s="58">
        <v>24</v>
      </c>
      <c r="G7284" s="59">
        <v>8.1</v>
      </c>
      <c r="H7284" s="58" t="s">
        <v>1526</v>
      </c>
      <c r="I7284" s="59">
        <v>4.99</v>
      </c>
      <c r="J7284">
        <v>1</v>
      </c>
      <c r="K7284" s="191"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2.99</v>
      </c>
      <c r="L7284" s="192" t="str">
        <f t="shared" si="113"/>
        <v>Beer473</v>
      </c>
      <c r="M7284" s="191">
        <f>VLOOKUP(L7284,'Slope %'!C:D,2,0)</f>
        <v>0.12</v>
      </c>
    </row>
    <row r="7285" spans="1:13" x14ac:dyDescent="0.25">
      <c r="A7285">
        <v>68258</v>
      </c>
      <c r="B7285" s="58" t="s">
        <v>5779</v>
      </c>
      <c r="C7285" s="58" t="s">
        <v>410</v>
      </c>
      <c r="D7285" s="58" t="s">
        <v>906</v>
      </c>
      <c r="E7285" s="58">
        <v>2130</v>
      </c>
      <c r="F7285" s="58">
        <v>4</v>
      </c>
      <c r="G7285" s="59">
        <v>5</v>
      </c>
      <c r="H7285" s="58" t="s">
        <v>448</v>
      </c>
      <c r="I7285" s="59">
        <v>10.49</v>
      </c>
      <c r="J7285">
        <v>6</v>
      </c>
      <c r="K7285" s="191"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8.31</v>
      </c>
      <c r="L7285" s="192" t="str">
        <f t="shared" si="113"/>
        <v>Beer2130</v>
      </c>
      <c r="M7285" s="191">
        <f>VLOOKUP(L7285,'Slope %'!C:D,2,0)</f>
        <v>0.1</v>
      </c>
    </row>
    <row r="7286" spans="1:13" x14ac:dyDescent="0.25">
      <c r="A7286">
        <v>68259</v>
      </c>
      <c r="B7286" s="58" t="s">
        <v>5780</v>
      </c>
      <c r="C7286" s="58" t="s">
        <v>410</v>
      </c>
      <c r="D7286" s="58" t="s">
        <v>1539</v>
      </c>
      <c r="E7286" s="58">
        <v>2130</v>
      </c>
      <c r="F7286" s="58">
        <v>4</v>
      </c>
      <c r="G7286" s="59">
        <v>1E-3</v>
      </c>
      <c r="H7286" s="58" t="s">
        <v>516</v>
      </c>
      <c r="I7286" s="59">
        <v>12.99</v>
      </c>
      <c r="J7286">
        <v>6</v>
      </c>
      <c r="K7286" s="191"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0</v>
      </c>
      <c r="L7286" s="192" t="str">
        <f t="shared" si="113"/>
        <v>Beer2130</v>
      </c>
      <c r="M7286" s="191">
        <f>VLOOKUP(L7286,'Slope %'!C:D,2,0)</f>
        <v>0.1</v>
      </c>
    </row>
    <row r="7287" spans="1:13" x14ac:dyDescent="0.25">
      <c r="A7287">
        <v>68259</v>
      </c>
      <c r="B7287" s="58" t="s">
        <v>5780</v>
      </c>
      <c r="C7287" s="58" t="s">
        <v>410</v>
      </c>
      <c r="D7287" s="58" t="s">
        <v>1539</v>
      </c>
      <c r="E7287" s="58">
        <v>2130</v>
      </c>
      <c r="F7287" s="58">
        <v>4</v>
      </c>
      <c r="G7287" s="59">
        <v>1E-3</v>
      </c>
      <c r="H7287" s="58" t="s">
        <v>516</v>
      </c>
      <c r="I7287" s="59">
        <v>12.99</v>
      </c>
      <c r="J7287">
        <v>6</v>
      </c>
      <c r="K7287" s="191"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0</v>
      </c>
      <c r="L7287" s="192" t="str">
        <f t="shared" si="113"/>
        <v>Beer2130</v>
      </c>
      <c r="M7287" s="191">
        <f>VLOOKUP(L7287,'Slope %'!C:D,2,0)</f>
        <v>0.1</v>
      </c>
    </row>
    <row r="7288" spans="1:13" x14ac:dyDescent="0.25">
      <c r="A7288">
        <v>68262</v>
      </c>
      <c r="B7288" s="58" t="s">
        <v>5781</v>
      </c>
      <c r="C7288" s="58" t="s">
        <v>410</v>
      </c>
      <c r="D7288" s="58" t="s">
        <v>717</v>
      </c>
      <c r="E7288" s="58">
        <v>473</v>
      </c>
      <c r="F7288" s="58">
        <v>24</v>
      </c>
      <c r="G7288" s="59">
        <v>6.8</v>
      </c>
      <c r="H7288" s="58" t="s">
        <v>1526</v>
      </c>
      <c r="I7288" s="59">
        <v>4.99</v>
      </c>
      <c r="J7288">
        <v>1</v>
      </c>
      <c r="K7288" s="191"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2.5099999999999998</v>
      </c>
      <c r="L7288" s="192" t="str">
        <f t="shared" si="113"/>
        <v>Beer473</v>
      </c>
      <c r="M7288" s="191">
        <f>VLOOKUP(L7288,'Slope %'!C:D,2,0)</f>
        <v>0.12</v>
      </c>
    </row>
    <row r="7289" spans="1:13" x14ac:dyDescent="0.25">
      <c r="A7289">
        <v>68262</v>
      </c>
      <c r="B7289" s="58" t="s">
        <v>5781</v>
      </c>
      <c r="C7289" s="58" t="s">
        <v>410</v>
      </c>
      <c r="D7289" s="58" t="s">
        <v>717</v>
      </c>
      <c r="E7289" s="58">
        <v>473</v>
      </c>
      <c r="F7289" s="58">
        <v>24</v>
      </c>
      <c r="G7289" s="59">
        <v>6.8</v>
      </c>
      <c r="H7289" s="58" t="s">
        <v>1526</v>
      </c>
      <c r="I7289" s="59">
        <v>4.99</v>
      </c>
      <c r="J7289">
        <v>1</v>
      </c>
      <c r="K7289" s="191"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2.5099999999999998</v>
      </c>
      <c r="L7289" s="192" t="str">
        <f t="shared" si="113"/>
        <v>Beer473</v>
      </c>
      <c r="M7289" s="191">
        <f>VLOOKUP(L7289,'Slope %'!C:D,2,0)</f>
        <v>0.12</v>
      </c>
    </row>
    <row r="7290" spans="1:13" x14ac:dyDescent="0.25">
      <c r="A7290">
        <v>68266</v>
      </c>
      <c r="B7290" s="58" t="s">
        <v>5782</v>
      </c>
      <c r="C7290" s="58" t="s">
        <v>410</v>
      </c>
      <c r="D7290" s="58" t="s">
        <v>411</v>
      </c>
      <c r="E7290" s="58">
        <v>355</v>
      </c>
      <c r="F7290" s="58">
        <v>24</v>
      </c>
      <c r="G7290" s="59">
        <v>5</v>
      </c>
      <c r="H7290" s="58" t="s">
        <v>2967</v>
      </c>
      <c r="I7290" s="59">
        <v>2.64</v>
      </c>
      <c r="J7290">
        <v>1</v>
      </c>
      <c r="K7290" s="191"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1.39</v>
      </c>
      <c r="L7290" s="192" t="str">
        <f t="shared" si="113"/>
        <v>Beer355</v>
      </c>
      <c r="M7290" s="191">
        <f>VLOOKUP(L7290,'Slope %'!C:D,2,0)</f>
        <v>0.12</v>
      </c>
    </row>
    <row r="7291" spans="1:13" x14ac:dyDescent="0.25">
      <c r="A7291">
        <v>68266</v>
      </c>
      <c r="B7291" s="58" t="s">
        <v>5782</v>
      </c>
      <c r="C7291" s="58" t="s">
        <v>410</v>
      </c>
      <c r="D7291" s="58" t="s">
        <v>411</v>
      </c>
      <c r="E7291" s="58">
        <v>355</v>
      </c>
      <c r="F7291" s="58">
        <v>24</v>
      </c>
      <c r="G7291" s="59">
        <v>5</v>
      </c>
      <c r="H7291" s="58" t="s">
        <v>2967</v>
      </c>
      <c r="I7291" s="59">
        <v>2.64</v>
      </c>
      <c r="J7291">
        <v>1</v>
      </c>
      <c r="K7291" s="191"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1.39</v>
      </c>
      <c r="L7291" s="192" t="str">
        <f t="shared" si="113"/>
        <v>Beer355</v>
      </c>
      <c r="M7291" s="191">
        <f>VLOOKUP(L7291,'Slope %'!C:D,2,0)</f>
        <v>0.12</v>
      </c>
    </row>
    <row r="7292" spans="1:13" x14ac:dyDescent="0.25">
      <c r="A7292">
        <v>68269</v>
      </c>
      <c r="B7292" s="58" t="s">
        <v>5783</v>
      </c>
      <c r="C7292" s="58" t="s">
        <v>410</v>
      </c>
      <c r="D7292" s="58" t="s">
        <v>717</v>
      </c>
      <c r="E7292" s="58">
        <v>500</v>
      </c>
      <c r="F7292" s="58">
        <v>12</v>
      </c>
      <c r="G7292" s="59">
        <v>9.25</v>
      </c>
      <c r="H7292" s="58" t="s">
        <v>2181</v>
      </c>
      <c r="I7292" s="59">
        <v>8.99</v>
      </c>
      <c r="J7292">
        <v>1</v>
      </c>
      <c r="K7292" s="191"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3.61</v>
      </c>
      <c r="L7292" s="192" t="str">
        <f t="shared" si="113"/>
        <v>Beer500</v>
      </c>
      <c r="M7292" s="191">
        <f>VLOOKUP(L7292,'Slope %'!C:D,2,0)</f>
        <v>0.12</v>
      </c>
    </row>
    <row r="7293" spans="1:13" x14ac:dyDescent="0.25">
      <c r="A7293">
        <v>68269</v>
      </c>
      <c r="B7293" s="58" t="s">
        <v>5783</v>
      </c>
      <c r="C7293" s="58" t="s">
        <v>410</v>
      </c>
      <c r="D7293" s="58" t="s">
        <v>717</v>
      </c>
      <c r="E7293" s="58">
        <v>500</v>
      </c>
      <c r="F7293" s="58">
        <v>12</v>
      </c>
      <c r="G7293" s="59">
        <v>9.25</v>
      </c>
      <c r="H7293" s="58" t="s">
        <v>2181</v>
      </c>
      <c r="I7293" s="59">
        <v>8.99</v>
      </c>
      <c r="J7293">
        <v>1</v>
      </c>
      <c r="K7293" s="191"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3.61</v>
      </c>
      <c r="L7293" s="192" t="str">
        <f t="shared" si="113"/>
        <v>Beer500</v>
      </c>
      <c r="M7293" s="191">
        <f>VLOOKUP(L7293,'Slope %'!C:D,2,0)</f>
        <v>0.12</v>
      </c>
    </row>
    <row r="7294" spans="1:13" x14ac:dyDescent="0.25">
      <c r="A7294">
        <v>68271</v>
      </c>
      <c r="B7294" s="58" t="s">
        <v>5784</v>
      </c>
      <c r="C7294" s="58" t="s">
        <v>410</v>
      </c>
      <c r="D7294" s="58" t="s">
        <v>717</v>
      </c>
      <c r="E7294" s="58">
        <v>473</v>
      </c>
      <c r="F7294" s="58">
        <v>24</v>
      </c>
      <c r="G7294" s="59">
        <v>6</v>
      </c>
      <c r="H7294" s="58" t="s">
        <v>1887</v>
      </c>
      <c r="I7294" s="59">
        <v>4.8899999999999997</v>
      </c>
      <c r="J7294">
        <v>1</v>
      </c>
      <c r="K7294" s="191"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2.2200000000000002</v>
      </c>
      <c r="L7294" s="192" t="str">
        <f t="shared" si="113"/>
        <v>Beer473</v>
      </c>
      <c r="M7294" s="191">
        <f>VLOOKUP(L7294,'Slope %'!C:D,2,0)</f>
        <v>0.12</v>
      </c>
    </row>
    <row r="7295" spans="1:13" x14ac:dyDescent="0.25">
      <c r="A7295">
        <v>68271</v>
      </c>
      <c r="B7295" s="58" t="s">
        <v>5784</v>
      </c>
      <c r="C7295" s="58" t="s">
        <v>410</v>
      </c>
      <c r="D7295" s="58" t="s">
        <v>717</v>
      </c>
      <c r="E7295" s="58">
        <v>473</v>
      </c>
      <c r="F7295" s="58">
        <v>24</v>
      </c>
      <c r="G7295" s="59">
        <v>6</v>
      </c>
      <c r="H7295" s="58" t="s">
        <v>1887</v>
      </c>
      <c r="I7295" s="59">
        <v>4.8899999999999997</v>
      </c>
      <c r="J7295">
        <v>1</v>
      </c>
      <c r="K7295" s="191"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2.2200000000000002</v>
      </c>
      <c r="L7295" s="192" t="str">
        <f t="shared" si="113"/>
        <v>Beer473</v>
      </c>
      <c r="M7295" s="191">
        <f>VLOOKUP(L7295,'Slope %'!C:D,2,0)</f>
        <v>0.12</v>
      </c>
    </row>
    <row r="7296" spans="1:13" x14ac:dyDescent="0.25">
      <c r="A7296">
        <v>68272</v>
      </c>
      <c r="B7296" s="58" t="s">
        <v>5785</v>
      </c>
      <c r="C7296" s="58" t="s">
        <v>410</v>
      </c>
      <c r="D7296" s="58" t="s">
        <v>717</v>
      </c>
      <c r="E7296" s="58">
        <v>473</v>
      </c>
      <c r="F7296" s="58">
        <v>24</v>
      </c>
      <c r="G7296" s="59">
        <v>6.1</v>
      </c>
      <c r="H7296" s="58" t="s">
        <v>1526</v>
      </c>
      <c r="I7296" s="59">
        <v>3.99</v>
      </c>
      <c r="J7296">
        <v>1</v>
      </c>
      <c r="K7296" s="191"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2.25</v>
      </c>
      <c r="L7296" s="192" t="str">
        <f t="shared" si="113"/>
        <v>Beer473</v>
      </c>
      <c r="M7296" s="191">
        <f>VLOOKUP(L7296,'Slope %'!C:D,2,0)</f>
        <v>0.12</v>
      </c>
    </row>
    <row r="7297" spans="1:13" x14ac:dyDescent="0.25">
      <c r="A7297">
        <v>68272</v>
      </c>
      <c r="B7297" s="58" t="s">
        <v>5785</v>
      </c>
      <c r="C7297" s="58" t="s">
        <v>410</v>
      </c>
      <c r="D7297" s="58" t="s">
        <v>717</v>
      </c>
      <c r="E7297" s="58">
        <v>473</v>
      </c>
      <c r="F7297" s="58">
        <v>24</v>
      </c>
      <c r="G7297" s="59">
        <v>6.1</v>
      </c>
      <c r="H7297" s="58" t="s">
        <v>1526</v>
      </c>
      <c r="I7297" s="59">
        <v>3.99</v>
      </c>
      <c r="J7297">
        <v>1</v>
      </c>
      <c r="K7297" s="191"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2.25</v>
      </c>
      <c r="L7297" s="192" t="str">
        <f t="shared" si="113"/>
        <v>Beer473</v>
      </c>
      <c r="M7297" s="191">
        <f>VLOOKUP(L7297,'Slope %'!C:D,2,0)</f>
        <v>0.12</v>
      </c>
    </row>
    <row r="7298" spans="1:13" x14ac:dyDescent="0.25">
      <c r="A7298">
        <v>68273</v>
      </c>
      <c r="B7298" s="58" t="s">
        <v>5786</v>
      </c>
      <c r="C7298" s="58" t="s">
        <v>410</v>
      </c>
      <c r="D7298" s="58" t="s">
        <v>411</v>
      </c>
      <c r="E7298" s="58">
        <v>473</v>
      </c>
      <c r="F7298" s="58">
        <v>24</v>
      </c>
      <c r="G7298" s="59">
        <v>4.5</v>
      </c>
      <c r="H7298" s="58" t="s">
        <v>1200</v>
      </c>
      <c r="I7298" s="59">
        <v>3.99</v>
      </c>
      <c r="J7298">
        <v>1</v>
      </c>
      <c r="K7298" s="191"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1.66</v>
      </c>
      <c r="L7298" s="192" t="str">
        <f t="shared" si="113"/>
        <v>Beer473</v>
      </c>
      <c r="M7298" s="191">
        <f>VLOOKUP(L7298,'Slope %'!C:D,2,0)</f>
        <v>0.12</v>
      </c>
    </row>
    <row r="7299" spans="1:13" x14ac:dyDescent="0.25">
      <c r="A7299">
        <v>68273</v>
      </c>
      <c r="B7299" s="58" t="s">
        <v>5786</v>
      </c>
      <c r="C7299" s="58" t="s">
        <v>410</v>
      </c>
      <c r="D7299" s="58" t="s">
        <v>411</v>
      </c>
      <c r="E7299" s="58">
        <v>473</v>
      </c>
      <c r="F7299" s="58">
        <v>24</v>
      </c>
      <c r="G7299" s="59">
        <v>4.5</v>
      </c>
      <c r="H7299" s="58" t="s">
        <v>1200</v>
      </c>
      <c r="I7299" s="59">
        <v>3.99</v>
      </c>
      <c r="J7299">
        <v>1</v>
      </c>
      <c r="K7299" s="191"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1.66</v>
      </c>
      <c r="L7299" s="192" t="str">
        <f t="shared" ref="L7299:L7362" si="114">(_xlfn.CONCAT(C7299,E7299))</f>
        <v>Beer473</v>
      </c>
      <c r="M7299" s="191">
        <f>VLOOKUP(L7299,'Slope %'!C:D,2,0)</f>
        <v>0.12</v>
      </c>
    </row>
    <row r="7300" spans="1:13" x14ac:dyDescent="0.25">
      <c r="A7300">
        <v>68277</v>
      </c>
      <c r="B7300" s="58" t="s">
        <v>5787</v>
      </c>
      <c r="C7300" s="58" t="s">
        <v>410</v>
      </c>
      <c r="D7300" s="58" t="s">
        <v>717</v>
      </c>
      <c r="E7300" s="58">
        <v>473</v>
      </c>
      <c r="F7300" s="58">
        <v>24</v>
      </c>
      <c r="G7300" s="59">
        <v>5</v>
      </c>
      <c r="H7300" s="58" t="s">
        <v>1526</v>
      </c>
      <c r="I7300" s="59">
        <v>3.99</v>
      </c>
      <c r="J7300">
        <v>1</v>
      </c>
      <c r="K7300" s="191"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1.85</v>
      </c>
      <c r="L7300" s="192" t="str">
        <f t="shared" si="114"/>
        <v>Beer473</v>
      </c>
      <c r="M7300" s="191">
        <f>VLOOKUP(L7300,'Slope %'!C:D,2,0)</f>
        <v>0.12</v>
      </c>
    </row>
    <row r="7301" spans="1:13" x14ac:dyDescent="0.25">
      <c r="A7301">
        <v>68277</v>
      </c>
      <c r="B7301" s="58" t="s">
        <v>5787</v>
      </c>
      <c r="C7301" s="58" t="s">
        <v>410</v>
      </c>
      <c r="D7301" s="58" t="s">
        <v>717</v>
      </c>
      <c r="E7301" s="58">
        <v>473</v>
      </c>
      <c r="F7301" s="58">
        <v>24</v>
      </c>
      <c r="G7301" s="59">
        <v>5</v>
      </c>
      <c r="H7301" s="58" t="s">
        <v>1526</v>
      </c>
      <c r="I7301" s="59">
        <v>3.99</v>
      </c>
      <c r="J7301">
        <v>1</v>
      </c>
      <c r="K7301" s="191"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1.85</v>
      </c>
      <c r="L7301" s="192" t="str">
        <f t="shared" si="114"/>
        <v>Beer473</v>
      </c>
      <c r="M7301" s="191">
        <f>VLOOKUP(L7301,'Slope %'!C:D,2,0)</f>
        <v>0.12</v>
      </c>
    </row>
    <row r="7302" spans="1:13" x14ac:dyDescent="0.25">
      <c r="A7302">
        <v>68280</v>
      </c>
      <c r="B7302" s="58" t="s">
        <v>5788</v>
      </c>
      <c r="C7302" s="58" t="s">
        <v>410</v>
      </c>
      <c r="D7302" s="58" t="s">
        <v>906</v>
      </c>
      <c r="E7302" s="58">
        <v>473</v>
      </c>
      <c r="F7302" s="58">
        <v>24</v>
      </c>
      <c r="G7302" s="59">
        <v>4.2</v>
      </c>
      <c r="H7302" s="58" t="s">
        <v>1526</v>
      </c>
      <c r="I7302" s="59">
        <v>3.99</v>
      </c>
      <c r="J7302">
        <v>1</v>
      </c>
      <c r="K7302" s="191"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1.55</v>
      </c>
      <c r="L7302" s="192" t="str">
        <f t="shared" si="114"/>
        <v>Beer473</v>
      </c>
      <c r="M7302" s="191">
        <f>VLOOKUP(L7302,'Slope %'!C:D,2,0)</f>
        <v>0.12</v>
      </c>
    </row>
    <row r="7303" spans="1:13" x14ac:dyDescent="0.25">
      <c r="A7303">
        <v>68280</v>
      </c>
      <c r="B7303" s="58" t="s">
        <v>5788</v>
      </c>
      <c r="C7303" s="58" t="s">
        <v>410</v>
      </c>
      <c r="D7303" s="58" t="s">
        <v>906</v>
      </c>
      <c r="E7303" s="58">
        <v>473</v>
      </c>
      <c r="F7303" s="58">
        <v>24</v>
      </c>
      <c r="G7303" s="59">
        <v>4.2</v>
      </c>
      <c r="H7303" s="58" t="s">
        <v>1526</v>
      </c>
      <c r="I7303" s="59">
        <v>3.99</v>
      </c>
      <c r="J7303">
        <v>1</v>
      </c>
      <c r="K7303" s="191"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1.55</v>
      </c>
      <c r="L7303" s="192" t="str">
        <f t="shared" si="114"/>
        <v>Beer473</v>
      </c>
      <c r="M7303" s="191">
        <f>VLOOKUP(L7303,'Slope %'!C:D,2,0)</f>
        <v>0.12</v>
      </c>
    </row>
    <row r="7304" spans="1:13" x14ac:dyDescent="0.25">
      <c r="A7304">
        <v>68281</v>
      </c>
      <c r="B7304" s="58" t="s">
        <v>5789</v>
      </c>
      <c r="C7304" s="58" t="s">
        <v>410</v>
      </c>
      <c r="D7304" s="58" t="s">
        <v>906</v>
      </c>
      <c r="E7304" s="58">
        <v>473</v>
      </c>
      <c r="F7304" s="58">
        <v>24</v>
      </c>
      <c r="G7304" s="59">
        <v>5</v>
      </c>
      <c r="H7304" s="58" t="s">
        <v>1526</v>
      </c>
      <c r="I7304" s="59">
        <v>3.99</v>
      </c>
      <c r="J7304">
        <v>1</v>
      </c>
      <c r="K7304" s="191"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1.85</v>
      </c>
      <c r="L7304" s="192" t="str">
        <f t="shared" si="114"/>
        <v>Beer473</v>
      </c>
      <c r="M7304" s="191">
        <f>VLOOKUP(L7304,'Slope %'!C:D,2,0)</f>
        <v>0.12</v>
      </c>
    </row>
    <row r="7305" spans="1:13" x14ac:dyDescent="0.25">
      <c r="A7305">
        <v>68281</v>
      </c>
      <c r="B7305" s="58" t="s">
        <v>5789</v>
      </c>
      <c r="C7305" s="58" t="s">
        <v>410</v>
      </c>
      <c r="D7305" s="58" t="s">
        <v>906</v>
      </c>
      <c r="E7305" s="58">
        <v>473</v>
      </c>
      <c r="F7305" s="58">
        <v>24</v>
      </c>
      <c r="G7305" s="59">
        <v>5</v>
      </c>
      <c r="H7305" s="58" t="s">
        <v>1526</v>
      </c>
      <c r="I7305" s="59">
        <v>3.99</v>
      </c>
      <c r="J7305">
        <v>1</v>
      </c>
      <c r="K7305" s="191"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1.85</v>
      </c>
      <c r="L7305" s="192" t="str">
        <f t="shared" si="114"/>
        <v>Beer473</v>
      </c>
      <c r="M7305" s="191">
        <f>VLOOKUP(L7305,'Slope %'!C:D,2,0)</f>
        <v>0.12</v>
      </c>
    </row>
    <row r="7306" spans="1:13" x14ac:dyDescent="0.25">
      <c r="A7306">
        <v>68282</v>
      </c>
      <c r="B7306" s="58" t="s">
        <v>5790</v>
      </c>
      <c r="C7306" s="58" t="s">
        <v>410</v>
      </c>
      <c r="D7306" s="58" t="s">
        <v>717</v>
      </c>
      <c r="E7306" s="58">
        <v>473</v>
      </c>
      <c r="F7306" s="58">
        <v>24</v>
      </c>
      <c r="G7306" s="59">
        <v>9</v>
      </c>
      <c r="H7306" s="58" t="s">
        <v>1526</v>
      </c>
      <c r="I7306" s="59">
        <v>3.99</v>
      </c>
      <c r="J7306">
        <v>1</v>
      </c>
      <c r="K7306" s="191"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3.32</v>
      </c>
      <c r="L7306" s="192" t="str">
        <f t="shared" si="114"/>
        <v>Beer473</v>
      </c>
      <c r="M7306" s="191">
        <f>VLOOKUP(L7306,'Slope %'!C:D,2,0)</f>
        <v>0.12</v>
      </c>
    </row>
    <row r="7307" spans="1:13" x14ac:dyDescent="0.25">
      <c r="A7307">
        <v>68282</v>
      </c>
      <c r="B7307" s="58" t="s">
        <v>5790</v>
      </c>
      <c r="C7307" s="58" t="s">
        <v>410</v>
      </c>
      <c r="D7307" s="58" t="s">
        <v>717</v>
      </c>
      <c r="E7307" s="58">
        <v>473</v>
      </c>
      <c r="F7307" s="58">
        <v>24</v>
      </c>
      <c r="G7307" s="59">
        <v>9</v>
      </c>
      <c r="H7307" s="58" t="s">
        <v>1526</v>
      </c>
      <c r="I7307" s="59">
        <v>3.99</v>
      </c>
      <c r="J7307">
        <v>1</v>
      </c>
      <c r="K7307" s="191"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3.32</v>
      </c>
      <c r="L7307" s="192" t="str">
        <f t="shared" si="114"/>
        <v>Beer473</v>
      </c>
      <c r="M7307" s="191">
        <f>VLOOKUP(L7307,'Slope %'!C:D,2,0)</f>
        <v>0.12</v>
      </c>
    </row>
    <row r="7308" spans="1:13" x14ac:dyDescent="0.25">
      <c r="A7308">
        <v>68289</v>
      </c>
      <c r="B7308" s="58" t="s">
        <v>5791</v>
      </c>
      <c r="C7308" s="58" t="s">
        <v>423</v>
      </c>
      <c r="D7308" s="58" t="s">
        <v>465</v>
      </c>
      <c r="E7308" s="58">
        <v>750</v>
      </c>
      <c r="F7308" s="58">
        <v>12</v>
      </c>
      <c r="G7308" s="59">
        <v>12.5</v>
      </c>
      <c r="H7308" s="58" t="s">
        <v>541</v>
      </c>
      <c r="I7308" s="59">
        <v>21.99</v>
      </c>
      <c r="J7308">
        <v>1</v>
      </c>
      <c r="K7308" s="191"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7.32</v>
      </c>
      <c r="L7308" s="192" t="str">
        <f t="shared" si="114"/>
        <v>Wine750</v>
      </c>
      <c r="M7308" s="191">
        <f>VLOOKUP(L7308,'Slope %'!C:D,2,0)</f>
        <v>0.1</v>
      </c>
    </row>
    <row r="7309" spans="1:13" x14ac:dyDescent="0.25">
      <c r="A7309">
        <v>68290</v>
      </c>
      <c r="B7309" s="58" t="s">
        <v>5792</v>
      </c>
      <c r="C7309" s="58" t="s">
        <v>410</v>
      </c>
      <c r="D7309" s="58" t="s">
        <v>906</v>
      </c>
      <c r="E7309" s="58">
        <v>473</v>
      </c>
      <c r="F7309" s="58">
        <v>24</v>
      </c>
      <c r="G7309" s="59">
        <v>4.8</v>
      </c>
      <c r="H7309" s="58" t="s">
        <v>2280</v>
      </c>
      <c r="I7309" s="59">
        <v>4.99</v>
      </c>
      <c r="J7309">
        <v>1</v>
      </c>
      <c r="K7309" s="191"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1.77</v>
      </c>
      <c r="L7309" s="192" t="str">
        <f t="shared" si="114"/>
        <v>Beer473</v>
      </c>
      <c r="M7309" s="191">
        <f>VLOOKUP(L7309,'Slope %'!C:D,2,0)</f>
        <v>0.12</v>
      </c>
    </row>
    <row r="7310" spans="1:13" x14ac:dyDescent="0.25">
      <c r="A7310">
        <v>68290</v>
      </c>
      <c r="B7310" s="58" t="s">
        <v>5792</v>
      </c>
      <c r="C7310" s="58" t="s">
        <v>410</v>
      </c>
      <c r="D7310" s="58" t="s">
        <v>906</v>
      </c>
      <c r="E7310" s="58">
        <v>473</v>
      </c>
      <c r="F7310" s="58">
        <v>24</v>
      </c>
      <c r="G7310" s="59">
        <v>4.8</v>
      </c>
      <c r="H7310" s="58" t="s">
        <v>2280</v>
      </c>
      <c r="I7310" s="59">
        <v>4.99</v>
      </c>
      <c r="J7310">
        <v>1</v>
      </c>
      <c r="K7310" s="191"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1.77</v>
      </c>
      <c r="L7310" s="192" t="str">
        <f t="shared" si="114"/>
        <v>Beer473</v>
      </c>
      <c r="M7310" s="191">
        <f>VLOOKUP(L7310,'Slope %'!C:D,2,0)</f>
        <v>0.12</v>
      </c>
    </row>
    <row r="7311" spans="1:13" x14ac:dyDescent="0.25">
      <c r="A7311">
        <v>68295</v>
      </c>
      <c r="B7311" s="58" t="s">
        <v>5793</v>
      </c>
      <c r="C7311" s="58" t="s">
        <v>673</v>
      </c>
      <c r="D7311" s="58" t="s">
        <v>1398</v>
      </c>
      <c r="E7311" s="58">
        <v>473</v>
      </c>
      <c r="F7311" s="58">
        <v>24</v>
      </c>
      <c r="G7311" s="59">
        <v>5</v>
      </c>
      <c r="H7311" s="58" t="s">
        <v>1887</v>
      </c>
      <c r="I7311" s="59">
        <v>4.8899999999999997</v>
      </c>
      <c r="J7311">
        <v>1</v>
      </c>
      <c r="K7311" s="191"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1.96</v>
      </c>
      <c r="L7311" s="192" t="str">
        <f t="shared" si="114"/>
        <v>Ready to Drink473</v>
      </c>
      <c r="M7311" s="191">
        <f>VLOOKUP(L7311,'Slope %'!C:D,2,0)</f>
        <v>0.12</v>
      </c>
    </row>
    <row r="7312" spans="1:13" x14ac:dyDescent="0.25">
      <c r="A7312">
        <v>68295</v>
      </c>
      <c r="B7312" s="58" t="s">
        <v>5793</v>
      </c>
      <c r="C7312" s="58" t="s">
        <v>673</v>
      </c>
      <c r="D7312" s="58" t="s">
        <v>1398</v>
      </c>
      <c r="E7312" s="58">
        <v>473</v>
      </c>
      <c r="F7312" s="58">
        <v>24</v>
      </c>
      <c r="G7312" s="59">
        <v>5</v>
      </c>
      <c r="H7312" s="58" t="s">
        <v>1887</v>
      </c>
      <c r="I7312" s="59">
        <v>4.8899999999999997</v>
      </c>
      <c r="J7312">
        <v>1</v>
      </c>
      <c r="K7312" s="191"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1.96</v>
      </c>
      <c r="L7312" s="192" t="str">
        <f t="shared" si="114"/>
        <v>Ready to Drink473</v>
      </c>
      <c r="M7312" s="191">
        <f>VLOOKUP(L7312,'Slope %'!C:D,2,0)</f>
        <v>0.12</v>
      </c>
    </row>
    <row r="7313" spans="1:13" x14ac:dyDescent="0.25">
      <c r="A7313">
        <v>68297</v>
      </c>
      <c r="B7313" s="58" t="s">
        <v>5794</v>
      </c>
      <c r="C7313" s="58" t="s">
        <v>423</v>
      </c>
      <c r="D7313" s="58" t="s">
        <v>444</v>
      </c>
      <c r="E7313" s="58">
        <v>750</v>
      </c>
      <c r="F7313" s="58">
        <v>12</v>
      </c>
      <c r="G7313" s="59">
        <v>12</v>
      </c>
      <c r="H7313" s="58" t="s">
        <v>5708</v>
      </c>
      <c r="I7313" s="59">
        <v>17.850000000000001</v>
      </c>
      <c r="J7313">
        <v>1</v>
      </c>
      <c r="K7313" s="191"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7.03</v>
      </c>
      <c r="L7313" s="192" t="str">
        <f t="shared" si="114"/>
        <v>Wine750</v>
      </c>
      <c r="M7313" s="191">
        <f>VLOOKUP(L7313,'Slope %'!C:D,2,0)</f>
        <v>0.1</v>
      </c>
    </row>
    <row r="7314" spans="1:13" x14ac:dyDescent="0.25">
      <c r="A7314">
        <v>68298</v>
      </c>
      <c r="B7314" s="58" t="s">
        <v>5795</v>
      </c>
      <c r="C7314" s="58" t="s">
        <v>673</v>
      </c>
      <c r="D7314" s="58" t="s">
        <v>1122</v>
      </c>
      <c r="E7314" s="58">
        <v>30000</v>
      </c>
      <c r="F7314" s="58">
        <v>1</v>
      </c>
      <c r="G7314" s="59">
        <v>6.5</v>
      </c>
      <c r="H7314" s="58" t="s">
        <v>3275</v>
      </c>
      <c r="I7314" s="59">
        <v>285</v>
      </c>
      <c r="J7314">
        <v>1</v>
      </c>
      <c r="K7314" s="191"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152.24</v>
      </c>
      <c r="L7314" s="192" t="str">
        <f t="shared" si="114"/>
        <v>Ready to Drink30000</v>
      </c>
      <c r="M7314" s="191" t="e">
        <f>VLOOKUP(L7314,'Slope %'!C:D,2,0)</f>
        <v>#N/A</v>
      </c>
    </row>
    <row r="7315" spans="1:13" x14ac:dyDescent="0.25">
      <c r="A7315">
        <v>68298</v>
      </c>
      <c r="B7315" s="58" t="s">
        <v>5795</v>
      </c>
      <c r="C7315" s="58" t="s">
        <v>673</v>
      </c>
      <c r="D7315" s="58" t="s">
        <v>1122</v>
      </c>
      <c r="E7315" s="58">
        <v>30000</v>
      </c>
      <c r="F7315" s="58">
        <v>1</v>
      </c>
      <c r="G7315" s="59">
        <v>6.5</v>
      </c>
      <c r="H7315" s="58" t="s">
        <v>2967</v>
      </c>
      <c r="I7315" s="59">
        <v>285</v>
      </c>
      <c r="J7315">
        <v>1</v>
      </c>
      <c r="K7315" s="191"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152.24</v>
      </c>
      <c r="L7315" s="192" t="str">
        <f t="shared" si="114"/>
        <v>Ready to Drink30000</v>
      </c>
      <c r="M7315" s="191" t="e">
        <f>VLOOKUP(L7315,'Slope %'!C:D,2,0)</f>
        <v>#N/A</v>
      </c>
    </row>
    <row r="7316" spans="1:13" x14ac:dyDescent="0.25">
      <c r="A7316">
        <v>68301</v>
      </c>
      <c r="B7316" s="58" t="s">
        <v>5796</v>
      </c>
      <c r="C7316" s="58" t="s">
        <v>423</v>
      </c>
      <c r="D7316" s="58" t="s">
        <v>803</v>
      </c>
      <c r="E7316" s="58">
        <v>750</v>
      </c>
      <c r="F7316" s="58">
        <v>6</v>
      </c>
      <c r="G7316" s="59">
        <v>14</v>
      </c>
      <c r="H7316" s="58" t="s">
        <v>539</v>
      </c>
      <c r="I7316" s="59">
        <v>43.99</v>
      </c>
      <c r="J7316">
        <v>1</v>
      </c>
      <c r="K7316" s="191"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8.1999999999999993</v>
      </c>
      <c r="L7316" s="192" t="str">
        <f t="shared" si="114"/>
        <v>Wine750</v>
      </c>
      <c r="M7316" s="191">
        <f>VLOOKUP(L7316,'Slope %'!C:D,2,0)</f>
        <v>0.1</v>
      </c>
    </row>
    <row r="7317" spans="1:13" x14ac:dyDescent="0.25">
      <c r="A7317">
        <v>68307</v>
      </c>
      <c r="B7317" s="58" t="s">
        <v>5797</v>
      </c>
      <c r="C7317" s="58" t="s">
        <v>423</v>
      </c>
      <c r="D7317" s="58" t="s">
        <v>436</v>
      </c>
      <c r="E7317" s="58">
        <v>750</v>
      </c>
      <c r="F7317" s="58">
        <v>12</v>
      </c>
      <c r="G7317" s="59">
        <v>13</v>
      </c>
      <c r="H7317" s="58" t="s">
        <v>448</v>
      </c>
      <c r="I7317" s="59">
        <v>22.49</v>
      </c>
      <c r="J7317">
        <v>1</v>
      </c>
      <c r="K7317" s="191"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7.61</v>
      </c>
      <c r="L7317" s="192" t="str">
        <f t="shared" si="114"/>
        <v>Wine750</v>
      </c>
      <c r="M7317" s="191">
        <f>VLOOKUP(L7317,'Slope %'!C:D,2,0)</f>
        <v>0.1</v>
      </c>
    </row>
    <row r="7318" spans="1:13" x14ac:dyDescent="0.25">
      <c r="A7318">
        <v>68308</v>
      </c>
      <c r="B7318" s="58" t="s">
        <v>5798</v>
      </c>
      <c r="C7318" s="58" t="s">
        <v>410</v>
      </c>
      <c r="D7318" s="58" t="s">
        <v>621</v>
      </c>
      <c r="E7318" s="58">
        <v>5325</v>
      </c>
      <c r="F7318" s="58">
        <v>1</v>
      </c>
      <c r="G7318" s="59">
        <v>4</v>
      </c>
      <c r="H7318" s="58" t="s">
        <v>1283</v>
      </c>
      <c r="I7318" s="59">
        <v>28.99</v>
      </c>
      <c r="J7318">
        <v>15</v>
      </c>
      <c r="K7318" s="191"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16.63</v>
      </c>
      <c r="L7318" s="192" t="str">
        <f t="shared" si="114"/>
        <v>Beer5325</v>
      </c>
      <c r="M7318" s="191">
        <f>VLOOKUP(L7318,'Slope %'!C:D,2,0)</f>
        <v>0.05</v>
      </c>
    </row>
    <row r="7319" spans="1:13" x14ac:dyDescent="0.25">
      <c r="A7319">
        <v>68309</v>
      </c>
      <c r="B7319" s="58" t="s">
        <v>5799</v>
      </c>
      <c r="C7319" s="58" t="s">
        <v>410</v>
      </c>
      <c r="D7319" s="58" t="s">
        <v>677</v>
      </c>
      <c r="E7319" s="58">
        <v>473</v>
      </c>
      <c r="F7319" s="58">
        <v>24</v>
      </c>
      <c r="G7319" s="59">
        <v>4.5</v>
      </c>
      <c r="H7319" s="58" t="s">
        <v>2482</v>
      </c>
      <c r="I7319" s="59">
        <v>4.79</v>
      </c>
      <c r="J7319">
        <v>1</v>
      </c>
      <c r="K7319" s="191"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1.66</v>
      </c>
      <c r="L7319" s="192" t="str">
        <f t="shared" si="114"/>
        <v>Beer473</v>
      </c>
      <c r="M7319" s="191">
        <f>VLOOKUP(L7319,'Slope %'!C:D,2,0)</f>
        <v>0.12</v>
      </c>
    </row>
    <row r="7320" spans="1:13" x14ac:dyDescent="0.25">
      <c r="A7320">
        <v>68310</v>
      </c>
      <c r="B7320" s="58" t="s">
        <v>5800</v>
      </c>
      <c r="C7320" s="58" t="s">
        <v>410</v>
      </c>
      <c r="D7320" s="58" t="s">
        <v>621</v>
      </c>
      <c r="E7320" s="58">
        <v>473</v>
      </c>
      <c r="F7320" s="58">
        <v>24</v>
      </c>
      <c r="G7320" s="59">
        <v>4</v>
      </c>
      <c r="H7320" s="58" t="s">
        <v>1283</v>
      </c>
      <c r="I7320" s="59">
        <v>2.79</v>
      </c>
      <c r="J7320">
        <v>1</v>
      </c>
      <c r="K7320" s="191"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1.48</v>
      </c>
      <c r="L7320" s="192" t="str">
        <f t="shared" si="114"/>
        <v>Beer473</v>
      </c>
      <c r="M7320" s="191">
        <f>VLOOKUP(L7320,'Slope %'!C:D,2,0)</f>
        <v>0.12</v>
      </c>
    </row>
    <row r="7321" spans="1:13" x14ac:dyDescent="0.25">
      <c r="A7321">
        <v>68340</v>
      </c>
      <c r="B7321" s="58" t="s">
        <v>1477</v>
      </c>
      <c r="C7321" s="58" t="s">
        <v>414</v>
      </c>
      <c r="D7321" s="58" t="s">
        <v>1475</v>
      </c>
      <c r="E7321" s="58">
        <v>700</v>
      </c>
      <c r="F7321" s="58">
        <v>6</v>
      </c>
      <c r="G7321" s="59">
        <v>40</v>
      </c>
      <c r="H7321" s="58" t="s">
        <v>600</v>
      </c>
      <c r="I7321" s="59">
        <v>64.989999999999995</v>
      </c>
      <c r="J7321">
        <v>1</v>
      </c>
      <c r="K7321" s="191"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21.86</v>
      </c>
      <c r="L7321" s="192" t="str">
        <f t="shared" si="114"/>
        <v>Spirits700</v>
      </c>
      <c r="M7321" s="191">
        <f>VLOOKUP(L7321,'Slope %'!C:D,2,0)</f>
        <v>7.0000000000000007E-2</v>
      </c>
    </row>
    <row r="7322" spans="1:13" x14ac:dyDescent="0.25">
      <c r="A7322">
        <v>68341</v>
      </c>
      <c r="B7322" s="58" t="s">
        <v>5801</v>
      </c>
      <c r="C7322" s="58" t="s">
        <v>414</v>
      </c>
      <c r="D7322" s="58" t="s">
        <v>870</v>
      </c>
      <c r="E7322" s="58">
        <v>750</v>
      </c>
      <c r="F7322" s="58">
        <v>12</v>
      </c>
      <c r="G7322" s="59">
        <v>15</v>
      </c>
      <c r="H7322" s="58" t="s">
        <v>437</v>
      </c>
      <c r="I7322" s="59">
        <v>21.99</v>
      </c>
      <c r="J7322">
        <v>1</v>
      </c>
      <c r="K7322" s="191"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8.7799999999999994</v>
      </c>
      <c r="L7322" s="192" t="str">
        <f t="shared" si="114"/>
        <v>Spirits750</v>
      </c>
      <c r="M7322" s="191">
        <f>VLOOKUP(L7322,'Slope %'!C:D,2,0)</f>
        <v>7.0000000000000007E-2</v>
      </c>
    </row>
    <row r="7323" spans="1:13" x14ac:dyDescent="0.25">
      <c r="A7323">
        <v>68343</v>
      </c>
      <c r="B7323" s="58" t="s">
        <v>5802</v>
      </c>
      <c r="C7323" s="58" t="s">
        <v>673</v>
      </c>
      <c r="D7323" s="58" t="s">
        <v>1122</v>
      </c>
      <c r="E7323" s="58">
        <v>50000</v>
      </c>
      <c r="F7323" s="58">
        <v>1</v>
      </c>
      <c r="G7323" s="59">
        <v>6.5</v>
      </c>
      <c r="H7323" s="58" t="s">
        <v>3275</v>
      </c>
      <c r="I7323" s="59">
        <v>475</v>
      </c>
      <c r="J7323">
        <v>1</v>
      </c>
      <c r="K7323" s="191"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253.73</v>
      </c>
      <c r="L7323" s="192" t="str">
        <f t="shared" si="114"/>
        <v>Ready to Drink50000</v>
      </c>
      <c r="M7323" s="191" t="e">
        <f>VLOOKUP(L7323,'Slope %'!C:D,2,0)</f>
        <v>#N/A</v>
      </c>
    </row>
    <row r="7324" spans="1:13" x14ac:dyDescent="0.25">
      <c r="A7324">
        <v>68343</v>
      </c>
      <c r="B7324" s="58" t="s">
        <v>5802</v>
      </c>
      <c r="C7324" s="58" t="s">
        <v>673</v>
      </c>
      <c r="D7324" s="58" t="s">
        <v>1122</v>
      </c>
      <c r="E7324" s="58">
        <v>50000</v>
      </c>
      <c r="F7324" s="58">
        <v>1</v>
      </c>
      <c r="G7324" s="59">
        <v>6.5</v>
      </c>
      <c r="H7324" s="58" t="s">
        <v>2967</v>
      </c>
      <c r="I7324" s="59">
        <v>475</v>
      </c>
      <c r="J7324">
        <v>1</v>
      </c>
      <c r="K7324" s="191"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253.73</v>
      </c>
      <c r="L7324" s="192" t="str">
        <f t="shared" si="114"/>
        <v>Ready to Drink50000</v>
      </c>
      <c r="M7324" s="191" t="e">
        <f>VLOOKUP(L7324,'Slope %'!C:D,2,0)</f>
        <v>#N/A</v>
      </c>
    </row>
    <row r="7325" spans="1:13" x14ac:dyDescent="0.25">
      <c r="A7325">
        <v>68345</v>
      </c>
      <c r="B7325" s="58" t="s">
        <v>5803</v>
      </c>
      <c r="C7325" s="58" t="s">
        <v>673</v>
      </c>
      <c r="D7325" s="58" t="s">
        <v>1122</v>
      </c>
      <c r="E7325" s="58">
        <v>30000</v>
      </c>
      <c r="F7325" s="58">
        <v>1</v>
      </c>
      <c r="G7325" s="59">
        <v>6.5</v>
      </c>
      <c r="H7325" s="58" t="s">
        <v>3275</v>
      </c>
      <c r="I7325" s="59">
        <v>285</v>
      </c>
      <c r="J7325">
        <v>1</v>
      </c>
      <c r="K7325" s="191"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152.24</v>
      </c>
      <c r="L7325" s="192" t="str">
        <f t="shared" si="114"/>
        <v>Ready to Drink30000</v>
      </c>
      <c r="M7325" s="191" t="e">
        <f>VLOOKUP(L7325,'Slope %'!C:D,2,0)</f>
        <v>#N/A</v>
      </c>
    </row>
    <row r="7326" spans="1:13" x14ac:dyDescent="0.25">
      <c r="A7326">
        <v>68345</v>
      </c>
      <c r="B7326" s="58" t="s">
        <v>5803</v>
      </c>
      <c r="C7326" s="58" t="s">
        <v>673</v>
      </c>
      <c r="D7326" s="58" t="s">
        <v>1122</v>
      </c>
      <c r="E7326" s="58">
        <v>30000</v>
      </c>
      <c r="F7326" s="58">
        <v>1</v>
      </c>
      <c r="G7326" s="59">
        <v>6.5</v>
      </c>
      <c r="H7326" s="58" t="s">
        <v>2967</v>
      </c>
      <c r="I7326" s="59">
        <v>285</v>
      </c>
      <c r="J7326">
        <v>1</v>
      </c>
      <c r="K7326" s="191"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152.24</v>
      </c>
      <c r="L7326" s="192" t="str">
        <f t="shared" si="114"/>
        <v>Ready to Drink30000</v>
      </c>
      <c r="M7326" s="191" t="e">
        <f>VLOOKUP(L7326,'Slope %'!C:D,2,0)</f>
        <v>#N/A</v>
      </c>
    </row>
    <row r="7327" spans="1:13" x14ac:dyDescent="0.25">
      <c r="A7327">
        <v>68351</v>
      </c>
      <c r="B7327" s="58" t="s">
        <v>5804</v>
      </c>
      <c r="C7327" s="58" t="s">
        <v>673</v>
      </c>
      <c r="D7327" s="58" t="s">
        <v>1122</v>
      </c>
      <c r="E7327" s="58">
        <v>4260</v>
      </c>
      <c r="F7327" s="58">
        <v>2</v>
      </c>
      <c r="G7327" s="59">
        <v>6.5</v>
      </c>
      <c r="H7327" s="58" t="s">
        <v>3275</v>
      </c>
      <c r="I7327" s="59">
        <v>59.88</v>
      </c>
      <c r="J7327">
        <v>12</v>
      </c>
      <c r="K7327" s="191"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21.62</v>
      </c>
      <c r="L7327" s="192" t="str">
        <f t="shared" si="114"/>
        <v>Ready to Drink4260</v>
      </c>
      <c r="M7327" s="191">
        <f>VLOOKUP(L7327,'Slope %'!C:D,2,0)</f>
        <v>7.0000000000000007E-2</v>
      </c>
    </row>
    <row r="7328" spans="1:13" x14ac:dyDescent="0.25">
      <c r="A7328">
        <v>68351</v>
      </c>
      <c r="B7328" s="58" t="s">
        <v>5804</v>
      </c>
      <c r="C7328" s="58" t="s">
        <v>673</v>
      </c>
      <c r="D7328" s="58" t="s">
        <v>1122</v>
      </c>
      <c r="E7328" s="58">
        <v>4260</v>
      </c>
      <c r="F7328" s="58">
        <v>2</v>
      </c>
      <c r="G7328" s="59">
        <v>6.5</v>
      </c>
      <c r="H7328" s="58" t="s">
        <v>2967</v>
      </c>
      <c r="I7328" s="59">
        <v>59.88</v>
      </c>
      <c r="J7328">
        <v>12</v>
      </c>
      <c r="K7328" s="191"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21.62</v>
      </c>
      <c r="L7328" s="192" t="str">
        <f t="shared" si="114"/>
        <v>Ready to Drink4260</v>
      </c>
      <c r="M7328" s="191">
        <f>VLOOKUP(L7328,'Slope %'!C:D,2,0)</f>
        <v>7.0000000000000007E-2</v>
      </c>
    </row>
    <row r="7329" spans="1:13" x14ac:dyDescent="0.25">
      <c r="A7329">
        <v>68352</v>
      </c>
      <c r="B7329" s="58" t="s">
        <v>5805</v>
      </c>
      <c r="C7329" s="58" t="s">
        <v>414</v>
      </c>
      <c r="D7329" s="58" t="s">
        <v>488</v>
      </c>
      <c r="E7329" s="58">
        <v>750</v>
      </c>
      <c r="F7329" s="58">
        <v>6</v>
      </c>
      <c r="G7329" s="59">
        <v>40</v>
      </c>
      <c r="H7329" s="58" t="s">
        <v>448</v>
      </c>
      <c r="I7329" s="59">
        <v>39.99</v>
      </c>
      <c r="J7329">
        <v>1</v>
      </c>
      <c r="K7329" s="191"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23.42</v>
      </c>
      <c r="L7329" s="192" t="str">
        <f t="shared" si="114"/>
        <v>Spirits750</v>
      </c>
      <c r="M7329" s="191">
        <f>VLOOKUP(L7329,'Slope %'!C:D,2,0)</f>
        <v>7.0000000000000007E-2</v>
      </c>
    </row>
    <row r="7330" spans="1:13" x14ac:dyDescent="0.25">
      <c r="A7330">
        <v>68353</v>
      </c>
      <c r="B7330" s="58" t="s">
        <v>5806</v>
      </c>
      <c r="C7330" s="58" t="s">
        <v>423</v>
      </c>
      <c r="D7330" s="58" t="s">
        <v>602</v>
      </c>
      <c r="E7330" s="58">
        <v>750</v>
      </c>
      <c r="F7330" s="58">
        <v>6</v>
      </c>
      <c r="G7330" s="59">
        <v>13</v>
      </c>
      <c r="H7330" s="58" t="s">
        <v>2964</v>
      </c>
      <c r="I7330" s="59">
        <v>24.99</v>
      </c>
      <c r="J7330">
        <v>1</v>
      </c>
      <c r="K7330" s="191"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7.61</v>
      </c>
      <c r="L7330" s="192" t="str">
        <f t="shared" si="114"/>
        <v>Wine750</v>
      </c>
      <c r="M7330" s="191">
        <f>VLOOKUP(L7330,'Slope %'!C:D,2,0)</f>
        <v>0.1</v>
      </c>
    </row>
    <row r="7331" spans="1:13" x14ac:dyDescent="0.25">
      <c r="A7331">
        <v>68361</v>
      </c>
      <c r="B7331" s="58" t="s">
        <v>5807</v>
      </c>
      <c r="C7331" s="58" t="s">
        <v>410</v>
      </c>
      <c r="D7331" s="58" t="s">
        <v>717</v>
      </c>
      <c r="E7331" s="58">
        <v>473</v>
      </c>
      <c r="F7331" s="58">
        <v>24</v>
      </c>
      <c r="G7331" s="59">
        <v>6.3</v>
      </c>
      <c r="H7331" s="58" t="s">
        <v>1855</v>
      </c>
      <c r="I7331" s="59">
        <v>4.99</v>
      </c>
      <c r="J7331">
        <v>1</v>
      </c>
      <c r="K7331" s="191"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2.33</v>
      </c>
      <c r="L7331" s="192" t="str">
        <f t="shared" si="114"/>
        <v>Beer473</v>
      </c>
      <c r="M7331" s="191">
        <f>VLOOKUP(L7331,'Slope %'!C:D,2,0)</f>
        <v>0.12</v>
      </c>
    </row>
    <row r="7332" spans="1:13" x14ac:dyDescent="0.25">
      <c r="A7332">
        <v>68361</v>
      </c>
      <c r="B7332" s="58" t="s">
        <v>5807</v>
      </c>
      <c r="C7332" s="58" t="s">
        <v>410</v>
      </c>
      <c r="D7332" s="58" t="s">
        <v>717</v>
      </c>
      <c r="E7332" s="58">
        <v>473</v>
      </c>
      <c r="F7332" s="58">
        <v>24</v>
      </c>
      <c r="G7332" s="59">
        <v>6.3</v>
      </c>
      <c r="H7332" s="58" t="s">
        <v>1855</v>
      </c>
      <c r="I7332" s="59">
        <v>4.99</v>
      </c>
      <c r="J7332">
        <v>1</v>
      </c>
      <c r="K7332" s="191"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2.33</v>
      </c>
      <c r="L7332" s="192" t="str">
        <f t="shared" si="114"/>
        <v>Beer473</v>
      </c>
      <c r="M7332" s="191">
        <f>VLOOKUP(L7332,'Slope %'!C:D,2,0)</f>
        <v>0.12</v>
      </c>
    </row>
    <row r="7333" spans="1:13" x14ac:dyDescent="0.25">
      <c r="A7333">
        <v>68367</v>
      </c>
      <c r="B7333" s="58" t="s">
        <v>5808</v>
      </c>
      <c r="C7333" s="58" t="s">
        <v>423</v>
      </c>
      <c r="D7333" s="58" t="s">
        <v>473</v>
      </c>
      <c r="E7333" s="58">
        <v>750</v>
      </c>
      <c r="F7333" s="58">
        <v>6</v>
      </c>
      <c r="G7333" s="59">
        <v>13</v>
      </c>
      <c r="H7333" s="58" t="s">
        <v>2964</v>
      </c>
      <c r="I7333" s="59">
        <v>24.99</v>
      </c>
      <c r="J7333">
        <v>1</v>
      </c>
      <c r="K7333" s="191"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7.61</v>
      </c>
      <c r="L7333" s="192" t="str">
        <f t="shared" si="114"/>
        <v>Wine750</v>
      </c>
      <c r="M7333" s="191">
        <f>VLOOKUP(L7333,'Slope %'!C:D,2,0)</f>
        <v>0.1</v>
      </c>
    </row>
    <row r="7334" spans="1:13" x14ac:dyDescent="0.25">
      <c r="A7334">
        <v>68370</v>
      </c>
      <c r="B7334" s="58" t="s">
        <v>5809</v>
      </c>
      <c r="C7334" s="58" t="s">
        <v>414</v>
      </c>
      <c r="D7334" s="58" t="s">
        <v>3087</v>
      </c>
      <c r="E7334" s="58">
        <v>360</v>
      </c>
      <c r="F7334" s="58">
        <v>20</v>
      </c>
      <c r="G7334" s="59">
        <v>12.5</v>
      </c>
      <c r="H7334" s="58" t="s">
        <v>600</v>
      </c>
      <c r="I7334" s="59">
        <v>11.29</v>
      </c>
      <c r="J7334">
        <v>1</v>
      </c>
      <c r="K7334" s="191"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3.99</v>
      </c>
      <c r="L7334" s="192" t="str">
        <f t="shared" si="114"/>
        <v>Spirits360</v>
      </c>
      <c r="M7334" s="191">
        <f>VLOOKUP(L7334,'Slope %'!C:D,2,0)</f>
        <v>0.1</v>
      </c>
    </row>
    <row r="7335" spans="1:13" x14ac:dyDescent="0.25">
      <c r="A7335">
        <v>68377</v>
      </c>
      <c r="B7335" s="58" t="s">
        <v>5810</v>
      </c>
      <c r="C7335" s="58" t="s">
        <v>414</v>
      </c>
      <c r="D7335" s="58" t="s">
        <v>460</v>
      </c>
      <c r="E7335" s="58">
        <v>750</v>
      </c>
      <c r="F7335" s="58">
        <v>6</v>
      </c>
      <c r="G7335" s="59">
        <v>42.5</v>
      </c>
      <c r="H7335" s="58" t="s">
        <v>483</v>
      </c>
      <c r="I7335" s="59">
        <v>54.99</v>
      </c>
      <c r="J7335">
        <v>1</v>
      </c>
      <c r="K7335" s="191"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24.88</v>
      </c>
      <c r="L7335" s="192" t="str">
        <f t="shared" si="114"/>
        <v>Spirits750</v>
      </c>
      <c r="M7335" s="191">
        <f>VLOOKUP(L7335,'Slope %'!C:D,2,0)</f>
        <v>7.0000000000000007E-2</v>
      </c>
    </row>
    <row r="7336" spans="1:13" x14ac:dyDescent="0.25">
      <c r="A7336">
        <v>68379</v>
      </c>
      <c r="B7336" s="58" t="s">
        <v>5811</v>
      </c>
      <c r="C7336" s="58" t="s">
        <v>414</v>
      </c>
      <c r="D7336" s="58" t="s">
        <v>2797</v>
      </c>
      <c r="E7336" s="58">
        <v>200</v>
      </c>
      <c r="F7336" s="58">
        <v>30</v>
      </c>
      <c r="G7336" s="59">
        <v>49.5</v>
      </c>
      <c r="H7336" s="58" t="s">
        <v>421</v>
      </c>
      <c r="I7336" s="59">
        <v>12.99</v>
      </c>
      <c r="J7336">
        <v>4</v>
      </c>
      <c r="K7336" s="191"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10.53</v>
      </c>
      <c r="L7336" s="192" t="str">
        <f t="shared" si="114"/>
        <v>Spirits200</v>
      </c>
      <c r="M7336" s="191">
        <f>VLOOKUP(L7336,'Slope %'!C:D,2,0)</f>
        <v>0.1</v>
      </c>
    </row>
    <row r="7337" spans="1:13" x14ac:dyDescent="0.25">
      <c r="A7337">
        <v>68385</v>
      </c>
      <c r="B7337" s="58" t="s">
        <v>5812</v>
      </c>
      <c r="C7337" s="58" t="s">
        <v>410</v>
      </c>
      <c r="D7337" s="58" t="s">
        <v>411</v>
      </c>
      <c r="E7337" s="58">
        <v>710</v>
      </c>
      <c r="F7337" s="58">
        <v>18</v>
      </c>
      <c r="G7337" s="59">
        <v>5.5</v>
      </c>
      <c r="H7337" s="58" t="s">
        <v>697</v>
      </c>
      <c r="I7337" s="59">
        <v>3.49</v>
      </c>
      <c r="J7337">
        <v>1</v>
      </c>
      <c r="K7337" s="191"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3.05</v>
      </c>
      <c r="L7337" s="192" t="str">
        <f t="shared" si="114"/>
        <v>Beer710</v>
      </c>
      <c r="M7337" s="191">
        <f>VLOOKUP(L7337,'Slope %'!C:D,2,0)</f>
        <v>0.12</v>
      </c>
    </row>
    <row r="7338" spans="1:13" x14ac:dyDescent="0.25">
      <c r="A7338">
        <v>68385</v>
      </c>
      <c r="B7338" s="58" t="s">
        <v>5812</v>
      </c>
      <c r="C7338" s="58" t="s">
        <v>410</v>
      </c>
      <c r="D7338" s="58" t="s">
        <v>411</v>
      </c>
      <c r="E7338" s="58">
        <v>710</v>
      </c>
      <c r="F7338" s="58">
        <v>18</v>
      </c>
      <c r="G7338" s="59">
        <v>5.5</v>
      </c>
      <c r="H7338" s="58" t="s">
        <v>697</v>
      </c>
      <c r="I7338" s="59">
        <v>3.49</v>
      </c>
      <c r="J7338">
        <v>1</v>
      </c>
      <c r="K7338" s="191"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3.05</v>
      </c>
      <c r="L7338" s="192" t="str">
        <f t="shared" si="114"/>
        <v>Beer710</v>
      </c>
      <c r="M7338" s="191">
        <f>VLOOKUP(L7338,'Slope %'!C:D,2,0)</f>
        <v>0.12</v>
      </c>
    </row>
    <row r="7339" spans="1:13" x14ac:dyDescent="0.25">
      <c r="A7339">
        <v>68417</v>
      </c>
      <c r="B7339" s="58" t="s">
        <v>5813</v>
      </c>
      <c r="C7339" s="58" t="s">
        <v>673</v>
      </c>
      <c r="D7339" s="58" t="s">
        <v>750</v>
      </c>
      <c r="E7339" s="58">
        <v>200</v>
      </c>
      <c r="F7339" s="58">
        <v>27</v>
      </c>
      <c r="G7339" s="59">
        <v>13.5</v>
      </c>
      <c r="H7339" s="58" t="s">
        <v>1526</v>
      </c>
      <c r="I7339" s="59">
        <v>4.99</v>
      </c>
      <c r="J7339">
        <v>1</v>
      </c>
      <c r="K7339" s="191"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2.87</v>
      </c>
      <c r="L7339" s="192" t="str">
        <f t="shared" si="114"/>
        <v>Ready to Drink200</v>
      </c>
      <c r="M7339" s="191">
        <f>VLOOKUP(L7339,'Slope %'!C:D,2,0)</f>
        <v>0.12</v>
      </c>
    </row>
    <row r="7340" spans="1:13" x14ac:dyDescent="0.25">
      <c r="A7340">
        <v>68418</v>
      </c>
      <c r="B7340" s="58" t="s">
        <v>5814</v>
      </c>
      <c r="C7340" s="58" t="s">
        <v>673</v>
      </c>
      <c r="D7340" s="58" t="s">
        <v>674</v>
      </c>
      <c r="E7340" s="58">
        <v>270</v>
      </c>
      <c r="F7340" s="58">
        <v>24</v>
      </c>
      <c r="G7340" s="59">
        <v>5</v>
      </c>
      <c r="H7340" s="58" t="s">
        <v>553</v>
      </c>
      <c r="I7340" s="59">
        <v>2.79</v>
      </c>
      <c r="J7340">
        <v>1</v>
      </c>
      <c r="K7340" s="191"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1.2</v>
      </c>
      <c r="L7340" s="192" t="str">
        <f t="shared" si="114"/>
        <v>Ready to Drink270</v>
      </c>
      <c r="M7340" s="191">
        <f>VLOOKUP(L7340,'Slope %'!C:D,2,0)</f>
        <v>0.12</v>
      </c>
    </row>
    <row r="7341" spans="1:13" x14ac:dyDescent="0.25">
      <c r="A7341">
        <v>68419</v>
      </c>
      <c r="B7341" s="58" t="s">
        <v>5815</v>
      </c>
      <c r="C7341" s="58" t="s">
        <v>673</v>
      </c>
      <c r="D7341" s="58" t="s">
        <v>750</v>
      </c>
      <c r="E7341" s="58">
        <v>200</v>
      </c>
      <c r="F7341" s="58">
        <v>27</v>
      </c>
      <c r="G7341" s="59">
        <v>13.5</v>
      </c>
      <c r="H7341" s="58" t="s">
        <v>1526</v>
      </c>
      <c r="I7341" s="59">
        <v>4.99</v>
      </c>
      <c r="J7341">
        <v>1</v>
      </c>
      <c r="K7341" s="191"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2.87</v>
      </c>
      <c r="L7341" s="192" t="str">
        <f t="shared" si="114"/>
        <v>Ready to Drink200</v>
      </c>
      <c r="M7341" s="191">
        <f>VLOOKUP(L7341,'Slope %'!C:D,2,0)</f>
        <v>0.12</v>
      </c>
    </row>
    <row r="7342" spans="1:13" x14ac:dyDescent="0.25">
      <c r="A7342">
        <v>68421</v>
      </c>
      <c r="B7342" s="58" t="s">
        <v>5816</v>
      </c>
      <c r="C7342" s="58" t="s">
        <v>414</v>
      </c>
      <c r="D7342" s="58" t="s">
        <v>460</v>
      </c>
      <c r="E7342" s="58">
        <v>750</v>
      </c>
      <c r="F7342" s="58">
        <v>6</v>
      </c>
      <c r="G7342" s="59">
        <v>40</v>
      </c>
      <c r="H7342" s="58" t="s">
        <v>421</v>
      </c>
      <c r="I7342" s="59">
        <v>37.99</v>
      </c>
      <c r="J7342">
        <v>1</v>
      </c>
      <c r="K7342" s="191"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23.42</v>
      </c>
      <c r="L7342" s="192" t="str">
        <f t="shared" si="114"/>
        <v>Spirits750</v>
      </c>
      <c r="M7342" s="191">
        <f>VLOOKUP(L7342,'Slope %'!C:D,2,0)</f>
        <v>7.0000000000000007E-2</v>
      </c>
    </row>
    <row r="7343" spans="1:13" x14ac:dyDescent="0.25">
      <c r="A7343">
        <v>68422</v>
      </c>
      <c r="B7343" s="58" t="s">
        <v>5817</v>
      </c>
      <c r="C7343" s="58" t="s">
        <v>410</v>
      </c>
      <c r="D7343" s="58" t="s">
        <v>717</v>
      </c>
      <c r="E7343" s="58">
        <v>355</v>
      </c>
      <c r="F7343" s="58">
        <v>24</v>
      </c>
      <c r="G7343" s="59">
        <v>8</v>
      </c>
      <c r="H7343" s="58" t="s">
        <v>3112</v>
      </c>
      <c r="I7343" s="59">
        <v>4.99</v>
      </c>
      <c r="J7343">
        <v>1</v>
      </c>
      <c r="K7343" s="191"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2.2200000000000002</v>
      </c>
      <c r="L7343" s="192" t="str">
        <f t="shared" si="114"/>
        <v>Beer355</v>
      </c>
      <c r="M7343" s="191">
        <f>VLOOKUP(L7343,'Slope %'!C:D,2,0)</f>
        <v>0.12</v>
      </c>
    </row>
    <row r="7344" spans="1:13" x14ac:dyDescent="0.25">
      <c r="A7344">
        <v>68422</v>
      </c>
      <c r="B7344" s="58" t="s">
        <v>5817</v>
      </c>
      <c r="C7344" s="58" t="s">
        <v>410</v>
      </c>
      <c r="D7344" s="58" t="s">
        <v>717</v>
      </c>
      <c r="E7344" s="58">
        <v>355</v>
      </c>
      <c r="F7344" s="58">
        <v>24</v>
      </c>
      <c r="G7344" s="59">
        <v>8</v>
      </c>
      <c r="H7344" s="58" t="s">
        <v>1903</v>
      </c>
      <c r="I7344" s="59">
        <v>4.99</v>
      </c>
      <c r="J7344">
        <v>1</v>
      </c>
      <c r="K7344" s="191"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2.2200000000000002</v>
      </c>
      <c r="L7344" s="192" t="str">
        <f t="shared" si="114"/>
        <v>Beer355</v>
      </c>
      <c r="M7344" s="191">
        <f>VLOOKUP(L7344,'Slope %'!C:D,2,0)</f>
        <v>0.12</v>
      </c>
    </row>
    <row r="7345" spans="1:13" x14ac:dyDescent="0.25">
      <c r="A7345">
        <v>68433</v>
      </c>
      <c r="B7345" s="58" t="s">
        <v>5818</v>
      </c>
      <c r="C7345" s="58" t="s">
        <v>414</v>
      </c>
      <c r="D7345" s="58" t="s">
        <v>460</v>
      </c>
      <c r="E7345" s="58">
        <v>750</v>
      </c>
      <c r="F7345" s="58">
        <v>12</v>
      </c>
      <c r="G7345" s="59">
        <v>44</v>
      </c>
      <c r="H7345" s="58" t="s">
        <v>501</v>
      </c>
      <c r="I7345" s="59">
        <v>54.95</v>
      </c>
      <c r="J7345">
        <v>1</v>
      </c>
      <c r="K7345" s="191"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25.76</v>
      </c>
      <c r="L7345" s="192" t="str">
        <f t="shared" si="114"/>
        <v>Spirits750</v>
      </c>
      <c r="M7345" s="191">
        <f>VLOOKUP(L7345,'Slope %'!C:D,2,0)</f>
        <v>7.0000000000000007E-2</v>
      </c>
    </row>
    <row r="7346" spans="1:13" x14ac:dyDescent="0.25">
      <c r="A7346">
        <v>68453</v>
      </c>
      <c r="B7346" s="58" t="s">
        <v>5819</v>
      </c>
      <c r="C7346" s="58" t="s">
        <v>414</v>
      </c>
      <c r="D7346" s="58" t="s">
        <v>460</v>
      </c>
      <c r="E7346" s="58">
        <v>750</v>
      </c>
      <c r="F7346" s="58">
        <v>12</v>
      </c>
      <c r="G7346" s="59">
        <v>40</v>
      </c>
      <c r="H7346" s="58" t="s">
        <v>3813</v>
      </c>
      <c r="I7346" s="59">
        <v>38.99</v>
      </c>
      <c r="J7346">
        <v>1</v>
      </c>
      <c r="K7346" s="191"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23.42</v>
      </c>
      <c r="L7346" s="192" t="str">
        <f t="shared" si="114"/>
        <v>Spirits750</v>
      </c>
      <c r="M7346" s="191">
        <f>VLOOKUP(L7346,'Slope %'!C:D,2,0)</f>
        <v>7.0000000000000007E-2</v>
      </c>
    </row>
    <row r="7347" spans="1:13" x14ac:dyDescent="0.25">
      <c r="A7347">
        <v>68454</v>
      </c>
      <c r="B7347" s="58" t="s">
        <v>5820</v>
      </c>
      <c r="C7347" s="58" t="s">
        <v>414</v>
      </c>
      <c r="D7347" s="58" t="s">
        <v>460</v>
      </c>
      <c r="E7347" s="58">
        <v>750</v>
      </c>
      <c r="F7347" s="58">
        <v>6</v>
      </c>
      <c r="G7347" s="59">
        <v>46</v>
      </c>
      <c r="H7347" s="58" t="s">
        <v>1241</v>
      </c>
      <c r="I7347" s="59">
        <v>59.99</v>
      </c>
      <c r="J7347">
        <v>1</v>
      </c>
      <c r="K7347" s="191"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26.93</v>
      </c>
      <c r="L7347" s="192" t="str">
        <f t="shared" si="114"/>
        <v>Spirits750</v>
      </c>
      <c r="M7347" s="191">
        <f>VLOOKUP(L7347,'Slope %'!C:D,2,0)</f>
        <v>7.0000000000000007E-2</v>
      </c>
    </row>
    <row r="7348" spans="1:13" x14ac:dyDescent="0.25">
      <c r="A7348">
        <v>68459</v>
      </c>
      <c r="B7348" s="58" t="s">
        <v>5821</v>
      </c>
      <c r="C7348" s="58" t="s">
        <v>414</v>
      </c>
      <c r="D7348" s="58" t="s">
        <v>1896</v>
      </c>
      <c r="E7348" s="58">
        <v>750</v>
      </c>
      <c r="F7348" s="58">
        <v>6</v>
      </c>
      <c r="G7348" s="59">
        <v>40</v>
      </c>
      <c r="H7348" s="58" t="s">
        <v>2019</v>
      </c>
      <c r="I7348" s="59">
        <v>54</v>
      </c>
      <c r="J7348">
        <v>1</v>
      </c>
      <c r="K7348" s="191"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23.42</v>
      </c>
      <c r="L7348" s="192" t="str">
        <f t="shared" si="114"/>
        <v>Spirits750</v>
      </c>
      <c r="M7348" s="191">
        <f>VLOOKUP(L7348,'Slope %'!C:D,2,0)</f>
        <v>7.0000000000000007E-2</v>
      </c>
    </row>
    <row r="7349" spans="1:13" x14ac:dyDescent="0.25">
      <c r="A7349">
        <v>68479</v>
      </c>
      <c r="B7349" s="58" t="s">
        <v>5822</v>
      </c>
      <c r="C7349" s="58" t="s">
        <v>410</v>
      </c>
      <c r="D7349" s="58" t="s">
        <v>677</v>
      </c>
      <c r="E7349" s="58">
        <v>473</v>
      </c>
      <c r="F7349" s="58">
        <v>24</v>
      </c>
      <c r="G7349" s="59">
        <v>5</v>
      </c>
      <c r="H7349" s="58" t="s">
        <v>2181</v>
      </c>
      <c r="I7349" s="59">
        <v>4.49</v>
      </c>
      <c r="J7349">
        <v>1</v>
      </c>
      <c r="K7349" s="191"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1.85</v>
      </c>
      <c r="L7349" s="192" t="str">
        <f t="shared" si="114"/>
        <v>Beer473</v>
      </c>
      <c r="M7349" s="191">
        <f>VLOOKUP(L7349,'Slope %'!C:D,2,0)</f>
        <v>0.12</v>
      </c>
    </row>
    <row r="7350" spans="1:13" x14ac:dyDescent="0.25">
      <c r="A7350">
        <v>68479</v>
      </c>
      <c r="B7350" s="58" t="s">
        <v>5822</v>
      </c>
      <c r="C7350" s="58" t="s">
        <v>410</v>
      </c>
      <c r="D7350" s="58" t="s">
        <v>677</v>
      </c>
      <c r="E7350" s="58">
        <v>473</v>
      </c>
      <c r="F7350" s="58">
        <v>24</v>
      </c>
      <c r="G7350" s="59">
        <v>5</v>
      </c>
      <c r="H7350" s="58" t="s">
        <v>2181</v>
      </c>
      <c r="I7350" s="59">
        <v>4.49</v>
      </c>
      <c r="J7350">
        <v>1</v>
      </c>
      <c r="K7350" s="191"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1.85</v>
      </c>
      <c r="L7350" s="192" t="str">
        <f t="shared" si="114"/>
        <v>Beer473</v>
      </c>
      <c r="M7350" s="191">
        <f>VLOOKUP(L7350,'Slope %'!C:D,2,0)</f>
        <v>0.12</v>
      </c>
    </row>
    <row r="7351" spans="1:13" x14ac:dyDescent="0.25">
      <c r="A7351">
        <v>68502</v>
      </c>
      <c r="B7351" s="58" t="s">
        <v>5823</v>
      </c>
      <c r="C7351" s="58" t="s">
        <v>410</v>
      </c>
      <c r="D7351" s="58" t="s">
        <v>717</v>
      </c>
      <c r="E7351" s="58">
        <v>473</v>
      </c>
      <c r="F7351" s="58">
        <v>24</v>
      </c>
      <c r="G7351" s="59">
        <v>6</v>
      </c>
      <c r="H7351" s="58" t="s">
        <v>2181</v>
      </c>
      <c r="I7351" s="59">
        <v>4.75</v>
      </c>
      <c r="J7351">
        <v>1</v>
      </c>
      <c r="K7351" s="191"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2.2200000000000002</v>
      </c>
      <c r="L7351" s="192" t="str">
        <f t="shared" si="114"/>
        <v>Beer473</v>
      </c>
      <c r="M7351" s="191">
        <f>VLOOKUP(L7351,'Slope %'!C:D,2,0)</f>
        <v>0.12</v>
      </c>
    </row>
    <row r="7352" spans="1:13" x14ac:dyDescent="0.25">
      <c r="A7352">
        <v>68502</v>
      </c>
      <c r="B7352" s="58" t="s">
        <v>5823</v>
      </c>
      <c r="C7352" s="58" t="s">
        <v>410</v>
      </c>
      <c r="D7352" s="58" t="s">
        <v>717</v>
      </c>
      <c r="E7352" s="58">
        <v>473</v>
      </c>
      <c r="F7352" s="58">
        <v>24</v>
      </c>
      <c r="G7352" s="59">
        <v>6</v>
      </c>
      <c r="H7352" s="58" t="s">
        <v>2181</v>
      </c>
      <c r="I7352" s="59">
        <v>4.75</v>
      </c>
      <c r="J7352">
        <v>1</v>
      </c>
      <c r="K7352" s="191"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2.2200000000000002</v>
      </c>
      <c r="L7352" s="192" t="str">
        <f t="shared" si="114"/>
        <v>Beer473</v>
      </c>
      <c r="M7352" s="191">
        <f>VLOOKUP(L7352,'Slope %'!C:D,2,0)</f>
        <v>0.12</v>
      </c>
    </row>
    <row r="7353" spans="1:13" x14ac:dyDescent="0.25">
      <c r="A7353">
        <v>68537</v>
      </c>
      <c r="B7353" s="58" t="s">
        <v>3632</v>
      </c>
      <c r="C7353" s="58" t="s">
        <v>423</v>
      </c>
      <c r="D7353" s="58" t="s">
        <v>538</v>
      </c>
      <c r="E7353" s="58">
        <v>750</v>
      </c>
      <c r="F7353" s="58">
        <v>12</v>
      </c>
      <c r="G7353" s="59">
        <v>14</v>
      </c>
      <c r="H7353" s="58" t="s">
        <v>1701</v>
      </c>
      <c r="I7353" s="59">
        <v>22.99</v>
      </c>
      <c r="J7353">
        <v>1</v>
      </c>
      <c r="K7353" s="191"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8.1999999999999993</v>
      </c>
      <c r="L7353" s="192" t="str">
        <f t="shared" si="114"/>
        <v>Wine750</v>
      </c>
      <c r="M7353" s="191">
        <f>VLOOKUP(L7353,'Slope %'!C:D,2,0)</f>
        <v>0.1</v>
      </c>
    </row>
    <row r="7354" spans="1:13" x14ac:dyDescent="0.25">
      <c r="A7354">
        <v>68560</v>
      </c>
      <c r="B7354" s="58" t="s">
        <v>5824</v>
      </c>
      <c r="C7354" s="58" t="s">
        <v>410</v>
      </c>
      <c r="D7354" s="58" t="s">
        <v>717</v>
      </c>
      <c r="E7354" s="58">
        <v>473</v>
      </c>
      <c r="F7354" s="58">
        <v>24</v>
      </c>
      <c r="G7354" s="59">
        <v>8</v>
      </c>
      <c r="H7354" s="58" t="s">
        <v>1959</v>
      </c>
      <c r="I7354" s="59">
        <v>5.5</v>
      </c>
      <c r="J7354">
        <v>1</v>
      </c>
      <c r="K7354" s="191"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2.95</v>
      </c>
      <c r="L7354" s="192" t="str">
        <f t="shared" si="114"/>
        <v>Beer473</v>
      </c>
      <c r="M7354" s="191">
        <f>VLOOKUP(L7354,'Slope %'!C:D,2,0)</f>
        <v>0.12</v>
      </c>
    </row>
    <row r="7355" spans="1:13" x14ac:dyDescent="0.25">
      <c r="A7355">
        <v>68560</v>
      </c>
      <c r="B7355" s="58" t="s">
        <v>5824</v>
      </c>
      <c r="C7355" s="58" t="s">
        <v>410</v>
      </c>
      <c r="D7355" s="58" t="s">
        <v>717</v>
      </c>
      <c r="E7355" s="58">
        <v>473</v>
      </c>
      <c r="F7355" s="58">
        <v>24</v>
      </c>
      <c r="G7355" s="59">
        <v>8</v>
      </c>
      <c r="H7355" s="58" t="s">
        <v>1959</v>
      </c>
      <c r="I7355" s="59">
        <v>5.5</v>
      </c>
      <c r="J7355">
        <v>1</v>
      </c>
      <c r="K7355" s="191"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2.95</v>
      </c>
      <c r="L7355" s="192" t="str">
        <f t="shared" si="114"/>
        <v>Beer473</v>
      </c>
      <c r="M7355" s="191">
        <f>VLOOKUP(L7355,'Slope %'!C:D,2,0)</f>
        <v>0.12</v>
      </c>
    </row>
    <row r="7356" spans="1:13" x14ac:dyDescent="0.25">
      <c r="A7356">
        <v>68561</v>
      </c>
      <c r="B7356" s="58" t="s">
        <v>5825</v>
      </c>
      <c r="C7356" s="58" t="s">
        <v>410</v>
      </c>
      <c r="D7356" s="58" t="s">
        <v>677</v>
      </c>
      <c r="E7356" s="58">
        <v>473</v>
      </c>
      <c r="F7356" s="58">
        <v>24</v>
      </c>
      <c r="G7356" s="59">
        <v>5</v>
      </c>
      <c r="H7356" s="58" t="s">
        <v>1959</v>
      </c>
      <c r="I7356" s="59">
        <v>4.75</v>
      </c>
      <c r="J7356">
        <v>1</v>
      </c>
      <c r="K7356" s="191"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1.85</v>
      </c>
      <c r="L7356" s="192" t="str">
        <f t="shared" si="114"/>
        <v>Beer473</v>
      </c>
      <c r="M7356" s="191">
        <f>VLOOKUP(L7356,'Slope %'!C:D,2,0)</f>
        <v>0.12</v>
      </c>
    </row>
    <row r="7357" spans="1:13" x14ac:dyDescent="0.25">
      <c r="A7357">
        <v>68561</v>
      </c>
      <c r="B7357" s="58" t="s">
        <v>5825</v>
      </c>
      <c r="C7357" s="58" t="s">
        <v>410</v>
      </c>
      <c r="D7357" s="58" t="s">
        <v>677</v>
      </c>
      <c r="E7357" s="58">
        <v>473</v>
      </c>
      <c r="F7357" s="58">
        <v>24</v>
      </c>
      <c r="G7357" s="59">
        <v>5</v>
      </c>
      <c r="H7357" s="58" t="s">
        <v>1959</v>
      </c>
      <c r="I7357" s="59">
        <v>4.75</v>
      </c>
      <c r="J7357">
        <v>1</v>
      </c>
      <c r="K7357" s="191"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1.85</v>
      </c>
      <c r="L7357" s="192" t="str">
        <f t="shared" si="114"/>
        <v>Beer473</v>
      </c>
      <c r="M7357" s="191">
        <f>VLOOKUP(L7357,'Slope %'!C:D,2,0)</f>
        <v>0.12</v>
      </c>
    </row>
    <row r="7358" spans="1:13" x14ac:dyDescent="0.25">
      <c r="A7358">
        <v>68594</v>
      </c>
      <c r="B7358" s="58" t="s">
        <v>5826</v>
      </c>
      <c r="C7358" s="58" t="s">
        <v>414</v>
      </c>
      <c r="D7358" s="58" t="s">
        <v>663</v>
      </c>
      <c r="E7358" s="58">
        <v>750</v>
      </c>
      <c r="F7358" s="58">
        <v>12</v>
      </c>
      <c r="G7358" s="59">
        <v>30</v>
      </c>
      <c r="H7358" s="58" t="s">
        <v>1657</v>
      </c>
      <c r="I7358" s="59">
        <v>23.19</v>
      </c>
      <c r="J7358">
        <v>1</v>
      </c>
      <c r="K7358" s="191"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17.57</v>
      </c>
      <c r="L7358" s="192" t="str">
        <f t="shared" si="114"/>
        <v>Spirits750</v>
      </c>
      <c r="M7358" s="191">
        <f>VLOOKUP(L7358,'Slope %'!C:D,2,0)</f>
        <v>7.0000000000000007E-2</v>
      </c>
    </row>
    <row r="7359" spans="1:13" x14ac:dyDescent="0.25">
      <c r="A7359">
        <v>68625</v>
      </c>
      <c r="B7359" s="58" t="s">
        <v>5827</v>
      </c>
      <c r="C7359" s="58" t="s">
        <v>410</v>
      </c>
      <c r="D7359" s="58" t="s">
        <v>906</v>
      </c>
      <c r="E7359" s="58">
        <v>500</v>
      </c>
      <c r="F7359" s="58">
        <v>12</v>
      </c>
      <c r="G7359" s="59">
        <v>7</v>
      </c>
      <c r="H7359" s="58" t="s">
        <v>1813</v>
      </c>
      <c r="I7359" s="59">
        <v>7.52</v>
      </c>
      <c r="J7359">
        <v>1</v>
      </c>
      <c r="K7359" s="191"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2.73</v>
      </c>
      <c r="L7359" s="192" t="str">
        <f t="shared" si="114"/>
        <v>Beer500</v>
      </c>
      <c r="M7359" s="191">
        <f>VLOOKUP(L7359,'Slope %'!C:D,2,0)</f>
        <v>0.12</v>
      </c>
    </row>
    <row r="7360" spans="1:13" x14ac:dyDescent="0.25">
      <c r="A7360">
        <v>68632</v>
      </c>
      <c r="B7360" s="58" t="s">
        <v>5828</v>
      </c>
      <c r="C7360" s="58" t="s">
        <v>423</v>
      </c>
      <c r="D7360" s="58" t="s">
        <v>473</v>
      </c>
      <c r="E7360" s="58">
        <v>750</v>
      </c>
      <c r="F7360" s="58">
        <v>12</v>
      </c>
      <c r="G7360" s="59">
        <v>12.7</v>
      </c>
      <c r="H7360" s="58" t="s">
        <v>586</v>
      </c>
      <c r="I7360" s="59">
        <v>9.99</v>
      </c>
      <c r="J7360">
        <v>1</v>
      </c>
      <c r="K7360" s="191"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7.44</v>
      </c>
      <c r="L7360" s="192" t="str">
        <f t="shared" si="114"/>
        <v>Wine750</v>
      </c>
      <c r="M7360" s="191">
        <f>VLOOKUP(L7360,'Slope %'!C:D,2,0)</f>
        <v>0.1</v>
      </c>
    </row>
    <row r="7361" spans="1:13" x14ac:dyDescent="0.25">
      <c r="A7361">
        <v>68636</v>
      </c>
      <c r="B7361" s="58" t="s">
        <v>5829</v>
      </c>
      <c r="C7361" s="58" t="s">
        <v>673</v>
      </c>
      <c r="D7361" s="58" t="s">
        <v>1122</v>
      </c>
      <c r="E7361" s="58">
        <v>30000</v>
      </c>
      <c r="F7361" s="58">
        <v>1</v>
      </c>
      <c r="G7361" s="59">
        <v>6.5</v>
      </c>
      <c r="H7361" s="58" t="s">
        <v>3275</v>
      </c>
      <c r="I7361" s="59">
        <v>240</v>
      </c>
      <c r="J7361">
        <v>1</v>
      </c>
      <c r="K7361" s="191"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152.24</v>
      </c>
      <c r="L7361" s="192" t="str">
        <f t="shared" si="114"/>
        <v>Ready to Drink30000</v>
      </c>
      <c r="M7361" s="191" t="e">
        <f>VLOOKUP(L7361,'Slope %'!C:D,2,0)</f>
        <v>#N/A</v>
      </c>
    </row>
    <row r="7362" spans="1:13" x14ac:dyDescent="0.25">
      <c r="A7362">
        <v>68636</v>
      </c>
      <c r="B7362" s="58" t="s">
        <v>5829</v>
      </c>
      <c r="C7362" s="58" t="s">
        <v>673</v>
      </c>
      <c r="D7362" s="58" t="s">
        <v>1122</v>
      </c>
      <c r="E7362" s="58">
        <v>30000</v>
      </c>
      <c r="F7362" s="58">
        <v>1</v>
      </c>
      <c r="G7362" s="59">
        <v>6.5</v>
      </c>
      <c r="H7362" s="58" t="s">
        <v>2967</v>
      </c>
      <c r="I7362" s="59">
        <v>240</v>
      </c>
      <c r="J7362">
        <v>1</v>
      </c>
      <c r="K7362" s="191"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152.24</v>
      </c>
      <c r="L7362" s="192" t="str">
        <f t="shared" si="114"/>
        <v>Ready to Drink30000</v>
      </c>
      <c r="M7362" s="191" t="e">
        <f>VLOOKUP(L7362,'Slope %'!C:D,2,0)</f>
        <v>#N/A</v>
      </c>
    </row>
    <row r="7363" spans="1:13" x14ac:dyDescent="0.25">
      <c r="A7363">
        <v>68637</v>
      </c>
      <c r="B7363" s="58" t="s">
        <v>5830</v>
      </c>
      <c r="C7363" s="58" t="s">
        <v>423</v>
      </c>
      <c r="D7363" s="58" t="s">
        <v>602</v>
      </c>
      <c r="E7363" s="58">
        <v>750</v>
      </c>
      <c r="F7363" s="58">
        <v>12</v>
      </c>
      <c r="G7363" s="59">
        <v>13</v>
      </c>
      <c r="H7363" s="58" t="s">
        <v>586</v>
      </c>
      <c r="I7363" s="59">
        <v>9.99</v>
      </c>
      <c r="J7363">
        <v>1</v>
      </c>
      <c r="K7363" s="191"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7.61</v>
      </c>
      <c r="L7363" s="192" t="str">
        <f t="shared" ref="L7363:L7426" si="115">(_xlfn.CONCAT(C7363,E7363))</f>
        <v>Wine750</v>
      </c>
      <c r="M7363" s="191">
        <f>VLOOKUP(L7363,'Slope %'!C:D,2,0)</f>
        <v>0.1</v>
      </c>
    </row>
    <row r="7364" spans="1:13" x14ac:dyDescent="0.25">
      <c r="A7364">
        <v>68666</v>
      </c>
      <c r="B7364" s="58" t="s">
        <v>5831</v>
      </c>
      <c r="C7364" s="58" t="s">
        <v>423</v>
      </c>
      <c r="D7364" s="58" t="s">
        <v>602</v>
      </c>
      <c r="E7364" s="58">
        <v>750</v>
      </c>
      <c r="F7364" s="58">
        <v>12</v>
      </c>
      <c r="G7364" s="59">
        <v>13</v>
      </c>
      <c r="H7364" s="58" t="s">
        <v>608</v>
      </c>
      <c r="I7364" s="59">
        <v>29.99</v>
      </c>
      <c r="J7364">
        <v>1</v>
      </c>
      <c r="K7364" s="191"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7.61</v>
      </c>
      <c r="L7364" s="192" t="str">
        <f t="shared" si="115"/>
        <v>Wine750</v>
      </c>
      <c r="M7364" s="191">
        <f>VLOOKUP(L7364,'Slope %'!C:D,2,0)</f>
        <v>0.1</v>
      </c>
    </row>
    <row r="7365" spans="1:13" x14ac:dyDescent="0.25">
      <c r="A7365">
        <v>68668</v>
      </c>
      <c r="B7365" s="58" t="s">
        <v>5832</v>
      </c>
      <c r="C7365" s="58" t="s">
        <v>423</v>
      </c>
      <c r="D7365" s="58" t="s">
        <v>436</v>
      </c>
      <c r="E7365" s="58">
        <v>750</v>
      </c>
      <c r="F7365" s="58">
        <v>12</v>
      </c>
      <c r="G7365" s="59">
        <v>14.5</v>
      </c>
      <c r="H7365" s="58" t="s">
        <v>586</v>
      </c>
      <c r="I7365" s="59">
        <v>99.99</v>
      </c>
      <c r="J7365">
        <v>1</v>
      </c>
      <c r="K7365" s="191"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8.49</v>
      </c>
      <c r="L7365" s="192" t="str">
        <f t="shared" si="115"/>
        <v>Wine750</v>
      </c>
      <c r="M7365" s="191">
        <f>VLOOKUP(L7365,'Slope %'!C:D,2,0)</f>
        <v>0.1</v>
      </c>
    </row>
    <row r="7366" spans="1:13" x14ac:dyDescent="0.25">
      <c r="A7366">
        <v>68670</v>
      </c>
      <c r="B7366" s="58" t="s">
        <v>5833</v>
      </c>
      <c r="C7366" s="58" t="s">
        <v>423</v>
      </c>
      <c r="D7366" s="58" t="s">
        <v>575</v>
      </c>
      <c r="E7366" s="58">
        <v>750</v>
      </c>
      <c r="F7366" s="58">
        <v>12</v>
      </c>
      <c r="G7366" s="59">
        <v>13.2</v>
      </c>
      <c r="H7366" s="58" t="s">
        <v>507</v>
      </c>
      <c r="I7366" s="59">
        <v>23.49</v>
      </c>
      <c r="J7366">
        <v>1</v>
      </c>
      <c r="K7366" s="191"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7.73</v>
      </c>
      <c r="L7366" s="192" t="str">
        <f t="shared" si="115"/>
        <v>Wine750</v>
      </c>
      <c r="M7366" s="191">
        <f>VLOOKUP(L7366,'Slope %'!C:D,2,0)</f>
        <v>0.1</v>
      </c>
    </row>
    <row r="7367" spans="1:13" x14ac:dyDescent="0.25">
      <c r="A7367">
        <v>68698</v>
      </c>
      <c r="B7367" s="58" t="s">
        <v>5834</v>
      </c>
      <c r="C7367" s="58" t="s">
        <v>414</v>
      </c>
      <c r="D7367" s="58" t="s">
        <v>1475</v>
      </c>
      <c r="E7367" s="58">
        <v>750</v>
      </c>
      <c r="F7367" s="58">
        <v>6</v>
      </c>
      <c r="G7367" s="59">
        <v>43</v>
      </c>
      <c r="H7367" s="58" t="s">
        <v>416</v>
      </c>
      <c r="I7367" s="59">
        <v>65.989999999999995</v>
      </c>
      <c r="J7367">
        <v>1</v>
      </c>
      <c r="K7367" s="191"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25.18</v>
      </c>
      <c r="L7367" s="192" t="str">
        <f t="shared" si="115"/>
        <v>Spirits750</v>
      </c>
      <c r="M7367" s="191">
        <f>VLOOKUP(L7367,'Slope %'!C:D,2,0)</f>
        <v>7.0000000000000007E-2</v>
      </c>
    </row>
    <row r="7368" spans="1:13" x14ac:dyDescent="0.25">
      <c r="A7368">
        <v>68706</v>
      </c>
      <c r="B7368" s="58" t="s">
        <v>5835</v>
      </c>
      <c r="C7368" s="58" t="s">
        <v>423</v>
      </c>
      <c r="D7368" s="58" t="s">
        <v>465</v>
      </c>
      <c r="E7368" s="58">
        <v>750</v>
      </c>
      <c r="F7368" s="58">
        <v>12</v>
      </c>
      <c r="G7368" s="59">
        <v>12.5</v>
      </c>
      <c r="H7368" s="58" t="s">
        <v>628</v>
      </c>
      <c r="I7368" s="59">
        <v>49.95</v>
      </c>
      <c r="J7368">
        <v>1</v>
      </c>
      <c r="K7368" s="191"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7.32</v>
      </c>
      <c r="L7368" s="192" t="str">
        <f t="shared" si="115"/>
        <v>Wine750</v>
      </c>
      <c r="M7368" s="191">
        <f>VLOOKUP(L7368,'Slope %'!C:D,2,0)</f>
        <v>0.1</v>
      </c>
    </row>
    <row r="7369" spans="1:13" x14ac:dyDescent="0.25">
      <c r="A7369">
        <v>68778</v>
      </c>
      <c r="B7369" s="58" t="s">
        <v>5321</v>
      </c>
      <c r="C7369" s="58" t="s">
        <v>423</v>
      </c>
      <c r="D7369" s="58" t="s">
        <v>476</v>
      </c>
      <c r="E7369" s="58">
        <v>1000</v>
      </c>
      <c r="F7369" s="58">
        <v>12</v>
      </c>
      <c r="G7369" s="59">
        <v>13</v>
      </c>
      <c r="H7369" s="58" t="s">
        <v>421</v>
      </c>
      <c r="I7369" s="59">
        <v>11.99</v>
      </c>
      <c r="J7369">
        <v>1</v>
      </c>
      <c r="K7369" s="191"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10.15</v>
      </c>
      <c r="L7369" s="192" t="str">
        <f t="shared" si="115"/>
        <v>Wine1000</v>
      </c>
      <c r="M7369" s="191">
        <f>VLOOKUP(L7369,'Slope %'!C:D,2,0)</f>
        <v>7.0000000000000007E-2</v>
      </c>
    </row>
    <row r="7370" spans="1:13" x14ac:dyDescent="0.25">
      <c r="A7370">
        <v>68779</v>
      </c>
      <c r="B7370" s="58" t="s">
        <v>5836</v>
      </c>
      <c r="C7370" s="58" t="s">
        <v>423</v>
      </c>
      <c r="D7370" s="58" t="s">
        <v>440</v>
      </c>
      <c r="E7370" s="58">
        <v>750</v>
      </c>
      <c r="F7370" s="58">
        <v>6</v>
      </c>
      <c r="G7370" s="59">
        <v>12.5</v>
      </c>
      <c r="H7370" s="58" t="s">
        <v>2964</v>
      </c>
      <c r="I7370" s="59">
        <v>22.99</v>
      </c>
      <c r="J7370">
        <v>1</v>
      </c>
      <c r="K7370" s="191"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7.32</v>
      </c>
      <c r="L7370" s="192" t="str">
        <f t="shared" si="115"/>
        <v>Wine750</v>
      </c>
      <c r="M7370" s="191">
        <f>VLOOKUP(L7370,'Slope %'!C:D,2,0)</f>
        <v>0.1</v>
      </c>
    </row>
    <row r="7371" spans="1:13" x14ac:dyDescent="0.25">
      <c r="A7371">
        <v>68780</v>
      </c>
      <c r="B7371" s="58" t="s">
        <v>5837</v>
      </c>
      <c r="C7371" s="58" t="s">
        <v>673</v>
      </c>
      <c r="D7371" s="58" t="s">
        <v>1091</v>
      </c>
      <c r="E7371" s="58">
        <v>2130</v>
      </c>
      <c r="F7371" s="58">
        <v>4</v>
      </c>
      <c r="G7371" s="59">
        <v>4.5</v>
      </c>
      <c r="H7371" s="58" t="s">
        <v>412</v>
      </c>
      <c r="I7371" s="59">
        <v>16.59</v>
      </c>
      <c r="J7371">
        <v>6</v>
      </c>
      <c r="K7371" s="191"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7.48</v>
      </c>
      <c r="L7371" s="192" t="str">
        <f t="shared" si="115"/>
        <v>Ready to Drink2130</v>
      </c>
      <c r="M7371" s="191">
        <f>VLOOKUP(L7371,'Slope %'!C:D,2,0)</f>
        <v>0.1</v>
      </c>
    </row>
    <row r="7372" spans="1:13" x14ac:dyDescent="0.25">
      <c r="A7372">
        <v>68780</v>
      </c>
      <c r="B7372" s="58" t="s">
        <v>5837</v>
      </c>
      <c r="C7372" s="58" t="s">
        <v>673</v>
      </c>
      <c r="D7372" s="58" t="s">
        <v>1091</v>
      </c>
      <c r="E7372" s="58">
        <v>2130</v>
      </c>
      <c r="F7372" s="58">
        <v>4</v>
      </c>
      <c r="G7372" s="59">
        <v>4.5</v>
      </c>
      <c r="H7372" s="58" t="s">
        <v>412</v>
      </c>
      <c r="I7372" s="59">
        <v>16.59</v>
      </c>
      <c r="J7372">
        <v>6</v>
      </c>
      <c r="K7372" s="191"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7.48</v>
      </c>
      <c r="L7372" s="192" t="str">
        <f t="shared" si="115"/>
        <v>Ready to Drink2130</v>
      </c>
      <c r="M7372" s="191">
        <f>VLOOKUP(L7372,'Slope %'!C:D,2,0)</f>
        <v>0.1</v>
      </c>
    </row>
    <row r="7373" spans="1:13" x14ac:dyDescent="0.25">
      <c r="A7373">
        <v>68781</v>
      </c>
      <c r="B7373" s="58" t="s">
        <v>5322</v>
      </c>
      <c r="C7373" s="58" t="s">
        <v>423</v>
      </c>
      <c r="D7373" s="58" t="s">
        <v>473</v>
      </c>
      <c r="E7373" s="58">
        <v>1000</v>
      </c>
      <c r="F7373" s="58">
        <v>12</v>
      </c>
      <c r="G7373" s="59">
        <v>12.5</v>
      </c>
      <c r="H7373" s="58" t="s">
        <v>421</v>
      </c>
      <c r="I7373" s="59">
        <v>11.99</v>
      </c>
      <c r="J7373">
        <v>1</v>
      </c>
      <c r="K7373" s="191"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9.76</v>
      </c>
      <c r="L7373" s="192" t="str">
        <f t="shared" si="115"/>
        <v>Wine1000</v>
      </c>
      <c r="M7373" s="191">
        <f>VLOOKUP(L7373,'Slope %'!C:D,2,0)</f>
        <v>7.0000000000000007E-2</v>
      </c>
    </row>
    <row r="7374" spans="1:13" x14ac:dyDescent="0.25">
      <c r="A7374">
        <v>68782</v>
      </c>
      <c r="B7374" s="58" t="s">
        <v>5838</v>
      </c>
      <c r="C7374" s="58" t="s">
        <v>423</v>
      </c>
      <c r="D7374" s="58" t="s">
        <v>436</v>
      </c>
      <c r="E7374" s="58">
        <v>750</v>
      </c>
      <c r="F7374" s="58">
        <v>12</v>
      </c>
      <c r="G7374" s="59">
        <v>13</v>
      </c>
      <c r="H7374" s="58" t="s">
        <v>608</v>
      </c>
      <c r="I7374" s="59">
        <v>29.99</v>
      </c>
      <c r="J7374">
        <v>1</v>
      </c>
      <c r="K7374" s="191"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7.61</v>
      </c>
      <c r="L7374" s="192" t="str">
        <f t="shared" si="115"/>
        <v>Wine750</v>
      </c>
      <c r="M7374" s="191">
        <f>VLOOKUP(L7374,'Slope %'!C:D,2,0)</f>
        <v>0.1</v>
      </c>
    </row>
    <row r="7375" spans="1:13" x14ac:dyDescent="0.25">
      <c r="A7375">
        <v>68791</v>
      </c>
      <c r="B7375" s="58" t="s">
        <v>5839</v>
      </c>
      <c r="C7375" s="58" t="s">
        <v>410</v>
      </c>
      <c r="D7375" s="58" t="s">
        <v>411</v>
      </c>
      <c r="E7375" s="58">
        <v>2840</v>
      </c>
      <c r="F7375" s="58">
        <v>3</v>
      </c>
      <c r="G7375" s="59">
        <v>5</v>
      </c>
      <c r="H7375" s="58" t="s">
        <v>516</v>
      </c>
      <c r="I7375" s="59">
        <v>16.989999999999998</v>
      </c>
      <c r="J7375">
        <v>8</v>
      </c>
      <c r="K7375" s="191"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11.09</v>
      </c>
      <c r="L7375" s="192" t="str">
        <f t="shared" si="115"/>
        <v>Beer2840</v>
      </c>
      <c r="M7375" s="191">
        <f>VLOOKUP(L7375,'Slope %'!C:D,2,0)</f>
        <v>7.0000000000000007E-2</v>
      </c>
    </row>
    <row r="7376" spans="1:13" x14ac:dyDescent="0.25">
      <c r="A7376">
        <v>68791</v>
      </c>
      <c r="B7376" s="58" t="s">
        <v>5839</v>
      </c>
      <c r="C7376" s="58" t="s">
        <v>410</v>
      </c>
      <c r="D7376" s="58" t="s">
        <v>411</v>
      </c>
      <c r="E7376" s="58">
        <v>2840</v>
      </c>
      <c r="F7376" s="58">
        <v>3</v>
      </c>
      <c r="G7376" s="59">
        <v>5</v>
      </c>
      <c r="H7376" s="58" t="s">
        <v>516</v>
      </c>
      <c r="I7376" s="59">
        <v>16.989999999999998</v>
      </c>
      <c r="J7376">
        <v>8</v>
      </c>
      <c r="K7376" s="191"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11.09</v>
      </c>
      <c r="L7376" s="192" t="str">
        <f t="shared" si="115"/>
        <v>Beer2840</v>
      </c>
      <c r="M7376" s="191">
        <f>VLOOKUP(L7376,'Slope %'!C:D,2,0)</f>
        <v>7.0000000000000007E-2</v>
      </c>
    </row>
    <row r="7377" spans="1:13" x14ac:dyDescent="0.25">
      <c r="A7377">
        <v>68799</v>
      </c>
      <c r="B7377" s="58" t="s">
        <v>5840</v>
      </c>
      <c r="C7377" s="58" t="s">
        <v>414</v>
      </c>
      <c r="D7377" s="58" t="s">
        <v>634</v>
      </c>
      <c r="E7377" s="58">
        <v>750</v>
      </c>
      <c r="F7377" s="58">
        <v>12</v>
      </c>
      <c r="G7377" s="59">
        <v>40</v>
      </c>
      <c r="H7377" s="58" t="s">
        <v>3813</v>
      </c>
      <c r="I7377" s="59">
        <v>39.99</v>
      </c>
      <c r="J7377">
        <v>1</v>
      </c>
      <c r="K7377" s="191"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23.42</v>
      </c>
      <c r="L7377" s="192" t="str">
        <f t="shared" si="115"/>
        <v>Spirits750</v>
      </c>
      <c r="M7377" s="191">
        <f>VLOOKUP(L7377,'Slope %'!C:D,2,0)</f>
        <v>7.0000000000000007E-2</v>
      </c>
    </row>
    <row r="7378" spans="1:13" x14ac:dyDescent="0.25">
      <c r="A7378">
        <v>68809</v>
      </c>
      <c r="B7378" s="58" t="s">
        <v>5841</v>
      </c>
      <c r="C7378" s="58" t="s">
        <v>673</v>
      </c>
      <c r="D7378" s="58" t="s">
        <v>1122</v>
      </c>
      <c r="E7378" s="58">
        <v>20000</v>
      </c>
      <c r="F7378" s="58">
        <v>1</v>
      </c>
      <c r="G7378" s="59">
        <v>6.5</v>
      </c>
      <c r="H7378" s="58" t="s">
        <v>3275</v>
      </c>
      <c r="I7378" s="59">
        <v>160</v>
      </c>
      <c r="J7378">
        <v>1</v>
      </c>
      <c r="K7378" s="191"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101.49</v>
      </c>
      <c r="L7378" s="192" t="str">
        <f t="shared" si="115"/>
        <v>Ready to Drink20000</v>
      </c>
      <c r="M7378" s="191" t="e">
        <f>VLOOKUP(L7378,'Slope %'!C:D,2,0)</f>
        <v>#N/A</v>
      </c>
    </row>
    <row r="7379" spans="1:13" x14ac:dyDescent="0.25">
      <c r="A7379">
        <v>68809</v>
      </c>
      <c r="B7379" s="58" t="s">
        <v>5841</v>
      </c>
      <c r="C7379" s="58" t="s">
        <v>673</v>
      </c>
      <c r="D7379" s="58" t="s">
        <v>1122</v>
      </c>
      <c r="E7379" s="58">
        <v>20000</v>
      </c>
      <c r="F7379" s="58">
        <v>1</v>
      </c>
      <c r="G7379" s="59">
        <v>6.5</v>
      </c>
      <c r="H7379" s="58" t="s">
        <v>2967</v>
      </c>
      <c r="I7379" s="59">
        <v>160</v>
      </c>
      <c r="J7379">
        <v>1</v>
      </c>
      <c r="K7379" s="191"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101.49</v>
      </c>
      <c r="L7379" s="192" t="str">
        <f t="shared" si="115"/>
        <v>Ready to Drink20000</v>
      </c>
      <c r="M7379" s="191" t="e">
        <f>VLOOKUP(L7379,'Slope %'!C:D,2,0)</f>
        <v>#N/A</v>
      </c>
    </row>
    <row r="7380" spans="1:13" x14ac:dyDescent="0.25">
      <c r="A7380">
        <v>68810</v>
      </c>
      <c r="B7380" s="58" t="s">
        <v>5842</v>
      </c>
      <c r="C7380" s="58" t="s">
        <v>673</v>
      </c>
      <c r="D7380" s="58" t="s">
        <v>750</v>
      </c>
      <c r="E7380" s="58">
        <v>1420</v>
      </c>
      <c r="F7380" s="58">
        <v>6</v>
      </c>
      <c r="G7380" s="59">
        <v>6.9</v>
      </c>
      <c r="H7380" s="58" t="s">
        <v>1526</v>
      </c>
      <c r="I7380" s="59">
        <v>14.99</v>
      </c>
      <c r="J7380">
        <v>4</v>
      </c>
      <c r="K7380" s="191"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7.65</v>
      </c>
      <c r="L7380" s="192" t="str">
        <f t="shared" si="115"/>
        <v>Ready to Drink1420</v>
      </c>
      <c r="M7380" s="191">
        <f>VLOOKUP(L7380,'Slope %'!C:D,2,0)</f>
        <v>0.12</v>
      </c>
    </row>
    <row r="7381" spans="1:13" x14ac:dyDescent="0.25">
      <c r="A7381">
        <v>68810</v>
      </c>
      <c r="B7381" s="58" t="s">
        <v>5842</v>
      </c>
      <c r="C7381" s="58" t="s">
        <v>673</v>
      </c>
      <c r="D7381" s="58" t="s">
        <v>750</v>
      </c>
      <c r="E7381" s="58">
        <v>1420</v>
      </c>
      <c r="F7381" s="58">
        <v>6</v>
      </c>
      <c r="G7381" s="59">
        <v>6.9</v>
      </c>
      <c r="H7381" s="58" t="s">
        <v>1526</v>
      </c>
      <c r="I7381" s="59">
        <v>14.99</v>
      </c>
      <c r="J7381">
        <v>4</v>
      </c>
      <c r="K7381" s="191"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7.65</v>
      </c>
      <c r="L7381" s="192" t="str">
        <f t="shared" si="115"/>
        <v>Ready to Drink1420</v>
      </c>
      <c r="M7381" s="191">
        <f>VLOOKUP(L7381,'Slope %'!C:D,2,0)</f>
        <v>0.12</v>
      </c>
    </row>
    <row r="7382" spans="1:13" x14ac:dyDescent="0.25">
      <c r="A7382">
        <v>68811</v>
      </c>
      <c r="B7382" s="58" t="s">
        <v>5843</v>
      </c>
      <c r="C7382" s="58" t="s">
        <v>673</v>
      </c>
      <c r="D7382" s="58" t="s">
        <v>750</v>
      </c>
      <c r="E7382" s="58">
        <v>473</v>
      </c>
      <c r="F7382" s="58">
        <v>24</v>
      </c>
      <c r="G7382" s="59">
        <v>6.9</v>
      </c>
      <c r="H7382" s="58" t="s">
        <v>1526</v>
      </c>
      <c r="I7382" s="59">
        <v>4.79</v>
      </c>
      <c r="J7382">
        <v>1</v>
      </c>
      <c r="K7382" s="191"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2.7</v>
      </c>
      <c r="L7382" s="192" t="str">
        <f t="shared" si="115"/>
        <v>Ready to Drink473</v>
      </c>
      <c r="M7382" s="191">
        <f>VLOOKUP(L7382,'Slope %'!C:D,2,0)</f>
        <v>0.12</v>
      </c>
    </row>
    <row r="7383" spans="1:13" x14ac:dyDescent="0.25">
      <c r="A7383">
        <v>68811</v>
      </c>
      <c r="B7383" s="58" t="s">
        <v>5843</v>
      </c>
      <c r="C7383" s="58" t="s">
        <v>673</v>
      </c>
      <c r="D7383" s="58" t="s">
        <v>750</v>
      </c>
      <c r="E7383" s="58">
        <v>473</v>
      </c>
      <c r="F7383" s="58">
        <v>24</v>
      </c>
      <c r="G7383" s="59">
        <v>6.9</v>
      </c>
      <c r="H7383" s="58" t="s">
        <v>1526</v>
      </c>
      <c r="I7383" s="59">
        <v>4.79</v>
      </c>
      <c r="J7383">
        <v>1</v>
      </c>
      <c r="K7383" s="191"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2.7</v>
      </c>
      <c r="L7383" s="192" t="str">
        <f t="shared" si="115"/>
        <v>Ready to Drink473</v>
      </c>
      <c r="M7383" s="191">
        <f>VLOOKUP(L7383,'Slope %'!C:D,2,0)</f>
        <v>0.12</v>
      </c>
    </row>
    <row r="7384" spans="1:13" x14ac:dyDescent="0.25">
      <c r="A7384">
        <v>68812</v>
      </c>
      <c r="B7384" s="58" t="s">
        <v>5844</v>
      </c>
      <c r="C7384" s="58" t="s">
        <v>410</v>
      </c>
      <c r="D7384" s="58" t="s">
        <v>411</v>
      </c>
      <c r="E7384" s="58">
        <v>8520</v>
      </c>
      <c r="F7384" s="58">
        <v>1</v>
      </c>
      <c r="G7384" s="59">
        <v>4.5999999999999996</v>
      </c>
      <c r="H7384" s="58" t="s">
        <v>412</v>
      </c>
      <c r="I7384" s="59">
        <v>57.99</v>
      </c>
      <c r="J7384">
        <v>24</v>
      </c>
      <c r="K7384" s="191"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30.6</v>
      </c>
      <c r="L7384" s="192" t="str">
        <f t="shared" si="115"/>
        <v>Beer8520</v>
      </c>
      <c r="M7384" s="191">
        <f>VLOOKUP(L7384,'Slope %'!C:D,2,0)</f>
        <v>0.05</v>
      </c>
    </row>
    <row r="7385" spans="1:13" x14ac:dyDescent="0.25">
      <c r="A7385">
        <v>68812</v>
      </c>
      <c r="B7385" s="58" t="s">
        <v>5844</v>
      </c>
      <c r="C7385" s="58" t="s">
        <v>410</v>
      </c>
      <c r="D7385" s="58" t="s">
        <v>411</v>
      </c>
      <c r="E7385" s="58">
        <v>8520</v>
      </c>
      <c r="F7385" s="58">
        <v>1</v>
      </c>
      <c r="G7385" s="59">
        <v>4.5999999999999996</v>
      </c>
      <c r="H7385" s="58" t="s">
        <v>412</v>
      </c>
      <c r="I7385" s="59">
        <v>57.99</v>
      </c>
      <c r="J7385">
        <v>24</v>
      </c>
      <c r="K7385" s="191"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30.6</v>
      </c>
      <c r="L7385" s="192" t="str">
        <f t="shared" si="115"/>
        <v>Beer8520</v>
      </c>
      <c r="M7385" s="191">
        <f>VLOOKUP(L7385,'Slope %'!C:D,2,0)</f>
        <v>0.05</v>
      </c>
    </row>
    <row r="7386" spans="1:13" x14ac:dyDescent="0.25">
      <c r="A7386">
        <v>68821</v>
      </c>
      <c r="B7386" s="58" t="s">
        <v>5845</v>
      </c>
      <c r="C7386" s="58" t="s">
        <v>410</v>
      </c>
      <c r="D7386" s="58" t="s">
        <v>717</v>
      </c>
      <c r="E7386" s="58">
        <v>473</v>
      </c>
      <c r="F7386" s="58">
        <v>24</v>
      </c>
      <c r="G7386" s="59">
        <v>7</v>
      </c>
      <c r="H7386" s="58" t="s">
        <v>1526</v>
      </c>
      <c r="I7386" s="59">
        <v>4.79</v>
      </c>
      <c r="J7386">
        <v>1</v>
      </c>
      <c r="K7386" s="191"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2.58</v>
      </c>
      <c r="L7386" s="192" t="str">
        <f t="shared" si="115"/>
        <v>Beer473</v>
      </c>
      <c r="M7386" s="191">
        <f>VLOOKUP(L7386,'Slope %'!C:D,2,0)</f>
        <v>0.12</v>
      </c>
    </row>
    <row r="7387" spans="1:13" x14ac:dyDescent="0.25">
      <c r="A7387">
        <v>68821</v>
      </c>
      <c r="B7387" s="58" t="s">
        <v>5845</v>
      </c>
      <c r="C7387" s="58" t="s">
        <v>410</v>
      </c>
      <c r="D7387" s="58" t="s">
        <v>717</v>
      </c>
      <c r="E7387" s="58">
        <v>473</v>
      </c>
      <c r="F7387" s="58">
        <v>24</v>
      </c>
      <c r="G7387" s="59">
        <v>7</v>
      </c>
      <c r="H7387" s="58" t="s">
        <v>1526</v>
      </c>
      <c r="I7387" s="59">
        <v>4.79</v>
      </c>
      <c r="J7387">
        <v>1</v>
      </c>
      <c r="K7387" s="191"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2.58</v>
      </c>
      <c r="L7387" s="192" t="str">
        <f t="shared" si="115"/>
        <v>Beer473</v>
      </c>
      <c r="M7387" s="191">
        <f>VLOOKUP(L7387,'Slope %'!C:D,2,0)</f>
        <v>0.12</v>
      </c>
    </row>
    <row r="7388" spans="1:13" x14ac:dyDescent="0.25">
      <c r="A7388">
        <v>68822</v>
      </c>
      <c r="B7388" s="58" t="s">
        <v>5846</v>
      </c>
      <c r="C7388" s="58" t="s">
        <v>410</v>
      </c>
      <c r="D7388" s="58" t="s">
        <v>906</v>
      </c>
      <c r="E7388" s="58">
        <v>473</v>
      </c>
      <c r="F7388" s="58">
        <v>24</v>
      </c>
      <c r="G7388" s="59">
        <v>4.9000000000000004</v>
      </c>
      <c r="H7388" s="58" t="s">
        <v>1526</v>
      </c>
      <c r="I7388" s="59">
        <v>4.59</v>
      </c>
      <c r="J7388">
        <v>1</v>
      </c>
      <c r="K7388" s="191"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1.81</v>
      </c>
      <c r="L7388" s="192" t="str">
        <f t="shared" si="115"/>
        <v>Beer473</v>
      </c>
      <c r="M7388" s="191">
        <f>VLOOKUP(L7388,'Slope %'!C:D,2,0)</f>
        <v>0.12</v>
      </c>
    </row>
    <row r="7389" spans="1:13" x14ac:dyDescent="0.25">
      <c r="A7389">
        <v>68822</v>
      </c>
      <c r="B7389" s="58" t="s">
        <v>5846</v>
      </c>
      <c r="C7389" s="58" t="s">
        <v>410</v>
      </c>
      <c r="D7389" s="58" t="s">
        <v>906</v>
      </c>
      <c r="E7389" s="58">
        <v>473</v>
      </c>
      <c r="F7389" s="58">
        <v>24</v>
      </c>
      <c r="G7389" s="59">
        <v>4.9000000000000004</v>
      </c>
      <c r="H7389" s="58" t="s">
        <v>1526</v>
      </c>
      <c r="I7389" s="59">
        <v>4.59</v>
      </c>
      <c r="J7389">
        <v>1</v>
      </c>
      <c r="K7389" s="191"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1.81</v>
      </c>
      <c r="L7389" s="192" t="str">
        <f t="shared" si="115"/>
        <v>Beer473</v>
      </c>
      <c r="M7389" s="191">
        <f>VLOOKUP(L7389,'Slope %'!C:D,2,0)</f>
        <v>0.12</v>
      </c>
    </row>
    <row r="7390" spans="1:13" x14ac:dyDescent="0.25">
      <c r="A7390">
        <v>68823</v>
      </c>
      <c r="B7390" s="58" t="s">
        <v>5847</v>
      </c>
      <c r="C7390" s="58" t="s">
        <v>414</v>
      </c>
      <c r="D7390" s="58" t="s">
        <v>1896</v>
      </c>
      <c r="E7390" s="58">
        <v>700</v>
      </c>
      <c r="F7390" s="58">
        <v>6</v>
      </c>
      <c r="G7390" s="59">
        <v>43</v>
      </c>
      <c r="H7390" s="58" t="s">
        <v>799</v>
      </c>
      <c r="I7390" s="59">
        <v>59.99</v>
      </c>
      <c r="J7390">
        <v>1</v>
      </c>
      <c r="K7390" s="191"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23.5</v>
      </c>
      <c r="L7390" s="192" t="str">
        <f t="shared" si="115"/>
        <v>Spirits700</v>
      </c>
      <c r="M7390" s="191">
        <f>VLOOKUP(L7390,'Slope %'!C:D,2,0)</f>
        <v>7.0000000000000007E-2</v>
      </c>
    </row>
    <row r="7391" spans="1:13" x14ac:dyDescent="0.25">
      <c r="A7391">
        <v>68834</v>
      </c>
      <c r="B7391" s="58" t="s">
        <v>5848</v>
      </c>
      <c r="C7391" s="58" t="s">
        <v>410</v>
      </c>
      <c r="D7391" s="58" t="s">
        <v>717</v>
      </c>
      <c r="E7391" s="58">
        <v>568</v>
      </c>
      <c r="F7391" s="58">
        <v>24</v>
      </c>
      <c r="G7391" s="59">
        <v>7.3</v>
      </c>
      <c r="H7391" s="58" t="s">
        <v>1526</v>
      </c>
      <c r="I7391" s="59">
        <v>4.99</v>
      </c>
      <c r="J7391">
        <v>1</v>
      </c>
      <c r="K7391" s="191"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3.24</v>
      </c>
      <c r="L7391" s="192" t="str">
        <f t="shared" si="115"/>
        <v>Beer568</v>
      </c>
      <c r="M7391" s="191">
        <f>VLOOKUP(L7391,'Slope %'!C:D,2,0)</f>
        <v>0.12</v>
      </c>
    </row>
    <row r="7392" spans="1:13" x14ac:dyDescent="0.25">
      <c r="A7392">
        <v>68834</v>
      </c>
      <c r="B7392" s="58" t="s">
        <v>5848</v>
      </c>
      <c r="C7392" s="58" t="s">
        <v>410</v>
      </c>
      <c r="D7392" s="58" t="s">
        <v>717</v>
      </c>
      <c r="E7392" s="58">
        <v>568</v>
      </c>
      <c r="F7392" s="58">
        <v>24</v>
      </c>
      <c r="G7392" s="59">
        <v>7.3</v>
      </c>
      <c r="H7392" s="58" t="s">
        <v>1526</v>
      </c>
      <c r="I7392" s="59">
        <v>4.99</v>
      </c>
      <c r="J7392">
        <v>1</v>
      </c>
      <c r="K7392" s="191"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3.24</v>
      </c>
      <c r="L7392" s="192" t="str">
        <f t="shared" si="115"/>
        <v>Beer568</v>
      </c>
      <c r="M7392" s="191">
        <f>VLOOKUP(L7392,'Slope %'!C:D,2,0)</f>
        <v>0.12</v>
      </c>
    </row>
    <row r="7393" spans="1:13" x14ac:dyDescent="0.25">
      <c r="A7393">
        <v>68835</v>
      </c>
      <c r="B7393" s="58" t="s">
        <v>5849</v>
      </c>
      <c r="C7393" s="58" t="s">
        <v>410</v>
      </c>
      <c r="D7393" s="58" t="s">
        <v>411</v>
      </c>
      <c r="E7393" s="58">
        <v>473</v>
      </c>
      <c r="F7393" s="58">
        <v>24</v>
      </c>
      <c r="G7393" s="59">
        <v>5.5</v>
      </c>
      <c r="H7393" s="58" t="s">
        <v>1526</v>
      </c>
      <c r="I7393" s="59">
        <v>4.1900000000000004</v>
      </c>
      <c r="J7393">
        <v>1</v>
      </c>
      <c r="K7393" s="191"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2.0299999999999998</v>
      </c>
      <c r="L7393" s="192" t="str">
        <f t="shared" si="115"/>
        <v>Beer473</v>
      </c>
      <c r="M7393" s="191">
        <f>VLOOKUP(L7393,'Slope %'!C:D,2,0)</f>
        <v>0.12</v>
      </c>
    </row>
    <row r="7394" spans="1:13" x14ac:dyDescent="0.25">
      <c r="A7394">
        <v>68835</v>
      </c>
      <c r="B7394" s="58" t="s">
        <v>5849</v>
      </c>
      <c r="C7394" s="58" t="s">
        <v>410</v>
      </c>
      <c r="D7394" s="58" t="s">
        <v>411</v>
      </c>
      <c r="E7394" s="58">
        <v>473</v>
      </c>
      <c r="F7394" s="58">
        <v>24</v>
      </c>
      <c r="G7394" s="59">
        <v>5.5</v>
      </c>
      <c r="H7394" s="58" t="s">
        <v>1526</v>
      </c>
      <c r="I7394" s="59">
        <v>4.1900000000000004</v>
      </c>
      <c r="J7394">
        <v>1</v>
      </c>
      <c r="K7394" s="191"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2.0299999999999998</v>
      </c>
      <c r="L7394" s="192" t="str">
        <f t="shared" si="115"/>
        <v>Beer473</v>
      </c>
      <c r="M7394" s="191">
        <f>VLOOKUP(L7394,'Slope %'!C:D,2,0)</f>
        <v>0.12</v>
      </c>
    </row>
    <row r="7395" spans="1:13" x14ac:dyDescent="0.25">
      <c r="A7395">
        <v>68836</v>
      </c>
      <c r="B7395" s="58" t="s">
        <v>5850</v>
      </c>
      <c r="C7395" s="58" t="s">
        <v>410</v>
      </c>
      <c r="D7395" s="58" t="s">
        <v>411</v>
      </c>
      <c r="E7395" s="58">
        <v>473</v>
      </c>
      <c r="F7395" s="58">
        <v>24</v>
      </c>
      <c r="G7395" s="59">
        <v>5.2</v>
      </c>
      <c r="H7395" s="58" t="s">
        <v>1855</v>
      </c>
      <c r="I7395" s="59">
        <v>4.1900000000000004</v>
      </c>
      <c r="J7395">
        <v>1</v>
      </c>
      <c r="K7395" s="191"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1.92</v>
      </c>
      <c r="L7395" s="192" t="str">
        <f t="shared" si="115"/>
        <v>Beer473</v>
      </c>
      <c r="M7395" s="191">
        <f>VLOOKUP(L7395,'Slope %'!C:D,2,0)</f>
        <v>0.12</v>
      </c>
    </row>
    <row r="7396" spans="1:13" x14ac:dyDescent="0.25">
      <c r="A7396">
        <v>68836</v>
      </c>
      <c r="B7396" s="58" t="s">
        <v>5850</v>
      </c>
      <c r="C7396" s="58" t="s">
        <v>410</v>
      </c>
      <c r="D7396" s="58" t="s">
        <v>411</v>
      </c>
      <c r="E7396" s="58">
        <v>473</v>
      </c>
      <c r="F7396" s="58">
        <v>24</v>
      </c>
      <c r="G7396" s="59">
        <v>5.2</v>
      </c>
      <c r="H7396" s="58" t="s">
        <v>1855</v>
      </c>
      <c r="I7396" s="59">
        <v>4.1900000000000004</v>
      </c>
      <c r="J7396">
        <v>1</v>
      </c>
      <c r="K7396" s="191"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1.92</v>
      </c>
      <c r="L7396" s="192" t="str">
        <f t="shared" si="115"/>
        <v>Beer473</v>
      </c>
      <c r="M7396" s="191">
        <f>VLOOKUP(L7396,'Slope %'!C:D,2,0)</f>
        <v>0.12</v>
      </c>
    </row>
    <row r="7397" spans="1:13" x14ac:dyDescent="0.25">
      <c r="A7397">
        <v>68840</v>
      </c>
      <c r="B7397" s="58" t="s">
        <v>5851</v>
      </c>
      <c r="C7397" s="58" t="s">
        <v>410</v>
      </c>
      <c r="D7397" s="58" t="s">
        <v>906</v>
      </c>
      <c r="E7397" s="58">
        <v>473</v>
      </c>
      <c r="F7397" s="58">
        <v>24</v>
      </c>
      <c r="G7397" s="59">
        <v>5</v>
      </c>
      <c r="H7397" s="58" t="s">
        <v>1813</v>
      </c>
      <c r="I7397" s="59">
        <v>3.99</v>
      </c>
      <c r="J7397">
        <v>1</v>
      </c>
      <c r="K7397" s="191"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1.85</v>
      </c>
      <c r="L7397" s="192" t="str">
        <f t="shared" si="115"/>
        <v>Beer473</v>
      </c>
      <c r="M7397" s="191">
        <f>VLOOKUP(L7397,'Slope %'!C:D,2,0)</f>
        <v>0.12</v>
      </c>
    </row>
    <row r="7398" spans="1:13" x14ac:dyDescent="0.25">
      <c r="A7398">
        <v>68840</v>
      </c>
      <c r="B7398" s="58" t="s">
        <v>5851</v>
      </c>
      <c r="C7398" s="58" t="s">
        <v>410</v>
      </c>
      <c r="D7398" s="58" t="s">
        <v>906</v>
      </c>
      <c r="E7398" s="58">
        <v>473</v>
      </c>
      <c r="F7398" s="58">
        <v>24</v>
      </c>
      <c r="G7398" s="59">
        <v>5</v>
      </c>
      <c r="H7398" s="58" t="s">
        <v>1813</v>
      </c>
      <c r="I7398" s="59">
        <v>3.99</v>
      </c>
      <c r="J7398">
        <v>1</v>
      </c>
      <c r="K7398" s="191"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1.85</v>
      </c>
      <c r="L7398" s="192" t="str">
        <f t="shared" si="115"/>
        <v>Beer473</v>
      </c>
      <c r="M7398" s="191">
        <f>VLOOKUP(L7398,'Slope %'!C:D,2,0)</f>
        <v>0.12</v>
      </c>
    </row>
    <row r="7399" spans="1:13" x14ac:dyDescent="0.25">
      <c r="A7399">
        <v>68843</v>
      </c>
      <c r="B7399" s="58" t="s">
        <v>1545</v>
      </c>
      <c r="C7399" s="58" t="s">
        <v>414</v>
      </c>
      <c r="D7399" s="58" t="s">
        <v>418</v>
      </c>
      <c r="E7399" s="58">
        <v>200</v>
      </c>
      <c r="F7399" s="58">
        <v>48</v>
      </c>
      <c r="G7399" s="59">
        <v>40</v>
      </c>
      <c r="H7399" s="58" t="s">
        <v>448</v>
      </c>
      <c r="I7399" s="59">
        <v>9.99</v>
      </c>
      <c r="J7399">
        <v>1</v>
      </c>
      <c r="K7399" s="191"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8.51</v>
      </c>
      <c r="L7399" s="192" t="str">
        <f t="shared" si="115"/>
        <v>Spirits200</v>
      </c>
      <c r="M7399" s="191">
        <f>VLOOKUP(L7399,'Slope %'!C:D,2,0)</f>
        <v>0.1</v>
      </c>
    </row>
    <row r="7400" spans="1:13" x14ac:dyDescent="0.25">
      <c r="A7400">
        <v>68844</v>
      </c>
      <c r="B7400" s="58" t="s">
        <v>5852</v>
      </c>
      <c r="C7400" s="58" t="s">
        <v>414</v>
      </c>
      <c r="D7400" s="58" t="s">
        <v>1896</v>
      </c>
      <c r="E7400" s="58">
        <v>700</v>
      </c>
      <c r="F7400" s="58">
        <v>6</v>
      </c>
      <c r="G7400" s="59">
        <v>40</v>
      </c>
      <c r="H7400" s="58" t="s">
        <v>496</v>
      </c>
      <c r="I7400" s="59">
        <v>31.49</v>
      </c>
      <c r="J7400">
        <v>1</v>
      </c>
      <c r="K7400" s="191"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21.86</v>
      </c>
      <c r="L7400" s="192" t="str">
        <f t="shared" si="115"/>
        <v>Spirits700</v>
      </c>
      <c r="M7400" s="191">
        <f>VLOOKUP(L7400,'Slope %'!C:D,2,0)</f>
        <v>7.0000000000000007E-2</v>
      </c>
    </row>
    <row r="7401" spans="1:13" x14ac:dyDescent="0.25">
      <c r="A7401">
        <v>68845</v>
      </c>
      <c r="B7401" s="58" t="s">
        <v>5596</v>
      </c>
      <c r="C7401" s="58" t="s">
        <v>414</v>
      </c>
      <c r="D7401" s="58" t="s">
        <v>1568</v>
      </c>
      <c r="E7401" s="58">
        <v>750</v>
      </c>
      <c r="F7401" s="58">
        <v>12</v>
      </c>
      <c r="G7401" s="59">
        <v>15</v>
      </c>
      <c r="H7401" s="58" t="s">
        <v>553</v>
      </c>
      <c r="I7401" s="59">
        <v>23.49</v>
      </c>
      <c r="J7401">
        <v>1</v>
      </c>
      <c r="K7401" s="191"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8.7799999999999994</v>
      </c>
      <c r="L7401" s="192" t="str">
        <f t="shared" si="115"/>
        <v>Spirits750</v>
      </c>
      <c r="M7401" s="191">
        <f>VLOOKUP(L7401,'Slope %'!C:D,2,0)</f>
        <v>7.0000000000000007E-2</v>
      </c>
    </row>
    <row r="7402" spans="1:13" x14ac:dyDescent="0.25">
      <c r="A7402">
        <v>68846</v>
      </c>
      <c r="B7402" s="58" t="s">
        <v>5853</v>
      </c>
      <c r="C7402" s="58" t="s">
        <v>414</v>
      </c>
      <c r="D7402" s="58" t="s">
        <v>488</v>
      </c>
      <c r="E7402" s="58">
        <v>750</v>
      </c>
      <c r="F7402" s="58">
        <v>6</v>
      </c>
      <c r="G7402" s="59">
        <v>50</v>
      </c>
      <c r="H7402" s="58" t="s">
        <v>425</v>
      </c>
      <c r="I7402" s="59">
        <v>79.989999999999995</v>
      </c>
      <c r="J7402">
        <v>1</v>
      </c>
      <c r="K7402" s="191"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29.28</v>
      </c>
      <c r="L7402" s="192" t="str">
        <f t="shared" si="115"/>
        <v>Spirits750</v>
      </c>
      <c r="M7402" s="191">
        <f>VLOOKUP(L7402,'Slope %'!C:D,2,0)</f>
        <v>7.0000000000000007E-2</v>
      </c>
    </row>
    <row r="7403" spans="1:13" x14ac:dyDescent="0.25">
      <c r="A7403">
        <v>68847</v>
      </c>
      <c r="B7403" s="58" t="s">
        <v>5854</v>
      </c>
      <c r="C7403" s="58" t="s">
        <v>439</v>
      </c>
      <c r="D7403" s="58" t="s">
        <v>4474</v>
      </c>
      <c r="E7403" s="58">
        <v>500</v>
      </c>
      <c r="F7403" s="58">
        <v>12</v>
      </c>
      <c r="H7403" s="58" t="s">
        <v>4475</v>
      </c>
      <c r="I7403" s="59">
        <v>10.99</v>
      </c>
      <c r="J7403">
        <v>1</v>
      </c>
      <c r="K7403" s="191"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0</v>
      </c>
      <c r="L7403" s="192" t="str">
        <f t="shared" si="115"/>
        <v>Non Liquor Merchandise500</v>
      </c>
      <c r="M7403" s="191" t="e">
        <f>VLOOKUP(L7403,'Slope %'!C:D,2,0)</f>
        <v>#N/A</v>
      </c>
    </row>
    <row r="7404" spans="1:13" x14ac:dyDescent="0.25">
      <c r="A7404">
        <v>68848</v>
      </c>
      <c r="B7404" s="58" t="s">
        <v>3660</v>
      </c>
      <c r="C7404" s="58" t="s">
        <v>414</v>
      </c>
      <c r="D7404" s="58" t="s">
        <v>415</v>
      </c>
      <c r="E7404" s="58">
        <v>1140</v>
      </c>
      <c r="F7404" s="58">
        <v>12</v>
      </c>
      <c r="G7404" s="59">
        <v>40</v>
      </c>
      <c r="H7404" s="58" t="s">
        <v>628</v>
      </c>
      <c r="I7404" s="59">
        <v>35.6</v>
      </c>
      <c r="J7404">
        <v>1</v>
      </c>
      <c r="K7404" s="191"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35.6</v>
      </c>
      <c r="L7404" s="192" t="str">
        <f t="shared" si="115"/>
        <v>Spirits1140</v>
      </c>
      <c r="M7404" s="191">
        <f>VLOOKUP(L7404,'Slope %'!C:D,2,0)</f>
        <v>0.05</v>
      </c>
    </row>
    <row r="7405" spans="1:13" x14ac:dyDescent="0.25">
      <c r="A7405">
        <v>68862</v>
      </c>
      <c r="B7405" s="58" t="s">
        <v>5855</v>
      </c>
      <c r="C7405" s="58" t="s">
        <v>410</v>
      </c>
      <c r="D7405" s="58" t="s">
        <v>717</v>
      </c>
      <c r="E7405" s="58">
        <v>355</v>
      </c>
      <c r="F7405" s="58">
        <v>24</v>
      </c>
      <c r="G7405" s="59">
        <v>10.5</v>
      </c>
      <c r="H7405" s="58" t="s">
        <v>2066</v>
      </c>
      <c r="I7405" s="59">
        <v>5.5</v>
      </c>
      <c r="J7405">
        <v>1</v>
      </c>
      <c r="K7405" s="191"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2.91</v>
      </c>
      <c r="L7405" s="192" t="str">
        <f t="shared" si="115"/>
        <v>Beer355</v>
      </c>
      <c r="M7405" s="191">
        <f>VLOOKUP(L7405,'Slope %'!C:D,2,0)</f>
        <v>0.12</v>
      </c>
    </row>
    <row r="7406" spans="1:13" x14ac:dyDescent="0.25">
      <c r="A7406">
        <v>68862</v>
      </c>
      <c r="B7406" s="58" t="s">
        <v>5855</v>
      </c>
      <c r="C7406" s="58" t="s">
        <v>410</v>
      </c>
      <c r="D7406" s="58" t="s">
        <v>717</v>
      </c>
      <c r="E7406" s="58">
        <v>355</v>
      </c>
      <c r="F7406" s="58">
        <v>24</v>
      </c>
      <c r="G7406" s="59">
        <v>10.5</v>
      </c>
      <c r="H7406" s="58" t="s">
        <v>2066</v>
      </c>
      <c r="I7406" s="59">
        <v>5.5</v>
      </c>
      <c r="J7406">
        <v>1</v>
      </c>
      <c r="K7406" s="191"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2.91</v>
      </c>
      <c r="L7406" s="192" t="str">
        <f t="shared" si="115"/>
        <v>Beer355</v>
      </c>
      <c r="M7406" s="191">
        <f>VLOOKUP(L7406,'Slope %'!C:D,2,0)</f>
        <v>0.12</v>
      </c>
    </row>
    <row r="7407" spans="1:13" x14ac:dyDescent="0.25">
      <c r="A7407">
        <v>68863</v>
      </c>
      <c r="B7407" s="58" t="s">
        <v>5856</v>
      </c>
      <c r="C7407" s="58" t="s">
        <v>414</v>
      </c>
      <c r="D7407" s="58" t="s">
        <v>4434</v>
      </c>
      <c r="E7407" s="58">
        <v>750</v>
      </c>
      <c r="F7407" s="58">
        <v>6</v>
      </c>
      <c r="G7407" s="59">
        <v>42.5</v>
      </c>
      <c r="H7407" s="58" t="s">
        <v>586</v>
      </c>
      <c r="I7407" s="59">
        <v>59.99</v>
      </c>
      <c r="J7407">
        <v>1</v>
      </c>
      <c r="K7407" s="191"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24.88</v>
      </c>
      <c r="L7407" s="192" t="str">
        <f t="shared" si="115"/>
        <v>Spirits750</v>
      </c>
      <c r="M7407" s="191">
        <f>VLOOKUP(L7407,'Slope %'!C:D,2,0)</f>
        <v>7.0000000000000007E-2</v>
      </c>
    </row>
    <row r="7408" spans="1:13" x14ac:dyDescent="0.25">
      <c r="A7408">
        <v>68880</v>
      </c>
      <c r="B7408" s="58" t="s">
        <v>5857</v>
      </c>
      <c r="C7408" s="58" t="s">
        <v>410</v>
      </c>
      <c r="D7408" s="58" t="s">
        <v>906</v>
      </c>
      <c r="E7408" s="58">
        <v>473</v>
      </c>
      <c r="F7408" s="58">
        <v>24</v>
      </c>
      <c r="G7408" s="59">
        <v>5</v>
      </c>
      <c r="H7408" s="58" t="s">
        <v>2066</v>
      </c>
      <c r="I7408" s="59">
        <v>4.99</v>
      </c>
      <c r="J7408">
        <v>1</v>
      </c>
      <c r="K7408" s="191"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1.85</v>
      </c>
      <c r="L7408" s="192" t="str">
        <f t="shared" si="115"/>
        <v>Beer473</v>
      </c>
      <c r="M7408" s="191">
        <f>VLOOKUP(L7408,'Slope %'!C:D,2,0)</f>
        <v>0.12</v>
      </c>
    </row>
    <row r="7409" spans="1:13" x14ac:dyDescent="0.25">
      <c r="A7409">
        <v>68880</v>
      </c>
      <c r="B7409" s="58" t="s">
        <v>5857</v>
      </c>
      <c r="C7409" s="58" t="s">
        <v>410</v>
      </c>
      <c r="D7409" s="58" t="s">
        <v>906</v>
      </c>
      <c r="E7409" s="58">
        <v>473</v>
      </c>
      <c r="F7409" s="58">
        <v>24</v>
      </c>
      <c r="G7409" s="59">
        <v>5</v>
      </c>
      <c r="H7409" s="58" t="s">
        <v>2066</v>
      </c>
      <c r="I7409" s="59">
        <v>4.99</v>
      </c>
      <c r="J7409">
        <v>1</v>
      </c>
      <c r="K7409" s="191"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1.85</v>
      </c>
      <c r="L7409" s="192" t="str">
        <f t="shared" si="115"/>
        <v>Beer473</v>
      </c>
      <c r="M7409" s="191">
        <f>VLOOKUP(L7409,'Slope %'!C:D,2,0)</f>
        <v>0.12</v>
      </c>
    </row>
    <row r="7410" spans="1:13" x14ac:dyDescent="0.25">
      <c r="A7410">
        <v>68887</v>
      </c>
      <c r="B7410" s="58" t="s">
        <v>5858</v>
      </c>
      <c r="C7410" s="58" t="s">
        <v>673</v>
      </c>
      <c r="D7410" s="58" t="s">
        <v>674</v>
      </c>
      <c r="E7410" s="58">
        <v>1420</v>
      </c>
      <c r="F7410" s="58">
        <v>6</v>
      </c>
      <c r="G7410" s="59">
        <v>5</v>
      </c>
      <c r="H7410" s="58" t="s">
        <v>4157</v>
      </c>
      <c r="I7410" s="59">
        <v>19.989999999999998</v>
      </c>
      <c r="J7410">
        <v>4</v>
      </c>
      <c r="K7410" s="191"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5.54</v>
      </c>
      <c r="L7410" s="192" t="str">
        <f t="shared" si="115"/>
        <v>Ready to Drink1420</v>
      </c>
      <c r="M7410" s="191">
        <f>VLOOKUP(L7410,'Slope %'!C:D,2,0)</f>
        <v>0.12</v>
      </c>
    </row>
    <row r="7411" spans="1:13" x14ac:dyDescent="0.25">
      <c r="A7411">
        <v>68887</v>
      </c>
      <c r="B7411" s="58" t="s">
        <v>5858</v>
      </c>
      <c r="C7411" s="58" t="s">
        <v>673</v>
      </c>
      <c r="D7411" s="58" t="s">
        <v>674</v>
      </c>
      <c r="E7411" s="58">
        <v>1420</v>
      </c>
      <c r="F7411" s="58">
        <v>6</v>
      </c>
      <c r="G7411" s="59">
        <v>5</v>
      </c>
      <c r="H7411" s="58" t="s">
        <v>1903</v>
      </c>
      <c r="I7411" s="59">
        <v>19.989999999999998</v>
      </c>
      <c r="J7411">
        <v>4</v>
      </c>
      <c r="K7411" s="191"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5.54</v>
      </c>
      <c r="L7411" s="192" t="str">
        <f t="shared" si="115"/>
        <v>Ready to Drink1420</v>
      </c>
      <c r="M7411" s="191">
        <f>VLOOKUP(L7411,'Slope %'!C:D,2,0)</f>
        <v>0.12</v>
      </c>
    </row>
    <row r="7412" spans="1:13" x14ac:dyDescent="0.25">
      <c r="A7412">
        <v>68888</v>
      </c>
      <c r="B7412" s="58" t="s">
        <v>5859</v>
      </c>
      <c r="C7412" s="58" t="s">
        <v>673</v>
      </c>
      <c r="D7412" s="58" t="s">
        <v>674</v>
      </c>
      <c r="E7412" s="58">
        <v>30000</v>
      </c>
      <c r="F7412" s="58">
        <v>1</v>
      </c>
      <c r="G7412" s="59">
        <v>5</v>
      </c>
      <c r="H7412" s="58" t="s">
        <v>4157</v>
      </c>
      <c r="I7412" s="59">
        <v>220</v>
      </c>
      <c r="J7412">
        <v>1</v>
      </c>
      <c r="K7412" s="191"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117.11</v>
      </c>
      <c r="L7412" s="192" t="str">
        <f t="shared" si="115"/>
        <v>Ready to Drink30000</v>
      </c>
      <c r="M7412" s="191" t="e">
        <f>VLOOKUP(L7412,'Slope %'!C:D,2,0)</f>
        <v>#N/A</v>
      </c>
    </row>
    <row r="7413" spans="1:13" x14ac:dyDescent="0.25">
      <c r="A7413">
        <v>68888</v>
      </c>
      <c r="B7413" s="58" t="s">
        <v>5859</v>
      </c>
      <c r="C7413" s="58" t="s">
        <v>673</v>
      </c>
      <c r="D7413" s="58" t="s">
        <v>674</v>
      </c>
      <c r="E7413" s="58">
        <v>30000</v>
      </c>
      <c r="F7413" s="58">
        <v>1</v>
      </c>
      <c r="G7413" s="59">
        <v>5</v>
      </c>
      <c r="H7413" s="58" t="s">
        <v>1903</v>
      </c>
      <c r="I7413" s="59">
        <v>220</v>
      </c>
      <c r="J7413">
        <v>1</v>
      </c>
      <c r="K7413" s="191"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117.11</v>
      </c>
      <c r="L7413" s="192" t="str">
        <f t="shared" si="115"/>
        <v>Ready to Drink30000</v>
      </c>
      <c r="M7413" s="191" t="e">
        <f>VLOOKUP(L7413,'Slope %'!C:D,2,0)</f>
        <v>#N/A</v>
      </c>
    </row>
    <row r="7414" spans="1:13" x14ac:dyDescent="0.25">
      <c r="A7414">
        <v>68889</v>
      </c>
      <c r="B7414" s="58" t="s">
        <v>5860</v>
      </c>
      <c r="C7414" s="58" t="s">
        <v>410</v>
      </c>
      <c r="D7414" s="58" t="s">
        <v>717</v>
      </c>
      <c r="E7414" s="58">
        <v>473</v>
      </c>
      <c r="F7414" s="58">
        <v>24</v>
      </c>
      <c r="G7414" s="59">
        <v>6.25</v>
      </c>
      <c r="H7414" s="58" t="s">
        <v>2066</v>
      </c>
      <c r="I7414" s="59">
        <v>4.99</v>
      </c>
      <c r="J7414">
        <v>1</v>
      </c>
      <c r="K7414" s="191"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2.31</v>
      </c>
      <c r="L7414" s="192" t="str">
        <f t="shared" si="115"/>
        <v>Beer473</v>
      </c>
      <c r="M7414" s="191">
        <f>VLOOKUP(L7414,'Slope %'!C:D,2,0)</f>
        <v>0.12</v>
      </c>
    </row>
    <row r="7415" spans="1:13" x14ac:dyDescent="0.25">
      <c r="A7415">
        <v>68889</v>
      </c>
      <c r="B7415" s="58" t="s">
        <v>5860</v>
      </c>
      <c r="C7415" s="58" t="s">
        <v>410</v>
      </c>
      <c r="D7415" s="58" t="s">
        <v>717</v>
      </c>
      <c r="E7415" s="58">
        <v>473</v>
      </c>
      <c r="F7415" s="58">
        <v>24</v>
      </c>
      <c r="G7415" s="59">
        <v>6.25</v>
      </c>
      <c r="H7415" s="58" t="s">
        <v>2066</v>
      </c>
      <c r="I7415" s="59">
        <v>4.99</v>
      </c>
      <c r="J7415">
        <v>1</v>
      </c>
      <c r="K7415" s="191"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2.31</v>
      </c>
      <c r="L7415" s="192" t="str">
        <f t="shared" si="115"/>
        <v>Beer473</v>
      </c>
      <c r="M7415" s="191">
        <f>VLOOKUP(L7415,'Slope %'!C:D,2,0)</f>
        <v>0.12</v>
      </c>
    </row>
    <row r="7416" spans="1:13" x14ac:dyDescent="0.25">
      <c r="A7416">
        <v>68895</v>
      </c>
      <c r="B7416" s="58" t="s">
        <v>5861</v>
      </c>
      <c r="C7416" s="58" t="s">
        <v>410</v>
      </c>
      <c r="D7416" s="58" t="s">
        <v>717</v>
      </c>
      <c r="E7416" s="58">
        <v>473</v>
      </c>
      <c r="F7416" s="58">
        <v>24</v>
      </c>
      <c r="G7416" s="59">
        <v>6.9</v>
      </c>
      <c r="H7416" s="58" t="s">
        <v>1526</v>
      </c>
      <c r="I7416" s="59">
        <v>4.99</v>
      </c>
      <c r="J7416">
        <v>1</v>
      </c>
      <c r="K7416" s="191"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2.5499999999999998</v>
      </c>
      <c r="L7416" s="192" t="str">
        <f t="shared" si="115"/>
        <v>Beer473</v>
      </c>
      <c r="M7416" s="191">
        <f>VLOOKUP(L7416,'Slope %'!C:D,2,0)</f>
        <v>0.12</v>
      </c>
    </row>
    <row r="7417" spans="1:13" x14ac:dyDescent="0.25">
      <c r="A7417">
        <v>68895</v>
      </c>
      <c r="B7417" s="58" t="s">
        <v>5861</v>
      </c>
      <c r="C7417" s="58" t="s">
        <v>410</v>
      </c>
      <c r="D7417" s="58" t="s">
        <v>717</v>
      </c>
      <c r="E7417" s="58">
        <v>473</v>
      </c>
      <c r="F7417" s="58">
        <v>24</v>
      </c>
      <c r="G7417" s="59">
        <v>6.9</v>
      </c>
      <c r="H7417" s="58" t="s">
        <v>1526</v>
      </c>
      <c r="I7417" s="59">
        <v>4.99</v>
      </c>
      <c r="J7417">
        <v>1</v>
      </c>
      <c r="K7417" s="191"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2.5499999999999998</v>
      </c>
      <c r="L7417" s="192" t="str">
        <f t="shared" si="115"/>
        <v>Beer473</v>
      </c>
      <c r="M7417" s="191">
        <f>VLOOKUP(L7417,'Slope %'!C:D,2,0)</f>
        <v>0.12</v>
      </c>
    </row>
    <row r="7418" spans="1:13" x14ac:dyDescent="0.25">
      <c r="A7418">
        <v>68896</v>
      </c>
      <c r="B7418" s="58" t="s">
        <v>5862</v>
      </c>
      <c r="C7418" s="58" t="s">
        <v>410</v>
      </c>
      <c r="D7418" s="58" t="s">
        <v>677</v>
      </c>
      <c r="E7418" s="58">
        <v>473</v>
      </c>
      <c r="F7418" s="58">
        <v>24</v>
      </c>
      <c r="G7418" s="59">
        <v>4.5</v>
      </c>
      <c r="H7418" s="58" t="s">
        <v>1526</v>
      </c>
      <c r="I7418" s="59">
        <v>4.49</v>
      </c>
      <c r="J7418">
        <v>1</v>
      </c>
      <c r="K7418" s="191"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1.66</v>
      </c>
      <c r="L7418" s="192" t="str">
        <f t="shared" si="115"/>
        <v>Beer473</v>
      </c>
      <c r="M7418" s="191">
        <f>VLOOKUP(L7418,'Slope %'!C:D,2,0)</f>
        <v>0.12</v>
      </c>
    </row>
    <row r="7419" spans="1:13" x14ac:dyDescent="0.25">
      <c r="A7419">
        <v>68896</v>
      </c>
      <c r="B7419" s="58" t="s">
        <v>5862</v>
      </c>
      <c r="C7419" s="58" t="s">
        <v>410</v>
      </c>
      <c r="D7419" s="58" t="s">
        <v>677</v>
      </c>
      <c r="E7419" s="58">
        <v>473</v>
      </c>
      <c r="F7419" s="58">
        <v>24</v>
      </c>
      <c r="G7419" s="59">
        <v>4.5</v>
      </c>
      <c r="H7419" s="58" t="s">
        <v>1526</v>
      </c>
      <c r="I7419" s="59">
        <v>4.49</v>
      </c>
      <c r="J7419">
        <v>1</v>
      </c>
      <c r="K7419" s="191"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1.66</v>
      </c>
      <c r="L7419" s="192" t="str">
        <f t="shared" si="115"/>
        <v>Beer473</v>
      </c>
      <c r="M7419" s="191">
        <f>VLOOKUP(L7419,'Slope %'!C:D,2,0)</f>
        <v>0.12</v>
      </c>
    </row>
    <row r="7420" spans="1:13" x14ac:dyDescent="0.25">
      <c r="A7420">
        <v>68897</v>
      </c>
      <c r="B7420" s="58" t="s">
        <v>5863</v>
      </c>
      <c r="C7420" s="58" t="s">
        <v>410</v>
      </c>
      <c r="D7420" s="58" t="s">
        <v>621</v>
      </c>
      <c r="E7420" s="58">
        <v>473</v>
      </c>
      <c r="F7420" s="58">
        <v>24</v>
      </c>
      <c r="G7420" s="59">
        <v>3.5</v>
      </c>
      <c r="H7420" s="58" t="s">
        <v>1526</v>
      </c>
      <c r="I7420" s="59">
        <v>3.99</v>
      </c>
      <c r="J7420">
        <v>1</v>
      </c>
      <c r="K7420" s="191"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1.29</v>
      </c>
      <c r="L7420" s="192" t="str">
        <f t="shared" si="115"/>
        <v>Beer473</v>
      </c>
      <c r="M7420" s="191">
        <f>VLOOKUP(L7420,'Slope %'!C:D,2,0)</f>
        <v>0.12</v>
      </c>
    </row>
    <row r="7421" spans="1:13" x14ac:dyDescent="0.25">
      <c r="A7421">
        <v>68897</v>
      </c>
      <c r="B7421" s="58" t="s">
        <v>5863</v>
      </c>
      <c r="C7421" s="58" t="s">
        <v>410</v>
      </c>
      <c r="D7421" s="58" t="s">
        <v>621</v>
      </c>
      <c r="E7421" s="58">
        <v>473</v>
      </c>
      <c r="F7421" s="58">
        <v>24</v>
      </c>
      <c r="G7421" s="59">
        <v>3.5</v>
      </c>
      <c r="H7421" s="58" t="s">
        <v>1526</v>
      </c>
      <c r="I7421" s="59">
        <v>3.99</v>
      </c>
      <c r="J7421">
        <v>1</v>
      </c>
      <c r="K7421" s="191"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1.29</v>
      </c>
      <c r="L7421" s="192" t="str">
        <f t="shared" si="115"/>
        <v>Beer473</v>
      </c>
      <c r="M7421" s="191">
        <f>VLOOKUP(L7421,'Slope %'!C:D,2,0)</f>
        <v>0.12</v>
      </c>
    </row>
    <row r="7422" spans="1:13" x14ac:dyDescent="0.25">
      <c r="A7422">
        <v>68935</v>
      </c>
      <c r="B7422" s="58" t="s">
        <v>5864</v>
      </c>
      <c r="C7422" s="58" t="s">
        <v>673</v>
      </c>
      <c r="D7422" s="58" t="s">
        <v>1264</v>
      </c>
      <c r="E7422" s="58">
        <v>2130</v>
      </c>
      <c r="F7422" s="58">
        <v>4</v>
      </c>
      <c r="G7422" s="59">
        <v>7</v>
      </c>
      <c r="H7422" s="58" t="s">
        <v>412</v>
      </c>
      <c r="I7422" s="59">
        <v>17.489999999999998</v>
      </c>
      <c r="J7422">
        <v>6</v>
      </c>
      <c r="K7422" s="191"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11.64</v>
      </c>
      <c r="L7422" s="192" t="str">
        <f t="shared" si="115"/>
        <v>Ready to Drink2130</v>
      </c>
      <c r="M7422" s="191">
        <f>VLOOKUP(L7422,'Slope %'!C:D,2,0)</f>
        <v>0.1</v>
      </c>
    </row>
    <row r="7423" spans="1:13" x14ac:dyDescent="0.25">
      <c r="A7423">
        <v>68935</v>
      </c>
      <c r="B7423" s="58" t="s">
        <v>5864</v>
      </c>
      <c r="C7423" s="58" t="s">
        <v>673</v>
      </c>
      <c r="D7423" s="58" t="s">
        <v>1264</v>
      </c>
      <c r="E7423" s="58">
        <v>2130</v>
      </c>
      <c r="F7423" s="58">
        <v>4</v>
      </c>
      <c r="G7423" s="59">
        <v>7</v>
      </c>
      <c r="H7423" s="58" t="s">
        <v>412</v>
      </c>
      <c r="I7423" s="59">
        <v>17.489999999999998</v>
      </c>
      <c r="J7423">
        <v>6</v>
      </c>
      <c r="K7423" s="191"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11.64</v>
      </c>
      <c r="L7423" s="192" t="str">
        <f t="shared" si="115"/>
        <v>Ready to Drink2130</v>
      </c>
      <c r="M7423" s="191">
        <f>VLOOKUP(L7423,'Slope %'!C:D,2,0)</f>
        <v>0.1</v>
      </c>
    </row>
    <row r="7424" spans="1:13" x14ac:dyDescent="0.25">
      <c r="A7424">
        <v>68937</v>
      </c>
      <c r="B7424" s="58" t="s">
        <v>5865</v>
      </c>
      <c r="C7424" s="58" t="s">
        <v>673</v>
      </c>
      <c r="D7424" s="58" t="s">
        <v>750</v>
      </c>
      <c r="E7424" s="58">
        <v>473</v>
      </c>
      <c r="F7424" s="58">
        <v>24</v>
      </c>
      <c r="G7424" s="59">
        <v>6.9</v>
      </c>
      <c r="H7424" s="58" t="s">
        <v>1526</v>
      </c>
      <c r="I7424" s="59">
        <v>4.75</v>
      </c>
      <c r="J7424">
        <v>1</v>
      </c>
      <c r="K7424" s="191"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2.7</v>
      </c>
      <c r="L7424" s="192" t="str">
        <f t="shared" si="115"/>
        <v>Ready to Drink473</v>
      </c>
      <c r="M7424" s="191">
        <f>VLOOKUP(L7424,'Slope %'!C:D,2,0)</f>
        <v>0.12</v>
      </c>
    </row>
    <row r="7425" spans="1:13" x14ac:dyDescent="0.25">
      <c r="A7425">
        <v>68937</v>
      </c>
      <c r="B7425" s="58" t="s">
        <v>5865</v>
      </c>
      <c r="C7425" s="58" t="s">
        <v>673</v>
      </c>
      <c r="D7425" s="58" t="s">
        <v>750</v>
      </c>
      <c r="E7425" s="58">
        <v>473</v>
      </c>
      <c r="F7425" s="58">
        <v>24</v>
      </c>
      <c r="G7425" s="59">
        <v>6.9</v>
      </c>
      <c r="H7425" s="58" t="s">
        <v>1526</v>
      </c>
      <c r="I7425" s="59">
        <v>4.75</v>
      </c>
      <c r="J7425">
        <v>1</v>
      </c>
      <c r="K7425" s="191"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2.7</v>
      </c>
      <c r="L7425" s="192" t="str">
        <f t="shared" si="115"/>
        <v>Ready to Drink473</v>
      </c>
      <c r="M7425" s="191">
        <f>VLOOKUP(L7425,'Slope %'!C:D,2,0)</f>
        <v>0.12</v>
      </c>
    </row>
    <row r="7426" spans="1:13" x14ac:dyDescent="0.25">
      <c r="A7426">
        <v>68938</v>
      </c>
      <c r="B7426" s="58" t="s">
        <v>5866</v>
      </c>
      <c r="C7426" s="58" t="s">
        <v>410</v>
      </c>
      <c r="D7426" s="58" t="s">
        <v>677</v>
      </c>
      <c r="E7426" s="58">
        <v>473</v>
      </c>
      <c r="F7426" s="58">
        <v>24</v>
      </c>
      <c r="G7426" s="59">
        <v>5</v>
      </c>
      <c r="H7426" s="58" t="s">
        <v>2303</v>
      </c>
      <c r="I7426" s="59">
        <v>3.99</v>
      </c>
      <c r="J7426">
        <v>1</v>
      </c>
      <c r="K7426" s="191"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1.85</v>
      </c>
      <c r="L7426" s="192" t="str">
        <f t="shared" si="115"/>
        <v>Beer473</v>
      </c>
      <c r="M7426" s="191">
        <f>VLOOKUP(L7426,'Slope %'!C:D,2,0)</f>
        <v>0.12</v>
      </c>
    </row>
    <row r="7427" spans="1:13" x14ac:dyDescent="0.25">
      <c r="A7427">
        <v>68938</v>
      </c>
      <c r="B7427" s="58" t="s">
        <v>5866</v>
      </c>
      <c r="C7427" s="58" t="s">
        <v>410</v>
      </c>
      <c r="D7427" s="58" t="s">
        <v>677</v>
      </c>
      <c r="E7427" s="58">
        <v>473</v>
      </c>
      <c r="F7427" s="58">
        <v>24</v>
      </c>
      <c r="G7427" s="59">
        <v>5</v>
      </c>
      <c r="H7427" s="58" t="s">
        <v>2303</v>
      </c>
      <c r="I7427" s="59">
        <v>3.99</v>
      </c>
      <c r="J7427">
        <v>1</v>
      </c>
      <c r="K7427" s="191"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1.85</v>
      </c>
      <c r="L7427" s="192" t="str">
        <f t="shared" ref="L7427:L7490" si="116">(_xlfn.CONCAT(C7427,E7427))</f>
        <v>Beer473</v>
      </c>
      <c r="M7427" s="191">
        <f>VLOOKUP(L7427,'Slope %'!C:D,2,0)</f>
        <v>0.12</v>
      </c>
    </row>
    <row r="7428" spans="1:13" x14ac:dyDescent="0.25">
      <c r="A7428">
        <v>68940</v>
      </c>
      <c r="B7428" s="58" t="s">
        <v>5867</v>
      </c>
      <c r="C7428" s="58" t="s">
        <v>410</v>
      </c>
      <c r="D7428" s="58" t="s">
        <v>717</v>
      </c>
      <c r="E7428" s="58">
        <v>473</v>
      </c>
      <c r="F7428" s="58">
        <v>24</v>
      </c>
      <c r="G7428" s="59">
        <v>5.8</v>
      </c>
      <c r="H7428" s="58" t="s">
        <v>2303</v>
      </c>
      <c r="I7428" s="59">
        <v>3.99</v>
      </c>
      <c r="J7428">
        <v>1</v>
      </c>
      <c r="K7428" s="191"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2.14</v>
      </c>
      <c r="L7428" s="192" t="str">
        <f t="shared" si="116"/>
        <v>Beer473</v>
      </c>
      <c r="M7428" s="191">
        <f>VLOOKUP(L7428,'Slope %'!C:D,2,0)</f>
        <v>0.12</v>
      </c>
    </row>
    <row r="7429" spans="1:13" x14ac:dyDescent="0.25">
      <c r="A7429">
        <v>68940</v>
      </c>
      <c r="B7429" s="58" t="s">
        <v>5867</v>
      </c>
      <c r="C7429" s="58" t="s">
        <v>410</v>
      </c>
      <c r="D7429" s="58" t="s">
        <v>717</v>
      </c>
      <c r="E7429" s="58">
        <v>473</v>
      </c>
      <c r="F7429" s="58">
        <v>24</v>
      </c>
      <c r="G7429" s="59">
        <v>5.8</v>
      </c>
      <c r="H7429" s="58" t="s">
        <v>2303</v>
      </c>
      <c r="I7429" s="59">
        <v>3.99</v>
      </c>
      <c r="J7429">
        <v>1</v>
      </c>
      <c r="K7429" s="191"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2.14</v>
      </c>
      <c r="L7429" s="192" t="str">
        <f t="shared" si="116"/>
        <v>Beer473</v>
      </c>
      <c r="M7429" s="191">
        <f>VLOOKUP(L7429,'Slope %'!C:D,2,0)</f>
        <v>0.12</v>
      </c>
    </row>
    <row r="7430" spans="1:13" x14ac:dyDescent="0.25">
      <c r="A7430">
        <v>68942</v>
      </c>
      <c r="B7430" s="58" t="s">
        <v>5868</v>
      </c>
      <c r="C7430" s="58" t="s">
        <v>673</v>
      </c>
      <c r="D7430" s="58" t="s">
        <v>674</v>
      </c>
      <c r="E7430" s="58">
        <v>200</v>
      </c>
      <c r="F7430" s="58">
        <v>48</v>
      </c>
      <c r="G7430" s="59">
        <v>13</v>
      </c>
      <c r="H7430" s="58" t="s">
        <v>419</v>
      </c>
      <c r="I7430" s="59">
        <v>4.99</v>
      </c>
      <c r="J7430">
        <v>1</v>
      </c>
      <c r="K7430" s="191"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2.77</v>
      </c>
      <c r="L7430" s="192" t="str">
        <f t="shared" si="116"/>
        <v>Ready to Drink200</v>
      </c>
      <c r="M7430" s="191">
        <f>VLOOKUP(L7430,'Slope %'!C:D,2,0)</f>
        <v>0.12</v>
      </c>
    </row>
    <row r="7431" spans="1:13" x14ac:dyDescent="0.25">
      <c r="A7431">
        <v>68945</v>
      </c>
      <c r="B7431" s="58" t="s">
        <v>5869</v>
      </c>
      <c r="C7431" s="58" t="s">
        <v>410</v>
      </c>
      <c r="D7431" s="58" t="s">
        <v>677</v>
      </c>
      <c r="E7431" s="58">
        <v>473</v>
      </c>
      <c r="F7431" s="58">
        <v>24</v>
      </c>
      <c r="G7431" s="59">
        <v>5.2</v>
      </c>
      <c r="H7431" s="58" t="s">
        <v>2303</v>
      </c>
      <c r="I7431" s="59">
        <v>3.99</v>
      </c>
      <c r="J7431">
        <v>1</v>
      </c>
      <c r="K7431" s="191"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1.92</v>
      </c>
      <c r="L7431" s="192" t="str">
        <f t="shared" si="116"/>
        <v>Beer473</v>
      </c>
      <c r="M7431" s="191">
        <f>VLOOKUP(L7431,'Slope %'!C:D,2,0)</f>
        <v>0.12</v>
      </c>
    </row>
    <row r="7432" spans="1:13" x14ac:dyDescent="0.25">
      <c r="A7432">
        <v>68945</v>
      </c>
      <c r="B7432" s="58" t="s">
        <v>5869</v>
      </c>
      <c r="C7432" s="58" t="s">
        <v>410</v>
      </c>
      <c r="D7432" s="58" t="s">
        <v>677</v>
      </c>
      <c r="E7432" s="58">
        <v>473</v>
      </c>
      <c r="F7432" s="58">
        <v>24</v>
      </c>
      <c r="G7432" s="59">
        <v>5.2</v>
      </c>
      <c r="H7432" s="58" t="s">
        <v>2303</v>
      </c>
      <c r="I7432" s="59">
        <v>3.99</v>
      </c>
      <c r="J7432">
        <v>1</v>
      </c>
      <c r="K7432" s="191"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1.92</v>
      </c>
      <c r="L7432" s="192" t="str">
        <f t="shared" si="116"/>
        <v>Beer473</v>
      </c>
      <c r="M7432" s="191">
        <f>VLOOKUP(L7432,'Slope %'!C:D,2,0)</f>
        <v>0.12</v>
      </c>
    </row>
    <row r="7433" spans="1:13" x14ac:dyDescent="0.25">
      <c r="A7433">
        <v>68947</v>
      </c>
      <c r="B7433" s="58" t="s">
        <v>5870</v>
      </c>
      <c r="C7433" s="58" t="s">
        <v>673</v>
      </c>
      <c r="D7433" s="58" t="s">
        <v>674</v>
      </c>
      <c r="E7433" s="58">
        <v>1420</v>
      </c>
      <c r="F7433" s="58">
        <v>6</v>
      </c>
      <c r="G7433" s="59">
        <v>6.9</v>
      </c>
      <c r="H7433" s="58" t="s">
        <v>1526</v>
      </c>
      <c r="I7433" s="59">
        <v>13.99</v>
      </c>
      <c r="J7433">
        <v>4</v>
      </c>
      <c r="K7433" s="191"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7.65</v>
      </c>
      <c r="L7433" s="192" t="str">
        <f t="shared" si="116"/>
        <v>Ready to Drink1420</v>
      </c>
      <c r="M7433" s="191">
        <f>VLOOKUP(L7433,'Slope %'!C:D,2,0)</f>
        <v>0.12</v>
      </c>
    </row>
    <row r="7434" spans="1:13" x14ac:dyDescent="0.25">
      <c r="A7434">
        <v>68947</v>
      </c>
      <c r="B7434" s="58" t="s">
        <v>5870</v>
      </c>
      <c r="C7434" s="58" t="s">
        <v>673</v>
      </c>
      <c r="D7434" s="58" t="s">
        <v>674</v>
      </c>
      <c r="E7434" s="58">
        <v>1420</v>
      </c>
      <c r="F7434" s="58">
        <v>6</v>
      </c>
      <c r="G7434" s="59">
        <v>6.9</v>
      </c>
      <c r="H7434" s="58" t="s">
        <v>1526</v>
      </c>
      <c r="I7434" s="59">
        <v>13.99</v>
      </c>
      <c r="J7434">
        <v>4</v>
      </c>
      <c r="K7434" s="191"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7.65</v>
      </c>
      <c r="L7434" s="192" t="str">
        <f t="shared" si="116"/>
        <v>Ready to Drink1420</v>
      </c>
      <c r="M7434" s="191">
        <f>VLOOKUP(L7434,'Slope %'!C:D,2,0)</f>
        <v>0.12</v>
      </c>
    </row>
    <row r="7435" spans="1:13" x14ac:dyDescent="0.25">
      <c r="A7435">
        <v>68948</v>
      </c>
      <c r="B7435" s="58" t="s">
        <v>5871</v>
      </c>
      <c r="C7435" s="58" t="s">
        <v>673</v>
      </c>
      <c r="D7435" s="58" t="s">
        <v>750</v>
      </c>
      <c r="E7435" s="58">
        <v>473</v>
      </c>
      <c r="F7435" s="58">
        <v>24</v>
      </c>
      <c r="G7435" s="59">
        <v>6.9</v>
      </c>
      <c r="H7435" s="58" t="s">
        <v>1526</v>
      </c>
      <c r="I7435" s="59">
        <v>4.75</v>
      </c>
      <c r="J7435">
        <v>1</v>
      </c>
      <c r="K7435" s="191"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2.7</v>
      </c>
      <c r="L7435" s="192" t="str">
        <f t="shared" si="116"/>
        <v>Ready to Drink473</v>
      </c>
      <c r="M7435" s="191">
        <f>VLOOKUP(L7435,'Slope %'!C:D,2,0)</f>
        <v>0.12</v>
      </c>
    </row>
    <row r="7436" spans="1:13" x14ac:dyDescent="0.25">
      <c r="A7436">
        <v>68948</v>
      </c>
      <c r="B7436" s="58" t="s">
        <v>5871</v>
      </c>
      <c r="C7436" s="58" t="s">
        <v>673</v>
      </c>
      <c r="D7436" s="58" t="s">
        <v>750</v>
      </c>
      <c r="E7436" s="58">
        <v>473</v>
      </c>
      <c r="F7436" s="58">
        <v>24</v>
      </c>
      <c r="G7436" s="59">
        <v>6.9</v>
      </c>
      <c r="H7436" s="58" t="s">
        <v>1526</v>
      </c>
      <c r="I7436" s="59">
        <v>4.75</v>
      </c>
      <c r="J7436">
        <v>1</v>
      </c>
      <c r="K7436" s="191"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2.7</v>
      </c>
      <c r="L7436" s="192" t="str">
        <f t="shared" si="116"/>
        <v>Ready to Drink473</v>
      </c>
      <c r="M7436" s="191">
        <f>VLOOKUP(L7436,'Slope %'!C:D,2,0)</f>
        <v>0.12</v>
      </c>
    </row>
    <row r="7437" spans="1:13" x14ac:dyDescent="0.25">
      <c r="A7437">
        <v>68958</v>
      </c>
      <c r="B7437" s="58" t="s">
        <v>5872</v>
      </c>
      <c r="C7437" s="58" t="s">
        <v>410</v>
      </c>
      <c r="D7437" s="58" t="s">
        <v>411</v>
      </c>
      <c r="E7437" s="58">
        <v>473</v>
      </c>
      <c r="F7437" s="58">
        <v>24</v>
      </c>
      <c r="G7437" s="59">
        <v>5</v>
      </c>
      <c r="H7437" s="58" t="s">
        <v>1959</v>
      </c>
      <c r="I7437" s="59">
        <v>4.25</v>
      </c>
      <c r="J7437">
        <v>1</v>
      </c>
      <c r="K7437" s="191"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1.85</v>
      </c>
      <c r="L7437" s="192" t="str">
        <f t="shared" si="116"/>
        <v>Beer473</v>
      </c>
      <c r="M7437" s="191">
        <f>VLOOKUP(L7437,'Slope %'!C:D,2,0)</f>
        <v>0.12</v>
      </c>
    </row>
    <row r="7438" spans="1:13" x14ac:dyDescent="0.25">
      <c r="A7438">
        <v>68958</v>
      </c>
      <c r="B7438" s="58" t="s">
        <v>5872</v>
      </c>
      <c r="C7438" s="58" t="s">
        <v>410</v>
      </c>
      <c r="D7438" s="58" t="s">
        <v>411</v>
      </c>
      <c r="E7438" s="58">
        <v>473</v>
      </c>
      <c r="F7438" s="58">
        <v>24</v>
      </c>
      <c r="G7438" s="59">
        <v>5</v>
      </c>
      <c r="H7438" s="58" t="s">
        <v>1959</v>
      </c>
      <c r="I7438" s="59">
        <v>4.25</v>
      </c>
      <c r="J7438">
        <v>1</v>
      </c>
      <c r="K7438" s="191"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1.85</v>
      </c>
      <c r="L7438" s="192" t="str">
        <f t="shared" si="116"/>
        <v>Beer473</v>
      </c>
      <c r="M7438" s="191">
        <f>VLOOKUP(L7438,'Slope %'!C:D,2,0)</f>
        <v>0.12</v>
      </c>
    </row>
    <row r="7439" spans="1:13" x14ac:dyDescent="0.25">
      <c r="A7439">
        <v>68959</v>
      </c>
      <c r="B7439" s="58" t="s">
        <v>5873</v>
      </c>
      <c r="C7439" s="58" t="s">
        <v>410</v>
      </c>
      <c r="D7439" s="58" t="s">
        <v>1539</v>
      </c>
      <c r="E7439" s="58">
        <v>2840</v>
      </c>
      <c r="F7439" s="58">
        <v>3</v>
      </c>
      <c r="G7439" s="59">
        <v>0.5</v>
      </c>
      <c r="H7439" s="58" t="s">
        <v>1813</v>
      </c>
      <c r="I7439" s="59">
        <v>18.489999999999998</v>
      </c>
      <c r="J7439">
        <v>8</v>
      </c>
      <c r="K7439" s="191"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1.1100000000000001</v>
      </c>
      <c r="L7439" s="192" t="str">
        <f t="shared" si="116"/>
        <v>Beer2840</v>
      </c>
      <c r="M7439" s="191">
        <f>VLOOKUP(L7439,'Slope %'!C:D,2,0)</f>
        <v>7.0000000000000007E-2</v>
      </c>
    </row>
    <row r="7440" spans="1:13" x14ac:dyDescent="0.25">
      <c r="A7440">
        <v>68959</v>
      </c>
      <c r="B7440" s="58" t="s">
        <v>5873</v>
      </c>
      <c r="C7440" s="58" t="s">
        <v>410</v>
      </c>
      <c r="D7440" s="58" t="s">
        <v>1539</v>
      </c>
      <c r="E7440" s="58">
        <v>2840</v>
      </c>
      <c r="F7440" s="58">
        <v>3</v>
      </c>
      <c r="G7440" s="59">
        <v>0.5</v>
      </c>
      <c r="H7440" s="58" t="s">
        <v>1813</v>
      </c>
      <c r="I7440" s="59">
        <v>18.489999999999998</v>
      </c>
      <c r="J7440">
        <v>8</v>
      </c>
      <c r="K7440" s="191"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1.1100000000000001</v>
      </c>
      <c r="L7440" s="192" t="str">
        <f t="shared" si="116"/>
        <v>Beer2840</v>
      </c>
      <c r="M7440" s="191">
        <f>VLOOKUP(L7440,'Slope %'!C:D,2,0)</f>
        <v>7.0000000000000007E-2</v>
      </c>
    </row>
    <row r="7441" spans="1:13" x14ac:dyDescent="0.25">
      <c r="A7441">
        <v>68973</v>
      </c>
      <c r="B7441" s="58" t="s">
        <v>5874</v>
      </c>
      <c r="C7441" s="58" t="s">
        <v>673</v>
      </c>
      <c r="D7441" s="58" t="s">
        <v>674</v>
      </c>
      <c r="E7441" s="58">
        <v>2840</v>
      </c>
      <c r="F7441" s="58">
        <v>3</v>
      </c>
      <c r="G7441" s="59">
        <v>7</v>
      </c>
      <c r="H7441" s="58" t="s">
        <v>412</v>
      </c>
      <c r="I7441" s="59">
        <v>22.99</v>
      </c>
      <c r="J7441">
        <v>8</v>
      </c>
      <c r="K7441" s="191"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15.52</v>
      </c>
      <c r="L7441" s="192" t="str">
        <f t="shared" si="116"/>
        <v>Ready to Drink2840</v>
      </c>
      <c r="M7441" s="191">
        <f>VLOOKUP(L7441,'Slope %'!C:D,2,0)</f>
        <v>7.0000000000000007E-2</v>
      </c>
    </row>
    <row r="7442" spans="1:13" x14ac:dyDescent="0.25">
      <c r="A7442">
        <v>68973</v>
      </c>
      <c r="B7442" s="58" t="s">
        <v>5874</v>
      </c>
      <c r="C7442" s="58" t="s">
        <v>673</v>
      </c>
      <c r="D7442" s="58" t="s">
        <v>674</v>
      </c>
      <c r="E7442" s="58">
        <v>2840</v>
      </c>
      <c r="F7442" s="58">
        <v>3</v>
      </c>
      <c r="G7442" s="59">
        <v>7</v>
      </c>
      <c r="H7442" s="58" t="s">
        <v>412</v>
      </c>
      <c r="I7442" s="59">
        <v>22.99</v>
      </c>
      <c r="J7442">
        <v>8</v>
      </c>
      <c r="K7442" s="191"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15.52</v>
      </c>
      <c r="L7442" s="192" t="str">
        <f t="shared" si="116"/>
        <v>Ready to Drink2840</v>
      </c>
      <c r="M7442" s="191">
        <f>VLOOKUP(L7442,'Slope %'!C:D,2,0)</f>
        <v>7.0000000000000007E-2</v>
      </c>
    </row>
    <row r="7443" spans="1:13" x14ac:dyDescent="0.25">
      <c r="A7443">
        <v>68976</v>
      </c>
      <c r="B7443" s="58" t="s">
        <v>5875</v>
      </c>
      <c r="C7443" s="58" t="s">
        <v>673</v>
      </c>
      <c r="D7443" s="58" t="s">
        <v>674</v>
      </c>
      <c r="E7443" s="58">
        <v>2130</v>
      </c>
      <c r="F7443" s="58">
        <v>4</v>
      </c>
      <c r="G7443" s="59">
        <v>7</v>
      </c>
      <c r="H7443" s="58" t="s">
        <v>412</v>
      </c>
      <c r="I7443" s="59">
        <v>19.79</v>
      </c>
      <c r="J7443">
        <v>6</v>
      </c>
      <c r="K7443" s="191"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11.64</v>
      </c>
      <c r="L7443" s="192" t="str">
        <f t="shared" si="116"/>
        <v>Ready to Drink2130</v>
      </c>
      <c r="M7443" s="191">
        <f>VLOOKUP(L7443,'Slope %'!C:D,2,0)</f>
        <v>0.1</v>
      </c>
    </row>
    <row r="7444" spans="1:13" x14ac:dyDescent="0.25">
      <c r="A7444">
        <v>68976</v>
      </c>
      <c r="B7444" s="58" t="s">
        <v>5875</v>
      </c>
      <c r="C7444" s="58" t="s">
        <v>673</v>
      </c>
      <c r="D7444" s="58" t="s">
        <v>674</v>
      </c>
      <c r="E7444" s="58">
        <v>2130</v>
      </c>
      <c r="F7444" s="58">
        <v>4</v>
      </c>
      <c r="G7444" s="59">
        <v>7</v>
      </c>
      <c r="H7444" s="58" t="s">
        <v>412</v>
      </c>
      <c r="I7444" s="59">
        <v>19.79</v>
      </c>
      <c r="J7444">
        <v>6</v>
      </c>
      <c r="K7444" s="191"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11.64</v>
      </c>
      <c r="L7444" s="192" t="str">
        <f t="shared" si="116"/>
        <v>Ready to Drink2130</v>
      </c>
      <c r="M7444" s="191">
        <f>VLOOKUP(L7444,'Slope %'!C:D,2,0)</f>
        <v>0.1</v>
      </c>
    </row>
    <row r="7445" spans="1:13" x14ac:dyDescent="0.25">
      <c r="A7445">
        <v>68990</v>
      </c>
      <c r="B7445" s="58" t="s">
        <v>5876</v>
      </c>
      <c r="C7445" s="58" t="s">
        <v>423</v>
      </c>
      <c r="D7445" s="58" t="s">
        <v>436</v>
      </c>
      <c r="E7445" s="58">
        <v>750</v>
      </c>
      <c r="F7445" s="58">
        <v>6</v>
      </c>
      <c r="G7445" s="59">
        <v>12.5</v>
      </c>
      <c r="H7445" s="58" t="s">
        <v>507</v>
      </c>
      <c r="I7445" s="59">
        <v>34.99</v>
      </c>
      <c r="J7445">
        <v>1</v>
      </c>
      <c r="K7445" s="191"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7.32</v>
      </c>
      <c r="L7445" s="192" t="str">
        <f t="shared" si="116"/>
        <v>Wine750</v>
      </c>
      <c r="M7445" s="191">
        <f>VLOOKUP(L7445,'Slope %'!C:D,2,0)</f>
        <v>0.1</v>
      </c>
    </row>
    <row r="7446" spans="1:13" x14ac:dyDescent="0.25">
      <c r="A7446">
        <v>69001</v>
      </c>
      <c r="B7446" s="58" t="s">
        <v>5877</v>
      </c>
      <c r="C7446" s="58" t="s">
        <v>410</v>
      </c>
      <c r="D7446" s="58" t="s">
        <v>411</v>
      </c>
      <c r="E7446" s="58">
        <v>473</v>
      </c>
      <c r="F7446" s="58">
        <v>24</v>
      </c>
      <c r="G7446" s="59">
        <v>5.5</v>
      </c>
      <c r="H7446" s="58" t="s">
        <v>2066</v>
      </c>
      <c r="I7446" s="59">
        <v>4.8899999999999997</v>
      </c>
      <c r="J7446">
        <v>1</v>
      </c>
      <c r="K7446" s="191"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2.0299999999999998</v>
      </c>
      <c r="L7446" s="192" t="str">
        <f t="shared" si="116"/>
        <v>Beer473</v>
      </c>
      <c r="M7446" s="191">
        <f>VLOOKUP(L7446,'Slope %'!C:D,2,0)</f>
        <v>0.12</v>
      </c>
    </row>
    <row r="7447" spans="1:13" x14ac:dyDescent="0.25">
      <c r="A7447">
        <v>69001</v>
      </c>
      <c r="B7447" s="58" t="s">
        <v>5877</v>
      </c>
      <c r="C7447" s="58" t="s">
        <v>410</v>
      </c>
      <c r="D7447" s="58" t="s">
        <v>411</v>
      </c>
      <c r="E7447" s="58">
        <v>473</v>
      </c>
      <c r="F7447" s="58">
        <v>24</v>
      </c>
      <c r="G7447" s="59">
        <v>5.5</v>
      </c>
      <c r="H7447" s="58" t="s">
        <v>2066</v>
      </c>
      <c r="I7447" s="59">
        <v>4.8899999999999997</v>
      </c>
      <c r="J7447">
        <v>1</v>
      </c>
      <c r="K7447" s="191"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2.0299999999999998</v>
      </c>
      <c r="L7447" s="192" t="str">
        <f t="shared" si="116"/>
        <v>Beer473</v>
      </c>
      <c r="M7447" s="191">
        <f>VLOOKUP(L7447,'Slope %'!C:D,2,0)</f>
        <v>0.12</v>
      </c>
    </row>
    <row r="7448" spans="1:13" x14ac:dyDescent="0.25">
      <c r="A7448">
        <v>69003</v>
      </c>
      <c r="B7448" s="58" t="s">
        <v>5878</v>
      </c>
      <c r="C7448" s="58" t="s">
        <v>423</v>
      </c>
      <c r="D7448" s="58" t="s">
        <v>424</v>
      </c>
      <c r="E7448" s="58">
        <v>750</v>
      </c>
      <c r="F7448" s="58">
        <v>6</v>
      </c>
      <c r="G7448" s="59">
        <v>12</v>
      </c>
      <c r="H7448" s="58" t="s">
        <v>521</v>
      </c>
      <c r="I7448" s="59">
        <v>28.99</v>
      </c>
      <c r="J7448">
        <v>1</v>
      </c>
      <c r="K7448" s="191"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7.03</v>
      </c>
      <c r="L7448" s="192" t="str">
        <f t="shared" si="116"/>
        <v>Wine750</v>
      </c>
      <c r="M7448" s="191">
        <f>VLOOKUP(L7448,'Slope %'!C:D,2,0)</f>
        <v>0.1</v>
      </c>
    </row>
    <row r="7449" spans="1:13" x14ac:dyDescent="0.25">
      <c r="A7449">
        <v>69008</v>
      </c>
      <c r="B7449" s="58" t="s">
        <v>1294</v>
      </c>
      <c r="C7449" s="58" t="s">
        <v>414</v>
      </c>
      <c r="D7449" s="58" t="s">
        <v>623</v>
      </c>
      <c r="E7449" s="58">
        <v>1750</v>
      </c>
      <c r="F7449" s="58">
        <v>3</v>
      </c>
      <c r="G7449" s="59">
        <v>40</v>
      </c>
      <c r="H7449" s="58" t="s">
        <v>419</v>
      </c>
      <c r="I7449" s="59">
        <v>195.99</v>
      </c>
      <c r="J7449">
        <v>1</v>
      </c>
      <c r="K7449" s="191"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54.65</v>
      </c>
      <c r="L7449" s="192" t="str">
        <f t="shared" si="116"/>
        <v>Spirits1750</v>
      </c>
      <c r="M7449" s="191">
        <f>VLOOKUP(L7449,'Slope %'!C:D,2,0)</f>
        <v>0.03</v>
      </c>
    </row>
    <row r="7450" spans="1:13" x14ac:dyDescent="0.25">
      <c r="A7450">
        <v>69009</v>
      </c>
      <c r="B7450" s="58" t="s">
        <v>1295</v>
      </c>
      <c r="C7450" s="58" t="s">
        <v>414</v>
      </c>
      <c r="D7450" s="58" t="s">
        <v>634</v>
      </c>
      <c r="E7450" s="58">
        <v>1750</v>
      </c>
      <c r="F7450" s="58">
        <v>3</v>
      </c>
      <c r="G7450" s="59">
        <v>40</v>
      </c>
      <c r="H7450" s="58" t="s">
        <v>419</v>
      </c>
      <c r="I7450" s="59">
        <v>179.99</v>
      </c>
      <c r="J7450">
        <v>1</v>
      </c>
      <c r="K7450" s="191"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54.65</v>
      </c>
      <c r="L7450" s="192" t="str">
        <f t="shared" si="116"/>
        <v>Spirits1750</v>
      </c>
      <c r="M7450" s="191">
        <f>VLOOKUP(L7450,'Slope %'!C:D,2,0)</f>
        <v>0.03</v>
      </c>
    </row>
    <row r="7451" spans="1:13" x14ac:dyDescent="0.25">
      <c r="A7451">
        <v>69012</v>
      </c>
      <c r="B7451" s="58" t="s">
        <v>5879</v>
      </c>
      <c r="C7451" s="58" t="s">
        <v>410</v>
      </c>
      <c r="D7451" s="58" t="s">
        <v>677</v>
      </c>
      <c r="E7451" s="58">
        <v>473</v>
      </c>
      <c r="F7451" s="58">
        <v>24</v>
      </c>
      <c r="G7451" s="59">
        <v>5.5</v>
      </c>
      <c r="H7451" s="58" t="s">
        <v>3787</v>
      </c>
      <c r="I7451" s="59">
        <v>4.1900000000000004</v>
      </c>
      <c r="J7451">
        <v>1</v>
      </c>
      <c r="K7451" s="191"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2.0299999999999998</v>
      </c>
      <c r="L7451" s="192" t="str">
        <f t="shared" si="116"/>
        <v>Beer473</v>
      </c>
      <c r="M7451" s="191">
        <f>VLOOKUP(L7451,'Slope %'!C:D,2,0)</f>
        <v>0.12</v>
      </c>
    </row>
    <row r="7452" spans="1:13" x14ac:dyDescent="0.25">
      <c r="A7452">
        <v>69012</v>
      </c>
      <c r="B7452" s="58" t="s">
        <v>5879</v>
      </c>
      <c r="C7452" s="58" t="s">
        <v>410</v>
      </c>
      <c r="D7452" s="58" t="s">
        <v>677</v>
      </c>
      <c r="E7452" s="58">
        <v>473</v>
      </c>
      <c r="F7452" s="58">
        <v>24</v>
      </c>
      <c r="G7452" s="59">
        <v>5.5</v>
      </c>
      <c r="H7452" s="58" t="s">
        <v>3787</v>
      </c>
      <c r="I7452" s="59">
        <v>4.1900000000000004</v>
      </c>
      <c r="J7452">
        <v>1</v>
      </c>
      <c r="K7452" s="191"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2.0299999999999998</v>
      </c>
      <c r="L7452" s="192" t="str">
        <f t="shared" si="116"/>
        <v>Beer473</v>
      </c>
      <c r="M7452" s="191">
        <f>VLOOKUP(L7452,'Slope %'!C:D,2,0)</f>
        <v>0.12</v>
      </c>
    </row>
    <row r="7453" spans="1:13" x14ac:dyDescent="0.25">
      <c r="A7453">
        <v>69031</v>
      </c>
      <c r="B7453" s="58" t="s">
        <v>5880</v>
      </c>
      <c r="C7453" s="58" t="s">
        <v>410</v>
      </c>
      <c r="D7453" s="58" t="s">
        <v>717</v>
      </c>
      <c r="E7453" s="58">
        <v>473</v>
      </c>
      <c r="F7453" s="58">
        <v>24</v>
      </c>
      <c r="G7453" s="59">
        <v>6.5</v>
      </c>
      <c r="H7453" s="58" t="s">
        <v>2859</v>
      </c>
      <c r="I7453" s="59">
        <v>4.4000000000000004</v>
      </c>
      <c r="J7453">
        <v>1</v>
      </c>
      <c r="K7453" s="191"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2.4</v>
      </c>
      <c r="L7453" s="192" t="str">
        <f t="shared" si="116"/>
        <v>Beer473</v>
      </c>
      <c r="M7453" s="191">
        <f>VLOOKUP(L7453,'Slope %'!C:D,2,0)</f>
        <v>0.12</v>
      </c>
    </row>
    <row r="7454" spans="1:13" x14ac:dyDescent="0.25">
      <c r="A7454">
        <v>69031</v>
      </c>
      <c r="B7454" s="58" t="s">
        <v>5880</v>
      </c>
      <c r="C7454" s="58" t="s">
        <v>410</v>
      </c>
      <c r="D7454" s="58" t="s">
        <v>717</v>
      </c>
      <c r="E7454" s="58">
        <v>473</v>
      </c>
      <c r="F7454" s="58">
        <v>24</v>
      </c>
      <c r="G7454" s="59">
        <v>6.5</v>
      </c>
      <c r="H7454" s="58" t="s">
        <v>1903</v>
      </c>
      <c r="I7454" s="59">
        <v>4.4000000000000004</v>
      </c>
      <c r="J7454">
        <v>1</v>
      </c>
      <c r="K7454" s="191"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2.4</v>
      </c>
      <c r="L7454" s="192" t="str">
        <f t="shared" si="116"/>
        <v>Beer473</v>
      </c>
      <c r="M7454" s="191">
        <f>VLOOKUP(L7454,'Slope %'!C:D,2,0)</f>
        <v>0.12</v>
      </c>
    </row>
    <row r="7455" spans="1:13" x14ac:dyDescent="0.25">
      <c r="A7455">
        <v>69064</v>
      </c>
      <c r="B7455" s="58" t="s">
        <v>5881</v>
      </c>
      <c r="C7455" s="58" t="s">
        <v>673</v>
      </c>
      <c r="D7455" s="58" t="s">
        <v>1398</v>
      </c>
      <c r="E7455" s="58">
        <v>20000</v>
      </c>
      <c r="F7455" s="58">
        <v>1</v>
      </c>
      <c r="G7455" s="59">
        <v>6.5</v>
      </c>
      <c r="H7455" s="58" t="s">
        <v>3275</v>
      </c>
      <c r="I7455" s="59">
        <v>190</v>
      </c>
      <c r="J7455">
        <v>1</v>
      </c>
      <c r="K7455" s="191"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101.49</v>
      </c>
      <c r="L7455" s="192" t="str">
        <f t="shared" si="116"/>
        <v>Ready to Drink20000</v>
      </c>
      <c r="M7455" s="191" t="e">
        <f>VLOOKUP(L7455,'Slope %'!C:D,2,0)</f>
        <v>#N/A</v>
      </c>
    </row>
    <row r="7456" spans="1:13" x14ac:dyDescent="0.25">
      <c r="A7456">
        <v>69064</v>
      </c>
      <c r="B7456" s="58" t="s">
        <v>5881</v>
      </c>
      <c r="C7456" s="58" t="s">
        <v>673</v>
      </c>
      <c r="D7456" s="58" t="s">
        <v>1398</v>
      </c>
      <c r="E7456" s="58">
        <v>20000</v>
      </c>
      <c r="F7456" s="58">
        <v>1</v>
      </c>
      <c r="G7456" s="59">
        <v>6.5</v>
      </c>
      <c r="H7456" s="58" t="s">
        <v>2967</v>
      </c>
      <c r="I7456" s="59">
        <v>190</v>
      </c>
      <c r="J7456">
        <v>1</v>
      </c>
      <c r="K7456" s="191"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101.49</v>
      </c>
      <c r="L7456" s="192" t="str">
        <f t="shared" si="116"/>
        <v>Ready to Drink20000</v>
      </c>
      <c r="M7456" s="191" t="e">
        <f>VLOOKUP(L7456,'Slope %'!C:D,2,0)</f>
        <v>#N/A</v>
      </c>
    </row>
    <row r="7457" spans="1:13" x14ac:dyDescent="0.25">
      <c r="A7457">
        <v>69067</v>
      </c>
      <c r="B7457" s="58" t="s">
        <v>5882</v>
      </c>
      <c r="C7457" s="58" t="s">
        <v>673</v>
      </c>
      <c r="D7457" s="58" t="s">
        <v>1398</v>
      </c>
      <c r="E7457" s="58">
        <v>50000</v>
      </c>
      <c r="F7457" s="58">
        <v>1</v>
      </c>
      <c r="G7457" s="59">
        <v>6.5</v>
      </c>
      <c r="H7457" s="58" t="s">
        <v>3275</v>
      </c>
      <c r="I7457" s="59">
        <v>475</v>
      </c>
      <c r="J7457">
        <v>1</v>
      </c>
      <c r="K7457" s="191"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253.73</v>
      </c>
      <c r="L7457" s="192" t="str">
        <f t="shared" si="116"/>
        <v>Ready to Drink50000</v>
      </c>
      <c r="M7457" s="191" t="e">
        <f>VLOOKUP(L7457,'Slope %'!C:D,2,0)</f>
        <v>#N/A</v>
      </c>
    </row>
    <row r="7458" spans="1:13" x14ac:dyDescent="0.25">
      <c r="A7458">
        <v>69067</v>
      </c>
      <c r="B7458" s="58" t="s">
        <v>5882</v>
      </c>
      <c r="C7458" s="58" t="s">
        <v>673</v>
      </c>
      <c r="D7458" s="58" t="s">
        <v>1398</v>
      </c>
      <c r="E7458" s="58">
        <v>50000</v>
      </c>
      <c r="F7458" s="58">
        <v>1</v>
      </c>
      <c r="G7458" s="59">
        <v>6.5</v>
      </c>
      <c r="H7458" s="58" t="s">
        <v>2967</v>
      </c>
      <c r="I7458" s="59">
        <v>475</v>
      </c>
      <c r="J7458">
        <v>1</v>
      </c>
      <c r="K7458" s="191"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253.73</v>
      </c>
      <c r="L7458" s="192" t="str">
        <f t="shared" si="116"/>
        <v>Ready to Drink50000</v>
      </c>
      <c r="M7458" s="191" t="e">
        <f>VLOOKUP(L7458,'Slope %'!C:D,2,0)</f>
        <v>#N/A</v>
      </c>
    </row>
    <row r="7459" spans="1:13" x14ac:dyDescent="0.25">
      <c r="A7459">
        <v>69070</v>
      </c>
      <c r="B7459" s="58" t="s">
        <v>5883</v>
      </c>
      <c r="C7459" s="58" t="s">
        <v>410</v>
      </c>
      <c r="D7459" s="58" t="s">
        <v>411</v>
      </c>
      <c r="E7459" s="58">
        <v>473</v>
      </c>
      <c r="F7459" s="58">
        <v>24</v>
      </c>
      <c r="G7459" s="59">
        <v>4.2</v>
      </c>
      <c r="H7459" s="58" t="s">
        <v>3485</v>
      </c>
      <c r="I7459" s="59">
        <v>4.25</v>
      </c>
      <c r="J7459">
        <v>1</v>
      </c>
      <c r="K7459" s="191"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1.55</v>
      </c>
      <c r="L7459" s="192" t="str">
        <f t="shared" si="116"/>
        <v>Beer473</v>
      </c>
      <c r="M7459" s="191">
        <f>VLOOKUP(L7459,'Slope %'!C:D,2,0)</f>
        <v>0.12</v>
      </c>
    </row>
    <row r="7460" spans="1:13" x14ac:dyDescent="0.25">
      <c r="A7460">
        <v>69070</v>
      </c>
      <c r="B7460" s="58" t="s">
        <v>5883</v>
      </c>
      <c r="C7460" s="58" t="s">
        <v>410</v>
      </c>
      <c r="D7460" s="58" t="s">
        <v>411</v>
      </c>
      <c r="E7460" s="58">
        <v>473</v>
      </c>
      <c r="F7460" s="58">
        <v>24</v>
      </c>
      <c r="G7460" s="59">
        <v>4.2</v>
      </c>
      <c r="H7460" s="58" t="s">
        <v>3485</v>
      </c>
      <c r="I7460" s="59">
        <v>4.25</v>
      </c>
      <c r="J7460">
        <v>1</v>
      </c>
      <c r="K7460" s="191"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1.55</v>
      </c>
      <c r="L7460" s="192" t="str">
        <f t="shared" si="116"/>
        <v>Beer473</v>
      </c>
      <c r="M7460" s="191">
        <f>VLOOKUP(L7460,'Slope %'!C:D,2,0)</f>
        <v>0.12</v>
      </c>
    </row>
    <row r="7461" spans="1:13" x14ac:dyDescent="0.25">
      <c r="A7461">
        <v>69084</v>
      </c>
      <c r="B7461" s="58" t="s">
        <v>5884</v>
      </c>
      <c r="C7461" s="58" t="s">
        <v>410</v>
      </c>
      <c r="D7461" s="58" t="s">
        <v>677</v>
      </c>
      <c r="E7461" s="58">
        <v>473</v>
      </c>
      <c r="F7461" s="58">
        <v>24</v>
      </c>
      <c r="G7461" s="59">
        <v>5</v>
      </c>
      <c r="H7461" s="58" t="s">
        <v>2066</v>
      </c>
      <c r="I7461" s="59">
        <v>3.99</v>
      </c>
      <c r="J7461">
        <v>1</v>
      </c>
      <c r="K7461" s="191"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1.85</v>
      </c>
      <c r="L7461" s="192" t="str">
        <f t="shared" si="116"/>
        <v>Beer473</v>
      </c>
      <c r="M7461" s="191">
        <f>VLOOKUP(L7461,'Slope %'!C:D,2,0)</f>
        <v>0.12</v>
      </c>
    </row>
    <row r="7462" spans="1:13" x14ac:dyDescent="0.25">
      <c r="A7462">
        <v>69084</v>
      </c>
      <c r="B7462" s="58" t="s">
        <v>5884</v>
      </c>
      <c r="C7462" s="58" t="s">
        <v>410</v>
      </c>
      <c r="D7462" s="58" t="s">
        <v>677</v>
      </c>
      <c r="E7462" s="58">
        <v>473</v>
      </c>
      <c r="F7462" s="58">
        <v>24</v>
      </c>
      <c r="G7462" s="59">
        <v>5</v>
      </c>
      <c r="H7462" s="58" t="s">
        <v>2066</v>
      </c>
      <c r="I7462" s="59">
        <v>3.99</v>
      </c>
      <c r="J7462">
        <v>1</v>
      </c>
      <c r="K7462" s="191"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1.85</v>
      </c>
      <c r="L7462" s="192" t="str">
        <f t="shared" si="116"/>
        <v>Beer473</v>
      </c>
      <c r="M7462" s="191">
        <f>VLOOKUP(L7462,'Slope %'!C:D,2,0)</f>
        <v>0.12</v>
      </c>
    </row>
    <row r="7463" spans="1:13" x14ac:dyDescent="0.25">
      <c r="A7463">
        <v>69088</v>
      </c>
      <c r="B7463" s="58" t="s">
        <v>5885</v>
      </c>
      <c r="C7463" s="58" t="s">
        <v>423</v>
      </c>
      <c r="D7463" s="58" t="s">
        <v>473</v>
      </c>
      <c r="E7463" s="58">
        <v>750</v>
      </c>
      <c r="F7463" s="58">
        <v>12</v>
      </c>
      <c r="G7463" s="59">
        <v>12.5</v>
      </c>
      <c r="H7463" s="58" t="s">
        <v>456</v>
      </c>
      <c r="I7463" s="59">
        <v>34.99</v>
      </c>
      <c r="J7463">
        <v>1</v>
      </c>
      <c r="K7463" s="191"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7.32</v>
      </c>
      <c r="L7463" s="192" t="str">
        <f t="shared" si="116"/>
        <v>Wine750</v>
      </c>
      <c r="M7463" s="191">
        <f>VLOOKUP(L7463,'Slope %'!C:D,2,0)</f>
        <v>0.1</v>
      </c>
    </row>
    <row r="7464" spans="1:13" x14ac:dyDescent="0.25">
      <c r="A7464">
        <v>69095</v>
      </c>
      <c r="B7464" s="58" t="s">
        <v>5886</v>
      </c>
      <c r="C7464" s="58" t="s">
        <v>414</v>
      </c>
      <c r="D7464" s="58" t="s">
        <v>503</v>
      </c>
      <c r="E7464" s="58">
        <v>750</v>
      </c>
      <c r="F7464" s="58">
        <v>12</v>
      </c>
      <c r="G7464" s="59">
        <v>45</v>
      </c>
      <c r="H7464" s="58" t="s">
        <v>2073</v>
      </c>
      <c r="I7464" s="59">
        <v>69.95</v>
      </c>
      <c r="J7464">
        <v>1</v>
      </c>
      <c r="K7464" s="191"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26.35</v>
      </c>
      <c r="L7464" s="192" t="str">
        <f t="shared" si="116"/>
        <v>Spirits750</v>
      </c>
      <c r="M7464" s="191">
        <f>VLOOKUP(L7464,'Slope %'!C:D,2,0)</f>
        <v>7.0000000000000007E-2</v>
      </c>
    </row>
    <row r="7465" spans="1:13" x14ac:dyDescent="0.25">
      <c r="A7465">
        <v>69098</v>
      </c>
      <c r="B7465" s="58" t="s">
        <v>5887</v>
      </c>
      <c r="C7465" s="58" t="s">
        <v>414</v>
      </c>
      <c r="D7465" s="58" t="s">
        <v>458</v>
      </c>
      <c r="E7465" s="58">
        <v>750</v>
      </c>
      <c r="F7465" s="58">
        <v>12</v>
      </c>
      <c r="G7465" s="59">
        <v>21</v>
      </c>
      <c r="H7465" s="58" t="s">
        <v>445</v>
      </c>
      <c r="I7465" s="59">
        <v>29.29</v>
      </c>
      <c r="J7465">
        <v>1</v>
      </c>
      <c r="K7465" s="191"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12.3</v>
      </c>
      <c r="L7465" s="192" t="str">
        <f t="shared" si="116"/>
        <v>Spirits750</v>
      </c>
      <c r="M7465" s="191">
        <f>VLOOKUP(L7465,'Slope %'!C:D,2,0)</f>
        <v>7.0000000000000007E-2</v>
      </c>
    </row>
    <row r="7466" spans="1:13" x14ac:dyDescent="0.25">
      <c r="A7466">
        <v>69117</v>
      </c>
      <c r="B7466" s="58" t="s">
        <v>827</v>
      </c>
      <c r="C7466" s="58" t="s">
        <v>414</v>
      </c>
      <c r="D7466" s="58" t="s">
        <v>636</v>
      </c>
      <c r="E7466" s="58">
        <v>1750</v>
      </c>
      <c r="F7466" s="58">
        <v>6</v>
      </c>
      <c r="G7466" s="59">
        <v>40</v>
      </c>
      <c r="H7466" s="58" t="s">
        <v>448</v>
      </c>
      <c r="I7466" s="59">
        <v>69.989999999999995</v>
      </c>
      <c r="J7466">
        <v>1</v>
      </c>
      <c r="K7466" s="191"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54.65</v>
      </c>
      <c r="L7466" s="192" t="str">
        <f t="shared" si="116"/>
        <v>Spirits1750</v>
      </c>
      <c r="M7466" s="191">
        <f>VLOOKUP(L7466,'Slope %'!C:D,2,0)</f>
        <v>0.03</v>
      </c>
    </row>
    <row r="7467" spans="1:13" x14ac:dyDescent="0.25">
      <c r="A7467">
        <v>69142</v>
      </c>
      <c r="B7467" s="58" t="s">
        <v>5888</v>
      </c>
      <c r="C7467" s="58" t="s">
        <v>673</v>
      </c>
      <c r="D7467" s="58" t="s">
        <v>1398</v>
      </c>
      <c r="E7467" s="58">
        <v>50000</v>
      </c>
      <c r="F7467" s="58">
        <v>1</v>
      </c>
      <c r="G7467" s="59">
        <v>5</v>
      </c>
      <c r="H7467" s="58" t="s">
        <v>1887</v>
      </c>
      <c r="I7467" s="59">
        <v>317.26</v>
      </c>
      <c r="J7467">
        <v>1</v>
      </c>
      <c r="K7467" s="191"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195.18</v>
      </c>
      <c r="L7467" s="192" t="str">
        <f t="shared" si="116"/>
        <v>Ready to Drink50000</v>
      </c>
      <c r="M7467" s="191" t="e">
        <f>VLOOKUP(L7467,'Slope %'!C:D,2,0)</f>
        <v>#N/A</v>
      </c>
    </row>
    <row r="7468" spans="1:13" x14ac:dyDescent="0.25">
      <c r="A7468">
        <v>69142</v>
      </c>
      <c r="B7468" s="58" t="s">
        <v>5888</v>
      </c>
      <c r="C7468" s="58" t="s">
        <v>673</v>
      </c>
      <c r="D7468" s="58" t="s">
        <v>1398</v>
      </c>
      <c r="E7468" s="58">
        <v>50000</v>
      </c>
      <c r="F7468" s="58">
        <v>1</v>
      </c>
      <c r="G7468" s="59">
        <v>5</v>
      </c>
      <c r="H7468" s="58" t="s">
        <v>1887</v>
      </c>
      <c r="I7468" s="59">
        <v>317.26</v>
      </c>
      <c r="J7468">
        <v>1</v>
      </c>
      <c r="K7468" s="191"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195.18</v>
      </c>
      <c r="L7468" s="192" t="str">
        <f t="shared" si="116"/>
        <v>Ready to Drink50000</v>
      </c>
      <c r="M7468" s="191" t="e">
        <f>VLOOKUP(L7468,'Slope %'!C:D,2,0)</f>
        <v>#N/A</v>
      </c>
    </row>
    <row r="7469" spans="1:13" x14ac:dyDescent="0.25">
      <c r="A7469">
        <v>69150</v>
      </c>
      <c r="B7469" s="58" t="s">
        <v>5889</v>
      </c>
      <c r="C7469" s="58" t="s">
        <v>414</v>
      </c>
      <c r="D7469" s="58" t="s">
        <v>460</v>
      </c>
      <c r="E7469" s="58">
        <v>700</v>
      </c>
      <c r="F7469" s="58">
        <v>12</v>
      </c>
      <c r="G7469" s="59">
        <v>40</v>
      </c>
      <c r="H7469" s="58" t="s">
        <v>5890</v>
      </c>
      <c r="I7469" s="59">
        <v>29.79</v>
      </c>
      <c r="J7469">
        <v>1</v>
      </c>
      <c r="K7469" s="191"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21.86</v>
      </c>
      <c r="L7469" s="192" t="str">
        <f t="shared" si="116"/>
        <v>Spirits700</v>
      </c>
      <c r="M7469" s="191">
        <f>VLOOKUP(L7469,'Slope %'!C:D,2,0)</f>
        <v>7.0000000000000007E-2</v>
      </c>
    </row>
    <row r="7470" spans="1:13" x14ac:dyDescent="0.25">
      <c r="A7470">
        <v>69155</v>
      </c>
      <c r="B7470" s="58" t="s">
        <v>5891</v>
      </c>
      <c r="C7470" s="58" t="s">
        <v>673</v>
      </c>
      <c r="D7470" s="58" t="s">
        <v>1264</v>
      </c>
      <c r="E7470" s="58">
        <v>473</v>
      </c>
      <c r="F7470" s="58">
        <v>24</v>
      </c>
      <c r="G7470" s="59">
        <v>7</v>
      </c>
      <c r="H7470" s="58" t="s">
        <v>751</v>
      </c>
      <c r="I7470" s="59">
        <v>3.99</v>
      </c>
      <c r="J7470">
        <v>1</v>
      </c>
      <c r="K7470" s="191"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2.74</v>
      </c>
      <c r="L7470" s="192" t="str">
        <f t="shared" si="116"/>
        <v>Ready to Drink473</v>
      </c>
      <c r="M7470" s="191">
        <f>VLOOKUP(L7470,'Slope %'!C:D,2,0)</f>
        <v>0.12</v>
      </c>
    </row>
    <row r="7471" spans="1:13" x14ac:dyDescent="0.25">
      <c r="A7471">
        <v>69158</v>
      </c>
      <c r="B7471" s="58" t="s">
        <v>5892</v>
      </c>
      <c r="C7471" s="58" t="s">
        <v>410</v>
      </c>
      <c r="D7471" s="58" t="s">
        <v>677</v>
      </c>
      <c r="E7471" s="58">
        <v>473</v>
      </c>
      <c r="F7471" s="58">
        <v>24</v>
      </c>
      <c r="G7471" s="59">
        <v>5.5</v>
      </c>
      <c r="H7471" s="58" t="s">
        <v>1200</v>
      </c>
      <c r="I7471" s="59">
        <v>4.29</v>
      </c>
      <c r="J7471">
        <v>1</v>
      </c>
      <c r="K7471" s="191"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2.0299999999999998</v>
      </c>
      <c r="L7471" s="192" t="str">
        <f t="shared" si="116"/>
        <v>Beer473</v>
      </c>
      <c r="M7471" s="191">
        <f>VLOOKUP(L7471,'Slope %'!C:D,2,0)</f>
        <v>0.12</v>
      </c>
    </row>
    <row r="7472" spans="1:13" x14ac:dyDescent="0.25">
      <c r="A7472">
        <v>69158</v>
      </c>
      <c r="B7472" s="58" t="s">
        <v>5892</v>
      </c>
      <c r="C7472" s="58" t="s">
        <v>410</v>
      </c>
      <c r="D7472" s="58" t="s">
        <v>677</v>
      </c>
      <c r="E7472" s="58">
        <v>473</v>
      </c>
      <c r="F7472" s="58">
        <v>24</v>
      </c>
      <c r="G7472" s="59">
        <v>5.5</v>
      </c>
      <c r="H7472" s="58" t="s">
        <v>1200</v>
      </c>
      <c r="I7472" s="59">
        <v>4.29</v>
      </c>
      <c r="J7472">
        <v>1</v>
      </c>
      <c r="K7472" s="191"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2.0299999999999998</v>
      </c>
      <c r="L7472" s="192" t="str">
        <f t="shared" si="116"/>
        <v>Beer473</v>
      </c>
      <c r="M7472" s="191">
        <f>VLOOKUP(L7472,'Slope %'!C:D,2,0)</f>
        <v>0.12</v>
      </c>
    </row>
    <row r="7473" spans="1:13" x14ac:dyDescent="0.25">
      <c r="A7473">
        <v>69159</v>
      </c>
      <c r="B7473" s="58" t="s">
        <v>5893</v>
      </c>
      <c r="C7473" s="58" t="s">
        <v>410</v>
      </c>
      <c r="D7473" s="58" t="s">
        <v>411</v>
      </c>
      <c r="E7473" s="58">
        <v>10650</v>
      </c>
      <c r="F7473" s="58">
        <v>1</v>
      </c>
      <c r="G7473" s="59">
        <v>5</v>
      </c>
      <c r="H7473" s="58" t="s">
        <v>516</v>
      </c>
      <c r="I7473" s="59">
        <v>54.49</v>
      </c>
      <c r="J7473">
        <v>30</v>
      </c>
      <c r="K7473" s="191"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37.450000000000003</v>
      </c>
      <c r="L7473" s="192" t="str">
        <f t="shared" si="116"/>
        <v>Beer10650</v>
      </c>
      <c r="M7473" s="191">
        <f>VLOOKUP(L7473,'Slope %'!C:D,2,0)</f>
        <v>0.05</v>
      </c>
    </row>
    <row r="7474" spans="1:13" x14ac:dyDescent="0.25">
      <c r="A7474">
        <v>69159</v>
      </c>
      <c r="B7474" s="58" t="s">
        <v>5893</v>
      </c>
      <c r="C7474" s="58" t="s">
        <v>410</v>
      </c>
      <c r="D7474" s="58" t="s">
        <v>411</v>
      </c>
      <c r="E7474" s="58">
        <v>10650</v>
      </c>
      <c r="F7474" s="58">
        <v>1</v>
      </c>
      <c r="G7474" s="59">
        <v>5</v>
      </c>
      <c r="H7474" s="58" t="s">
        <v>516</v>
      </c>
      <c r="I7474" s="59">
        <v>54.49</v>
      </c>
      <c r="J7474">
        <v>30</v>
      </c>
      <c r="K7474" s="191"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37.450000000000003</v>
      </c>
      <c r="L7474" s="192" t="str">
        <f t="shared" si="116"/>
        <v>Beer10650</v>
      </c>
      <c r="M7474" s="191">
        <f>VLOOKUP(L7474,'Slope %'!C:D,2,0)</f>
        <v>0.05</v>
      </c>
    </row>
    <row r="7475" spans="1:13" x14ac:dyDescent="0.25">
      <c r="A7475">
        <v>69160</v>
      </c>
      <c r="B7475" s="58" t="s">
        <v>5894</v>
      </c>
      <c r="C7475" s="58" t="s">
        <v>410</v>
      </c>
      <c r="D7475" s="58" t="s">
        <v>621</v>
      </c>
      <c r="E7475" s="58">
        <v>740</v>
      </c>
      <c r="F7475" s="58">
        <v>12</v>
      </c>
      <c r="G7475" s="59">
        <v>4</v>
      </c>
      <c r="H7475" s="58" t="s">
        <v>516</v>
      </c>
      <c r="I7475" s="59">
        <v>5.29</v>
      </c>
      <c r="J7475">
        <v>1</v>
      </c>
      <c r="K7475" s="191"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2.31</v>
      </c>
      <c r="L7475" s="192" t="str">
        <f t="shared" si="116"/>
        <v>Beer740</v>
      </c>
      <c r="M7475" s="191">
        <f>VLOOKUP(L7475,'Slope %'!C:D,2,0)</f>
        <v>0.12</v>
      </c>
    </row>
    <row r="7476" spans="1:13" x14ac:dyDescent="0.25">
      <c r="A7476">
        <v>69160</v>
      </c>
      <c r="B7476" s="58" t="s">
        <v>5894</v>
      </c>
      <c r="C7476" s="58" t="s">
        <v>410</v>
      </c>
      <c r="D7476" s="58" t="s">
        <v>621</v>
      </c>
      <c r="E7476" s="58">
        <v>740</v>
      </c>
      <c r="F7476" s="58">
        <v>12</v>
      </c>
      <c r="G7476" s="59">
        <v>4</v>
      </c>
      <c r="H7476" s="58" t="s">
        <v>516</v>
      </c>
      <c r="I7476" s="59">
        <v>5.29</v>
      </c>
      <c r="J7476">
        <v>1</v>
      </c>
      <c r="K7476" s="191"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2.31</v>
      </c>
      <c r="L7476" s="192" t="str">
        <f t="shared" si="116"/>
        <v>Beer740</v>
      </c>
      <c r="M7476" s="191">
        <f>VLOOKUP(L7476,'Slope %'!C:D,2,0)</f>
        <v>0.12</v>
      </c>
    </row>
    <row r="7477" spans="1:13" x14ac:dyDescent="0.25">
      <c r="A7477">
        <v>69161</v>
      </c>
      <c r="B7477" s="58" t="s">
        <v>5895</v>
      </c>
      <c r="C7477" s="58" t="s">
        <v>410</v>
      </c>
      <c r="D7477" s="58" t="s">
        <v>1539</v>
      </c>
      <c r="E7477" s="58">
        <v>2130</v>
      </c>
      <c r="F7477" s="58">
        <v>4</v>
      </c>
      <c r="G7477" s="59">
        <v>0.5</v>
      </c>
      <c r="H7477" s="58" t="s">
        <v>412</v>
      </c>
      <c r="I7477" s="59">
        <v>13.99</v>
      </c>
      <c r="J7477">
        <v>6</v>
      </c>
      <c r="K7477" s="191"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0.83</v>
      </c>
      <c r="L7477" s="192" t="str">
        <f t="shared" si="116"/>
        <v>Beer2130</v>
      </c>
      <c r="M7477" s="191">
        <f>VLOOKUP(L7477,'Slope %'!C:D,2,0)</f>
        <v>0.1</v>
      </c>
    </row>
    <row r="7478" spans="1:13" x14ac:dyDescent="0.25">
      <c r="A7478">
        <v>69161</v>
      </c>
      <c r="B7478" s="58" t="s">
        <v>5895</v>
      </c>
      <c r="C7478" s="58" t="s">
        <v>410</v>
      </c>
      <c r="D7478" s="58" t="s">
        <v>1539</v>
      </c>
      <c r="E7478" s="58">
        <v>2130</v>
      </c>
      <c r="F7478" s="58">
        <v>4</v>
      </c>
      <c r="G7478" s="59">
        <v>0.5</v>
      </c>
      <c r="H7478" s="58" t="s">
        <v>412</v>
      </c>
      <c r="I7478" s="59">
        <v>13.99</v>
      </c>
      <c r="J7478">
        <v>6</v>
      </c>
      <c r="K7478" s="191"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0.83</v>
      </c>
      <c r="L7478" s="192" t="str">
        <f t="shared" si="116"/>
        <v>Beer2130</v>
      </c>
      <c r="M7478" s="191">
        <f>VLOOKUP(L7478,'Slope %'!C:D,2,0)</f>
        <v>0.1</v>
      </c>
    </row>
    <row r="7479" spans="1:13" x14ac:dyDescent="0.25">
      <c r="A7479">
        <v>69162</v>
      </c>
      <c r="B7479" s="58" t="s">
        <v>5896</v>
      </c>
      <c r="C7479" s="58" t="s">
        <v>410</v>
      </c>
      <c r="D7479" s="58" t="s">
        <v>717</v>
      </c>
      <c r="E7479" s="58">
        <v>473</v>
      </c>
      <c r="F7479" s="58">
        <v>24</v>
      </c>
      <c r="G7479" s="59">
        <v>6.5</v>
      </c>
      <c r="H7479" s="58" t="s">
        <v>2781</v>
      </c>
      <c r="I7479" s="59">
        <v>4.6500000000000004</v>
      </c>
      <c r="J7479">
        <v>1</v>
      </c>
      <c r="K7479" s="191"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2.4</v>
      </c>
      <c r="L7479" s="192" t="str">
        <f t="shared" si="116"/>
        <v>Beer473</v>
      </c>
      <c r="M7479" s="191">
        <f>VLOOKUP(L7479,'Slope %'!C:D,2,0)</f>
        <v>0.12</v>
      </c>
    </row>
    <row r="7480" spans="1:13" x14ac:dyDescent="0.25">
      <c r="A7480">
        <v>69162</v>
      </c>
      <c r="B7480" s="58" t="s">
        <v>5896</v>
      </c>
      <c r="C7480" s="58" t="s">
        <v>410</v>
      </c>
      <c r="D7480" s="58" t="s">
        <v>717</v>
      </c>
      <c r="E7480" s="58">
        <v>473</v>
      </c>
      <c r="F7480" s="58">
        <v>24</v>
      </c>
      <c r="G7480" s="59">
        <v>6.5</v>
      </c>
      <c r="H7480" s="58" t="s">
        <v>2781</v>
      </c>
      <c r="I7480" s="59">
        <v>4.6500000000000004</v>
      </c>
      <c r="J7480">
        <v>1</v>
      </c>
      <c r="K7480" s="191"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2.4</v>
      </c>
      <c r="L7480" s="192" t="str">
        <f t="shared" si="116"/>
        <v>Beer473</v>
      </c>
      <c r="M7480" s="191">
        <f>VLOOKUP(L7480,'Slope %'!C:D,2,0)</f>
        <v>0.12</v>
      </c>
    </row>
    <row r="7481" spans="1:13" x14ac:dyDescent="0.25">
      <c r="A7481">
        <v>69164</v>
      </c>
      <c r="B7481" s="58" t="s">
        <v>5897</v>
      </c>
      <c r="C7481" s="58" t="s">
        <v>423</v>
      </c>
      <c r="D7481" s="58" t="s">
        <v>575</v>
      </c>
      <c r="E7481" s="58">
        <v>750</v>
      </c>
      <c r="F7481" s="58">
        <v>12</v>
      </c>
      <c r="G7481" s="59">
        <v>13</v>
      </c>
      <c r="H7481" s="58" t="s">
        <v>2019</v>
      </c>
      <c r="I7481" s="59">
        <v>28.68</v>
      </c>
      <c r="J7481">
        <v>1</v>
      </c>
      <c r="K7481" s="191"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7.61</v>
      </c>
      <c r="L7481" s="192" t="str">
        <f t="shared" si="116"/>
        <v>Wine750</v>
      </c>
      <c r="M7481" s="191">
        <f>VLOOKUP(L7481,'Slope %'!C:D,2,0)</f>
        <v>0.1</v>
      </c>
    </row>
    <row r="7482" spans="1:13" x14ac:dyDescent="0.25">
      <c r="A7482">
        <v>69165</v>
      </c>
      <c r="B7482" s="58" t="s">
        <v>5898</v>
      </c>
      <c r="C7482" s="58" t="s">
        <v>410</v>
      </c>
      <c r="D7482" s="58" t="s">
        <v>717</v>
      </c>
      <c r="E7482" s="58">
        <v>473</v>
      </c>
      <c r="F7482" s="58">
        <v>24</v>
      </c>
      <c r="G7482" s="59">
        <v>6.2</v>
      </c>
      <c r="H7482" s="58" t="s">
        <v>2781</v>
      </c>
      <c r="I7482" s="59">
        <v>4.49</v>
      </c>
      <c r="J7482">
        <v>1</v>
      </c>
      <c r="K7482" s="191"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2.29</v>
      </c>
      <c r="L7482" s="192" t="str">
        <f t="shared" si="116"/>
        <v>Beer473</v>
      </c>
      <c r="M7482" s="191">
        <f>VLOOKUP(L7482,'Slope %'!C:D,2,0)</f>
        <v>0.12</v>
      </c>
    </row>
    <row r="7483" spans="1:13" x14ac:dyDescent="0.25">
      <c r="A7483">
        <v>69165</v>
      </c>
      <c r="B7483" s="58" t="s">
        <v>5898</v>
      </c>
      <c r="C7483" s="58" t="s">
        <v>410</v>
      </c>
      <c r="D7483" s="58" t="s">
        <v>717</v>
      </c>
      <c r="E7483" s="58">
        <v>473</v>
      </c>
      <c r="F7483" s="58">
        <v>24</v>
      </c>
      <c r="G7483" s="59">
        <v>6.2</v>
      </c>
      <c r="H7483" s="58" t="s">
        <v>2781</v>
      </c>
      <c r="I7483" s="59">
        <v>4.49</v>
      </c>
      <c r="J7483">
        <v>1</v>
      </c>
      <c r="K7483" s="191"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2.29</v>
      </c>
      <c r="L7483" s="192" t="str">
        <f t="shared" si="116"/>
        <v>Beer473</v>
      </c>
      <c r="M7483" s="191">
        <f>VLOOKUP(L7483,'Slope %'!C:D,2,0)</f>
        <v>0.12</v>
      </c>
    </row>
    <row r="7484" spans="1:13" x14ac:dyDescent="0.25">
      <c r="A7484">
        <v>69170</v>
      </c>
      <c r="B7484" s="58" t="s">
        <v>5899</v>
      </c>
      <c r="C7484" s="58" t="s">
        <v>414</v>
      </c>
      <c r="D7484" s="58" t="s">
        <v>870</v>
      </c>
      <c r="E7484" s="58">
        <v>750</v>
      </c>
      <c r="F7484" s="58">
        <v>12</v>
      </c>
      <c r="G7484" s="59">
        <v>15</v>
      </c>
      <c r="H7484" s="58" t="s">
        <v>448</v>
      </c>
      <c r="I7484" s="59">
        <v>23.53</v>
      </c>
      <c r="J7484">
        <v>1</v>
      </c>
      <c r="K7484" s="191"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8.7799999999999994</v>
      </c>
      <c r="L7484" s="192" t="str">
        <f t="shared" si="116"/>
        <v>Spirits750</v>
      </c>
      <c r="M7484" s="191">
        <f>VLOOKUP(L7484,'Slope %'!C:D,2,0)</f>
        <v>7.0000000000000007E-2</v>
      </c>
    </row>
    <row r="7485" spans="1:13" x14ac:dyDescent="0.25">
      <c r="A7485">
        <v>69171</v>
      </c>
      <c r="B7485" s="58" t="s">
        <v>5900</v>
      </c>
      <c r="C7485" s="58" t="s">
        <v>410</v>
      </c>
      <c r="D7485" s="58" t="s">
        <v>717</v>
      </c>
      <c r="E7485" s="58">
        <v>5325</v>
      </c>
      <c r="F7485" s="58">
        <v>1</v>
      </c>
      <c r="G7485" s="59">
        <v>6.8</v>
      </c>
      <c r="H7485" s="58" t="s">
        <v>1813</v>
      </c>
      <c r="I7485" s="59">
        <v>29.99</v>
      </c>
      <c r="J7485">
        <v>15</v>
      </c>
      <c r="K7485" s="191"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28.27</v>
      </c>
      <c r="L7485" s="192" t="str">
        <f t="shared" si="116"/>
        <v>Beer5325</v>
      </c>
      <c r="M7485" s="191">
        <f>VLOOKUP(L7485,'Slope %'!C:D,2,0)</f>
        <v>0.05</v>
      </c>
    </row>
    <row r="7486" spans="1:13" x14ac:dyDescent="0.25">
      <c r="A7486">
        <v>69171</v>
      </c>
      <c r="B7486" s="58" t="s">
        <v>5900</v>
      </c>
      <c r="C7486" s="58" t="s">
        <v>410</v>
      </c>
      <c r="D7486" s="58" t="s">
        <v>717</v>
      </c>
      <c r="E7486" s="58">
        <v>5325</v>
      </c>
      <c r="F7486" s="58">
        <v>1</v>
      </c>
      <c r="G7486" s="59">
        <v>6.8</v>
      </c>
      <c r="H7486" s="58" t="s">
        <v>1813</v>
      </c>
      <c r="I7486" s="59">
        <v>29.99</v>
      </c>
      <c r="J7486">
        <v>15</v>
      </c>
      <c r="K7486" s="191"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28.27</v>
      </c>
      <c r="L7486" s="192" t="str">
        <f t="shared" si="116"/>
        <v>Beer5325</v>
      </c>
      <c r="M7486" s="191">
        <f>VLOOKUP(L7486,'Slope %'!C:D,2,0)</f>
        <v>0.05</v>
      </c>
    </row>
    <row r="7487" spans="1:13" x14ac:dyDescent="0.25">
      <c r="A7487">
        <v>69175</v>
      </c>
      <c r="B7487" s="58" t="s">
        <v>5901</v>
      </c>
      <c r="C7487" s="58" t="s">
        <v>414</v>
      </c>
      <c r="D7487" s="58" t="s">
        <v>440</v>
      </c>
      <c r="E7487" s="58">
        <v>750</v>
      </c>
      <c r="F7487" s="58">
        <v>12</v>
      </c>
      <c r="G7487" s="59">
        <v>15</v>
      </c>
      <c r="H7487" s="58" t="s">
        <v>448</v>
      </c>
      <c r="I7487" s="59">
        <v>23.53</v>
      </c>
      <c r="J7487">
        <v>1</v>
      </c>
      <c r="K7487" s="191"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8.7799999999999994</v>
      </c>
      <c r="L7487" s="192" t="str">
        <f t="shared" si="116"/>
        <v>Spirits750</v>
      </c>
      <c r="M7487" s="191">
        <f>VLOOKUP(L7487,'Slope %'!C:D,2,0)</f>
        <v>7.0000000000000007E-2</v>
      </c>
    </row>
    <row r="7488" spans="1:13" x14ac:dyDescent="0.25">
      <c r="A7488">
        <v>69178</v>
      </c>
      <c r="B7488" s="58" t="s">
        <v>5902</v>
      </c>
      <c r="C7488" s="58" t="s">
        <v>414</v>
      </c>
      <c r="D7488" s="58" t="s">
        <v>440</v>
      </c>
      <c r="E7488" s="58">
        <v>750</v>
      </c>
      <c r="F7488" s="58">
        <v>12</v>
      </c>
      <c r="G7488" s="59">
        <v>15</v>
      </c>
      <c r="H7488" s="58" t="s">
        <v>448</v>
      </c>
      <c r="I7488" s="59">
        <v>23.53</v>
      </c>
      <c r="J7488">
        <v>1</v>
      </c>
      <c r="K7488" s="191"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8.7799999999999994</v>
      </c>
      <c r="L7488" s="192" t="str">
        <f t="shared" si="116"/>
        <v>Spirits750</v>
      </c>
      <c r="M7488" s="191">
        <f>VLOOKUP(L7488,'Slope %'!C:D,2,0)</f>
        <v>7.0000000000000007E-2</v>
      </c>
    </row>
    <row r="7489" spans="1:13" x14ac:dyDescent="0.25">
      <c r="A7489">
        <v>69179</v>
      </c>
      <c r="B7489" s="58" t="s">
        <v>5903</v>
      </c>
      <c r="C7489" s="58" t="s">
        <v>414</v>
      </c>
      <c r="D7489" s="58" t="s">
        <v>440</v>
      </c>
      <c r="E7489" s="58">
        <v>750</v>
      </c>
      <c r="F7489" s="58">
        <v>12</v>
      </c>
      <c r="G7489" s="59">
        <v>15</v>
      </c>
      <c r="H7489" s="58" t="s">
        <v>448</v>
      </c>
      <c r="I7489" s="59">
        <v>21.73</v>
      </c>
      <c r="J7489">
        <v>1</v>
      </c>
      <c r="K7489" s="191"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8.7799999999999994</v>
      </c>
      <c r="L7489" s="192" t="str">
        <f t="shared" si="116"/>
        <v>Spirits750</v>
      </c>
      <c r="M7489" s="191">
        <f>VLOOKUP(L7489,'Slope %'!C:D,2,0)</f>
        <v>7.0000000000000007E-2</v>
      </c>
    </row>
    <row r="7490" spans="1:13" x14ac:dyDescent="0.25">
      <c r="A7490">
        <v>69187</v>
      </c>
      <c r="B7490" s="58" t="s">
        <v>5904</v>
      </c>
      <c r="C7490" s="58" t="s">
        <v>673</v>
      </c>
      <c r="D7490" s="58" t="s">
        <v>750</v>
      </c>
      <c r="E7490" s="58">
        <v>1420</v>
      </c>
      <c r="F7490" s="58">
        <v>6</v>
      </c>
      <c r="G7490" s="59">
        <v>7</v>
      </c>
      <c r="H7490" s="58" t="s">
        <v>1701</v>
      </c>
      <c r="I7490" s="59">
        <v>14.99</v>
      </c>
      <c r="J7490">
        <v>4</v>
      </c>
      <c r="K7490" s="191"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7.76</v>
      </c>
      <c r="L7490" s="192" t="str">
        <f t="shared" si="116"/>
        <v>Ready to Drink1420</v>
      </c>
      <c r="M7490" s="191">
        <f>VLOOKUP(L7490,'Slope %'!C:D,2,0)</f>
        <v>0.12</v>
      </c>
    </row>
    <row r="7491" spans="1:13" x14ac:dyDescent="0.25">
      <c r="A7491">
        <v>69191</v>
      </c>
      <c r="B7491" s="58" t="s">
        <v>446</v>
      </c>
      <c r="C7491" s="58" t="s">
        <v>414</v>
      </c>
      <c r="D7491" s="58" t="s">
        <v>447</v>
      </c>
      <c r="E7491" s="58">
        <v>1140</v>
      </c>
      <c r="F7491" s="58">
        <v>12</v>
      </c>
      <c r="G7491" s="59">
        <v>20</v>
      </c>
      <c r="H7491" s="58" t="s">
        <v>448</v>
      </c>
      <c r="I7491" s="59">
        <v>39.159999999999997</v>
      </c>
      <c r="J7491">
        <v>1</v>
      </c>
      <c r="K7491" s="191"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17.8</v>
      </c>
      <c r="L7491" s="192" t="str">
        <f t="shared" ref="L7491:L7554" si="117">(_xlfn.CONCAT(C7491,E7491))</f>
        <v>Spirits1140</v>
      </c>
      <c r="M7491" s="191">
        <f>VLOOKUP(L7491,'Slope %'!C:D,2,0)</f>
        <v>0.05</v>
      </c>
    </row>
    <row r="7492" spans="1:13" x14ac:dyDescent="0.25">
      <c r="A7492">
        <v>69193</v>
      </c>
      <c r="B7492" s="58" t="s">
        <v>893</v>
      </c>
      <c r="C7492" s="58" t="s">
        <v>414</v>
      </c>
      <c r="D7492" s="58" t="s">
        <v>549</v>
      </c>
      <c r="E7492" s="58">
        <v>375</v>
      </c>
      <c r="F7492" s="58">
        <v>12</v>
      </c>
      <c r="G7492" s="59">
        <v>47</v>
      </c>
      <c r="H7492" s="58" t="s">
        <v>480</v>
      </c>
      <c r="I7492" s="59">
        <v>18.489999999999998</v>
      </c>
      <c r="J7492">
        <v>1</v>
      </c>
      <c r="K7492" s="191"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15.62</v>
      </c>
      <c r="L7492" s="192" t="str">
        <f t="shared" si="117"/>
        <v>Spirits375</v>
      </c>
      <c r="M7492" s="191">
        <f>VLOOKUP(L7492,'Slope %'!C:D,2,0)</f>
        <v>0.1</v>
      </c>
    </row>
    <row r="7493" spans="1:13" x14ac:dyDescent="0.25">
      <c r="A7493">
        <v>69194</v>
      </c>
      <c r="B7493" s="58" t="s">
        <v>5905</v>
      </c>
      <c r="C7493" s="58" t="s">
        <v>673</v>
      </c>
      <c r="D7493" s="58" t="s">
        <v>1264</v>
      </c>
      <c r="E7493" s="58">
        <v>2840</v>
      </c>
      <c r="F7493" s="58">
        <v>3</v>
      </c>
      <c r="G7493" s="59">
        <v>4.5</v>
      </c>
      <c r="H7493" s="58" t="s">
        <v>2506</v>
      </c>
      <c r="I7493" s="59">
        <v>24.99</v>
      </c>
      <c r="J7493">
        <v>8</v>
      </c>
      <c r="K7493" s="191"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9.98</v>
      </c>
      <c r="L7493" s="192" t="str">
        <f t="shared" si="117"/>
        <v>Ready to Drink2840</v>
      </c>
      <c r="M7493" s="191">
        <f>VLOOKUP(L7493,'Slope %'!C:D,2,0)</f>
        <v>7.0000000000000007E-2</v>
      </c>
    </row>
    <row r="7494" spans="1:13" x14ac:dyDescent="0.25">
      <c r="A7494">
        <v>69195</v>
      </c>
      <c r="B7494" s="58" t="s">
        <v>5906</v>
      </c>
      <c r="C7494" s="58" t="s">
        <v>673</v>
      </c>
      <c r="D7494" s="58" t="s">
        <v>750</v>
      </c>
      <c r="E7494" s="58">
        <v>4260</v>
      </c>
      <c r="F7494" s="58">
        <v>2</v>
      </c>
      <c r="G7494" s="59">
        <v>7</v>
      </c>
      <c r="H7494" s="58" t="s">
        <v>3809</v>
      </c>
      <c r="I7494" s="59">
        <v>29.99</v>
      </c>
      <c r="J7494">
        <v>12</v>
      </c>
      <c r="K7494" s="191"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23.28</v>
      </c>
      <c r="L7494" s="192" t="str">
        <f t="shared" si="117"/>
        <v>Ready to Drink4260</v>
      </c>
      <c r="M7494" s="191">
        <f>VLOOKUP(L7494,'Slope %'!C:D,2,0)</f>
        <v>7.0000000000000007E-2</v>
      </c>
    </row>
    <row r="7495" spans="1:13" x14ac:dyDescent="0.25">
      <c r="A7495">
        <v>69201</v>
      </c>
      <c r="B7495" s="58" t="s">
        <v>5907</v>
      </c>
      <c r="C7495" s="58" t="s">
        <v>673</v>
      </c>
      <c r="D7495" s="58" t="s">
        <v>1264</v>
      </c>
      <c r="E7495" s="58">
        <v>4260</v>
      </c>
      <c r="F7495" s="58">
        <v>2</v>
      </c>
      <c r="G7495" s="59">
        <v>5.5</v>
      </c>
      <c r="H7495" s="58" t="s">
        <v>445</v>
      </c>
      <c r="I7495" s="59">
        <v>27.99</v>
      </c>
      <c r="J7495">
        <v>12</v>
      </c>
      <c r="K7495" s="191"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18.29</v>
      </c>
      <c r="L7495" s="192" t="str">
        <f t="shared" si="117"/>
        <v>Ready to Drink4260</v>
      </c>
      <c r="M7495" s="191">
        <f>VLOOKUP(L7495,'Slope %'!C:D,2,0)</f>
        <v>7.0000000000000007E-2</v>
      </c>
    </row>
    <row r="7496" spans="1:13" x14ac:dyDescent="0.25">
      <c r="A7496">
        <v>69201</v>
      </c>
      <c r="B7496" s="58" t="s">
        <v>5907</v>
      </c>
      <c r="C7496" s="58" t="s">
        <v>673</v>
      </c>
      <c r="D7496" s="58" t="s">
        <v>1264</v>
      </c>
      <c r="E7496" s="58">
        <v>4260</v>
      </c>
      <c r="F7496" s="58">
        <v>2</v>
      </c>
      <c r="G7496" s="59">
        <v>5.5</v>
      </c>
      <c r="H7496" s="58" t="s">
        <v>445</v>
      </c>
      <c r="I7496" s="59">
        <v>27.99</v>
      </c>
      <c r="J7496">
        <v>12</v>
      </c>
      <c r="K7496" s="191"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18.29</v>
      </c>
      <c r="L7496" s="192" t="str">
        <f t="shared" si="117"/>
        <v>Ready to Drink4260</v>
      </c>
      <c r="M7496" s="191">
        <f>VLOOKUP(L7496,'Slope %'!C:D,2,0)</f>
        <v>7.0000000000000007E-2</v>
      </c>
    </row>
    <row r="7497" spans="1:13" x14ac:dyDescent="0.25">
      <c r="A7497">
        <v>69202</v>
      </c>
      <c r="B7497" s="58" t="s">
        <v>5908</v>
      </c>
      <c r="C7497" s="58" t="s">
        <v>673</v>
      </c>
      <c r="D7497" s="58" t="s">
        <v>1264</v>
      </c>
      <c r="E7497" s="58">
        <v>1420</v>
      </c>
      <c r="F7497" s="58">
        <v>6</v>
      </c>
      <c r="G7497" s="59">
        <v>7</v>
      </c>
      <c r="H7497" s="58" t="s">
        <v>448</v>
      </c>
      <c r="I7497" s="59">
        <v>14.99</v>
      </c>
      <c r="J7497">
        <v>4</v>
      </c>
      <c r="K7497" s="191"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7.76</v>
      </c>
      <c r="L7497" s="192" t="str">
        <f t="shared" si="117"/>
        <v>Ready to Drink1420</v>
      </c>
      <c r="M7497" s="191">
        <f>VLOOKUP(L7497,'Slope %'!C:D,2,0)</f>
        <v>0.12</v>
      </c>
    </row>
    <row r="7498" spans="1:13" x14ac:dyDescent="0.25">
      <c r="A7498">
        <v>69203</v>
      </c>
      <c r="B7498" s="58" t="s">
        <v>5909</v>
      </c>
      <c r="C7498" s="58" t="s">
        <v>673</v>
      </c>
      <c r="D7498" s="58" t="s">
        <v>2505</v>
      </c>
      <c r="E7498" s="58">
        <v>473</v>
      </c>
      <c r="F7498" s="58">
        <v>24</v>
      </c>
      <c r="G7498" s="59">
        <v>5</v>
      </c>
      <c r="H7498" s="58" t="s">
        <v>2506</v>
      </c>
      <c r="I7498" s="59">
        <v>3.99</v>
      </c>
      <c r="J7498">
        <v>1</v>
      </c>
      <c r="K7498" s="191"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1.96</v>
      </c>
      <c r="L7498" s="192" t="str">
        <f t="shared" si="117"/>
        <v>Ready to Drink473</v>
      </c>
      <c r="M7498" s="191">
        <f>VLOOKUP(L7498,'Slope %'!C:D,2,0)</f>
        <v>0.12</v>
      </c>
    </row>
    <row r="7499" spans="1:13" x14ac:dyDescent="0.25">
      <c r="A7499">
        <v>69203</v>
      </c>
      <c r="B7499" s="58" t="s">
        <v>5909</v>
      </c>
      <c r="C7499" s="58" t="s">
        <v>673</v>
      </c>
      <c r="D7499" s="58" t="s">
        <v>2505</v>
      </c>
      <c r="E7499" s="58">
        <v>473</v>
      </c>
      <c r="F7499" s="58">
        <v>24</v>
      </c>
      <c r="G7499" s="59">
        <v>5</v>
      </c>
      <c r="H7499" s="58" t="s">
        <v>2506</v>
      </c>
      <c r="I7499" s="59">
        <v>3.99</v>
      </c>
      <c r="J7499">
        <v>1</v>
      </c>
      <c r="K7499" s="191"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1.96</v>
      </c>
      <c r="L7499" s="192" t="str">
        <f t="shared" si="117"/>
        <v>Ready to Drink473</v>
      </c>
      <c r="M7499" s="191">
        <f>VLOOKUP(L7499,'Slope %'!C:D,2,0)</f>
        <v>0.12</v>
      </c>
    </row>
    <row r="7500" spans="1:13" x14ac:dyDescent="0.25">
      <c r="A7500">
        <v>69204</v>
      </c>
      <c r="B7500" s="58" t="s">
        <v>5910</v>
      </c>
      <c r="C7500" s="58" t="s">
        <v>673</v>
      </c>
      <c r="D7500" s="58" t="s">
        <v>1264</v>
      </c>
      <c r="E7500" s="58">
        <v>473</v>
      </c>
      <c r="F7500" s="58">
        <v>24</v>
      </c>
      <c r="G7500" s="59">
        <v>7</v>
      </c>
      <c r="H7500" s="58" t="s">
        <v>2506</v>
      </c>
      <c r="I7500" s="59">
        <v>4.1900000000000004</v>
      </c>
      <c r="J7500">
        <v>1</v>
      </c>
      <c r="K7500" s="191"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2.74</v>
      </c>
      <c r="L7500" s="192" t="str">
        <f t="shared" si="117"/>
        <v>Ready to Drink473</v>
      </c>
      <c r="M7500" s="191">
        <f>VLOOKUP(L7500,'Slope %'!C:D,2,0)</f>
        <v>0.12</v>
      </c>
    </row>
    <row r="7501" spans="1:13" x14ac:dyDescent="0.25">
      <c r="A7501">
        <v>69204</v>
      </c>
      <c r="B7501" s="58" t="s">
        <v>5910</v>
      </c>
      <c r="C7501" s="58" t="s">
        <v>673</v>
      </c>
      <c r="D7501" s="58" t="s">
        <v>1264</v>
      </c>
      <c r="E7501" s="58">
        <v>473</v>
      </c>
      <c r="F7501" s="58">
        <v>24</v>
      </c>
      <c r="G7501" s="59">
        <v>7</v>
      </c>
      <c r="H7501" s="58" t="s">
        <v>2506</v>
      </c>
      <c r="I7501" s="59">
        <v>4.1900000000000004</v>
      </c>
      <c r="J7501">
        <v>1</v>
      </c>
      <c r="K7501" s="191"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2.74</v>
      </c>
      <c r="L7501" s="192" t="str">
        <f t="shared" si="117"/>
        <v>Ready to Drink473</v>
      </c>
      <c r="M7501" s="191">
        <f>VLOOKUP(L7501,'Slope %'!C:D,2,0)</f>
        <v>0.12</v>
      </c>
    </row>
    <row r="7502" spans="1:13" x14ac:dyDescent="0.25">
      <c r="A7502">
        <v>69205</v>
      </c>
      <c r="B7502" s="58" t="s">
        <v>5911</v>
      </c>
      <c r="C7502" s="58" t="s">
        <v>673</v>
      </c>
      <c r="D7502" s="58" t="s">
        <v>674</v>
      </c>
      <c r="E7502" s="58">
        <v>355</v>
      </c>
      <c r="F7502" s="58">
        <v>24</v>
      </c>
      <c r="G7502" s="59">
        <v>7</v>
      </c>
      <c r="H7502" s="58" t="s">
        <v>448</v>
      </c>
      <c r="I7502" s="59">
        <v>3.25</v>
      </c>
      <c r="J7502">
        <v>1</v>
      </c>
      <c r="K7502" s="191"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2.2000000000000002</v>
      </c>
      <c r="L7502" s="192" t="str">
        <f t="shared" si="117"/>
        <v>Ready to Drink355</v>
      </c>
      <c r="M7502" s="191">
        <f>VLOOKUP(L7502,'Slope %'!C:D,2,0)</f>
        <v>0.12</v>
      </c>
    </row>
    <row r="7503" spans="1:13" x14ac:dyDescent="0.25">
      <c r="A7503">
        <v>69207</v>
      </c>
      <c r="B7503" s="58" t="s">
        <v>5912</v>
      </c>
      <c r="C7503" s="58" t="s">
        <v>673</v>
      </c>
      <c r="D7503" s="58" t="s">
        <v>2505</v>
      </c>
      <c r="E7503" s="58">
        <v>2840</v>
      </c>
      <c r="F7503" s="58">
        <v>3</v>
      </c>
      <c r="G7503" s="59">
        <v>5</v>
      </c>
      <c r="H7503" s="58" t="s">
        <v>2506</v>
      </c>
      <c r="I7503" s="59">
        <v>23.99</v>
      </c>
      <c r="J7503">
        <v>8</v>
      </c>
      <c r="K7503" s="191"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11.09</v>
      </c>
      <c r="L7503" s="192" t="str">
        <f t="shared" si="117"/>
        <v>Ready to Drink2840</v>
      </c>
      <c r="M7503" s="191">
        <f>VLOOKUP(L7503,'Slope %'!C:D,2,0)</f>
        <v>7.0000000000000007E-2</v>
      </c>
    </row>
    <row r="7504" spans="1:13" x14ac:dyDescent="0.25">
      <c r="A7504">
        <v>69207</v>
      </c>
      <c r="B7504" s="58" t="s">
        <v>5912</v>
      </c>
      <c r="C7504" s="58" t="s">
        <v>673</v>
      </c>
      <c r="D7504" s="58" t="s">
        <v>2505</v>
      </c>
      <c r="E7504" s="58">
        <v>2840</v>
      </c>
      <c r="F7504" s="58">
        <v>3</v>
      </c>
      <c r="G7504" s="59">
        <v>5</v>
      </c>
      <c r="H7504" s="58" t="s">
        <v>2506</v>
      </c>
      <c r="I7504" s="59">
        <v>23.99</v>
      </c>
      <c r="J7504">
        <v>8</v>
      </c>
      <c r="K7504" s="191"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11.09</v>
      </c>
      <c r="L7504" s="192" t="str">
        <f t="shared" si="117"/>
        <v>Ready to Drink2840</v>
      </c>
      <c r="M7504" s="191">
        <f>VLOOKUP(L7504,'Slope %'!C:D,2,0)</f>
        <v>7.0000000000000007E-2</v>
      </c>
    </row>
    <row r="7505" spans="1:13" x14ac:dyDescent="0.25">
      <c r="A7505">
        <v>69212</v>
      </c>
      <c r="B7505" s="58" t="s">
        <v>5913</v>
      </c>
      <c r="C7505" s="58" t="s">
        <v>673</v>
      </c>
      <c r="D7505" s="58" t="s">
        <v>2505</v>
      </c>
      <c r="E7505" s="58">
        <v>4000</v>
      </c>
      <c r="F7505" s="58">
        <v>4</v>
      </c>
      <c r="G7505" s="59">
        <v>5</v>
      </c>
      <c r="H7505" s="58" t="s">
        <v>2506</v>
      </c>
      <c r="I7505" s="59">
        <v>25.99</v>
      </c>
      <c r="J7505">
        <v>1</v>
      </c>
      <c r="K7505" s="191"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15.61</v>
      </c>
      <c r="L7505" s="192" t="str">
        <f t="shared" si="117"/>
        <v>Ready to Drink4000</v>
      </c>
      <c r="M7505" s="191">
        <f>VLOOKUP(L7505,'Slope %'!C:D,2,0)</f>
        <v>7.0000000000000007E-2</v>
      </c>
    </row>
    <row r="7506" spans="1:13" x14ac:dyDescent="0.25">
      <c r="A7506">
        <v>69212</v>
      </c>
      <c r="B7506" s="58" t="s">
        <v>5913</v>
      </c>
      <c r="C7506" s="58" t="s">
        <v>673</v>
      </c>
      <c r="D7506" s="58" t="s">
        <v>2505</v>
      </c>
      <c r="E7506" s="58">
        <v>4000</v>
      </c>
      <c r="F7506" s="58">
        <v>4</v>
      </c>
      <c r="G7506" s="59">
        <v>5</v>
      </c>
      <c r="H7506" s="58" t="s">
        <v>2506</v>
      </c>
      <c r="I7506" s="59">
        <v>25.99</v>
      </c>
      <c r="J7506">
        <v>1</v>
      </c>
      <c r="K7506" s="191"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15.61</v>
      </c>
      <c r="L7506" s="192" t="str">
        <f t="shared" si="117"/>
        <v>Ready to Drink4000</v>
      </c>
      <c r="M7506" s="191">
        <f>VLOOKUP(L7506,'Slope %'!C:D,2,0)</f>
        <v>7.0000000000000007E-2</v>
      </c>
    </row>
    <row r="7507" spans="1:13" x14ac:dyDescent="0.25">
      <c r="A7507">
        <v>69213</v>
      </c>
      <c r="B7507" s="58" t="s">
        <v>5914</v>
      </c>
      <c r="C7507" s="58" t="s">
        <v>673</v>
      </c>
      <c r="D7507" s="58" t="s">
        <v>1091</v>
      </c>
      <c r="E7507" s="58">
        <v>4260</v>
      </c>
      <c r="F7507" s="58">
        <v>2</v>
      </c>
      <c r="G7507" s="59">
        <v>7</v>
      </c>
      <c r="H7507" s="58" t="s">
        <v>600</v>
      </c>
      <c r="I7507" s="59">
        <v>32.99</v>
      </c>
      <c r="J7507">
        <v>12</v>
      </c>
      <c r="K7507" s="191"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23.28</v>
      </c>
      <c r="L7507" s="192" t="str">
        <f t="shared" si="117"/>
        <v>Ready to Drink4260</v>
      </c>
      <c r="M7507" s="191">
        <f>VLOOKUP(L7507,'Slope %'!C:D,2,0)</f>
        <v>7.0000000000000007E-2</v>
      </c>
    </row>
    <row r="7508" spans="1:13" x14ac:dyDescent="0.25">
      <c r="A7508">
        <v>69213</v>
      </c>
      <c r="B7508" s="58" t="s">
        <v>5914</v>
      </c>
      <c r="C7508" s="58" t="s">
        <v>673</v>
      </c>
      <c r="D7508" s="58" t="s">
        <v>1091</v>
      </c>
      <c r="E7508" s="58">
        <v>4260</v>
      </c>
      <c r="F7508" s="58">
        <v>2</v>
      </c>
      <c r="G7508" s="59">
        <v>7</v>
      </c>
      <c r="H7508" s="58" t="s">
        <v>600</v>
      </c>
      <c r="I7508" s="59">
        <v>32.99</v>
      </c>
      <c r="J7508">
        <v>12</v>
      </c>
      <c r="K7508" s="191"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23.28</v>
      </c>
      <c r="L7508" s="192" t="str">
        <f t="shared" si="117"/>
        <v>Ready to Drink4260</v>
      </c>
      <c r="M7508" s="191">
        <f>VLOOKUP(L7508,'Slope %'!C:D,2,0)</f>
        <v>7.0000000000000007E-2</v>
      </c>
    </row>
    <row r="7509" spans="1:13" x14ac:dyDescent="0.25">
      <c r="A7509">
        <v>69215</v>
      </c>
      <c r="B7509" s="58" t="s">
        <v>5915</v>
      </c>
      <c r="C7509" s="58" t="s">
        <v>673</v>
      </c>
      <c r="D7509" s="58" t="s">
        <v>674</v>
      </c>
      <c r="E7509" s="58">
        <v>473</v>
      </c>
      <c r="F7509" s="58">
        <v>24</v>
      </c>
      <c r="G7509" s="59">
        <v>4.5</v>
      </c>
      <c r="H7509" s="58" t="s">
        <v>456</v>
      </c>
      <c r="I7509" s="59">
        <v>3.75</v>
      </c>
      <c r="J7509">
        <v>1</v>
      </c>
      <c r="K7509" s="191"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1.76</v>
      </c>
      <c r="L7509" s="192" t="str">
        <f t="shared" si="117"/>
        <v>Ready to Drink473</v>
      </c>
      <c r="M7509" s="191">
        <f>VLOOKUP(L7509,'Slope %'!C:D,2,0)</f>
        <v>0.12</v>
      </c>
    </row>
    <row r="7510" spans="1:13" x14ac:dyDescent="0.25">
      <c r="A7510">
        <v>69216</v>
      </c>
      <c r="B7510" s="58" t="s">
        <v>5916</v>
      </c>
      <c r="C7510" s="58" t="s">
        <v>673</v>
      </c>
      <c r="D7510" s="58" t="s">
        <v>1091</v>
      </c>
      <c r="E7510" s="58">
        <v>473</v>
      </c>
      <c r="F7510" s="58">
        <v>24</v>
      </c>
      <c r="G7510" s="59">
        <v>4.5</v>
      </c>
      <c r="H7510" s="58" t="s">
        <v>600</v>
      </c>
      <c r="I7510" s="59">
        <v>4.29</v>
      </c>
      <c r="J7510">
        <v>1</v>
      </c>
      <c r="K7510" s="191"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1.76</v>
      </c>
      <c r="L7510" s="192" t="str">
        <f t="shared" si="117"/>
        <v>Ready to Drink473</v>
      </c>
      <c r="M7510" s="191">
        <f>VLOOKUP(L7510,'Slope %'!C:D,2,0)</f>
        <v>0.12</v>
      </c>
    </row>
    <row r="7511" spans="1:13" x14ac:dyDescent="0.25">
      <c r="A7511">
        <v>69216</v>
      </c>
      <c r="B7511" s="58" t="s">
        <v>5916</v>
      </c>
      <c r="C7511" s="58" t="s">
        <v>673</v>
      </c>
      <c r="D7511" s="58" t="s">
        <v>1091</v>
      </c>
      <c r="E7511" s="58">
        <v>473</v>
      </c>
      <c r="F7511" s="58">
        <v>24</v>
      </c>
      <c r="G7511" s="59">
        <v>4.5</v>
      </c>
      <c r="H7511" s="58" t="s">
        <v>600</v>
      </c>
      <c r="I7511" s="59">
        <v>4.29</v>
      </c>
      <c r="J7511">
        <v>1</v>
      </c>
      <c r="K7511" s="191"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1.76</v>
      </c>
      <c r="L7511" s="192" t="str">
        <f t="shared" si="117"/>
        <v>Ready to Drink473</v>
      </c>
      <c r="M7511" s="191">
        <f>VLOOKUP(L7511,'Slope %'!C:D,2,0)</f>
        <v>0.12</v>
      </c>
    </row>
    <row r="7512" spans="1:13" x14ac:dyDescent="0.25">
      <c r="A7512">
        <v>69218</v>
      </c>
      <c r="B7512" s="58" t="s">
        <v>5917</v>
      </c>
      <c r="C7512" s="58" t="s">
        <v>673</v>
      </c>
      <c r="D7512" s="58" t="s">
        <v>2505</v>
      </c>
      <c r="E7512" s="58">
        <v>4260</v>
      </c>
      <c r="F7512" s="58">
        <v>2</v>
      </c>
      <c r="G7512" s="59">
        <v>4.5</v>
      </c>
      <c r="H7512" s="58" t="s">
        <v>456</v>
      </c>
      <c r="I7512" s="59">
        <v>34.99</v>
      </c>
      <c r="J7512">
        <v>12</v>
      </c>
      <c r="K7512" s="191"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14.97</v>
      </c>
      <c r="L7512" s="192" t="str">
        <f t="shared" si="117"/>
        <v>Ready to Drink4260</v>
      </c>
      <c r="M7512" s="191">
        <f>VLOOKUP(L7512,'Slope %'!C:D,2,0)</f>
        <v>7.0000000000000007E-2</v>
      </c>
    </row>
    <row r="7513" spans="1:13" x14ac:dyDescent="0.25">
      <c r="A7513">
        <v>69219</v>
      </c>
      <c r="B7513" s="58" t="s">
        <v>5918</v>
      </c>
      <c r="C7513" s="58" t="s">
        <v>673</v>
      </c>
      <c r="D7513" s="58" t="s">
        <v>1091</v>
      </c>
      <c r="E7513" s="58">
        <v>473</v>
      </c>
      <c r="F7513" s="58">
        <v>24</v>
      </c>
      <c r="G7513" s="59">
        <v>7</v>
      </c>
      <c r="H7513" s="58" t="s">
        <v>600</v>
      </c>
      <c r="I7513" s="59">
        <v>3.99</v>
      </c>
      <c r="J7513">
        <v>1</v>
      </c>
      <c r="K7513" s="191"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2.74</v>
      </c>
      <c r="L7513" s="192" t="str">
        <f t="shared" si="117"/>
        <v>Ready to Drink473</v>
      </c>
      <c r="M7513" s="191">
        <f>VLOOKUP(L7513,'Slope %'!C:D,2,0)</f>
        <v>0.12</v>
      </c>
    </row>
    <row r="7514" spans="1:13" x14ac:dyDescent="0.25">
      <c r="A7514">
        <v>69219</v>
      </c>
      <c r="B7514" s="58" t="s">
        <v>5918</v>
      </c>
      <c r="C7514" s="58" t="s">
        <v>673</v>
      </c>
      <c r="D7514" s="58" t="s">
        <v>1091</v>
      </c>
      <c r="E7514" s="58">
        <v>473</v>
      </c>
      <c r="F7514" s="58">
        <v>24</v>
      </c>
      <c r="G7514" s="59">
        <v>7</v>
      </c>
      <c r="H7514" s="58" t="s">
        <v>600</v>
      </c>
      <c r="I7514" s="59">
        <v>3.99</v>
      </c>
      <c r="J7514">
        <v>1</v>
      </c>
      <c r="K7514" s="191"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2.74</v>
      </c>
      <c r="L7514" s="192" t="str">
        <f t="shared" si="117"/>
        <v>Ready to Drink473</v>
      </c>
      <c r="M7514" s="191">
        <f>VLOOKUP(L7514,'Slope %'!C:D,2,0)</f>
        <v>0.12</v>
      </c>
    </row>
    <row r="7515" spans="1:13" x14ac:dyDescent="0.25">
      <c r="A7515">
        <v>69229</v>
      </c>
      <c r="B7515" s="58" t="s">
        <v>532</v>
      </c>
      <c r="C7515" s="58" t="s">
        <v>414</v>
      </c>
      <c r="D7515" s="58" t="s">
        <v>533</v>
      </c>
      <c r="E7515" s="58">
        <v>50</v>
      </c>
      <c r="F7515" s="58">
        <v>120</v>
      </c>
      <c r="G7515" s="59">
        <v>40</v>
      </c>
      <c r="H7515" s="58" t="s">
        <v>534</v>
      </c>
      <c r="I7515" s="59">
        <v>4.75</v>
      </c>
      <c r="J7515">
        <v>1</v>
      </c>
      <c r="K7515" s="191"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2.13</v>
      </c>
      <c r="L7515" s="192" t="str">
        <f t="shared" si="117"/>
        <v>Spirits50</v>
      </c>
      <c r="M7515" s="191">
        <f>VLOOKUP(L7515,'Slope %'!C:D,2,0)</f>
        <v>0.1</v>
      </c>
    </row>
    <row r="7516" spans="1:13" x14ac:dyDescent="0.25">
      <c r="A7516">
        <v>69230</v>
      </c>
      <c r="B7516" s="58" t="s">
        <v>5919</v>
      </c>
      <c r="C7516" s="58" t="s">
        <v>410</v>
      </c>
      <c r="D7516" s="58" t="s">
        <v>717</v>
      </c>
      <c r="E7516" s="58">
        <v>473</v>
      </c>
      <c r="F7516" s="58">
        <v>24</v>
      </c>
      <c r="G7516" s="59">
        <v>7.5</v>
      </c>
      <c r="H7516" s="58" t="s">
        <v>1200</v>
      </c>
      <c r="I7516" s="59">
        <v>4.49</v>
      </c>
      <c r="J7516">
        <v>1</v>
      </c>
      <c r="K7516" s="191"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2.77</v>
      </c>
      <c r="L7516" s="192" t="str">
        <f t="shared" si="117"/>
        <v>Beer473</v>
      </c>
      <c r="M7516" s="191">
        <f>VLOOKUP(L7516,'Slope %'!C:D,2,0)</f>
        <v>0.12</v>
      </c>
    </row>
    <row r="7517" spans="1:13" x14ac:dyDescent="0.25">
      <c r="A7517">
        <v>69230</v>
      </c>
      <c r="B7517" s="58" t="s">
        <v>5919</v>
      </c>
      <c r="C7517" s="58" t="s">
        <v>410</v>
      </c>
      <c r="D7517" s="58" t="s">
        <v>717</v>
      </c>
      <c r="E7517" s="58">
        <v>473</v>
      </c>
      <c r="F7517" s="58">
        <v>24</v>
      </c>
      <c r="G7517" s="59">
        <v>7.5</v>
      </c>
      <c r="H7517" s="58" t="s">
        <v>1200</v>
      </c>
      <c r="I7517" s="59">
        <v>4.49</v>
      </c>
      <c r="J7517">
        <v>1</v>
      </c>
      <c r="K7517" s="191"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2.77</v>
      </c>
      <c r="L7517" s="192" t="str">
        <f t="shared" si="117"/>
        <v>Beer473</v>
      </c>
      <c r="M7517" s="191">
        <f>VLOOKUP(L7517,'Slope %'!C:D,2,0)</f>
        <v>0.12</v>
      </c>
    </row>
    <row r="7518" spans="1:13" x14ac:dyDescent="0.25">
      <c r="A7518">
        <v>69232</v>
      </c>
      <c r="B7518" s="58" t="s">
        <v>5920</v>
      </c>
      <c r="C7518" s="58" t="s">
        <v>410</v>
      </c>
      <c r="D7518" s="58" t="s">
        <v>717</v>
      </c>
      <c r="E7518" s="58">
        <v>473</v>
      </c>
      <c r="F7518" s="58">
        <v>24</v>
      </c>
      <c r="G7518" s="59">
        <v>6</v>
      </c>
      <c r="H7518" s="58" t="s">
        <v>1200</v>
      </c>
      <c r="I7518" s="59">
        <v>4.3899999999999997</v>
      </c>
      <c r="J7518">
        <v>1</v>
      </c>
      <c r="K7518" s="191"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2.2200000000000002</v>
      </c>
      <c r="L7518" s="192" t="str">
        <f t="shared" si="117"/>
        <v>Beer473</v>
      </c>
      <c r="M7518" s="191">
        <f>VLOOKUP(L7518,'Slope %'!C:D,2,0)</f>
        <v>0.12</v>
      </c>
    </row>
    <row r="7519" spans="1:13" x14ac:dyDescent="0.25">
      <c r="A7519">
        <v>69232</v>
      </c>
      <c r="B7519" s="58" t="s">
        <v>5920</v>
      </c>
      <c r="C7519" s="58" t="s">
        <v>410</v>
      </c>
      <c r="D7519" s="58" t="s">
        <v>717</v>
      </c>
      <c r="E7519" s="58">
        <v>473</v>
      </c>
      <c r="F7519" s="58">
        <v>24</v>
      </c>
      <c r="G7519" s="59">
        <v>6</v>
      </c>
      <c r="H7519" s="58" t="s">
        <v>1200</v>
      </c>
      <c r="I7519" s="59">
        <v>4.3899999999999997</v>
      </c>
      <c r="J7519">
        <v>1</v>
      </c>
      <c r="K7519" s="191"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2.2200000000000002</v>
      </c>
      <c r="L7519" s="192" t="str">
        <f t="shared" si="117"/>
        <v>Beer473</v>
      </c>
      <c r="M7519" s="191">
        <f>VLOOKUP(L7519,'Slope %'!C:D,2,0)</f>
        <v>0.12</v>
      </c>
    </row>
    <row r="7520" spans="1:13" x14ac:dyDescent="0.25">
      <c r="A7520">
        <v>69233</v>
      </c>
      <c r="B7520" s="58" t="s">
        <v>5921</v>
      </c>
      <c r="C7520" s="58" t="s">
        <v>673</v>
      </c>
      <c r="D7520" s="58" t="s">
        <v>1091</v>
      </c>
      <c r="E7520" s="58">
        <v>4260</v>
      </c>
      <c r="F7520" s="58">
        <v>2</v>
      </c>
      <c r="G7520" s="59">
        <v>4.5</v>
      </c>
      <c r="H7520" s="58" t="s">
        <v>412</v>
      </c>
      <c r="I7520" s="59">
        <v>31.29</v>
      </c>
      <c r="J7520">
        <v>12</v>
      </c>
      <c r="K7520" s="191"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14.97</v>
      </c>
      <c r="L7520" s="192" t="str">
        <f t="shared" si="117"/>
        <v>Ready to Drink4260</v>
      </c>
      <c r="M7520" s="191">
        <f>VLOOKUP(L7520,'Slope %'!C:D,2,0)</f>
        <v>7.0000000000000007E-2</v>
      </c>
    </row>
    <row r="7521" spans="1:13" x14ac:dyDescent="0.25">
      <c r="A7521">
        <v>69233</v>
      </c>
      <c r="B7521" s="58" t="s">
        <v>5921</v>
      </c>
      <c r="C7521" s="58" t="s">
        <v>673</v>
      </c>
      <c r="D7521" s="58" t="s">
        <v>1091</v>
      </c>
      <c r="E7521" s="58">
        <v>4260</v>
      </c>
      <c r="F7521" s="58">
        <v>2</v>
      </c>
      <c r="G7521" s="59">
        <v>4.5</v>
      </c>
      <c r="H7521" s="58" t="s">
        <v>412</v>
      </c>
      <c r="I7521" s="59">
        <v>31.29</v>
      </c>
      <c r="J7521">
        <v>12</v>
      </c>
      <c r="K7521" s="191"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14.97</v>
      </c>
      <c r="L7521" s="192" t="str">
        <f t="shared" si="117"/>
        <v>Ready to Drink4260</v>
      </c>
      <c r="M7521" s="191">
        <f>VLOOKUP(L7521,'Slope %'!C:D,2,0)</f>
        <v>7.0000000000000007E-2</v>
      </c>
    </row>
    <row r="7522" spans="1:13" x14ac:dyDescent="0.25">
      <c r="A7522">
        <v>69234</v>
      </c>
      <c r="B7522" s="58" t="s">
        <v>5922</v>
      </c>
      <c r="C7522" s="58" t="s">
        <v>423</v>
      </c>
      <c r="D7522" s="58" t="s">
        <v>538</v>
      </c>
      <c r="E7522" s="58">
        <v>750</v>
      </c>
      <c r="F7522" s="58">
        <v>6</v>
      </c>
      <c r="G7522" s="59">
        <v>14.5</v>
      </c>
      <c r="H7522" s="58" t="s">
        <v>586</v>
      </c>
      <c r="I7522" s="59">
        <v>64.989999999999995</v>
      </c>
      <c r="J7522">
        <v>1</v>
      </c>
      <c r="K7522" s="191"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8.49</v>
      </c>
      <c r="L7522" s="192" t="str">
        <f t="shared" si="117"/>
        <v>Wine750</v>
      </c>
      <c r="M7522" s="191">
        <f>VLOOKUP(L7522,'Slope %'!C:D,2,0)</f>
        <v>0.1</v>
      </c>
    </row>
    <row r="7523" spans="1:13" x14ac:dyDescent="0.25">
      <c r="A7523">
        <v>69235</v>
      </c>
      <c r="B7523" s="58" t="s">
        <v>5923</v>
      </c>
      <c r="C7523" s="58" t="s">
        <v>673</v>
      </c>
      <c r="D7523" s="58" t="s">
        <v>674</v>
      </c>
      <c r="E7523" s="58">
        <v>473</v>
      </c>
      <c r="F7523" s="58">
        <v>24</v>
      </c>
      <c r="G7523" s="59">
        <v>7</v>
      </c>
      <c r="H7523" s="58" t="s">
        <v>412</v>
      </c>
      <c r="I7523" s="59">
        <v>3.99</v>
      </c>
      <c r="J7523">
        <v>1</v>
      </c>
      <c r="K7523" s="191"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2.74</v>
      </c>
      <c r="L7523" s="192" t="str">
        <f t="shared" si="117"/>
        <v>Ready to Drink473</v>
      </c>
      <c r="M7523" s="191">
        <f>VLOOKUP(L7523,'Slope %'!C:D,2,0)</f>
        <v>0.12</v>
      </c>
    </row>
    <row r="7524" spans="1:13" x14ac:dyDescent="0.25">
      <c r="A7524">
        <v>69235</v>
      </c>
      <c r="B7524" s="58" t="s">
        <v>5923</v>
      </c>
      <c r="C7524" s="58" t="s">
        <v>673</v>
      </c>
      <c r="D7524" s="58" t="s">
        <v>674</v>
      </c>
      <c r="E7524" s="58">
        <v>473</v>
      </c>
      <c r="F7524" s="58">
        <v>24</v>
      </c>
      <c r="G7524" s="59">
        <v>7</v>
      </c>
      <c r="H7524" s="58" t="s">
        <v>412</v>
      </c>
      <c r="I7524" s="59">
        <v>3.99</v>
      </c>
      <c r="J7524">
        <v>1</v>
      </c>
      <c r="K7524" s="191"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2.74</v>
      </c>
      <c r="L7524" s="192" t="str">
        <f t="shared" si="117"/>
        <v>Ready to Drink473</v>
      </c>
      <c r="M7524" s="191">
        <f>VLOOKUP(L7524,'Slope %'!C:D,2,0)</f>
        <v>0.12</v>
      </c>
    </row>
    <row r="7525" spans="1:13" x14ac:dyDescent="0.25">
      <c r="A7525">
        <v>69237</v>
      </c>
      <c r="B7525" s="58" t="s">
        <v>5924</v>
      </c>
      <c r="C7525" s="58" t="s">
        <v>423</v>
      </c>
      <c r="D7525" s="58" t="s">
        <v>602</v>
      </c>
      <c r="E7525" s="58">
        <v>750</v>
      </c>
      <c r="F7525" s="58">
        <v>12</v>
      </c>
      <c r="G7525" s="59">
        <v>13</v>
      </c>
      <c r="H7525" s="58" t="s">
        <v>586</v>
      </c>
      <c r="I7525" s="59">
        <v>73.989999999999995</v>
      </c>
      <c r="J7525">
        <v>1</v>
      </c>
      <c r="K7525" s="191"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7.61</v>
      </c>
      <c r="L7525" s="192" t="str">
        <f t="shared" si="117"/>
        <v>Wine750</v>
      </c>
      <c r="M7525" s="191">
        <f>VLOOKUP(L7525,'Slope %'!C:D,2,0)</f>
        <v>0.1</v>
      </c>
    </row>
    <row r="7526" spans="1:13" x14ac:dyDescent="0.25">
      <c r="A7526">
        <v>69240</v>
      </c>
      <c r="B7526" s="58" t="s">
        <v>5925</v>
      </c>
      <c r="C7526" s="58" t="s">
        <v>673</v>
      </c>
      <c r="D7526" s="58" t="s">
        <v>1264</v>
      </c>
      <c r="E7526" s="58">
        <v>4260</v>
      </c>
      <c r="F7526" s="58">
        <v>2</v>
      </c>
      <c r="G7526" s="59">
        <v>7</v>
      </c>
      <c r="H7526" s="58" t="s">
        <v>412</v>
      </c>
      <c r="I7526" s="59">
        <v>33.89</v>
      </c>
      <c r="J7526">
        <v>12</v>
      </c>
      <c r="K7526" s="191"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23.28</v>
      </c>
      <c r="L7526" s="192" t="str">
        <f t="shared" si="117"/>
        <v>Ready to Drink4260</v>
      </c>
      <c r="M7526" s="191">
        <f>VLOOKUP(L7526,'Slope %'!C:D,2,0)</f>
        <v>7.0000000000000007E-2</v>
      </c>
    </row>
    <row r="7527" spans="1:13" x14ac:dyDescent="0.25">
      <c r="A7527">
        <v>69240</v>
      </c>
      <c r="B7527" s="58" t="s">
        <v>5925</v>
      </c>
      <c r="C7527" s="58" t="s">
        <v>673</v>
      </c>
      <c r="D7527" s="58" t="s">
        <v>1264</v>
      </c>
      <c r="E7527" s="58">
        <v>4260</v>
      </c>
      <c r="F7527" s="58">
        <v>2</v>
      </c>
      <c r="G7527" s="59">
        <v>7</v>
      </c>
      <c r="H7527" s="58" t="s">
        <v>412</v>
      </c>
      <c r="I7527" s="59">
        <v>33.89</v>
      </c>
      <c r="J7527">
        <v>12</v>
      </c>
      <c r="K7527" s="191"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23.28</v>
      </c>
      <c r="L7527" s="192" t="str">
        <f t="shared" si="117"/>
        <v>Ready to Drink4260</v>
      </c>
      <c r="M7527" s="191">
        <f>VLOOKUP(L7527,'Slope %'!C:D,2,0)</f>
        <v>7.0000000000000007E-2</v>
      </c>
    </row>
    <row r="7528" spans="1:13" x14ac:dyDescent="0.25">
      <c r="A7528">
        <v>69242</v>
      </c>
      <c r="B7528" s="58" t="s">
        <v>5926</v>
      </c>
      <c r="C7528" s="58" t="s">
        <v>423</v>
      </c>
      <c r="D7528" s="58" t="s">
        <v>602</v>
      </c>
      <c r="E7528" s="58">
        <v>750</v>
      </c>
      <c r="F7528" s="58">
        <v>12</v>
      </c>
      <c r="G7528" s="59">
        <v>13</v>
      </c>
      <c r="H7528" s="58" t="s">
        <v>586</v>
      </c>
      <c r="I7528" s="59">
        <v>73.989999999999995</v>
      </c>
      <c r="J7528">
        <v>1</v>
      </c>
      <c r="K7528" s="191"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7.61</v>
      </c>
      <c r="L7528" s="192" t="str">
        <f t="shared" si="117"/>
        <v>Wine750</v>
      </c>
      <c r="M7528" s="191">
        <f>VLOOKUP(L7528,'Slope %'!C:D,2,0)</f>
        <v>0.1</v>
      </c>
    </row>
    <row r="7529" spans="1:13" x14ac:dyDescent="0.25">
      <c r="A7529">
        <v>69244</v>
      </c>
      <c r="B7529" s="58" t="s">
        <v>5927</v>
      </c>
      <c r="C7529" s="58" t="s">
        <v>673</v>
      </c>
      <c r="D7529" s="58" t="s">
        <v>1264</v>
      </c>
      <c r="E7529" s="58">
        <v>473</v>
      </c>
      <c r="F7529" s="58">
        <v>24</v>
      </c>
      <c r="G7529" s="59">
        <v>7</v>
      </c>
      <c r="H7529" s="58" t="s">
        <v>412</v>
      </c>
      <c r="I7529" s="59">
        <v>3.89</v>
      </c>
      <c r="J7529">
        <v>1</v>
      </c>
      <c r="K7529" s="191"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2.74</v>
      </c>
      <c r="L7529" s="192" t="str">
        <f t="shared" si="117"/>
        <v>Ready to Drink473</v>
      </c>
      <c r="M7529" s="191">
        <f>VLOOKUP(L7529,'Slope %'!C:D,2,0)</f>
        <v>0.12</v>
      </c>
    </row>
    <row r="7530" spans="1:13" x14ac:dyDescent="0.25">
      <c r="A7530">
        <v>69244</v>
      </c>
      <c r="B7530" s="58" t="s">
        <v>5927</v>
      </c>
      <c r="C7530" s="58" t="s">
        <v>673</v>
      </c>
      <c r="D7530" s="58" t="s">
        <v>1264</v>
      </c>
      <c r="E7530" s="58">
        <v>473</v>
      </c>
      <c r="F7530" s="58">
        <v>24</v>
      </c>
      <c r="G7530" s="59">
        <v>7</v>
      </c>
      <c r="H7530" s="58" t="s">
        <v>412</v>
      </c>
      <c r="I7530" s="59">
        <v>3.89</v>
      </c>
      <c r="J7530">
        <v>1</v>
      </c>
      <c r="K7530" s="191"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2.74</v>
      </c>
      <c r="L7530" s="192" t="str">
        <f t="shared" si="117"/>
        <v>Ready to Drink473</v>
      </c>
      <c r="M7530" s="191">
        <f>VLOOKUP(L7530,'Slope %'!C:D,2,0)</f>
        <v>0.12</v>
      </c>
    </row>
    <row r="7531" spans="1:13" x14ac:dyDescent="0.25">
      <c r="A7531">
        <v>69248</v>
      </c>
      <c r="B7531" s="58" t="s">
        <v>5928</v>
      </c>
      <c r="C7531" s="58" t="s">
        <v>673</v>
      </c>
      <c r="D7531" s="58" t="s">
        <v>1398</v>
      </c>
      <c r="E7531" s="58">
        <v>473</v>
      </c>
      <c r="F7531" s="58">
        <v>24</v>
      </c>
      <c r="G7531" s="59">
        <v>4.5</v>
      </c>
      <c r="H7531" s="58" t="s">
        <v>412</v>
      </c>
      <c r="I7531" s="59">
        <v>4.1900000000000004</v>
      </c>
      <c r="J7531">
        <v>1</v>
      </c>
      <c r="K7531" s="191"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1.76</v>
      </c>
      <c r="L7531" s="192" t="str">
        <f t="shared" si="117"/>
        <v>Ready to Drink473</v>
      </c>
      <c r="M7531" s="191">
        <f>VLOOKUP(L7531,'Slope %'!C:D,2,0)</f>
        <v>0.12</v>
      </c>
    </row>
    <row r="7532" spans="1:13" x14ac:dyDescent="0.25">
      <c r="A7532">
        <v>69248</v>
      </c>
      <c r="B7532" s="58" t="s">
        <v>5928</v>
      </c>
      <c r="C7532" s="58" t="s">
        <v>673</v>
      </c>
      <c r="D7532" s="58" t="s">
        <v>1398</v>
      </c>
      <c r="E7532" s="58">
        <v>473</v>
      </c>
      <c r="F7532" s="58">
        <v>24</v>
      </c>
      <c r="G7532" s="59">
        <v>4.5</v>
      </c>
      <c r="H7532" s="58" t="s">
        <v>412</v>
      </c>
      <c r="I7532" s="59">
        <v>4.1900000000000004</v>
      </c>
      <c r="J7532">
        <v>1</v>
      </c>
      <c r="K7532" s="191"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1.76</v>
      </c>
      <c r="L7532" s="192" t="str">
        <f t="shared" si="117"/>
        <v>Ready to Drink473</v>
      </c>
      <c r="M7532" s="191">
        <f>VLOOKUP(L7532,'Slope %'!C:D,2,0)</f>
        <v>0.12</v>
      </c>
    </row>
    <row r="7533" spans="1:13" x14ac:dyDescent="0.25">
      <c r="A7533">
        <v>69250</v>
      </c>
      <c r="B7533" s="58" t="s">
        <v>5929</v>
      </c>
      <c r="C7533" s="58" t="s">
        <v>423</v>
      </c>
      <c r="D7533" s="58" t="s">
        <v>520</v>
      </c>
      <c r="E7533" s="58">
        <v>750</v>
      </c>
      <c r="F7533" s="58">
        <v>3</v>
      </c>
      <c r="G7533" s="59">
        <v>9.9</v>
      </c>
      <c r="H7533" s="58" t="s">
        <v>586</v>
      </c>
      <c r="I7533" s="59">
        <v>66.989999999999995</v>
      </c>
      <c r="J7533">
        <v>1</v>
      </c>
      <c r="K7533" s="191"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5.8</v>
      </c>
      <c r="L7533" s="192" t="str">
        <f t="shared" si="117"/>
        <v>Wine750</v>
      </c>
      <c r="M7533" s="191">
        <f>VLOOKUP(L7533,'Slope %'!C:D,2,0)</f>
        <v>0.1</v>
      </c>
    </row>
    <row r="7534" spans="1:13" x14ac:dyDescent="0.25">
      <c r="A7534">
        <v>69253</v>
      </c>
      <c r="B7534" s="58" t="s">
        <v>5930</v>
      </c>
      <c r="C7534" s="58" t="s">
        <v>423</v>
      </c>
      <c r="D7534" s="58" t="s">
        <v>495</v>
      </c>
      <c r="E7534" s="58">
        <v>750</v>
      </c>
      <c r="F7534" s="58">
        <v>3</v>
      </c>
      <c r="G7534" s="59">
        <v>14.8</v>
      </c>
      <c r="H7534" s="58" t="s">
        <v>586</v>
      </c>
      <c r="I7534" s="59">
        <v>125.99</v>
      </c>
      <c r="J7534">
        <v>1</v>
      </c>
      <c r="K7534" s="191"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8.67</v>
      </c>
      <c r="L7534" s="192" t="str">
        <f t="shared" si="117"/>
        <v>Wine750</v>
      </c>
      <c r="M7534" s="191">
        <f>VLOOKUP(L7534,'Slope %'!C:D,2,0)</f>
        <v>0.1</v>
      </c>
    </row>
    <row r="7535" spans="1:13" x14ac:dyDescent="0.25">
      <c r="A7535">
        <v>69255</v>
      </c>
      <c r="B7535" s="58" t="s">
        <v>5931</v>
      </c>
      <c r="C7535" s="58" t="s">
        <v>410</v>
      </c>
      <c r="D7535" s="58" t="s">
        <v>411</v>
      </c>
      <c r="E7535" s="58">
        <v>355</v>
      </c>
      <c r="F7535" s="58">
        <v>24</v>
      </c>
      <c r="G7535" s="59">
        <v>4.5999999999999996</v>
      </c>
      <c r="H7535" s="58" t="s">
        <v>412</v>
      </c>
      <c r="I7535" s="59">
        <v>5.5</v>
      </c>
      <c r="J7535">
        <v>1</v>
      </c>
      <c r="K7535" s="191"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1.27</v>
      </c>
      <c r="L7535" s="192" t="str">
        <f t="shared" si="117"/>
        <v>Beer355</v>
      </c>
      <c r="M7535" s="191">
        <f>VLOOKUP(L7535,'Slope %'!C:D,2,0)</f>
        <v>0.12</v>
      </c>
    </row>
    <row r="7536" spans="1:13" x14ac:dyDescent="0.25">
      <c r="A7536">
        <v>69255</v>
      </c>
      <c r="B7536" s="58" t="s">
        <v>5931</v>
      </c>
      <c r="C7536" s="58" t="s">
        <v>410</v>
      </c>
      <c r="D7536" s="58" t="s">
        <v>411</v>
      </c>
      <c r="E7536" s="58">
        <v>355</v>
      </c>
      <c r="F7536" s="58">
        <v>24</v>
      </c>
      <c r="G7536" s="59">
        <v>4.5999999999999996</v>
      </c>
      <c r="H7536" s="58" t="s">
        <v>412</v>
      </c>
      <c r="I7536" s="59">
        <v>5.5</v>
      </c>
      <c r="J7536">
        <v>1</v>
      </c>
      <c r="K7536" s="191"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1.27</v>
      </c>
      <c r="L7536" s="192" t="str">
        <f t="shared" si="117"/>
        <v>Beer355</v>
      </c>
      <c r="M7536" s="191">
        <f>VLOOKUP(L7536,'Slope %'!C:D,2,0)</f>
        <v>0.12</v>
      </c>
    </row>
    <row r="7537" spans="1:13" x14ac:dyDescent="0.25">
      <c r="A7537">
        <v>69260</v>
      </c>
      <c r="B7537" s="58" t="s">
        <v>5932</v>
      </c>
      <c r="C7537" s="58" t="s">
        <v>423</v>
      </c>
      <c r="D7537" s="58" t="s">
        <v>602</v>
      </c>
      <c r="E7537" s="58">
        <v>750</v>
      </c>
      <c r="F7537" s="58">
        <v>3</v>
      </c>
      <c r="G7537" s="59">
        <v>13.5</v>
      </c>
      <c r="H7537" s="58" t="s">
        <v>586</v>
      </c>
      <c r="I7537" s="59">
        <v>107.99</v>
      </c>
      <c r="J7537">
        <v>1</v>
      </c>
      <c r="K7537" s="191"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7.9</v>
      </c>
      <c r="L7537" s="192" t="str">
        <f t="shared" si="117"/>
        <v>Wine750</v>
      </c>
      <c r="M7537" s="191">
        <f>VLOOKUP(L7537,'Slope %'!C:D,2,0)</f>
        <v>0.1</v>
      </c>
    </row>
    <row r="7538" spans="1:13" x14ac:dyDescent="0.25">
      <c r="A7538">
        <v>69261</v>
      </c>
      <c r="B7538" s="58" t="s">
        <v>5933</v>
      </c>
      <c r="C7538" s="58" t="s">
        <v>423</v>
      </c>
      <c r="D7538" s="58" t="s">
        <v>473</v>
      </c>
      <c r="E7538" s="58">
        <v>750</v>
      </c>
      <c r="F7538" s="58">
        <v>3</v>
      </c>
      <c r="G7538" s="59">
        <v>13.5</v>
      </c>
      <c r="H7538" s="58" t="s">
        <v>586</v>
      </c>
      <c r="I7538" s="59">
        <v>125.99</v>
      </c>
      <c r="J7538">
        <v>1</v>
      </c>
      <c r="K7538" s="191"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7.9</v>
      </c>
      <c r="L7538" s="192" t="str">
        <f t="shared" si="117"/>
        <v>Wine750</v>
      </c>
      <c r="M7538" s="191">
        <f>VLOOKUP(L7538,'Slope %'!C:D,2,0)</f>
        <v>0.1</v>
      </c>
    </row>
    <row r="7539" spans="1:13" x14ac:dyDescent="0.25">
      <c r="A7539">
        <v>69265</v>
      </c>
      <c r="B7539" s="58" t="s">
        <v>5934</v>
      </c>
      <c r="C7539" s="58" t="s">
        <v>423</v>
      </c>
      <c r="D7539" s="58" t="s">
        <v>520</v>
      </c>
      <c r="E7539" s="58">
        <v>750</v>
      </c>
      <c r="F7539" s="58">
        <v>3</v>
      </c>
      <c r="G7539" s="59">
        <v>12.4</v>
      </c>
      <c r="H7539" s="58" t="s">
        <v>586</v>
      </c>
      <c r="I7539" s="59">
        <v>66.989999999999995</v>
      </c>
      <c r="J7539">
        <v>1</v>
      </c>
      <c r="K7539" s="191"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7.26</v>
      </c>
      <c r="L7539" s="192" t="str">
        <f t="shared" si="117"/>
        <v>Wine750</v>
      </c>
      <c r="M7539" s="191">
        <f>VLOOKUP(L7539,'Slope %'!C:D,2,0)</f>
        <v>0.1</v>
      </c>
    </row>
    <row r="7540" spans="1:13" x14ac:dyDescent="0.25">
      <c r="A7540">
        <v>69267</v>
      </c>
      <c r="B7540" s="58" t="s">
        <v>5935</v>
      </c>
      <c r="C7540" s="58" t="s">
        <v>423</v>
      </c>
      <c r="D7540" s="58" t="s">
        <v>602</v>
      </c>
      <c r="E7540" s="58">
        <v>750</v>
      </c>
      <c r="F7540" s="58">
        <v>3</v>
      </c>
      <c r="G7540" s="59">
        <v>12.7</v>
      </c>
      <c r="H7540" s="58" t="s">
        <v>586</v>
      </c>
      <c r="I7540" s="59">
        <v>107.99</v>
      </c>
      <c r="J7540">
        <v>1</v>
      </c>
      <c r="K7540" s="191"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7.44</v>
      </c>
      <c r="L7540" s="192" t="str">
        <f t="shared" si="117"/>
        <v>Wine750</v>
      </c>
      <c r="M7540" s="191">
        <f>VLOOKUP(L7540,'Slope %'!C:D,2,0)</f>
        <v>0.1</v>
      </c>
    </row>
    <row r="7541" spans="1:13" x14ac:dyDescent="0.25">
      <c r="A7541">
        <v>69296</v>
      </c>
      <c r="B7541" s="58" t="s">
        <v>893</v>
      </c>
      <c r="C7541" s="58" t="s">
        <v>414</v>
      </c>
      <c r="D7541" s="58" t="s">
        <v>549</v>
      </c>
      <c r="E7541" s="58">
        <v>750</v>
      </c>
      <c r="F7541" s="58">
        <v>12</v>
      </c>
      <c r="G7541" s="59">
        <v>47</v>
      </c>
      <c r="H7541" s="58" t="s">
        <v>480</v>
      </c>
      <c r="I7541" s="59">
        <v>32.49</v>
      </c>
      <c r="J7541">
        <v>1</v>
      </c>
      <c r="K7541" s="191"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27.52</v>
      </c>
      <c r="L7541" s="192" t="str">
        <f t="shared" si="117"/>
        <v>Spirits750</v>
      </c>
      <c r="M7541" s="191">
        <f>VLOOKUP(L7541,'Slope %'!C:D,2,0)</f>
        <v>7.0000000000000007E-2</v>
      </c>
    </row>
    <row r="7542" spans="1:13" x14ac:dyDescent="0.25">
      <c r="A7542">
        <v>69297</v>
      </c>
      <c r="B7542" s="58" t="s">
        <v>893</v>
      </c>
      <c r="C7542" s="58" t="s">
        <v>414</v>
      </c>
      <c r="D7542" s="58" t="s">
        <v>549</v>
      </c>
      <c r="E7542" s="58">
        <v>1140</v>
      </c>
      <c r="F7542" s="58">
        <v>6</v>
      </c>
      <c r="G7542" s="59">
        <v>47</v>
      </c>
      <c r="H7542" s="58" t="s">
        <v>480</v>
      </c>
      <c r="I7542" s="59">
        <v>43.99</v>
      </c>
      <c r="J7542">
        <v>1</v>
      </c>
      <c r="K7542" s="191"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41.83</v>
      </c>
      <c r="L7542" s="192" t="str">
        <f t="shared" si="117"/>
        <v>Spirits1140</v>
      </c>
      <c r="M7542" s="191">
        <f>VLOOKUP(L7542,'Slope %'!C:D,2,0)</f>
        <v>0.05</v>
      </c>
    </row>
    <row r="7543" spans="1:13" x14ac:dyDescent="0.25">
      <c r="A7543">
        <v>69298</v>
      </c>
      <c r="B7543" s="58" t="s">
        <v>893</v>
      </c>
      <c r="C7543" s="58" t="s">
        <v>414</v>
      </c>
      <c r="D7543" s="58" t="s">
        <v>549</v>
      </c>
      <c r="E7543" s="58">
        <v>1750</v>
      </c>
      <c r="F7543" s="58">
        <v>6</v>
      </c>
      <c r="G7543" s="59">
        <v>47</v>
      </c>
      <c r="H7543" s="58" t="s">
        <v>480</v>
      </c>
      <c r="I7543" s="59">
        <v>64.69</v>
      </c>
      <c r="J7543">
        <v>1</v>
      </c>
      <c r="K7543" s="191"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64.209999999999994</v>
      </c>
      <c r="L7543" s="192" t="str">
        <f t="shared" si="117"/>
        <v>Spirits1750</v>
      </c>
      <c r="M7543" s="191">
        <f>VLOOKUP(L7543,'Slope %'!C:D,2,0)</f>
        <v>0.03</v>
      </c>
    </row>
    <row r="7544" spans="1:13" x14ac:dyDescent="0.25">
      <c r="A7544">
        <v>69299</v>
      </c>
      <c r="B7544" s="58" t="s">
        <v>3584</v>
      </c>
      <c r="C7544" s="58" t="s">
        <v>414</v>
      </c>
      <c r="D7544" s="58" t="s">
        <v>503</v>
      </c>
      <c r="E7544" s="58">
        <v>750</v>
      </c>
      <c r="F7544" s="58">
        <v>12</v>
      </c>
      <c r="G7544" s="59">
        <v>35</v>
      </c>
      <c r="H7544" s="58" t="s">
        <v>480</v>
      </c>
      <c r="I7544" s="59">
        <v>31.49</v>
      </c>
      <c r="J7544">
        <v>1</v>
      </c>
      <c r="K7544" s="191"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20.49</v>
      </c>
      <c r="L7544" s="192" t="str">
        <f t="shared" si="117"/>
        <v>Spirits750</v>
      </c>
      <c r="M7544" s="191">
        <f>VLOOKUP(L7544,'Slope %'!C:D,2,0)</f>
        <v>7.0000000000000007E-2</v>
      </c>
    </row>
    <row r="7545" spans="1:13" x14ac:dyDescent="0.25">
      <c r="A7545">
        <v>69300</v>
      </c>
      <c r="B7545" s="58" t="s">
        <v>3584</v>
      </c>
      <c r="C7545" s="58" t="s">
        <v>414</v>
      </c>
      <c r="D7545" s="58" t="s">
        <v>503</v>
      </c>
      <c r="E7545" s="58">
        <v>1140</v>
      </c>
      <c r="F7545" s="58">
        <v>6</v>
      </c>
      <c r="G7545" s="59">
        <v>35</v>
      </c>
      <c r="H7545" s="58" t="s">
        <v>480</v>
      </c>
      <c r="I7545" s="59">
        <v>41.99</v>
      </c>
      <c r="J7545">
        <v>1</v>
      </c>
      <c r="K7545" s="191"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31.15</v>
      </c>
      <c r="L7545" s="192" t="str">
        <f t="shared" si="117"/>
        <v>Spirits1140</v>
      </c>
      <c r="M7545" s="191">
        <f>VLOOKUP(L7545,'Slope %'!C:D,2,0)</f>
        <v>0.05</v>
      </c>
    </row>
    <row r="7546" spans="1:13" x14ac:dyDescent="0.25">
      <c r="A7546">
        <v>69301</v>
      </c>
      <c r="B7546" s="58" t="s">
        <v>5936</v>
      </c>
      <c r="C7546" s="58" t="s">
        <v>673</v>
      </c>
      <c r="D7546" s="58" t="s">
        <v>1091</v>
      </c>
      <c r="E7546" s="58">
        <v>458</v>
      </c>
      <c r="F7546" s="58">
        <v>24</v>
      </c>
      <c r="G7546" s="59">
        <v>7</v>
      </c>
      <c r="H7546" s="58" t="s">
        <v>751</v>
      </c>
      <c r="I7546" s="59">
        <v>3.99</v>
      </c>
      <c r="J7546">
        <v>1</v>
      </c>
      <c r="K7546" s="191"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2.65</v>
      </c>
      <c r="L7546" s="192" t="str">
        <f t="shared" si="117"/>
        <v>Ready to Drink458</v>
      </c>
      <c r="M7546" s="191">
        <f>VLOOKUP(L7546,'Slope %'!C:D,2,0)</f>
        <v>0.12</v>
      </c>
    </row>
    <row r="7547" spans="1:13" x14ac:dyDescent="0.25">
      <c r="A7547">
        <v>69308</v>
      </c>
      <c r="B7547" s="58" t="s">
        <v>5937</v>
      </c>
      <c r="C7547" s="58" t="s">
        <v>673</v>
      </c>
      <c r="D7547" s="58" t="s">
        <v>2505</v>
      </c>
      <c r="E7547" s="58">
        <v>473</v>
      </c>
      <c r="F7547" s="58">
        <v>24</v>
      </c>
      <c r="G7547" s="59">
        <v>7</v>
      </c>
      <c r="H7547" s="58" t="s">
        <v>2506</v>
      </c>
      <c r="I7547" s="59">
        <v>3.99</v>
      </c>
      <c r="J7547">
        <v>1</v>
      </c>
      <c r="K7547" s="191"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2.74</v>
      </c>
      <c r="L7547" s="192" t="str">
        <f t="shared" si="117"/>
        <v>Ready to Drink473</v>
      </c>
      <c r="M7547" s="191">
        <f>VLOOKUP(L7547,'Slope %'!C:D,2,0)</f>
        <v>0.12</v>
      </c>
    </row>
    <row r="7548" spans="1:13" x14ac:dyDescent="0.25">
      <c r="A7548">
        <v>69308</v>
      </c>
      <c r="B7548" s="58" t="s">
        <v>5937</v>
      </c>
      <c r="C7548" s="58" t="s">
        <v>673</v>
      </c>
      <c r="D7548" s="58" t="s">
        <v>2505</v>
      </c>
      <c r="E7548" s="58">
        <v>473</v>
      </c>
      <c r="F7548" s="58">
        <v>24</v>
      </c>
      <c r="G7548" s="59">
        <v>7</v>
      </c>
      <c r="H7548" s="58" t="s">
        <v>2506</v>
      </c>
      <c r="I7548" s="59">
        <v>3.99</v>
      </c>
      <c r="J7548">
        <v>1</v>
      </c>
      <c r="K7548" s="191"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2.74</v>
      </c>
      <c r="L7548" s="192" t="str">
        <f t="shared" si="117"/>
        <v>Ready to Drink473</v>
      </c>
      <c r="M7548" s="191">
        <f>VLOOKUP(L7548,'Slope %'!C:D,2,0)</f>
        <v>0.12</v>
      </c>
    </row>
    <row r="7549" spans="1:13" x14ac:dyDescent="0.25">
      <c r="A7549">
        <v>69310</v>
      </c>
      <c r="B7549" s="58" t="s">
        <v>1207</v>
      </c>
      <c r="C7549" s="58" t="s">
        <v>423</v>
      </c>
      <c r="D7549" s="58" t="s">
        <v>711</v>
      </c>
      <c r="E7549" s="58">
        <v>750</v>
      </c>
      <c r="F7549" s="58">
        <v>6</v>
      </c>
      <c r="G7549" s="59">
        <v>11.5</v>
      </c>
      <c r="H7549" s="58" t="s">
        <v>421</v>
      </c>
      <c r="I7549" s="59">
        <v>17.989999999999998</v>
      </c>
      <c r="J7549">
        <v>1</v>
      </c>
      <c r="K7549" s="191"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6.73</v>
      </c>
      <c r="L7549" s="192" t="str">
        <f t="shared" si="117"/>
        <v>Wine750</v>
      </c>
      <c r="M7549" s="191">
        <f>VLOOKUP(L7549,'Slope %'!C:D,2,0)</f>
        <v>0.1</v>
      </c>
    </row>
    <row r="7550" spans="1:13" x14ac:dyDescent="0.25">
      <c r="A7550">
        <v>69311</v>
      </c>
      <c r="B7550" s="58" t="s">
        <v>5938</v>
      </c>
      <c r="C7550" s="58" t="s">
        <v>414</v>
      </c>
      <c r="D7550" s="58" t="s">
        <v>418</v>
      </c>
      <c r="E7550" s="58">
        <v>750</v>
      </c>
      <c r="F7550" s="58">
        <v>12</v>
      </c>
      <c r="G7550" s="59">
        <v>40</v>
      </c>
      <c r="H7550" s="58" t="s">
        <v>841</v>
      </c>
      <c r="I7550" s="59">
        <v>30.99</v>
      </c>
      <c r="J7550">
        <v>1</v>
      </c>
      <c r="K7550" s="191"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23.42</v>
      </c>
      <c r="L7550" s="192" t="str">
        <f t="shared" si="117"/>
        <v>Spirits750</v>
      </c>
      <c r="M7550" s="191">
        <f>VLOOKUP(L7550,'Slope %'!C:D,2,0)</f>
        <v>7.0000000000000007E-2</v>
      </c>
    </row>
    <row r="7551" spans="1:13" x14ac:dyDescent="0.25">
      <c r="A7551">
        <v>69312</v>
      </c>
      <c r="B7551" s="58" t="s">
        <v>5939</v>
      </c>
      <c r="C7551" s="58" t="s">
        <v>673</v>
      </c>
      <c r="D7551" s="58" t="s">
        <v>750</v>
      </c>
      <c r="E7551" s="58">
        <v>458</v>
      </c>
      <c r="F7551" s="58">
        <v>24</v>
      </c>
      <c r="G7551" s="59">
        <v>7</v>
      </c>
      <c r="H7551" s="58" t="s">
        <v>751</v>
      </c>
      <c r="I7551" s="59">
        <v>4.3899999999999997</v>
      </c>
      <c r="J7551">
        <v>1</v>
      </c>
      <c r="K7551" s="191"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2.65</v>
      </c>
      <c r="L7551" s="192" t="str">
        <f t="shared" si="117"/>
        <v>Ready to Drink458</v>
      </c>
      <c r="M7551" s="191">
        <f>VLOOKUP(L7551,'Slope %'!C:D,2,0)</f>
        <v>0.12</v>
      </c>
    </row>
    <row r="7552" spans="1:13" x14ac:dyDescent="0.25">
      <c r="A7552">
        <v>69313</v>
      </c>
      <c r="B7552" s="58" t="s">
        <v>5940</v>
      </c>
      <c r="C7552" s="58" t="s">
        <v>673</v>
      </c>
      <c r="D7552" s="58" t="s">
        <v>750</v>
      </c>
      <c r="E7552" s="58">
        <v>1420</v>
      </c>
      <c r="F7552" s="58">
        <v>6</v>
      </c>
      <c r="G7552" s="59">
        <v>5</v>
      </c>
      <c r="H7552" s="58" t="s">
        <v>421</v>
      </c>
      <c r="I7552" s="59">
        <v>14.99</v>
      </c>
      <c r="J7552">
        <v>4</v>
      </c>
      <c r="K7552" s="191"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5.54</v>
      </c>
      <c r="L7552" s="192" t="str">
        <f t="shared" si="117"/>
        <v>Ready to Drink1420</v>
      </c>
      <c r="M7552" s="191">
        <f>VLOOKUP(L7552,'Slope %'!C:D,2,0)</f>
        <v>0.12</v>
      </c>
    </row>
    <row r="7553" spans="1:13" x14ac:dyDescent="0.25">
      <c r="A7553">
        <v>69314</v>
      </c>
      <c r="B7553" s="58" t="s">
        <v>5941</v>
      </c>
      <c r="C7553" s="58" t="s">
        <v>410</v>
      </c>
      <c r="D7553" s="58" t="s">
        <v>717</v>
      </c>
      <c r="E7553" s="58">
        <v>500</v>
      </c>
      <c r="F7553" s="58">
        <v>12</v>
      </c>
      <c r="G7553" s="59">
        <v>10.5</v>
      </c>
      <c r="H7553" s="58" t="s">
        <v>1959</v>
      </c>
      <c r="I7553" s="59">
        <v>15</v>
      </c>
      <c r="J7553">
        <v>1</v>
      </c>
      <c r="K7553" s="191"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4.0999999999999996</v>
      </c>
      <c r="L7553" s="192" t="str">
        <f t="shared" si="117"/>
        <v>Beer500</v>
      </c>
      <c r="M7553" s="191">
        <f>VLOOKUP(L7553,'Slope %'!C:D,2,0)</f>
        <v>0.12</v>
      </c>
    </row>
    <row r="7554" spans="1:13" x14ac:dyDescent="0.25">
      <c r="A7554">
        <v>69314</v>
      </c>
      <c r="B7554" s="58" t="s">
        <v>5941</v>
      </c>
      <c r="C7554" s="58" t="s">
        <v>410</v>
      </c>
      <c r="D7554" s="58" t="s">
        <v>717</v>
      </c>
      <c r="E7554" s="58">
        <v>500</v>
      </c>
      <c r="F7554" s="58">
        <v>12</v>
      </c>
      <c r="G7554" s="59">
        <v>10.5</v>
      </c>
      <c r="H7554" s="58" t="s">
        <v>1959</v>
      </c>
      <c r="I7554" s="59">
        <v>15</v>
      </c>
      <c r="J7554">
        <v>1</v>
      </c>
      <c r="K7554" s="191"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4.0999999999999996</v>
      </c>
      <c r="L7554" s="192" t="str">
        <f t="shared" si="117"/>
        <v>Beer500</v>
      </c>
      <c r="M7554" s="191">
        <f>VLOOKUP(L7554,'Slope %'!C:D,2,0)</f>
        <v>0.12</v>
      </c>
    </row>
    <row r="7555" spans="1:13" x14ac:dyDescent="0.25">
      <c r="A7555">
        <v>69315</v>
      </c>
      <c r="B7555" s="58" t="s">
        <v>5942</v>
      </c>
      <c r="C7555" s="58" t="s">
        <v>410</v>
      </c>
      <c r="D7555" s="58" t="s">
        <v>621</v>
      </c>
      <c r="E7555" s="58">
        <v>6390</v>
      </c>
      <c r="F7555" s="58">
        <v>1</v>
      </c>
      <c r="G7555" s="59">
        <v>4</v>
      </c>
      <c r="H7555" s="58" t="s">
        <v>516</v>
      </c>
      <c r="I7555" s="59">
        <v>42.99</v>
      </c>
      <c r="J7555">
        <v>18</v>
      </c>
      <c r="K7555" s="191"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19.95</v>
      </c>
      <c r="L7555" s="192" t="str">
        <f t="shared" ref="L7555:L7618" si="118">(_xlfn.CONCAT(C7555,E7555))</f>
        <v>Beer6390</v>
      </c>
      <c r="M7555" s="191">
        <f>VLOOKUP(L7555,'Slope %'!C:D,2,0)</f>
        <v>0.05</v>
      </c>
    </row>
    <row r="7556" spans="1:13" x14ac:dyDescent="0.25">
      <c r="A7556">
        <v>69315</v>
      </c>
      <c r="B7556" s="58" t="s">
        <v>5942</v>
      </c>
      <c r="C7556" s="58" t="s">
        <v>410</v>
      </c>
      <c r="D7556" s="58" t="s">
        <v>621</v>
      </c>
      <c r="E7556" s="58">
        <v>6390</v>
      </c>
      <c r="F7556" s="58">
        <v>1</v>
      </c>
      <c r="G7556" s="59">
        <v>4</v>
      </c>
      <c r="H7556" s="58" t="s">
        <v>516</v>
      </c>
      <c r="I7556" s="59">
        <v>42.99</v>
      </c>
      <c r="J7556">
        <v>18</v>
      </c>
      <c r="K7556" s="191"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19.95</v>
      </c>
      <c r="L7556" s="192" t="str">
        <f t="shared" si="118"/>
        <v>Beer6390</v>
      </c>
      <c r="M7556" s="191">
        <f>VLOOKUP(L7556,'Slope %'!C:D,2,0)</f>
        <v>0.05</v>
      </c>
    </row>
    <row r="7557" spans="1:13" x14ac:dyDescent="0.25">
      <c r="A7557">
        <v>69316</v>
      </c>
      <c r="B7557" s="58" t="s">
        <v>5943</v>
      </c>
      <c r="C7557" s="58" t="s">
        <v>673</v>
      </c>
      <c r="D7557" s="58" t="s">
        <v>1264</v>
      </c>
      <c r="E7557" s="58">
        <v>473</v>
      </c>
      <c r="F7557" s="58">
        <v>24</v>
      </c>
      <c r="G7557" s="59">
        <v>6</v>
      </c>
      <c r="H7557" s="58" t="s">
        <v>416</v>
      </c>
      <c r="I7557" s="59">
        <v>4.29</v>
      </c>
      <c r="J7557">
        <v>1</v>
      </c>
      <c r="K7557" s="191"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2.35</v>
      </c>
      <c r="L7557" s="192" t="str">
        <f t="shared" si="118"/>
        <v>Ready to Drink473</v>
      </c>
      <c r="M7557" s="191">
        <f>VLOOKUP(L7557,'Slope %'!C:D,2,0)</f>
        <v>0.12</v>
      </c>
    </row>
    <row r="7558" spans="1:13" x14ac:dyDescent="0.25">
      <c r="A7558">
        <v>69318</v>
      </c>
      <c r="B7558" s="58" t="s">
        <v>5944</v>
      </c>
      <c r="C7558" s="58" t="s">
        <v>673</v>
      </c>
      <c r="D7558" s="58" t="s">
        <v>750</v>
      </c>
      <c r="E7558" s="58">
        <v>473</v>
      </c>
      <c r="F7558" s="58">
        <v>24</v>
      </c>
      <c r="G7558" s="59">
        <v>5</v>
      </c>
      <c r="H7558" s="58" t="s">
        <v>421</v>
      </c>
      <c r="I7558" s="59">
        <v>3.75</v>
      </c>
      <c r="J7558">
        <v>1</v>
      </c>
      <c r="K7558" s="191"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1.96</v>
      </c>
      <c r="L7558" s="192" t="str">
        <f t="shared" si="118"/>
        <v>Ready to Drink473</v>
      </c>
      <c r="M7558" s="191">
        <f>VLOOKUP(L7558,'Slope %'!C:D,2,0)</f>
        <v>0.12</v>
      </c>
    </row>
    <row r="7559" spans="1:13" x14ac:dyDescent="0.25">
      <c r="A7559">
        <v>69320</v>
      </c>
      <c r="B7559" s="58" t="s">
        <v>5945</v>
      </c>
      <c r="C7559" s="58" t="s">
        <v>673</v>
      </c>
      <c r="D7559" s="58" t="s">
        <v>674</v>
      </c>
      <c r="E7559" s="58">
        <v>4260</v>
      </c>
      <c r="F7559" s="58">
        <v>2</v>
      </c>
      <c r="G7559" s="59">
        <v>7</v>
      </c>
      <c r="H7559" s="58" t="s">
        <v>3809</v>
      </c>
      <c r="I7559" s="59">
        <v>29.99</v>
      </c>
      <c r="J7559">
        <v>12</v>
      </c>
      <c r="K7559" s="191"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23.28</v>
      </c>
      <c r="L7559" s="192" t="str">
        <f t="shared" si="118"/>
        <v>Ready to Drink4260</v>
      </c>
      <c r="M7559" s="191">
        <f>VLOOKUP(L7559,'Slope %'!C:D,2,0)</f>
        <v>7.0000000000000007E-2</v>
      </c>
    </row>
    <row r="7560" spans="1:13" x14ac:dyDescent="0.25">
      <c r="A7560">
        <v>69322</v>
      </c>
      <c r="B7560" s="58" t="s">
        <v>5946</v>
      </c>
      <c r="C7560" s="58" t="s">
        <v>414</v>
      </c>
      <c r="D7560" s="58" t="s">
        <v>418</v>
      </c>
      <c r="E7560" s="58">
        <v>750</v>
      </c>
      <c r="F7560" s="58">
        <v>12</v>
      </c>
      <c r="G7560" s="59">
        <v>40</v>
      </c>
      <c r="H7560" s="58" t="s">
        <v>445</v>
      </c>
      <c r="I7560" s="59">
        <v>29.99</v>
      </c>
      <c r="J7560">
        <v>1</v>
      </c>
      <c r="K7560" s="191"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23.42</v>
      </c>
      <c r="L7560" s="192" t="str">
        <f t="shared" si="118"/>
        <v>Spirits750</v>
      </c>
      <c r="M7560" s="191">
        <f>VLOOKUP(L7560,'Slope %'!C:D,2,0)</f>
        <v>7.0000000000000007E-2</v>
      </c>
    </row>
    <row r="7561" spans="1:13" x14ac:dyDescent="0.25">
      <c r="A7561">
        <v>69323</v>
      </c>
      <c r="B7561" s="58" t="s">
        <v>5947</v>
      </c>
      <c r="C7561" s="58" t="s">
        <v>414</v>
      </c>
      <c r="D7561" s="58" t="s">
        <v>663</v>
      </c>
      <c r="E7561" s="58">
        <v>750</v>
      </c>
      <c r="F7561" s="58">
        <v>12</v>
      </c>
      <c r="G7561" s="59">
        <v>38</v>
      </c>
      <c r="H7561" s="58" t="s">
        <v>445</v>
      </c>
      <c r="I7561" s="59">
        <v>29.99</v>
      </c>
      <c r="J7561">
        <v>1</v>
      </c>
      <c r="K7561" s="191"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22.25</v>
      </c>
      <c r="L7561" s="192" t="str">
        <f t="shared" si="118"/>
        <v>Spirits750</v>
      </c>
      <c r="M7561" s="191">
        <f>VLOOKUP(L7561,'Slope %'!C:D,2,0)</f>
        <v>7.0000000000000007E-2</v>
      </c>
    </row>
    <row r="7562" spans="1:13" x14ac:dyDescent="0.25">
      <c r="A7562">
        <v>69324</v>
      </c>
      <c r="B7562" s="58" t="s">
        <v>5948</v>
      </c>
      <c r="C7562" s="58" t="s">
        <v>673</v>
      </c>
      <c r="D7562" s="58" t="s">
        <v>674</v>
      </c>
      <c r="E7562" s="58">
        <v>473</v>
      </c>
      <c r="F7562" s="58">
        <v>24</v>
      </c>
      <c r="G7562" s="59">
        <v>7</v>
      </c>
      <c r="H7562" s="58" t="s">
        <v>3809</v>
      </c>
      <c r="I7562" s="59">
        <v>3.99</v>
      </c>
      <c r="J7562">
        <v>1</v>
      </c>
      <c r="K7562" s="191"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2.74</v>
      </c>
      <c r="L7562" s="192" t="str">
        <f t="shared" si="118"/>
        <v>Ready to Drink473</v>
      </c>
      <c r="M7562" s="191">
        <f>VLOOKUP(L7562,'Slope %'!C:D,2,0)</f>
        <v>0.12</v>
      </c>
    </row>
    <row r="7563" spans="1:13" x14ac:dyDescent="0.25">
      <c r="A7563">
        <v>69343</v>
      </c>
      <c r="B7563" s="58" t="s">
        <v>5949</v>
      </c>
      <c r="C7563" s="58" t="s">
        <v>673</v>
      </c>
      <c r="D7563" s="58" t="s">
        <v>750</v>
      </c>
      <c r="E7563" s="58">
        <v>2840</v>
      </c>
      <c r="F7563" s="58">
        <v>3</v>
      </c>
      <c r="G7563" s="59">
        <v>5</v>
      </c>
      <c r="H7563" s="58" t="s">
        <v>2244</v>
      </c>
      <c r="I7563" s="59">
        <v>26.99</v>
      </c>
      <c r="J7563">
        <v>8</v>
      </c>
      <c r="K7563" s="191"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11.09</v>
      </c>
      <c r="L7563" s="192" t="str">
        <f t="shared" si="118"/>
        <v>Ready to Drink2840</v>
      </c>
      <c r="M7563" s="191">
        <f>VLOOKUP(L7563,'Slope %'!C:D,2,0)</f>
        <v>7.0000000000000007E-2</v>
      </c>
    </row>
    <row r="7564" spans="1:13" x14ac:dyDescent="0.25">
      <c r="A7564">
        <v>69344</v>
      </c>
      <c r="B7564" s="58" t="s">
        <v>5950</v>
      </c>
      <c r="C7564" s="58" t="s">
        <v>410</v>
      </c>
      <c r="D7564" s="58" t="s">
        <v>621</v>
      </c>
      <c r="E7564" s="58">
        <v>473</v>
      </c>
      <c r="F7564" s="58">
        <v>24</v>
      </c>
      <c r="G7564" s="59">
        <v>3.8</v>
      </c>
      <c r="H7564" s="58" t="s">
        <v>1855</v>
      </c>
      <c r="I7564" s="59">
        <v>3.99</v>
      </c>
      <c r="J7564">
        <v>1</v>
      </c>
      <c r="K7564" s="191"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1.4</v>
      </c>
      <c r="L7564" s="192" t="str">
        <f t="shared" si="118"/>
        <v>Beer473</v>
      </c>
      <c r="M7564" s="191">
        <f>VLOOKUP(L7564,'Slope %'!C:D,2,0)</f>
        <v>0.12</v>
      </c>
    </row>
    <row r="7565" spans="1:13" x14ac:dyDescent="0.25">
      <c r="A7565">
        <v>69344</v>
      </c>
      <c r="B7565" s="58" t="s">
        <v>5950</v>
      </c>
      <c r="C7565" s="58" t="s">
        <v>410</v>
      </c>
      <c r="D7565" s="58" t="s">
        <v>621</v>
      </c>
      <c r="E7565" s="58">
        <v>473</v>
      </c>
      <c r="F7565" s="58">
        <v>24</v>
      </c>
      <c r="G7565" s="59">
        <v>3.8</v>
      </c>
      <c r="H7565" s="58" t="s">
        <v>1855</v>
      </c>
      <c r="I7565" s="59">
        <v>3.99</v>
      </c>
      <c r="J7565">
        <v>1</v>
      </c>
      <c r="K7565" s="191"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1.4</v>
      </c>
      <c r="L7565" s="192" t="str">
        <f t="shared" si="118"/>
        <v>Beer473</v>
      </c>
      <c r="M7565" s="191">
        <f>VLOOKUP(L7565,'Slope %'!C:D,2,0)</f>
        <v>0.12</v>
      </c>
    </row>
    <row r="7566" spans="1:13" x14ac:dyDescent="0.25">
      <c r="A7566">
        <v>69345</v>
      </c>
      <c r="B7566" s="58" t="s">
        <v>5951</v>
      </c>
      <c r="C7566" s="58" t="s">
        <v>673</v>
      </c>
      <c r="D7566" s="58" t="s">
        <v>750</v>
      </c>
      <c r="E7566" s="58">
        <v>2840</v>
      </c>
      <c r="F7566" s="58">
        <v>3</v>
      </c>
      <c r="G7566" s="59">
        <v>4.5</v>
      </c>
      <c r="H7566" s="58" t="s">
        <v>2506</v>
      </c>
      <c r="I7566" s="59">
        <v>24.99</v>
      </c>
      <c r="J7566">
        <v>8</v>
      </c>
      <c r="K7566" s="191"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9.98</v>
      </c>
      <c r="L7566" s="192" t="str">
        <f t="shared" si="118"/>
        <v>Ready to Drink2840</v>
      </c>
      <c r="M7566" s="191">
        <f>VLOOKUP(L7566,'Slope %'!C:D,2,0)</f>
        <v>7.0000000000000007E-2</v>
      </c>
    </row>
    <row r="7567" spans="1:13" x14ac:dyDescent="0.25">
      <c r="A7567">
        <v>69347</v>
      </c>
      <c r="B7567" s="58" t="s">
        <v>5952</v>
      </c>
      <c r="C7567" s="58" t="s">
        <v>673</v>
      </c>
      <c r="D7567" s="58" t="s">
        <v>750</v>
      </c>
      <c r="E7567" s="58">
        <v>473</v>
      </c>
      <c r="F7567" s="58">
        <v>24</v>
      </c>
      <c r="G7567" s="59">
        <v>7</v>
      </c>
      <c r="H7567" s="58" t="s">
        <v>2506</v>
      </c>
      <c r="I7567" s="59">
        <v>4.29</v>
      </c>
      <c r="J7567">
        <v>1</v>
      </c>
      <c r="K7567" s="191"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2.74</v>
      </c>
      <c r="L7567" s="192" t="str">
        <f t="shared" si="118"/>
        <v>Ready to Drink473</v>
      </c>
      <c r="M7567" s="191">
        <f>VLOOKUP(L7567,'Slope %'!C:D,2,0)</f>
        <v>0.12</v>
      </c>
    </row>
    <row r="7568" spans="1:13" x14ac:dyDescent="0.25">
      <c r="A7568">
        <v>69367</v>
      </c>
      <c r="B7568" s="58" t="s">
        <v>5953</v>
      </c>
      <c r="C7568" s="58" t="s">
        <v>410</v>
      </c>
      <c r="D7568" s="58" t="s">
        <v>411</v>
      </c>
      <c r="E7568" s="58">
        <v>473</v>
      </c>
      <c r="F7568" s="58">
        <v>24</v>
      </c>
      <c r="G7568" s="59">
        <v>4.5</v>
      </c>
      <c r="H7568" s="58" t="s">
        <v>1613</v>
      </c>
      <c r="I7568" s="59">
        <v>3.5</v>
      </c>
      <c r="J7568">
        <v>1</v>
      </c>
      <c r="K7568" s="191"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1.66</v>
      </c>
      <c r="L7568" s="192" t="str">
        <f t="shared" si="118"/>
        <v>Beer473</v>
      </c>
      <c r="M7568" s="191">
        <f>VLOOKUP(L7568,'Slope %'!C:D,2,0)</f>
        <v>0.12</v>
      </c>
    </row>
    <row r="7569" spans="1:13" x14ac:dyDescent="0.25">
      <c r="A7569">
        <v>69367</v>
      </c>
      <c r="B7569" s="58" t="s">
        <v>5953</v>
      </c>
      <c r="C7569" s="58" t="s">
        <v>410</v>
      </c>
      <c r="D7569" s="58" t="s">
        <v>411</v>
      </c>
      <c r="E7569" s="58">
        <v>473</v>
      </c>
      <c r="F7569" s="58">
        <v>24</v>
      </c>
      <c r="G7569" s="59">
        <v>4.5</v>
      </c>
      <c r="H7569" s="58" t="s">
        <v>1613</v>
      </c>
      <c r="I7569" s="59">
        <v>3.5</v>
      </c>
      <c r="J7569">
        <v>1</v>
      </c>
      <c r="K7569" s="191"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1.66</v>
      </c>
      <c r="L7569" s="192" t="str">
        <f t="shared" si="118"/>
        <v>Beer473</v>
      </c>
      <c r="M7569" s="191">
        <f>VLOOKUP(L7569,'Slope %'!C:D,2,0)</f>
        <v>0.12</v>
      </c>
    </row>
    <row r="7570" spans="1:13" x14ac:dyDescent="0.25">
      <c r="A7570">
        <v>69371</v>
      </c>
      <c r="B7570" s="58" t="s">
        <v>5954</v>
      </c>
      <c r="C7570" s="58" t="s">
        <v>410</v>
      </c>
      <c r="D7570" s="58" t="s">
        <v>717</v>
      </c>
      <c r="E7570" s="58">
        <v>473</v>
      </c>
      <c r="F7570" s="58">
        <v>24</v>
      </c>
      <c r="G7570" s="59">
        <v>10.5</v>
      </c>
      <c r="H7570" s="58" t="s">
        <v>3485</v>
      </c>
      <c r="I7570" s="59">
        <v>5.98</v>
      </c>
      <c r="J7570">
        <v>1</v>
      </c>
      <c r="K7570" s="191"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3.88</v>
      </c>
      <c r="L7570" s="192" t="str">
        <f t="shared" si="118"/>
        <v>Beer473</v>
      </c>
      <c r="M7570" s="191">
        <f>VLOOKUP(L7570,'Slope %'!C:D,2,0)</f>
        <v>0.12</v>
      </c>
    </row>
    <row r="7571" spans="1:13" x14ac:dyDescent="0.25">
      <c r="A7571">
        <v>69371</v>
      </c>
      <c r="B7571" s="58" t="s">
        <v>5954</v>
      </c>
      <c r="C7571" s="58" t="s">
        <v>410</v>
      </c>
      <c r="D7571" s="58" t="s">
        <v>717</v>
      </c>
      <c r="E7571" s="58">
        <v>473</v>
      </c>
      <c r="F7571" s="58">
        <v>24</v>
      </c>
      <c r="G7571" s="59">
        <v>10.5</v>
      </c>
      <c r="H7571" s="58" t="s">
        <v>3485</v>
      </c>
      <c r="I7571" s="59">
        <v>5.98</v>
      </c>
      <c r="J7571">
        <v>1</v>
      </c>
      <c r="K7571" s="191"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3.88</v>
      </c>
      <c r="L7571" s="192" t="str">
        <f t="shared" si="118"/>
        <v>Beer473</v>
      </c>
      <c r="M7571" s="191">
        <f>VLOOKUP(L7571,'Slope %'!C:D,2,0)</f>
        <v>0.12</v>
      </c>
    </row>
    <row r="7572" spans="1:13" x14ac:dyDescent="0.25">
      <c r="A7572">
        <v>69383</v>
      </c>
      <c r="B7572" s="58" t="s">
        <v>5955</v>
      </c>
      <c r="C7572" s="58" t="s">
        <v>410</v>
      </c>
      <c r="D7572" s="58" t="s">
        <v>717</v>
      </c>
      <c r="E7572" s="58">
        <v>3784</v>
      </c>
      <c r="F7572" s="58">
        <v>3</v>
      </c>
      <c r="G7572" s="59">
        <v>6.5</v>
      </c>
      <c r="H7572" s="58" t="s">
        <v>2066</v>
      </c>
      <c r="I7572" s="59">
        <v>32.99</v>
      </c>
      <c r="J7572">
        <v>8</v>
      </c>
      <c r="K7572" s="191"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19.2</v>
      </c>
      <c r="L7572" s="192" t="str">
        <f t="shared" si="118"/>
        <v>Beer3784</v>
      </c>
      <c r="M7572" s="191">
        <f>VLOOKUP(L7572,'Slope %'!C:D,2,0)</f>
        <v>7.0000000000000007E-2</v>
      </c>
    </row>
    <row r="7573" spans="1:13" x14ac:dyDescent="0.25">
      <c r="A7573">
        <v>69383</v>
      </c>
      <c r="B7573" s="58" t="s">
        <v>5955</v>
      </c>
      <c r="C7573" s="58" t="s">
        <v>410</v>
      </c>
      <c r="D7573" s="58" t="s">
        <v>717</v>
      </c>
      <c r="E7573" s="58">
        <v>3784</v>
      </c>
      <c r="F7573" s="58">
        <v>3</v>
      </c>
      <c r="G7573" s="59">
        <v>6.5</v>
      </c>
      <c r="H7573" s="58" t="s">
        <v>2066</v>
      </c>
      <c r="I7573" s="59">
        <v>32.99</v>
      </c>
      <c r="J7573">
        <v>8</v>
      </c>
      <c r="K7573" s="191"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19.2</v>
      </c>
      <c r="L7573" s="192" t="str">
        <f t="shared" si="118"/>
        <v>Beer3784</v>
      </c>
      <c r="M7573" s="191">
        <f>VLOOKUP(L7573,'Slope %'!C:D,2,0)</f>
        <v>7.0000000000000007E-2</v>
      </c>
    </row>
    <row r="7574" spans="1:13" x14ac:dyDescent="0.25">
      <c r="A7574">
        <v>69384</v>
      </c>
      <c r="B7574" s="58" t="s">
        <v>5956</v>
      </c>
      <c r="C7574" s="58" t="s">
        <v>414</v>
      </c>
      <c r="D7574" s="58" t="s">
        <v>418</v>
      </c>
      <c r="E7574" s="58">
        <v>700</v>
      </c>
      <c r="F7574" s="58">
        <v>6</v>
      </c>
      <c r="G7574" s="59">
        <v>40</v>
      </c>
      <c r="H7574" s="58" t="s">
        <v>1241</v>
      </c>
      <c r="I7574" s="59">
        <v>49.99</v>
      </c>
      <c r="J7574">
        <v>1</v>
      </c>
      <c r="K7574" s="191"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21.86</v>
      </c>
      <c r="L7574" s="192" t="str">
        <f t="shared" si="118"/>
        <v>Spirits700</v>
      </c>
      <c r="M7574" s="191">
        <f>VLOOKUP(L7574,'Slope %'!C:D,2,0)</f>
        <v>7.0000000000000007E-2</v>
      </c>
    </row>
    <row r="7575" spans="1:13" x14ac:dyDescent="0.25">
      <c r="A7575">
        <v>69385</v>
      </c>
      <c r="B7575" s="58" t="s">
        <v>5957</v>
      </c>
      <c r="C7575" s="58" t="s">
        <v>414</v>
      </c>
      <c r="D7575" s="58" t="s">
        <v>418</v>
      </c>
      <c r="E7575" s="58">
        <v>700</v>
      </c>
      <c r="F7575" s="58">
        <v>6</v>
      </c>
      <c r="G7575" s="59">
        <v>40</v>
      </c>
      <c r="H7575" s="58" t="s">
        <v>1076</v>
      </c>
      <c r="I7575" s="59">
        <v>49.99</v>
      </c>
      <c r="J7575">
        <v>1</v>
      </c>
      <c r="K7575" s="191"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21.86</v>
      </c>
      <c r="L7575" s="192" t="str">
        <f t="shared" si="118"/>
        <v>Spirits700</v>
      </c>
      <c r="M7575" s="191">
        <f>VLOOKUP(L7575,'Slope %'!C:D,2,0)</f>
        <v>7.0000000000000007E-2</v>
      </c>
    </row>
    <row r="7576" spans="1:13" x14ac:dyDescent="0.25">
      <c r="A7576">
        <v>69386</v>
      </c>
      <c r="B7576" s="58" t="s">
        <v>5958</v>
      </c>
      <c r="C7576" s="58" t="s">
        <v>673</v>
      </c>
      <c r="D7576" s="58" t="s">
        <v>1264</v>
      </c>
      <c r="E7576" s="58">
        <v>473</v>
      </c>
      <c r="F7576" s="58">
        <v>24</v>
      </c>
      <c r="G7576" s="59">
        <v>6</v>
      </c>
      <c r="H7576" s="58" t="s">
        <v>416</v>
      </c>
      <c r="I7576" s="59">
        <v>4.29</v>
      </c>
      <c r="J7576">
        <v>1</v>
      </c>
      <c r="K7576" s="191"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2.35</v>
      </c>
      <c r="L7576" s="192" t="str">
        <f t="shared" si="118"/>
        <v>Ready to Drink473</v>
      </c>
      <c r="M7576" s="191">
        <f>VLOOKUP(L7576,'Slope %'!C:D,2,0)</f>
        <v>0.12</v>
      </c>
    </row>
    <row r="7577" spans="1:13" x14ac:dyDescent="0.25">
      <c r="A7577">
        <v>69387</v>
      </c>
      <c r="B7577" s="58" t="s">
        <v>5959</v>
      </c>
      <c r="C7577" s="58" t="s">
        <v>414</v>
      </c>
      <c r="D7577" s="58" t="s">
        <v>418</v>
      </c>
      <c r="E7577" s="58">
        <v>750</v>
      </c>
      <c r="F7577" s="58">
        <v>12</v>
      </c>
      <c r="G7577" s="59">
        <v>40</v>
      </c>
      <c r="H7577" s="58" t="s">
        <v>3813</v>
      </c>
      <c r="I7577" s="59">
        <v>48.99</v>
      </c>
      <c r="J7577">
        <v>1</v>
      </c>
      <c r="K7577" s="191"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23.42</v>
      </c>
      <c r="L7577" s="192" t="str">
        <f t="shared" si="118"/>
        <v>Spirits750</v>
      </c>
      <c r="M7577" s="191">
        <f>VLOOKUP(L7577,'Slope %'!C:D,2,0)</f>
        <v>7.0000000000000007E-2</v>
      </c>
    </row>
    <row r="7578" spans="1:13" x14ac:dyDescent="0.25">
      <c r="A7578">
        <v>69389</v>
      </c>
      <c r="B7578" s="58" t="s">
        <v>5960</v>
      </c>
      <c r="C7578" s="58" t="s">
        <v>673</v>
      </c>
      <c r="D7578" s="58" t="s">
        <v>750</v>
      </c>
      <c r="E7578" s="58">
        <v>1600</v>
      </c>
      <c r="F7578" s="58">
        <v>6</v>
      </c>
      <c r="G7578" s="59">
        <v>7</v>
      </c>
      <c r="H7578" s="58" t="s">
        <v>3809</v>
      </c>
      <c r="I7578" s="59">
        <v>12.99</v>
      </c>
      <c r="J7578">
        <v>4</v>
      </c>
      <c r="K7578" s="191"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8.74</v>
      </c>
      <c r="L7578" s="192" t="str">
        <f t="shared" si="118"/>
        <v>Ready to Drink1600</v>
      </c>
      <c r="M7578" s="191">
        <f>VLOOKUP(L7578,'Slope %'!C:D,2,0)</f>
        <v>0.1</v>
      </c>
    </row>
    <row r="7579" spans="1:13" x14ac:dyDescent="0.25">
      <c r="A7579">
        <v>69392</v>
      </c>
      <c r="B7579" s="58" t="s">
        <v>5961</v>
      </c>
      <c r="C7579" s="58" t="s">
        <v>423</v>
      </c>
      <c r="D7579" s="58" t="s">
        <v>436</v>
      </c>
      <c r="E7579" s="58">
        <v>750</v>
      </c>
      <c r="F7579" s="58">
        <v>12</v>
      </c>
      <c r="G7579" s="59">
        <v>15.5</v>
      </c>
      <c r="H7579" s="58" t="s">
        <v>628</v>
      </c>
      <c r="I7579" s="59">
        <v>69.95</v>
      </c>
      <c r="J7579">
        <v>1</v>
      </c>
      <c r="K7579" s="191"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9.08</v>
      </c>
      <c r="L7579" s="192" t="str">
        <f t="shared" si="118"/>
        <v>Wine750</v>
      </c>
      <c r="M7579" s="191">
        <f>VLOOKUP(L7579,'Slope %'!C:D,2,0)</f>
        <v>0.1</v>
      </c>
    </row>
    <row r="7580" spans="1:13" x14ac:dyDescent="0.25">
      <c r="A7580">
        <v>69393</v>
      </c>
      <c r="B7580" s="58" t="s">
        <v>5962</v>
      </c>
      <c r="C7580" s="58" t="s">
        <v>439</v>
      </c>
      <c r="D7580" s="58" t="s">
        <v>1598</v>
      </c>
      <c r="E7580" s="58">
        <v>0</v>
      </c>
      <c r="F7580" s="58">
        <v>50</v>
      </c>
      <c r="H7580" s="58" t="s">
        <v>5736</v>
      </c>
      <c r="I7580" s="59">
        <v>1.69</v>
      </c>
      <c r="K7580" s="191"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0</v>
      </c>
      <c r="L7580" s="192" t="str">
        <f t="shared" si="118"/>
        <v>Non Liquor Merchandise0</v>
      </c>
      <c r="M7580" s="191" t="e">
        <f>VLOOKUP(L7580,'Slope %'!C:D,2,0)</f>
        <v>#N/A</v>
      </c>
    </row>
    <row r="7581" spans="1:13" x14ac:dyDescent="0.25">
      <c r="A7581">
        <v>69398</v>
      </c>
      <c r="B7581" s="58" t="s">
        <v>5963</v>
      </c>
      <c r="C7581" s="58" t="s">
        <v>439</v>
      </c>
      <c r="D7581" s="58" t="s">
        <v>1598</v>
      </c>
      <c r="E7581" s="58">
        <v>0</v>
      </c>
      <c r="F7581" s="58">
        <v>50</v>
      </c>
      <c r="H7581" s="58" t="s">
        <v>5736</v>
      </c>
      <c r="I7581" s="59">
        <v>1.49</v>
      </c>
      <c r="K7581" s="191"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0</v>
      </c>
      <c r="L7581" s="192" t="str">
        <f t="shared" si="118"/>
        <v>Non Liquor Merchandise0</v>
      </c>
      <c r="M7581" s="191" t="e">
        <f>VLOOKUP(L7581,'Slope %'!C:D,2,0)</f>
        <v>#N/A</v>
      </c>
    </row>
    <row r="7582" spans="1:13" x14ac:dyDescent="0.25">
      <c r="A7582">
        <v>69399</v>
      </c>
      <c r="B7582" s="58" t="s">
        <v>5964</v>
      </c>
      <c r="C7582" s="58" t="s">
        <v>673</v>
      </c>
      <c r="D7582" s="58" t="s">
        <v>674</v>
      </c>
      <c r="E7582" s="58">
        <v>4260</v>
      </c>
      <c r="F7582" s="58">
        <v>2</v>
      </c>
      <c r="G7582" s="59">
        <v>5</v>
      </c>
      <c r="H7582" s="58" t="s">
        <v>553</v>
      </c>
      <c r="I7582" s="59">
        <v>32.99</v>
      </c>
      <c r="J7582">
        <v>12</v>
      </c>
      <c r="K7582" s="191"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16.63</v>
      </c>
      <c r="L7582" s="192" t="str">
        <f t="shared" si="118"/>
        <v>Ready to Drink4260</v>
      </c>
      <c r="M7582" s="191">
        <f>VLOOKUP(L7582,'Slope %'!C:D,2,0)</f>
        <v>7.0000000000000007E-2</v>
      </c>
    </row>
    <row r="7583" spans="1:13" x14ac:dyDescent="0.25">
      <c r="A7583">
        <v>69409</v>
      </c>
      <c r="B7583" s="58" t="s">
        <v>5965</v>
      </c>
      <c r="C7583" s="58" t="s">
        <v>410</v>
      </c>
      <c r="D7583" s="58" t="s">
        <v>906</v>
      </c>
      <c r="E7583" s="58">
        <v>1000</v>
      </c>
      <c r="F7583" s="58">
        <v>4</v>
      </c>
      <c r="G7583" s="59">
        <v>4.5</v>
      </c>
      <c r="H7583" s="58" t="s">
        <v>1176</v>
      </c>
      <c r="I7583" s="59">
        <v>24.99</v>
      </c>
      <c r="J7583">
        <v>4</v>
      </c>
      <c r="K7583" s="191"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3.51</v>
      </c>
      <c r="L7583" s="192" t="str">
        <f t="shared" si="118"/>
        <v>Beer1000</v>
      </c>
      <c r="M7583" s="191">
        <f>VLOOKUP(L7583,'Slope %'!C:D,2,0)</f>
        <v>0.12</v>
      </c>
    </row>
    <row r="7584" spans="1:13" x14ac:dyDescent="0.25">
      <c r="A7584">
        <v>69421</v>
      </c>
      <c r="B7584" s="58" t="s">
        <v>5966</v>
      </c>
      <c r="C7584" s="58" t="s">
        <v>673</v>
      </c>
      <c r="D7584" s="58" t="s">
        <v>1264</v>
      </c>
      <c r="E7584" s="58">
        <v>4260</v>
      </c>
      <c r="F7584" s="58">
        <v>2</v>
      </c>
      <c r="G7584" s="59">
        <v>5</v>
      </c>
      <c r="H7584" s="58" t="s">
        <v>553</v>
      </c>
      <c r="I7584" s="59">
        <v>32.99</v>
      </c>
      <c r="J7584">
        <v>12</v>
      </c>
      <c r="K7584" s="191"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16.63</v>
      </c>
      <c r="L7584" s="192" t="str">
        <f t="shared" si="118"/>
        <v>Ready to Drink4260</v>
      </c>
      <c r="M7584" s="191">
        <f>VLOOKUP(L7584,'Slope %'!C:D,2,0)</f>
        <v>7.0000000000000007E-2</v>
      </c>
    </row>
    <row r="7585" spans="1:13" x14ac:dyDescent="0.25">
      <c r="A7585">
        <v>69422</v>
      </c>
      <c r="B7585" s="58" t="s">
        <v>5967</v>
      </c>
      <c r="C7585" s="58" t="s">
        <v>673</v>
      </c>
      <c r="D7585" s="58" t="s">
        <v>750</v>
      </c>
      <c r="E7585" s="58">
        <v>473</v>
      </c>
      <c r="F7585" s="58">
        <v>24</v>
      </c>
      <c r="G7585" s="59">
        <v>6</v>
      </c>
      <c r="H7585" s="58" t="s">
        <v>1526</v>
      </c>
      <c r="I7585" s="59">
        <v>3.79</v>
      </c>
      <c r="J7585">
        <v>1</v>
      </c>
      <c r="K7585" s="191"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2.35</v>
      </c>
      <c r="L7585" s="192" t="str">
        <f t="shared" si="118"/>
        <v>Ready to Drink473</v>
      </c>
      <c r="M7585" s="191">
        <f>VLOOKUP(L7585,'Slope %'!C:D,2,0)</f>
        <v>0.12</v>
      </c>
    </row>
    <row r="7586" spans="1:13" x14ac:dyDescent="0.25">
      <c r="A7586">
        <v>69422</v>
      </c>
      <c r="B7586" s="58" t="s">
        <v>5967</v>
      </c>
      <c r="C7586" s="58" t="s">
        <v>673</v>
      </c>
      <c r="D7586" s="58" t="s">
        <v>750</v>
      </c>
      <c r="E7586" s="58">
        <v>473</v>
      </c>
      <c r="F7586" s="58">
        <v>24</v>
      </c>
      <c r="G7586" s="59">
        <v>6</v>
      </c>
      <c r="H7586" s="58" t="s">
        <v>1526</v>
      </c>
      <c r="I7586" s="59">
        <v>3.79</v>
      </c>
      <c r="J7586">
        <v>1</v>
      </c>
      <c r="K7586" s="191"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2.35</v>
      </c>
      <c r="L7586" s="192" t="str">
        <f t="shared" si="118"/>
        <v>Ready to Drink473</v>
      </c>
      <c r="M7586" s="191">
        <f>VLOOKUP(L7586,'Slope %'!C:D,2,0)</f>
        <v>0.12</v>
      </c>
    </row>
    <row r="7587" spans="1:13" x14ac:dyDescent="0.25">
      <c r="A7587">
        <v>69425</v>
      </c>
      <c r="B7587" s="58" t="s">
        <v>5968</v>
      </c>
      <c r="C7587" s="58" t="s">
        <v>673</v>
      </c>
      <c r="D7587" s="58" t="s">
        <v>674</v>
      </c>
      <c r="E7587" s="58">
        <v>473</v>
      </c>
      <c r="F7587" s="58">
        <v>24</v>
      </c>
      <c r="G7587" s="59">
        <v>7</v>
      </c>
      <c r="H7587" s="58" t="s">
        <v>421</v>
      </c>
      <c r="I7587" s="59">
        <v>3.99</v>
      </c>
      <c r="J7587">
        <v>1</v>
      </c>
      <c r="K7587" s="191"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2.74</v>
      </c>
      <c r="L7587" s="192" t="str">
        <f t="shared" si="118"/>
        <v>Ready to Drink473</v>
      </c>
      <c r="M7587" s="191">
        <f>VLOOKUP(L7587,'Slope %'!C:D,2,0)</f>
        <v>0.12</v>
      </c>
    </row>
    <row r="7588" spans="1:13" x14ac:dyDescent="0.25">
      <c r="A7588">
        <v>69429</v>
      </c>
      <c r="B7588" s="58" t="s">
        <v>5969</v>
      </c>
      <c r="C7588" s="58" t="s">
        <v>673</v>
      </c>
      <c r="D7588" s="58" t="s">
        <v>674</v>
      </c>
      <c r="E7588" s="58">
        <v>1000</v>
      </c>
      <c r="F7588" s="58">
        <v>16</v>
      </c>
      <c r="G7588" s="59">
        <v>8</v>
      </c>
      <c r="H7588" s="58" t="s">
        <v>1200</v>
      </c>
      <c r="I7588" s="59">
        <v>7.99</v>
      </c>
      <c r="J7588">
        <v>1</v>
      </c>
      <c r="K7588" s="191"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6.25</v>
      </c>
      <c r="L7588" s="192" t="str">
        <f t="shared" si="118"/>
        <v>Ready to Drink1000</v>
      </c>
      <c r="M7588" s="191">
        <f>VLOOKUP(L7588,'Slope %'!C:D,2,0)</f>
        <v>0.12</v>
      </c>
    </row>
    <row r="7589" spans="1:13" x14ac:dyDescent="0.25">
      <c r="A7589">
        <v>69429</v>
      </c>
      <c r="B7589" s="58" t="s">
        <v>5969</v>
      </c>
      <c r="C7589" s="58" t="s">
        <v>673</v>
      </c>
      <c r="D7589" s="58" t="s">
        <v>674</v>
      </c>
      <c r="E7589" s="58">
        <v>1000</v>
      </c>
      <c r="F7589" s="58">
        <v>16</v>
      </c>
      <c r="G7589" s="59">
        <v>8</v>
      </c>
      <c r="H7589" s="58" t="s">
        <v>1200</v>
      </c>
      <c r="I7589" s="59">
        <v>7.99</v>
      </c>
      <c r="J7589">
        <v>1</v>
      </c>
      <c r="K7589" s="191"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6.25</v>
      </c>
      <c r="L7589" s="192" t="str">
        <f t="shared" si="118"/>
        <v>Ready to Drink1000</v>
      </c>
      <c r="M7589" s="191">
        <f>VLOOKUP(L7589,'Slope %'!C:D,2,0)</f>
        <v>0.12</v>
      </c>
    </row>
    <row r="7590" spans="1:13" x14ac:dyDescent="0.25">
      <c r="A7590">
        <v>69431</v>
      </c>
      <c r="B7590" s="58" t="s">
        <v>5970</v>
      </c>
      <c r="C7590" s="58" t="s">
        <v>673</v>
      </c>
      <c r="D7590" s="58" t="s">
        <v>674</v>
      </c>
      <c r="E7590" s="58">
        <v>1000</v>
      </c>
      <c r="F7590" s="58">
        <v>16</v>
      </c>
      <c r="G7590" s="59">
        <v>8</v>
      </c>
      <c r="H7590" s="58" t="s">
        <v>1200</v>
      </c>
      <c r="I7590" s="59">
        <v>7.99</v>
      </c>
      <c r="J7590">
        <v>1</v>
      </c>
      <c r="K7590" s="191"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6.25</v>
      </c>
      <c r="L7590" s="192" t="str">
        <f t="shared" si="118"/>
        <v>Ready to Drink1000</v>
      </c>
      <c r="M7590" s="191">
        <f>VLOOKUP(L7590,'Slope %'!C:D,2,0)</f>
        <v>0.12</v>
      </c>
    </row>
    <row r="7591" spans="1:13" x14ac:dyDescent="0.25">
      <c r="A7591">
        <v>69431</v>
      </c>
      <c r="B7591" s="58" t="s">
        <v>5970</v>
      </c>
      <c r="C7591" s="58" t="s">
        <v>673</v>
      </c>
      <c r="D7591" s="58" t="s">
        <v>674</v>
      </c>
      <c r="E7591" s="58">
        <v>1000</v>
      </c>
      <c r="F7591" s="58">
        <v>16</v>
      </c>
      <c r="G7591" s="59">
        <v>8</v>
      </c>
      <c r="H7591" s="58" t="s">
        <v>1200</v>
      </c>
      <c r="I7591" s="59">
        <v>7.99</v>
      </c>
      <c r="J7591">
        <v>1</v>
      </c>
      <c r="K7591" s="191"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6.25</v>
      </c>
      <c r="L7591" s="192" t="str">
        <f t="shared" si="118"/>
        <v>Ready to Drink1000</v>
      </c>
      <c r="M7591" s="191">
        <f>VLOOKUP(L7591,'Slope %'!C:D,2,0)</f>
        <v>0.12</v>
      </c>
    </row>
    <row r="7592" spans="1:13" x14ac:dyDescent="0.25">
      <c r="A7592">
        <v>69459</v>
      </c>
      <c r="B7592" s="58" t="s">
        <v>5971</v>
      </c>
      <c r="C7592" s="58" t="s">
        <v>673</v>
      </c>
      <c r="D7592" s="58" t="s">
        <v>674</v>
      </c>
      <c r="E7592" s="58">
        <v>473</v>
      </c>
      <c r="F7592" s="58">
        <v>24</v>
      </c>
      <c r="G7592" s="59">
        <v>7</v>
      </c>
      <c r="H7592" s="58" t="s">
        <v>419</v>
      </c>
      <c r="I7592" s="59">
        <v>3.99</v>
      </c>
      <c r="J7592">
        <v>1</v>
      </c>
      <c r="K7592" s="191"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2.74</v>
      </c>
      <c r="L7592" s="192" t="str">
        <f t="shared" si="118"/>
        <v>Ready to Drink473</v>
      </c>
      <c r="M7592" s="191">
        <f>VLOOKUP(L7592,'Slope %'!C:D,2,0)</f>
        <v>0.12</v>
      </c>
    </row>
    <row r="7593" spans="1:13" x14ac:dyDescent="0.25">
      <c r="A7593">
        <v>69462</v>
      </c>
      <c r="B7593" s="58" t="s">
        <v>5972</v>
      </c>
      <c r="C7593" s="58" t="s">
        <v>410</v>
      </c>
      <c r="D7593" s="58" t="s">
        <v>717</v>
      </c>
      <c r="E7593" s="58">
        <v>1750</v>
      </c>
      <c r="F7593" s="58">
        <v>8</v>
      </c>
      <c r="G7593" s="59">
        <v>6</v>
      </c>
      <c r="H7593" s="58" t="s">
        <v>697</v>
      </c>
      <c r="I7593" s="59">
        <v>8.85</v>
      </c>
      <c r="J7593">
        <v>1</v>
      </c>
      <c r="K7593" s="191"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8.1999999999999993</v>
      </c>
      <c r="L7593" s="192" t="str">
        <f t="shared" si="118"/>
        <v>Beer1750</v>
      </c>
      <c r="M7593" s="191" t="e">
        <f>VLOOKUP(L7593,'Slope %'!C:D,2,0)</f>
        <v>#N/A</v>
      </c>
    </row>
    <row r="7594" spans="1:13" x14ac:dyDescent="0.25">
      <c r="A7594">
        <v>69462</v>
      </c>
      <c r="B7594" s="58" t="s">
        <v>5972</v>
      </c>
      <c r="C7594" s="58" t="s">
        <v>410</v>
      </c>
      <c r="D7594" s="58" t="s">
        <v>717</v>
      </c>
      <c r="E7594" s="58">
        <v>1750</v>
      </c>
      <c r="F7594" s="58">
        <v>8</v>
      </c>
      <c r="G7594" s="59">
        <v>6</v>
      </c>
      <c r="H7594" s="58" t="s">
        <v>697</v>
      </c>
      <c r="I7594" s="59">
        <v>8.85</v>
      </c>
      <c r="J7594">
        <v>1</v>
      </c>
      <c r="K7594" s="191"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8.1999999999999993</v>
      </c>
      <c r="L7594" s="192" t="str">
        <f t="shared" si="118"/>
        <v>Beer1750</v>
      </c>
      <c r="M7594" s="191" t="e">
        <f>VLOOKUP(L7594,'Slope %'!C:D,2,0)</f>
        <v>#N/A</v>
      </c>
    </row>
    <row r="7595" spans="1:13" x14ac:dyDescent="0.25">
      <c r="A7595">
        <v>69495</v>
      </c>
      <c r="B7595" s="58" t="s">
        <v>5973</v>
      </c>
      <c r="C7595" s="58" t="s">
        <v>410</v>
      </c>
      <c r="D7595" s="58" t="s">
        <v>677</v>
      </c>
      <c r="E7595" s="58">
        <v>473</v>
      </c>
      <c r="F7595" s="58">
        <v>24</v>
      </c>
      <c r="G7595" s="59">
        <v>5.0999999999999996</v>
      </c>
      <c r="H7595" s="58" t="s">
        <v>4754</v>
      </c>
      <c r="I7595" s="59">
        <v>3.99</v>
      </c>
      <c r="J7595">
        <v>1</v>
      </c>
      <c r="K7595" s="191"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1.88</v>
      </c>
      <c r="L7595" s="192" t="str">
        <f t="shared" si="118"/>
        <v>Beer473</v>
      </c>
      <c r="M7595" s="191">
        <f>VLOOKUP(L7595,'Slope %'!C:D,2,0)</f>
        <v>0.12</v>
      </c>
    </row>
    <row r="7596" spans="1:13" x14ac:dyDescent="0.25">
      <c r="A7596">
        <v>69495</v>
      </c>
      <c r="B7596" s="58" t="s">
        <v>5973</v>
      </c>
      <c r="C7596" s="58" t="s">
        <v>410</v>
      </c>
      <c r="D7596" s="58" t="s">
        <v>677</v>
      </c>
      <c r="E7596" s="58">
        <v>473</v>
      </c>
      <c r="F7596" s="58">
        <v>24</v>
      </c>
      <c r="G7596" s="59">
        <v>5.0999999999999996</v>
      </c>
      <c r="H7596" s="58" t="s">
        <v>2181</v>
      </c>
      <c r="I7596" s="59">
        <v>3.99</v>
      </c>
      <c r="J7596">
        <v>1</v>
      </c>
      <c r="K7596" s="191"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1.88</v>
      </c>
      <c r="L7596" s="192" t="str">
        <f t="shared" si="118"/>
        <v>Beer473</v>
      </c>
      <c r="M7596" s="191">
        <f>VLOOKUP(L7596,'Slope %'!C:D,2,0)</f>
        <v>0.12</v>
      </c>
    </row>
    <row r="7597" spans="1:13" x14ac:dyDescent="0.25">
      <c r="A7597">
        <v>69505</v>
      </c>
      <c r="B7597" s="58" t="s">
        <v>5974</v>
      </c>
      <c r="C7597" s="58" t="s">
        <v>410</v>
      </c>
      <c r="D7597" s="58" t="s">
        <v>677</v>
      </c>
      <c r="E7597" s="58">
        <v>473</v>
      </c>
      <c r="F7597" s="58">
        <v>24</v>
      </c>
      <c r="G7597" s="59">
        <v>5.5</v>
      </c>
      <c r="H7597" s="58" t="s">
        <v>2644</v>
      </c>
      <c r="I7597" s="59">
        <v>3.95</v>
      </c>
      <c r="J7597">
        <v>1</v>
      </c>
      <c r="K7597" s="191"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2.0299999999999998</v>
      </c>
      <c r="L7597" s="192" t="str">
        <f t="shared" si="118"/>
        <v>Beer473</v>
      </c>
      <c r="M7597" s="191">
        <f>VLOOKUP(L7597,'Slope %'!C:D,2,0)</f>
        <v>0.12</v>
      </c>
    </row>
    <row r="7598" spans="1:13" x14ac:dyDescent="0.25">
      <c r="A7598">
        <v>69505</v>
      </c>
      <c r="B7598" s="58" t="s">
        <v>5974</v>
      </c>
      <c r="C7598" s="58" t="s">
        <v>410</v>
      </c>
      <c r="D7598" s="58" t="s">
        <v>677</v>
      </c>
      <c r="E7598" s="58">
        <v>473</v>
      </c>
      <c r="F7598" s="58">
        <v>24</v>
      </c>
      <c r="G7598" s="59">
        <v>5.5</v>
      </c>
      <c r="H7598" s="58" t="s">
        <v>2644</v>
      </c>
      <c r="I7598" s="59">
        <v>3.95</v>
      </c>
      <c r="J7598">
        <v>1</v>
      </c>
      <c r="K7598" s="191"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2.0299999999999998</v>
      </c>
      <c r="L7598" s="192" t="str">
        <f t="shared" si="118"/>
        <v>Beer473</v>
      </c>
      <c r="M7598" s="191">
        <f>VLOOKUP(L7598,'Slope %'!C:D,2,0)</f>
        <v>0.12</v>
      </c>
    </row>
    <row r="7599" spans="1:13" x14ac:dyDescent="0.25">
      <c r="A7599">
        <v>69529</v>
      </c>
      <c r="B7599" s="58" t="s">
        <v>5975</v>
      </c>
      <c r="C7599" s="58" t="s">
        <v>414</v>
      </c>
      <c r="D7599" s="58" t="s">
        <v>566</v>
      </c>
      <c r="E7599" s="58">
        <v>300</v>
      </c>
      <c r="F7599" s="58">
        <v>12</v>
      </c>
      <c r="G7599" s="59">
        <v>17</v>
      </c>
      <c r="H7599" s="58" t="s">
        <v>841</v>
      </c>
      <c r="I7599" s="59">
        <v>19.989999999999998</v>
      </c>
      <c r="J7599">
        <v>10</v>
      </c>
      <c r="K7599" s="191"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4.5199999999999996</v>
      </c>
      <c r="L7599" s="192" t="str">
        <f t="shared" si="118"/>
        <v>Spirits300</v>
      </c>
      <c r="M7599" s="191">
        <f>VLOOKUP(L7599,'Slope %'!C:D,2,0)</f>
        <v>0.1</v>
      </c>
    </row>
    <row r="7600" spans="1:13" x14ac:dyDescent="0.25">
      <c r="A7600">
        <v>69532</v>
      </c>
      <c r="B7600" s="58" t="s">
        <v>5976</v>
      </c>
      <c r="C7600" s="58" t="s">
        <v>673</v>
      </c>
      <c r="D7600" s="58" t="s">
        <v>750</v>
      </c>
      <c r="E7600" s="58">
        <v>1420</v>
      </c>
      <c r="F7600" s="58">
        <v>6</v>
      </c>
      <c r="G7600" s="59">
        <v>5</v>
      </c>
      <c r="H7600" s="58" t="s">
        <v>759</v>
      </c>
      <c r="I7600" s="59">
        <v>15.99</v>
      </c>
      <c r="J7600">
        <v>4</v>
      </c>
      <c r="K7600" s="191"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5.54</v>
      </c>
      <c r="L7600" s="192" t="str">
        <f t="shared" si="118"/>
        <v>Ready to Drink1420</v>
      </c>
      <c r="M7600" s="191">
        <f>VLOOKUP(L7600,'Slope %'!C:D,2,0)</f>
        <v>0.12</v>
      </c>
    </row>
    <row r="7601" spans="1:13" x14ac:dyDescent="0.25">
      <c r="A7601">
        <v>69532</v>
      </c>
      <c r="B7601" s="58" t="s">
        <v>5976</v>
      </c>
      <c r="C7601" s="58" t="s">
        <v>673</v>
      </c>
      <c r="D7601" s="58" t="s">
        <v>750</v>
      </c>
      <c r="E7601" s="58">
        <v>1420</v>
      </c>
      <c r="F7601" s="58">
        <v>6</v>
      </c>
      <c r="G7601" s="59">
        <v>5</v>
      </c>
      <c r="H7601" s="58" t="s">
        <v>759</v>
      </c>
      <c r="I7601" s="59">
        <v>15.99</v>
      </c>
      <c r="J7601">
        <v>4</v>
      </c>
      <c r="K7601" s="191"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5.54</v>
      </c>
      <c r="L7601" s="192" t="str">
        <f t="shared" si="118"/>
        <v>Ready to Drink1420</v>
      </c>
      <c r="M7601" s="191">
        <f>VLOOKUP(L7601,'Slope %'!C:D,2,0)</f>
        <v>0.12</v>
      </c>
    </row>
    <row r="7602" spans="1:13" x14ac:dyDescent="0.25">
      <c r="A7602">
        <v>69533</v>
      </c>
      <c r="B7602" s="58" t="s">
        <v>5977</v>
      </c>
      <c r="C7602" s="58" t="s">
        <v>673</v>
      </c>
      <c r="D7602" s="58" t="s">
        <v>750</v>
      </c>
      <c r="E7602" s="58">
        <v>1420</v>
      </c>
      <c r="F7602" s="58">
        <v>6</v>
      </c>
      <c r="G7602" s="59">
        <v>5</v>
      </c>
      <c r="H7602" s="58" t="s">
        <v>759</v>
      </c>
      <c r="I7602" s="59">
        <v>15.99</v>
      </c>
      <c r="J7602">
        <v>4</v>
      </c>
      <c r="K7602" s="191"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5.54</v>
      </c>
      <c r="L7602" s="192" t="str">
        <f t="shared" si="118"/>
        <v>Ready to Drink1420</v>
      </c>
      <c r="M7602" s="191">
        <f>VLOOKUP(L7602,'Slope %'!C:D,2,0)</f>
        <v>0.12</v>
      </c>
    </row>
    <row r="7603" spans="1:13" x14ac:dyDescent="0.25">
      <c r="A7603">
        <v>69533</v>
      </c>
      <c r="B7603" s="58" t="s">
        <v>5977</v>
      </c>
      <c r="C7603" s="58" t="s">
        <v>673</v>
      </c>
      <c r="D7603" s="58" t="s">
        <v>750</v>
      </c>
      <c r="E7603" s="58">
        <v>1420</v>
      </c>
      <c r="F7603" s="58">
        <v>6</v>
      </c>
      <c r="G7603" s="59">
        <v>5</v>
      </c>
      <c r="H7603" s="58" t="s">
        <v>759</v>
      </c>
      <c r="I7603" s="59">
        <v>15.99</v>
      </c>
      <c r="J7603">
        <v>4</v>
      </c>
      <c r="K7603" s="191"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5.54</v>
      </c>
      <c r="L7603" s="192" t="str">
        <f t="shared" si="118"/>
        <v>Ready to Drink1420</v>
      </c>
      <c r="M7603" s="191">
        <f>VLOOKUP(L7603,'Slope %'!C:D,2,0)</f>
        <v>0.12</v>
      </c>
    </row>
    <row r="7604" spans="1:13" x14ac:dyDescent="0.25">
      <c r="A7604">
        <v>69534</v>
      </c>
      <c r="B7604" s="58" t="s">
        <v>5978</v>
      </c>
      <c r="C7604" s="58" t="s">
        <v>673</v>
      </c>
      <c r="D7604" s="58" t="s">
        <v>750</v>
      </c>
      <c r="E7604" s="58">
        <v>1420</v>
      </c>
      <c r="F7604" s="58">
        <v>6</v>
      </c>
      <c r="G7604" s="59">
        <v>5</v>
      </c>
      <c r="H7604" s="58" t="s">
        <v>759</v>
      </c>
      <c r="I7604" s="59">
        <v>15.99</v>
      </c>
      <c r="J7604">
        <v>4</v>
      </c>
      <c r="K7604" s="191"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5.54</v>
      </c>
      <c r="L7604" s="192" t="str">
        <f t="shared" si="118"/>
        <v>Ready to Drink1420</v>
      </c>
      <c r="M7604" s="191">
        <f>VLOOKUP(L7604,'Slope %'!C:D,2,0)</f>
        <v>0.12</v>
      </c>
    </row>
    <row r="7605" spans="1:13" x14ac:dyDescent="0.25">
      <c r="A7605">
        <v>69534</v>
      </c>
      <c r="B7605" s="58" t="s">
        <v>5978</v>
      </c>
      <c r="C7605" s="58" t="s">
        <v>673</v>
      </c>
      <c r="D7605" s="58" t="s">
        <v>750</v>
      </c>
      <c r="E7605" s="58">
        <v>1420</v>
      </c>
      <c r="F7605" s="58">
        <v>6</v>
      </c>
      <c r="G7605" s="59">
        <v>5</v>
      </c>
      <c r="H7605" s="58" t="s">
        <v>759</v>
      </c>
      <c r="I7605" s="59">
        <v>15.99</v>
      </c>
      <c r="J7605">
        <v>4</v>
      </c>
      <c r="K7605" s="191"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5.54</v>
      </c>
      <c r="L7605" s="192" t="str">
        <f t="shared" si="118"/>
        <v>Ready to Drink1420</v>
      </c>
      <c r="M7605" s="191">
        <f>VLOOKUP(L7605,'Slope %'!C:D,2,0)</f>
        <v>0.12</v>
      </c>
    </row>
    <row r="7606" spans="1:13" x14ac:dyDescent="0.25">
      <c r="A7606">
        <v>69541</v>
      </c>
      <c r="B7606" s="58" t="s">
        <v>5979</v>
      </c>
      <c r="C7606" s="58" t="s">
        <v>673</v>
      </c>
      <c r="D7606" s="58" t="s">
        <v>750</v>
      </c>
      <c r="E7606" s="58">
        <v>4260</v>
      </c>
      <c r="F7606" s="58">
        <v>2</v>
      </c>
      <c r="G7606" s="59">
        <v>5</v>
      </c>
      <c r="H7606" s="58" t="s">
        <v>759</v>
      </c>
      <c r="I7606" s="59">
        <v>44.99</v>
      </c>
      <c r="J7606">
        <v>12</v>
      </c>
      <c r="K7606" s="191"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16.63</v>
      </c>
      <c r="L7606" s="192" t="str">
        <f t="shared" si="118"/>
        <v>Ready to Drink4260</v>
      </c>
      <c r="M7606" s="191">
        <f>VLOOKUP(L7606,'Slope %'!C:D,2,0)</f>
        <v>7.0000000000000007E-2</v>
      </c>
    </row>
    <row r="7607" spans="1:13" x14ac:dyDescent="0.25">
      <c r="A7607">
        <v>69541</v>
      </c>
      <c r="B7607" s="58" t="s">
        <v>5979</v>
      </c>
      <c r="C7607" s="58" t="s">
        <v>673</v>
      </c>
      <c r="D7607" s="58" t="s">
        <v>750</v>
      </c>
      <c r="E7607" s="58">
        <v>4260</v>
      </c>
      <c r="F7607" s="58">
        <v>2</v>
      </c>
      <c r="G7607" s="59">
        <v>5</v>
      </c>
      <c r="H7607" s="58" t="s">
        <v>759</v>
      </c>
      <c r="I7607" s="59">
        <v>44.99</v>
      </c>
      <c r="J7607">
        <v>12</v>
      </c>
      <c r="K7607" s="191"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16.63</v>
      </c>
      <c r="L7607" s="192" t="str">
        <f t="shared" si="118"/>
        <v>Ready to Drink4260</v>
      </c>
      <c r="M7607" s="191">
        <f>VLOOKUP(L7607,'Slope %'!C:D,2,0)</f>
        <v>7.0000000000000007E-2</v>
      </c>
    </row>
    <row r="7608" spans="1:13" x14ac:dyDescent="0.25">
      <c r="A7608">
        <v>69550</v>
      </c>
      <c r="B7608" s="58" t="s">
        <v>2118</v>
      </c>
      <c r="C7608" s="58" t="s">
        <v>414</v>
      </c>
      <c r="D7608" s="58" t="s">
        <v>447</v>
      </c>
      <c r="E7608" s="58">
        <v>375</v>
      </c>
      <c r="F7608" s="58">
        <v>24</v>
      </c>
      <c r="G7608" s="59">
        <v>16</v>
      </c>
      <c r="H7608" s="58" t="s">
        <v>445</v>
      </c>
      <c r="I7608" s="59">
        <v>19.989999999999998</v>
      </c>
      <c r="J7608">
        <v>1</v>
      </c>
      <c r="K7608" s="191"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5.32</v>
      </c>
      <c r="L7608" s="192" t="str">
        <f t="shared" si="118"/>
        <v>Spirits375</v>
      </c>
      <c r="M7608" s="191">
        <f>VLOOKUP(L7608,'Slope %'!C:D,2,0)</f>
        <v>0.1</v>
      </c>
    </row>
    <row r="7609" spans="1:13" x14ac:dyDescent="0.25">
      <c r="A7609">
        <v>69551</v>
      </c>
      <c r="B7609" s="58" t="s">
        <v>5980</v>
      </c>
      <c r="C7609" s="58" t="s">
        <v>673</v>
      </c>
      <c r="D7609" s="58" t="s">
        <v>674</v>
      </c>
      <c r="E7609" s="58">
        <v>275</v>
      </c>
      <c r="F7609" s="58">
        <v>24</v>
      </c>
      <c r="G7609" s="59">
        <v>4.0999999999999996</v>
      </c>
      <c r="H7609" s="58" t="s">
        <v>600</v>
      </c>
      <c r="I7609" s="59">
        <v>2.99</v>
      </c>
      <c r="J7609">
        <v>1</v>
      </c>
      <c r="K7609" s="191"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1</v>
      </c>
      <c r="L7609" s="192" t="str">
        <f t="shared" si="118"/>
        <v>Ready to Drink275</v>
      </c>
      <c r="M7609" s="191">
        <f>VLOOKUP(L7609,'Slope %'!C:D,2,0)</f>
        <v>0.12</v>
      </c>
    </row>
    <row r="7610" spans="1:13" x14ac:dyDescent="0.25">
      <c r="A7610">
        <v>69551</v>
      </c>
      <c r="B7610" s="58" t="s">
        <v>5980</v>
      </c>
      <c r="C7610" s="58" t="s">
        <v>673</v>
      </c>
      <c r="D7610" s="58" t="s">
        <v>674</v>
      </c>
      <c r="E7610" s="58">
        <v>275</v>
      </c>
      <c r="F7610" s="58">
        <v>24</v>
      </c>
      <c r="G7610" s="59">
        <v>4.0999999999999996</v>
      </c>
      <c r="H7610" s="58" t="s">
        <v>600</v>
      </c>
      <c r="I7610" s="59">
        <v>2.99</v>
      </c>
      <c r="J7610">
        <v>1</v>
      </c>
      <c r="K7610" s="191"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1</v>
      </c>
      <c r="L7610" s="192" t="str">
        <f t="shared" si="118"/>
        <v>Ready to Drink275</v>
      </c>
      <c r="M7610" s="191">
        <f>VLOOKUP(L7610,'Slope %'!C:D,2,0)</f>
        <v>0.12</v>
      </c>
    </row>
    <row r="7611" spans="1:13" x14ac:dyDescent="0.25">
      <c r="A7611">
        <v>69570</v>
      </c>
      <c r="B7611" s="58" t="s">
        <v>5981</v>
      </c>
      <c r="C7611" s="58" t="s">
        <v>414</v>
      </c>
      <c r="D7611" s="58" t="s">
        <v>870</v>
      </c>
      <c r="E7611" s="58">
        <v>750</v>
      </c>
      <c r="F7611" s="58">
        <v>12</v>
      </c>
      <c r="G7611" s="59">
        <v>21</v>
      </c>
      <c r="H7611" s="58" t="s">
        <v>421</v>
      </c>
      <c r="I7611" s="59">
        <v>23.49</v>
      </c>
      <c r="J7611">
        <v>1</v>
      </c>
      <c r="K7611" s="191"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12.3</v>
      </c>
      <c r="L7611" s="192" t="str">
        <f t="shared" si="118"/>
        <v>Spirits750</v>
      </c>
      <c r="M7611" s="191">
        <f>VLOOKUP(L7611,'Slope %'!C:D,2,0)</f>
        <v>7.0000000000000007E-2</v>
      </c>
    </row>
    <row r="7612" spans="1:13" x14ac:dyDescent="0.25">
      <c r="A7612">
        <v>69571</v>
      </c>
      <c r="B7612" s="58" t="s">
        <v>5982</v>
      </c>
      <c r="C7612" s="58" t="s">
        <v>414</v>
      </c>
      <c r="D7612" s="58" t="s">
        <v>870</v>
      </c>
      <c r="E7612" s="58">
        <v>750</v>
      </c>
      <c r="F7612" s="58">
        <v>12</v>
      </c>
      <c r="G7612" s="59">
        <v>21</v>
      </c>
      <c r="H7612" s="58" t="s">
        <v>421</v>
      </c>
      <c r="I7612" s="59">
        <v>23.49</v>
      </c>
      <c r="J7612">
        <v>1</v>
      </c>
      <c r="K7612" s="191"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12.3</v>
      </c>
      <c r="L7612" s="192" t="str">
        <f t="shared" si="118"/>
        <v>Spirits750</v>
      </c>
      <c r="M7612" s="191">
        <f>VLOOKUP(L7612,'Slope %'!C:D,2,0)</f>
        <v>7.0000000000000007E-2</v>
      </c>
    </row>
    <row r="7613" spans="1:13" x14ac:dyDescent="0.25">
      <c r="A7613">
        <v>69572</v>
      </c>
      <c r="B7613" s="58" t="s">
        <v>5983</v>
      </c>
      <c r="C7613" s="58" t="s">
        <v>414</v>
      </c>
      <c r="D7613" s="58" t="s">
        <v>870</v>
      </c>
      <c r="E7613" s="58">
        <v>750</v>
      </c>
      <c r="F7613" s="58">
        <v>12</v>
      </c>
      <c r="G7613" s="59">
        <v>21</v>
      </c>
      <c r="H7613" s="58" t="s">
        <v>421</v>
      </c>
      <c r="I7613" s="59">
        <v>23.49</v>
      </c>
      <c r="J7613">
        <v>1</v>
      </c>
      <c r="K7613" s="191"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12.3</v>
      </c>
      <c r="L7613" s="192" t="str">
        <f t="shared" si="118"/>
        <v>Spirits750</v>
      </c>
      <c r="M7613" s="191">
        <f>VLOOKUP(L7613,'Slope %'!C:D,2,0)</f>
        <v>7.0000000000000007E-2</v>
      </c>
    </row>
    <row r="7614" spans="1:13" x14ac:dyDescent="0.25">
      <c r="A7614">
        <v>69574</v>
      </c>
      <c r="B7614" s="58" t="s">
        <v>5984</v>
      </c>
      <c r="C7614" s="58" t="s">
        <v>414</v>
      </c>
      <c r="D7614" s="58" t="s">
        <v>625</v>
      </c>
      <c r="E7614" s="58">
        <v>750</v>
      </c>
      <c r="F7614" s="58">
        <v>9</v>
      </c>
      <c r="G7614" s="59">
        <v>40</v>
      </c>
      <c r="H7614" s="58" t="s">
        <v>416</v>
      </c>
      <c r="I7614" s="59">
        <v>69.989999999999995</v>
      </c>
      <c r="J7614">
        <v>1</v>
      </c>
      <c r="K7614" s="191"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23.42</v>
      </c>
      <c r="L7614" s="192" t="str">
        <f t="shared" si="118"/>
        <v>Spirits750</v>
      </c>
      <c r="M7614" s="191">
        <f>VLOOKUP(L7614,'Slope %'!C:D,2,0)</f>
        <v>7.0000000000000007E-2</v>
      </c>
    </row>
    <row r="7615" spans="1:13" x14ac:dyDescent="0.25">
      <c r="A7615">
        <v>69583</v>
      </c>
      <c r="B7615" s="58" t="s">
        <v>5985</v>
      </c>
      <c r="C7615" s="58" t="s">
        <v>673</v>
      </c>
      <c r="D7615" s="58" t="s">
        <v>674</v>
      </c>
      <c r="E7615" s="58">
        <v>473</v>
      </c>
      <c r="F7615" s="58">
        <v>24</v>
      </c>
      <c r="G7615" s="59">
        <v>7</v>
      </c>
      <c r="H7615" s="58" t="s">
        <v>419</v>
      </c>
      <c r="I7615" s="59">
        <v>3.99</v>
      </c>
      <c r="J7615">
        <v>1</v>
      </c>
      <c r="K7615" s="191"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2.74</v>
      </c>
      <c r="L7615" s="192" t="str">
        <f t="shared" si="118"/>
        <v>Ready to Drink473</v>
      </c>
      <c r="M7615" s="191">
        <f>VLOOKUP(L7615,'Slope %'!C:D,2,0)</f>
        <v>0.12</v>
      </c>
    </row>
    <row r="7616" spans="1:13" x14ac:dyDescent="0.25">
      <c r="A7616">
        <v>69584</v>
      </c>
      <c r="B7616" s="58" t="s">
        <v>5986</v>
      </c>
      <c r="C7616" s="58" t="s">
        <v>673</v>
      </c>
      <c r="D7616" s="58" t="s">
        <v>750</v>
      </c>
      <c r="E7616" s="58">
        <v>473</v>
      </c>
      <c r="F7616" s="58">
        <v>24</v>
      </c>
      <c r="G7616" s="59">
        <v>7</v>
      </c>
      <c r="H7616" s="58" t="s">
        <v>419</v>
      </c>
      <c r="I7616" s="59">
        <v>4.79</v>
      </c>
      <c r="J7616">
        <v>1</v>
      </c>
      <c r="K7616" s="191"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2.74</v>
      </c>
      <c r="L7616" s="192" t="str">
        <f t="shared" si="118"/>
        <v>Ready to Drink473</v>
      </c>
      <c r="M7616" s="191">
        <f>VLOOKUP(L7616,'Slope %'!C:D,2,0)</f>
        <v>0.12</v>
      </c>
    </row>
    <row r="7617" spans="1:13" x14ac:dyDescent="0.25">
      <c r="A7617">
        <v>69595</v>
      </c>
      <c r="B7617" s="58" t="s">
        <v>5987</v>
      </c>
      <c r="C7617" s="58" t="s">
        <v>410</v>
      </c>
      <c r="D7617" s="58" t="s">
        <v>621</v>
      </c>
      <c r="E7617" s="58">
        <v>473</v>
      </c>
      <c r="F7617" s="58">
        <v>24</v>
      </c>
      <c r="G7617" s="59">
        <v>3.2</v>
      </c>
      <c r="H7617" s="58" t="s">
        <v>1613</v>
      </c>
      <c r="I7617" s="59">
        <v>4.49</v>
      </c>
      <c r="J7617">
        <v>1</v>
      </c>
      <c r="K7617" s="191"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1.18</v>
      </c>
      <c r="L7617" s="192" t="str">
        <f t="shared" si="118"/>
        <v>Beer473</v>
      </c>
      <c r="M7617" s="191">
        <f>VLOOKUP(L7617,'Slope %'!C:D,2,0)</f>
        <v>0.12</v>
      </c>
    </row>
    <row r="7618" spans="1:13" x14ac:dyDescent="0.25">
      <c r="A7618">
        <v>69595</v>
      </c>
      <c r="B7618" s="58" t="s">
        <v>5987</v>
      </c>
      <c r="C7618" s="58" t="s">
        <v>410</v>
      </c>
      <c r="D7618" s="58" t="s">
        <v>621</v>
      </c>
      <c r="E7618" s="58">
        <v>473</v>
      </c>
      <c r="F7618" s="58">
        <v>24</v>
      </c>
      <c r="G7618" s="59">
        <v>3.2</v>
      </c>
      <c r="H7618" s="58" t="s">
        <v>1613</v>
      </c>
      <c r="I7618" s="59">
        <v>4.49</v>
      </c>
      <c r="J7618">
        <v>1</v>
      </c>
      <c r="K7618" s="191"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1.18</v>
      </c>
      <c r="L7618" s="192" t="str">
        <f t="shared" si="118"/>
        <v>Beer473</v>
      </c>
      <c r="M7618" s="191">
        <f>VLOOKUP(L7618,'Slope %'!C:D,2,0)</f>
        <v>0.12</v>
      </c>
    </row>
    <row r="7619" spans="1:13" x14ac:dyDescent="0.25">
      <c r="A7619">
        <v>69605</v>
      </c>
      <c r="B7619" s="58" t="s">
        <v>5988</v>
      </c>
      <c r="C7619" s="58" t="s">
        <v>673</v>
      </c>
      <c r="D7619" s="58" t="s">
        <v>750</v>
      </c>
      <c r="E7619" s="58">
        <v>2840</v>
      </c>
      <c r="F7619" s="58">
        <v>3</v>
      </c>
      <c r="G7619" s="59">
        <v>7</v>
      </c>
      <c r="H7619" s="58" t="s">
        <v>419</v>
      </c>
      <c r="I7619" s="59">
        <v>22.99</v>
      </c>
      <c r="J7619">
        <v>8</v>
      </c>
      <c r="K7619" s="191"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15.52</v>
      </c>
      <c r="L7619" s="192" t="str">
        <f t="shared" ref="L7619:L7682" si="119">(_xlfn.CONCAT(C7619,E7619))</f>
        <v>Ready to Drink2840</v>
      </c>
      <c r="M7619" s="191">
        <f>VLOOKUP(L7619,'Slope %'!C:D,2,0)</f>
        <v>7.0000000000000007E-2</v>
      </c>
    </row>
    <row r="7620" spans="1:13" x14ac:dyDescent="0.25">
      <c r="A7620">
        <v>69608</v>
      </c>
      <c r="B7620" s="58" t="s">
        <v>5989</v>
      </c>
      <c r="C7620" s="58" t="s">
        <v>673</v>
      </c>
      <c r="D7620" s="58" t="s">
        <v>1264</v>
      </c>
      <c r="E7620" s="58">
        <v>4260</v>
      </c>
      <c r="F7620" s="58">
        <v>2</v>
      </c>
      <c r="G7620" s="59">
        <v>7</v>
      </c>
      <c r="H7620" s="58" t="s">
        <v>600</v>
      </c>
      <c r="I7620" s="59">
        <v>32.99</v>
      </c>
      <c r="J7620">
        <v>12</v>
      </c>
      <c r="K7620" s="191"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23.28</v>
      </c>
      <c r="L7620" s="192" t="str">
        <f t="shared" si="119"/>
        <v>Ready to Drink4260</v>
      </c>
      <c r="M7620" s="191">
        <f>VLOOKUP(L7620,'Slope %'!C:D,2,0)</f>
        <v>7.0000000000000007E-2</v>
      </c>
    </row>
    <row r="7621" spans="1:13" x14ac:dyDescent="0.25">
      <c r="A7621">
        <v>69608</v>
      </c>
      <c r="B7621" s="58" t="s">
        <v>5989</v>
      </c>
      <c r="C7621" s="58" t="s">
        <v>673</v>
      </c>
      <c r="D7621" s="58" t="s">
        <v>1264</v>
      </c>
      <c r="E7621" s="58">
        <v>4260</v>
      </c>
      <c r="F7621" s="58">
        <v>2</v>
      </c>
      <c r="G7621" s="59">
        <v>7</v>
      </c>
      <c r="H7621" s="58" t="s">
        <v>600</v>
      </c>
      <c r="I7621" s="59">
        <v>32.99</v>
      </c>
      <c r="J7621">
        <v>12</v>
      </c>
      <c r="K7621" s="191"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23.28</v>
      </c>
      <c r="L7621" s="192" t="str">
        <f t="shared" si="119"/>
        <v>Ready to Drink4260</v>
      </c>
      <c r="M7621" s="191">
        <f>VLOOKUP(L7621,'Slope %'!C:D,2,0)</f>
        <v>7.0000000000000007E-2</v>
      </c>
    </row>
    <row r="7622" spans="1:13" x14ac:dyDescent="0.25">
      <c r="A7622">
        <v>69611</v>
      </c>
      <c r="B7622" s="58" t="s">
        <v>5990</v>
      </c>
      <c r="C7622" s="58" t="s">
        <v>410</v>
      </c>
      <c r="D7622" s="58" t="s">
        <v>717</v>
      </c>
      <c r="E7622" s="58">
        <v>473</v>
      </c>
      <c r="F7622" s="58">
        <v>24</v>
      </c>
      <c r="G7622" s="59">
        <v>6.5</v>
      </c>
      <c r="H7622" s="58" t="s">
        <v>2781</v>
      </c>
      <c r="I7622" s="59">
        <v>4.8499999999999996</v>
      </c>
      <c r="J7622">
        <v>1</v>
      </c>
      <c r="K7622" s="191"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2.4</v>
      </c>
      <c r="L7622" s="192" t="str">
        <f t="shared" si="119"/>
        <v>Beer473</v>
      </c>
      <c r="M7622" s="191">
        <f>VLOOKUP(L7622,'Slope %'!C:D,2,0)</f>
        <v>0.12</v>
      </c>
    </row>
    <row r="7623" spans="1:13" x14ac:dyDescent="0.25">
      <c r="A7623">
        <v>69611</v>
      </c>
      <c r="B7623" s="58" t="s">
        <v>5990</v>
      </c>
      <c r="C7623" s="58" t="s">
        <v>410</v>
      </c>
      <c r="D7623" s="58" t="s">
        <v>717</v>
      </c>
      <c r="E7623" s="58">
        <v>473</v>
      </c>
      <c r="F7623" s="58">
        <v>24</v>
      </c>
      <c r="G7623" s="59">
        <v>6.5</v>
      </c>
      <c r="H7623" s="58" t="s">
        <v>2781</v>
      </c>
      <c r="I7623" s="59">
        <v>4.8499999999999996</v>
      </c>
      <c r="J7623">
        <v>1</v>
      </c>
      <c r="K7623" s="191"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2.4</v>
      </c>
      <c r="L7623" s="192" t="str">
        <f t="shared" si="119"/>
        <v>Beer473</v>
      </c>
      <c r="M7623" s="191">
        <f>VLOOKUP(L7623,'Slope %'!C:D,2,0)</f>
        <v>0.12</v>
      </c>
    </row>
    <row r="7624" spans="1:13" x14ac:dyDescent="0.25">
      <c r="A7624">
        <v>69633</v>
      </c>
      <c r="B7624" s="58" t="s">
        <v>5991</v>
      </c>
      <c r="C7624" s="58" t="s">
        <v>423</v>
      </c>
      <c r="D7624" s="58" t="s">
        <v>602</v>
      </c>
      <c r="E7624" s="58">
        <v>750</v>
      </c>
      <c r="F7624" s="58">
        <v>12</v>
      </c>
      <c r="G7624" s="59">
        <v>12.4</v>
      </c>
      <c r="H7624" s="58" t="s">
        <v>425</v>
      </c>
      <c r="I7624" s="59">
        <v>25.99</v>
      </c>
      <c r="J7624">
        <v>1</v>
      </c>
      <c r="K7624" s="191"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7.26</v>
      </c>
      <c r="L7624" s="192" t="str">
        <f t="shared" si="119"/>
        <v>Wine750</v>
      </c>
      <c r="M7624" s="191">
        <f>VLOOKUP(L7624,'Slope %'!C:D,2,0)</f>
        <v>0.1</v>
      </c>
    </row>
    <row r="7625" spans="1:13" x14ac:dyDescent="0.25">
      <c r="A7625">
        <v>69639</v>
      </c>
      <c r="B7625" s="58" t="s">
        <v>5992</v>
      </c>
      <c r="C7625" s="58" t="s">
        <v>423</v>
      </c>
      <c r="D7625" s="58" t="s">
        <v>473</v>
      </c>
      <c r="E7625" s="58">
        <v>750</v>
      </c>
      <c r="F7625" s="58">
        <v>12</v>
      </c>
      <c r="G7625" s="59">
        <v>8.9</v>
      </c>
      <c r="H7625" s="58" t="s">
        <v>421</v>
      </c>
      <c r="I7625" s="59">
        <v>14.99</v>
      </c>
      <c r="J7625">
        <v>1</v>
      </c>
      <c r="K7625" s="191"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5.21</v>
      </c>
      <c r="L7625" s="192" t="str">
        <f t="shared" si="119"/>
        <v>Wine750</v>
      </c>
      <c r="M7625" s="191">
        <f>VLOOKUP(L7625,'Slope %'!C:D,2,0)</f>
        <v>0.1</v>
      </c>
    </row>
    <row r="7626" spans="1:13" x14ac:dyDescent="0.25">
      <c r="A7626">
        <v>69641</v>
      </c>
      <c r="B7626" s="58" t="s">
        <v>5993</v>
      </c>
      <c r="C7626" s="58" t="s">
        <v>423</v>
      </c>
      <c r="D7626" s="58" t="s">
        <v>465</v>
      </c>
      <c r="E7626" s="58">
        <v>750</v>
      </c>
      <c r="F7626" s="58">
        <v>12</v>
      </c>
      <c r="G7626" s="59">
        <v>5</v>
      </c>
      <c r="H7626" s="58" t="s">
        <v>474</v>
      </c>
      <c r="I7626" s="59">
        <v>21.99</v>
      </c>
      <c r="J7626">
        <v>1</v>
      </c>
      <c r="K7626" s="191"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2.93</v>
      </c>
      <c r="L7626" s="192" t="str">
        <f t="shared" si="119"/>
        <v>Wine750</v>
      </c>
      <c r="M7626" s="191">
        <f>VLOOKUP(L7626,'Slope %'!C:D,2,0)</f>
        <v>0.1</v>
      </c>
    </row>
    <row r="7627" spans="1:13" x14ac:dyDescent="0.25">
      <c r="A7627">
        <v>69647</v>
      </c>
      <c r="B7627" s="58" t="s">
        <v>5994</v>
      </c>
      <c r="C7627" s="58" t="s">
        <v>673</v>
      </c>
      <c r="D7627" s="58" t="s">
        <v>750</v>
      </c>
      <c r="E7627" s="58">
        <v>473</v>
      </c>
      <c r="F7627" s="58">
        <v>24</v>
      </c>
      <c r="G7627" s="59">
        <v>7</v>
      </c>
      <c r="H7627" s="58" t="s">
        <v>419</v>
      </c>
      <c r="I7627" s="59">
        <v>3.99</v>
      </c>
      <c r="J7627">
        <v>1</v>
      </c>
      <c r="K7627" s="191"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2.74</v>
      </c>
      <c r="L7627" s="192" t="str">
        <f t="shared" si="119"/>
        <v>Ready to Drink473</v>
      </c>
      <c r="M7627" s="191">
        <f>VLOOKUP(L7627,'Slope %'!C:D,2,0)</f>
        <v>0.12</v>
      </c>
    </row>
    <row r="7628" spans="1:13" x14ac:dyDescent="0.25">
      <c r="A7628">
        <v>69652</v>
      </c>
      <c r="B7628" s="58" t="s">
        <v>5995</v>
      </c>
      <c r="C7628" s="58" t="s">
        <v>673</v>
      </c>
      <c r="D7628" s="58" t="s">
        <v>750</v>
      </c>
      <c r="E7628" s="58">
        <v>4260</v>
      </c>
      <c r="F7628" s="58">
        <v>2</v>
      </c>
      <c r="G7628" s="59">
        <v>7</v>
      </c>
      <c r="H7628" s="58" t="s">
        <v>419</v>
      </c>
      <c r="I7628" s="59">
        <v>31.49</v>
      </c>
      <c r="J7628">
        <v>12</v>
      </c>
      <c r="K7628" s="191"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23.28</v>
      </c>
      <c r="L7628" s="192" t="str">
        <f t="shared" si="119"/>
        <v>Ready to Drink4260</v>
      </c>
      <c r="M7628" s="191">
        <f>VLOOKUP(L7628,'Slope %'!C:D,2,0)</f>
        <v>7.0000000000000007E-2</v>
      </c>
    </row>
    <row r="7629" spans="1:13" x14ac:dyDescent="0.25">
      <c r="A7629">
        <v>69654</v>
      </c>
      <c r="B7629" s="58" t="s">
        <v>5996</v>
      </c>
      <c r="C7629" s="58" t="s">
        <v>423</v>
      </c>
      <c r="D7629" s="58" t="s">
        <v>575</v>
      </c>
      <c r="E7629" s="58">
        <v>750</v>
      </c>
      <c r="F7629" s="58">
        <v>12</v>
      </c>
      <c r="G7629" s="59">
        <v>7</v>
      </c>
      <c r="H7629" s="58" t="s">
        <v>561</v>
      </c>
      <c r="I7629" s="59">
        <v>15.99</v>
      </c>
      <c r="J7629">
        <v>1</v>
      </c>
      <c r="K7629" s="191"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4.0999999999999996</v>
      </c>
      <c r="L7629" s="192" t="str">
        <f t="shared" si="119"/>
        <v>Wine750</v>
      </c>
      <c r="M7629" s="191">
        <f>VLOOKUP(L7629,'Slope %'!C:D,2,0)</f>
        <v>0.1</v>
      </c>
    </row>
    <row r="7630" spans="1:13" x14ac:dyDescent="0.25">
      <c r="A7630">
        <v>69655</v>
      </c>
      <c r="B7630" s="58" t="s">
        <v>5997</v>
      </c>
      <c r="C7630" s="58" t="s">
        <v>423</v>
      </c>
      <c r="D7630" s="58" t="s">
        <v>538</v>
      </c>
      <c r="E7630" s="58">
        <v>750</v>
      </c>
      <c r="F7630" s="58">
        <v>12</v>
      </c>
      <c r="G7630" s="59">
        <v>8</v>
      </c>
      <c r="H7630" s="58" t="s">
        <v>561</v>
      </c>
      <c r="I7630" s="59">
        <v>15.99</v>
      </c>
      <c r="J7630">
        <v>1</v>
      </c>
      <c r="K7630" s="191"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4.68</v>
      </c>
      <c r="L7630" s="192" t="str">
        <f t="shared" si="119"/>
        <v>Wine750</v>
      </c>
      <c r="M7630" s="191">
        <f>VLOOKUP(L7630,'Slope %'!C:D,2,0)</f>
        <v>0.1</v>
      </c>
    </row>
    <row r="7631" spans="1:13" x14ac:dyDescent="0.25">
      <c r="A7631">
        <v>69660</v>
      </c>
      <c r="B7631" s="58" t="s">
        <v>5998</v>
      </c>
      <c r="C7631" s="58" t="s">
        <v>423</v>
      </c>
      <c r="D7631" s="58" t="s">
        <v>476</v>
      </c>
      <c r="E7631" s="58">
        <v>750</v>
      </c>
      <c r="F7631" s="58">
        <v>12</v>
      </c>
      <c r="G7631" s="59">
        <v>14</v>
      </c>
      <c r="H7631" s="58" t="s">
        <v>507</v>
      </c>
      <c r="I7631" s="59">
        <v>28.99</v>
      </c>
      <c r="J7631">
        <v>1</v>
      </c>
      <c r="K7631" s="191"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8.1999999999999993</v>
      </c>
      <c r="L7631" s="192" t="str">
        <f t="shared" si="119"/>
        <v>Wine750</v>
      </c>
      <c r="M7631" s="191">
        <f>VLOOKUP(L7631,'Slope %'!C:D,2,0)</f>
        <v>0.1</v>
      </c>
    </row>
    <row r="7632" spans="1:13" x14ac:dyDescent="0.25">
      <c r="A7632">
        <v>69662</v>
      </c>
      <c r="B7632" s="58" t="s">
        <v>5999</v>
      </c>
      <c r="C7632" s="58" t="s">
        <v>423</v>
      </c>
      <c r="D7632" s="58" t="s">
        <v>538</v>
      </c>
      <c r="E7632" s="58">
        <v>750</v>
      </c>
      <c r="F7632" s="58">
        <v>12</v>
      </c>
      <c r="G7632" s="59">
        <v>12.5</v>
      </c>
      <c r="H7632" s="58" t="s">
        <v>521</v>
      </c>
      <c r="I7632" s="59">
        <v>26.99</v>
      </c>
      <c r="J7632">
        <v>1</v>
      </c>
      <c r="K7632" s="191"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7.32</v>
      </c>
      <c r="L7632" s="192" t="str">
        <f t="shared" si="119"/>
        <v>Wine750</v>
      </c>
      <c r="M7632" s="191">
        <f>VLOOKUP(L7632,'Slope %'!C:D,2,0)</f>
        <v>0.1</v>
      </c>
    </row>
    <row r="7633" spans="1:13" x14ac:dyDescent="0.25">
      <c r="A7633">
        <v>69666</v>
      </c>
      <c r="B7633" s="58" t="s">
        <v>6000</v>
      </c>
      <c r="C7633" s="58" t="s">
        <v>423</v>
      </c>
      <c r="D7633" s="58" t="s">
        <v>476</v>
      </c>
      <c r="E7633" s="58">
        <v>750</v>
      </c>
      <c r="F7633" s="58">
        <v>6</v>
      </c>
      <c r="G7633" s="59">
        <v>14</v>
      </c>
      <c r="H7633" s="58" t="s">
        <v>799</v>
      </c>
      <c r="I7633" s="59">
        <v>49.99</v>
      </c>
      <c r="J7633">
        <v>1</v>
      </c>
      <c r="K7633" s="191"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8.1999999999999993</v>
      </c>
      <c r="L7633" s="192" t="str">
        <f t="shared" si="119"/>
        <v>Wine750</v>
      </c>
      <c r="M7633" s="191">
        <f>VLOOKUP(L7633,'Slope %'!C:D,2,0)</f>
        <v>0.1</v>
      </c>
    </row>
    <row r="7634" spans="1:13" x14ac:dyDescent="0.25">
      <c r="A7634">
        <v>69668</v>
      </c>
      <c r="B7634" s="58" t="s">
        <v>6001</v>
      </c>
      <c r="C7634" s="58" t="s">
        <v>414</v>
      </c>
      <c r="D7634" s="58" t="s">
        <v>533</v>
      </c>
      <c r="E7634" s="58">
        <v>750</v>
      </c>
      <c r="F7634" s="58">
        <v>6</v>
      </c>
      <c r="G7634" s="59">
        <v>20</v>
      </c>
      <c r="H7634" s="58" t="s">
        <v>6002</v>
      </c>
      <c r="I7634" s="59">
        <v>37.99</v>
      </c>
      <c r="J7634">
        <v>1</v>
      </c>
      <c r="K7634" s="191"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11.71</v>
      </c>
      <c r="L7634" s="192" t="str">
        <f t="shared" si="119"/>
        <v>Spirits750</v>
      </c>
      <c r="M7634" s="191">
        <f>VLOOKUP(L7634,'Slope %'!C:D,2,0)</f>
        <v>7.0000000000000007E-2</v>
      </c>
    </row>
    <row r="7635" spans="1:13" x14ac:dyDescent="0.25">
      <c r="A7635">
        <v>69672</v>
      </c>
      <c r="B7635" s="58" t="s">
        <v>6003</v>
      </c>
      <c r="C7635" s="58" t="s">
        <v>414</v>
      </c>
      <c r="D7635" s="58" t="s">
        <v>566</v>
      </c>
      <c r="E7635" s="58">
        <v>750</v>
      </c>
      <c r="F7635" s="58">
        <v>6</v>
      </c>
      <c r="G7635" s="59">
        <v>17</v>
      </c>
      <c r="H7635" s="58" t="s">
        <v>6002</v>
      </c>
      <c r="I7635" s="59">
        <v>37.200000000000003</v>
      </c>
      <c r="J7635">
        <v>1</v>
      </c>
      <c r="K7635" s="191"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9.9499999999999993</v>
      </c>
      <c r="L7635" s="192" t="str">
        <f t="shared" si="119"/>
        <v>Spirits750</v>
      </c>
      <c r="M7635" s="191">
        <f>VLOOKUP(L7635,'Slope %'!C:D,2,0)</f>
        <v>7.0000000000000007E-2</v>
      </c>
    </row>
    <row r="7636" spans="1:13" x14ac:dyDescent="0.25">
      <c r="A7636">
        <v>69676</v>
      </c>
      <c r="B7636" s="58" t="s">
        <v>6004</v>
      </c>
      <c r="C7636" s="58" t="s">
        <v>423</v>
      </c>
      <c r="D7636" s="58" t="s">
        <v>473</v>
      </c>
      <c r="E7636" s="58">
        <v>750</v>
      </c>
      <c r="F7636" s="58">
        <v>12</v>
      </c>
      <c r="G7636" s="59">
        <v>12.5</v>
      </c>
      <c r="H7636" s="58" t="s">
        <v>591</v>
      </c>
      <c r="I7636" s="59">
        <v>13.99</v>
      </c>
      <c r="J7636">
        <v>1</v>
      </c>
      <c r="K7636" s="191"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7.32</v>
      </c>
      <c r="L7636" s="192" t="str">
        <f t="shared" si="119"/>
        <v>Wine750</v>
      </c>
      <c r="M7636" s="191">
        <f>VLOOKUP(L7636,'Slope %'!C:D,2,0)</f>
        <v>0.1</v>
      </c>
    </row>
    <row r="7637" spans="1:13" x14ac:dyDescent="0.25">
      <c r="A7637">
        <v>69685</v>
      </c>
      <c r="B7637" s="58" t="s">
        <v>6005</v>
      </c>
      <c r="C7637" s="58" t="s">
        <v>423</v>
      </c>
      <c r="D7637" s="58" t="s">
        <v>465</v>
      </c>
      <c r="E7637" s="58">
        <v>750</v>
      </c>
      <c r="F7637" s="58">
        <v>12</v>
      </c>
      <c r="G7637" s="59">
        <v>14</v>
      </c>
      <c r="H7637" s="58" t="s">
        <v>456</v>
      </c>
      <c r="I7637" s="59">
        <v>16.989999999999998</v>
      </c>
      <c r="J7637">
        <v>1</v>
      </c>
      <c r="K7637" s="191"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8.1999999999999993</v>
      </c>
      <c r="L7637" s="192" t="str">
        <f t="shared" si="119"/>
        <v>Wine750</v>
      </c>
      <c r="M7637" s="191">
        <f>VLOOKUP(L7637,'Slope %'!C:D,2,0)</f>
        <v>0.1</v>
      </c>
    </row>
    <row r="7638" spans="1:13" x14ac:dyDescent="0.25">
      <c r="A7638">
        <v>69686</v>
      </c>
      <c r="B7638" s="58" t="s">
        <v>6006</v>
      </c>
      <c r="C7638" s="58" t="s">
        <v>423</v>
      </c>
      <c r="D7638" s="58" t="s">
        <v>440</v>
      </c>
      <c r="E7638" s="58">
        <v>750</v>
      </c>
      <c r="F7638" s="58">
        <v>6</v>
      </c>
      <c r="G7638" s="59">
        <v>9.9999999999999995E-8</v>
      </c>
      <c r="H7638" s="58" t="s">
        <v>539</v>
      </c>
      <c r="I7638" s="59">
        <v>13.99</v>
      </c>
      <c r="J7638">
        <v>1</v>
      </c>
      <c r="K7638" s="191"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0</v>
      </c>
      <c r="L7638" s="192" t="str">
        <f t="shared" si="119"/>
        <v>Wine750</v>
      </c>
      <c r="M7638" s="191">
        <f>VLOOKUP(L7638,'Slope %'!C:D,2,0)</f>
        <v>0.1</v>
      </c>
    </row>
    <row r="7639" spans="1:13" x14ac:dyDescent="0.25">
      <c r="A7639">
        <v>69687</v>
      </c>
      <c r="B7639" s="58" t="s">
        <v>6007</v>
      </c>
      <c r="C7639" s="58" t="s">
        <v>410</v>
      </c>
      <c r="D7639" s="58" t="s">
        <v>621</v>
      </c>
      <c r="E7639" s="58">
        <v>355</v>
      </c>
      <c r="F7639" s="58">
        <v>24</v>
      </c>
      <c r="G7639" s="59">
        <v>2</v>
      </c>
      <c r="H7639" s="58" t="s">
        <v>1855</v>
      </c>
      <c r="I7639" s="59">
        <v>3.49</v>
      </c>
      <c r="J7639">
        <v>1</v>
      </c>
      <c r="K7639" s="191"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0.55000000000000004</v>
      </c>
      <c r="L7639" s="192" t="str">
        <f t="shared" si="119"/>
        <v>Beer355</v>
      </c>
      <c r="M7639" s="191">
        <f>VLOOKUP(L7639,'Slope %'!C:D,2,0)</f>
        <v>0.12</v>
      </c>
    </row>
    <row r="7640" spans="1:13" x14ac:dyDescent="0.25">
      <c r="A7640">
        <v>69687</v>
      </c>
      <c r="B7640" s="58" t="s">
        <v>6007</v>
      </c>
      <c r="C7640" s="58" t="s">
        <v>410</v>
      </c>
      <c r="D7640" s="58" t="s">
        <v>621</v>
      </c>
      <c r="E7640" s="58">
        <v>355</v>
      </c>
      <c r="F7640" s="58">
        <v>24</v>
      </c>
      <c r="G7640" s="59">
        <v>2</v>
      </c>
      <c r="H7640" s="58" t="s">
        <v>1855</v>
      </c>
      <c r="I7640" s="59">
        <v>3.49</v>
      </c>
      <c r="J7640">
        <v>1</v>
      </c>
      <c r="K7640" s="191"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0.55000000000000004</v>
      </c>
      <c r="L7640" s="192" t="str">
        <f t="shared" si="119"/>
        <v>Beer355</v>
      </c>
      <c r="M7640" s="191">
        <f>VLOOKUP(L7640,'Slope %'!C:D,2,0)</f>
        <v>0.12</v>
      </c>
    </row>
    <row r="7641" spans="1:13" x14ac:dyDescent="0.25">
      <c r="A7641">
        <v>69688</v>
      </c>
      <c r="B7641" s="58" t="s">
        <v>6008</v>
      </c>
      <c r="C7641" s="58" t="s">
        <v>673</v>
      </c>
      <c r="D7641" s="58" t="s">
        <v>750</v>
      </c>
      <c r="E7641" s="58">
        <v>473</v>
      </c>
      <c r="F7641" s="58">
        <v>24</v>
      </c>
      <c r="G7641" s="59">
        <v>7</v>
      </c>
      <c r="H7641" s="58" t="s">
        <v>3809</v>
      </c>
      <c r="I7641" s="59">
        <v>4.1900000000000004</v>
      </c>
      <c r="J7641">
        <v>1</v>
      </c>
      <c r="K7641" s="191"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2.74</v>
      </c>
      <c r="L7641" s="192" t="str">
        <f t="shared" si="119"/>
        <v>Ready to Drink473</v>
      </c>
      <c r="M7641" s="191">
        <f>VLOOKUP(L7641,'Slope %'!C:D,2,0)</f>
        <v>0.12</v>
      </c>
    </row>
    <row r="7642" spans="1:13" x14ac:dyDescent="0.25">
      <c r="A7642">
        <v>69688</v>
      </c>
      <c r="B7642" s="58" t="s">
        <v>6008</v>
      </c>
      <c r="C7642" s="58" t="s">
        <v>673</v>
      </c>
      <c r="D7642" s="58" t="s">
        <v>750</v>
      </c>
      <c r="E7642" s="58">
        <v>473</v>
      </c>
      <c r="F7642" s="58">
        <v>24</v>
      </c>
      <c r="G7642" s="59">
        <v>7</v>
      </c>
      <c r="H7642" s="58" t="s">
        <v>3809</v>
      </c>
      <c r="I7642" s="59">
        <v>4.1900000000000004</v>
      </c>
      <c r="J7642">
        <v>1</v>
      </c>
      <c r="K7642" s="191"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2.74</v>
      </c>
      <c r="L7642" s="192" t="str">
        <f t="shared" si="119"/>
        <v>Ready to Drink473</v>
      </c>
      <c r="M7642" s="191">
        <f>VLOOKUP(L7642,'Slope %'!C:D,2,0)</f>
        <v>0.12</v>
      </c>
    </row>
    <row r="7643" spans="1:13" x14ac:dyDescent="0.25">
      <c r="A7643">
        <v>69691</v>
      </c>
      <c r="B7643" s="58" t="s">
        <v>6009</v>
      </c>
      <c r="C7643" s="58" t="s">
        <v>673</v>
      </c>
      <c r="D7643" s="58" t="s">
        <v>674</v>
      </c>
      <c r="E7643" s="58">
        <v>710</v>
      </c>
      <c r="F7643" s="58">
        <v>12</v>
      </c>
      <c r="G7643" s="59">
        <v>7</v>
      </c>
      <c r="H7643" s="58" t="s">
        <v>3809</v>
      </c>
      <c r="I7643" s="59">
        <v>5.49</v>
      </c>
      <c r="J7643">
        <v>1</v>
      </c>
      <c r="K7643" s="191"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3.88</v>
      </c>
      <c r="L7643" s="192" t="str">
        <f t="shared" si="119"/>
        <v>Ready to Drink710</v>
      </c>
      <c r="M7643" s="191">
        <f>VLOOKUP(L7643,'Slope %'!C:D,2,0)</f>
        <v>0.12</v>
      </c>
    </row>
    <row r="7644" spans="1:13" x14ac:dyDescent="0.25">
      <c r="A7644">
        <v>69691</v>
      </c>
      <c r="B7644" s="58" t="s">
        <v>6009</v>
      </c>
      <c r="C7644" s="58" t="s">
        <v>673</v>
      </c>
      <c r="D7644" s="58" t="s">
        <v>674</v>
      </c>
      <c r="E7644" s="58">
        <v>710</v>
      </c>
      <c r="F7644" s="58">
        <v>12</v>
      </c>
      <c r="G7644" s="59">
        <v>7</v>
      </c>
      <c r="H7644" s="58" t="s">
        <v>3809</v>
      </c>
      <c r="I7644" s="59">
        <v>5.49</v>
      </c>
      <c r="J7644">
        <v>1</v>
      </c>
      <c r="K7644" s="191"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3.88</v>
      </c>
      <c r="L7644" s="192" t="str">
        <f t="shared" si="119"/>
        <v>Ready to Drink710</v>
      </c>
      <c r="M7644" s="191">
        <f>VLOOKUP(L7644,'Slope %'!C:D,2,0)</f>
        <v>0.12</v>
      </c>
    </row>
    <row r="7645" spans="1:13" x14ac:dyDescent="0.25">
      <c r="A7645">
        <v>69692</v>
      </c>
      <c r="B7645" s="58" t="s">
        <v>6010</v>
      </c>
      <c r="C7645" s="58" t="s">
        <v>410</v>
      </c>
      <c r="D7645" s="58" t="s">
        <v>717</v>
      </c>
      <c r="E7645" s="58">
        <v>355</v>
      </c>
      <c r="F7645" s="58">
        <v>24</v>
      </c>
      <c r="G7645" s="59">
        <v>7.8</v>
      </c>
      <c r="H7645" s="58" t="s">
        <v>1855</v>
      </c>
      <c r="I7645" s="59">
        <v>3.99</v>
      </c>
      <c r="J7645">
        <v>1</v>
      </c>
      <c r="K7645" s="191"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2.16</v>
      </c>
      <c r="L7645" s="192" t="str">
        <f t="shared" si="119"/>
        <v>Beer355</v>
      </c>
      <c r="M7645" s="191">
        <f>VLOOKUP(L7645,'Slope %'!C:D,2,0)</f>
        <v>0.12</v>
      </c>
    </row>
    <row r="7646" spans="1:13" x14ac:dyDescent="0.25">
      <c r="A7646">
        <v>69692</v>
      </c>
      <c r="B7646" s="58" t="s">
        <v>6010</v>
      </c>
      <c r="C7646" s="58" t="s">
        <v>410</v>
      </c>
      <c r="D7646" s="58" t="s">
        <v>717</v>
      </c>
      <c r="E7646" s="58">
        <v>355</v>
      </c>
      <c r="F7646" s="58">
        <v>24</v>
      </c>
      <c r="G7646" s="59">
        <v>7.8</v>
      </c>
      <c r="H7646" s="58" t="s">
        <v>1855</v>
      </c>
      <c r="I7646" s="59">
        <v>3.99</v>
      </c>
      <c r="J7646">
        <v>1</v>
      </c>
      <c r="K7646" s="191"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2.16</v>
      </c>
      <c r="L7646" s="192" t="str">
        <f t="shared" si="119"/>
        <v>Beer355</v>
      </c>
      <c r="M7646" s="191">
        <f>VLOOKUP(L7646,'Slope %'!C:D,2,0)</f>
        <v>0.12</v>
      </c>
    </row>
    <row r="7647" spans="1:13" x14ac:dyDescent="0.25">
      <c r="A7647">
        <v>69693</v>
      </c>
      <c r="B7647" s="58" t="s">
        <v>6011</v>
      </c>
      <c r="C7647" s="58" t="s">
        <v>423</v>
      </c>
      <c r="D7647" s="58" t="s">
        <v>520</v>
      </c>
      <c r="E7647" s="58">
        <v>750</v>
      </c>
      <c r="F7647" s="58">
        <v>6</v>
      </c>
      <c r="G7647" s="59">
        <v>9.9999999999999995E-8</v>
      </c>
      <c r="H7647" s="58" t="s">
        <v>539</v>
      </c>
      <c r="I7647" s="59">
        <v>13.99</v>
      </c>
      <c r="J7647">
        <v>1</v>
      </c>
      <c r="K7647" s="191"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0</v>
      </c>
      <c r="L7647" s="192" t="str">
        <f t="shared" si="119"/>
        <v>Wine750</v>
      </c>
      <c r="M7647" s="191">
        <f>VLOOKUP(L7647,'Slope %'!C:D,2,0)</f>
        <v>0.1</v>
      </c>
    </row>
    <row r="7648" spans="1:13" x14ac:dyDescent="0.25">
      <c r="A7648">
        <v>69694</v>
      </c>
      <c r="B7648" s="58" t="s">
        <v>6012</v>
      </c>
      <c r="C7648" s="58" t="s">
        <v>423</v>
      </c>
      <c r="D7648" s="58" t="s">
        <v>538</v>
      </c>
      <c r="E7648" s="58">
        <v>750</v>
      </c>
      <c r="F7648" s="58">
        <v>12</v>
      </c>
      <c r="G7648" s="59">
        <v>14</v>
      </c>
      <c r="H7648" s="58" t="s">
        <v>425</v>
      </c>
      <c r="I7648" s="59">
        <v>22.99</v>
      </c>
      <c r="J7648">
        <v>1</v>
      </c>
      <c r="K7648" s="191"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8.1999999999999993</v>
      </c>
      <c r="L7648" s="192" t="str">
        <f t="shared" si="119"/>
        <v>Wine750</v>
      </c>
      <c r="M7648" s="191">
        <f>VLOOKUP(L7648,'Slope %'!C:D,2,0)</f>
        <v>0.1</v>
      </c>
    </row>
    <row r="7649" spans="1:13" x14ac:dyDescent="0.25">
      <c r="A7649">
        <v>69695</v>
      </c>
      <c r="B7649" s="58" t="s">
        <v>6013</v>
      </c>
      <c r="C7649" s="58" t="s">
        <v>673</v>
      </c>
      <c r="D7649" s="58" t="s">
        <v>674</v>
      </c>
      <c r="E7649" s="58">
        <v>710</v>
      </c>
      <c r="F7649" s="58">
        <v>12</v>
      </c>
      <c r="G7649" s="59">
        <v>7</v>
      </c>
      <c r="H7649" s="58" t="s">
        <v>3809</v>
      </c>
      <c r="I7649" s="59">
        <v>5.49</v>
      </c>
      <c r="J7649">
        <v>1</v>
      </c>
      <c r="K7649" s="191"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3.88</v>
      </c>
      <c r="L7649" s="192" t="str">
        <f t="shared" si="119"/>
        <v>Ready to Drink710</v>
      </c>
      <c r="M7649" s="191">
        <f>VLOOKUP(L7649,'Slope %'!C:D,2,0)</f>
        <v>0.12</v>
      </c>
    </row>
    <row r="7650" spans="1:13" x14ac:dyDescent="0.25">
      <c r="A7650">
        <v>69695</v>
      </c>
      <c r="B7650" s="58" t="s">
        <v>6013</v>
      </c>
      <c r="C7650" s="58" t="s">
        <v>673</v>
      </c>
      <c r="D7650" s="58" t="s">
        <v>674</v>
      </c>
      <c r="E7650" s="58">
        <v>710</v>
      </c>
      <c r="F7650" s="58">
        <v>12</v>
      </c>
      <c r="G7650" s="59">
        <v>7</v>
      </c>
      <c r="H7650" s="58" t="s">
        <v>3809</v>
      </c>
      <c r="I7650" s="59">
        <v>5.49</v>
      </c>
      <c r="J7650">
        <v>1</v>
      </c>
      <c r="K7650" s="191"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3.88</v>
      </c>
      <c r="L7650" s="192" t="str">
        <f t="shared" si="119"/>
        <v>Ready to Drink710</v>
      </c>
      <c r="M7650" s="191">
        <f>VLOOKUP(L7650,'Slope %'!C:D,2,0)</f>
        <v>0.12</v>
      </c>
    </row>
    <row r="7651" spans="1:13" x14ac:dyDescent="0.25">
      <c r="A7651">
        <v>69697</v>
      </c>
      <c r="B7651" s="58" t="s">
        <v>6014</v>
      </c>
      <c r="C7651" s="58" t="s">
        <v>423</v>
      </c>
      <c r="D7651" s="58" t="s">
        <v>476</v>
      </c>
      <c r="E7651" s="58">
        <v>750</v>
      </c>
      <c r="F7651" s="58">
        <v>12</v>
      </c>
      <c r="G7651" s="59">
        <v>14</v>
      </c>
      <c r="H7651" s="58" t="s">
        <v>684</v>
      </c>
      <c r="I7651" s="59">
        <v>45.99</v>
      </c>
      <c r="J7651">
        <v>1</v>
      </c>
      <c r="K7651" s="191"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8.1999999999999993</v>
      </c>
      <c r="L7651" s="192" t="str">
        <f t="shared" si="119"/>
        <v>Wine750</v>
      </c>
      <c r="M7651" s="191">
        <f>VLOOKUP(L7651,'Slope %'!C:D,2,0)</f>
        <v>0.1</v>
      </c>
    </row>
    <row r="7652" spans="1:13" x14ac:dyDescent="0.25">
      <c r="A7652">
        <v>69700</v>
      </c>
      <c r="B7652" s="58" t="s">
        <v>6015</v>
      </c>
      <c r="C7652" s="58" t="s">
        <v>423</v>
      </c>
      <c r="D7652" s="58" t="s">
        <v>575</v>
      </c>
      <c r="E7652" s="58">
        <v>750</v>
      </c>
      <c r="F7652" s="58">
        <v>12</v>
      </c>
      <c r="G7652" s="59">
        <v>12.5</v>
      </c>
      <c r="H7652" s="58" t="s">
        <v>421</v>
      </c>
      <c r="I7652" s="59">
        <v>10.99</v>
      </c>
      <c r="J7652">
        <v>1</v>
      </c>
      <c r="K7652" s="191"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7.32</v>
      </c>
      <c r="L7652" s="192" t="str">
        <f t="shared" si="119"/>
        <v>Wine750</v>
      </c>
      <c r="M7652" s="191">
        <f>VLOOKUP(L7652,'Slope %'!C:D,2,0)</f>
        <v>0.1</v>
      </c>
    </row>
    <row r="7653" spans="1:13" x14ac:dyDescent="0.25">
      <c r="A7653">
        <v>69710</v>
      </c>
      <c r="B7653" s="58" t="s">
        <v>6016</v>
      </c>
      <c r="C7653" s="58" t="s">
        <v>423</v>
      </c>
      <c r="D7653" s="58" t="s">
        <v>602</v>
      </c>
      <c r="E7653" s="58">
        <v>750</v>
      </c>
      <c r="F7653" s="58">
        <v>12</v>
      </c>
      <c r="G7653" s="59">
        <v>14.5</v>
      </c>
      <c r="H7653" s="58" t="s">
        <v>456</v>
      </c>
      <c r="I7653" s="59">
        <v>16.989999999999998</v>
      </c>
      <c r="J7653">
        <v>1</v>
      </c>
      <c r="K7653" s="191"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8.49</v>
      </c>
      <c r="L7653" s="192" t="str">
        <f t="shared" si="119"/>
        <v>Wine750</v>
      </c>
      <c r="M7653" s="191">
        <f>VLOOKUP(L7653,'Slope %'!C:D,2,0)</f>
        <v>0.1</v>
      </c>
    </row>
    <row r="7654" spans="1:13" x14ac:dyDescent="0.25">
      <c r="A7654">
        <v>69711</v>
      </c>
      <c r="B7654" s="58" t="s">
        <v>6017</v>
      </c>
      <c r="C7654" s="58" t="s">
        <v>423</v>
      </c>
      <c r="D7654" s="58" t="s">
        <v>803</v>
      </c>
      <c r="E7654" s="58">
        <v>750</v>
      </c>
      <c r="F7654" s="58">
        <v>12</v>
      </c>
      <c r="G7654" s="59">
        <v>14.5</v>
      </c>
      <c r="H7654" s="58" t="s">
        <v>507</v>
      </c>
      <c r="I7654" s="59">
        <v>19.989999999999998</v>
      </c>
      <c r="J7654">
        <v>1</v>
      </c>
      <c r="K7654" s="191"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8.49</v>
      </c>
      <c r="L7654" s="192" t="str">
        <f t="shared" si="119"/>
        <v>Wine750</v>
      </c>
      <c r="M7654" s="191">
        <f>VLOOKUP(L7654,'Slope %'!C:D,2,0)</f>
        <v>0.1</v>
      </c>
    </row>
    <row r="7655" spans="1:13" x14ac:dyDescent="0.25">
      <c r="A7655">
        <v>69717</v>
      </c>
      <c r="B7655" s="58" t="s">
        <v>6018</v>
      </c>
      <c r="C7655" s="58" t="s">
        <v>423</v>
      </c>
      <c r="D7655" s="58" t="s">
        <v>575</v>
      </c>
      <c r="E7655" s="58">
        <v>750</v>
      </c>
      <c r="F7655" s="58">
        <v>12</v>
      </c>
      <c r="G7655" s="59">
        <v>13</v>
      </c>
      <c r="H7655" s="58" t="s">
        <v>539</v>
      </c>
      <c r="I7655" s="59">
        <v>21.99</v>
      </c>
      <c r="J7655">
        <v>1</v>
      </c>
      <c r="K7655" s="191"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7.61</v>
      </c>
      <c r="L7655" s="192" t="str">
        <f t="shared" si="119"/>
        <v>Wine750</v>
      </c>
      <c r="M7655" s="191">
        <f>VLOOKUP(L7655,'Slope %'!C:D,2,0)</f>
        <v>0.1</v>
      </c>
    </row>
    <row r="7656" spans="1:13" x14ac:dyDescent="0.25">
      <c r="A7656">
        <v>69732</v>
      </c>
      <c r="B7656" s="58" t="s">
        <v>6019</v>
      </c>
      <c r="C7656" s="58" t="s">
        <v>673</v>
      </c>
      <c r="D7656" s="58" t="s">
        <v>2505</v>
      </c>
      <c r="E7656" s="58">
        <v>4260</v>
      </c>
      <c r="F7656" s="58">
        <v>2</v>
      </c>
      <c r="G7656" s="59">
        <v>7</v>
      </c>
      <c r="H7656" s="58" t="s">
        <v>1399</v>
      </c>
      <c r="I7656" s="59">
        <v>32.979999999999997</v>
      </c>
      <c r="J7656">
        <v>12</v>
      </c>
      <c r="K7656" s="191"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23.28</v>
      </c>
      <c r="L7656" s="192" t="str">
        <f t="shared" si="119"/>
        <v>Ready to Drink4260</v>
      </c>
      <c r="M7656" s="191">
        <f>VLOOKUP(L7656,'Slope %'!C:D,2,0)</f>
        <v>7.0000000000000007E-2</v>
      </c>
    </row>
    <row r="7657" spans="1:13" x14ac:dyDescent="0.25">
      <c r="A7657">
        <v>69732</v>
      </c>
      <c r="B7657" s="58" t="s">
        <v>6019</v>
      </c>
      <c r="C7657" s="58" t="s">
        <v>673</v>
      </c>
      <c r="D7657" s="58" t="s">
        <v>2505</v>
      </c>
      <c r="E7657" s="58">
        <v>4260</v>
      </c>
      <c r="F7657" s="58">
        <v>2</v>
      </c>
      <c r="G7657" s="59">
        <v>7</v>
      </c>
      <c r="H7657" s="58" t="s">
        <v>1399</v>
      </c>
      <c r="I7657" s="59">
        <v>32.979999999999997</v>
      </c>
      <c r="J7657">
        <v>12</v>
      </c>
      <c r="K7657" s="191"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23.28</v>
      </c>
      <c r="L7657" s="192" t="str">
        <f t="shared" si="119"/>
        <v>Ready to Drink4260</v>
      </c>
      <c r="M7657" s="191">
        <f>VLOOKUP(L7657,'Slope %'!C:D,2,0)</f>
        <v>7.0000000000000007E-2</v>
      </c>
    </row>
    <row r="7658" spans="1:13" x14ac:dyDescent="0.25">
      <c r="A7658">
        <v>69733</v>
      </c>
      <c r="B7658" s="58" t="s">
        <v>6020</v>
      </c>
      <c r="C7658" s="58" t="s">
        <v>673</v>
      </c>
      <c r="D7658" s="58" t="s">
        <v>2505</v>
      </c>
      <c r="E7658" s="58">
        <v>473</v>
      </c>
      <c r="F7658" s="58">
        <v>24</v>
      </c>
      <c r="G7658" s="59">
        <v>7</v>
      </c>
      <c r="H7658" s="58" t="s">
        <v>1399</v>
      </c>
      <c r="I7658" s="59">
        <v>3.79</v>
      </c>
      <c r="J7658">
        <v>1</v>
      </c>
      <c r="K7658" s="191"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2.74</v>
      </c>
      <c r="L7658" s="192" t="str">
        <f t="shared" si="119"/>
        <v>Ready to Drink473</v>
      </c>
      <c r="M7658" s="191">
        <f>VLOOKUP(L7658,'Slope %'!C:D,2,0)</f>
        <v>0.12</v>
      </c>
    </row>
    <row r="7659" spans="1:13" x14ac:dyDescent="0.25">
      <c r="A7659">
        <v>69733</v>
      </c>
      <c r="B7659" s="58" t="s">
        <v>6020</v>
      </c>
      <c r="C7659" s="58" t="s">
        <v>673</v>
      </c>
      <c r="D7659" s="58" t="s">
        <v>2505</v>
      </c>
      <c r="E7659" s="58">
        <v>473</v>
      </c>
      <c r="F7659" s="58">
        <v>24</v>
      </c>
      <c r="G7659" s="59">
        <v>7</v>
      </c>
      <c r="H7659" s="58" t="s">
        <v>1399</v>
      </c>
      <c r="I7659" s="59">
        <v>3.79</v>
      </c>
      <c r="J7659">
        <v>1</v>
      </c>
      <c r="K7659" s="191"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2.74</v>
      </c>
      <c r="L7659" s="192" t="str">
        <f t="shared" si="119"/>
        <v>Ready to Drink473</v>
      </c>
      <c r="M7659" s="191">
        <f>VLOOKUP(L7659,'Slope %'!C:D,2,0)</f>
        <v>0.12</v>
      </c>
    </row>
    <row r="7660" spans="1:13" x14ac:dyDescent="0.25">
      <c r="A7660">
        <v>69734</v>
      </c>
      <c r="B7660" s="58" t="s">
        <v>6021</v>
      </c>
      <c r="C7660" s="58" t="s">
        <v>423</v>
      </c>
      <c r="D7660" s="58" t="s">
        <v>473</v>
      </c>
      <c r="E7660" s="58">
        <v>750</v>
      </c>
      <c r="F7660" s="58">
        <v>12</v>
      </c>
      <c r="G7660" s="59">
        <v>12.5</v>
      </c>
      <c r="H7660" s="58" t="s">
        <v>456</v>
      </c>
      <c r="I7660" s="59">
        <v>15.99</v>
      </c>
      <c r="J7660">
        <v>1</v>
      </c>
      <c r="K7660" s="191"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7.32</v>
      </c>
      <c r="L7660" s="192" t="str">
        <f t="shared" si="119"/>
        <v>Wine750</v>
      </c>
      <c r="M7660" s="191">
        <f>VLOOKUP(L7660,'Slope %'!C:D,2,0)</f>
        <v>0.1</v>
      </c>
    </row>
    <row r="7661" spans="1:13" x14ac:dyDescent="0.25">
      <c r="A7661">
        <v>69735</v>
      </c>
      <c r="B7661" s="58" t="s">
        <v>6022</v>
      </c>
      <c r="C7661" s="58" t="s">
        <v>423</v>
      </c>
      <c r="D7661" s="58" t="s">
        <v>476</v>
      </c>
      <c r="E7661" s="58">
        <v>750</v>
      </c>
      <c r="F7661" s="58">
        <v>12</v>
      </c>
      <c r="G7661" s="59">
        <v>13.5</v>
      </c>
      <c r="H7661" s="58" t="s">
        <v>456</v>
      </c>
      <c r="I7661" s="59">
        <v>15.99</v>
      </c>
      <c r="J7661">
        <v>1</v>
      </c>
      <c r="K7661" s="191"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7.9</v>
      </c>
      <c r="L7661" s="192" t="str">
        <f t="shared" si="119"/>
        <v>Wine750</v>
      </c>
      <c r="M7661" s="191">
        <f>VLOOKUP(L7661,'Slope %'!C:D,2,0)</f>
        <v>0.1</v>
      </c>
    </row>
    <row r="7662" spans="1:13" x14ac:dyDescent="0.25">
      <c r="A7662">
        <v>69736</v>
      </c>
      <c r="B7662" s="58" t="s">
        <v>6023</v>
      </c>
      <c r="C7662" s="58" t="s">
        <v>423</v>
      </c>
      <c r="D7662" s="58" t="s">
        <v>436</v>
      </c>
      <c r="E7662" s="58">
        <v>750</v>
      </c>
      <c r="F7662" s="58">
        <v>12</v>
      </c>
      <c r="G7662" s="59">
        <v>14</v>
      </c>
      <c r="H7662" s="58" t="s">
        <v>456</v>
      </c>
      <c r="I7662" s="59">
        <v>19.989999999999998</v>
      </c>
      <c r="J7662">
        <v>1</v>
      </c>
      <c r="K7662" s="191"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8.1999999999999993</v>
      </c>
      <c r="L7662" s="192" t="str">
        <f t="shared" si="119"/>
        <v>Wine750</v>
      </c>
      <c r="M7662" s="191">
        <f>VLOOKUP(L7662,'Slope %'!C:D,2,0)</f>
        <v>0.1</v>
      </c>
    </row>
    <row r="7663" spans="1:13" x14ac:dyDescent="0.25">
      <c r="A7663">
        <v>69737</v>
      </c>
      <c r="B7663" s="58" t="s">
        <v>6024</v>
      </c>
      <c r="C7663" s="58" t="s">
        <v>423</v>
      </c>
      <c r="D7663" s="58" t="s">
        <v>476</v>
      </c>
      <c r="E7663" s="58">
        <v>750</v>
      </c>
      <c r="F7663" s="58">
        <v>12</v>
      </c>
      <c r="G7663" s="59">
        <v>14</v>
      </c>
      <c r="H7663" s="58" t="s">
        <v>456</v>
      </c>
      <c r="I7663" s="59">
        <v>19.989999999999998</v>
      </c>
      <c r="J7663">
        <v>1</v>
      </c>
      <c r="K7663" s="191"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8.1999999999999993</v>
      </c>
      <c r="L7663" s="192" t="str">
        <f t="shared" si="119"/>
        <v>Wine750</v>
      </c>
      <c r="M7663" s="191">
        <f>VLOOKUP(L7663,'Slope %'!C:D,2,0)</f>
        <v>0.1</v>
      </c>
    </row>
    <row r="7664" spans="1:13" x14ac:dyDescent="0.25">
      <c r="A7664">
        <v>69738</v>
      </c>
      <c r="B7664" s="58" t="s">
        <v>6025</v>
      </c>
      <c r="C7664" s="58" t="s">
        <v>423</v>
      </c>
      <c r="D7664" s="58" t="s">
        <v>602</v>
      </c>
      <c r="E7664" s="58">
        <v>4000</v>
      </c>
      <c r="F7664" s="58">
        <v>4</v>
      </c>
      <c r="G7664" s="59">
        <v>13</v>
      </c>
      <c r="H7664" s="58" t="s">
        <v>425</v>
      </c>
      <c r="I7664" s="59">
        <v>46.99</v>
      </c>
      <c r="J7664">
        <v>1</v>
      </c>
      <c r="K7664" s="191"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33.81</v>
      </c>
      <c r="L7664" s="192" t="str">
        <f t="shared" si="119"/>
        <v>Wine4000</v>
      </c>
      <c r="M7664" s="191">
        <f>VLOOKUP(L7664,'Slope %'!C:D,2,0)</f>
        <v>0.05</v>
      </c>
    </row>
    <row r="7665" spans="1:13" x14ac:dyDescent="0.25">
      <c r="A7665">
        <v>69740</v>
      </c>
      <c r="B7665" s="58" t="s">
        <v>6026</v>
      </c>
      <c r="C7665" s="58" t="s">
        <v>423</v>
      </c>
      <c r="D7665" s="58" t="s">
        <v>476</v>
      </c>
      <c r="E7665" s="58">
        <v>750</v>
      </c>
      <c r="F7665" s="58">
        <v>12</v>
      </c>
      <c r="G7665" s="59">
        <v>14</v>
      </c>
      <c r="H7665" s="58" t="s">
        <v>1701</v>
      </c>
      <c r="I7665" s="59">
        <v>12.99</v>
      </c>
      <c r="J7665">
        <v>1</v>
      </c>
      <c r="K7665" s="191"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8.1999999999999993</v>
      </c>
      <c r="L7665" s="192" t="str">
        <f t="shared" si="119"/>
        <v>Wine750</v>
      </c>
      <c r="M7665" s="191">
        <f>VLOOKUP(L7665,'Slope %'!C:D,2,0)</f>
        <v>0.1</v>
      </c>
    </row>
    <row r="7666" spans="1:13" x14ac:dyDescent="0.25">
      <c r="A7666">
        <v>69741</v>
      </c>
      <c r="B7666" s="58" t="s">
        <v>6027</v>
      </c>
      <c r="C7666" s="58" t="s">
        <v>423</v>
      </c>
      <c r="D7666" s="58" t="s">
        <v>602</v>
      </c>
      <c r="E7666" s="58">
        <v>750</v>
      </c>
      <c r="F7666" s="58">
        <v>6</v>
      </c>
      <c r="G7666" s="59">
        <v>14</v>
      </c>
      <c r="H7666" s="58" t="s">
        <v>421</v>
      </c>
      <c r="I7666" s="59">
        <v>39.99</v>
      </c>
      <c r="J7666">
        <v>1</v>
      </c>
      <c r="K7666" s="191"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8.1999999999999993</v>
      </c>
      <c r="L7666" s="192" t="str">
        <f t="shared" si="119"/>
        <v>Wine750</v>
      </c>
      <c r="M7666" s="191">
        <f>VLOOKUP(L7666,'Slope %'!C:D,2,0)</f>
        <v>0.1</v>
      </c>
    </row>
    <row r="7667" spans="1:13" x14ac:dyDescent="0.25">
      <c r="A7667">
        <v>69743</v>
      </c>
      <c r="B7667" s="58" t="s">
        <v>6028</v>
      </c>
      <c r="C7667" s="58" t="s">
        <v>673</v>
      </c>
      <c r="D7667" s="58" t="s">
        <v>674</v>
      </c>
      <c r="E7667" s="58">
        <v>473</v>
      </c>
      <c r="F7667" s="58">
        <v>24</v>
      </c>
      <c r="G7667" s="59">
        <v>5</v>
      </c>
      <c r="H7667" s="58" t="s">
        <v>1399</v>
      </c>
      <c r="I7667" s="59">
        <v>3.99</v>
      </c>
      <c r="J7667">
        <v>1</v>
      </c>
      <c r="K7667" s="191"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1.96</v>
      </c>
      <c r="L7667" s="192" t="str">
        <f t="shared" si="119"/>
        <v>Ready to Drink473</v>
      </c>
      <c r="M7667" s="191">
        <f>VLOOKUP(L7667,'Slope %'!C:D,2,0)</f>
        <v>0.12</v>
      </c>
    </row>
    <row r="7668" spans="1:13" x14ac:dyDescent="0.25">
      <c r="A7668">
        <v>69743</v>
      </c>
      <c r="B7668" s="58" t="s">
        <v>6028</v>
      </c>
      <c r="C7668" s="58" t="s">
        <v>673</v>
      </c>
      <c r="D7668" s="58" t="s">
        <v>674</v>
      </c>
      <c r="E7668" s="58">
        <v>473</v>
      </c>
      <c r="F7668" s="58">
        <v>24</v>
      </c>
      <c r="G7668" s="59">
        <v>5</v>
      </c>
      <c r="H7668" s="58" t="s">
        <v>1399</v>
      </c>
      <c r="I7668" s="59">
        <v>3.99</v>
      </c>
      <c r="J7668">
        <v>1</v>
      </c>
      <c r="K7668" s="191"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1.96</v>
      </c>
      <c r="L7668" s="192" t="str">
        <f t="shared" si="119"/>
        <v>Ready to Drink473</v>
      </c>
      <c r="M7668" s="191">
        <f>VLOOKUP(L7668,'Slope %'!C:D,2,0)</f>
        <v>0.12</v>
      </c>
    </row>
    <row r="7669" spans="1:13" x14ac:dyDescent="0.25">
      <c r="A7669">
        <v>69744</v>
      </c>
      <c r="B7669" s="58" t="s">
        <v>6029</v>
      </c>
      <c r="C7669" s="58" t="s">
        <v>423</v>
      </c>
      <c r="D7669" s="58" t="s">
        <v>465</v>
      </c>
      <c r="E7669" s="58">
        <v>750</v>
      </c>
      <c r="F7669" s="58">
        <v>12</v>
      </c>
      <c r="G7669" s="59">
        <v>13</v>
      </c>
      <c r="H7669" s="58" t="s">
        <v>421</v>
      </c>
      <c r="I7669" s="59">
        <v>21.99</v>
      </c>
      <c r="J7669">
        <v>1</v>
      </c>
      <c r="K7669" s="191"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7.61</v>
      </c>
      <c r="L7669" s="192" t="str">
        <f t="shared" si="119"/>
        <v>Wine750</v>
      </c>
      <c r="M7669" s="191">
        <f>VLOOKUP(L7669,'Slope %'!C:D,2,0)</f>
        <v>0.1</v>
      </c>
    </row>
    <row r="7670" spans="1:13" x14ac:dyDescent="0.25">
      <c r="A7670">
        <v>69745</v>
      </c>
      <c r="B7670" s="58" t="s">
        <v>6030</v>
      </c>
      <c r="C7670" s="58" t="s">
        <v>673</v>
      </c>
      <c r="D7670" s="58" t="s">
        <v>674</v>
      </c>
      <c r="E7670" s="58">
        <v>473</v>
      </c>
      <c r="F7670" s="58">
        <v>24</v>
      </c>
      <c r="G7670" s="59">
        <v>7</v>
      </c>
      <c r="H7670" s="58" t="s">
        <v>1399</v>
      </c>
      <c r="I7670" s="59">
        <v>3.99</v>
      </c>
      <c r="J7670">
        <v>1</v>
      </c>
      <c r="K7670" s="191"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2.74</v>
      </c>
      <c r="L7670" s="192" t="str">
        <f t="shared" si="119"/>
        <v>Ready to Drink473</v>
      </c>
      <c r="M7670" s="191">
        <f>VLOOKUP(L7670,'Slope %'!C:D,2,0)</f>
        <v>0.12</v>
      </c>
    </row>
    <row r="7671" spans="1:13" x14ac:dyDescent="0.25">
      <c r="A7671">
        <v>69745</v>
      </c>
      <c r="B7671" s="58" t="s">
        <v>6030</v>
      </c>
      <c r="C7671" s="58" t="s">
        <v>673</v>
      </c>
      <c r="D7671" s="58" t="s">
        <v>674</v>
      </c>
      <c r="E7671" s="58">
        <v>473</v>
      </c>
      <c r="F7671" s="58">
        <v>24</v>
      </c>
      <c r="G7671" s="59">
        <v>7</v>
      </c>
      <c r="H7671" s="58" t="s">
        <v>1399</v>
      </c>
      <c r="I7671" s="59">
        <v>3.99</v>
      </c>
      <c r="J7671">
        <v>1</v>
      </c>
      <c r="K7671" s="191"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2.74</v>
      </c>
      <c r="L7671" s="192" t="str">
        <f t="shared" si="119"/>
        <v>Ready to Drink473</v>
      </c>
      <c r="M7671" s="191">
        <f>VLOOKUP(L7671,'Slope %'!C:D,2,0)</f>
        <v>0.12</v>
      </c>
    </row>
    <row r="7672" spans="1:13" x14ac:dyDescent="0.25">
      <c r="A7672">
        <v>69750</v>
      </c>
      <c r="B7672" s="58" t="s">
        <v>6031</v>
      </c>
      <c r="C7672" s="58" t="s">
        <v>673</v>
      </c>
      <c r="D7672" s="58" t="s">
        <v>2505</v>
      </c>
      <c r="E7672" s="58">
        <v>2130</v>
      </c>
      <c r="F7672" s="58">
        <v>4</v>
      </c>
      <c r="G7672" s="59">
        <v>5</v>
      </c>
      <c r="H7672" s="58" t="s">
        <v>1399</v>
      </c>
      <c r="I7672" s="59">
        <v>18.489999999999998</v>
      </c>
      <c r="J7672">
        <v>6</v>
      </c>
      <c r="K7672" s="191"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8.31</v>
      </c>
      <c r="L7672" s="192" t="str">
        <f t="shared" si="119"/>
        <v>Ready to Drink2130</v>
      </c>
      <c r="M7672" s="191">
        <f>VLOOKUP(L7672,'Slope %'!C:D,2,0)</f>
        <v>0.1</v>
      </c>
    </row>
    <row r="7673" spans="1:13" x14ac:dyDescent="0.25">
      <c r="A7673">
        <v>69750</v>
      </c>
      <c r="B7673" s="58" t="s">
        <v>6031</v>
      </c>
      <c r="C7673" s="58" t="s">
        <v>673</v>
      </c>
      <c r="D7673" s="58" t="s">
        <v>2505</v>
      </c>
      <c r="E7673" s="58">
        <v>2130</v>
      </c>
      <c r="F7673" s="58">
        <v>4</v>
      </c>
      <c r="G7673" s="59">
        <v>5</v>
      </c>
      <c r="H7673" s="58" t="s">
        <v>1399</v>
      </c>
      <c r="I7673" s="59">
        <v>18.489999999999998</v>
      </c>
      <c r="J7673">
        <v>6</v>
      </c>
      <c r="K7673" s="191"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8.31</v>
      </c>
      <c r="L7673" s="192" t="str">
        <f t="shared" si="119"/>
        <v>Ready to Drink2130</v>
      </c>
      <c r="M7673" s="191">
        <f>VLOOKUP(L7673,'Slope %'!C:D,2,0)</f>
        <v>0.1</v>
      </c>
    </row>
    <row r="7674" spans="1:13" x14ac:dyDescent="0.25">
      <c r="A7674">
        <v>69751</v>
      </c>
      <c r="B7674" s="58" t="s">
        <v>6032</v>
      </c>
      <c r="C7674" s="58" t="s">
        <v>423</v>
      </c>
      <c r="D7674" s="58" t="s">
        <v>476</v>
      </c>
      <c r="E7674" s="58">
        <v>750</v>
      </c>
      <c r="F7674" s="58">
        <v>6</v>
      </c>
      <c r="G7674" s="59">
        <v>14.3</v>
      </c>
      <c r="H7674" s="58" t="s">
        <v>1701</v>
      </c>
      <c r="I7674" s="59">
        <v>44.99</v>
      </c>
      <c r="J7674">
        <v>1</v>
      </c>
      <c r="K7674" s="191"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8.3699999999999992</v>
      </c>
      <c r="L7674" s="192" t="str">
        <f t="shared" si="119"/>
        <v>Wine750</v>
      </c>
      <c r="M7674" s="191">
        <f>VLOOKUP(L7674,'Slope %'!C:D,2,0)</f>
        <v>0.1</v>
      </c>
    </row>
    <row r="7675" spans="1:13" x14ac:dyDescent="0.25">
      <c r="A7675">
        <v>69755</v>
      </c>
      <c r="B7675" s="58" t="s">
        <v>6033</v>
      </c>
      <c r="C7675" s="58" t="s">
        <v>423</v>
      </c>
      <c r="D7675" s="58" t="s">
        <v>851</v>
      </c>
      <c r="E7675" s="58">
        <v>750</v>
      </c>
      <c r="F7675" s="58">
        <v>12</v>
      </c>
      <c r="G7675" s="59">
        <v>5.5</v>
      </c>
      <c r="H7675" s="58" t="s">
        <v>507</v>
      </c>
      <c r="I7675" s="59">
        <v>14.99</v>
      </c>
      <c r="J7675">
        <v>1</v>
      </c>
      <c r="K7675" s="191"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3.22</v>
      </c>
      <c r="L7675" s="192" t="str">
        <f t="shared" si="119"/>
        <v>Wine750</v>
      </c>
      <c r="M7675" s="191">
        <f>VLOOKUP(L7675,'Slope %'!C:D,2,0)</f>
        <v>0.1</v>
      </c>
    </row>
    <row r="7676" spans="1:13" x14ac:dyDescent="0.25">
      <c r="A7676">
        <v>69756</v>
      </c>
      <c r="B7676" s="58" t="s">
        <v>6034</v>
      </c>
      <c r="C7676" s="58" t="s">
        <v>410</v>
      </c>
      <c r="D7676" s="58" t="s">
        <v>677</v>
      </c>
      <c r="E7676" s="58">
        <v>473</v>
      </c>
      <c r="F7676" s="58">
        <v>24</v>
      </c>
      <c r="G7676" s="59">
        <v>4.5</v>
      </c>
      <c r="H7676" s="58" t="s">
        <v>841</v>
      </c>
      <c r="I7676" s="59">
        <v>4.79</v>
      </c>
      <c r="J7676">
        <v>1</v>
      </c>
      <c r="K7676" s="191"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1.66</v>
      </c>
      <c r="L7676" s="192" t="str">
        <f t="shared" si="119"/>
        <v>Beer473</v>
      </c>
      <c r="M7676" s="191">
        <f>VLOOKUP(L7676,'Slope %'!C:D,2,0)</f>
        <v>0.12</v>
      </c>
    </row>
    <row r="7677" spans="1:13" x14ac:dyDescent="0.25">
      <c r="A7677">
        <v>69756</v>
      </c>
      <c r="B7677" s="58" t="s">
        <v>6034</v>
      </c>
      <c r="C7677" s="58" t="s">
        <v>410</v>
      </c>
      <c r="D7677" s="58" t="s">
        <v>677</v>
      </c>
      <c r="E7677" s="58">
        <v>473</v>
      </c>
      <c r="F7677" s="58">
        <v>24</v>
      </c>
      <c r="G7677" s="59">
        <v>4.5</v>
      </c>
      <c r="H7677" s="58" t="s">
        <v>841</v>
      </c>
      <c r="I7677" s="59">
        <v>4.79</v>
      </c>
      <c r="J7677">
        <v>1</v>
      </c>
      <c r="K7677" s="191"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1.66</v>
      </c>
      <c r="L7677" s="192" t="str">
        <f t="shared" si="119"/>
        <v>Beer473</v>
      </c>
      <c r="M7677" s="191">
        <f>VLOOKUP(L7677,'Slope %'!C:D,2,0)</f>
        <v>0.12</v>
      </c>
    </row>
    <row r="7678" spans="1:13" x14ac:dyDescent="0.25">
      <c r="A7678">
        <v>69761</v>
      </c>
      <c r="B7678" s="58" t="s">
        <v>6035</v>
      </c>
      <c r="C7678" s="58" t="s">
        <v>423</v>
      </c>
      <c r="D7678" s="58" t="s">
        <v>659</v>
      </c>
      <c r="E7678" s="58">
        <v>750</v>
      </c>
      <c r="F7678" s="58">
        <v>12</v>
      </c>
      <c r="G7678" s="59">
        <v>13.5</v>
      </c>
      <c r="H7678" s="58" t="s">
        <v>591</v>
      </c>
      <c r="I7678" s="59">
        <v>39.99</v>
      </c>
      <c r="J7678">
        <v>1</v>
      </c>
      <c r="K7678" s="191"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7.9</v>
      </c>
      <c r="L7678" s="192" t="str">
        <f t="shared" si="119"/>
        <v>Wine750</v>
      </c>
      <c r="M7678" s="191">
        <f>VLOOKUP(L7678,'Slope %'!C:D,2,0)</f>
        <v>0.1</v>
      </c>
    </row>
    <row r="7679" spans="1:13" x14ac:dyDescent="0.25">
      <c r="A7679">
        <v>69762</v>
      </c>
      <c r="B7679" s="58" t="s">
        <v>6036</v>
      </c>
      <c r="C7679" s="58" t="s">
        <v>673</v>
      </c>
      <c r="D7679" s="58" t="s">
        <v>750</v>
      </c>
      <c r="E7679" s="58">
        <v>1420</v>
      </c>
      <c r="F7679" s="58">
        <v>6</v>
      </c>
      <c r="G7679" s="59">
        <v>5</v>
      </c>
      <c r="H7679" s="58" t="s">
        <v>6037</v>
      </c>
      <c r="I7679" s="59">
        <v>16.489999999999998</v>
      </c>
      <c r="J7679">
        <v>4</v>
      </c>
      <c r="K7679" s="191"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5.54</v>
      </c>
      <c r="L7679" s="192" t="str">
        <f t="shared" si="119"/>
        <v>Ready to Drink1420</v>
      </c>
      <c r="M7679" s="191">
        <f>VLOOKUP(L7679,'Slope %'!C:D,2,0)</f>
        <v>0.12</v>
      </c>
    </row>
    <row r="7680" spans="1:13" x14ac:dyDescent="0.25">
      <c r="A7680">
        <v>69762</v>
      </c>
      <c r="B7680" s="58" t="s">
        <v>6036</v>
      </c>
      <c r="C7680" s="58" t="s">
        <v>673</v>
      </c>
      <c r="D7680" s="58" t="s">
        <v>750</v>
      </c>
      <c r="E7680" s="58">
        <v>1420</v>
      </c>
      <c r="F7680" s="58">
        <v>6</v>
      </c>
      <c r="G7680" s="59">
        <v>5</v>
      </c>
      <c r="H7680" s="58" t="s">
        <v>6037</v>
      </c>
      <c r="I7680" s="59">
        <v>16.489999999999998</v>
      </c>
      <c r="J7680">
        <v>4</v>
      </c>
      <c r="K7680" s="191"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5.54</v>
      </c>
      <c r="L7680" s="192" t="str">
        <f t="shared" si="119"/>
        <v>Ready to Drink1420</v>
      </c>
      <c r="M7680" s="191">
        <f>VLOOKUP(L7680,'Slope %'!C:D,2,0)</f>
        <v>0.12</v>
      </c>
    </row>
    <row r="7681" spans="1:13" x14ac:dyDescent="0.25">
      <c r="A7681">
        <v>69763</v>
      </c>
      <c r="B7681" s="58" t="s">
        <v>6038</v>
      </c>
      <c r="C7681" s="58" t="s">
        <v>423</v>
      </c>
      <c r="D7681" s="58" t="s">
        <v>602</v>
      </c>
      <c r="E7681" s="58">
        <v>750</v>
      </c>
      <c r="F7681" s="58">
        <v>12</v>
      </c>
      <c r="G7681" s="59">
        <v>13</v>
      </c>
      <c r="H7681" s="58" t="s">
        <v>425</v>
      </c>
      <c r="I7681" s="59">
        <v>12.99</v>
      </c>
      <c r="J7681">
        <v>1</v>
      </c>
      <c r="K7681" s="191"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7.61</v>
      </c>
      <c r="L7681" s="192" t="str">
        <f t="shared" si="119"/>
        <v>Wine750</v>
      </c>
      <c r="M7681" s="191">
        <f>VLOOKUP(L7681,'Slope %'!C:D,2,0)</f>
        <v>0.1</v>
      </c>
    </row>
    <row r="7682" spans="1:13" x14ac:dyDescent="0.25">
      <c r="A7682">
        <v>69764</v>
      </c>
      <c r="B7682" s="58" t="s">
        <v>6039</v>
      </c>
      <c r="C7682" s="58" t="s">
        <v>673</v>
      </c>
      <c r="D7682" s="58" t="s">
        <v>750</v>
      </c>
      <c r="E7682" s="58">
        <v>1420</v>
      </c>
      <c r="F7682" s="58">
        <v>6</v>
      </c>
      <c r="G7682" s="59">
        <v>5</v>
      </c>
      <c r="H7682" s="58" t="s">
        <v>6037</v>
      </c>
      <c r="I7682" s="59">
        <v>16.489999999999998</v>
      </c>
      <c r="J7682">
        <v>4</v>
      </c>
      <c r="K7682" s="191"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5.54</v>
      </c>
      <c r="L7682" s="192" t="str">
        <f t="shared" si="119"/>
        <v>Ready to Drink1420</v>
      </c>
      <c r="M7682" s="191">
        <f>VLOOKUP(L7682,'Slope %'!C:D,2,0)</f>
        <v>0.12</v>
      </c>
    </row>
    <row r="7683" spans="1:13" x14ac:dyDescent="0.25">
      <c r="A7683">
        <v>69764</v>
      </c>
      <c r="B7683" s="58" t="s">
        <v>6039</v>
      </c>
      <c r="C7683" s="58" t="s">
        <v>673</v>
      </c>
      <c r="D7683" s="58" t="s">
        <v>750</v>
      </c>
      <c r="E7683" s="58">
        <v>1420</v>
      </c>
      <c r="F7683" s="58">
        <v>6</v>
      </c>
      <c r="G7683" s="59">
        <v>5</v>
      </c>
      <c r="H7683" s="58" t="s">
        <v>6037</v>
      </c>
      <c r="I7683" s="59">
        <v>16.489999999999998</v>
      </c>
      <c r="J7683">
        <v>4</v>
      </c>
      <c r="K7683" s="191"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5.54</v>
      </c>
      <c r="L7683" s="192" t="str">
        <f t="shared" ref="L7683:L7746" si="120">(_xlfn.CONCAT(C7683,E7683))</f>
        <v>Ready to Drink1420</v>
      </c>
      <c r="M7683" s="191">
        <f>VLOOKUP(L7683,'Slope %'!C:D,2,0)</f>
        <v>0.12</v>
      </c>
    </row>
    <row r="7684" spans="1:13" x14ac:dyDescent="0.25">
      <c r="A7684">
        <v>69765</v>
      </c>
      <c r="B7684" s="58" t="s">
        <v>6040</v>
      </c>
      <c r="C7684" s="58" t="s">
        <v>423</v>
      </c>
      <c r="D7684" s="58" t="s">
        <v>602</v>
      </c>
      <c r="E7684" s="58">
        <v>750</v>
      </c>
      <c r="F7684" s="58">
        <v>12</v>
      </c>
      <c r="G7684" s="59">
        <v>13.7</v>
      </c>
      <c r="H7684" s="58" t="s">
        <v>434</v>
      </c>
      <c r="I7684" s="59">
        <v>24.99</v>
      </c>
      <c r="J7684">
        <v>1</v>
      </c>
      <c r="K7684" s="191"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8.02</v>
      </c>
      <c r="L7684" s="192" t="str">
        <f t="shared" si="120"/>
        <v>Wine750</v>
      </c>
      <c r="M7684" s="191">
        <f>VLOOKUP(L7684,'Slope %'!C:D,2,0)</f>
        <v>0.1</v>
      </c>
    </row>
    <row r="7685" spans="1:13" x14ac:dyDescent="0.25">
      <c r="A7685">
        <v>69767</v>
      </c>
      <c r="B7685" s="58" t="s">
        <v>6041</v>
      </c>
      <c r="C7685" s="58" t="s">
        <v>423</v>
      </c>
      <c r="D7685" s="58" t="s">
        <v>465</v>
      </c>
      <c r="E7685" s="58">
        <v>750</v>
      </c>
      <c r="F7685" s="58">
        <v>12</v>
      </c>
      <c r="G7685" s="59">
        <v>13</v>
      </c>
      <c r="H7685" s="58" t="s">
        <v>425</v>
      </c>
      <c r="I7685" s="59">
        <v>18.989999999999998</v>
      </c>
      <c r="J7685">
        <v>1</v>
      </c>
      <c r="K7685" s="191"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7.61</v>
      </c>
      <c r="L7685" s="192" t="str">
        <f t="shared" si="120"/>
        <v>Wine750</v>
      </c>
      <c r="M7685" s="191">
        <f>VLOOKUP(L7685,'Slope %'!C:D,2,0)</f>
        <v>0.1</v>
      </c>
    </row>
    <row r="7686" spans="1:13" x14ac:dyDescent="0.25">
      <c r="A7686">
        <v>69769</v>
      </c>
      <c r="B7686" s="58" t="s">
        <v>6042</v>
      </c>
      <c r="C7686" s="58" t="s">
        <v>410</v>
      </c>
      <c r="D7686" s="58" t="s">
        <v>411</v>
      </c>
      <c r="E7686" s="58">
        <v>473</v>
      </c>
      <c r="F7686" s="58">
        <v>24</v>
      </c>
      <c r="G7686" s="59">
        <v>5</v>
      </c>
      <c r="H7686" s="58" t="s">
        <v>2303</v>
      </c>
      <c r="I7686" s="59">
        <v>5.56</v>
      </c>
      <c r="J7686">
        <v>1</v>
      </c>
      <c r="K7686" s="191"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1.85</v>
      </c>
      <c r="L7686" s="192" t="str">
        <f t="shared" si="120"/>
        <v>Beer473</v>
      </c>
      <c r="M7686" s="191">
        <f>VLOOKUP(L7686,'Slope %'!C:D,2,0)</f>
        <v>0.12</v>
      </c>
    </row>
    <row r="7687" spans="1:13" x14ac:dyDescent="0.25">
      <c r="A7687">
        <v>69769</v>
      </c>
      <c r="B7687" s="58" t="s">
        <v>6042</v>
      </c>
      <c r="C7687" s="58" t="s">
        <v>410</v>
      </c>
      <c r="D7687" s="58" t="s">
        <v>411</v>
      </c>
      <c r="E7687" s="58">
        <v>473</v>
      </c>
      <c r="F7687" s="58">
        <v>24</v>
      </c>
      <c r="G7687" s="59">
        <v>5</v>
      </c>
      <c r="H7687" s="58" t="s">
        <v>2303</v>
      </c>
      <c r="I7687" s="59">
        <v>5.56</v>
      </c>
      <c r="J7687">
        <v>1</v>
      </c>
      <c r="K7687" s="191"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1.85</v>
      </c>
      <c r="L7687" s="192" t="str">
        <f t="shared" si="120"/>
        <v>Beer473</v>
      </c>
      <c r="M7687" s="191">
        <f>VLOOKUP(L7687,'Slope %'!C:D,2,0)</f>
        <v>0.12</v>
      </c>
    </row>
    <row r="7688" spans="1:13" x14ac:dyDescent="0.25">
      <c r="A7688">
        <v>69771</v>
      </c>
      <c r="B7688" s="58" t="s">
        <v>6043</v>
      </c>
      <c r="C7688" s="58" t="s">
        <v>410</v>
      </c>
      <c r="D7688" s="58" t="s">
        <v>717</v>
      </c>
      <c r="E7688" s="58">
        <v>473</v>
      </c>
      <c r="F7688" s="58">
        <v>24</v>
      </c>
      <c r="G7688" s="59">
        <v>7</v>
      </c>
      <c r="H7688" s="58" t="s">
        <v>1959</v>
      </c>
      <c r="I7688" s="59">
        <v>5.5</v>
      </c>
      <c r="J7688">
        <v>1</v>
      </c>
      <c r="K7688" s="191"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2.58</v>
      </c>
      <c r="L7688" s="192" t="str">
        <f t="shared" si="120"/>
        <v>Beer473</v>
      </c>
      <c r="M7688" s="191">
        <f>VLOOKUP(L7688,'Slope %'!C:D,2,0)</f>
        <v>0.12</v>
      </c>
    </row>
    <row r="7689" spans="1:13" x14ac:dyDescent="0.25">
      <c r="A7689">
        <v>69771</v>
      </c>
      <c r="B7689" s="58" t="s">
        <v>6043</v>
      </c>
      <c r="C7689" s="58" t="s">
        <v>410</v>
      </c>
      <c r="D7689" s="58" t="s">
        <v>717</v>
      </c>
      <c r="E7689" s="58">
        <v>473</v>
      </c>
      <c r="F7689" s="58">
        <v>24</v>
      </c>
      <c r="G7689" s="59">
        <v>7</v>
      </c>
      <c r="H7689" s="58" t="s">
        <v>1959</v>
      </c>
      <c r="I7689" s="59">
        <v>5.5</v>
      </c>
      <c r="J7689">
        <v>1</v>
      </c>
      <c r="K7689" s="191"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2.58</v>
      </c>
      <c r="L7689" s="192" t="str">
        <f t="shared" si="120"/>
        <v>Beer473</v>
      </c>
      <c r="M7689" s="191">
        <f>VLOOKUP(L7689,'Slope %'!C:D,2,0)</f>
        <v>0.12</v>
      </c>
    </row>
    <row r="7690" spans="1:13" x14ac:dyDescent="0.25">
      <c r="A7690">
        <v>69774</v>
      </c>
      <c r="B7690" s="58" t="s">
        <v>6044</v>
      </c>
      <c r="C7690" s="58" t="s">
        <v>673</v>
      </c>
      <c r="D7690" s="58" t="s">
        <v>674</v>
      </c>
      <c r="E7690" s="58">
        <v>1420</v>
      </c>
      <c r="F7690" s="58">
        <v>6</v>
      </c>
      <c r="G7690" s="59">
        <v>5.2</v>
      </c>
      <c r="H7690" s="58" t="s">
        <v>751</v>
      </c>
      <c r="I7690" s="59">
        <v>14.99</v>
      </c>
      <c r="J7690">
        <v>4</v>
      </c>
      <c r="K7690" s="191"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5.76</v>
      </c>
      <c r="L7690" s="192" t="str">
        <f t="shared" si="120"/>
        <v>Ready to Drink1420</v>
      </c>
      <c r="M7690" s="191">
        <f>VLOOKUP(L7690,'Slope %'!C:D,2,0)</f>
        <v>0.12</v>
      </c>
    </row>
    <row r="7691" spans="1:13" x14ac:dyDescent="0.25">
      <c r="A7691">
        <v>69774</v>
      </c>
      <c r="B7691" s="58" t="s">
        <v>6044</v>
      </c>
      <c r="C7691" s="58" t="s">
        <v>673</v>
      </c>
      <c r="D7691" s="58" t="s">
        <v>674</v>
      </c>
      <c r="E7691" s="58">
        <v>1420</v>
      </c>
      <c r="F7691" s="58">
        <v>6</v>
      </c>
      <c r="G7691" s="59">
        <v>5.2</v>
      </c>
      <c r="H7691" s="58" t="s">
        <v>751</v>
      </c>
      <c r="I7691" s="59">
        <v>14.99</v>
      </c>
      <c r="J7691">
        <v>4</v>
      </c>
      <c r="K7691" s="191"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5.76</v>
      </c>
      <c r="L7691" s="192" t="str">
        <f t="shared" si="120"/>
        <v>Ready to Drink1420</v>
      </c>
      <c r="M7691" s="191">
        <f>VLOOKUP(L7691,'Slope %'!C:D,2,0)</f>
        <v>0.12</v>
      </c>
    </row>
    <row r="7692" spans="1:13" x14ac:dyDescent="0.25">
      <c r="A7692">
        <v>69778</v>
      </c>
      <c r="B7692" s="58" t="s">
        <v>6045</v>
      </c>
      <c r="C7692" s="58" t="s">
        <v>673</v>
      </c>
      <c r="D7692" s="58" t="s">
        <v>2505</v>
      </c>
      <c r="E7692" s="58">
        <v>473</v>
      </c>
      <c r="F7692" s="58">
        <v>24</v>
      </c>
      <c r="G7692" s="59">
        <v>7</v>
      </c>
      <c r="H7692" s="58" t="s">
        <v>1399</v>
      </c>
      <c r="I7692" s="59">
        <v>3.99</v>
      </c>
      <c r="J7692">
        <v>1</v>
      </c>
      <c r="K7692" s="191"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2.74</v>
      </c>
      <c r="L7692" s="192" t="str">
        <f t="shared" si="120"/>
        <v>Ready to Drink473</v>
      </c>
      <c r="M7692" s="191">
        <f>VLOOKUP(L7692,'Slope %'!C:D,2,0)</f>
        <v>0.12</v>
      </c>
    </row>
    <row r="7693" spans="1:13" x14ac:dyDescent="0.25">
      <c r="A7693">
        <v>69778</v>
      </c>
      <c r="B7693" s="58" t="s">
        <v>6045</v>
      </c>
      <c r="C7693" s="58" t="s">
        <v>673</v>
      </c>
      <c r="D7693" s="58" t="s">
        <v>2505</v>
      </c>
      <c r="E7693" s="58">
        <v>473</v>
      </c>
      <c r="F7693" s="58">
        <v>24</v>
      </c>
      <c r="G7693" s="59">
        <v>7</v>
      </c>
      <c r="H7693" s="58" t="s">
        <v>1399</v>
      </c>
      <c r="I7693" s="59">
        <v>3.99</v>
      </c>
      <c r="J7693">
        <v>1</v>
      </c>
      <c r="K7693" s="191"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2.74</v>
      </c>
      <c r="L7693" s="192" t="str">
        <f t="shared" si="120"/>
        <v>Ready to Drink473</v>
      </c>
      <c r="M7693" s="191">
        <f>VLOOKUP(L7693,'Slope %'!C:D,2,0)</f>
        <v>0.12</v>
      </c>
    </row>
    <row r="7694" spans="1:13" x14ac:dyDescent="0.25">
      <c r="A7694">
        <v>69779</v>
      </c>
      <c r="B7694" s="58" t="s">
        <v>6046</v>
      </c>
      <c r="C7694" s="58" t="s">
        <v>673</v>
      </c>
      <c r="D7694" s="58" t="s">
        <v>750</v>
      </c>
      <c r="E7694" s="58">
        <v>1420</v>
      </c>
      <c r="F7694" s="58">
        <v>6</v>
      </c>
      <c r="G7694" s="59">
        <v>4</v>
      </c>
      <c r="H7694" s="58" t="s">
        <v>1200</v>
      </c>
      <c r="I7694" s="59">
        <v>12.99</v>
      </c>
      <c r="J7694">
        <v>4</v>
      </c>
      <c r="K7694" s="191"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4.43</v>
      </c>
      <c r="L7694" s="192" t="str">
        <f t="shared" si="120"/>
        <v>Ready to Drink1420</v>
      </c>
      <c r="M7694" s="191">
        <f>VLOOKUP(L7694,'Slope %'!C:D,2,0)</f>
        <v>0.12</v>
      </c>
    </row>
    <row r="7695" spans="1:13" x14ac:dyDescent="0.25">
      <c r="A7695">
        <v>69779</v>
      </c>
      <c r="B7695" s="58" t="s">
        <v>6046</v>
      </c>
      <c r="C7695" s="58" t="s">
        <v>673</v>
      </c>
      <c r="D7695" s="58" t="s">
        <v>750</v>
      </c>
      <c r="E7695" s="58">
        <v>1420</v>
      </c>
      <c r="F7695" s="58">
        <v>6</v>
      </c>
      <c r="G7695" s="59">
        <v>4</v>
      </c>
      <c r="H7695" s="58" t="s">
        <v>1200</v>
      </c>
      <c r="I7695" s="59">
        <v>12.99</v>
      </c>
      <c r="J7695">
        <v>4</v>
      </c>
      <c r="K7695" s="191"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4.43</v>
      </c>
      <c r="L7695" s="192" t="str">
        <f t="shared" si="120"/>
        <v>Ready to Drink1420</v>
      </c>
      <c r="M7695" s="191">
        <f>VLOOKUP(L7695,'Slope %'!C:D,2,0)</f>
        <v>0.12</v>
      </c>
    </row>
    <row r="7696" spans="1:13" x14ac:dyDescent="0.25">
      <c r="A7696">
        <v>69780</v>
      </c>
      <c r="B7696" s="58" t="s">
        <v>6047</v>
      </c>
      <c r="C7696" s="58" t="s">
        <v>673</v>
      </c>
      <c r="D7696" s="58" t="s">
        <v>750</v>
      </c>
      <c r="E7696" s="58">
        <v>1420</v>
      </c>
      <c r="F7696" s="58">
        <v>6</v>
      </c>
      <c r="G7696" s="59">
        <v>4</v>
      </c>
      <c r="H7696" s="58" t="s">
        <v>1200</v>
      </c>
      <c r="I7696" s="59">
        <v>12.99</v>
      </c>
      <c r="J7696">
        <v>4</v>
      </c>
      <c r="K7696" s="191"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4.43</v>
      </c>
      <c r="L7696" s="192" t="str">
        <f t="shared" si="120"/>
        <v>Ready to Drink1420</v>
      </c>
      <c r="M7696" s="191">
        <f>VLOOKUP(L7696,'Slope %'!C:D,2,0)</f>
        <v>0.12</v>
      </c>
    </row>
    <row r="7697" spans="1:13" x14ac:dyDescent="0.25">
      <c r="A7697">
        <v>69780</v>
      </c>
      <c r="B7697" s="58" t="s">
        <v>6047</v>
      </c>
      <c r="C7697" s="58" t="s">
        <v>673</v>
      </c>
      <c r="D7697" s="58" t="s">
        <v>750</v>
      </c>
      <c r="E7697" s="58">
        <v>1420</v>
      </c>
      <c r="F7697" s="58">
        <v>6</v>
      </c>
      <c r="G7697" s="59">
        <v>4</v>
      </c>
      <c r="H7697" s="58" t="s">
        <v>1200</v>
      </c>
      <c r="I7697" s="59">
        <v>12.99</v>
      </c>
      <c r="J7697">
        <v>4</v>
      </c>
      <c r="K7697" s="191"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4.43</v>
      </c>
      <c r="L7697" s="192" t="str">
        <f t="shared" si="120"/>
        <v>Ready to Drink1420</v>
      </c>
      <c r="M7697" s="191">
        <f>VLOOKUP(L7697,'Slope %'!C:D,2,0)</f>
        <v>0.12</v>
      </c>
    </row>
    <row r="7698" spans="1:13" x14ac:dyDescent="0.25">
      <c r="A7698">
        <v>69781</v>
      </c>
      <c r="B7698" s="58" t="s">
        <v>1320</v>
      </c>
      <c r="C7698" s="58" t="s">
        <v>414</v>
      </c>
      <c r="D7698" s="58" t="s">
        <v>418</v>
      </c>
      <c r="E7698" s="58">
        <v>750</v>
      </c>
      <c r="F7698" s="58">
        <v>12</v>
      </c>
      <c r="G7698" s="59">
        <v>40</v>
      </c>
      <c r="H7698" s="58" t="s">
        <v>456</v>
      </c>
      <c r="I7698" s="59">
        <v>32.99</v>
      </c>
      <c r="J7698">
        <v>1</v>
      </c>
      <c r="K7698" s="191"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23.42</v>
      </c>
      <c r="L7698" s="192" t="str">
        <f t="shared" si="120"/>
        <v>Spirits750</v>
      </c>
      <c r="M7698" s="191">
        <f>VLOOKUP(L7698,'Slope %'!C:D,2,0)</f>
        <v>7.0000000000000007E-2</v>
      </c>
    </row>
    <row r="7699" spans="1:13" x14ac:dyDescent="0.25">
      <c r="A7699">
        <v>69791</v>
      </c>
      <c r="B7699" s="58" t="s">
        <v>6048</v>
      </c>
      <c r="C7699" s="58" t="s">
        <v>439</v>
      </c>
      <c r="D7699" s="58" t="s">
        <v>5572</v>
      </c>
      <c r="E7699" s="58">
        <v>800</v>
      </c>
      <c r="F7699" s="58">
        <v>6</v>
      </c>
      <c r="H7699" s="58" t="s">
        <v>5573</v>
      </c>
      <c r="I7699" s="59">
        <v>7.99</v>
      </c>
      <c r="J7699">
        <v>4</v>
      </c>
      <c r="K7699" s="191"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0</v>
      </c>
      <c r="L7699" s="192" t="str">
        <f t="shared" si="120"/>
        <v>Non Liquor Merchandise800</v>
      </c>
      <c r="M7699" s="191" t="e">
        <f>VLOOKUP(L7699,'Slope %'!C:D,2,0)</f>
        <v>#N/A</v>
      </c>
    </row>
    <row r="7700" spans="1:13" x14ac:dyDescent="0.25">
      <c r="A7700">
        <v>69810</v>
      </c>
      <c r="B7700" s="58" t="s">
        <v>6049</v>
      </c>
      <c r="C7700" s="58" t="s">
        <v>673</v>
      </c>
      <c r="D7700" s="58" t="s">
        <v>2505</v>
      </c>
      <c r="E7700" s="58">
        <v>4260</v>
      </c>
      <c r="F7700" s="58">
        <v>2</v>
      </c>
      <c r="G7700" s="59">
        <v>5</v>
      </c>
      <c r="H7700" s="58" t="s">
        <v>2506</v>
      </c>
      <c r="I7700" s="59">
        <v>32.99</v>
      </c>
      <c r="J7700">
        <v>12</v>
      </c>
      <c r="K7700" s="191"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16.63</v>
      </c>
      <c r="L7700" s="192" t="str">
        <f t="shared" si="120"/>
        <v>Ready to Drink4260</v>
      </c>
      <c r="M7700" s="191">
        <f>VLOOKUP(L7700,'Slope %'!C:D,2,0)</f>
        <v>7.0000000000000007E-2</v>
      </c>
    </row>
    <row r="7701" spans="1:13" x14ac:dyDescent="0.25">
      <c r="A7701">
        <v>69810</v>
      </c>
      <c r="B7701" s="58" t="s">
        <v>6049</v>
      </c>
      <c r="C7701" s="58" t="s">
        <v>673</v>
      </c>
      <c r="D7701" s="58" t="s">
        <v>2505</v>
      </c>
      <c r="E7701" s="58">
        <v>4260</v>
      </c>
      <c r="F7701" s="58">
        <v>2</v>
      </c>
      <c r="G7701" s="59">
        <v>5</v>
      </c>
      <c r="H7701" s="58" t="s">
        <v>2506</v>
      </c>
      <c r="I7701" s="59">
        <v>32.99</v>
      </c>
      <c r="J7701">
        <v>12</v>
      </c>
      <c r="K7701" s="191"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16.63</v>
      </c>
      <c r="L7701" s="192" t="str">
        <f t="shared" si="120"/>
        <v>Ready to Drink4260</v>
      </c>
      <c r="M7701" s="191">
        <f>VLOOKUP(L7701,'Slope %'!C:D,2,0)</f>
        <v>7.0000000000000007E-2</v>
      </c>
    </row>
    <row r="7702" spans="1:13" x14ac:dyDescent="0.25">
      <c r="A7702">
        <v>69811</v>
      </c>
      <c r="B7702" s="58" t="s">
        <v>6050</v>
      </c>
      <c r="C7702" s="58" t="s">
        <v>673</v>
      </c>
      <c r="D7702" s="58" t="s">
        <v>2505</v>
      </c>
      <c r="E7702" s="58">
        <v>473</v>
      </c>
      <c r="F7702" s="58">
        <v>24</v>
      </c>
      <c r="G7702" s="59">
        <v>5</v>
      </c>
      <c r="H7702" s="58" t="s">
        <v>2506</v>
      </c>
      <c r="I7702" s="59">
        <v>3.99</v>
      </c>
      <c r="J7702">
        <v>1</v>
      </c>
      <c r="K7702" s="191"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1.96</v>
      </c>
      <c r="L7702" s="192" t="str">
        <f t="shared" si="120"/>
        <v>Ready to Drink473</v>
      </c>
      <c r="M7702" s="191">
        <f>VLOOKUP(L7702,'Slope %'!C:D,2,0)</f>
        <v>0.12</v>
      </c>
    </row>
    <row r="7703" spans="1:13" x14ac:dyDescent="0.25">
      <c r="A7703">
        <v>69811</v>
      </c>
      <c r="B7703" s="58" t="s">
        <v>6050</v>
      </c>
      <c r="C7703" s="58" t="s">
        <v>673</v>
      </c>
      <c r="D7703" s="58" t="s">
        <v>2505</v>
      </c>
      <c r="E7703" s="58">
        <v>473</v>
      </c>
      <c r="F7703" s="58">
        <v>24</v>
      </c>
      <c r="G7703" s="59">
        <v>5</v>
      </c>
      <c r="H7703" s="58" t="s">
        <v>2506</v>
      </c>
      <c r="I7703" s="59">
        <v>3.99</v>
      </c>
      <c r="J7703">
        <v>1</v>
      </c>
      <c r="K7703" s="191"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1.96</v>
      </c>
      <c r="L7703" s="192" t="str">
        <f t="shared" si="120"/>
        <v>Ready to Drink473</v>
      </c>
      <c r="M7703" s="191">
        <f>VLOOKUP(L7703,'Slope %'!C:D,2,0)</f>
        <v>0.12</v>
      </c>
    </row>
    <row r="7704" spans="1:13" x14ac:dyDescent="0.25">
      <c r="A7704">
        <v>69813</v>
      </c>
      <c r="B7704" s="58" t="s">
        <v>6051</v>
      </c>
      <c r="C7704" s="58" t="s">
        <v>673</v>
      </c>
      <c r="D7704" s="58" t="s">
        <v>1091</v>
      </c>
      <c r="E7704" s="58">
        <v>473</v>
      </c>
      <c r="F7704" s="58">
        <v>24</v>
      </c>
      <c r="G7704" s="59">
        <v>5</v>
      </c>
      <c r="H7704" s="58" t="s">
        <v>445</v>
      </c>
      <c r="I7704" s="59">
        <v>3.75</v>
      </c>
      <c r="J7704">
        <v>1</v>
      </c>
      <c r="K7704" s="191"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1.96</v>
      </c>
      <c r="L7704" s="192" t="str">
        <f t="shared" si="120"/>
        <v>Ready to Drink473</v>
      </c>
      <c r="M7704" s="191">
        <f>VLOOKUP(L7704,'Slope %'!C:D,2,0)</f>
        <v>0.12</v>
      </c>
    </row>
    <row r="7705" spans="1:13" x14ac:dyDescent="0.25">
      <c r="A7705">
        <v>69813</v>
      </c>
      <c r="B7705" s="58" t="s">
        <v>6051</v>
      </c>
      <c r="C7705" s="58" t="s">
        <v>673</v>
      </c>
      <c r="D7705" s="58" t="s">
        <v>1091</v>
      </c>
      <c r="E7705" s="58">
        <v>473</v>
      </c>
      <c r="F7705" s="58">
        <v>24</v>
      </c>
      <c r="G7705" s="59">
        <v>5</v>
      </c>
      <c r="H7705" s="58" t="s">
        <v>445</v>
      </c>
      <c r="I7705" s="59">
        <v>3.75</v>
      </c>
      <c r="J7705">
        <v>1</v>
      </c>
      <c r="K7705" s="191"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1.96</v>
      </c>
      <c r="L7705" s="192" t="str">
        <f t="shared" si="120"/>
        <v>Ready to Drink473</v>
      </c>
      <c r="M7705" s="191">
        <f>VLOOKUP(L7705,'Slope %'!C:D,2,0)</f>
        <v>0.12</v>
      </c>
    </row>
    <row r="7706" spans="1:13" x14ac:dyDescent="0.25">
      <c r="A7706">
        <v>69814</v>
      </c>
      <c r="B7706" s="58" t="s">
        <v>6052</v>
      </c>
      <c r="C7706" s="58" t="s">
        <v>673</v>
      </c>
      <c r="D7706" s="58" t="s">
        <v>2505</v>
      </c>
      <c r="E7706" s="58">
        <v>4260</v>
      </c>
      <c r="F7706" s="58">
        <v>2</v>
      </c>
      <c r="G7706" s="59">
        <v>7</v>
      </c>
      <c r="H7706" s="58" t="s">
        <v>2506</v>
      </c>
      <c r="I7706" s="59">
        <v>34.99</v>
      </c>
      <c r="J7706">
        <v>12</v>
      </c>
      <c r="K7706" s="191"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23.28</v>
      </c>
      <c r="L7706" s="192" t="str">
        <f t="shared" si="120"/>
        <v>Ready to Drink4260</v>
      </c>
      <c r="M7706" s="191">
        <f>VLOOKUP(L7706,'Slope %'!C:D,2,0)</f>
        <v>7.0000000000000007E-2</v>
      </c>
    </row>
    <row r="7707" spans="1:13" x14ac:dyDescent="0.25">
      <c r="A7707">
        <v>69814</v>
      </c>
      <c r="B7707" s="58" t="s">
        <v>6052</v>
      </c>
      <c r="C7707" s="58" t="s">
        <v>673</v>
      </c>
      <c r="D7707" s="58" t="s">
        <v>2505</v>
      </c>
      <c r="E7707" s="58">
        <v>4260</v>
      </c>
      <c r="F7707" s="58">
        <v>2</v>
      </c>
      <c r="G7707" s="59">
        <v>7</v>
      </c>
      <c r="H7707" s="58" t="s">
        <v>2506</v>
      </c>
      <c r="I7707" s="59">
        <v>34.99</v>
      </c>
      <c r="J7707">
        <v>12</v>
      </c>
      <c r="K7707" s="191"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23.28</v>
      </c>
      <c r="L7707" s="192" t="str">
        <f t="shared" si="120"/>
        <v>Ready to Drink4260</v>
      </c>
      <c r="M7707" s="191">
        <f>VLOOKUP(L7707,'Slope %'!C:D,2,0)</f>
        <v>7.0000000000000007E-2</v>
      </c>
    </row>
    <row r="7708" spans="1:13" x14ac:dyDescent="0.25">
      <c r="A7708">
        <v>69824</v>
      </c>
      <c r="B7708" s="58" t="s">
        <v>6053</v>
      </c>
      <c r="C7708" s="58" t="s">
        <v>673</v>
      </c>
      <c r="D7708" s="58" t="s">
        <v>674</v>
      </c>
      <c r="E7708" s="58">
        <v>2840</v>
      </c>
      <c r="F7708" s="58">
        <v>3</v>
      </c>
      <c r="G7708" s="59">
        <v>5</v>
      </c>
      <c r="H7708" s="58" t="s">
        <v>759</v>
      </c>
      <c r="I7708" s="59">
        <v>23.99</v>
      </c>
      <c r="J7708">
        <v>8</v>
      </c>
      <c r="K7708" s="191"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11.09</v>
      </c>
      <c r="L7708" s="192" t="str">
        <f t="shared" si="120"/>
        <v>Ready to Drink2840</v>
      </c>
      <c r="M7708" s="191">
        <f>VLOOKUP(L7708,'Slope %'!C:D,2,0)</f>
        <v>7.0000000000000007E-2</v>
      </c>
    </row>
    <row r="7709" spans="1:13" x14ac:dyDescent="0.25">
      <c r="A7709">
        <v>69824</v>
      </c>
      <c r="B7709" s="58" t="s">
        <v>6053</v>
      </c>
      <c r="C7709" s="58" t="s">
        <v>673</v>
      </c>
      <c r="D7709" s="58" t="s">
        <v>674</v>
      </c>
      <c r="E7709" s="58">
        <v>2840</v>
      </c>
      <c r="F7709" s="58">
        <v>3</v>
      </c>
      <c r="G7709" s="59">
        <v>5</v>
      </c>
      <c r="H7709" s="58" t="s">
        <v>759</v>
      </c>
      <c r="I7709" s="59">
        <v>23.99</v>
      </c>
      <c r="J7709">
        <v>8</v>
      </c>
      <c r="K7709" s="191"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11.09</v>
      </c>
      <c r="L7709" s="192" t="str">
        <f t="shared" si="120"/>
        <v>Ready to Drink2840</v>
      </c>
      <c r="M7709" s="191">
        <f>VLOOKUP(L7709,'Slope %'!C:D,2,0)</f>
        <v>7.0000000000000007E-2</v>
      </c>
    </row>
    <row r="7710" spans="1:13" x14ac:dyDescent="0.25">
      <c r="A7710">
        <v>69826</v>
      </c>
      <c r="B7710" s="58" t="s">
        <v>6054</v>
      </c>
      <c r="C7710" s="58" t="s">
        <v>673</v>
      </c>
      <c r="D7710" s="58" t="s">
        <v>674</v>
      </c>
      <c r="E7710" s="58">
        <v>710</v>
      </c>
      <c r="F7710" s="58">
        <v>12</v>
      </c>
      <c r="G7710" s="59">
        <v>7</v>
      </c>
      <c r="H7710" s="58" t="s">
        <v>1283</v>
      </c>
      <c r="I7710" s="59">
        <v>4.43</v>
      </c>
      <c r="J7710">
        <v>1</v>
      </c>
      <c r="K7710" s="191"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3.88</v>
      </c>
      <c r="L7710" s="192" t="str">
        <f t="shared" si="120"/>
        <v>Ready to Drink710</v>
      </c>
      <c r="M7710" s="191">
        <f>VLOOKUP(L7710,'Slope %'!C:D,2,0)</f>
        <v>0.12</v>
      </c>
    </row>
    <row r="7711" spans="1:13" x14ac:dyDescent="0.25">
      <c r="A7711">
        <v>69826</v>
      </c>
      <c r="B7711" s="58" t="s">
        <v>6054</v>
      </c>
      <c r="C7711" s="58" t="s">
        <v>673</v>
      </c>
      <c r="D7711" s="58" t="s">
        <v>674</v>
      </c>
      <c r="E7711" s="58">
        <v>710</v>
      </c>
      <c r="F7711" s="58">
        <v>12</v>
      </c>
      <c r="G7711" s="59">
        <v>7</v>
      </c>
      <c r="H7711" s="58" t="s">
        <v>1283</v>
      </c>
      <c r="I7711" s="59">
        <v>4.43</v>
      </c>
      <c r="J7711">
        <v>1</v>
      </c>
      <c r="K7711" s="191"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3.88</v>
      </c>
      <c r="L7711" s="192" t="str">
        <f t="shared" si="120"/>
        <v>Ready to Drink710</v>
      </c>
      <c r="M7711" s="191">
        <f>VLOOKUP(L7711,'Slope %'!C:D,2,0)</f>
        <v>0.12</v>
      </c>
    </row>
    <row r="7712" spans="1:13" x14ac:dyDescent="0.25">
      <c r="A7712">
        <v>69830</v>
      </c>
      <c r="B7712" s="58" t="s">
        <v>6055</v>
      </c>
      <c r="C7712" s="58" t="s">
        <v>673</v>
      </c>
      <c r="D7712" s="58" t="s">
        <v>1091</v>
      </c>
      <c r="E7712" s="58">
        <v>710</v>
      </c>
      <c r="F7712" s="58">
        <v>12</v>
      </c>
      <c r="G7712" s="59">
        <v>5</v>
      </c>
      <c r="H7712" s="58" t="s">
        <v>2244</v>
      </c>
      <c r="I7712" s="59">
        <v>4.99</v>
      </c>
      <c r="J7712">
        <v>1</v>
      </c>
      <c r="K7712" s="191"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2.77</v>
      </c>
      <c r="L7712" s="192" t="str">
        <f t="shared" si="120"/>
        <v>Ready to Drink710</v>
      </c>
      <c r="M7712" s="191">
        <f>VLOOKUP(L7712,'Slope %'!C:D,2,0)</f>
        <v>0.12</v>
      </c>
    </row>
    <row r="7713" spans="1:13" x14ac:dyDescent="0.25">
      <c r="A7713">
        <v>69830</v>
      </c>
      <c r="B7713" s="58" t="s">
        <v>6055</v>
      </c>
      <c r="C7713" s="58" t="s">
        <v>673</v>
      </c>
      <c r="D7713" s="58" t="s">
        <v>1091</v>
      </c>
      <c r="E7713" s="58">
        <v>710</v>
      </c>
      <c r="F7713" s="58">
        <v>12</v>
      </c>
      <c r="G7713" s="59">
        <v>5</v>
      </c>
      <c r="H7713" s="58" t="s">
        <v>2244</v>
      </c>
      <c r="I7713" s="59">
        <v>4.99</v>
      </c>
      <c r="J7713">
        <v>1</v>
      </c>
      <c r="K7713" s="191"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2.77</v>
      </c>
      <c r="L7713" s="192" t="str">
        <f t="shared" si="120"/>
        <v>Ready to Drink710</v>
      </c>
      <c r="M7713" s="191">
        <f>VLOOKUP(L7713,'Slope %'!C:D,2,0)</f>
        <v>0.12</v>
      </c>
    </row>
    <row r="7714" spans="1:13" x14ac:dyDescent="0.25">
      <c r="A7714">
        <v>69845</v>
      </c>
      <c r="B7714" s="58" t="s">
        <v>6056</v>
      </c>
      <c r="C7714" s="58" t="s">
        <v>423</v>
      </c>
      <c r="D7714" s="58" t="s">
        <v>528</v>
      </c>
      <c r="E7714" s="58">
        <v>750</v>
      </c>
      <c r="F7714" s="58">
        <v>6</v>
      </c>
      <c r="G7714" s="59">
        <v>14.5</v>
      </c>
      <c r="H7714" s="58" t="s">
        <v>608</v>
      </c>
      <c r="I7714" s="59">
        <v>141.49</v>
      </c>
      <c r="J7714">
        <v>1</v>
      </c>
      <c r="K7714" s="191"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8.49</v>
      </c>
      <c r="L7714" s="192" t="str">
        <f t="shared" si="120"/>
        <v>Wine750</v>
      </c>
      <c r="M7714" s="191">
        <f>VLOOKUP(L7714,'Slope %'!C:D,2,0)</f>
        <v>0.1</v>
      </c>
    </row>
    <row r="7715" spans="1:13" x14ac:dyDescent="0.25">
      <c r="A7715">
        <v>69849</v>
      </c>
      <c r="B7715" s="58" t="s">
        <v>6057</v>
      </c>
      <c r="C7715" s="58" t="s">
        <v>673</v>
      </c>
      <c r="D7715" s="58" t="s">
        <v>1264</v>
      </c>
      <c r="E7715" s="58">
        <v>355</v>
      </c>
      <c r="F7715" s="58">
        <v>24</v>
      </c>
      <c r="G7715" s="59">
        <v>5</v>
      </c>
      <c r="H7715" s="58" t="s">
        <v>1855</v>
      </c>
      <c r="I7715" s="59">
        <v>3.69</v>
      </c>
      <c r="J7715">
        <v>1</v>
      </c>
      <c r="K7715" s="191"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1.57</v>
      </c>
      <c r="L7715" s="192" t="str">
        <f t="shared" si="120"/>
        <v>Ready to Drink355</v>
      </c>
      <c r="M7715" s="191">
        <f>VLOOKUP(L7715,'Slope %'!C:D,2,0)</f>
        <v>0.12</v>
      </c>
    </row>
    <row r="7716" spans="1:13" x14ac:dyDescent="0.25">
      <c r="A7716">
        <v>69851</v>
      </c>
      <c r="B7716" s="58" t="s">
        <v>6058</v>
      </c>
      <c r="C7716" s="58" t="s">
        <v>673</v>
      </c>
      <c r="D7716" s="58" t="s">
        <v>1264</v>
      </c>
      <c r="E7716" s="58">
        <v>355</v>
      </c>
      <c r="F7716" s="58">
        <v>24</v>
      </c>
      <c r="G7716" s="59">
        <v>5</v>
      </c>
      <c r="H7716" s="58" t="s">
        <v>1855</v>
      </c>
      <c r="I7716" s="59">
        <v>3.69</v>
      </c>
      <c r="J7716">
        <v>1</v>
      </c>
      <c r="K7716" s="191"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1.57</v>
      </c>
      <c r="L7716" s="192" t="str">
        <f t="shared" si="120"/>
        <v>Ready to Drink355</v>
      </c>
      <c r="M7716" s="191">
        <f>VLOOKUP(L7716,'Slope %'!C:D,2,0)</f>
        <v>0.12</v>
      </c>
    </row>
    <row r="7717" spans="1:13" x14ac:dyDescent="0.25">
      <c r="A7717">
        <v>69853</v>
      </c>
      <c r="B7717" s="58" t="s">
        <v>6059</v>
      </c>
      <c r="C7717" s="58" t="s">
        <v>673</v>
      </c>
      <c r="D7717" s="58" t="s">
        <v>1091</v>
      </c>
      <c r="E7717" s="58">
        <v>473</v>
      </c>
      <c r="F7717" s="58">
        <v>24</v>
      </c>
      <c r="G7717" s="59">
        <v>7</v>
      </c>
      <c r="H7717" s="58" t="s">
        <v>1399</v>
      </c>
      <c r="I7717" s="59">
        <v>3.79</v>
      </c>
      <c r="J7717">
        <v>1</v>
      </c>
      <c r="K7717" s="191"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2.74</v>
      </c>
      <c r="L7717" s="192" t="str">
        <f t="shared" si="120"/>
        <v>Ready to Drink473</v>
      </c>
      <c r="M7717" s="191">
        <f>VLOOKUP(L7717,'Slope %'!C:D,2,0)</f>
        <v>0.12</v>
      </c>
    </row>
    <row r="7718" spans="1:13" x14ac:dyDescent="0.25">
      <c r="A7718">
        <v>69853</v>
      </c>
      <c r="B7718" s="58" t="s">
        <v>6059</v>
      </c>
      <c r="C7718" s="58" t="s">
        <v>673</v>
      </c>
      <c r="D7718" s="58" t="s">
        <v>1091</v>
      </c>
      <c r="E7718" s="58">
        <v>473</v>
      </c>
      <c r="F7718" s="58">
        <v>24</v>
      </c>
      <c r="G7718" s="59">
        <v>7</v>
      </c>
      <c r="H7718" s="58" t="s">
        <v>1399</v>
      </c>
      <c r="I7718" s="59">
        <v>3.79</v>
      </c>
      <c r="J7718">
        <v>1</v>
      </c>
      <c r="K7718" s="191"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2.74</v>
      </c>
      <c r="L7718" s="192" t="str">
        <f t="shared" si="120"/>
        <v>Ready to Drink473</v>
      </c>
      <c r="M7718" s="191">
        <f>VLOOKUP(L7718,'Slope %'!C:D,2,0)</f>
        <v>0.12</v>
      </c>
    </row>
    <row r="7719" spans="1:13" x14ac:dyDescent="0.25">
      <c r="A7719">
        <v>69854</v>
      </c>
      <c r="B7719" s="58" t="s">
        <v>6060</v>
      </c>
      <c r="C7719" s="58" t="s">
        <v>673</v>
      </c>
      <c r="D7719" s="58" t="s">
        <v>1091</v>
      </c>
      <c r="E7719" s="58">
        <v>2130</v>
      </c>
      <c r="F7719" s="58">
        <v>4</v>
      </c>
      <c r="G7719" s="59">
        <v>7</v>
      </c>
      <c r="H7719" s="58" t="s">
        <v>1399</v>
      </c>
      <c r="I7719" s="59">
        <v>16.989999999999998</v>
      </c>
      <c r="J7719">
        <v>6</v>
      </c>
      <c r="K7719" s="191"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11.64</v>
      </c>
      <c r="L7719" s="192" t="str">
        <f t="shared" si="120"/>
        <v>Ready to Drink2130</v>
      </c>
      <c r="M7719" s="191">
        <f>VLOOKUP(L7719,'Slope %'!C:D,2,0)</f>
        <v>0.1</v>
      </c>
    </row>
    <row r="7720" spans="1:13" x14ac:dyDescent="0.25">
      <c r="A7720">
        <v>69854</v>
      </c>
      <c r="B7720" s="58" t="s">
        <v>6060</v>
      </c>
      <c r="C7720" s="58" t="s">
        <v>673</v>
      </c>
      <c r="D7720" s="58" t="s">
        <v>1091</v>
      </c>
      <c r="E7720" s="58">
        <v>2130</v>
      </c>
      <c r="F7720" s="58">
        <v>4</v>
      </c>
      <c r="G7720" s="59">
        <v>7</v>
      </c>
      <c r="H7720" s="58" t="s">
        <v>1399</v>
      </c>
      <c r="I7720" s="59">
        <v>16.989999999999998</v>
      </c>
      <c r="J7720">
        <v>6</v>
      </c>
      <c r="K7720" s="191"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11.64</v>
      </c>
      <c r="L7720" s="192" t="str">
        <f t="shared" si="120"/>
        <v>Ready to Drink2130</v>
      </c>
      <c r="M7720" s="191">
        <f>VLOOKUP(L7720,'Slope %'!C:D,2,0)</f>
        <v>0.1</v>
      </c>
    </row>
    <row r="7721" spans="1:13" x14ac:dyDescent="0.25">
      <c r="A7721">
        <v>69857</v>
      </c>
      <c r="B7721" s="58" t="s">
        <v>6061</v>
      </c>
      <c r="C7721" s="58" t="s">
        <v>673</v>
      </c>
      <c r="D7721" s="58" t="s">
        <v>1264</v>
      </c>
      <c r="E7721" s="58">
        <v>473</v>
      </c>
      <c r="F7721" s="58">
        <v>24</v>
      </c>
      <c r="G7721" s="59">
        <v>4.5</v>
      </c>
      <c r="H7721" s="58" t="s">
        <v>451</v>
      </c>
      <c r="I7721" s="59">
        <v>3.99</v>
      </c>
      <c r="J7721">
        <v>1</v>
      </c>
      <c r="K7721" s="191"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1.76</v>
      </c>
      <c r="L7721" s="192" t="str">
        <f t="shared" si="120"/>
        <v>Ready to Drink473</v>
      </c>
      <c r="M7721" s="191">
        <f>VLOOKUP(L7721,'Slope %'!C:D,2,0)</f>
        <v>0.12</v>
      </c>
    </row>
    <row r="7722" spans="1:13" x14ac:dyDescent="0.25">
      <c r="A7722">
        <v>69869</v>
      </c>
      <c r="B7722" s="58" t="s">
        <v>6062</v>
      </c>
      <c r="C7722" s="58" t="s">
        <v>414</v>
      </c>
      <c r="D7722" s="58" t="s">
        <v>460</v>
      </c>
      <c r="E7722" s="58">
        <v>700</v>
      </c>
      <c r="F7722" s="58">
        <v>6</v>
      </c>
      <c r="G7722" s="59">
        <v>42</v>
      </c>
      <c r="H7722" s="58" t="s">
        <v>6063</v>
      </c>
      <c r="I7722" s="59">
        <v>56</v>
      </c>
      <c r="J7722">
        <v>1</v>
      </c>
      <c r="K7722" s="191"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22.95</v>
      </c>
      <c r="L7722" s="192" t="str">
        <f t="shared" si="120"/>
        <v>Spirits700</v>
      </c>
      <c r="M7722" s="191">
        <f>VLOOKUP(L7722,'Slope %'!C:D,2,0)</f>
        <v>7.0000000000000007E-2</v>
      </c>
    </row>
    <row r="7723" spans="1:13" x14ac:dyDescent="0.25">
      <c r="A7723">
        <v>69871</v>
      </c>
      <c r="B7723" s="58" t="s">
        <v>6064</v>
      </c>
      <c r="C7723" s="58" t="s">
        <v>414</v>
      </c>
      <c r="D7723" s="58" t="s">
        <v>1896</v>
      </c>
      <c r="E7723" s="58">
        <v>700</v>
      </c>
      <c r="F7723" s="58">
        <v>6</v>
      </c>
      <c r="G7723" s="59">
        <v>40</v>
      </c>
      <c r="H7723" s="58" t="s">
        <v>6063</v>
      </c>
      <c r="I7723" s="59">
        <v>56</v>
      </c>
      <c r="J7723">
        <v>1</v>
      </c>
      <c r="K7723" s="191"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21.86</v>
      </c>
      <c r="L7723" s="192" t="str">
        <f t="shared" si="120"/>
        <v>Spirits700</v>
      </c>
      <c r="M7723" s="191">
        <f>VLOOKUP(L7723,'Slope %'!C:D,2,0)</f>
        <v>7.0000000000000007E-2</v>
      </c>
    </row>
    <row r="7724" spans="1:13" x14ac:dyDescent="0.25">
      <c r="A7724">
        <v>69875</v>
      </c>
      <c r="B7724" s="58" t="s">
        <v>6065</v>
      </c>
      <c r="C7724" s="58" t="s">
        <v>423</v>
      </c>
      <c r="D7724" s="58" t="s">
        <v>575</v>
      </c>
      <c r="E7724" s="58">
        <v>750</v>
      </c>
      <c r="F7724" s="58">
        <v>12</v>
      </c>
      <c r="G7724" s="59">
        <v>13</v>
      </c>
      <c r="H7724" s="58" t="s">
        <v>1701</v>
      </c>
      <c r="I7724" s="59">
        <v>20.99</v>
      </c>
      <c r="J7724">
        <v>1</v>
      </c>
      <c r="K7724" s="191"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7.61</v>
      </c>
      <c r="L7724" s="192" t="str">
        <f t="shared" si="120"/>
        <v>Wine750</v>
      </c>
      <c r="M7724" s="191">
        <f>VLOOKUP(L7724,'Slope %'!C:D,2,0)</f>
        <v>0.1</v>
      </c>
    </row>
    <row r="7725" spans="1:13" x14ac:dyDescent="0.25">
      <c r="A7725">
        <v>69877</v>
      </c>
      <c r="B7725" s="58" t="s">
        <v>6066</v>
      </c>
      <c r="C7725" s="58" t="s">
        <v>673</v>
      </c>
      <c r="D7725" s="58" t="s">
        <v>1264</v>
      </c>
      <c r="E7725" s="58">
        <v>2840</v>
      </c>
      <c r="F7725" s="58">
        <v>3</v>
      </c>
      <c r="G7725" s="59">
        <v>4.5</v>
      </c>
      <c r="H7725" s="58" t="s">
        <v>451</v>
      </c>
      <c r="I7725" s="59">
        <v>28.99</v>
      </c>
      <c r="J7725">
        <v>8</v>
      </c>
      <c r="K7725" s="191"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9.98</v>
      </c>
      <c r="L7725" s="192" t="str">
        <f t="shared" si="120"/>
        <v>Ready to Drink2840</v>
      </c>
      <c r="M7725" s="191">
        <f>VLOOKUP(L7725,'Slope %'!C:D,2,0)</f>
        <v>7.0000000000000007E-2</v>
      </c>
    </row>
    <row r="7726" spans="1:13" x14ac:dyDescent="0.25">
      <c r="A7726">
        <v>69882</v>
      </c>
      <c r="B7726" s="58" t="s">
        <v>6067</v>
      </c>
      <c r="C7726" s="58" t="s">
        <v>423</v>
      </c>
      <c r="D7726" s="58" t="s">
        <v>440</v>
      </c>
      <c r="E7726" s="58">
        <v>750</v>
      </c>
      <c r="F7726" s="58">
        <v>12</v>
      </c>
      <c r="G7726" s="59">
        <v>6</v>
      </c>
      <c r="H7726" s="58" t="s">
        <v>2964</v>
      </c>
      <c r="I7726" s="59">
        <v>15.62</v>
      </c>
      <c r="J7726">
        <v>1</v>
      </c>
      <c r="K7726" s="191"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3.51</v>
      </c>
      <c r="L7726" s="192" t="str">
        <f t="shared" si="120"/>
        <v>Wine750</v>
      </c>
      <c r="M7726" s="191">
        <f>VLOOKUP(L7726,'Slope %'!C:D,2,0)</f>
        <v>0.1</v>
      </c>
    </row>
    <row r="7727" spans="1:13" x14ac:dyDescent="0.25">
      <c r="A7727">
        <v>69891</v>
      </c>
      <c r="B7727" s="58" t="s">
        <v>6068</v>
      </c>
      <c r="C7727" s="58" t="s">
        <v>423</v>
      </c>
      <c r="D7727" s="58" t="s">
        <v>4456</v>
      </c>
      <c r="E7727" s="58">
        <v>750</v>
      </c>
      <c r="F7727" s="58">
        <v>12</v>
      </c>
      <c r="G7727" s="59">
        <v>13</v>
      </c>
      <c r="H7727" s="58" t="s">
        <v>799</v>
      </c>
      <c r="I7727" s="59">
        <v>15.99</v>
      </c>
      <c r="J7727">
        <v>1</v>
      </c>
      <c r="K7727" s="191"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7.61</v>
      </c>
      <c r="L7727" s="192" t="str">
        <f t="shared" si="120"/>
        <v>Wine750</v>
      </c>
      <c r="M7727" s="191">
        <f>VLOOKUP(L7727,'Slope %'!C:D,2,0)</f>
        <v>0.1</v>
      </c>
    </row>
    <row r="7728" spans="1:13" x14ac:dyDescent="0.25">
      <c r="A7728">
        <v>69892</v>
      </c>
      <c r="B7728" s="58" t="s">
        <v>4942</v>
      </c>
      <c r="C7728" s="58" t="s">
        <v>673</v>
      </c>
      <c r="D7728" s="58" t="s">
        <v>1264</v>
      </c>
      <c r="E7728" s="58">
        <v>473</v>
      </c>
      <c r="F7728" s="58">
        <v>24</v>
      </c>
      <c r="G7728" s="59">
        <v>4.5</v>
      </c>
      <c r="H7728" s="58" t="s">
        <v>451</v>
      </c>
      <c r="I7728" s="59">
        <v>3.99</v>
      </c>
      <c r="J7728">
        <v>1</v>
      </c>
      <c r="K7728" s="191"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1.76</v>
      </c>
      <c r="L7728" s="192" t="str">
        <f t="shared" si="120"/>
        <v>Ready to Drink473</v>
      </c>
      <c r="M7728" s="191">
        <f>VLOOKUP(L7728,'Slope %'!C:D,2,0)</f>
        <v>0.12</v>
      </c>
    </row>
    <row r="7729" spans="1:13" x14ac:dyDescent="0.25">
      <c r="A7729">
        <v>69893</v>
      </c>
      <c r="B7729" s="58" t="s">
        <v>6069</v>
      </c>
      <c r="C7729" s="58" t="s">
        <v>673</v>
      </c>
      <c r="D7729" s="58" t="s">
        <v>1264</v>
      </c>
      <c r="E7729" s="58">
        <v>2840</v>
      </c>
      <c r="F7729" s="58">
        <v>3</v>
      </c>
      <c r="G7729" s="59">
        <v>4.5</v>
      </c>
      <c r="H7729" s="58" t="s">
        <v>451</v>
      </c>
      <c r="I7729" s="59">
        <v>28.99</v>
      </c>
      <c r="J7729">
        <v>8</v>
      </c>
      <c r="K7729" s="191"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9.98</v>
      </c>
      <c r="L7729" s="192" t="str">
        <f t="shared" si="120"/>
        <v>Ready to Drink2840</v>
      </c>
      <c r="M7729" s="191">
        <f>VLOOKUP(L7729,'Slope %'!C:D,2,0)</f>
        <v>7.0000000000000007E-2</v>
      </c>
    </row>
    <row r="7730" spans="1:13" x14ac:dyDescent="0.25">
      <c r="A7730">
        <v>69894</v>
      </c>
      <c r="B7730" s="58" t="s">
        <v>6070</v>
      </c>
      <c r="C7730" s="58" t="s">
        <v>673</v>
      </c>
      <c r="D7730" s="58" t="s">
        <v>1264</v>
      </c>
      <c r="E7730" s="58">
        <v>2840</v>
      </c>
      <c r="F7730" s="58">
        <v>3</v>
      </c>
      <c r="G7730" s="59">
        <v>4.5</v>
      </c>
      <c r="H7730" s="58" t="s">
        <v>451</v>
      </c>
      <c r="I7730" s="59">
        <v>29.99</v>
      </c>
      <c r="J7730">
        <v>8</v>
      </c>
      <c r="K7730" s="191"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9.98</v>
      </c>
      <c r="L7730" s="192" t="str">
        <f t="shared" si="120"/>
        <v>Ready to Drink2840</v>
      </c>
      <c r="M7730" s="191">
        <f>VLOOKUP(L7730,'Slope %'!C:D,2,0)</f>
        <v>7.0000000000000007E-2</v>
      </c>
    </row>
    <row r="7731" spans="1:13" x14ac:dyDescent="0.25">
      <c r="A7731">
        <v>69895</v>
      </c>
      <c r="B7731" s="58" t="s">
        <v>6071</v>
      </c>
      <c r="C7731" s="58" t="s">
        <v>410</v>
      </c>
      <c r="D7731" s="58" t="s">
        <v>717</v>
      </c>
      <c r="E7731" s="58">
        <v>473</v>
      </c>
      <c r="F7731" s="58">
        <v>24</v>
      </c>
      <c r="G7731" s="59">
        <v>9.1</v>
      </c>
      <c r="H7731" s="58" t="s">
        <v>2781</v>
      </c>
      <c r="I7731" s="59">
        <v>6.25</v>
      </c>
      <c r="J7731">
        <v>1</v>
      </c>
      <c r="K7731" s="191"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3.36</v>
      </c>
      <c r="L7731" s="192" t="str">
        <f t="shared" si="120"/>
        <v>Beer473</v>
      </c>
      <c r="M7731" s="191">
        <f>VLOOKUP(L7731,'Slope %'!C:D,2,0)</f>
        <v>0.12</v>
      </c>
    </row>
    <row r="7732" spans="1:13" x14ac:dyDescent="0.25">
      <c r="A7732">
        <v>69895</v>
      </c>
      <c r="B7732" s="58" t="s">
        <v>6071</v>
      </c>
      <c r="C7732" s="58" t="s">
        <v>410</v>
      </c>
      <c r="D7732" s="58" t="s">
        <v>717</v>
      </c>
      <c r="E7732" s="58">
        <v>473</v>
      </c>
      <c r="F7732" s="58">
        <v>24</v>
      </c>
      <c r="G7732" s="59">
        <v>9.1</v>
      </c>
      <c r="H7732" s="58" t="s">
        <v>2781</v>
      </c>
      <c r="I7732" s="59">
        <v>6.25</v>
      </c>
      <c r="J7732">
        <v>1</v>
      </c>
      <c r="K7732" s="191"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3.36</v>
      </c>
      <c r="L7732" s="192" t="str">
        <f t="shared" si="120"/>
        <v>Beer473</v>
      </c>
      <c r="M7732" s="191">
        <f>VLOOKUP(L7732,'Slope %'!C:D,2,0)</f>
        <v>0.12</v>
      </c>
    </row>
    <row r="7733" spans="1:13" x14ac:dyDescent="0.25">
      <c r="A7733">
        <v>69898</v>
      </c>
      <c r="B7733" s="58" t="s">
        <v>6072</v>
      </c>
      <c r="C7733" s="58" t="s">
        <v>423</v>
      </c>
      <c r="D7733" s="58" t="s">
        <v>473</v>
      </c>
      <c r="E7733" s="58">
        <v>750</v>
      </c>
      <c r="F7733" s="58">
        <v>12</v>
      </c>
      <c r="G7733" s="59">
        <v>14</v>
      </c>
      <c r="H7733" s="58" t="s">
        <v>501</v>
      </c>
      <c r="I7733" s="59">
        <v>17.989999999999998</v>
      </c>
      <c r="J7733">
        <v>1</v>
      </c>
      <c r="K7733" s="191"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8.1999999999999993</v>
      </c>
      <c r="L7733" s="192" t="str">
        <f t="shared" si="120"/>
        <v>Wine750</v>
      </c>
      <c r="M7733" s="191">
        <f>VLOOKUP(L7733,'Slope %'!C:D,2,0)</f>
        <v>0.1</v>
      </c>
    </row>
    <row r="7734" spans="1:13" x14ac:dyDescent="0.25">
      <c r="A7734">
        <v>69901</v>
      </c>
      <c r="B7734" s="58" t="s">
        <v>6073</v>
      </c>
      <c r="C7734" s="58" t="s">
        <v>673</v>
      </c>
      <c r="D7734" s="58" t="s">
        <v>440</v>
      </c>
      <c r="E7734" s="58">
        <v>4260</v>
      </c>
      <c r="F7734" s="58">
        <v>2</v>
      </c>
      <c r="G7734" s="59">
        <v>5</v>
      </c>
      <c r="H7734" s="58" t="s">
        <v>416</v>
      </c>
      <c r="I7734" s="59">
        <v>30.99</v>
      </c>
      <c r="J7734">
        <v>12</v>
      </c>
      <c r="K7734" s="191"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16.63</v>
      </c>
      <c r="L7734" s="192" t="str">
        <f t="shared" si="120"/>
        <v>Ready to Drink4260</v>
      </c>
      <c r="M7734" s="191">
        <f>VLOOKUP(L7734,'Slope %'!C:D,2,0)</f>
        <v>7.0000000000000007E-2</v>
      </c>
    </row>
    <row r="7735" spans="1:13" x14ac:dyDescent="0.25">
      <c r="A7735">
        <v>69902</v>
      </c>
      <c r="B7735" s="58" t="s">
        <v>6074</v>
      </c>
      <c r="C7735" s="58" t="s">
        <v>423</v>
      </c>
      <c r="D7735" s="58" t="s">
        <v>645</v>
      </c>
      <c r="E7735" s="58">
        <v>750</v>
      </c>
      <c r="F7735" s="58">
        <v>6</v>
      </c>
      <c r="G7735" s="59">
        <v>20</v>
      </c>
      <c r="H7735" s="58" t="s">
        <v>561</v>
      </c>
      <c r="I7735" s="59">
        <v>65.989999999999995</v>
      </c>
      <c r="J7735">
        <v>1</v>
      </c>
      <c r="K7735" s="191"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11.71</v>
      </c>
      <c r="L7735" s="192" t="str">
        <f t="shared" si="120"/>
        <v>Wine750</v>
      </c>
      <c r="M7735" s="191">
        <f>VLOOKUP(L7735,'Slope %'!C:D,2,0)</f>
        <v>0.1</v>
      </c>
    </row>
    <row r="7736" spans="1:13" x14ac:dyDescent="0.25">
      <c r="A7736">
        <v>69903</v>
      </c>
      <c r="B7736" s="58" t="s">
        <v>6075</v>
      </c>
      <c r="C7736" s="58" t="s">
        <v>673</v>
      </c>
      <c r="D7736" s="58" t="s">
        <v>674</v>
      </c>
      <c r="E7736" s="58">
        <v>473</v>
      </c>
      <c r="F7736" s="58">
        <v>24</v>
      </c>
      <c r="G7736" s="59">
        <v>7</v>
      </c>
      <c r="H7736" s="58" t="s">
        <v>751</v>
      </c>
      <c r="I7736" s="59">
        <v>3.99</v>
      </c>
      <c r="J7736">
        <v>1</v>
      </c>
      <c r="K7736" s="191"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2.74</v>
      </c>
      <c r="L7736" s="192" t="str">
        <f t="shared" si="120"/>
        <v>Ready to Drink473</v>
      </c>
      <c r="M7736" s="191">
        <f>VLOOKUP(L7736,'Slope %'!C:D,2,0)</f>
        <v>0.12</v>
      </c>
    </row>
    <row r="7737" spans="1:13" x14ac:dyDescent="0.25">
      <c r="A7737">
        <v>69907</v>
      </c>
      <c r="B7737" s="58" t="s">
        <v>6076</v>
      </c>
      <c r="C7737" s="58" t="s">
        <v>673</v>
      </c>
      <c r="D7737" s="58" t="s">
        <v>2505</v>
      </c>
      <c r="E7737" s="58">
        <v>473</v>
      </c>
      <c r="F7737" s="58">
        <v>24</v>
      </c>
      <c r="G7737" s="59">
        <v>7</v>
      </c>
      <c r="H7737" s="58" t="s">
        <v>1399</v>
      </c>
      <c r="I7737" s="59">
        <v>3.79</v>
      </c>
      <c r="J7737">
        <v>1</v>
      </c>
      <c r="K7737" s="191"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2.74</v>
      </c>
      <c r="L7737" s="192" t="str">
        <f t="shared" si="120"/>
        <v>Ready to Drink473</v>
      </c>
      <c r="M7737" s="191">
        <f>VLOOKUP(L7737,'Slope %'!C:D,2,0)</f>
        <v>0.12</v>
      </c>
    </row>
    <row r="7738" spans="1:13" x14ac:dyDescent="0.25">
      <c r="A7738">
        <v>69907</v>
      </c>
      <c r="B7738" s="58" t="s">
        <v>6076</v>
      </c>
      <c r="C7738" s="58" t="s">
        <v>673</v>
      </c>
      <c r="D7738" s="58" t="s">
        <v>2505</v>
      </c>
      <c r="E7738" s="58">
        <v>473</v>
      </c>
      <c r="F7738" s="58">
        <v>24</v>
      </c>
      <c r="G7738" s="59">
        <v>7</v>
      </c>
      <c r="H7738" s="58" t="s">
        <v>1399</v>
      </c>
      <c r="I7738" s="59">
        <v>3.79</v>
      </c>
      <c r="J7738">
        <v>1</v>
      </c>
      <c r="K7738" s="191"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2.74</v>
      </c>
      <c r="L7738" s="192" t="str">
        <f t="shared" si="120"/>
        <v>Ready to Drink473</v>
      </c>
      <c r="M7738" s="191">
        <f>VLOOKUP(L7738,'Slope %'!C:D,2,0)</f>
        <v>0.12</v>
      </c>
    </row>
    <row r="7739" spans="1:13" x14ac:dyDescent="0.25">
      <c r="A7739">
        <v>69910</v>
      </c>
      <c r="B7739" s="58" t="s">
        <v>6077</v>
      </c>
      <c r="C7739" s="58" t="s">
        <v>673</v>
      </c>
      <c r="D7739" s="58" t="s">
        <v>674</v>
      </c>
      <c r="E7739" s="58">
        <v>4260</v>
      </c>
      <c r="F7739" s="58">
        <v>2</v>
      </c>
      <c r="G7739" s="59">
        <v>5</v>
      </c>
      <c r="H7739" s="58" t="s">
        <v>751</v>
      </c>
      <c r="I7739" s="59">
        <v>31.99</v>
      </c>
      <c r="J7739">
        <v>12</v>
      </c>
      <c r="K7739" s="191"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16.63</v>
      </c>
      <c r="L7739" s="192" t="str">
        <f t="shared" si="120"/>
        <v>Ready to Drink4260</v>
      </c>
      <c r="M7739" s="191">
        <f>VLOOKUP(L7739,'Slope %'!C:D,2,0)</f>
        <v>7.0000000000000007E-2</v>
      </c>
    </row>
    <row r="7740" spans="1:13" x14ac:dyDescent="0.25">
      <c r="A7740">
        <v>69911</v>
      </c>
      <c r="B7740" s="58" t="s">
        <v>6078</v>
      </c>
      <c r="C7740" s="58" t="s">
        <v>673</v>
      </c>
      <c r="D7740" s="58" t="s">
        <v>1091</v>
      </c>
      <c r="E7740" s="58">
        <v>4260</v>
      </c>
      <c r="F7740" s="58">
        <v>2</v>
      </c>
      <c r="G7740" s="59">
        <v>7</v>
      </c>
      <c r="H7740" s="58" t="s">
        <v>1399</v>
      </c>
      <c r="I7740" s="59">
        <v>31.99</v>
      </c>
      <c r="J7740">
        <v>12</v>
      </c>
      <c r="K7740" s="191"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23.28</v>
      </c>
      <c r="L7740" s="192" t="str">
        <f t="shared" si="120"/>
        <v>Ready to Drink4260</v>
      </c>
      <c r="M7740" s="191">
        <f>VLOOKUP(L7740,'Slope %'!C:D,2,0)</f>
        <v>7.0000000000000007E-2</v>
      </c>
    </row>
    <row r="7741" spans="1:13" x14ac:dyDescent="0.25">
      <c r="A7741">
        <v>69911</v>
      </c>
      <c r="B7741" s="58" t="s">
        <v>6078</v>
      </c>
      <c r="C7741" s="58" t="s">
        <v>673</v>
      </c>
      <c r="D7741" s="58" t="s">
        <v>1091</v>
      </c>
      <c r="E7741" s="58">
        <v>4260</v>
      </c>
      <c r="F7741" s="58">
        <v>2</v>
      </c>
      <c r="G7741" s="59">
        <v>7</v>
      </c>
      <c r="H7741" s="58" t="s">
        <v>1399</v>
      </c>
      <c r="I7741" s="59">
        <v>31.99</v>
      </c>
      <c r="J7741">
        <v>12</v>
      </c>
      <c r="K7741" s="191"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23.28</v>
      </c>
      <c r="L7741" s="192" t="str">
        <f t="shared" si="120"/>
        <v>Ready to Drink4260</v>
      </c>
      <c r="M7741" s="191">
        <f>VLOOKUP(L7741,'Slope %'!C:D,2,0)</f>
        <v>7.0000000000000007E-2</v>
      </c>
    </row>
    <row r="7742" spans="1:13" x14ac:dyDescent="0.25">
      <c r="A7742">
        <v>69913</v>
      </c>
      <c r="B7742" s="58" t="s">
        <v>6079</v>
      </c>
      <c r="C7742" s="58" t="s">
        <v>673</v>
      </c>
      <c r="D7742" s="58" t="s">
        <v>750</v>
      </c>
      <c r="E7742" s="58">
        <v>473</v>
      </c>
      <c r="F7742" s="58">
        <v>24</v>
      </c>
      <c r="G7742" s="59">
        <v>7</v>
      </c>
      <c r="H7742" s="58" t="s">
        <v>1399</v>
      </c>
      <c r="I7742" s="59">
        <v>4.49</v>
      </c>
      <c r="J7742">
        <v>1</v>
      </c>
      <c r="K7742" s="191"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2.74</v>
      </c>
      <c r="L7742" s="192" t="str">
        <f t="shared" si="120"/>
        <v>Ready to Drink473</v>
      </c>
      <c r="M7742" s="191">
        <f>VLOOKUP(L7742,'Slope %'!C:D,2,0)</f>
        <v>0.12</v>
      </c>
    </row>
    <row r="7743" spans="1:13" x14ac:dyDescent="0.25">
      <c r="A7743">
        <v>69913</v>
      </c>
      <c r="B7743" s="58" t="s">
        <v>6079</v>
      </c>
      <c r="C7743" s="58" t="s">
        <v>673</v>
      </c>
      <c r="D7743" s="58" t="s">
        <v>750</v>
      </c>
      <c r="E7743" s="58">
        <v>473</v>
      </c>
      <c r="F7743" s="58">
        <v>24</v>
      </c>
      <c r="G7743" s="59">
        <v>7</v>
      </c>
      <c r="H7743" s="58" t="s">
        <v>1399</v>
      </c>
      <c r="I7743" s="59">
        <v>4.49</v>
      </c>
      <c r="J7743">
        <v>1</v>
      </c>
      <c r="K7743" s="191"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2.74</v>
      </c>
      <c r="L7743" s="192" t="str">
        <f t="shared" si="120"/>
        <v>Ready to Drink473</v>
      </c>
      <c r="M7743" s="191">
        <f>VLOOKUP(L7743,'Slope %'!C:D,2,0)</f>
        <v>0.12</v>
      </c>
    </row>
    <row r="7744" spans="1:13" x14ac:dyDescent="0.25">
      <c r="A7744">
        <v>69915</v>
      </c>
      <c r="B7744" s="58" t="s">
        <v>6080</v>
      </c>
      <c r="C7744" s="58" t="s">
        <v>673</v>
      </c>
      <c r="D7744" s="58" t="s">
        <v>750</v>
      </c>
      <c r="E7744" s="58">
        <v>4260</v>
      </c>
      <c r="F7744" s="58">
        <v>2</v>
      </c>
      <c r="G7744" s="59">
        <v>7</v>
      </c>
      <c r="H7744" s="58" t="s">
        <v>751</v>
      </c>
      <c r="I7744" s="59">
        <v>34.99</v>
      </c>
      <c r="J7744">
        <v>12</v>
      </c>
      <c r="K7744" s="191"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23.28</v>
      </c>
      <c r="L7744" s="192" t="str">
        <f t="shared" si="120"/>
        <v>Ready to Drink4260</v>
      </c>
      <c r="M7744" s="191">
        <f>VLOOKUP(L7744,'Slope %'!C:D,2,0)</f>
        <v>7.0000000000000007E-2</v>
      </c>
    </row>
    <row r="7745" spans="1:13" x14ac:dyDescent="0.25">
      <c r="A7745">
        <v>69917</v>
      </c>
      <c r="B7745" s="58" t="s">
        <v>6081</v>
      </c>
      <c r="C7745" s="58" t="s">
        <v>673</v>
      </c>
      <c r="D7745" s="58" t="s">
        <v>1264</v>
      </c>
      <c r="E7745" s="58">
        <v>2130</v>
      </c>
      <c r="F7745" s="58">
        <v>4</v>
      </c>
      <c r="G7745" s="59">
        <v>7</v>
      </c>
      <c r="H7745" s="58" t="s">
        <v>412</v>
      </c>
      <c r="I7745" s="59">
        <v>17.489999999999998</v>
      </c>
      <c r="J7745">
        <v>6</v>
      </c>
      <c r="K7745" s="191"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11.64</v>
      </c>
      <c r="L7745" s="192" t="str">
        <f t="shared" si="120"/>
        <v>Ready to Drink2130</v>
      </c>
      <c r="M7745" s="191">
        <f>VLOOKUP(L7745,'Slope %'!C:D,2,0)</f>
        <v>0.1</v>
      </c>
    </row>
    <row r="7746" spans="1:13" x14ac:dyDescent="0.25">
      <c r="A7746">
        <v>69917</v>
      </c>
      <c r="B7746" s="58" t="s">
        <v>6081</v>
      </c>
      <c r="C7746" s="58" t="s">
        <v>673</v>
      </c>
      <c r="D7746" s="58" t="s">
        <v>1264</v>
      </c>
      <c r="E7746" s="58">
        <v>2130</v>
      </c>
      <c r="F7746" s="58">
        <v>4</v>
      </c>
      <c r="G7746" s="59">
        <v>7</v>
      </c>
      <c r="H7746" s="58" t="s">
        <v>412</v>
      </c>
      <c r="I7746" s="59">
        <v>17.489999999999998</v>
      </c>
      <c r="J7746">
        <v>6</v>
      </c>
      <c r="K7746" s="191"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11.64</v>
      </c>
      <c r="L7746" s="192" t="str">
        <f t="shared" si="120"/>
        <v>Ready to Drink2130</v>
      </c>
      <c r="M7746" s="191">
        <f>VLOOKUP(L7746,'Slope %'!C:D,2,0)</f>
        <v>0.1</v>
      </c>
    </row>
    <row r="7747" spans="1:13" x14ac:dyDescent="0.25">
      <c r="A7747">
        <v>69919</v>
      </c>
      <c r="B7747" s="58" t="s">
        <v>6082</v>
      </c>
      <c r="C7747" s="58" t="s">
        <v>673</v>
      </c>
      <c r="D7747" s="58" t="s">
        <v>1264</v>
      </c>
      <c r="E7747" s="58">
        <v>2130</v>
      </c>
      <c r="F7747" s="58">
        <v>4</v>
      </c>
      <c r="G7747" s="59">
        <v>7</v>
      </c>
      <c r="H7747" s="58" t="s">
        <v>412</v>
      </c>
      <c r="I7747" s="59">
        <v>17.489999999999998</v>
      </c>
      <c r="J7747">
        <v>6</v>
      </c>
      <c r="K7747" s="191"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11.64</v>
      </c>
      <c r="L7747" s="192" t="str">
        <f t="shared" ref="L7747:L7810" si="121">(_xlfn.CONCAT(C7747,E7747))</f>
        <v>Ready to Drink2130</v>
      </c>
      <c r="M7747" s="191">
        <f>VLOOKUP(L7747,'Slope %'!C:D,2,0)</f>
        <v>0.1</v>
      </c>
    </row>
    <row r="7748" spans="1:13" x14ac:dyDescent="0.25">
      <c r="A7748">
        <v>69919</v>
      </c>
      <c r="B7748" s="58" t="s">
        <v>6082</v>
      </c>
      <c r="C7748" s="58" t="s">
        <v>673</v>
      </c>
      <c r="D7748" s="58" t="s">
        <v>1264</v>
      </c>
      <c r="E7748" s="58">
        <v>2130</v>
      </c>
      <c r="F7748" s="58">
        <v>4</v>
      </c>
      <c r="G7748" s="59">
        <v>7</v>
      </c>
      <c r="H7748" s="58" t="s">
        <v>412</v>
      </c>
      <c r="I7748" s="59">
        <v>17.489999999999998</v>
      </c>
      <c r="J7748">
        <v>6</v>
      </c>
      <c r="K7748" s="191"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11.64</v>
      </c>
      <c r="L7748" s="192" t="str">
        <f t="shared" si="121"/>
        <v>Ready to Drink2130</v>
      </c>
      <c r="M7748" s="191">
        <f>VLOOKUP(L7748,'Slope %'!C:D,2,0)</f>
        <v>0.1</v>
      </c>
    </row>
    <row r="7749" spans="1:13" x14ac:dyDescent="0.25">
      <c r="A7749">
        <v>69920</v>
      </c>
      <c r="B7749" s="58" t="s">
        <v>6083</v>
      </c>
      <c r="C7749" s="58" t="s">
        <v>410</v>
      </c>
      <c r="D7749" s="58" t="s">
        <v>717</v>
      </c>
      <c r="E7749" s="58">
        <v>750</v>
      </c>
      <c r="F7749" s="58">
        <v>6</v>
      </c>
      <c r="G7749" s="59">
        <v>10.5</v>
      </c>
      <c r="H7749" s="58" t="s">
        <v>1176</v>
      </c>
      <c r="I7749" s="59">
        <v>49.99</v>
      </c>
      <c r="J7749">
        <v>1</v>
      </c>
      <c r="K7749" s="191"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6.15</v>
      </c>
      <c r="L7749" s="192" t="str">
        <f t="shared" si="121"/>
        <v>Beer750</v>
      </c>
      <c r="M7749" s="191">
        <f>VLOOKUP(L7749,'Slope %'!C:D,2,0)</f>
        <v>0.12</v>
      </c>
    </row>
    <row r="7750" spans="1:13" x14ac:dyDescent="0.25">
      <c r="A7750">
        <v>69924</v>
      </c>
      <c r="B7750" s="58" t="s">
        <v>6084</v>
      </c>
      <c r="C7750" s="58" t="s">
        <v>414</v>
      </c>
      <c r="D7750" s="58" t="s">
        <v>463</v>
      </c>
      <c r="E7750" s="58">
        <v>750</v>
      </c>
      <c r="F7750" s="58">
        <v>6</v>
      </c>
      <c r="G7750" s="59">
        <v>40</v>
      </c>
      <c r="H7750" s="58" t="s">
        <v>416</v>
      </c>
      <c r="I7750" s="59">
        <v>53.99</v>
      </c>
      <c r="J7750">
        <v>1</v>
      </c>
      <c r="K7750" s="191"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23.42</v>
      </c>
      <c r="L7750" s="192" t="str">
        <f t="shared" si="121"/>
        <v>Spirits750</v>
      </c>
      <c r="M7750" s="191">
        <f>VLOOKUP(L7750,'Slope %'!C:D,2,0)</f>
        <v>7.0000000000000007E-2</v>
      </c>
    </row>
    <row r="7751" spans="1:13" x14ac:dyDescent="0.25">
      <c r="A7751">
        <v>69928</v>
      </c>
      <c r="B7751" s="58" t="s">
        <v>6085</v>
      </c>
      <c r="C7751" s="58" t="s">
        <v>410</v>
      </c>
      <c r="D7751" s="58" t="s">
        <v>717</v>
      </c>
      <c r="E7751" s="58">
        <v>473</v>
      </c>
      <c r="F7751" s="58">
        <v>24</v>
      </c>
      <c r="G7751" s="59">
        <v>6.9</v>
      </c>
      <c r="H7751" s="58" t="s">
        <v>1526</v>
      </c>
      <c r="I7751" s="59">
        <v>4.79</v>
      </c>
      <c r="J7751">
        <v>1</v>
      </c>
      <c r="K7751" s="191"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2.5499999999999998</v>
      </c>
      <c r="L7751" s="192" t="str">
        <f t="shared" si="121"/>
        <v>Beer473</v>
      </c>
      <c r="M7751" s="191">
        <f>VLOOKUP(L7751,'Slope %'!C:D,2,0)</f>
        <v>0.12</v>
      </c>
    </row>
    <row r="7752" spans="1:13" x14ac:dyDescent="0.25">
      <c r="A7752">
        <v>69928</v>
      </c>
      <c r="B7752" s="58" t="s">
        <v>6085</v>
      </c>
      <c r="C7752" s="58" t="s">
        <v>410</v>
      </c>
      <c r="D7752" s="58" t="s">
        <v>717</v>
      </c>
      <c r="E7752" s="58">
        <v>473</v>
      </c>
      <c r="F7752" s="58">
        <v>24</v>
      </c>
      <c r="G7752" s="59">
        <v>6.9</v>
      </c>
      <c r="H7752" s="58" t="s">
        <v>1526</v>
      </c>
      <c r="I7752" s="59">
        <v>4.79</v>
      </c>
      <c r="J7752">
        <v>1</v>
      </c>
      <c r="K7752" s="191"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2.5499999999999998</v>
      </c>
      <c r="L7752" s="192" t="str">
        <f t="shared" si="121"/>
        <v>Beer473</v>
      </c>
      <c r="M7752" s="191">
        <f>VLOOKUP(L7752,'Slope %'!C:D,2,0)</f>
        <v>0.12</v>
      </c>
    </row>
    <row r="7753" spans="1:13" x14ac:dyDescent="0.25">
      <c r="A7753">
        <v>69934</v>
      </c>
      <c r="B7753" s="58" t="s">
        <v>1012</v>
      </c>
      <c r="C7753" s="58" t="s">
        <v>414</v>
      </c>
      <c r="D7753" s="58" t="s">
        <v>581</v>
      </c>
      <c r="E7753" s="58">
        <v>1750</v>
      </c>
      <c r="F7753" s="58">
        <v>6</v>
      </c>
      <c r="G7753" s="59">
        <v>40</v>
      </c>
      <c r="H7753" s="58" t="s">
        <v>480</v>
      </c>
      <c r="I7753" s="59">
        <v>69.989999999999995</v>
      </c>
      <c r="J7753">
        <v>1</v>
      </c>
      <c r="K7753" s="191"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54.65</v>
      </c>
      <c r="L7753" s="192" t="str">
        <f t="shared" si="121"/>
        <v>Spirits1750</v>
      </c>
      <c r="M7753" s="191">
        <f>VLOOKUP(L7753,'Slope %'!C:D,2,0)</f>
        <v>0.03</v>
      </c>
    </row>
    <row r="7754" spans="1:13" x14ac:dyDescent="0.25">
      <c r="A7754">
        <v>69945</v>
      </c>
      <c r="B7754" s="58" t="s">
        <v>6086</v>
      </c>
      <c r="C7754" s="58" t="s">
        <v>673</v>
      </c>
      <c r="D7754" s="58" t="s">
        <v>2505</v>
      </c>
      <c r="E7754" s="58">
        <v>2130</v>
      </c>
      <c r="F7754" s="58">
        <v>4</v>
      </c>
      <c r="G7754" s="59">
        <v>5</v>
      </c>
      <c r="H7754" s="58" t="s">
        <v>6087</v>
      </c>
      <c r="I7754" s="59">
        <v>21.99</v>
      </c>
      <c r="J7754">
        <v>6</v>
      </c>
      <c r="K7754" s="191"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8.31</v>
      </c>
      <c r="L7754" s="192" t="str">
        <f t="shared" si="121"/>
        <v>Ready to Drink2130</v>
      </c>
      <c r="M7754" s="191">
        <f>VLOOKUP(L7754,'Slope %'!C:D,2,0)</f>
        <v>0.1</v>
      </c>
    </row>
    <row r="7755" spans="1:13" x14ac:dyDescent="0.25">
      <c r="A7755">
        <v>69945</v>
      </c>
      <c r="B7755" s="58" t="s">
        <v>6086</v>
      </c>
      <c r="C7755" s="58" t="s">
        <v>673</v>
      </c>
      <c r="D7755" s="58" t="s">
        <v>2505</v>
      </c>
      <c r="E7755" s="58">
        <v>2130</v>
      </c>
      <c r="F7755" s="58">
        <v>4</v>
      </c>
      <c r="G7755" s="59">
        <v>5</v>
      </c>
      <c r="H7755" s="58" t="s">
        <v>6087</v>
      </c>
      <c r="I7755" s="59">
        <v>21.99</v>
      </c>
      <c r="J7755">
        <v>6</v>
      </c>
      <c r="K7755" s="191"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8.31</v>
      </c>
      <c r="L7755" s="192" t="str">
        <f t="shared" si="121"/>
        <v>Ready to Drink2130</v>
      </c>
      <c r="M7755" s="191">
        <f>VLOOKUP(L7755,'Slope %'!C:D,2,0)</f>
        <v>0.1</v>
      </c>
    </row>
    <row r="7756" spans="1:13" x14ac:dyDescent="0.25">
      <c r="A7756">
        <v>69946</v>
      </c>
      <c r="B7756" s="58" t="s">
        <v>6088</v>
      </c>
      <c r="C7756" s="58" t="s">
        <v>673</v>
      </c>
      <c r="D7756" s="58" t="s">
        <v>750</v>
      </c>
      <c r="E7756" s="58">
        <v>473</v>
      </c>
      <c r="F7756" s="58">
        <v>24</v>
      </c>
      <c r="G7756" s="59">
        <v>5</v>
      </c>
      <c r="H7756" s="58" t="s">
        <v>751</v>
      </c>
      <c r="I7756" s="59">
        <v>3.99</v>
      </c>
      <c r="J7756">
        <v>1</v>
      </c>
      <c r="K7756" s="191"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1.96</v>
      </c>
      <c r="L7756" s="192" t="str">
        <f t="shared" si="121"/>
        <v>Ready to Drink473</v>
      </c>
      <c r="M7756" s="191">
        <f>VLOOKUP(L7756,'Slope %'!C:D,2,0)</f>
        <v>0.12</v>
      </c>
    </row>
    <row r="7757" spans="1:13" x14ac:dyDescent="0.25">
      <c r="A7757">
        <v>69946</v>
      </c>
      <c r="B7757" s="58" t="s">
        <v>6088</v>
      </c>
      <c r="C7757" s="58" t="s">
        <v>673</v>
      </c>
      <c r="D7757" s="58" t="s">
        <v>750</v>
      </c>
      <c r="E7757" s="58">
        <v>473</v>
      </c>
      <c r="F7757" s="58">
        <v>24</v>
      </c>
      <c r="G7757" s="59">
        <v>5</v>
      </c>
      <c r="H7757" s="58" t="s">
        <v>751</v>
      </c>
      <c r="I7757" s="59">
        <v>3.99</v>
      </c>
      <c r="J7757">
        <v>1</v>
      </c>
      <c r="K7757" s="191"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1.96</v>
      </c>
      <c r="L7757" s="192" t="str">
        <f t="shared" si="121"/>
        <v>Ready to Drink473</v>
      </c>
      <c r="M7757" s="191">
        <f>VLOOKUP(L7757,'Slope %'!C:D,2,0)</f>
        <v>0.12</v>
      </c>
    </row>
    <row r="7758" spans="1:13" x14ac:dyDescent="0.25">
      <c r="A7758">
        <v>69947</v>
      </c>
      <c r="B7758" s="58" t="s">
        <v>6089</v>
      </c>
      <c r="C7758" s="58" t="s">
        <v>673</v>
      </c>
      <c r="D7758" s="58" t="s">
        <v>750</v>
      </c>
      <c r="E7758" s="58">
        <v>473</v>
      </c>
      <c r="F7758" s="58">
        <v>24</v>
      </c>
      <c r="G7758" s="59">
        <v>6.9</v>
      </c>
      <c r="H7758" s="58" t="s">
        <v>1526</v>
      </c>
      <c r="I7758" s="59">
        <v>4.75</v>
      </c>
      <c r="J7758">
        <v>1</v>
      </c>
      <c r="K7758" s="191"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2.7</v>
      </c>
      <c r="L7758" s="192" t="str">
        <f t="shared" si="121"/>
        <v>Ready to Drink473</v>
      </c>
      <c r="M7758" s="191">
        <f>VLOOKUP(L7758,'Slope %'!C:D,2,0)</f>
        <v>0.12</v>
      </c>
    </row>
    <row r="7759" spans="1:13" x14ac:dyDescent="0.25">
      <c r="A7759">
        <v>69947</v>
      </c>
      <c r="B7759" s="58" t="s">
        <v>6089</v>
      </c>
      <c r="C7759" s="58" t="s">
        <v>673</v>
      </c>
      <c r="D7759" s="58" t="s">
        <v>750</v>
      </c>
      <c r="E7759" s="58">
        <v>473</v>
      </c>
      <c r="F7759" s="58">
        <v>24</v>
      </c>
      <c r="G7759" s="59">
        <v>6.9</v>
      </c>
      <c r="H7759" s="58" t="s">
        <v>1526</v>
      </c>
      <c r="I7759" s="59">
        <v>4.75</v>
      </c>
      <c r="J7759">
        <v>1</v>
      </c>
      <c r="K7759" s="191"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2.7</v>
      </c>
      <c r="L7759" s="192" t="str">
        <f t="shared" si="121"/>
        <v>Ready to Drink473</v>
      </c>
      <c r="M7759" s="191">
        <f>VLOOKUP(L7759,'Slope %'!C:D,2,0)</f>
        <v>0.12</v>
      </c>
    </row>
    <row r="7760" spans="1:13" x14ac:dyDescent="0.25">
      <c r="A7760">
        <v>69948</v>
      </c>
      <c r="B7760" s="58" t="s">
        <v>6090</v>
      </c>
      <c r="C7760" s="58" t="s">
        <v>673</v>
      </c>
      <c r="D7760" s="58" t="s">
        <v>750</v>
      </c>
      <c r="E7760" s="58">
        <v>473</v>
      </c>
      <c r="F7760" s="58">
        <v>24</v>
      </c>
      <c r="G7760" s="59">
        <v>6.9</v>
      </c>
      <c r="H7760" s="58" t="s">
        <v>1526</v>
      </c>
      <c r="I7760" s="59">
        <v>4.75</v>
      </c>
      <c r="J7760">
        <v>1</v>
      </c>
      <c r="K7760" s="191"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2.7</v>
      </c>
      <c r="L7760" s="192" t="str">
        <f t="shared" si="121"/>
        <v>Ready to Drink473</v>
      </c>
      <c r="M7760" s="191">
        <f>VLOOKUP(L7760,'Slope %'!C:D,2,0)</f>
        <v>0.12</v>
      </c>
    </row>
    <row r="7761" spans="1:13" x14ac:dyDescent="0.25">
      <c r="A7761">
        <v>69948</v>
      </c>
      <c r="B7761" s="58" t="s">
        <v>6090</v>
      </c>
      <c r="C7761" s="58" t="s">
        <v>673</v>
      </c>
      <c r="D7761" s="58" t="s">
        <v>750</v>
      </c>
      <c r="E7761" s="58">
        <v>473</v>
      </c>
      <c r="F7761" s="58">
        <v>24</v>
      </c>
      <c r="G7761" s="59">
        <v>6.9</v>
      </c>
      <c r="H7761" s="58" t="s">
        <v>1526</v>
      </c>
      <c r="I7761" s="59">
        <v>4.75</v>
      </c>
      <c r="J7761">
        <v>1</v>
      </c>
      <c r="K7761" s="191"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2.7</v>
      </c>
      <c r="L7761" s="192" t="str">
        <f t="shared" si="121"/>
        <v>Ready to Drink473</v>
      </c>
      <c r="M7761" s="191">
        <f>VLOOKUP(L7761,'Slope %'!C:D,2,0)</f>
        <v>0.12</v>
      </c>
    </row>
    <row r="7762" spans="1:13" x14ac:dyDescent="0.25">
      <c r="A7762">
        <v>69949</v>
      </c>
      <c r="B7762" s="58" t="s">
        <v>6091</v>
      </c>
      <c r="C7762" s="58" t="s">
        <v>439</v>
      </c>
      <c r="D7762" s="58" t="s">
        <v>5572</v>
      </c>
      <c r="E7762" s="58">
        <v>1200</v>
      </c>
      <c r="F7762" s="58">
        <v>3</v>
      </c>
      <c r="H7762" s="58" t="s">
        <v>5573</v>
      </c>
      <c r="I7762" s="59">
        <v>10.49</v>
      </c>
      <c r="J7762">
        <v>8</v>
      </c>
      <c r="K7762" s="191"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0</v>
      </c>
      <c r="L7762" s="192" t="str">
        <f t="shared" si="121"/>
        <v>Non Liquor Merchandise1200</v>
      </c>
      <c r="M7762" s="191" t="e">
        <f>VLOOKUP(L7762,'Slope %'!C:D,2,0)</f>
        <v>#N/A</v>
      </c>
    </row>
    <row r="7763" spans="1:13" x14ac:dyDescent="0.25">
      <c r="A7763">
        <v>69950</v>
      </c>
      <c r="B7763" s="58" t="s">
        <v>6092</v>
      </c>
      <c r="C7763" s="58" t="s">
        <v>423</v>
      </c>
      <c r="D7763" s="58" t="s">
        <v>436</v>
      </c>
      <c r="E7763" s="58">
        <v>750</v>
      </c>
      <c r="F7763" s="58">
        <v>12</v>
      </c>
      <c r="G7763" s="59">
        <v>14</v>
      </c>
      <c r="H7763" s="58" t="s">
        <v>539</v>
      </c>
      <c r="I7763" s="59">
        <v>17.989999999999998</v>
      </c>
      <c r="J7763">
        <v>1</v>
      </c>
      <c r="K7763" s="191"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8.1999999999999993</v>
      </c>
      <c r="L7763" s="192" t="str">
        <f t="shared" si="121"/>
        <v>Wine750</v>
      </c>
      <c r="M7763" s="191">
        <f>VLOOKUP(L7763,'Slope %'!C:D,2,0)</f>
        <v>0.1</v>
      </c>
    </row>
    <row r="7764" spans="1:13" x14ac:dyDescent="0.25">
      <c r="A7764">
        <v>69951</v>
      </c>
      <c r="B7764" s="58" t="s">
        <v>6093</v>
      </c>
      <c r="C7764" s="58" t="s">
        <v>414</v>
      </c>
      <c r="D7764" s="58" t="s">
        <v>663</v>
      </c>
      <c r="E7764" s="58">
        <v>750</v>
      </c>
      <c r="F7764" s="58">
        <v>6</v>
      </c>
      <c r="G7764" s="59">
        <v>40</v>
      </c>
      <c r="H7764" s="58" t="s">
        <v>428</v>
      </c>
      <c r="I7764" s="59">
        <v>49.99</v>
      </c>
      <c r="J7764">
        <v>1</v>
      </c>
      <c r="K7764" s="191"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23.42</v>
      </c>
      <c r="L7764" s="192" t="str">
        <f t="shared" si="121"/>
        <v>Spirits750</v>
      </c>
      <c r="M7764" s="191">
        <f>VLOOKUP(L7764,'Slope %'!C:D,2,0)</f>
        <v>7.0000000000000007E-2</v>
      </c>
    </row>
    <row r="7765" spans="1:13" x14ac:dyDescent="0.25">
      <c r="A7765">
        <v>69975</v>
      </c>
      <c r="B7765" s="58" t="s">
        <v>6094</v>
      </c>
      <c r="C7765" s="58" t="s">
        <v>423</v>
      </c>
      <c r="D7765" s="58" t="s">
        <v>473</v>
      </c>
      <c r="E7765" s="58">
        <v>750</v>
      </c>
      <c r="F7765" s="58">
        <v>12</v>
      </c>
      <c r="G7765" s="59">
        <v>13</v>
      </c>
      <c r="H7765" s="58" t="s">
        <v>539</v>
      </c>
      <c r="I7765" s="59">
        <v>16.989999999999998</v>
      </c>
      <c r="J7765">
        <v>1</v>
      </c>
      <c r="K7765" s="191"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7.61</v>
      </c>
      <c r="L7765" s="192" t="str">
        <f t="shared" si="121"/>
        <v>Wine750</v>
      </c>
      <c r="M7765" s="191">
        <f>VLOOKUP(L7765,'Slope %'!C:D,2,0)</f>
        <v>0.1</v>
      </c>
    </row>
    <row r="7766" spans="1:13" x14ac:dyDescent="0.25">
      <c r="A7766">
        <v>69976</v>
      </c>
      <c r="B7766" s="58" t="s">
        <v>6095</v>
      </c>
      <c r="C7766" s="58" t="s">
        <v>423</v>
      </c>
      <c r="D7766" s="58" t="s">
        <v>436</v>
      </c>
      <c r="E7766" s="58">
        <v>750</v>
      </c>
      <c r="F7766" s="58">
        <v>12</v>
      </c>
      <c r="G7766" s="59">
        <v>12.5</v>
      </c>
      <c r="H7766" s="58" t="s">
        <v>539</v>
      </c>
      <c r="I7766" s="59">
        <v>12.99</v>
      </c>
      <c r="J7766">
        <v>1</v>
      </c>
      <c r="K7766" s="191"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7.32</v>
      </c>
      <c r="L7766" s="192" t="str">
        <f t="shared" si="121"/>
        <v>Wine750</v>
      </c>
      <c r="M7766" s="191">
        <f>VLOOKUP(L7766,'Slope %'!C:D,2,0)</f>
        <v>0.1</v>
      </c>
    </row>
    <row r="7767" spans="1:13" x14ac:dyDescent="0.25">
      <c r="A7767">
        <v>70014</v>
      </c>
      <c r="B7767" s="58" t="s">
        <v>6096</v>
      </c>
      <c r="C7767" s="58" t="s">
        <v>423</v>
      </c>
      <c r="D7767" s="58" t="s">
        <v>467</v>
      </c>
      <c r="E7767" s="58">
        <v>1000</v>
      </c>
      <c r="F7767" s="58">
        <v>12</v>
      </c>
      <c r="G7767" s="59">
        <v>12</v>
      </c>
      <c r="H7767" s="58" t="s">
        <v>437</v>
      </c>
      <c r="I7767" s="59">
        <v>12.99</v>
      </c>
      <c r="J7767">
        <v>1</v>
      </c>
      <c r="K7767" s="191"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9.3699999999999992</v>
      </c>
      <c r="L7767" s="192" t="str">
        <f t="shared" si="121"/>
        <v>Wine1000</v>
      </c>
      <c r="M7767" s="191">
        <f>VLOOKUP(L7767,'Slope %'!C:D,2,0)</f>
        <v>7.0000000000000007E-2</v>
      </c>
    </row>
    <row r="7768" spans="1:13" x14ac:dyDescent="0.25">
      <c r="A7768">
        <v>70017</v>
      </c>
      <c r="B7768" s="58" t="s">
        <v>6097</v>
      </c>
      <c r="C7768" s="58" t="s">
        <v>423</v>
      </c>
      <c r="D7768" s="58" t="s">
        <v>473</v>
      </c>
      <c r="E7768" s="58">
        <v>750</v>
      </c>
      <c r="F7768" s="58">
        <v>12</v>
      </c>
      <c r="G7768" s="59">
        <v>12.5</v>
      </c>
      <c r="H7768" s="58" t="s">
        <v>474</v>
      </c>
      <c r="I7768" s="59">
        <v>13.49</v>
      </c>
      <c r="J7768">
        <v>1</v>
      </c>
      <c r="K7768" s="191"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7.32</v>
      </c>
      <c r="L7768" s="192" t="str">
        <f t="shared" si="121"/>
        <v>Wine750</v>
      </c>
      <c r="M7768" s="191">
        <f>VLOOKUP(L7768,'Slope %'!C:D,2,0)</f>
        <v>0.1</v>
      </c>
    </row>
    <row r="7769" spans="1:13" x14ac:dyDescent="0.25">
      <c r="A7769">
        <v>70036</v>
      </c>
      <c r="B7769" s="58" t="s">
        <v>6098</v>
      </c>
      <c r="C7769" s="58" t="s">
        <v>410</v>
      </c>
      <c r="D7769" s="58" t="s">
        <v>411</v>
      </c>
      <c r="E7769" s="58">
        <v>473</v>
      </c>
      <c r="F7769" s="58">
        <v>24</v>
      </c>
      <c r="G7769" s="59">
        <v>5</v>
      </c>
      <c r="H7769" s="58" t="s">
        <v>2644</v>
      </c>
      <c r="I7769" s="59">
        <v>3.95</v>
      </c>
      <c r="J7769">
        <v>1</v>
      </c>
      <c r="K7769" s="191"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1.85</v>
      </c>
      <c r="L7769" s="192" t="str">
        <f t="shared" si="121"/>
        <v>Beer473</v>
      </c>
      <c r="M7769" s="191">
        <f>VLOOKUP(L7769,'Slope %'!C:D,2,0)</f>
        <v>0.12</v>
      </c>
    </row>
    <row r="7770" spans="1:13" x14ac:dyDescent="0.25">
      <c r="A7770">
        <v>70036</v>
      </c>
      <c r="B7770" s="58" t="s">
        <v>6098</v>
      </c>
      <c r="C7770" s="58" t="s">
        <v>410</v>
      </c>
      <c r="D7770" s="58" t="s">
        <v>411</v>
      </c>
      <c r="E7770" s="58">
        <v>473</v>
      </c>
      <c r="F7770" s="58">
        <v>24</v>
      </c>
      <c r="G7770" s="59">
        <v>5</v>
      </c>
      <c r="H7770" s="58" t="s">
        <v>2644</v>
      </c>
      <c r="I7770" s="59">
        <v>3.95</v>
      </c>
      <c r="J7770">
        <v>1</v>
      </c>
      <c r="K7770" s="191"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1.85</v>
      </c>
      <c r="L7770" s="192" t="str">
        <f t="shared" si="121"/>
        <v>Beer473</v>
      </c>
      <c r="M7770" s="191">
        <f>VLOOKUP(L7770,'Slope %'!C:D,2,0)</f>
        <v>0.12</v>
      </c>
    </row>
    <row r="7771" spans="1:13" x14ac:dyDescent="0.25">
      <c r="A7771">
        <v>70039</v>
      </c>
      <c r="B7771" s="58" t="s">
        <v>6099</v>
      </c>
      <c r="C7771" s="58" t="s">
        <v>410</v>
      </c>
      <c r="D7771" s="58" t="s">
        <v>717</v>
      </c>
      <c r="E7771" s="58">
        <v>568</v>
      </c>
      <c r="F7771" s="58">
        <v>24</v>
      </c>
      <c r="G7771" s="59">
        <v>10</v>
      </c>
      <c r="H7771" s="58" t="s">
        <v>1526</v>
      </c>
      <c r="I7771" s="59">
        <v>4.99</v>
      </c>
      <c r="J7771">
        <v>1</v>
      </c>
      <c r="K7771" s="191"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4.43</v>
      </c>
      <c r="L7771" s="192" t="str">
        <f t="shared" si="121"/>
        <v>Beer568</v>
      </c>
      <c r="M7771" s="191">
        <f>VLOOKUP(L7771,'Slope %'!C:D,2,0)</f>
        <v>0.12</v>
      </c>
    </row>
    <row r="7772" spans="1:13" x14ac:dyDescent="0.25">
      <c r="A7772">
        <v>70039</v>
      </c>
      <c r="B7772" s="58" t="s">
        <v>6099</v>
      </c>
      <c r="C7772" s="58" t="s">
        <v>410</v>
      </c>
      <c r="D7772" s="58" t="s">
        <v>717</v>
      </c>
      <c r="E7772" s="58">
        <v>568</v>
      </c>
      <c r="F7772" s="58">
        <v>24</v>
      </c>
      <c r="G7772" s="59">
        <v>10</v>
      </c>
      <c r="H7772" s="58" t="s">
        <v>1526</v>
      </c>
      <c r="I7772" s="59">
        <v>4.99</v>
      </c>
      <c r="J7772">
        <v>1</v>
      </c>
      <c r="K7772" s="191"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4.43</v>
      </c>
      <c r="L7772" s="192" t="str">
        <f t="shared" si="121"/>
        <v>Beer568</v>
      </c>
      <c r="M7772" s="191">
        <f>VLOOKUP(L7772,'Slope %'!C:D,2,0)</f>
        <v>0.12</v>
      </c>
    </row>
    <row r="7773" spans="1:13" x14ac:dyDescent="0.25">
      <c r="A7773">
        <v>70041</v>
      </c>
      <c r="B7773" s="58" t="s">
        <v>6100</v>
      </c>
      <c r="C7773" s="58" t="s">
        <v>423</v>
      </c>
      <c r="D7773" s="58" t="s">
        <v>495</v>
      </c>
      <c r="E7773" s="58">
        <v>3000</v>
      </c>
      <c r="F7773" s="58">
        <v>4</v>
      </c>
      <c r="G7773" s="59">
        <v>12.5</v>
      </c>
      <c r="H7773" s="58" t="s">
        <v>600</v>
      </c>
      <c r="I7773" s="59">
        <v>49.99</v>
      </c>
      <c r="J7773">
        <v>1</v>
      </c>
      <c r="K7773" s="191"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29.28</v>
      </c>
      <c r="L7773" s="192" t="str">
        <f t="shared" si="121"/>
        <v>Wine3000</v>
      </c>
      <c r="M7773" s="191">
        <f>VLOOKUP(L7773,'Slope %'!C:D,2,0)</f>
        <v>0.05</v>
      </c>
    </row>
    <row r="7774" spans="1:13" x14ac:dyDescent="0.25">
      <c r="A7774">
        <v>70060</v>
      </c>
      <c r="B7774" s="58" t="s">
        <v>6101</v>
      </c>
      <c r="C7774" s="58" t="s">
        <v>673</v>
      </c>
      <c r="D7774" s="58" t="s">
        <v>750</v>
      </c>
      <c r="E7774" s="58">
        <v>473</v>
      </c>
      <c r="F7774" s="58">
        <v>24</v>
      </c>
      <c r="G7774" s="59">
        <v>6.9</v>
      </c>
      <c r="H7774" s="58" t="s">
        <v>1526</v>
      </c>
      <c r="I7774" s="59">
        <v>4.75</v>
      </c>
      <c r="J7774">
        <v>1</v>
      </c>
      <c r="K7774" s="191"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2.7</v>
      </c>
      <c r="L7774" s="192" t="str">
        <f t="shared" si="121"/>
        <v>Ready to Drink473</v>
      </c>
      <c r="M7774" s="191">
        <f>VLOOKUP(L7774,'Slope %'!C:D,2,0)</f>
        <v>0.12</v>
      </c>
    </row>
    <row r="7775" spans="1:13" x14ac:dyDescent="0.25">
      <c r="A7775">
        <v>70060</v>
      </c>
      <c r="B7775" s="58" t="s">
        <v>6101</v>
      </c>
      <c r="C7775" s="58" t="s">
        <v>673</v>
      </c>
      <c r="D7775" s="58" t="s">
        <v>750</v>
      </c>
      <c r="E7775" s="58">
        <v>473</v>
      </c>
      <c r="F7775" s="58">
        <v>24</v>
      </c>
      <c r="G7775" s="59">
        <v>6.9</v>
      </c>
      <c r="H7775" s="58" t="s">
        <v>1526</v>
      </c>
      <c r="I7775" s="59">
        <v>4.75</v>
      </c>
      <c r="J7775">
        <v>1</v>
      </c>
      <c r="K7775" s="191"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2.7</v>
      </c>
      <c r="L7775" s="192" t="str">
        <f t="shared" si="121"/>
        <v>Ready to Drink473</v>
      </c>
      <c r="M7775" s="191">
        <f>VLOOKUP(L7775,'Slope %'!C:D,2,0)</f>
        <v>0.12</v>
      </c>
    </row>
    <row r="7776" spans="1:13" x14ac:dyDescent="0.25">
      <c r="A7776">
        <v>70073</v>
      </c>
      <c r="B7776" s="58" t="s">
        <v>6102</v>
      </c>
      <c r="C7776" s="58" t="s">
        <v>414</v>
      </c>
      <c r="D7776" s="58" t="s">
        <v>2030</v>
      </c>
      <c r="E7776" s="58">
        <v>750</v>
      </c>
      <c r="F7776" s="58">
        <v>6</v>
      </c>
      <c r="G7776" s="59">
        <v>40</v>
      </c>
      <c r="H7776" s="58" t="s">
        <v>428</v>
      </c>
      <c r="I7776" s="59">
        <v>69.989999999999995</v>
      </c>
      <c r="J7776">
        <v>1</v>
      </c>
      <c r="K7776" s="191"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23.42</v>
      </c>
      <c r="L7776" s="192" t="str">
        <f t="shared" si="121"/>
        <v>Spirits750</v>
      </c>
      <c r="M7776" s="191">
        <f>VLOOKUP(L7776,'Slope %'!C:D,2,0)</f>
        <v>7.0000000000000007E-2</v>
      </c>
    </row>
    <row r="7777" spans="1:13" x14ac:dyDescent="0.25">
      <c r="A7777">
        <v>70074</v>
      </c>
      <c r="B7777" s="58" t="s">
        <v>6103</v>
      </c>
      <c r="C7777" s="58" t="s">
        <v>673</v>
      </c>
      <c r="D7777" s="58" t="s">
        <v>1091</v>
      </c>
      <c r="E7777" s="58">
        <v>4260</v>
      </c>
      <c r="F7777" s="58">
        <v>2</v>
      </c>
      <c r="G7777" s="59">
        <v>4.5</v>
      </c>
      <c r="H7777" s="58" t="s">
        <v>600</v>
      </c>
      <c r="I7777" s="59">
        <v>32.99</v>
      </c>
      <c r="J7777">
        <v>12</v>
      </c>
      <c r="K7777" s="191"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14.97</v>
      </c>
      <c r="L7777" s="192" t="str">
        <f t="shared" si="121"/>
        <v>Ready to Drink4260</v>
      </c>
      <c r="M7777" s="191">
        <f>VLOOKUP(L7777,'Slope %'!C:D,2,0)</f>
        <v>7.0000000000000007E-2</v>
      </c>
    </row>
    <row r="7778" spans="1:13" x14ac:dyDescent="0.25">
      <c r="A7778">
        <v>70074</v>
      </c>
      <c r="B7778" s="58" t="s">
        <v>6103</v>
      </c>
      <c r="C7778" s="58" t="s">
        <v>673</v>
      </c>
      <c r="D7778" s="58" t="s">
        <v>1091</v>
      </c>
      <c r="E7778" s="58">
        <v>4260</v>
      </c>
      <c r="F7778" s="58">
        <v>2</v>
      </c>
      <c r="G7778" s="59">
        <v>4.5</v>
      </c>
      <c r="H7778" s="58" t="s">
        <v>600</v>
      </c>
      <c r="I7778" s="59">
        <v>32.99</v>
      </c>
      <c r="J7778">
        <v>12</v>
      </c>
      <c r="K7778" s="191"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14.97</v>
      </c>
      <c r="L7778" s="192" t="str">
        <f t="shared" si="121"/>
        <v>Ready to Drink4260</v>
      </c>
      <c r="M7778" s="191">
        <f>VLOOKUP(L7778,'Slope %'!C:D,2,0)</f>
        <v>7.0000000000000007E-2</v>
      </c>
    </row>
    <row r="7779" spans="1:13" x14ac:dyDescent="0.25">
      <c r="A7779">
        <v>70080</v>
      </c>
      <c r="B7779" s="58" t="s">
        <v>6104</v>
      </c>
      <c r="C7779" s="58" t="s">
        <v>423</v>
      </c>
      <c r="D7779" s="58" t="s">
        <v>440</v>
      </c>
      <c r="E7779" s="58">
        <v>750</v>
      </c>
      <c r="F7779" s="58">
        <v>12</v>
      </c>
      <c r="G7779" s="59">
        <v>12.5</v>
      </c>
      <c r="H7779" s="58" t="s">
        <v>608</v>
      </c>
      <c r="I7779" s="59">
        <v>26.99</v>
      </c>
      <c r="J7779">
        <v>1</v>
      </c>
      <c r="K7779" s="191"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7.32</v>
      </c>
      <c r="L7779" s="192" t="str">
        <f t="shared" si="121"/>
        <v>Wine750</v>
      </c>
      <c r="M7779" s="191">
        <f>VLOOKUP(L7779,'Slope %'!C:D,2,0)</f>
        <v>0.1</v>
      </c>
    </row>
    <row r="7780" spans="1:13" x14ac:dyDescent="0.25">
      <c r="A7780">
        <v>70085</v>
      </c>
      <c r="B7780" s="58" t="s">
        <v>6105</v>
      </c>
      <c r="C7780" s="58" t="s">
        <v>423</v>
      </c>
      <c r="D7780" s="58" t="s">
        <v>575</v>
      </c>
      <c r="E7780" s="58">
        <v>4000</v>
      </c>
      <c r="F7780" s="58">
        <v>4</v>
      </c>
      <c r="G7780" s="59">
        <v>11.5</v>
      </c>
      <c r="H7780" s="58" t="s">
        <v>425</v>
      </c>
      <c r="I7780" s="59">
        <v>45.99</v>
      </c>
      <c r="J7780">
        <v>1</v>
      </c>
      <c r="K7780" s="191"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29.9</v>
      </c>
      <c r="L7780" s="192" t="str">
        <f t="shared" si="121"/>
        <v>Wine4000</v>
      </c>
      <c r="M7780" s="191">
        <f>VLOOKUP(L7780,'Slope %'!C:D,2,0)</f>
        <v>0.05</v>
      </c>
    </row>
    <row r="7781" spans="1:13" x14ac:dyDescent="0.25">
      <c r="A7781">
        <v>70105</v>
      </c>
      <c r="B7781" s="58" t="s">
        <v>6106</v>
      </c>
      <c r="C7781" s="58" t="s">
        <v>410</v>
      </c>
      <c r="D7781" s="58" t="s">
        <v>677</v>
      </c>
      <c r="E7781" s="58">
        <v>473</v>
      </c>
      <c r="F7781" s="58">
        <v>24</v>
      </c>
      <c r="G7781" s="59">
        <v>4.5</v>
      </c>
      <c r="H7781" s="58" t="s">
        <v>1526</v>
      </c>
      <c r="I7781" s="59">
        <v>4.49</v>
      </c>
      <c r="J7781">
        <v>1</v>
      </c>
      <c r="K7781" s="191"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1.66</v>
      </c>
      <c r="L7781" s="192" t="str">
        <f t="shared" si="121"/>
        <v>Beer473</v>
      </c>
      <c r="M7781" s="191">
        <f>VLOOKUP(L7781,'Slope %'!C:D,2,0)</f>
        <v>0.12</v>
      </c>
    </row>
    <row r="7782" spans="1:13" x14ac:dyDescent="0.25">
      <c r="A7782">
        <v>70105</v>
      </c>
      <c r="B7782" s="58" t="s">
        <v>6106</v>
      </c>
      <c r="C7782" s="58" t="s">
        <v>410</v>
      </c>
      <c r="D7782" s="58" t="s">
        <v>677</v>
      </c>
      <c r="E7782" s="58">
        <v>473</v>
      </c>
      <c r="F7782" s="58">
        <v>24</v>
      </c>
      <c r="G7782" s="59">
        <v>4.5</v>
      </c>
      <c r="H7782" s="58" t="s">
        <v>1526</v>
      </c>
      <c r="I7782" s="59">
        <v>4.49</v>
      </c>
      <c r="J7782">
        <v>1</v>
      </c>
      <c r="K7782" s="191"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1.66</v>
      </c>
      <c r="L7782" s="192" t="str">
        <f t="shared" si="121"/>
        <v>Beer473</v>
      </c>
      <c r="M7782" s="191">
        <f>VLOOKUP(L7782,'Slope %'!C:D,2,0)</f>
        <v>0.12</v>
      </c>
    </row>
    <row r="7783" spans="1:13" x14ac:dyDescent="0.25">
      <c r="A7783">
        <v>70107</v>
      </c>
      <c r="B7783" s="58" t="s">
        <v>6107</v>
      </c>
      <c r="C7783" s="58" t="s">
        <v>673</v>
      </c>
      <c r="D7783" s="58" t="s">
        <v>674</v>
      </c>
      <c r="E7783" s="58">
        <v>1000</v>
      </c>
      <c r="F7783" s="58">
        <v>12</v>
      </c>
      <c r="G7783" s="59">
        <v>7</v>
      </c>
      <c r="H7783" s="58" t="s">
        <v>1399</v>
      </c>
      <c r="I7783" s="59">
        <v>7.48</v>
      </c>
      <c r="J7783">
        <v>1</v>
      </c>
      <c r="K7783" s="191"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5.46</v>
      </c>
      <c r="L7783" s="192" t="str">
        <f t="shared" si="121"/>
        <v>Ready to Drink1000</v>
      </c>
      <c r="M7783" s="191">
        <f>VLOOKUP(L7783,'Slope %'!C:D,2,0)</f>
        <v>0.12</v>
      </c>
    </row>
    <row r="7784" spans="1:13" x14ac:dyDescent="0.25">
      <c r="A7784">
        <v>70107</v>
      </c>
      <c r="B7784" s="58" t="s">
        <v>6107</v>
      </c>
      <c r="C7784" s="58" t="s">
        <v>673</v>
      </c>
      <c r="D7784" s="58" t="s">
        <v>674</v>
      </c>
      <c r="E7784" s="58">
        <v>1000</v>
      </c>
      <c r="F7784" s="58">
        <v>12</v>
      </c>
      <c r="G7784" s="59">
        <v>7</v>
      </c>
      <c r="H7784" s="58" t="s">
        <v>1399</v>
      </c>
      <c r="I7784" s="59">
        <v>7.48</v>
      </c>
      <c r="J7784">
        <v>1</v>
      </c>
      <c r="K7784" s="191"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5.46</v>
      </c>
      <c r="L7784" s="192" t="str">
        <f t="shared" si="121"/>
        <v>Ready to Drink1000</v>
      </c>
      <c r="M7784" s="191">
        <f>VLOOKUP(L7784,'Slope %'!C:D,2,0)</f>
        <v>0.12</v>
      </c>
    </row>
    <row r="7785" spans="1:13" x14ac:dyDescent="0.25">
      <c r="A7785">
        <v>70108</v>
      </c>
      <c r="B7785" s="58" t="s">
        <v>6108</v>
      </c>
      <c r="C7785" s="58" t="s">
        <v>673</v>
      </c>
      <c r="D7785" s="58" t="s">
        <v>750</v>
      </c>
      <c r="E7785" s="58">
        <v>458</v>
      </c>
      <c r="F7785" s="58">
        <v>24</v>
      </c>
      <c r="G7785" s="59">
        <v>9.9999999999999995E-8</v>
      </c>
      <c r="H7785" s="58" t="s">
        <v>751</v>
      </c>
      <c r="I7785" s="59">
        <v>3.39</v>
      </c>
      <c r="J7785">
        <v>1</v>
      </c>
      <c r="K7785" s="191"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0</v>
      </c>
      <c r="L7785" s="192" t="str">
        <f t="shared" si="121"/>
        <v>Ready to Drink458</v>
      </c>
      <c r="M7785" s="191">
        <f>VLOOKUP(L7785,'Slope %'!C:D,2,0)</f>
        <v>0.12</v>
      </c>
    </row>
    <row r="7786" spans="1:13" x14ac:dyDescent="0.25">
      <c r="A7786">
        <v>70115</v>
      </c>
      <c r="B7786" s="58" t="s">
        <v>6109</v>
      </c>
      <c r="C7786" s="58" t="s">
        <v>423</v>
      </c>
      <c r="D7786" s="58" t="s">
        <v>473</v>
      </c>
      <c r="E7786" s="58">
        <v>750</v>
      </c>
      <c r="F7786" s="58">
        <v>6</v>
      </c>
      <c r="G7786" s="59">
        <v>14</v>
      </c>
      <c r="H7786" s="58" t="s">
        <v>421</v>
      </c>
      <c r="I7786" s="59">
        <v>39.99</v>
      </c>
      <c r="J7786">
        <v>1</v>
      </c>
      <c r="K7786" s="191"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8.1999999999999993</v>
      </c>
      <c r="L7786" s="192" t="str">
        <f t="shared" si="121"/>
        <v>Wine750</v>
      </c>
      <c r="M7786" s="191">
        <f>VLOOKUP(L7786,'Slope %'!C:D,2,0)</f>
        <v>0.1</v>
      </c>
    </row>
    <row r="7787" spans="1:13" x14ac:dyDescent="0.25">
      <c r="A7787">
        <v>70118</v>
      </c>
      <c r="B7787" s="58" t="s">
        <v>6110</v>
      </c>
      <c r="C7787" s="58" t="s">
        <v>410</v>
      </c>
      <c r="D7787" s="58" t="s">
        <v>717</v>
      </c>
      <c r="E7787" s="58">
        <v>473</v>
      </c>
      <c r="F7787" s="58">
        <v>24</v>
      </c>
      <c r="G7787" s="59">
        <v>6</v>
      </c>
      <c r="H7787" s="58" t="s">
        <v>1526</v>
      </c>
      <c r="I7787" s="59">
        <v>4.79</v>
      </c>
      <c r="J7787">
        <v>1</v>
      </c>
      <c r="K7787" s="191"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2.2200000000000002</v>
      </c>
      <c r="L7787" s="192" t="str">
        <f t="shared" si="121"/>
        <v>Beer473</v>
      </c>
      <c r="M7787" s="191">
        <f>VLOOKUP(L7787,'Slope %'!C:D,2,0)</f>
        <v>0.12</v>
      </c>
    </row>
    <row r="7788" spans="1:13" x14ac:dyDescent="0.25">
      <c r="A7788">
        <v>70118</v>
      </c>
      <c r="B7788" s="58" t="s">
        <v>6110</v>
      </c>
      <c r="C7788" s="58" t="s">
        <v>410</v>
      </c>
      <c r="D7788" s="58" t="s">
        <v>717</v>
      </c>
      <c r="E7788" s="58">
        <v>473</v>
      </c>
      <c r="F7788" s="58">
        <v>24</v>
      </c>
      <c r="G7788" s="59">
        <v>6</v>
      </c>
      <c r="H7788" s="58" t="s">
        <v>1526</v>
      </c>
      <c r="I7788" s="59">
        <v>4.79</v>
      </c>
      <c r="J7788">
        <v>1</v>
      </c>
      <c r="K7788" s="191"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2.2200000000000002</v>
      </c>
      <c r="L7788" s="192" t="str">
        <f t="shared" si="121"/>
        <v>Beer473</v>
      </c>
      <c r="M7788" s="191">
        <f>VLOOKUP(L7788,'Slope %'!C:D,2,0)</f>
        <v>0.12</v>
      </c>
    </row>
    <row r="7789" spans="1:13" x14ac:dyDescent="0.25">
      <c r="A7789">
        <v>70119</v>
      </c>
      <c r="B7789" s="58" t="s">
        <v>6111</v>
      </c>
      <c r="C7789" s="58" t="s">
        <v>423</v>
      </c>
      <c r="D7789" s="58" t="s">
        <v>436</v>
      </c>
      <c r="E7789" s="58">
        <v>750</v>
      </c>
      <c r="F7789" s="58">
        <v>6</v>
      </c>
      <c r="G7789" s="59">
        <v>14</v>
      </c>
      <c r="H7789" s="58" t="s">
        <v>586</v>
      </c>
      <c r="I7789" s="59">
        <v>213.99</v>
      </c>
      <c r="J7789">
        <v>1</v>
      </c>
      <c r="K7789" s="191"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8.1999999999999993</v>
      </c>
      <c r="L7789" s="192" t="str">
        <f t="shared" si="121"/>
        <v>Wine750</v>
      </c>
      <c r="M7789" s="191">
        <f>VLOOKUP(L7789,'Slope %'!C:D,2,0)</f>
        <v>0.1</v>
      </c>
    </row>
    <row r="7790" spans="1:13" x14ac:dyDescent="0.25">
      <c r="A7790">
        <v>70122</v>
      </c>
      <c r="B7790" s="58" t="s">
        <v>6112</v>
      </c>
      <c r="C7790" s="58" t="s">
        <v>423</v>
      </c>
      <c r="D7790" s="58" t="s">
        <v>476</v>
      </c>
      <c r="E7790" s="58">
        <v>750</v>
      </c>
      <c r="F7790" s="58">
        <v>12</v>
      </c>
      <c r="G7790" s="59">
        <v>14</v>
      </c>
      <c r="H7790" s="58" t="s">
        <v>434</v>
      </c>
      <c r="I7790" s="59">
        <v>22.99</v>
      </c>
      <c r="J7790">
        <v>1</v>
      </c>
      <c r="K7790" s="191"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8.1999999999999993</v>
      </c>
      <c r="L7790" s="192" t="str">
        <f t="shared" si="121"/>
        <v>Wine750</v>
      </c>
      <c r="M7790" s="191">
        <f>VLOOKUP(L7790,'Slope %'!C:D,2,0)</f>
        <v>0.1</v>
      </c>
    </row>
    <row r="7791" spans="1:13" x14ac:dyDescent="0.25">
      <c r="A7791">
        <v>70138</v>
      </c>
      <c r="B7791" s="58" t="s">
        <v>6113</v>
      </c>
      <c r="C7791" s="58" t="s">
        <v>423</v>
      </c>
      <c r="D7791" s="58" t="s">
        <v>935</v>
      </c>
      <c r="E7791" s="58">
        <v>750</v>
      </c>
      <c r="F7791" s="58">
        <v>6</v>
      </c>
      <c r="G7791" s="59">
        <v>7.5</v>
      </c>
      <c r="H7791" s="58" t="s">
        <v>421</v>
      </c>
      <c r="I7791" s="59">
        <v>14.49</v>
      </c>
      <c r="J7791">
        <v>1</v>
      </c>
      <c r="K7791" s="191"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4.3899999999999997</v>
      </c>
      <c r="L7791" s="192" t="str">
        <f t="shared" si="121"/>
        <v>Wine750</v>
      </c>
      <c r="M7791" s="191">
        <f>VLOOKUP(L7791,'Slope %'!C:D,2,0)</f>
        <v>0.1</v>
      </c>
    </row>
    <row r="7792" spans="1:13" x14ac:dyDescent="0.25">
      <c r="A7792">
        <v>70144</v>
      </c>
      <c r="B7792" s="58" t="s">
        <v>6114</v>
      </c>
      <c r="C7792" s="58" t="s">
        <v>423</v>
      </c>
      <c r="D7792" s="58" t="s">
        <v>1014</v>
      </c>
      <c r="E7792" s="58">
        <v>2000</v>
      </c>
      <c r="F7792" s="58">
        <v>6</v>
      </c>
      <c r="G7792" s="59">
        <v>6.5</v>
      </c>
      <c r="H7792" s="58" t="s">
        <v>511</v>
      </c>
      <c r="I7792" s="59">
        <v>24.99</v>
      </c>
      <c r="J7792">
        <v>1</v>
      </c>
      <c r="K7792" s="191"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10.15</v>
      </c>
      <c r="L7792" s="192" t="str">
        <f t="shared" si="121"/>
        <v>Wine2000</v>
      </c>
      <c r="M7792" s="191">
        <f>VLOOKUP(L7792,'Slope %'!C:D,2,0)</f>
        <v>7.0000000000000007E-2</v>
      </c>
    </row>
    <row r="7793" spans="1:13" x14ac:dyDescent="0.25">
      <c r="A7793">
        <v>70146</v>
      </c>
      <c r="B7793" s="58" t="s">
        <v>6115</v>
      </c>
      <c r="C7793" s="58" t="s">
        <v>423</v>
      </c>
      <c r="D7793" s="58" t="s">
        <v>935</v>
      </c>
      <c r="E7793" s="58">
        <v>750</v>
      </c>
      <c r="F7793" s="58">
        <v>12</v>
      </c>
      <c r="G7793" s="59">
        <v>8</v>
      </c>
      <c r="H7793" s="58" t="s">
        <v>1241</v>
      </c>
      <c r="I7793" s="59">
        <v>18.989999999999998</v>
      </c>
      <c r="J7793">
        <v>1</v>
      </c>
      <c r="K7793" s="191"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4.68</v>
      </c>
      <c r="L7793" s="192" t="str">
        <f t="shared" si="121"/>
        <v>Wine750</v>
      </c>
      <c r="M7793" s="191">
        <f>VLOOKUP(L7793,'Slope %'!C:D,2,0)</f>
        <v>0.1</v>
      </c>
    </row>
    <row r="7794" spans="1:13" x14ac:dyDescent="0.25">
      <c r="A7794">
        <v>70170</v>
      </c>
      <c r="B7794" s="58" t="s">
        <v>6116</v>
      </c>
      <c r="C7794" s="58" t="s">
        <v>423</v>
      </c>
      <c r="D7794" s="58" t="s">
        <v>598</v>
      </c>
      <c r="E7794" s="58">
        <v>750</v>
      </c>
      <c r="F7794" s="58">
        <v>12</v>
      </c>
      <c r="G7794" s="59">
        <v>13</v>
      </c>
      <c r="H7794" s="58" t="s">
        <v>541</v>
      </c>
      <c r="I7794" s="59">
        <v>25.99</v>
      </c>
      <c r="J7794">
        <v>1</v>
      </c>
      <c r="K7794" s="191"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7.61</v>
      </c>
      <c r="L7794" s="192" t="str">
        <f t="shared" si="121"/>
        <v>Wine750</v>
      </c>
      <c r="M7794" s="191">
        <f>VLOOKUP(L7794,'Slope %'!C:D,2,0)</f>
        <v>0.1</v>
      </c>
    </row>
    <row r="7795" spans="1:13" x14ac:dyDescent="0.25">
      <c r="A7795">
        <v>70189</v>
      </c>
      <c r="B7795" s="58" t="s">
        <v>6117</v>
      </c>
      <c r="C7795" s="58" t="s">
        <v>423</v>
      </c>
      <c r="D7795" s="58" t="s">
        <v>598</v>
      </c>
      <c r="E7795" s="58">
        <v>750</v>
      </c>
      <c r="F7795" s="58">
        <v>12</v>
      </c>
      <c r="G7795" s="59">
        <v>13.5</v>
      </c>
      <c r="H7795" s="58" t="s">
        <v>1241</v>
      </c>
      <c r="I7795" s="59">
        <v>15.99</v>
      </c>
      <c r="J7795">
        <v>1</v>
      </c>
      <c r="K7795" s="191"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7.9</v>
      </c>
      <c r="L7795" s="192" t="str">
        <f t="shared" si="121"/>
        <v>Wine750</v>
      </c>
      <c r="M7795" s="191">
        <f>VLOOKUP(L7795,'Slope %'!C:D,2,0)</f>
        <v>0.1</v>
      </c>
    </row>
    <row r="7796" spans="1:13" x14ac:dyDescent="0.25">
      <c r="A7796">
        <v>70209</v>
      </c>
      <c r="B7796" s="58" t="s">
        <v>6118</v>
      </c>
      <c r="C7796" s="58" t="s">
        <v>423</v>
      </c>
      <c r="D7796" s="58" t="s">
        <v>602</v>
      </c>
      <c r="E7796" s="58">
        <v>750</v>
      </c>
      <c r="F7796" s="58">
        <v>6</v>
      </c>
      <c r="G7796" s="59">
        <v>11.7</v>
      </c>
      <c r="H7796" s="58" t="s">
        <v>2964</v>
      </c>
      <c r="I7796" s="59">
        <v>31.99</v>
      </c>
      <c r="J7796">
        <v>1</v>
      </c>
      <c r="K7796" s="191"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6.85</v>
      </c>
      <c r="L7796" s="192" t="str">
        <f t="shared" si="121"/>
        <v>Wine750</v>
      </c>
      <c r="M7796" s="191">
        <f>VLOOKUP(L7796,'Slope %'!C:D,2,0)</f>
        <v>0.1</v>
      </c>
    </row>
    <row r="7797" spans="1:13" x14ac:dyDescent="0.25">
      <c r="A7797">
        <v>70228</v>
      </c>
      <c r="B7797" s="58" t="s">
        <v>6119</v>
      </c>
      <c r="C7797" s="58" t="s">
        <v>414</v>
      </c>
      <c r="D7797" s="58" t="s">
        <v>2030</v>
      </c>
      <c r="E7797" s="58">
        <v>750</v>
      </c>
      <c r="F7797" s="58">
        <v>12</v>
      </c>
      <c r="G7797" s="59">
        <v>40</v>
      </c>
      <c r="H7797" s="58" t="s">
        <v>1230</v>
      </c>
      <c r="I7797" s="59">
        <v>59.99</v>
      </c>
      <c r="J7797">
        <v>1</v>
      </c>
      <c r="K7797" s="191"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23.42</v>
      </c>
      <c r="L7797" s="192" t="str">
        <f t="shared" si="121"/>
        <v>Spirits750</v>
      </c>
      <c r="M7797" s="191">
        <f>VLOOKUP(L7797,'Slope %'!C:D,2,0)</f>
        <v>7.0000000000000007E-2</v>
      </c>
    </row>
    <row r="7798" spans="1:13" x14ac:dyDescent="0.25">
      <c r="A7798">
        <v>70236</v>
      </c>
      <c r="B7798" s="58" t="s">
        <v>6120</v>
      </c>
      <c r="C7798" s="58" t="s">
        <v>673</v>
      </c>
      <c r="D7798" s="58" t="s">
        <v>750</v>
      </c>
      <c r="E7798" s="58">
        <v>1420</v>
      </c>
      <c r="F7798" s="58">
        <v>6</v>
      </c>
      <c r="G7798" s="59">
        <v>5</v>
      </c>
      <c r="H7798" s="58" t="s">
        <v>428</v>
      </c>
      <c r="I7798" s="59">
        <v>12.49</v>
      </c>
      <c r="J7798">
        <v>4</v>
      </c>
      <c r="K7798" s="191"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5.54</v>
      </c>
      <c r="L7798" s="192" t="str">
        <f t="shared" si="121"/>
        <v>Ready to Drink1420</v>
      </c>
      <c r="M7798" s="191">
        <f>VLOOKUP(L7798,'Slope %'!C:D,2,0)</f>
        <v>0.12</v>
      </c>
    </row>
    <row r="7799" spans="1:13" x14ac:dyDescent="0.25">
      <c r="A7799">
        <v>70242</v>
      </c>
      <c r="B7799" s="58" t="s">
        <v>6121</v>
      </c>
      <c r="C7799" s="58" t="s">
        <v>414</v>
      </c>
      <c r="D7799" s="58" t="s">
        <v>606</v>
      </c>
      <c r="E7799" s="58">
        <v>750</v>
      </c>
      <c r="F7799" s="58">
        <v>12</v>
      </c>
      <c r="G7799" s="59">
        <v>35</v>
      </c>
      <c r="H7799" s="58" t="s">
        <v>600</v>
      </c>
      <c r="I7799" s="59">
        <v>36.99</v>
      </c>
      <c r="J7799">
        <v>1</v>
      </c>
      <c r="K7799" s="191"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20.49</v>
      </c>
      <c r="L7799" s="192" t="str">
        <f t="shared" si="121"/>
        <v>Spirits750</v>
      </c>
      <c r="M7799" s="191">
        <f>VLOOKUP(L7799,'Slope %'!C:D,2,0)</f>
        <v>7.0000000000000007E-2</v>
      </c>
    </row>
    <row r="7800" spans="1:13" x14ac:dyDescent="0.25">
      <c r="A7800">
        <v>70245</v>
      </c>
      <c r="B7800" s="58" t="s">
        <v>6122</v>
      </c>
      <c r="C7800" s="58" t="s">
        <v>673</v>
      </c>
      <c r="D7800" s="58" t="s">
        <v>750</v>
      </c>
      <c r="E7800" s="58">
        <v>2840</v>
      </c>
      <c r="F7800" s="58">
        <v>3</v>
      </c>
      <c r="G7800" s="59">
        <v>5</v>
      </c>
      <c r="H7800" s="58" t="s">
        <v>428</v>
      </c>
      <c r="I7800" s="59">
        <v>22.99</v>
      </c>
      <c r="J7800">
        <v>8</v>
      </c>
      <c r="K7800" s="191"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11.09</v>
      </c>
      <c r="L7800" s="192" t="str">
        <f t="shared" si="121"/>
        <v>Ready to Drink2840</v>
      </c>
      <c r="M7800" s="191">
        <f>VLOOKUP(L7800,'Slope %'!C:D,2,0)</f>
        <v>7.0000000000000007E-2</v>
      </c>
    </row>
    <row r="7801" spans="1:13" x14ac:dyDescent="0.25">
      <c r="A7801">
        <v>70265</v>
      </c>
      <c r="B7801" s="58" t="s">
        <v>6123</v>
      </c>
      <c r="C7801" s="58" t="s">
        <v>414</v>
      </c>
      <c r="D7801" s="58" t="s">
        <v>427</v>
      </c>
      <c r="E7801" s="58">
        <v>750</v>
      </c>
      <c r="F7801" s="58">
        <v>12</v>
      </c>
      <c r="G7801" s="59">
        <v>40</v>
      </c>
      <c r="H7801" s="58" t="s">
        <v>841</v>
      </c>
      <c r="I7801" s="59">
        <v>32.99</v>
      </c>
      <c r="J7801">
        <v>1</v>
      </c>
      <c r="K7801" s="191"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23.42</v>
      </c>
      <c r="L7801" s="192" t="str">
        <f t="shared" si="121"/>
        <v>Spirits750</v>
      </c>
      <c r="M7801" s="191">
        <f>VLOOKUP(L7801,'Slope %'!C:D,2,0)</f>
        <v>7.0000000000000007E-2</v>
      </c>
    </row>
    <row r="7802" spans="1:13" x14ac:dyDescent="0.25">
      <c r="A7802">
        <v>70266</v>
      </c>
      <c r="B7802" s="58" t="s">
        <v>6124</v>
      </c>
      <c r="C7802" s="58" t="s">
        <v>673</v>
      </c>
      <c r="D7802" s="58" t="s">
        <v>750</v>
      </c>
      <c r="E7802" s="58">
        <v>1420</v>
      </c>
      <c r="F7802" s="58">
        <v>6</v>
      </c>
      <c r="G7802" s="59">
        <v>12.5</v>
      </c>
      <c r="H7802" s="58" t="s">
        <v>1399</v>
      </c>
      <c r="I7802" s="59">
        <v>17.489999999999998</v>
      </c>
      <c r="J7802">
        <v>4</v>
      </c>
      <c r="K7802" s="191"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13.86</v>
      </c>
      <c r="L7802" s="192" t="str">
        <f t="shared" si="121"/>
        <v>Ready to Drink1420</v>
      </c>
      <c r="M7802" s="191">
        <f>VLOOKUP(L7802,'Slope %'!C:D,2,0)</f>
        <v>0.12</v>
      </c>
    </row>
    <row r="7803" spans="1:13" x14ac:dyDescent="0.25">
      <c r="A7803">
        <v>70266</v>
      </c>
      <c r="B7803" s="58" t="s">
        <v>6124</v>
      </c>
      <c r="C7803" s="58" t="s">
        <v>673</v>
      </c>
      <c r="D7803" s="58" t="s">
        <v>750</v>
      </c>
      <c r="E7803" s="58">
        <v>1420</v>
      </c>
      <c r="F7803" s="58">
        <v>6</v>
      </c>
      <c r="G7803" s="59">
        <v>12.5</v>
      </c>
      <c r="H7803" s="58" t="s">
        <v>1399</v>
      </c>
      <c r="I7803" s="59">
        <v>17.489999999999998</v>
      </c>
      <c r="J7803">
        <v>4</v>
      </c>
      <c r="K7803" s="191"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13.86</v>
      </c>
      <c r="L7803" s="192" t="str">
        <f t="shared" si="121"/>
        <v>Ready to Drink1420</v>
      </c>
      <c r="M7803" s="191">
        <f>VLOOKUP(L7803,'Slope %'!C:D,2,0)</f>
        <v>0.12</v>
      </c>
    </row>
    <row r="7804" spans="1:13" x14ac:dyDescent="0.25">
      <c r="A7804">
        <v>70268</v>
      </c>
      <c r="B7804" s="58" t="s">
        <v>6125</v>
      </c>
      <c r="C7804" s="58" t="s">
        <v>414</v>
      </c>
      <c r="D7804" s="58" t="s">
        <v>503</v>
      </c>
      <c r="E7804" s="58">
        <v>750</v>
      </c>
      <c r="F7804" s="58">
        <v>12</v>
      </c>
      <c r="G7804" s="59">
        <v>37.5</v>
      </c>
      <c r="H7804" s="58" t="s">
        <v>445</v>
      </c>
      <c r="I7804" s="59">
        <v>34.99</v>
      </c>
      <c r="J7804">
        <v>1</v>
      </c>
      <c r="K7804" s="191"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21.96</v>
      </c>
      <c r="L7804" s="192" t="str">
        <f t="shared" si="121"/>
        <v>Spirits750</v>
      </c>
      <c r="M7804" s="191">
        <f>VLOOKUP(L7804,'Slope %'!C:D,2,0)</f>
        <v>7.0000000000000007E-2</v>
      </c>
    </row>
    <row r="7805" spans="1:13" x14ac:dyDescent="0.25">
      <c r="A7805">
        <v>70269</v>
      </c>
      <c r="B7805" s="58" t="s">
        <v>6126</v>
      </c>
      <c r="C7805" s="58" t="s">
        <v>423</v>
      </c>
      <c r="D7805" s="58" t="s">
        <v>476</v>
      </c>
      <c r="E7805" s="58">
        <v>750</v>
      </c>
      <c r="F7805" s="58">
        <v>12</v>
      </c>
      <c r="G7805" s="59">
        <v>14.5</v>
      </c>
      <c r="H7805" s="58" t="s">
        <v>539</v>
      </c>
      <c r="I7805" s="59">
        <v>16.989999999999998</v>
      </c>
      <c r="J7805">
        <v>1</v>
      </c>
      <c r="K7805" s="191"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8.49</v>
      </c>
      <c r="L7805" s="192" t="str">
        <f t="shared" si="121"/>
        <v>Wine750</v>
      </c>
      <c r="M7805" s="191">
        <f>VLOOKUP(L7805,'Slope %'!C:D,2,0)</f>
        <v>0.1</v>
      </c>
    </row>
    <row r="7806" spans="1:13" x14ac:dyDescent="0.25">
      <c r="A7806">
        <v>70270</v>
      </c>
      <c r="B7806" s="58" t="s">
        <v>6127</v>
      </c>
      <c r="C7806" s="58" t="s">
        <v>423</v>
      </c>
      <c r="D7806" s="58" t="s">
        <v>538</v>
      </c>
      <c r="E7806" s="58">
        <v>750</v>
      </c>
      <c r="F7806" s="58">
        <v>12</v>
      </c>
      <c r="G7806" s="59">
        <v>14.5</v>
      </c>
      <c r="H7806" s="58" t="s">
        <v>539</v>
      </c>
      <c r="I7806" s="59">
        <v>16.989999999999998</v>
      </c>
      <c r="J7806">
        <v>1</v>
      </c>
      <c r="K7806" s="191"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8.49</v>
      </c>
      <c r="L7806" s="192" t="str">
        <f t="shared" si="121"/>
        <v>Wine750</v>
      </c>
      <c r="M7806" s="191">
        <f>VLOOKUP(L7806,'Slope %'!C:D,2,0)</f>
        <v>0.1</v>
      </c>
    </row>
    <row r="7807" spans="1:13" x14ac:dyDescent="0.25">
      <c r="A7807">
        <v>70271</v>
      </c>
      <c r="B7807" s="58" t="s">
        <v>4771</v>
      </c>
      <c r="C7807" s="58" t="s">
        <v>673</v>
      </c>
      <c r="D7807" s="58" t="s">
        <v>750</v>
      </c>
      <c r="E7807" s="58">
        <v>1420</v>
      </c>
      <c r="F7807" s="58">
        <v>6</v>
      </c>
      <c r="G7807" s="59">
        <v>12.5</v>
      </c>
      <c r="H7807" s="58" t="s">
        <v>1399</v>
      </c>
      <c r="I7807" s="59">
        <v>17.489999999999998</v>
      </c>
      <c r="J7807">
        <v>4</v>
      </c>
      <c r="K7807" s="191"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13.86</v>
      </c>
      <c r="L7807" s="192" t="str">
        <f t="shared" si="121"/>
        <v>Ready to Drink1420</v>
      </c>
      <c r="M7807" s="191">
        <f>VLOOKUP(L7807,'Slope %'!C:D,2,0)</f>
        <v>0.12</v>
      </c>
    </row>
    <row r="7808" spans="1:13" x14ac:dyDescent="0.25">
      <c r="A7808">
        <v>70271</v>
      </c>
      <c r="B7808" s="58" t="s">
        <v>4771</v>
      </c>
      <c r="C7808" s="58" t="s">
        <v>673</v>
      </c>
      <c r="D7808" s="58" t="s">
        <v>750</v>
      </c>
      <c r="E7808" s="58">
        <v>1420</v>
      </c>
      <c r="F7808" s="58">
        <v>6</v>
      </c>
      <c r="G7808" s="59">
        <v>12.5</v>
      </c>
      <c r="H7808" s="58" t="s">
        <v>1399</v>
      </c>
      <c r="I7808" s="59">
        <v>17.489999999999998</v>
      </c>
      <c r="J7808">
        <v>4</v>
      </c>
      <c r="K7808" s="191"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13.86</v>
      </c>
      <c r="L7808" s="192" t="str">
        <f t="shared" si="121"/>
        <v>Ready to Drink1420</v>
      </c>
      <c r="M7808" s="191">
        <f>VLOOKUP(L7808,'Slope %'!C:D,2,0)</f>
        <v>0.12</v>
      </c>
    </row>
    <row r="7809" spans="1:13" x14ac:dyDescent="0.25">
      <c r="A7809">
        <v>70272</v>
      </c>
      <c r="B7809" s="58" t="s">
        <v>6128</v>
      </c>
      <c r="C7809" s="58" t="s">
        <v>673</v>
      </c>
      <c r="D7809" s="58" t="s">
        <v>750</v>
      </c>
      <c r="E7809" s="58">
        <v>1420</v>
      </c>
      <c r="F7809" s="58">
        <v>6</v>
      </c>
      <c r="G7809" s="59">
        <v>12.5</v>
      </c>
      <c r="H7809" s="58" t="s">
        <v>1399</v>
      </c>
      <c r="I7809" s="59">
        <v>17.489999999999998</v>
      </c>
      <c r="J7809">
        <v>4</v>
      </c>
      <c r="K7809" s="191"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13.86</v>
      </c>
      <c r="L7809" s="192" t="str">
        <f t="shared" si="121"/>
        <v>Ready to Drink1420</v>
      </c>
      <c r="M7809" s="191">
        <f>VLOOKUP(L7809,'Slope %'!C:D,2,0)</f>
        <v>0.12</v>
      </c>
    </row>
    <row r="7810" spans="1:13" x14ac:dyDescent="0.25">
      <c r="A7810">
        <v>70272</v>
      </c>
      <c r="B7810" s="58" t="s">
        <v>6128</v>
      </c>
      <c r="C7810" s="58" t="s">
        <v>673</v>
      </c>
      <c r="D7810" s="58" t="s">
        <v>750</v>
      </c>
      <c r="E7810" s="58">
        <v>1420</v>
      </c>
      <c r="F7810" s="58">
        <v>6</v>
      </c>
      <c r="G7810" s="59">
        <v>12.5</v>
      </c>
      <c r="H7810" s="58" t="s">
        <v>1399</v>
      </c>
      <c r="I7810" s="59">
        <v>17.489999999999998</v>
      </c>
      <c r="J7810">
        <v>4</v>
      </c>
      <c r="K7810" s="191"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13.86</v>
      </c>
      <c r="L7810" s="192" t="str">
        <f t="shared" si="121"/>
        <v>Ready to Drink1420</v>
      </c>
      <c r="M7810" s="191">
        <f>VLOOKUP(L7810,'Slope %'!C:D,2,0)</f>
        <v>0.12</v>
      </c>
    </row>
    <row r="7811" spans="1:13" x14ac:dyDescent="0.25">
      <c r="A7811">
        <v>70273</v>
      </c>
      <c r="B7811" s="58" t="s">
        <v>4893</v>
      </c>
      <c r="C7811" s="58" t="s">
        <v>673</v>
      </c>
      <c r="D7811" s="58" t="s">
        <v>750</v>
      </c>
      <c r="E7811" s="58">
        <v>1420</v>
      </c>
      <c r="F7811" s="58">
        <v>6</v>
      </c>
      <c r="G7811" s="59">
        <v>7</v>
      </c>
      <c r="H7811" s="58" t="s">
        <v>1399</v>
      </c>
      <c r="I7811" s="59">
        <v>15.49</v>
      </c>
      <c r="J7811">
        <v>4</v>
      </c>
      <c r="K7811" s="191"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7.76</v>
      </c>
      <c r="L7811" s="192" t="str">
        <f t="shared" ref="L7811:L7874" si="122">(_xlfn.CONCAT(C7811,E7811))</f>
        <v>Ready to Drink1420</v>
      </c>
      <c r="M7811" s="191">
        <f>VLOOKUP(L7811,'Slope %'!C:D,2,0)</f>
        <v>0.12</v>
      </c>
    </row>
    <row r="7812" spans="1:13" x14ac:dyDescent="0.25">
      <c r="A7812">
        <v>70273</v>
      </c>
      <c r="B7812" s="58" t="s">
        <v>4893</v>
      </c>
      <c r="C7812" s="58" t="s">
        <v>673</v>
      </c>
      <c r="D7812" s="58" t="s">
        <v>750</v>
      </c>
      <c r="E7812" s="58">
        <v>1420</v>
      </c>
      <c r="F7812" s="58">
        <v>6</v>
      </c>
      <c r="G7812" s="59">
        <v>7</v>
      </c>
      <c r="H7812" s="58" t="s">
        <v>1399</v>
      </c>
      <c r="I7812" s="59">
        <v>15.49</v>
      </c>
      <c r="J7812">
        <v>4</v>
      </c>
      <c r="K7812" s="191"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7.76</v>
      </c>
      <c r="L7812" s="192" t="str">
        <f t="shared" si="122"/>
        <v>Ready to Drink1420</v>
      </c>
      <c r="M7812" s="191">
        <f>VLOOKUP(L7812,'Slope %'!C:D,2,0)</f>
        <v>0.12</v>
      </c>
    </row>
    <row r="7813" spans="1:13" x14ac:dyDescent="0.25">
      <c r="A7813">
        <v>70274</v>
      </c>
      <c r="B7813" s="58" t="s">
        <v>6129</v>
      </c>
      <c r="C7813" s="58" t="s">
        <v>414</v>
      </c>
      <c r="D7813" s="58" t="s">
        <v>549</v>
      </c>
      <c r="E7813" s="58">
        <v>750</v>
      </c>
      <c r="F7813" s="58">
        <v>12</v>
      </c>
      <c r="G7813" s="59">
        <v>40</v>
      </c>
      <c r="H7813" s="58" t="s">
        <v>434</v>
      </c>
      <c r="I7813" s="59">
        <v>39.99</v>
      </c>
      <c r="J7813">
        <v>1</v>
      </c>
      <c r="K7813" s="191"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23.42</v>
      </c>
      <c r="L7813" s="192" t="str">
        <f t="shared" si="122"/>
        <v>Spirits750</v>
      </c>
      <c r="M7813" s="191">
        <f>VLOOKUP(L7813,'Slope %'!C:D,2,0)</f>
        <v>7.0000000000000007E-2</v>
      </c>
    </row>
    <row r="7814" spans="1:13" x14ac:dyDescent="0.25">
      <c r="A7814">
        <v>70275</v>
      </c>
      <c r="B7814" s="58" t="s">
        <v>6130</v>
      </c>
      <c r="C7814" s="58" t="s">
        <v>414</v>
      </c>
      <c r="D7814" s="58" t="s">
        <v>1665</v>
      </c>
      <c r="E7814" s="58">
        <v>750</v>
      </c>
      <c r="F7814" s="58">
        <v>12</v>
      </c>
      <c r="G7814" s="59">
        <v>30</v>
      </c>
      <c r="H7814" s="58" t="s">
        <v>445</v>
      </c>
      <c r="I7814" s="59">
        <v>25.39</v>
      </c>
      <c r="J7814">
        <v>1</v>
      </c>
      <c r="K7814" s="191"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17.57</v>
      </c>
      <c r="L7814" s="192" t="str">
        <f t="shared" si="122"/>
        <v>Spirits750</v>
      </c>
      <c r="M7814" s="191">
        <f>VLOOKUP(L7814,'Slope %'!C:D,2,0)</f>
        <v>7.0000000000000007E-2</v>
      </c>
    </row>
    <row r="7815" spans="1:13" x14ac:dyDescent="0.25">
      <c r="A7815">
        <v>70276</v>
      </c>
      <c r="B7815" s="58" t="s">
        <v>6131</v>
      </c>
      <c r="C7815" s="58" t="s">
        <v>673</v>
      </c>
      <c r="D7815" s="58" t="s">
        <v>750</v>
      </c>
      <c r="E7815" s="58">
        <v>1420</v>
      </c>
      <c r="F7815" s="58">
        <v>6</v>
      </c>
      <c r="G7815" s="59">
        <v>7</v>
      </c>
      <c r="H7815" s="58" t="s">
        <v>1399</v>
      </c>
      <c r="I7815" s="59">
        <v>15.49</v>
      </c>
      <c r="J7815">
        <v>4</v>
      </c>
      <c r="K7815" s="191"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7.76</v>
      </c>
      <c r="L7815" s="192" t="str">
        <f t="shared" si="122"/>
        <v>Ready to Drink1420</v>
      </c>
      <c r="M7815" s="191">
        <f>VLOOKUP(L7815,'Slope %'!C:D,2,0)</f>
        <v>0.12</v>
      </c>
    </row>
    <row r="7816" spans="1:13" x14ac:dyDescent="0.25">
      <c r="A7816">
        <v>70276</v>
      </c>
      <c r="B7816" s="58" t="s">
        <v>6131</v>
      </c>
      <c r="C7816" s="58" t="s">
        <v>673</v>
      </c>
      <c r="D7816" s="58" t="s">
        <v>750</v>
      </c>
      <c r="E7816" s="58">
        <v>1420</v>
      </c>
      <c r="F7816" s="58">
        <v>6</v>
      </c>
      <c r="G7816" s="59">
        <v>7</v>
      </c>
      <c r="H7816" s="58" t="s">
        <v>1399</v>
      </c>
      <c r="I7816" s="59">
        <v>15.49</v>
      </c>
      <c r="J7816">
        <v>4</v>
      </c>
      <c r="K7816" s="191"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7.76</v>
      </c>
      <c r="L7816" s="192" t="str">
        <f t="shared" si="122"/>
        <v>Ready to Drink1420</v>
      </c>
      <c r="M7816" s="191">
        <f>VLOOKUP(L7816,'Slope %'!C:D,2,0)</f>
        <v>0.12</v>
      </c>
    </row>
    <row r="7817" spans="1:13" x14ac:dyDescent="0.25">
      <c r="A7817">
        <v>70278</v>
      </c>
      <c r="B7817" s="58" t="s">
        <v>6132</v>
      </c>
      <c r="C7817" s="58" t="s">
        <v>423</v>
      </c>
      <c r="D7817" s="58" t="s">
        <v>473</v>
      </c>
      <c r="E7817" s="58">
        <v>750</v>
      </c>
      <c r="F7817" s="58">
        <v>12</v>
      </c>
      <c r="G7817" s="59">
        <v>13.5</v>
      </c>
      <c r="H7817" s="58" t="s">
        <v>774</v>
      </c>
      <c r="I7817" s="59">
        <v>18.989999999999998</v>
      </c>
      <c r="J7817">
        <v>1</v>
      </c>
      <c r="K7817" s="191"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7.9</v>
      </c>
      <c r="L7817" s="192" t="str">
        <f t="shared" si="122"/>
        <v>Wine750</v>
      </c>
      <c r="M7817" s="191">
        <f>VLOOKUP(L7817,'Slope %'!C:D,2,0)</f>
        <v>0.1</v>
      </c>
    </row>
    <row r="7818" spans="1:13" x14ac:dyDescent="0.25">
      <c r="A7818">
        <v>70279</v>
      </c>
      <c r="B7818" s="58" t="s">
        <v>6133</v>
      </c>
      <c r="C7818" s="58" t="s">
        <v>423</v>
      </c>
      <c r="D7818" s="58" t="s">
        <v>476</v>
      </c>
      <c r="E7818" s="58">
        <v>750</v>
      </c>
      <c r="F7818" s="58">
        <v>12</v>
      </c>
      <c r="G7818" s="59">
        <v>14.9</v>
      </c>
      <c r="H7818" s="58" t="s">
        <v>774</v>
      </c>
      <c r="I7818" s="59">
        <v>18.989999999999998</v>
      </c>
      <c r="J7818">
        <v>1</v>
      </c>
      <c r="K7818" s="191"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8.7200000000000006</v>
      </c>
      <c r="L7818" s="192" t="str">
        <f t="shared" si="122"/>
        <v>Wine750</v>
      </c>
      <c r="M7818" s="191">
        <f>VLOOKUP(L7818,'Slope %'!C:D,2,0)</f>
        <v>0.1</v>
      </c>
    </row>
    <row r="7819" spans="1:13" x14ac:dyDescent="0.25">
      <c r="A7819">
        <v>70281</v>
      </c>
      <c r="B7819" s="58" t="s">
        <v>6134</v>
      </c>
      <c r="C7819" s="58" t="s">
        <v>410</v>
      </c>
      <c r="D7819" s="58" t="s">
        <v>717</v>
      </c>
      <c r="E7819" s="58">
        <v>750</v>
      </c>
      <c r="F7819" s="58">
        <v>6</v>
      </c>
      <c r="G7819" s="59">
        <v>6.5</v>
      </c>
      <c r="H7819" s="58" t="s">
        <v>1176</v>
      </c>
      <c r="I7819" s="59">
        <v>19.989999999999998</v>
      </c>
      <c r="J7819">
        <v>1</v>
      </c>
      <c r="K7819" s="191"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3.81</v>
      </c>
      <c r="L7819" s="192" t="str">
        <f t="shared" si="122"/>
        <v>Beer750</v>
      </c>
      <c r="M7819" s="191">
        <f>VLOOKUP(L7819,'Slope %'!C:D,2,0)</f>
        <v>0.12</v>
      </c>
    </row>
    <row r="7820" spans="1:13" x14ac:dyDescent="0.25">
      <c r="A7820">
        <v>70282</v>
      </c>
      <c r="B7820" s="58" t="s">
        <v>6135</v>
      </c>
      <c r="C7820" s="58" t="s">
        <v>673</v>
      </c>
      <c r="D7820" s="58" t="s">
        <v>750</v>
      </c>
      <c r="E7820" s="58">
        <v>2840</v>
      </c>
      <c r="F7820" s="58">
        <v>3</v>
      </c>
      <c r="G7820" s="59">
        <v>12.5</v>
      </c>
      <c r="H7820" s="58" t="s">
        <v>1399</v>
      </c>
      <c r="I7820" s="59">
        <v>32.99</v>
      </c>
      <c r="J7820">
        <v>8</v>
      </c>
      <c r="K7820" s="191"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27.71</v>
      </c>
      <c r="L7820" s="192" t="str">
        <f t="shared" si="122"/>
        <v>Ready to Drink2840</v>
      </c>
      <c r="M7820" s="191">
        <f>VLOOKUP(L7820,'Slope %'!C:D,2,0)</f>
        <v>7.0000000000000007E-2</v>
      </c>
    </row>
    <row r="7821" spans="1:13" x14ac:dyDescent="0.25">
      <c r="A7821">
        <v>70282</v>
      </c>
      <c r="B7821" s="58" t="s">
        <v>6135</v>
      </c>
      <c r="C7821" s="58" t="s">
        <v>673</v>
      </c>
      <c r="D7821" s="58" t="s">
        <v>750</v>
      </c>
      <c r="E7821" s="58">
        <v>2840</v>
      </c>
      <c r="F7821" s="58">
        <v>3</v>
      </c>
      <c r="G7821" s="59">
        <v>12.5</v>
      </c>
      <c r="H7821" s="58" t="s">
        <v>1399</v>
      </c>
      <c r="I7821" s="59">
        <v>32.99</v>
      </c>
      <c r="J7821">
        <v>8</v>
      </c>
      <c r="K7821" s="191"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27.71</v>
      </c>
      <c r="L7821" s="192" t="str">
        <f t="shared" si="122"/>
        <v>Ready to Drink2840</v>
      </c>
      <c r="M7821" s="191">
        <f>VLOOKUP(L7821,'Slope %'!C:D,2,0)</f>
        <v>7.0000000000000007E-2</v>
      </c>
    </row>
    <row r="7822" spans="1:13" x14ac:dyDescent="0.25">
      <c r="A7822">
        <v>70287</v>
      </c>
      <c r="B7822" s="58" t="s">
        <v>6136</v>
      </c>
      <c r="C7822" s="58" t="s">
        <v>673</v>
      </c>
      <c r="D7822" s="58" t="s">
        <v>750</v>
      </c>
      <c r="E7822" s="58">
        <v>355</v>
      </c>
      <c r="F7822" s="58">
        <v>24</v>
      </c>
      <c r="G7822" s="59">
        <v>12.5</v>
      </c>
      <c r="H7822" s="58" t="s">
        <v>2244</v>
      </c>
      <c r="I7822" s="59">
        <v>4.25</v>
      </c>
      <c r="J7822">
        <v>1</v>
      </c>
      <c r="K7822" s="191"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3.93</v>
      </c>
      <c r="L7822" s="192" t="str">
        <f t="shared" si="122"/>
        <v>Ready to Drink355</v>
      </c>
      <c r="M7822" s="191">
        <f>VLOOKUP(L7822,'Slope %'!C:D,2,0)</f>
        <v>0.12</v>
      </c>
    </row>
    <row r="7823" spans="1:13" x14ac:dyDescent="0.25">
      <c r="A7823">
        <v>70287</v>
      </c>
      <c r="B7823" s="58" t="s">
        <v>6136</v>
      </c>
      <c r="C7823" s="58" t="s">
        <v>673</v>
      </c>
      <c r="D7823" s="58" t="s">
        <v>750</v>
      </c>
      <c r="E7823" s="58">
        <v>355</v>
      </c>
      <c r="F7823" s="58">
        <v>24</v>
      </c>
      <c r="G7823" s="59">
        <v>12.5</v>
      </c>
      <c r="H7823" s="58" t="s">
        <v>2244</v>
      </c>
      <c r="I7823" s="59">
        <v>4.25</v>
      </c>
      <c r="J7823">
        <v>1</v>
      </c>
      <c r="K7823" s="191"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3.93</v>
      </c>
      <c r="L7823" s="192" t="str">
        <f t="shared" si="122"/>
        <v>Ready to Drink355</v>
      </c>
      <c r="M7823" s="191">
        <f>VLOOKUP(L7823,'Slope %'!C:D,2,0)</f>
        <v>0.12</v>
      </c>
    </row>
    <row r="7824" spans="1:13" x14ac:dyDescent="0.25">
      <c r="A7824">
        <v>70288</v>
      </c>
      <c r="B7824" s="58" t="s">
        <v>6137</v>
      </c>
      <c r="C7824" s="58" t="s">
        <v>410</v>
      </c>
      <c r="D7824" s="58" t="s">
        <v>411</v>
      </c>
      <c r="E7824" s="58">
        <v>355</v>
      </c>
      <c r="F7824" s="58">
        <v>24</v>
      </c>
      <c r="G7824" s="59">
        <v>5</v>
      </c>
      <c r="H7824" s="58" t="s">
        <v>3145</v>
      </c>
      <c r="I7824" s="59">
        <v>2.91</v>
      </c>
      <c r="J7824">
        <v>1</v>
      </c>
      <c r="K7824" s="191"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1.39</v>
      </c>
      <c r="L7824" s="192" t="str">
        <f t="shared" si="122"/>
        <v>Beer355</v>
      </c>
      <c r="M7824" s="191">
        <f>VLOOKUP(L7824,'Slope %'!C:D,2,0)</f>
        <v>0.12</v>
      </c>
    </row>
    <row r="7825" spans="1:13" x14ac:dyDescent="0.25">
      <c r="A7825">
        <v>70288</v>
      </c>
      <c r="B7825" s="58" t="s">
        <v>6137</v>
      </c>
      <c r="C7825" s="58" t="s">
        <v>410</v>
      </c>
      <c r="D7825" s="58" t="s">
        <v>411</v>
      </c>
      <c r="E7825" s="58">
        <v>355</v>
      </c>
      <c r="F7825" s="58">
        <v>24</v>
      </c>
      <c r="G7825" s="59">
        <v>5</v>
      </c>
      <c r="H7825" s="58" t="s">
        <v>1613</v>
      </c>
      <c r="I7825" s="59">
        <v>2.91</v>
      </c>
      <c r="J7825">
        <v>1</v>
      </c>
      <c r="K7825" s="191"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1.39</v>
      </c>
      <c r="L7825" s="192" t="str">
        <f t="shared" si="122"/>
        <v>Beer355</v>
      </c>
      <c r="M7825" s="191">
        <f>VLOOKUP(L7825,'Slope %'!C:D,2,0)</f>
        <v>0.12</v>
      </c>
    </row>
    <row r="7826" spans="1:13" x14ac:dyDescent="0.25">
      <c r="A7826">
        <v>70290</v>
      </c>
      <c r="B7826" s="58" t="s">
        <v>6138</v>
      </c>
      <c r="C7826" s="58" t="s">
        <v>410</v>
      </c>
      <c r="D7826" s="58" t="s">
        <v>717</v>
      </c>
      <c r="E7826" s="58">
        <v>473</v>
      </c>
      <c r="F7826" s="58">
        <v>24</v>
      </c>
      <c r="G7826" s="59">
        <v>6.6</v>
      </c>
      <c r="H7826" s="58" t="s">
        <v>501</v>
      </c>
      <c r="I7826" s="59">
        <v>3.99</v>
      </c>
      <c r="J7826">
        <v>1</v>
      </c>
      <c r="K7826" s="191"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2.44</v>
      </c>
      <c r="L7826" s="192" t="str">
        <f t="shared" si="122"/>
        <v>Beer473</v>
      </c>
      <c r="M7826" s="191">
        <f>VLOOKUP(L7826,'Slope %'!C:D,2,0)</f>
        <v>0.12</v>
      </c>
    </row>
    <row r="7827" spans="1:13" x14ac:dyDescent="0.25">
      <c r="A7827">
        <v>70295</v>
      </c>
      <c r="B7827" s="58" t="s">
        <v>6139</v>
      </c>
      <c r="C7827" s="58" t="s">
        <v>410</v>
      </c>
      <c r="D7827" s="58" t="s">
        <v>411</v>
      </c>
      <c r="E7827" s="58">
        <v>473</v>
      </c>
      <c r="F7827" s="58">
        <v>24</v>
      </c>
      <c r="G7827" s="59">
        <v>4.5999999999999996</v>
      </c>
      <c r="H7827" s="58" t="s">
        <v>501</v>
      </c>
      <c r="I7827" s="59">
        <v>3.79</v>
      </c>
      <c r="J7827">
        <v>1</v>
      </c>
      <c r="K7827" s="191"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1.7</v>
      </c>
      <c r="L7827" s="192" t="str">
        <f t="shared" si="122"/>
        <v>Beer473</v>
      </c>
      <c r="M7827" s="191">
        <f>VLOOKUP(L7827,'Slope %'!C:D,2,0)</f>
        <v>0.12</v>
      </c>
    </row>
    <row r="7828" spans="1:13" x14ac:dyDescent="0.25">
      <c r="A7828">
        <v>70299</v>
      </c>
      <c r="B7828" s="58" t="s">
        <v>6140</v>
      </c>
      <c r="C7828" s="58" t="s">
        <v>410</v>
      </c>
      <c r="D7828" s="58" t="s">
        <v>717</v>
      </c>
      <c r="E7828" s="58">
        <v>473</v>
      </c>
      <c r="F7828" s="58">
        <v>24</v>
      </c>
      <c r="G7828" s="59">
        <v>6.8</v>
      </c>
      <c r="H7828" s="58" t="s">
        <v>501</v>
      </c>
      <c r="I7828" s="59">
        <v>3.99</v>
      </c>
      <c r="J7828">
        <v>1</v>
      </c>
      <c r="K7828" s="191"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2.5099999999999998</v>
      </c>
      <c r="L7828" s="192" t="str">
        <f t="shared" si="122"/>
        <v>Beer473</v>
      </c>
      <c r="M7828" s="191">
        <f>VLOOKUP(L7828,'Slope %'!C:D,2,0)</f>
        <v>0.12</v>
      </c>
    </row>
    <row r="7829" spans="1:13" x14ac:dyDescent="0.25">
      <c r="A7829">
        <v>70372</v>
      </c>
      <c r="B7829" s="58" t="s">
        <v>6141</v>
      </c>
      <c r="C7829" s="58" t="s">
        <v>423</v>
      </c>
      <c r="D7829" s="58" t="s">
        <v>436</v>
      </c>
      <c r="E7829" s="58">
        <v>750</v>
      </c>
      <c r="F7829" s="58">
        <v>6</v>
      </c>
      <c r="G7829" s="59">
        <v>13.5</v>
      </c>
      <c r="H7829" s="58" t="s">
        <v>608</v>
      </c>
      <c r="I7829" s="59">
        <v>159.6</v>
      </c>
      <c r="J7829">
        <v>1</v>
      </c>
      <c r="K7829" s="191"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7.9</v>
      </c>
      <c r="L7829" s="192" t="str">
        <f t="shared" si="122"/>
        <v>Wine750</v>
      </c>
      <c r="M7829" s="191">
        <f>VLOOKUP(L7829,'Slope %'!C:D,2,0)</f>
        <v>0.1</v>
      </c>
    </row>
    <row r="7830" spans="1:13" x14ac:dyDescent="0.25">
      <c r="A7830">
        <v>70376</v>
      </c>
      <c r="B7830" s="58" t="s">
        <v>6142</v>
      </c>
      <c r="C7830" s="58" t="s">
        <v>423</v>
      </c>
      <c r="D7830" s="58" t="s">
        <v>436</v>
      </c>
      <c r="E7830" s="58">
        <v>750</v>
      </c>
      <c r="F7830" s="58">
        <v>6</v>
      </c>
      <c r="G7830" s="59">
        <v>13</v>
      </c>
      <c r="H7830" s="58" t="s">
        <v>608</v>
      </c>
      <c r="I7830" s="59">
        <v>109.71</v>
      </c>
      <c r="J7830">
        <v>1</v>
      </c>
      <c r="K7830" s="191"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7.61</v>
      </c>
      <c r="L7830" s="192" t="str">
        <f t="shared" si="122"/>
        <v>Wine750</v>
      </c>
      <c r="M7830" s="191">
        <f>VLOOKUP(L7830,'Slope %'!C:D,2,0)</f>
        <v>0.1</v>
      </c>
    </row>
    <row r="7831" spans="1:13" x14ac:dyDescent="0.25">
      <c r="A7831">
        <v>70377</v>
      </c>
      <c r="B7831" s="58" t="s">
        <v>6143</v>
      </c>
      <c r="C7831" s="58" t="s">
        <v>423</v>
      </c>
      <c r="D7831" s="58" t="s">
        <v>436</v>
      </c>
      <c r="E7831" s="58">
        <v>750</v>
      </c>
      <c r="F7831" s="58">
        <v>12</v>
      </c>
      <c r="G7831" s="59">
        <v>13.5</v>
      </c>
      <c r="H7831" s="58" t="s">
        <v>608</v>
      </c>
      <c r="I7831" s="59">
        <v>36</v>
      </c>
      <c r="J7831">
        <v>1</v>
      </c>
      <c r="K7831" s="191"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7.9</v>
      </c>
      <c r="L7831" s="192" t="str">
        <f t="shared" si="122"/>
        <v>Wine750</v>
      </c>
      <c r="M7831" s="191">
        <f>VLOOKUP(L7831,'Slope %'!C:D,2,0)</f>
        <v>0.1</v>
      </c>
    </row>
    <row r="7832" spans="1:13" x14ac:dyDescent="0.25">
      <c r="A7832">
        <v>70378</v>
      </c>
      <c r="B7832" s="58" t="s">
        <v>6144</v>
      </c>
      <c r="C7832" s="58" t="s">
        <v>423</v>
      </c>
      <c r="D7832" s="58" t="s">
        <v>436</v>
      </c>
      <c r="E7832" s="58">
        <v>750</v>
      </c>
      <c r="F7832" s="58">
        <v>6</v>
      </c>
      <c r="G7832" s="59">
        <v>14</v>
      </c>
      <c r="H7832" s="58" t="s">
        <v>608</v>
      </c>
      <c r="I7832" s="59">
        <v>132.78</v>
      </c>
      <c r="J7832">
        <v>1</v>
      </c>
      <c r="K7832" s="191"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8.1999999999999993</v>
      </c>
      <c r="L7832" s="192" t="str">
        <f t="shared" si="122"/>
        <v>Wine750</v>
      </c>
      <c r="M7832" s="191">
        <f>VLOOKUP(L7832,'Slope %'!C:D,2,0)</f>
        <v>0.1</v>
      </c>
    </row>
    <row r="7833" spans="1:13" x14ac:dyDescent="0.25">
      <c r="A7833">
        <v>70380</v>
      </c>
      <c r="B7833" s="58" t="s">
        <v>6145</v>
      </c>
      <c r="C7833" s="58" t="s">
        <v>423</v>
      </c>
      <c r="D7833" s="58" t="s">
        <v>436</v>
      </c>
      <c r="E7833" s="58">
        <v>750</v>
      </c>
      <c r="F7833" s="58">
        <v>6</v>
      </c>
      <c r="G7833" s="59">
        <v>13</v>
      </c>
      <c r="H7833" s="58" t="s">
        <v>608</v>
      </c>
      <c r="I7833" s="59">
        <v>351.48</v>
      </c>
      <c r="J7833">
        <v>1</v>
      </c>
      <c r="K7833" s="191"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7.61</v>
      </c>
      <c r="L7833" s="192" t="str">
        <f t="shared" si="122"/>
        <v>Wine750</v>
      </c>
      <c r="M7833" s="191">
        <f>VLOOKUP(L7833,'Slope %'!C:D,2,0)</f>
        <v>0.1</v>
      </c>
    </row>
    <row r="7834" spans="1:13" x14ac:dyDescent="0.25">
      <c r="A7834">
        <v>70381</v>
      </c>
      <c r="B7834" s="58" t="s">
        <v>6146</v>
      </c>
      <c r="C7834" s="58" t="s">
        <v>423</v>
      </c>
      <c r="D7834" s="58" t="s">
        <v>436</v>
      </c>
      <c r="E7834" s="58">
        <v>750</v>
      </c>
      <c r="F7834" s="58">
        <v>6</v>
      </c>
      <c r="G7834" s="59">
        <v>13</v>
      </c>
      <c r="H7834" s="58" t="s">
        <v>608</v>
      </c>
      <c r="I7834" s="59">
        <v>41.59</v>
      </c>
      <c r="J7834">
        <v>1</v>
      </c>
      <c r="K7834" s="191"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7.61</v>
      </c>
      <c r="L7834" s="192" t="str">
        <f t="shared" si="122"/>
        <v>Wine750</v>
      </c>
      <c r="M7834" s="191">
        <f>VLOOKUP(L7834,'Slope %'!C:D,2,0)</f>
        <v>0.1</v>
      </c>
    </row>
    <row r="7835" spans="1:13" x14ac:dyDescent="0.25">
      <c r="A7835">
        <v>70383</v>
      </c>
      <c r="B7835" s="58" t="s">
        <v>6147</v>
      </c>
      <c r="C7835" s="58" t="s">
        <v>423</v>
      </c>
      <c r="D7835" s="58" t="s">
        <v>436</v>
      </c>
      <c r="E7835" s="58">
        <v>750</v>
      </c>
      <c r="F7835" s="58">
        <v>6</v>
      </c>
      <c r="G7835" s="59">
        <v>13</v>
      </c>
      <c r="H7835" s="58" t="s">
        <v>608</v>
      </c>
      <c r="I7835" s="59">
        <v>39.520000000000003</v>
      </c>
      <c r="J7835">
        <v>1</v>
      </c>
      <c r="K7835" s="191"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7.61</v>
      </c>
      <c r="L7835" s="192" t="str">
        <f t="shared" si="122"/>
        <v>Wine750</v>
      </c>
      <c r="M7835" s="191">
        <f>VLOOKUP(L7835,'Slope %'!C:D,2,0)</f>
        <v>0.1</v>
      </c>
    </row>
    <row r="7836" spans="1:13" x14ac:dyDescent="0.25">
      <c r="A7836">
        <v>70386</v>
      </c>
      <c r="B7836" s="58" t="s">
        <v>6148</v>
      </c>
      <c r="C7836" s="58" t="s">
        <v>423</v>
      </c>
      <c r="D7836" s="58" t="s">
        <v>436</v>
      </c>
      <c r="E7836" s="58">
        <v>750</v>
      </c>
      <c r="F7836" s="58">
        <v>6</v>
      </c>
      <c r="G7836" s="59">
        <v>13</v>
      </c>
      <c r="H7836" s="58" t="s">
        <v>608</v>
      </c>
      <c r="I7836" s="59">
        <v>94.36</v>
      </c>
      <c r="J7836">
        <v>1</v>
      </c>
      <c r="K7836" s="191"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7.61</v>
      </c>
      <c r="L7836" s="192" t="str">
        <f t="shared" si="122"/>
        <v>Wine750</v>
      </c>
      <c r="M7836" s="191">
        <f>VLOOKUP(L7836,'Slope %'!C:D,2,0)</f>
        <v>0.1</v>
      </c>
    </row>
    <row r="7837" spans="1:13" x14ac:dyDescent="0.25">
      <c r="A7837">
        <v>70387</v>
      </c>
      <c r="B7837" s="58" t="s">
        <v>6149</v>
      </c>
      <c r="C7837" s="58" t="s">
        <v>423</v>
      </c>
      <c r="D7837" s="58" t="s">
        <v>436</v>
      </c>
      <c r="E7837" s="58">
        <v>750</v>
      </c>
      <c r="F7837" s="58">
        <v>6</v>
      </c>
      <c r="G7837" s="59">
        <v>14</v>
      </c>
      <c r="H7837" s="58" t="s">
        <v>608</v>
      </c>
      <c r="I7837" s="59">
        <v>188.42</v>
      </c>
      <c r="J7837">
        <v>1</v>
      </c>
      <c r="K7837" s="191"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8.1999999999999993</v>
      </c>
      <c r="L7837" s="192" t="str">
        <f t="shared" si="122"/>
        <v>Wine750</v>
      </c>
      <c r="M7837" s="191">
        <f>VLOOKUP(L7837,'Slope %'!C:D,2,0)</f>
        <v>0.1</v>
      </c>
    </row>
    <row r="7838" spans="1:13" x14ac:dyDescent="0.25">
      <c r="A7838">
        <v>70388</v>
      </c>
      <c r="B7838" s="58" t="s">
        <v>6150</v>
      </c>
      <c r="C7838" s="58" t="s">
        <v>423</v>
      </c>
      <c r="D7838" s="58" t="s">
        <v>436</v>
      </c>
      <c r="E7838" s="58">
        <v>750</v>
      </c>
      <c r="F7838" s="58">
        <v>6</v>
      </c>
      <c r="G7838" s="59">
        <v>13.5</v>
      </c>
      <c r="H7838" s="58" t="s">
        <v>608</v>
      </c>
      <c r="I7838" s="59">
        <v>54.07</v>
      </c>
      <c r="J7838">
        <v>1</v>
      </c>
      <c r="K7838" s="191"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7.9</v>
      </c>
      <c r="L7838" s="192" t="str">
        <f t="shared" si="122"/>
        <v>Wine750</v>
      </c>
      <c r="M7838" s="191">
        <f>VLOOKUP(L7838,'Slope %'!C:D,2,0)</f>
        <v>0.1</v>
      </c>
    </row>
    <row r="7839" spans="1:13" x14ac:dyDescent="0.25">
      <c r="A7839">
        <v>70389</v>
      </c>
      <c r="B7839" s="58" t="s">
        <v>6151</v>
      </c>
      <c r="C7839" s="58" t="s">
        <v>423</v>
      </c>
      <c r="D7839" s="58" t="s">
        <v>436</v>
      </c>
      <c r="E7839" s="58">
        <v>750</v>
      </c>
      <c r="F7839" s="58">
        <v>6</v>
      </c>
      <c r="G7839" s="59">
        <v>14</v>
      </c>
      <c r="H7839" s="58" t="s">
        <v>608</v>
      </c>
      <c r="I7839" s="59">
        <v>57.95</v>
      </c>
      <c r="J7839">
        <v>1</v>
      </c>
      <c r="K7839" s="191"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8.1999999999999993</v>
      </c>
      <c r="L7839" s="192" t="str">
        <f t="shared" si="122"/>
        <v>Wine750</v>
      </c>
      <c r="M7839" s="191">
        <f>VLOOKUP(L7839,'Slope %'!C:D,2,0)</f>
        <v>0.1</v>
      </c>
    </row>
    <row r="7840" spans="1:13" x14ac:dyDescent="0.25">
      <c r="A7840">
        <v>70393</v>
      </c>
      <c r="B7840" s="58" t="s">
        <v>6152</v>
      </c>
      <c r="C7840" s="58" t="s">
        <v>423</v>
      </c>
      <c r="D7840" s="58" t="s">
        <v>436</v>
      </c>
      <c r="E7840" s="58">
        <v>750</v>
      </c>
      <c r="F7840" s="58">
        <v>6</v>
      </c>
      <c r="G7840" s="59">
        <v>13</v>
      </c>
      <c r="H7840" s="58" t="s">
        <v>608</v>
      </c>
      <c r="I7840" s="59">
        <v>71.34</v>
      </c>
      <c r="J7840">
        <v>1</v>
      </c>
      <c r="K7840" s="191"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7.61</v>
      </c>
      <c r="L7840" s="192" t="str">
        <f t="shared" si="122"/>
        <v>Wine750</v>
      </c>
      <c r="M7840" s="191">
        <f>VLOOKUP(L7840,'Slope %'!C:D,2,0)</f>
        <v>0.1</v>
      </c>
    </row>
    <row r="7841" spans="1:13" x14ac:dyDescent="0.25">
      <c r="A7841">
        <v>70397</v>
      </c>
      <c r="B7841" s="58" t="s">
        <v>6153</v>
      </c>
      <c r="C7841" s="58" t="s">
        <v>423</v>
      </c>
      <c r="D7841" s="58" t="s">
        <v>436</v>
      </c>
      <c r="E7841" s="58">
        <v>750</v>
      </c>
      <c r="F7841" s="58">
        <v>6</v>
      </c>
      <c r="G7841" s="59">
        <v>13</v>
      </c>
      <c r="H7841" s="58" t="s">
        <v>608</v>
      </c>
      <c r="I7841" s="59">
        <v>811.99</v>
      </c>
      <c r="J7841">
        <v>1</v>
      </c>
      <c r="K7841" s="191"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7.61</v>
      </c>
      <c r="L7841" s="192" t="str">
        <f t="shared" si="122"/>
        <v>Wine750</v>
      </c>
      <c r="M7841" s="191">
        <f>VLOOKUP(L7841,'Slope %'!C:D,2,0)</f>
        <v>0.1</v>
      </c>
    </row>
    <row r="7842" spans="1:13" x14ac:dyDescent="0.25">
      <c r="A7842">
        <v>70399</v>
      </c>
      <c r="B7842" s="58" t="s">
        <v>6154</v>
      </c>
      <c r="C7842" s="58" t="s">
        <v>423</v>
      </c>
      <c r="D7842" s="58" t="s">
        <v>436</v>
      </c>
      <c r="E7842" s="58">
        <v>750</v>
      </c>
      <c r="F7842" s="58">
        <v>6</v>
      </c>
      <c r="G7842" s="59">
        <v>15</v>
      </c>
      <c r="H7842" s="58" t="s">
        <v>608</v>
      </c>
      <c r="I7842" s="59">
        <v>236.33</v>
      </c>
      <c r="J7842">
        <v>1</v>
      </c>
      <c r="K7842" s="191"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8.7799999999999994</v>
      </c>
      <c r="L7842" s="192" t="str">
        <f t="shared" si="122"/>
        <v>Wine750</v>
      </c>
      <c r="M7842" s="191">
        <f>VLOOKUP(L7842,'Slope %'!C:D,2,0)</f>
        <v>0.1</v>
      </c>
    </row>
    <row r="7843" spans="1:13" x14ac:dyDescent="0.25">
      <c r="A7843">
        <v>70403</v>
      </c>
      <c r="B7843" s="58" t="s">
        <v>6155</v>
      </c>
      <c r="C7843" s="58" t="s">
        <v>423</v>
      </c>
      <c r="D7843" s="58" t="s">
        <v>436</v>
      </c>
      <c r="E7843" s="58">
        <v>750</v>
      </c>
      <c r="F7843" s="58">
        <v>6</v>
      </c>
      <c r="G7843" s="59">
        <v>13.5</v>
      </c>
      <c r="H7843" s="58" t="s">
        <v>608</v>
      </c>
      <c r="I7843" s="59">
        <v>40.64</v>
      </c>
      <c r="J7843">
        <v>1</v>
      </c>
      <c r="K7843" s="191"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7.9</v>
      </c>
      <c r="L7843" s="192" t="str">
        <f t="shared" si="122"/>
        <v>Wine750</v>
      </c>
      <c r="M7843" s="191">
        <f>VLOOKUP(L7843,'Slope %'!C:D,2,0)</f>
        <v>0.1</v>
      </c>
    </row>
    <row r="7844" spans="1:13" x14ac:dyDescent="0.25">
      <c r="A7844">
        <v>70405</v>
      </c>
      <c r="B7844" s="58" t="s">
        <v>6156</v>
      </c>
      <c r="C7844" s="58" t="s">
        <v>423</v>
      </c>
      <c r="D7844" s="58" t="s">
        <v>436</v>
      </c>
      <c r="E7844" s="58">
        <v>750</v>
      </c>
      <c r="F7844" s="58">
        <v>6</v>
      </c>
      <c r="G7844" s="59">
        <v>13</v>
      </c>
      <c r="H7844" s="58" t="s">
        <v>608</v>
      </c>
      <c r="I7844" s="59">
        <v>197.98</v>
      </c>
      <c r="J7844">
        <v>1</v>
      </c>
      <c r="K7844" s="191"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7.61</v>
      </c>
      <c r="L7844" s="192" t="str">
        <f t="shared" si="122"/>
        <v>Wine750</v>
      </c>
      <c r="M7844" s="191">
        <f>VLOOKUP(L7844,'Slope %'!C:D,2,0)</f>
        <v>0.1</v>
      </c>
    </row>
    <row r="7845" spans="1:13" x14ac:dyDescent="0.25">
      <c r="A7845">
        <v>70407</v>
      </c>
      <c r="B7845" s="58" t="s">
        <v>6157</v>
      </c>
      <c r="C7845" s="58" t="s">
        <v>423</v>
      </c>
      <c r="D7845" s="58" t="s">
        <v>436</v>
      </c>
      <c r="E7845" s="58">
        <v>750</v>
      </c>
      <c r="F7845" s="58">
        <v>6</v>
      </c>
      <c r="G7845" s="59">
        <v>12.9</v>
      </c>
      <c r="H7845" s="58" t="s">
        <v>608</v>
      </c>
      <c r="I7845" s="59">
        <v>389.86</v>
      </c>
      <c r="J7845">
        <v>1</v>
      </c>
      <c r="K7845" s="191"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7.55</v>
      </c>
      <c r="L7845" s="192" t="str">
        <f t="shared" si="122"/>
        <v>Wine750</v>
      </c>
      <c r="M7845" s="191">
        <f>VLOOKUP(L7845,'Slope %'!C:D,2,0)</f>
        <v>0.1</v>
      </c>
    </row>
    <row r="7846" spans="1:13" x14ac:dyDescent="0.25">
      <c r="A7846">
        <v>70408</v>
      </c>
      <c r="B7846" s="58" t="s">
        <v>6158</v>
      </c>
      <c r="C7846" s="58" t="s">
        <v>423</v>
      </c>
      <c r="D7846" s="58" t="s">
        <v>436</v>
      </c>
      <c r="E7846" s="58">
        <v>750</v>
      </c>
      <c r="F7846" s="58">
        <v>6</v>
      </c>
      <c r="G7846" s="59">
        <v>13</v>
      </c>
      <c r="H7846" s="58" t="s">
        <v>608</v>
      </c>
      <c r="I7846" s="59">
        <v>159.6</v>
      </c>
      <c r="J7846">
        <v>1</v>
      </c>
      <c r="K7846" s="191"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7.61</v>
      </c>
      <c r="L7846" s="192" t="str">
        <f t="shared" si="122"/>
        <v>Wine750</v>
      </c>
      <c r="M7846" s="191">
        <f>VLOOKUP(L7846,'Slope %'!C:D,2,0)</f>
        <v>0.1</v>
      </c>
    </row>
    <row r="7847" spans="1:13" x14ac:dyDescent="0.25">
      <c r="A7847">
        <v>70409</v>
      </c>
      <c r="B7847" s="58" t="s">
        <v>6159</v>
      </c>
      <c r="C7847" s="58" t="s">
        <v>423</v>
      </c>
      <c r="D7847" s="58" t="s">
        <v>436</v>
      </c>
      <c r="E7847" s="58">
        <v>750</v>
      </c>
      <c r="F7847" s="58">
        <v>6</v>
      </c>
      <c r="G7847" s="59">
        <v>13.5</v>
      </c>
      <c r="H7847" s="58" t="s">
        <v>608</v>
      </c>
      <c r="I7847" s="59">
        <v>136.58000000000001</v>
      </c>
      <c r="J7847">
        <v>1</v>
      </c>
      <c r="K7847" s="191"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7.9</v>
      </c>
      <c r="L7847" s="192" t="str">
        <f t="shared" si="122"/>
        <v>Wine750</v>
      </c>
      <c r="M7847" s="191">
        <f>VLOOKUP(L7847,'Slope %'!C:D,2,0)</f>
        <v>0.1</v>
      </c>
    </row>
    <row r="7848" spans="1:13" x14ac:dyDescent="0.25">
      <c r="A7848">
        <v>70410</v>
      </c>
      <c r="B7848" s="58" t="s">
        <v>6160</v>
      </c>
      <c r="C7848" s="58" t="s">
        <v>423</v>
      </c>
      <c r="D7848" s="58" t="s">
        <v>436</v>
      </c>
      <c r="E7848" s="58">
        <v>750</v>
      </c>
      <c r="F7848" s="58">
        <v>6</v>
      </c>
      <c r="G7848" s="59">
        <v>13</v>
      </c>
      <c r="H7848" s="58" t="s">
        <v>608</v>
      </c>
      <c r="I7848" s="59">
        <v>146.81</v>
      </c>
      <c r="J7848">
        <v>1</v>
      </c>
      <c r="K7848" s="191"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7.61</v>
      </c>
      <c r="L7848" s="192" t="str">
        <f t="shared" si="122"/>
        <v>Wine750</v>
      </c>
      <c r="M7848" s="191">
        <f>VLOOKUP(L7848,'Slope %'!C:D,2,0)</f>
        <v>0.1</v>
      </c>
    </row>
    <row r="7849" spans="1:13" x14ac:dyDescent="0.25">
      <c r="A7849">
        <v>70412</v>
      </c>
      <c r="B7849" s="58" t="s">
        <v>6161</v>
      </c>
      <c r="C7849" s="58" t="s">
        <v>423</v>
      </c>
      <c r="D7849" s="58" t="s">
        <v>436</v>
      </c>
      <c r="E7849" s="58">
        <v>750</v>
      </c>
      <c r="F7849" s="58">
        <v>6</v>
      </c>
      <c r="G7849" s="59">
        <v>13</v>
      </c>
      <c r="H7849" s="58" t="s">
        <v>608</v>
      </c>
      <c r="I7849" s="59">
        <v>71.34</v>
      </c>
      <c r="J7849">
        <v>1</v>
      </c>
      <c r="K7849" s="191"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7.61</v>
      </c>
      <c r="L7849" s="192" t="str">
        <f t="shared" si="122"/>
        <v>Wine750</v>
      </c>
      <c r="M7849" s="191">
        <f>VLOOKUP(L7849,'Slope %'!C:D,2,0)</f>
        <v>0.1</v>
      </c>
    </row>
    <row r="7850" spans="1:13" x14ac:dyDescent="0.25">
      <c r="A7850">
        <v>70413</v>
      </c>
      <c r="B7850" s="58" t="s">
        <v>6162</v>
      </c>
      <c r="C7850" s="58" t="s">
        <v>423</v>
      </c>
      <c r="D7850" s="58" t="s">
        <v>436</v>
      </c>
      <c r="E7850" s="58">
        <v>750</v>
      </c>
      <c r="F7850" s="58">
        <v>6</v>
      </c>
      <c r="G7850" s="59">
        <v>13.5</v>
      </c>
      <c r="H7850" s="58" t="s">
        <v>608</v>
      </c>
      <c r="I7850" s="59">
        <v>57.9</v>
      </c>
      <c r="J7850">
        <v>1</v>
      </c>
      <c r="K7850" s="191"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7.9</v>
      </c>
      <c r="L7850" s="192" t="str">
        <f t="shared" si="122"/>
        <v>Wine750</v>
      </c>
      <c r="M7850" s="191">
        <f>VLOOKUP(L7850,'Slope %'!C:D,2,0)</f>
        <v>0.1</v>
      </c>
    </row>
    <row r="7851" spans="1:13" x14ac:dyDescent="0.25">
      <c r="A7851">
        <v>70414</v>
      </c>
      <c r="B7851" s="58" t="s">
        <v>6163</v>
      </c>
      <c r="C7851" s="58" t="s">
        <v>423</v>
      </c>
      <c r="D7851" s="58" t="s">
        <v>436</v>
      </c>
      <c r="E7851" s="58">
        <v>750</v>
      </c>
      <c r="F7851" s="58">
        <v>6</v>
      </c>
      <c r="G7851" s="59">
        <v>13</v>
      </c>
      <c r="H7851" s="58" t="s">
        <v>608</v>
      </c>
      <c r="I7851" s="59">
        <v>197.98</v>
      </c>
      <c r="J7851">
        <v>1</v>
      </c>
      <c r="K7851" s="191"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7.61</v>
      </c>
      <c r="L7851" s="192" t="str">
        <f t="shared" si="122"/>
        <v>Wine750</v>
      </c>
      <c r="M7851" s="191">
        <f>VLOOKUP(L7851,'Slope %'!C:D,2,0)</f>
        <v>0.1</v>
      </c>
    </row>
    <row r="7852" spans="1:13" x14ac:dyDescent="0.25">
      <c r="A7852">
        <v>70415</v>
      </c>
      <c r="B7852" s="58" t="s">
        <v>6164</v>
      </c>
      <c r="C7852" s="58" t="s">
        <v>423</v>
      </c>
      <c r="D7852" s="58" t="s">
        <v>436</v>
      </c>
      <c r="E7852" s="58">
        <v>750</v>
      </c>
      <c r="F7852" s="58">
        <v>6</v>
      </c>
      <c r="G7852" s="59">
        <v>13</v>
      </c>
      <c r="H7852" s="58" t="s">
        <v>608</v>
      </c>
      <c r="I7852" s="59">
        <v>151.93</v>
      </c>
      <c r="J7852">
        <v>1</v>
      </c>
      <c r="K7852" s="191"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7.61</v>
      </c>
      <c r="L7852" s="192" t="str">
        <f t="shared" si="122"/>
        <v>Wine750</v>
      </c>
      <c r="M7852" s="191">
        <f>VLOOKUP(L7852,'Slope %'!C:D,2,0)</f>
        <v>0.1</v>
      </c>
    </row>
    <row r="7853" spans="1:13" x14ac:dyDescent="0.25">
      <c r="A7853">
        <v>70416</v>
      </c>
      <c r="B7853" s="58" t="s">
        <v>6165</v>
      </c>
      <c r="C7853" s="58" t="s">
        <v>423</v>
      </c>
      <c r="D7853" s="58" t="s">
        <v>436</v>
      </c>
      <c r="E7853" s="58">
        <v>750</v>
      </c>
      <c r="F7853" s="58">
        <v>12</v>
      </c>
      <c r="G7853" s="59">
        <v>13</v>
      </c>
      <c r="H7853" s="58" t="s">
        <v>608</v>
      </c>
      <c r="I7853" s="59">
        <v>98.2</v>
      </c>
      <c r="J7853">
        <v>1</v>
      </c>
      <c r="K7853" s="191"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7.61</v>
      </c>
      <c r="L7853" s="192" t="str">
        <f t="shared" si="122"/>
        <v>Wine750</v>
      </c>
      <c r="M7853" s="191">
        <f>VLOOKUP(L7853,'Slope %'!C:D,2,0)</f>
        <v>0.1</v>
      </c>
    </row>
    <row r="7854" spans="1:13" x14ac:dyDescent="0.25">
      <c r="A7854">
        <v>70417</v>
      </c>
      <c r="B7854" s="58" t="s">
        <v>6166</v>
      </c>
      <c r="C7854" s="58" t="s">
        <v>423</v>
      </c>
      <c r="D7854" s="58" t="s">
        <v>436</v>
      </c>
      <c r="E7854" s="58">
        <v>750</v>
      </c>
      <c r="F7854" s="58">
        <v>6</v>
      </c>
      <c r="G7854" s="59">
        <v>12.8</v>
      </c>
      <c r="H7854" s="58" t="s">
        <v>608</v>
      </c>
      <c r="I7854" s="59">
        <v>888.74</v>
      </c>
      <c r="J7854">
        <v>1</v>
      </c>
      <c r="K7854" s="191"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7.49</v>
      </c>
      <c r="L7854" s="192" t="str">
        <f t="shared" si="122"/>
        <v>Wine750</v>
      </c>
      <c r="M7854" s="191">
        <f>VLOOKUP(L7854,'Slope %'!C:D,2,0)</f>
        <v>0.1</v>
      </c>
    </row>
    <row r="7855" spans="1:13" x14ac:dyDescent="0.25">
      <c r="A7855">
        <v>70418</v>
      </c>
      <c r="B7855" s="58" t="s">
        <v>6167</v>
      </c>
      <c r="C7855" s="58" t="s">
        <v>423</v>
      </c>
      <c r="D7855" s="58" t="s">
        <v>436</v>
      </c>
      <c r="E7855" s="58">
        <v>750</v>
      </c>
      <c r="F7855" s="58">
        <v>6</v>
      </c>
      <c r="G7855" s="59">
        <v>12.5</v>
      </c>
      <c r="H7855" s="58" t="s">
        <v>608</v>
      </c>
      <c r="I7855" s="59">
        <v>108.75</v>
      </c>
      <c r="J7855">
        <v>1</v>
      </c>
      <c r="K7855" s="191"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7.32</v>
      </c>
      <c r="L7855" s="192" t="str">
        <f t="shared" si="122"/>
        <v>Wine750</v>
      </c>
      <c r="M7855" s="191">
        <f>VLOOKUP(L7855,'Slope %'!C:D,2,0)</f>
        <v>0.1</v>
      </c>
    </row>
    <row r="7856" spans="1:13" x14ac:dyDescent="0.25">
      <c r="A7856">
        <v>70420</v>
      </c>
      <c r="B7856" s="58" t="s">
        <v>6150</v>
      </c>
      <c r="C7856" s="58" t="s">
        <v>423</v>
      </c>
      <c r="D7856" s="58" t="s">
        <v>436</v>
      </c>
      <c r="E7856" s="58">
        <v>750</v>
      </c>
      <c r="F7856" s="58">
        <v>6</v>
      </c>
      <c r="G7856" s="59">
        <v>12.5</v>
      </c>
      <c r="H7856" s="58" t="s">
        <v>608</v>
      </c>
      <c r="I7856" s="59">
        <v>105.87</v>
      </c>
      <c r="J7856">
        <v>1</v>
      </c>
      <c r="K7856" s="191"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7.32</v>
      </c>
      <c r="L7856" s="192" t="str">
        <f t="shared" si="122"/>
        <v>Wine750</v>
      </c>
      <c r="M7856" s="191">
        <f>VLOOKUP(L7856,'Slope %'!C:D,2,0)</f>
        <v>0.1</v>
      </c>
    </row>
    <row r="7857" spans="1:13" x14ac:dyDescent="0.25">
      <c r="A7857">
        <v>70426</v>
      </c>
      <c r="B7857" s="58" t="s">
        <v>6168</v>
      </c>
      <c r="C7857" s="58" t="s">
        <v>423</v>
      </c>
      <c r="D7857" s="58" t="s">
        <v>436</v>
      </c>
      <c r="E7857" s="58">
        <v>750</v>
      </c>
      <c r="F7857" s="58">
        <v>6</v>
      </c>
      <c r="G7857" s="59">
        <v>13</v>
      </c>
      <c r="H7857" s="58" t="s">
        <v>608</v>
      </c>
      <c r="I7857" s="59">
        <v>94.36</v>
      </c>
      <c r="J7857">
        <v>1</v>
      </c>
      <c r="K7857" s="191"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7.61</v>
      </c>
      <c r="L7857" s="192" t="str">
        <f t="shared" si="122"/>
        <v>Wine750</v>
      </c>
      <c r="M7857" s="191">
        <f>VLOOKUP(L7857,'Slope %'!C:D,2,0)</f>
        <v>0.1</v>
      </c>
    </row>
    <row r="7858" spans="1:13" x14ac:dyDescent="0.25">
      <c r="A7858">
        <v>70435</v>
      </c>
      <c r="B7858" s="58" t="s">
        <v>6169</v>
      </c>
      <c r="C7858" s="58" t="s">
        <v>423</v>
      </c>
      <c r="D7858" s="58" t="s">
        <v>935</v>
      </c>
      <c r="E7858" s="58">
        <v>750</v>
      </c>
      <c r="F7858" s="58">
        <v>12</v>
      </c>
      <c r="G7858" s="59">
        <v>9.5</v>
      </c>
      <c r="H7858" s="58" t="s">
        <v>434</v>
      </c>
      <c r="I7858" s="59">
        <v>19.989999999999998</v>
      </c>
      <c r="J7858">
        <v>1</v>
      </c>
      <c r="K7858" s="191"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5.56</v>
      </c>
      <c r="L7858" s="192" t="str">
        <f t="shared" si="122"/>
        <v>Wine750</v>
      </c>
      <c r="M7858" s="191">
        <f>VLOOKUP(L7858,'Slope %'!C:D,2,0)</f>
        <v>0.1</v>
      </c>
    </row>
    <row r="7859" spans="1:13" x14ac:dyDescent="0.25">
      <c r="A7859">
        <v>70439</v>
      </c>
      <c r="B7859" s="58" t="s">
        <v>6170</v>
      </c>
      <c r="C7859" s="58" t="s">
        <v>410</v>
      </c>
      <c r="D7859" s="58" t="s">
        <v>621</v>
      </c>
      <c r="E7859" s="58">
        <v>473</v>
      </c>
      <c r="F7859" s="58">
        <v>24</v>
      </c>
      <c r="G7859" s="59">
        <v>3.7</v>
      </c>
      <c r="H7859" s="58" t="s">
        <v>1903</v>
      </c>
      <c r="I7859" s="59">
        <v>3.99</v>
      </c>
      <c r="J7859">
        <v>1</v>
      </c>
      <c r="K7859" s="191"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1.37</v>
      </c>
      <c r="L7859" s="192" t="str">
        <f t="shared" si="122"/>
        <v>Beer473</v>
      </c>
      <c r="M7859" s="191">
        <f>VLOOKUP(L7859,'Slope %'!C:D,2,0)</f>
        <v>0.12</v>
      </c>
    </row>
    <row r="7860" spans="1:13" x14ac:dyDescent="0.25">
      <c r="A7860">
        <v>70439</v>
      </c>
      <c r="B7860" s="58" t="s">
        <v>6170</v>
      </c>
      <c r="C7860" s="58" t="s">
        <v>410</v>
      </c>
      <c r="D7860" s="58" t="s">
        <v>621</v>
      </c>
      <c r="E7860" s="58">
        <v>473</v>
      </c>
      <c r="F7860" s="58">
        <v>24</v>
      </c>
      <c r="G7860" s="59">
        <v>3.7</v>
      </c>
      <c r="H7860" s="58" t="s">
        <v>1903</v>
      </c>
      <c r="I7860" s="59">
        <v>3.99</v>
      </c>
      <c r="J7860">
        <v>1</v>
      </c>
      <c r="K7860" s="191"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1.37</v>
      </c>
      <c r="L7860" s="192" t="str">
        <f t="shared" si="122"/>
        <v>Beer473</v>
      </c>
      <c r="M7860" s="191">
        <f>VLOOKUP(L7860,'Slope %'!C:D,2,0)</f>
        <v>0.12</v>
      </c>
    </row>
    <row r="7861" spans="1:13" x14ac:dyDescent="0.25">
      <c r="A7861">
        <v>70446</v>
      </c>
      <c r="B7861" s="58" t="s">
        <v>6171</v>
      </c>
      <c r="C7861" s="58" t="s">
        <v>414</v>
      </c>
      <c r="D7861" s="58" t="s">
        <v>552</v>
      </c>
      <c r="E7861" s="58">
        <v>750</v>
      </c>
      <c r="F7861" s="58">
        <v>6</v>
      </c>
      <c r="G7861" s="59">
        <v>22</v>
      </c>
      <c r="H7861" s="58" t="s">
        <v>425</v>
      </c>
      <c r="I7861" s="59">
        <v>34.99</v>
      </c>
      <c r="J7861">
        <v>1</v>
      </c>
      <c r="K7861" s="191"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12.88</v>
      </c>
      <c r="L7861" s="192" t="str">
        <f t="shared" si="122"/>
        <v>Spirits750</v>
      </c>
      <c r="M7861" s="191">
        <f>VLOOKUP(L7861,'Slope %'!C:D,2,0)</f>
        <v>7.0000000000000007E-2</v>
      </c>
    </row>
    <row r="7862" spans="1:13" x14ac:dyDescent="0.25">
      <c r="A7862">
        <v>70449</v>
      </c>
      <c r="B7862" s="58" t="s">
        <v>6172</v>
      </c>
      <c r="C7862" s="58" t="s">
        <v>673</v>
      </c>
      <c r="D7862" s="58" t="s">
        <v>750</v>
      </c>
      <c r="E7862" s="58">
        <v>355</v>
      </c>
      <c r="F7862" s="58">
        <v>24</v>
      </c>
      <c r="G7862" s="59">
        <v>12.5</v>
      </c>
      <c r="H7862" s="58" t="s">
        <v>1399</v>
      </c>
      <c r="I7862" s="59">
        <v>4.79</v>
      </c>
      <c r="J7862">
        <v>1</v>
      </c>
      <c r="K7862" s="191"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3.93</v>
      </c>
      <c r="L7862" s="192" t="str">
        <f t="shared" si="122"/>
        <v>Ready to Drink355</v>
      </c>
      <c r="M7862" s="191">
        <f>VLOOKUP(L7862,'Slope %'!C:D,2,0)</f>
        <v>0.12</v>
      </c>
    </row>
    <row r="7863" spans="1:13" x14ac:dyDescent="0.25">
      <c r="A7863">
        <v>70449</v>
      </c>
      <c r="B7863" s="58" t="s">
        <v>6172</v>
      </c>
      <c r="C7863" s="58" t="s">
        <v>673</v>
      </c>
      <c r="D7863" s="58" t="s">
        <v>750</v>
      </c>
      <c r="E7863" s="58">
        <v>355</v>
      </c>
      <c r="F7863" s="58">
        <v>24</v>
      </c>
      <c r="G7863" s="59">
        <v>12.5</v>
      </c>
      <c r="H7863" s="58" t="s">
        <v>1399</v>
      </c>
      <c r="I7863" s="59">
        <v>4.79</v>
      </c>
      <c r="J7863">
        <v>1</v>
      </c>
      <c r="K7863" s="191"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3.93</v>
      </c>
      <c r="L7863" s="192" t="str">
        <f t="shared" si="122"/>
        <v>Ready to Drink355</v>
      </c>
      <c r="M7863" s="191">
        <f>VLOOKUP(L7863,'Slope %'!C:D,2,0)</f>
        <v>0.12</v>
      </c>
    </row>
    <row r="7864" spans="1:13" x14ac:dyDescent="0.25">
      <c r="A7864">
        <v>70451</v>
      </c>
      <c r="B7864" s="58" t="s">
        <v>6173</v>
      </c>
      <c r="C7864" s="58" t="s">
        <v>414</v>
      </c>
      <c r="D7864" s="58" t="s">
        <v>1757</v>
      </c>
      <c r="E7864" s="58">
        <v>1000</v>
      </c>
      <c r="F7864" s="58">
        <v>6</v>
      </c>
      <c r="G7864" s="59">
        <v>15</v>
      </c>
      <c r="H7864" s="58" t="s">
        <v>448</v>
      </c>
      <c r="I7864" s="59">
        <v>22.99</v>
      </c>
      <c r="J7864">
        <v>4</v>
      </c>
      <c r="K7864" s="191"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11.71</v>
      </c>
      <c r="L7864" s="192" t="str">
        <f t="shared" si="122"/>
        <v>Spirits1000</v>
      </c>
      <c r="M7864" s="191">
        <f>VLOOKUP(L7864,'Slope %'!C:D,2,0)</f>
        <v>0.05</v>
      </c>
    </row>
    <row r="7865" spans="1:13" x14ac:dyDescent="0.25">
      <c r="A7865">
        <v>70452</v>
      </c>
      <c r="B7865" s="58" t="s">
        <v>6174</v>
      </c>
      <c r="C7865" s="58" t="s">
        <v>673</v>
      </c>
      <c r="D7865" s="58" t="s">
        <v>750</v>
      </c>
      <c r="E7865" s="58">
        <v>355</v>
      </c>
      <c r="F7865" s="58">
        <v>24</v>
      </c>
      <c r="G7865" s="59">
        <v>12.5</v>
      </c>
      <c r="H7865" s="58" t="s">
        <v>1399</v>
      </c>
      <c r="I7865" s="59">
        <v>4.79</v>
      </c>
      <c r="J7865">
        <v>1</v>
      </c>
      <c r="K7865" s="191"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3.93</v>
      </c>
      <c r="L7865" s="192" t="str">
        <f t="shared" si="122"/>
        <v>Ready to Drink355</v>
      </c>
      <c r="M7865" s="191">
        <f>VLOOKUP(L7865,'Slope %'!C:D,2,0)</f>
        <v>0.12</v>
      </c>
    </row>
    <row r="7866" spans="1:13" x14ac:dyDescent="0.25">
      <c r="A7866">
        <v>70452</v>
      </c>
      <c r="B7866" s="58" t="s">
        <v>6174</v>
      </c>
      <c r="C7866" s="58" t="s">
        <v>673</v>
      </c>
      <c r="D7866" s="58" t="s">
        <v>750</v>
      </c>
      <c r="E7866" s="58">
        <v>355</v>
      </c>
      <c r="F7866" s="58">
        <v>24</v>
      </c>
      <c r="G7866" s="59">
        <v>12.5</v>
      </c>
      <c r="H7866" s="58" t="s">
        <v>1399</v>
      </c>
      <c r="I7866" s="59">
        <v>4.79</v>
      </c>
      <c r="J7866">
        <v>1</v>
      </c>
      <c r="K7866" s="191"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3.93</v>
      </c>
      <c r="L7866" s="192" t="str">
        <f t="shared" si="122"/>
        <v>Ready to Drink355</v>
      </c>
      <c r="M7866" s="191">
        <f>VLOOKUP(L7866,'Slope %'!C:D,2,0)</f>
        <v>0.12</v>
      </c>
    </row>
    <row r="7867" spans="1:13" x14ac:dyDescent="0.25">
      <c r="A7867">
        <v>70454</v>
      </c>
      <c r="B7867" s="58" t="s">
        <v>6175</v>
      </c>
      <c r="C7867" s="58" t="s">
        <v>673</v>
      </c>
      <c r="D7867" s="58" t="s">
        <v>750</v>
      </c>
      <c r="E7867" s="58">
        <v>355</v>
      </c>
      <c r="F7867" s="58">
        <v>24</v>
      </c>
      <c r="G7867" s="59">
        <v>11</v>
      </c>
      <c r="H7867" s="58" t="s">
        <v>1399</v>
      </c>
      <c r="I7867" s="59">
        <v>4.79</v>
      </c>
      <c r="J7867">
        <v>1</v>
      </c>
      <c r="K7867" s="191"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3.46</v>
      </c>
      <c r="L7867" s="192" t="str">
        <f t="shared" si="122"/>
        <v>Ready to Drink355</v>
      </c>
      <c r="M7867" s="191">
        <f>VLOOKUP(L7867,'Slope %'!C:D,2,0)</f>
        <v>0.12</v>
      </c>
    </row>
    <row r="7868" spans="1:13" x14ac:dyDescent="0.25">
      <c r="A7868">
        <v>70454</v>
      </c>
      <c r="B7868" s="58" t="s">
        <v>6175</v>
      </c>
      <c r="C7868" s="58" t="s">
        <v>673</v>
      </c>
      <c r="D7868" s="58" t="s">
        <v>750</v>
      </c>
      <c r="E7868" s="58">
        <v>355</v>
      </c>
      <c r="F7868" s="58">
        <v>24</v>
      </c>
      <c r="G7868" s="59">
        <v>11</v>
      </c>
      <c r="H7868" s="58" t="s">
        <v>1399</v>
      </c>
      <c r="I7868" s="59">
        <v>4.79</v>
      </c>
      <c r="J7868">
        <v>1</v>
      </c>
      <c r="K7868" s="191"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3.46</v>
      </c>
      <c r="L7868" s="192" t="str">
        <f t="shared" si="122"/>
        <v>Ready to Drink355</v>
      </c>
      <c r="M7868" s="191">
        <f>VLOOKUP(L7868,'Slope %'!C:D,2,0)</f>
        <v>0.12</v>
      </c>
    </row>
    <row r="7869" spans="1:13" x14ac:dyDescent="0.25">
      <c r="A7869">
        <v>70455</v>
      </c>
      <c r="B7869" s="58" t="s">
        <v>6176</v>
      </c>
      <c r="C7869" s="58" t="s">
        <v>673</v>
      </c>
      <c r="D7869" s="58" t="s">
        <v>750</v>
      </c>
      <c r="E7869" s="58">
        <v>1420</v>
      </c>
      <c r="F7869" s="58">
        <v>6</v>
      </c>
      <c r="G7869" s="59">
        <v>11</v>
      </c>
      <c r="H7869" s="58" t="s">
        <v>1399</v>
      </c>
      <c r="I7869" s="59">
        <v>17.489999999999998</v>
      </c>
      <c r="J7869">
        <v>4</v>
      </c>
      <c r="K7869" s="191"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12.19</v>
      </c>
      <c r="L7869" s="192" t="str">
        <f t="shared" si="122"/>
        <v>Ready to Drink1420</v>
      </c>
      <c r="M7869" s="191">
        <f>VLOOKUP(L7869,'Slope %'!C:D,2,0)</f>
        <v>0.12</v>
      </c>
    </row>
    <row r="7870" spans="1:13" x14ac:dyDescent="0.25">
      <c r="A7870">
        <v>70455</v>
      </c>
      <c r="B7870" s="58" t="s">
        <v>6176</v>
      </c>
      <c r="C7870" s="58" t="s">
        <v>673</v>
      </c>
      <c r="D7870" s="58" t="s">
        <v>750</v>
      </c>
      <c r="E7870" s="58">
        <v>1420</v>
      </c>
      <c r="F7870" s="58">
        <v>6</v>
      </c>
      <c r="G7870" s="59">
        <v>11</v>
      </c>
      <c r="H7870" s="58" t="s">
        <v>1399</v>
      </c>
      <c r="I7870" s="59">
        <v>17.489999999999998</v>
      </c>
      <c r="J7870">
        <v>4</v>
      </c>
      <c r="K7870" s="191"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12.19</v>
      </c>
      <c r="L7870" s="192" t="str">
        <f t="shared" si="122"/>
        <v>Ready to Drink1420</v>
      </c>
      <c r="M7870" s="191">
        <f>VLOOKUP(L7870,'Slope %'!C:D,2,0)</f>
        <v>0.12</v>
      </c>
    </row>
    <row r="7871" spans="1:13" x14ac:dyDescent="0.25">
      <c r="A7871">
        <v>70456</v>
      </c>
      <c r="B7871" s="58" t="s">
        <v>6177</v>
      </c>
      <c r="C7871" s="58" t="s">
        <v>423</v>
      </c>
      <c r="D7871" s="58" t="s">
        <v>436</v>
      </c>
      <c r="E7871" s="58">
        <v>750</v>
      </c>
      <c r="F7871" s="58">
        <v>12</v>
      </c>
      <c r="G7871" s="59">
        <v>13.7</v>
      </c>
      <c r="H7871" s="58" t="s">
        <v>608</v>
      </c>
      <c r="I7871" s="59">
        <v>25.99</v>
      </c>
      <c r="J7871">
        <v>1</v>
      </c>
      <c r="K7871" s="191"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8.02</v>
      </c>
      <c r="L7871" s="192" t="str">
        <f t="shared" si="122"/>
        <v>Wine750</v>
      </c>
      <c r="M7871" s="191">
        <f>VLOOKUP(L7871,'Slope %'!C:D,2,0)</f>
        <v>0.1</v>
      </c>
    </row>
    <row r="7872" spans="1:13" x14ac:dyDescent="0.25">
      <c r="A7872">
        <v>70459</v>
      </c>
      <c r="B7872" s="58" t="s">
        <v>6178</v>
      </c>
      <c r="C7872" s="58" t="s">
        <v>673</v>
      </c>
      <c r="D7872" s="58" t="s">
        <v>674</v>
      </c>
      <c r="E7872" s="58">
        <v>250</v>
      </c>
      <c r="F7872" s="58">
        <v>24</v>
      </c>
      <c r="G7872" s="59">
        <v>12</v>
      </c>
      <c r="H7872" s="58" t="s">
        <v>3809</v>
      </c>
      <c r="I7872" s="59">
        <v>3.99</v>
      </c>
      <c r="J7872">
        <v>1</v>
      </c>
      <c r="K7872" s="191"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2.66</v>
      </c>
      <c r="L7872" s="192" t="str">
        <f t="shared" si="122"/>
        <v>Ready to Drink250</v>
      </c>
      <c r="M7872" s="191">
        <f>VLOOKUP(L7872,'Slope %'!C:D,2,0)</f>
        <v>0.12</v>
      </c>
    </row>
    <row r="7873" spans="1:13" x14ac:dyDescent="0.25">
      <c r="A7873">
        <v>70459</v>
      </c>
      <c r="B7873" s="58" t="s">
        <v>6178</v>
      </c>
      <c r="C7873" s="58" t="s">
        <v>673</v>
      </c>
      <c r="D7873" s="58" t="s">
        <v>674</v>
      </c>
      <c r="E7873" s="58">
        <v>250</v>
      </c>
      <c r="F7873" s="58">
        <v>24</v>
      </c>
      <c r="G7873" s="59">
        <v>12</v>
      </c>
      <c r="H7873" s="58" t="s">
        <v>3809</v>
      </c>
      <c r="I7873" s="59">
        <v>3.99</v>
      </c>
      <c r="J7873">
        <v>1</v>
      </c>
      <c r="K7873" s="191"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2.66</v>
      </c>
      <c r="L7873" s="192" t="str">
        <f t="shared" si="122"/>
        <v>Ready to Drink250</v>
      </c>
      <c r="M7873" s="191">
        <f>VLOOKUP(L7873,'Slope %'!C:D,2,0)</f>
        <v>0.12</v>
      </c>
    </row>
    <row r="7874" spans="1:13" x14ac:dyDescent="0.25">
      <c r="A7874">
        <v>70463</v>
      </c>
      <c r="B7874" s="58" t="s">
        <v>6179</v>
      </c>
      <c r="C7874" s="58" t="s">
        <v>673</v>
      </c>
      <c r="D7874" s="58" t="s">
        <v>674</v>
      </c>
      <c r="E7874" s="58">
        <v>1750</v>
      </c>
      <c r="F7874" s="58">
        <v>8</v>
      </c>
      <c r="G7874" s="59">
        <v>7</v>
      </c>
      <c r="H7874" s="58" t="s">
        <v>697</v>
      </c>
      <c r="I7874" s="59">
        <v>11.97</v>
      </c>
      <c r="J7874">
        <v>1</v>
      </c>
      <c r="K7874" s="191"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9.56</v>
      </c>
      <c r="L7874" s="192" t="str">
        <f t="shared" si="122"/>
        <v>Ready to Drink1750</v>
      </c>
      <c r="M7874" s="191">
        <f>VLOOKUP(L7874,'Slope %'!C:D,2,0)</f>
        <v>0.1</v>
      </c>
    </row>
    <row r="7875" spans="1:13" x14ac:dyDescent="0.25">
      <c r="A7875">
        <v>70463</v>
      </c>
      <c r="B7875" s="58" t="s">
        <v>6179</v>
      </c>
      <c r="C7875" s="58" t="s">
        <v>673</v>
      </c>
      <c r="D7875" s="58" t="s">
        <v>674</v>
      </c>
      <c r="E7875" s="58">
        <v>1750</v>
      </c>
      <c r="F7875" s="58">
        <v>8</v>
      </c>
      <c r="G7875" s="59">
        <v>7</v>
      </c>
      <c r="H7875" s="58" t="s">
        <v>697</v>
      </c>
      <c r="I7875" s="59">
        <v>11.97</v>
      </c>
      <c r="J7875">
        <v>1</v>
      </c>
      <c r="K7875" s="191"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9.56</v>
      </c>
      <c r="L7875" s="192" t="str">
        <f t="shared" ref="L7875:L7938" si="123">(_xlfn.CONCAT(C7875,E7875))</f>
        <v>Ready to Drink1750</v>
      </c>
      <c r="M7875" s="191">
        <f>VLOOKUP(L7875,'Slope %'!C:D,2,0)</f>
        <v>0.1</v>
      </c>
    </row>
    <row r="7876" spans="1:13" x14ac:dyDescent="0.25">
      <c r="A7876">
        <v>70473</v>
      </c>
      <c r="B7876" s="58" t="s">
        <v>6180</v>
      </c>
      <c r="C7876" s="58" t="s">
        <v>423</v>
      </c>
      <c r="D7876" s="58" t="s">
        <v>473</v>
      </c>
      <c r="E7876" s="58">
        <v>750</v>
      </c>
      <c r="F7876" s="58">
        <v>12</v>
      </c>
      <c r="G7876" s="59">
        <v>14.2</v>
      </c>
      <c r="H7876" s="58" t="s">
        <v>434</v>
      </c>
      <c r="I7876" s="59">
        <v>21.99</v>
      </c>
      <c r="J7876">
        <v>1</v>
      </c>
      <c r="K7876" s="191"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8.31</v>
      </c>
      <c r="L7876" s="192" t="str">
        <f t="shared" si="123"/>
        <v>Wine750</v>
      </c>
      <c r="M7876" s="191">
        <f>VLOOKUP(L7876,'Slope %'!C:D,2,0)</f>
        <v>0.1</v>
      </c>
    </row>
    <row r="7877" spans="1:13" x14ac:dyDescent="0.25">
      <c r="A7877">
        <v>70474</v>
      </c>
      <c r="B7877" s="58" t="s">
        <v>6181</v>
      </c>
      <c r="C7877" s="58" t="s">
        <v>414</v>
      </c>
      <c r="D7877" s="58" t="s">
        <v>634</v>
      </c>
      <c r="E7877" s="58">
        <v>700</v>
      </c>
      <c r="F7877" s="58">
        <v>6</v>
      </c>
      <c r="G7877" s="59">
        <v>40</v>
      </c>
      <c r="H7877" s="58" t="s">
        <v>539</v>
      </c>
      <c r="I7877" s="59">
        <v>59.99</v>
      </c>
      <c r="J7877">
        <v>1</v>
      </c>
      <c r="K7877" s="191"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21.86</v>
      </c>
      <c r="L7877" s="192" t="str">
        <f t="shared" si="123"/>
        <v>Spirits700</v>
      </c>
      <c r="M7877" s="191">
        <f>VLOOKUP(L7877,'Slope %'!C:D,2,0)</f>
        <v>7.0000000000000007E-2</v>
      </c>
    </row>
    <row r="7878" spans="1:13" x14ac:dyDescent="0.25">
      <c r="A7878">
        <v>70479</v>
      </c>
      <c r="B7878" s="58" t="s">
        <v>6182</v>
      </c>
      <c r="C7878" s="58" t="s">
        <v>414</v>
      </c>
      <c r="D7878" s="58" t="s">
        <v>552</v>
      </c>
      <c r="E7878" s="58">
        <v>750</v>
      </c>
      <c r="F7878" s="58">
        <v>6</v>
      </c>
      <c r="G7878" s="59">
        <v>22</v>
      </c>
      <c r="H7878" s="58" t="s">
        <v>425</v>
      </c>
      <c r="I7878" s="59">
        <v>34.99</v>
      </c>
      <c r="J7878">
        <v>1</v>
      </c>
      <c r="K7878" s="191"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12.88</v>
      </c>
      <c r="L7878" s="192" t="str">
        <f t="shared" si="123"/>
        <v>Spirits750</v>
      </c>
      <c r="M7878" s="191">
        <f>VLOOKUP(L7878,'Slope %'!C:D,2,0)</f>
        <v>7.0000000000000007E-2</v>
      </c>
    </row>
    <row r="7879" spans="1:13" x14ac:dyDescent="0.25">
      <c r="A7879">
        <v>70483</v>
      </c>
      <c r="B7879" s="58" t="s">
        <v>6183</v>
      </c>
      <c r="C7879" s="58" t="s">
        <v>423</v>
      </c>
      <c r="D7879" s="58" t="s">
        <v>473</v>
      </c>
      <c r="E7879" s="58">
        <v>1000</v>
      </c>
      <c r="F7879" s="58">
        <v>12</v>
      </c>
      <c r="G7879" s="59">
        <v>12.5</v>
      </c>
      <c r="H7879" s="58" t="s">
        <v>456</v>
      </c>
      <c r="I7879" s="59">
        <v>13.49</v>
      </c>
      <c r="J7879">
        <v>1</v>
      </c>
      <c r="K7879" s="191"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9.76</v>
      </c>
      <c r="L7879" s="192" t="str">
        <f t="shared" si="123"/>
        <v>Wine1000</v>
      </c>
      <c r="M7879" s="191">
        <f>VLOOKUP(L7879,'Slope %'!C:D,2,0)</f>
        <v>7.0000000000000007E-2</v>
      </c>
    </row>
    <row r="7880" spans="1:13" x14ac:dyDescent="0.25">
      <c r="A7880">
        <v>70489</v>
      </c>
      <c r="B7880" s="58" t="s">
        <v>6184</v>
      </c>
      <c r="C7880" s="58" t="s">
        <v>423</v>
      </c>
      <c r="D7880" s="58" t="s">
        <v>436</v>
      </c>
      <c r="E7880" s="58">
        <v>750</v>
      </c>
      <c r="F7880" s="58">
        <v>6</v>
      </c>
      <c r="G7880" s="59">
        <v>13.5</v>
      </c>
      <c r="H7880" s="58" t="s">
        <v>421</v>
      </c>
      <c r="I7880" s="59">
        <v>31.99</v>
      </c>
      <c r="J7880">
        <v>1</v>
      </c>
      <c r="K7880" s="191"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7.9</v>
      </c>
      <c r="L7880" s="192" t="str">
        <f t="shared" si="123"/>
        <v>Wine750</v>
      </c>
      <c r="M7880" s="191">
        <f>VLOOKUP(L7880,'Slope %'!C:D,2,0)</f>
        <v>0.1</v>
      </c>
    </row>
    <row r="7881" spans="1:13" x14ac:dyDescent="0.25">
      <c r="A7881">
        <v>70490</v>
      </c>
      <c r="B7881" s="58" t="s">
        <v>6185</v>
      </c>
      <c r="C7881" s="58" t="s">
        <v>423</v>
      </c>
      <c r="D7881" s="58" t="s">
        <v>538</v>
      </c>
      <c r="E7881" s="58">
        <v>750</v>
      </c>
      <c r="F7881" s="58">
        <v>12</v>
      </c>
      <c r="G7881" s="59">
        <v>13.5</v>
      </c>
      <c r="H7881" s="58" t="s">
        <v>1701</v>
      </c>
      <c r="I7881" s="59">
        <v>14.99</v>
      </c>
      <c r="J7881">
        <v>1</v>
      </c>
      <c r="K7881" s="191"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7.9</v>
      </c>
      <c r="L7881" s="192" t="str">
        <f t="shared" si="123"/>
        <v>Wine750</v>
      </c>
      <c r="M7881" s="191">
        <f>VLOOKUP(L7881,'Slope %'!C:D,2,0)</f>
        <v>0.1</v>
      </c>
    </row>
    <row r="7882" spans="1:13" x14ac:dyDescent="0.25">
      <c r="A7882">
        <v>70492</v>
      </c>
      <c r="B7882" s="58" t="s">
        <v>6186</v>
      </c>
      <c r="C7882" s="58" t="s">
        <v>410</v>
      </c>
      <c r="D7882" s="58" t="s">
        <v>677</v>
      </c>
      <c r="E7882" s="58">
        <v>473</v>
      </c>
      <c r="F7882" s="58">
        <v>24</v>
      </c>
      <c r="G7882" s="59">
        <v>5.2</v>
      </c>
      <c r="H7882" s="58" t="s">
        <v>1855</v>
      </c>
      <c r="I7882" s="59">
        <v>4.2</v>
      </c>
      <c r="J7882">
        <v>1</v>
      </c>
      <c r="K7882" s="191"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1.92</v>
      </c>
      <c r="L7882" s="192" t="str">
        <f t="shared" si="123"/>
        <v>Beer473</v>
      </c>
      <c r="M7882" s="191">
        <f>VLOOKUP(L7882,'Slope %'!C:D,2,0)</f>
        <v>0.12</v>
      </c>
    </row>
    <row r="7883" spans="1:13" x14ac:dyDescent="0.25">
      <c r="A7883">
        <v>70492</v>
      </c>
      <c r="B7883" s="58" t="s">
        <v>6186</v>
      </c>
      <c r="C7883" s="58" t="s">
        <v>410</v>
      </c>
      <c r="D7883" s="58" t="s">
        <v>677</v>
      </c>
      <c r="E7883" s="58">
        <v>473</v>
      </c>
      <c r="F7883" s="58">
        <v>24</v>
      </c>
      <c r="G7883" s="59">
        <v>5.2</v>
      </c>
      <c r="H7883" s="58" t="s">
        <v>1855</v>
      </c>
      <c r="I7883" s="59">
        <v>4.2</v>
      </c>
      <c r="J7883">
        <v>1</v>
      </c>
      <c r="K7883" s="191"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1.92</v>
      </c>
      <c r="L7883" s="192" t="str">
        <f t="shared" si="123"/>
        <v>Beer473</v>
      </c>
      <c r="M7883" s="191">
        <f>VLOOKUP(L7883,'Slope %'!C:D,2,0)</f>
        <v>0.12</v>
      </c>
    </row>
    <row r="7884" spans="1:13" x14ac:dyDescent="0.25">
      <c r="A7884">
        <v>70493</v>
      </c>
      <c r="B7884" s="58" t="s">
        <v>6187</v>
      </c>
      <c r="C7884" s="58" t="s">
        <v>410</v>
      </c>
      <c r="D7884" s="58" t="s">
        <v>411</v>
      </c>
      <c r="E7884" s="58">
        <v>8520</v>
      </c>
      <c r="F7884" s="58">
        <v>1</v>
      </c>
      <c r="G7884" s="59">
        <v>4.5</v>
      </c>
      <c r="H7884" s="58" t="s">
        <v>1810</v>
      </c>
      <c r="I7884" s="59">
        <v>49.68</v>
      </c>
      <c r="J7884">
        <v>24</v>
      </c>
      <c r="K7884" s="191"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29.93</v>
      </c>
      <c r="L7884" s="192" t="str">
        <f t="shared" si="123"/>
        <v>Beer8520</v>
      </c>
      <c r="M7884" s="191">
        <f>VLOOKUP(L7884,'Slope %'!C:D,2,0)</f>
        <v>0.05</v>
      </c>
    </row>
    <row r="7885" spans="1:13" x14ac:dyDescent="0.25">
      <c r="A7885">
        <v>70493</v>
      </c>
      <c r="B7885" s="58" t="s">
        <v>6187</v>
      </c>
      <c r="C7885" s="58" t="s">
        <v>410</v>
      </c>
      <c r="D7885" s="58" t="s">
        <v>411</v>
      </c>
      <c r="E7885" s="58">
        <v>8520</v>
      </c>
      <c r="F7885" s="58">
        <v>1</v>
      </c>
      <c r="G7885" s="59">
        <v>4.5</v>
      </c>
      <c r="H7885" s="58" t="s">
        <v>1810</v>
      </c>
      <c r="I7885" s="59">
        <v>49.68</v>
      </c>
      <c r="J7885">
        <v>24</v>
      </c>
      <c r="K7885" s="191"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29.93</v>
      </c>
      <c r="L7885" s="192" t="str">
        <f t="shared" si="123"/>
        <v>Beer8520</v>
      </c>
      <c r="M7885" s="191">
        <f>VLOOKUP(L7885,'Slope %'!C:D,2,0)</f>
        <v>0.05</v>
      </c>
    </row>
    <row r="7886" spans="1:13" x14ac:dyDescent="0.25">
      <c r="A7886">
        <v>70494</v>
      </c>
      <c r="B7886" s="58" t="s">
        <v>6188</v>
      </c>
      <c r="C7886" s="58" t="s">
        <v>423</v>
      </c>
      <c r="D7886" s="58" t="s">
        <v>1051</v>
      </c>
      <c r="E7886" s="58">
        <v>750</v>
      </c>
      <c r="F7886" s="58">
        <v>12</v>
      </c>
      <c r="G7886" s="59">
        <v>13</v>
      </c>
      <c r="H7886" s="58" t="s">
        <v>1701</v>
      </c>
      <c r="I7886" s="59">
        <v>14.99</v>
      </c>
      <c r="J7886">
        <v>1</v>
      </c>
      <c r="K7886" s="191"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7.61</v>
      </c>
      <c r="L7886" s="192" t="str">
        <f t="shared" si="123"/>
        <v>Wine750</v>
      </c>
      <c r="M7886" s="191">
        <f>VLOOKUP(L7886,'Slope %'!C:D,2,0)</f>
        <v>0.1</v>
      </c>
    </row>
    <row r="7887" spans="1:13" x14ac:dyDescent="0.25">
      <c r="A7887">
        <v>70496</v>
      </c>
      <c r="B7887" s="58" t="s">
        <v>6189</v>
      </c>
      <c r="C7887" s="58" t="s">
        <v>423</v>
      </c>
      <c r="D7887" s="58" t="s">
        <v>436</v>
      </c>
      <c r="E7887" s="58">
        <v>750</v>
      </c>
      <c r="F7887" s="58">
        <v>6</v>
      </c>
      <c r="G7887" s="59">
        <v>14.5</v>
      </c>
      <c r="H7887" s="58" t="s">
        <v>421</v>
      </c>
      <c r="I7887" s="59">
        <v>29.99</v>
      </c>
      <c r="J7887">
        <v>1</v>
      </c>
      <c r="K7887" s="191"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8.49</v>
      </c>
      <c r="L7887" s="192" t="str">
        <f t="shared" si="123"/>
        <v>Wine750</v>
      </c>
      <c r="M7887" s="191">
        <f>VLOOKUP(L7887,'Slope %'!C:D,2,0)</f>
        <v>0.1</v>
      </c>
    </row>
    <row r="7888" spans="1:13" x14ac:dyDescent="0.25">
      <c r="A7888">
        <v>70545</v>
      </c>
      <c r="B7888" s="58" t="s">
        <v>6190</v>
      </c>
      <c r="C7888" s="58" t="s">
        <v>423</v>
      </c>
      <c r="D7888" s="58" t="s">
        <v>436</v>
      </c>
      <c r="E7888" s="58">
        <v>750</v>
      </c>
      <c r="F7888" s="58">
        <v>12</v>
      </c>
      <c r="G7888" s="59">
        <v>12.5</v>
      </c>
      <c r="H7888" s="58" t="s">
        <v>841</v>
      </c>
      <c r="I7888" s="59">
        <v>21.99</v>
      </c>
      <c r="J7888">
        <v>1</v>
      </c>
      <c r="K7888" s="191"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7.32</v>
      </c>
      <c r="L7888" s="192" t="str">
        <f t="shared" si="123"/>
        <v>Wine750</v>
      </c>
      <c r="M7888" s="191">
        <f>VLOOKUP(L7888,'Slope %'!C:D,2,0)</f>
        <v>0.1</v>
      </c>
    </row>
    <row r="7889" spans="1:13" x14ac:dyDescent="0.25">
      <c r="A7889">
        <v>70548</v>
      </c>
      <c r="B7889" s="58" t="s">
        <v>6191</v>
      </c>
      <c r="C7889" s="58" t="s">
        <v>423</v>
      </c>
      <c r="D7889" s="58" t="s">
        <v>465</v>
      </c>
      <c r="E7889" s="58">
        <v>750</v>
      </c>
      <c r="F7889" s="58">
        <v>12</v>
      </c>
      <c r="G7889" s="59">
        <v>13</v>
      </c>
      <c r="H7889" s="58" t="s">
        <v>539</v>
      </c>
      <c r="I7889" s="59">
        <v>17.989999999999998</v>
      </c>
      <c r="J7889">
        <v>1</v>
      </c>
      <c r="K7889" s="191"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7.61</v>
      </c>
      <c r="L7889" s="192" t="str">
        <f t="shared" si="123"/>
        <v>Wine750</v>
      </c>
      <c r="M7889" s="191">
        <f>VLOOKUP(L7889,'Slope %'!C:D,2,0)</f>
        <v>0.1</v>
      </c>
    </row>
    <row r="7890" spans="1:13" x14ac:dyDescent="0.25">
      <c r="A7890">
        <v>70549</v>
      </c>
      <c r="B7890" s="58" t="s">
        <v>6192</v>
      </c>
      <c r="C7890" s="58" t="s">
        <v>423</v>
      </c>
      <c r="D7890" s="58" t="s">
        <v>473</v>
      </c>
      <c r="E7890" s="58">
        <v>750</v>
      </c>
      <c r="F7890" s="58">
        <v>12</v>
      </c>
      <c r="G7890" s="59">
        <v>11</v>
      </c>
      <c r="H7890" s="58" t="s">
        <v>841</v>
      </c>
      <c r="I7890" s="59">
        <v>21.99</v>
      </c>
      <c r="J7890">
        <v>1</v>
      </c>
      <c r="K7890" s="191"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6.44</v>
      </c>
      <c r="L7890" s="192" t="str">
        <f t="shared" si="123"/>
        <v>Wine750</v>
      </c>
      <c r="M7890" s="191">
        <f>VLOOKUP(L7890,'Slope %'!C:D,2,0)</f>
        <v>0.1</v>
      </c>
    </row>
    <row r="7891" spans="1:13" x14ac:dyDescent="0.25">
      <c r="A7891">
        <v>70551</v>
      </c>
      <c r="B7891" s="58" t="s">
        <v>6193</v>
      </c>
      <c r="C7891" s="58" t="s">
        <v>423</v>
      </c>
      <c r="D7891" s="58" t="s">
        <v>436</v>
      </c>
      <c r="E7891" s="58">
        <v>750</v>
      </c>
      <c r="F7891" s="58">
        <v>6</v>
      </c>
      <c r="G7891" s="59">
        <v>14</v>
      </c>
      <c r="H7891" s="58" t="s">
        <v>3411</v>
      </c>
      <c r="I7891" s="59">
        <v>20.99</v>
      </c>
      <c r="J7891">
        <v>1</v>
      </c>
      <c r="K7891" s="191"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8.1999999999999993</v>
      </c>
      <c r="L7891" s="192" t="str">
        <f t="shared" si="123"/>
        <v>Wine750</v>
      </c>
      <c r="M7891" s="191">
        <f>VLOOKUP(L7891,'Slope %'!C:D,2,0)</f>
        <v>0.1</v>
      </c>
    </row>
    <row r="7892" spans="1:13" x14ac:dyDescent="0.25">
      <c r="A7892">
        <v>70552</v>
      </c>
      <c r="B7892" s="58" t="s">
        <v>6194</v>
      </c>
      <c r="C7892" s="58" t="s">
        <v>410</v>
      </c>
      <c r="D7892" s="58" t="s">
        <v>717</v>
      </c>
      <c r="E7892" s="58">
        <v>473</v>
      </c>
      <c r="F7892" s="58">
        <v>24</v>
      </c>
      <c r="G7892" s="59">
        <v>9</v>
      </c>
      <c r="H7892" s="58" t="s">
        <v>2181</v>
      </c>
      <c r="I7892" s="59">
        <v>4.49</v>
      </c>
      <c r="J7892">
        <v>1</v>
      </c>
      <c r="K7892" s="191"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3.32</v>
      </c>
      <c r="L7892" s="192" t="str">
        <f t="shared" si="123"/>
        <v>Beer473</v>
      </c>
      <c r="M7892" s="191">
        <f>VLOOKUP(L7892,'Slope %'!C:D,2,0)</f>
        <v>0.12</v>
      </c>
    </row>
    <row r="7893" spans="1:13" x14ac:dyDescent="0.25">
      <c r="A7893">
        <v>70552</v>
      </c>
      <c r="B7893" s="58" t="s">
        <v>6194</v>
      </c>
      <c r="C7893" s="58" t="s">
        <v>410</v>
      </c>
      <c r="D7893" s="58" t="s">
        <v>717</v>
      </c>
      <c r="E7893" s="58">
        <v>473</v>
      </c>
      <c r="F7893" s="58">
        <v>24</v>
      </c>
      <c r="G7893" s="59">
        <v>9</v>
      </c>
      <c r="H7893" s="58" t="s">
        <v>2181</v>
      </c>
      <c r="I7893" s="59">
        <v>4.49</v>
      </c>
      <c r="J7893">
        <v>1</v>
      </c>
      <c r="K7893" s="191"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3.32</v>
      </c>
      <c r="L7893" s="192" t="str">
        <f t="shared" si="123"/>
        <v>Beer473</v>
      </c>
      <c r="M7893" s="191">
        <f>VLOOKUP(L7893,'Slope %'!C:D,2,0)</f>
        <v>0.12</v>
      </c>
    </row>
    <row r="7894" spans="1:13" x14ac:dyDescent="0.25">
      <c r="A7894">
        <v>70553</v>
      </c>
      <c r="B7894" s="58" t="s">
        <v>6195</v>
      </c>
      <c r="C7894" s="58" t="s">
        <v>423</v>
      </c>
      <c r="D7894" s="58" t="s">
        <v>436</v>
      </c>
      <c r="E7894" s="58">
        <v>750</v>
      </c>
      <c r="F7894" s="58">
        <v>12</v>
      </c>
      <c r="G7894" s="59">
        <v>12.5</v>
      </c>
      <c r="H7894" s="58" t="s">
        <v>600</v>
      </c>
      <c r="I7894" s="59">
        <v>17.989999999999998</v>
      </c>
      <c r="J7894">
        <v>1</v>
      </c>
      <c r="K7894" s="191"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7.32</v>
      </c>
      <c r="L7894" s="192" t="str">
        <f t="shared" si="123"/>
        <v>Wine750</v>
      </c>
      <c r="M7894" s="191">
        <f>VLOOKUP(L7894,'Slope %'!C:D,2,0)</f>
        <v>0.1</v>
      </c>
    </row>
    <row r="7895" spans="1:13" x14ac:dyDescent="0.25">
      <c r="A7895">
        <v>70557</v>
      </c>
      <c r="B7895" s="58" t="s">
        <v>6196</v>
      </c>
      <c r="C7895" s="58" t="s">
        <v>423</v>
      </c>
      <c r="D7895" s="58" t="s">
        <v>598</v>
      </c>
      <c r="E7895" s="58">
        <v>750</v>
      </c>
      <c r="F7895" s="58">
        <v>12</v>
      </c>
      <c r="G7895" s="59">
        <v>13</v>
      </c>
      <c r="H7895" s="58" t="s">
        <v>600</v>
      </c>
      <c r="I7895" s="59">
        <v>17.989999999999998</v>
      </c>
      <c r="J7895">
        <v>1</v>
      </c>
      <c r="K7895" s="191"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7.61</v>
      </c>
      <c r="L7895" s="192" t="str">
        <f t="shared" si="123"/>
        <v>Wine750</v>
      </c>
      <c r="M7895" s="191">
        <f>VLOOKUP(L7895,'Slope %'!C:D,2,0)</f>
        <v>0.1</v>
      </c>
    </row>
    <row r="7896" spans="1:13" x14ac:dyDescent="0.25">
      <c r="A7896">
        <v>70558</v>
      </c>
      <c r="B7896" s="58" t="s">
        <v>6197</v>
      </c>
      <c r="C7896" s="58" t="s">
        <v>410</v>
      </c>
      <c r="D7896" s="58" t="s">
        <v>621</v>
      </c>
      <c r="E7896" s="58">
        <v>473</v>
      </c>
      <c r="F7896" s="58">
        <v>24</v>
      </c>
      <c r="G7896" s="59">
        <v>2.5</v>
      </c>
      <c r="H7896" s="58" t="s">
        <v>1813</v>
      </c>
      <c r="I7896" s="59">
        <v>3.99</v>
      </c>
      <c r="J7896">
        <v>1</v>
      </c>
      <c r="K7896" s="191"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0.92</v>
      </c>
      <c r="L7896" s="192" t="str">
        <f t="shared" si="123"/>
        <v>Beer473</v>
      </c>
      <c r="M7896" s="191">
        <f>VLOOKUP(L7896,'Slope %'!C:D,2,0)</f>
        <v>0.12</v>
      </c>
    </row>
    <row r="7897" spans="1:13" x14ac:dyDescent="0.25">
      <c r="A7897">
        <v>70558</v>
      </c>
      <c r="B7897" s="58" t="s">
        <v>6197</v>
      </c>
      <c r="C7897" s="58" t="s">
        <v>410</v>
      </c>
      <c r="D7897" s="58" t="s">
        <v>621</v>
      </c>
      <c r="E7897" s="58">
        <v>473</v>
      </c>
      <c r="F7897" s="58">
        <v>24</v>
      </c>
      <c r="G7897" s="59">
        <v>2.5</v>
      </c>
      <c r="H7897" s="58" t="s">
        <v>1813</v>
      </c>
      <c r="I7897" s="59">
        <v>3.99</v>
      </c>
      <c r="J7897">
        <v>1</v>
      </c>
      <c r="K7897" s="191"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0.92</v>
      </c>
      <c r="L7897" s="192" t="str">
        <f t="shared" si="123"/>
        <v>Beer473</v>
      </c>
      <c r="M7897" s="191">
        <f>VLOOKUP(L7897,'Slope %'!C:D,2,0)</f>
        <v>0.12</v>
      </c>
    </row>
    <row r="7898" spans="1:13" x14ac:dyDescent="0.25">
      <c r="A7898">
        <v>70563</v>
      </c>
      <c r="B7898" s="58" t="s">
        <v>6198</v>
      </c>
      <c r="C7898" s="58" t="s">
        <v>410</v>
      </c>
      <c r="D7898" s="58" t="s">
        <v>621</v>
      </c>
      <c r="E7898" s="58">
        <v>473</v>
      </c>
      <c r="F7898" s="58">
        <v>24</v>
      </c>
      <c r="G7898" s="59">
        <v>2.5</v>
      </c>
      <c r="H7898" s="58" t="s">
        <v>1813</v>
      </c>
      <c r="I7898" s="59">
        <v>3.99</v>
      </c>
      <c r="J7898">
        <v>1</v>
      </c>
      <c r="K7898" s="191"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0.92</v>
      </c>
      <c r="L7898" s="192" t="str">
        <f t="shared" si="123"/>
        <v>Beer473</v>
      </c>
      <c r="M7898" s="191">
        <f>VLOOKUP(L7898,'Slope %'!C:D,2,0)</f>
        <v>0.12</v>
      </c>
    </row>
    <row r="7899" spans="1:13" x14ac:dyDescent="0.25">
      <c r="A7899">
        <v>70563</v>
      </c>
      <c r="B7899" s="58" t="s">
        <v>6198</v>
      </c>
      <c r="C7899" s="58" t="s">
        <v>410</v>
      </c>
      <c r="D7899" s="58" t="s">
        <v>621</v>
      </c>
      <c r="E7899" s="58">
        <v>473</v>
      </c>
      <c r="F7899" s="58">
        <v>24</v>
      </c>
      <c r="G7899" s="59">
        <v>2.5</v>
      </c>
      <c r="H7899" s="58" t="s">
        <v>1813</v>
      </c>
      <c r="I7899" s="59">
        <v>3.99</v>
      </c>
      <c r="J7899">
        <v>1</v>
      </c>
      <c r="K7899" s="191"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0.92</v>
      </c>
      <c r="L7899" s="192" t="str">
        <f t="shared" si="123"/>
        <v>Beer473</v>
      </c>
      <c r="M7899" s="191">
        <f>VLOOKUP(L7899,'Slope %'!C:D,2,0)</f>
        <v>0.12</v>
      </c>
    </row>
    <row r="7900" spans="1:13" x14ac:dyDescent="0.25">
      <c r="A7900">
        <v>70566</v>
      </c>
      <c r="B7900" s="58" t="s">
        <v>6199</v>
      </c>
      <c r="C7900" s="58" t="s">
        <v>410</v>
      </c>
      <c r="D7900" s="58" t="s">
        <v>621</v>
      </c>
      <c r="E7900" s="58">
        <v>473</v>
      </c>
      <c r="F7900" s="58">
        <v>24</v>
      </c>
      <c r="G7900" s="59">
        <v>2.5</v>
      </c>
      <c r="H7900" s="58" t="s">
        <v>1813</v>
      </c>
      <c r="I7900" s="59">
        <v>3.99</v>
      </c>
      <c r="J7900">
        <v>1</v>
      </c>
      <c r="K7900" s="191"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0.92</v>
      </c>
      <c r="L7900" s="192" t="str">
        <f t="shared" si="123"/>
        <v>Beer473</v>
      </c>
      <c r="M7900" s="191">
        <f>VLOOKUP(L7900,'Slope %'!C:D,2,0)</f>
        <v>0.12</v>
      </c>
    </row>
    <row r="7901" spans="1:13" x14ac:dyDescent="0.25">
      <c r="A7901">
        <v>70566</v>
      </c>
      <c r="B7901" s="58" t="s">
        <v>6199</v>
      </c>
      <c r="C7901" s="58" t="s">
        <v>410</v>
      </c>
      <c r="D7901" s="58" t="s">
        <v>621</v>
      </c>
      <c r="E7901" s="58">
        <v>473</v>
      </c>
      <c r="F7901" s="58">
        <v>24</v>
      </c>
      <c r="G7901" s="59">
        <v>2.5</v>
      </c>
      <c r="H7901" s="58" t="s">
        <v>1813</v>
      </c>
      <c r="I7901" s="59">
        <v>3.99</v>
      </c>
      <c r="J7901">
        <v>1</v>
      </c>
      <c r="K7901" s="191"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0.92</v>
      </c>
      <c r="L7901" s="192" t="str">
        <f t="shared" si="123"/>
        <v>Beer473</v>
      </c>
      <c r="M7901" s="191">
        <f>VLOOKUP(L7901,'Slope %'!C:D,2,0)</f>
        <v>0.12</v>
      </c>
    </row>
    <row r="7902" spans="1:13" x14ac:dyDescent="0.25">
      <c r="A7902">
        <v>70572</v>
      </c>
      <c r="B7902" s="58" t="s">
        <v>6200</v>
      </c>
      <c r="C7902" s="58" t="s">
        <v>423</v>
      </c>
      <c r="D7902" s="58" t="s">
        <v>575</v>
      </c>
      <c r="E7902" s="58">
        <v>750</v>
      </c>
      <c r="F7902" s="58">
        <v>12</v>
      </c>
      <c r="G7902" s="59">
        <v>12</v>
      </c>
      <c r="H7902" s="58" t="s">
        <v>425</v>
      </c>
      <c r="I7902" s="59">
        <v>11.99</v>
      </c>
      <c r="J7902">
        <v>1</v>
      </c>
      <c r="K7902" s="191"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7.03</v>
      </c>
      <c r="L7902" s="192" t="str">
        <f t="shared" si="123"/>
        <v>Wine750</v>
      </c>
      <c r="M7902" s="191">
        <f>VLOOKUP(L7902,'Slope %'!C:D,2,0)</f>
        <v>0.1</v>
      </c>
    </row>
    <row r="7903" spans="1:13" x14ac:dyDescent="0.25">
      <c r="A7903">
        <v>70573</v>
      </c>
      <c r="B7903" s="58" t="s">
        <v>6201</v>
      </c>
      <c r="C7903" s="58" t="s">
        <v>423</v>
      </c>
      <c r="D7903" s="58" t="s">
        <v>598</v>
      </c>
      <c r="E7903" s="58">
        <v>750</v>
      </c>
      <c r="F7903" s="58">
        <v>12</v>
      </c>
      <c r="G7903" s="59">
        <v>14</v>
      </c>
      <c r="H7903" s="58" t="s">
        <v>425</v>
      </c>
      <c r="I7903" s="59">
        <v>11.99</v>
      </c>
      <c r="J7903">
        <v>1</v>
      </c>
      <c r="K7903" s="191"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8.1999999999999993</v>
      </c>
      <c r="L7903" s="192" t="str">
        <f t="shared" si="123"/>
        <v>Wine750</v>
      </c>
      <c r="M7903" s="191">
        <f>VLOOKUP(L7903,'Slope %'!C:D,2,0)</f>
        <v>0.1</v>
      </c>
    </row>
    <row r="7904" spans="1:13" x14ac:dyDescent="0.25">
      <c r="A7904">
        <v>70575</v>
      </c>
      <c r="B7904" s="58" t="s">
        <v>6202</v>
      </c>
      <c r="C7904" s="58" t="s">
        <v>423</v>
      </c>
      <c r="D7904" s="58" t="s">
        <v>467</v>
      </c>
      <c r="E7904" s="58">
        <v>750</v>
      </c>
      <c r="F7904" s="58">
        <v>12</v>
      </c>
      <c r="G7904" s="59">
        <v>6.5</v>
      </c>
      <c r="H7904" s="58" t="s">
        <v>425</v>
      </c>
      <c r="I7904" s="59">
        <v>10.99</v>
      </c>
      <c r="J7904">
        <v>1</v>
      </c>
      <c r="K7904" s="191"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3.81</v>
      </c>
      <c r="L7904" s="192" t="str">
        <f t="shared" si="123"/>
        <v>Wine750</v>
      </c>
      <c r="M7904" s="191">
        <f>VLOOKUP(L7904,'Slope %'!C:D,2,0)</f>
        <v>0.1</v>
      </c>
    </row>
    <row r="7905" spans="1:13" x14ac:dyDescent="0.25">
      <c r="A7905">
        <v>70576</v>
      </c>
      <c r="B7905" s="58" t="s">
        <v>6203</v>
      </c>
      <c r="C7905" s="58" t="s">
        <v>673</v>
      </c>
      <c r="D7905" s="58" t="s">
        <v>440</v>
      </c>
      <c r="E7905" s="58">
        <v>900</v>
      </c>
      <c r="F7905" s="58">
        <v>18</v>
      </c>
      <c r="G7905" s="59">
        <v>7</v>
      </c>
      <c r="H7905" s="58" t="s">
        <v>5626</v>
      </c>
      <c r="I7905" s="59">
        <v>19.13</v>
      </c>
      <c r="J7905">
        <v>9</v>
      </c>
      <c r="K7905" s="191"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4.92</v>
      </c>
      <c r="L7905" s="192" t="str">
        <f t="shared" si="123"/>
        <v>Ready to Drink900</v>
      </c>
      <c r="M7905" s="191" t="e">
        <f>VLOOKUP(L7905,'Slope %'!C:D,2,0)</f>
        <v>#N/A</v>
      </c>
    </row>
    <row r="7906" spans="1:13" x14ac:dyDescent="0.25">
      <c r="A7906">
        <v>70577</v>
      </c>
      <c r="B7906" s="58" t="s">
        <v>6204</v>
      </c>
      <c r="C7906" s="58" t="s">
        <v>410</v>
      </c>
      <c r="D7906" s="58" t="s">
        <v>717</v>
      </c>
      <c r="E7906" s="58">
        <v>740</v>
      </c>
      <c r="F7906" s="58">
        <v>12</v>
      </c>
      <c r="G7906" s="59">
        <v>8</v>
      </c>
      <c r="H7906" s="58" t="s">
        <v>516</v>
      </c>
      <c r="I7906" s="59">
        <v>4.68</v>
      </c>
      <c r="J7906">
        <v>1</v>
      </c>
      <c r="K7906" s="191"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4.62</v>
      </c>
      <c r="L7906" s="192" t="str">
        <f t="shared" si="123"/>
        <v>Beer740</v>
      </c>
      <c r="M7906" s="191">
        <f>VLOOKUP(L7906,'Slope %'!C:D,2,0)</f>
        <v>0.12</v>
      </c>
    </row>
    <row r="7907" spans="1:13" x14ac:dyDescent="0.25">
      <c r="A7907">
        <v>70577</v>
      </c>
      <c r="B7907" s="58" t="s">
        <v>6204</v>
      </c>
      <c r="C7907" s="58" t="s">
        <v>410</v>
      </c>
      <c r="D7907" s="58" t="s">
        <v>717</v>
      </c>
      <c r="E7907" s="58">
        <v>740</v>
      </c>
      <c r="F7907" s="58">
        <v>12</v>
      </c>
      <c r="G7907" s="59">
        <v>8</v>
      </c>
      <c r="H7907" s="58" t="s">
        <v>516</v>
      </c>
      <c r="I7907" s="59">
        <v>4.68</v>
      </c>
      <c r="J7907">
        <v>1</v>
      </c>
      <c r="K7907" s="191"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4.62</v>
      </c>
      <c r="L7907" s="192" t="str">
        <f t="shared" si="123"/>
        <v>Beer740</v>
      </c>
      <c r="M7907" s="191">
        <f>VLOOKUP(L7907,'Slope %'!C:D,2,0)</f>
        <v>0.12</v>
      </c>
    </row>
    <row r="7908" spans="1:13" x14ac:dyDescent="0.25">
      <c r="A7908">
        <v>70578</v>
      </c>
      <c r="B7908" s="58" t="s">
        <v>6205</v>
      </c>
      <c r="C7908" s="58" t="s">
        <v>423</v>
      </c>
      <c r="D7908" s="58" t="s">
        <v>575</v>
      </c>
      <c r="E7908" s="58">
        <v>750</v>
      </c>
      <c r="F7908" s="58">
        <v>12</v>
      </c>
      <c r="G7908" s="59">
        <v>6.5</v>
      </c>
      <c r="H7908" s="58" t="s">
        <v>425</v>
      </c>
      <c r="I7908" s="59">
        <v>10.99</v>
      </c>
      <c r="J7908">
        <v>1</v>
      </c>
      <c r="K7908" s="191"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3.81</v>
      </c>
      <c r="L7908" s="192" t="str">
        <f t="shared" si="123"/>
        <v>Wine750</v>
      </c>
      <c r="M7908" s="191">
        <f>VLOOKUP(L7908,'Slope %'!C:D,2,0)</f>
        <v>0.1</v>
      </c>
    </row>
    <row r="7909" spans="1:13" x14ac:dyDescent="0.25">
      <c r="A7909">
        <v>70579</v>
      </c>
      <c r="B7909" s="58" t="s">
        <v>6206</v>
      </c>
      <c r="C7909" s="58" t="s">
        <v>410</v>
      </c>
      <c r="D7909" s="58" t="s">
        <v>717</v>
      </c>
      <c r="E7909" s="58">
        <v>710</v>
      </c>
      <c r="F7909" s="58">
        <v>12</v>
      </c>
      <c r="G7909" s="59">
        <v>8</v>
      </c>
      <c r="H7909" s="58" t="s">
        <v>1283</v>
      </c>
      <c r="I7909" s="59">
        <v>4.43</v>
      </c>
      <c r="J7909">
        <v>1</v>
      </c>
      <c r="K7909" s="191"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4.43</v>
      </c>
      <c r="L7909" s="192" t="str">
        <f t="shared" si="123"/>
        <v>Beer710</v>
      </c>
      <c r="M7909" s="191">
        <f>VLOOKUP(L7909,'Slope %'!C:D,2,0)</f>
        <v>0.12</v>
      </c>
    </row>
    <row r="7910" spans="1:13" x14ac:dyDescent="0.25">
      <c r="A7910">
        <v>70579</v>
      </c>
      <c r="B7910" s="58" t="s">
        <v>6206</v>
      </c>
      <c r="C7910" s="58" t="s">
        <v>410</v>
      </c>
      <c r="D7910" s="58" t="s">
        <v>717</v>
      </c>
      <c r="E7910" s="58">
        <v>710</v>
      </c>
      <c r="F7910" s="58">
        <v>12</v>
      </c>
      <c r="G7910" s="59">
        <v>8</v>
      </c>
      <c r="H7910" s="58" t="s">
        <v>1283</v>
      </c>
      <c r="I7910" s="59">
        <v>4.43</v>
      </c>
      <c r="J7910">
        <v>1</v>
      </c>
      <c r="K7910" s="191"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4.43</v>
      </c>
      <c r="L7910" s="192" t="str">
        <f t="shared" si="123"/>
        <v>Beer710</v>
      </c>
      <c r="M7910" s="191">
        <f>VLOOKUP(L7910,'Slope %'!C:D,2,0)</f>
        <v>0.12</v>
      </c>
    </row>
    <row r="7911" spans="1:13" x14ac:dyDescent="0.25">
      <c r="A7911">
        <v>70585</v>
      </c>
      <c r="B7911" s="58" t="s">
        <v>6207</v>
      </c>
      <c r="C7911" s="58" t="s">
        <v>410</v>
      </c>
      <c r="D7911" s="58" t="s">
        <v>411</v>
      </c>
      <c r="E7911" s="58">
        <v>473</v>
      </c>
      <c r="F7911" s="58">
        <v>24</v>
      </c>
      <c r="G7911" s="59">
        <v>4.5</v>
      </c>
      <c r="H7911" s="58" t="s">
        <v>1959</v>
      </c>
      <c r="I7911" s="59">
        <v>4.8899999999999997</v>
      </c>
      <c r="J7911">
        <v>1</v>
      </c>
      <c r="K7911" s="191"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1.66</v>
      </c>
      <c r="L7911" s="192" t="str">
        <f t="shared" si="123"/>
        <v>Beer473</v>
      </c>
      <c r="M7911" s="191">
        <f>VLOOKUP(L7911,'Slope %'!C:D,2,0)</f>
        <v>0.12</v>
      </c>
    </row>
    <row r="7912" spans="1:13" x14ac:dyDescent="0.25">
      <c r="A7912">
        <v>70585</v>
      </c>
      <c r="B7912" s="58" t="s">
        <v>6207</v>
      </c>
      <c r="C7912" s="58" t="s">
        <v>410</v>
      </c>
      <c r="D7912" s="58" t="s">
        <v>411</v>
      </c>
      <c r="E7912" s="58">
        <v>473</v>
      </c>
      <c r="F7912" s="58">
        <v>24</v>
      </c>
      <c r="G7912" s="59">
        <v>4.5</v>
      </c>
      <c r="H7912" s="58" t="s">
        <v>1959</v>
      </c>
      <c r="I7912" s="59">
        <v>4.8899999999999997</v>
      </c>
      <c r="J7912">
        <v>1</v>
      </c>
      <c r="K7912" s="191"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1.66</v>
      </c>
      <c r="L7912" s="192" t="str">
        <f t="shared" si="123"/>
        <v>Beer473</v>
      </c>
      <c r="M7912" s="191">
        <f>VLOOKUP(L7912,'Slope %'!C:D,2,0)</f>
        <v>0.12</v>
      </c>
    </row>
    <row r="7913" spans="1:13" x14ac:dyDescent="0.25">
      <c r="A7913">
        <v>70588</v>
      </c>
      <c r="B7913" s="58" t="s">
        <v>6208</v>
      </c>
      <c r="C7913" s="58" t="s">
        <v>673</v>
      </c>
      <c r="D7913" s="58" t="s">
        <v>750</v>
      </c>
      <c r="E7913" s="58">
        <v>473</v>
      </c>
      <c r="F7913" s="58">
        <v>24</v>
      </c>
      <c r="G7913" s="59">
        <v>5</v>
      </c>
      <c r="H7913" s="58" t="s">
        <v>416</v>
      </c>
      <c r="I7913" s="59">
        <v>4.29</v>
      </c>
      <c r="J7913">
        <v>1</v>
      </c>
      <c r="K7913" s="191"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1.96</v>
      </c>
      <c r="L7913" s="192" t="str">
        <f t="shared" si="123"/>
        <v>Ready to Drink473</v>
      </c>
      <c r="M7913" s="191">
        <f>VLOOKUP(L7913,'Slope %'!C:D,2,0)</f>
        <v>0.12</v>
      </c>
    </row>
    <row r="7914" spans="1:13" x14ac:dyDescent="0.25">
      <c r="A7914">
        <v>70589</v>
      </c>
      <c r="B7914" s="58" t="s">
        <v>6209</v>
      </c>
      <c r="C7914" s="58" t="s">
        <v>410</v>
      </c>
      <c r="D7914" s="58" t="s">
        <v>717</v>
      </c>
      <c r="E7914" s="58">
        <v>473</v>
      </c>
      <c r="F7914" s="58">
        <v>24</v>
      </c>
      <c r="G7914" s="59">
        <v>8.5</v>
      </c>
      <c r="H7914" s="58" t="s">
        <v>1959</v>
      </c>
      <c r="I7914" s="59">
        <v>5.5</v>
      </c>
      <c r="J7914">
        <v>1</v>
      </c>
      <c r="K7914" s="191"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3.14</v>
      </c>
      <c r="L7914" s="192" t="str">
        <f t="shared" si="123"/>
        <v>Beer473</v>
      </c>
      <c r="M7914" s="191">
        <f>VLOOKUP(L7914,'Slope %'!C:D,2,0)</f>
        <v>0.12</v>
      </c>
    </row>
    <row r="7915" spans="1:13" x14ac:dyDescent="0.25">
      <c r="A7915">
        <v>70589</v>
      </c>
      <c r="B7915" s="58" t="s">
        <v>6209</v>
      </c>
      <c r="C7915" s="58" t="s">
        <v>410</v>
      </c>
      <c r="D7915" s="58" t="s">
        <v>717</v>
      </c>
      <c r="E7915" s="58">
        <v>473</v>
      </c>
      <c r="F7915" s="58">
        <v>24</v>
      </c>
      <c r="G7915" s="59">
        <v>8.5</v>
      </c>
      <c r="H7915" s="58" t="s">
        <v>1959</v>
      </c>
      <c r="I7915" s="59">
        <v>5.5</v>
      </c>
      <c r="J7915">
        <v>1</v>
      </c>
      <c r="K7915" s="191"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3.14</v>
      </c>
      <c r="L7915" s="192" t="str">
        <f t="shared" si="123"/>
        <v>Beer473</v>
      </c>
      <c r="M7915" s="191">
        <f>VLOOKUP(L7915,'Slope %'!C:D,2,0)</f>
        <v>0.12</v>
      </c>
    </row>
    <row r="7916" spans="1:13" x14ac:dyDescent="0.25">
      <c r="A7916">
        <v>70594</v>
      </c>
      <c r="B7916" s="58" t="s">
        <v>6210</v>
      </c>
      <c r="C7916" s="58" t="s">
        <v>423</v>
      </c>
      <c r="D7916" s="58" t="s">
        <v>436</v>
      </c>
      <c r="E7916" s="58">
        <v>750</v>
      </c>
      <c r="F7916" s="58">
        <v>6</v>
      </c>
      <c r="G7916" s="59">
        <v>14</v>
      </c>
      <c r="H7916" s="58" t="s">
        <v>3411</v>
      </c>
      <c r="I7916" s="59">
        <v>20.99</v>
      </c>
      <c r="J7916">
        <v>1</v>
      </c>
      <c r="K7916" s="191"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8.1999999999999993</v>
      </c>
      <c r="L7916" s="192" t="str">
        <f t="shared" si="123"/>
        <v>Wine750</v>
      </c>
      <c r="M7916" s="191">
        <f>VLOOKUP(L7916,'Slope %'!C:D,2,0)</f>
        <v>0.1</v>
      </c>
    </row>
    <row r="7917" spans="1:13" x14ac:dyDescent="0.25">
      <c r="A7917">
        <v>70610</v>
      </c>
      <c r="B7917" s="58" t="s">
        <v>6211</v>
      </c>
      <c r="C7917" s="58" t="s">
        <v>410</v>
      </c>
      <c r="D7917" s="58" t="s">
        <v>411</v>
      </c>
      <c r="E7917" s="58">
        <v>473</v>
      </c>
      <c r="F7917" s="58">
        <v>24</v>
      </c>
      <c r="G7917" s="59">
        <v>4.7</v>
      </c>
      <c r="H7917" s="58" t="s">
        <v>1959</v>
      </c>
      <c r="I7917" s="59">
        <v>4.25</v>
      </c>
      <c r="J7917">
        <v>1</v>
      </c>
      <c r="K7917" s="191"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1.74</v>
      </c>
      <c r="L7917" s="192" t="str">
        <f t="shared" si="123"/>
        <v>Beer473</v>
      </c>
      <c r="M7917" s="191">
        <f>VLOOKUP(L7917,'Slope %'!C:D,2,0)</f>
        <v>0.12</v>
      </c>
    </row>
    <row r="7918" spans="1:13" x14ac:dyDescent="0.25">
      <c r="A7918">
        <v>70610</v>
      </c>
      <c r="B7918" s="58" t="s">
        <v>6211</v>
      </c>
      <c r="C7918" s="58" t="s">
        <v>410</v>
      </c>
      <c r="D7918" s="58" t="s">
        <v>411</v>
      </c>
      <c r="E7918" s="58">
        <v>473</v>
      </c>
      <c r="F7918" s="58">
        <v>24</v>
      </c>
      <c r="G7918" s="59">
        <v>4.7</v>
      </c>
      <c r="H7918" s="58" t="s">
        <v>1959</v>
      </c>
      <c r="I7918" s="59">
        <v>4.25</v>
      </c>
      <c r="J7918">
        <v>1</v>
      </c>
      <c r="K7918" s="191"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1.74</v>
      </c>
      <c r="L7918" s="192" t="str">
        <f t="shared" si="123"/>
        <v>Beer473</v>
      </c>
      <c r="M7918" s="191">
        <f>VLOOKUP(L7918,'Slope %'!C:D,2,0)</f>
        <v>0.12</v>
      </c>
    </row>
    <row r="7919" spans="1:13" x14ac:dyDescent="0.25">
      <c r="A7919">
        <v>70612</v>
      </c>
      <c r="B7919" s="58" t="s">
        <v>6212</v>
      </c>
      <c r="C7919" s="58" t="s">
        <v>410</v>
      </c>
      <c r="D7919" s="58" t="s">
        <v>411</v>
      </c>
      <c r="E7919" s="58">
        <v>473</v>
      </c>
      <c r="F7919" s="58">
        <v>24</v>
      </c>
      <c r="G7919" s="59">
        <v>5</v>
      </c>
      <c r="H7919" s="58" t="s">
        <v>2066</v>
      </c>
      <c r="I7919" s="59">
        <v>4.1500000000000004</v>
      </c>
      <c r="J7919">
        <v>1</v>
      </c>
      <c r="K7919" s="191"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1.85</v>
      </c>
      <c r="L7919" s="192" t="str">
        <f t="shared" si="123"/>
        <v>Beer473</v>
      </c>
      <c r="M7919" s="191">
        <f>VLOOKUP(L7919,'Slope %'!C:D,2,0)</f>
        <v>0.12</v>
      </c>
    </row>
    <row r="7920" spans="1:13" x14ac:dyDescent="0.25">
      <c r="A7920">
        <v>70612</v>
      </c>
      <c r="B7920" s="58" t="s">
        <v>6212</v>
      </c>
      <c r="C7920" s="58" t="s">
        <v>410</v>
      </c>
      <c r="D7920" s="58" t="s">
        <v>411</v>
      </c>
      <c r="E7920" s="58">
        <v>473</v>
      </c>
      <c r="F7920" s="58">
        <v>24</v>
      </c>
      <c r="G7920" s="59">
        <v>5</v>
      </c>
      <c r="H7920" s="58" t="s">
        <v>2066</v>
      </c>
      <c r="I7920" s="59">
        <v>4.1500000000000004</v>
      </c>
      <c r="J7920">
        <v>1</v>
      </c>
      <c r="K7920" s="191"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1.85</v>
      </c>
      <c r="L7920" s="192" t="str">
        <f t="shared" si="123"/>
        <v>Beer473</v>
      </c>
      <c r="M7920" s="191">
        <f>VLOOKUP(L7920,'Slope %'!C:D,2,0)</f>
        <v>0.12</v>
      </c>
    </row>
    <row r="7921" spans="1:13" x14ac:dyDescent="0.25">
      <c r="A7921">
        <v>70615</v>
      </c>
      <c r="B7921" s="58" t="s">
        <v>6213</v>
      </c>
      <c r="C7921" s="58" t="s">
        <v>423</v>
      </c>
      <c r="D7921" s="58" t="s">
        <v>726</v>
      </c>
      <c r="E7921" s="58">
        <v>750</v>
      </c>
      <c r="F7921" s="58">
        <v>12</v>
      </c>
      <c r="G7921" s="59">
        <v>13.9</v>
      </c>
      <c r="H7921" s="58" t="s">
        <v>1076</v>
      </c>
      <c r="I7921" s="59">
        <v>16.989999999999998</v>
      </c>
      <c r="J7921">
        <v>1</v>
      </c>
      <c r="K7921" s="191"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8.14</v>
      </c>
      <c r="L7921" s="192" t="str">
        <f t="shared" si="123"/>
        <v>Wine750</v>
      </c>
      <c r="M7921" s="191">
        <f>VLOOKUP(L7921,'Slope %'!C:D,2,0)</f>
        <v>0.1</v>
      </c>
    </row>
    <row r="7922" spans="1:13" x14ac:dyDescent="0.25">
      <c r="A7922">
        <v>70625</v>
      </c>
      <c r="B7922" s="58" t="s">
        <v>6214</v>
      </c>
      <c r="C7922" s="58" t="s">
        <v>423</v>
      </c>
      <c r="D7922" s="58" t="s">
        <v>476</v>
      </c>
      <c r="E7922" s="58">
        <v>750</v>
      </c>
      <c r="F7922" s="58">
        <v>12</v>
      </c>
      <c r="G7922" s="59">
        <v>14.5</v>
      </c>
      <c r="H7922" s="58" t="s">
        <v>1076</v>
      </c>
      <c r="I7922" s="59">
        <v>19.989999999999998</v>
      </c>
      <c r="J7922">
        <v>1</v>
      </c>
      <c r="K7922" s="191"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8.49</v>
      </c>
      <c r="L7922" s="192" t="str">
        <f t="shared" si="123"/>
        <v>Wine750</v>
      </c>
      <c r="M7922" s="191">
        <f>VLOOKUP(L7922,'Slope %'!C:D,2,0)</f>
        <v>0.1</v>
      </c>
    </row>
    <row r="7923" spans="1:13" x14ac:dyDescent="0.25">
      <c r="A7923">
        <v>70626</v>
      </c>
      <c r="B7923" s="58" t="s">
        <v>6215</v>
      </c>
      <c r="C7923" s="58" t="s">
        <v>673</v>
      </c>
      <c r="D7923" s="58" t="s">
        <v>674</v>
      </c>
      <c r="E7923" s="58">
        <v>740</v>
      </c>
      <c r="F7923" s="58">
        <v>12</v>
      </c>
      <c r="G7923" s="59">
        <v>7</v>
      </c>
      <c r="H7923" s="58" t="s">
        <v>1399</v>
      </c>
      <c r="I7923" s="59">
        <v>5.99</v>
      </c>
      <c r="J7923">
        <v>1</v>
      </c>
      <c r="K7923" s="191"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4.04</v>
      </c>
      <c r="L7923" s="192" t="str">
        <f t="shared" si="123"/>
        <v>Ready to Drink740</v>
      </c>
      <c r="M7923" s="191">
        <f>VLOOKUP(L7923,'Slope %'!C:D,2,0)</f>
        <v>0.12</v>
      </c>
    </row>
    <row r="7924" spans="1:13" x14ac:dyDescent="0.25">
      <c r="A7924">
        <v>70626</v>
      </c>
      <c r="B7924" s="58" t="s">
        <v>6215</v>
      </c>
      <c r="C7924" s="58" t="s">
        <v>673</v>
      </c>
      <c r="D7924" s="58" t="s">
        <v>674</v>
      </c>
      <c r="E7924" s="58">
        <v>740</v>
      </c>
      <c r="F7924" s="58">
        <v>12</v>
      </c>
      <c r="G7924" s="59">
        <v>7</v>
      </c>
      <c r="H7924" s="58" t="s">
        <v>1399</v>
      </c>
      <c r="I7924" s="59">
        <v>5.99</v>
      </c>
      <c r="J7924">
        <v>1</v>
      </c>
      <c r="K7924" s="191"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4.04</v>
      </c>
      <c r="L7924" s="192" t="str">
        <f t="shared" si="123"/>
        <v>Ready to Drink740</v>
      </c>
      <c r="M7924" s="191">
        <f>VLOOKUP(L7924,'Slope %'!C:D,2,0)</f>
        <v>0.12</v>
      </c>
    </row>
    <row r="7925" spans="1:13" x14ac:dyDescent="0.25">
      <c r="A7925">
        <v>70627</v>
      </c>
      <c r="B7925" s="58" t="s">
        <v>6216</v>
      </c>
      <c r="C7925" s="58" t="s">
        <v>414</v>
      </c>
      <c r="D7925" s="58" t="s">
        <v>625</v>
      </c>
      <c r="E7925" s="58">
        <v>750</v>
      </c>
      <c r="F7925" s="58">
        <v>6</v>
      </c>
      <c r="G7925" s="59">
        <v>40</v>
      </c>
      <c r="H7925" s="58" t="s">
        <v>419</v>
      </c>
      <c r="I7925" s="59">
        <v>299.99</v>
      </c>
      <c r="J7925">
        <v>1</v>
      </c>
      <c r="K7925" s="191"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23.42</v>
      </c>
      <c r="L7925" s="192" t="str">
        <f t="shared" si="123"/>
        <v>Spirits750</v>
      </c>
      <c r="M7925" s="191">
        <f>VLOOKUP(L7925,'Slope %'!C:D,2,0)</f>
        <v>7.0000000000000007E-2</v>
      </c>
    </row>
    <row r="7926" spans="1:13" x14ac:dyDescent="0.25">
      <c r="A7926">
        <v>70629</v>
      </c>
      <c r="B7926" s="58" t="s">
        <v>6217</v>
      </c>
      <c r="C7926" s="58" t="s">
        <v>423</v>
      </c>
      <c r="D7926" s="58" t="s">
        <v>436</v>
      </c>
      <c r="E7926" s="58">
        <v>750</v>
      </c>
      <c r="F7926" s="58">
        <v>12</v>
      </c>
      <c r="G7926" s="59">
        <v>14</v>
      </c>
      <c r="H7926" s="58" t="s">
        <v>6218</v>
      </c>
      <c r="I7926" s="59">
        <v>18.989999999999998</v>
      </c>
      <c r="J7926">
        <v>1</v>
      </c>
      <c r="K7926" s="191"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8.1999999999999993</v>
      </c>
      <c r="L7926" s="192" t="str">
        <f t="shared" si="123"/>
        <v>Wine750</v>
      </c>
      <c r="M7926" s="191">
        <f>VLOOKUP(L7926,'Slope %'!C:D,2,0)</f>
        <v>0.1</v>
      </c>
    </row>
    <row r="7927" spans="1:13" x14ac:dyDescent="0.25">
      <c r="A7927">
        <v>70635</v>
      </c>
      <c r="B7927" s="58" t="s">
        <v>6216</v>
      </c>
      <c r="C7927" s="58" t="s">
        <v>414</v>
      </c>
      <c r="D7927" s="58" t="s">
        <v>625</v>
      </c>
      <c r="E7927" s="58">
        <v>50</v>
      </c>
      <c r="F7927" s="58">
        <v>60</v>
      </c>
      <c r="G7927" s="59">
        <v>40</v>
      </c>
      <c r="H7927" s="58" t="s">
        <v>419</v>
      </c>
      <c r="I7927" s="59">
        <v>29.89</v>
      </c>
      <c r="J7927">
        <v>1</v>
      </c>
      <c r="K7927" s="191"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2.13</v>
      </c>
      <c r="L7927" s="192" t="str">
        <f t="shared" si="123"/>
        <v>Spirits50</v>
      </c>
      <c r="M7927" s="191">
        <f>VLOOKUP(L7927,'Slope %'!C:D,2,0)</f>
        <v>0.1</v>
      </c>
    </row>
    <row r="7928" spans="1:13" x14ac:dyDescent="0.25">
      <c r="A7928">
        <v>70636</v>
      </c>
      <c r="B7928" s="58" t="s">
        <v>6219</v>
      </c>
      <c r="C7928" s="58" t="s">
        <v>423</v>
      </c>
      <c r="D7928" s="58" t="s">
        <v>659</v>
      </c>
      <c r="E7928" s="58">
        <v>750</v>
      </c>
      <c r="F7928" s="58">
        <v>6</v>
      </c>
      <c r="G7928" s="59">
        <v>13.9</v>
      </c>
      <c r="H7928" s="58" t="s">
        <v>608</v>
      </c>
      <c r="I7928" s="59">
        <v>19.989999999999998</v>
      </c>
      <c r="J7928">
        <v>1</v>
      </c>
      <c r="K7928" s="191"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8.14</v>
      </c>
      <c r="L7928" s="192" t="str">
        <f t="shared" si="123"/>
        <v>Wine750</v>
      </c>
      <c r="M7928" s="191">
        <f>VLOOKUP(L7928,'Slope %'!C:D,2,0)</f>
        <v>0.1</v>
      </c>
    </row>
    <row r="7929" spans="1:13" x14ac:dyDescent="0.25">
      <c r="A7929">
        <v>70639</v>
      </c>
      <c r="B7929" s="58" t="s">
        <v>6220</v>
      </c>
      <c r="C7929" s="58" t="s">
        <v>414</v>
      </c>
      <c r="D7929" s="58" t="s">
        <v>418</v>
      </c>
      <c r="E7929" s="58">
        <v>750</v>
      </c>
      <c r="F7929" s="58">
        <v>12</v>
      </c>
      <c r="G7929" s="59">
        <v>40</v>
      </c>
      <c r="H7929" s="58" t="s">
        <v>419</v>
      </c>
      <c r="I7929" s="59">
        <v>28.29</v>
      </c>
      <c r="J7929">
        <v>1</v>
      </c>
      <c r="K7929" s="191"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23.42</v>
      </c>
      <c r="L7929" s="192" t="str">
        <f t="shared" si="123"/>
        <v>Spirits750</v>
      </c>
      <c r="M7929" s="191">
        <f>VLOOKUP(L7929,'Slope %'!C:D,2,0)</f>
        <v>7.0000000000000007E-2</v>
      </c>
    </row>
    <row r="7930" spans="1:13" x14ac:dyDescent="0.25">
      <c r="A7930">
        <v>70649</v>
      </c>
      <c r="B7930" s="58" t="s">
        <v>795</v>
      </c>
      <c r="C7930" s="58" t="s">
        <v>414</v>
      </c>
      <c r="D7930" s="58" t="s">
        <v>549</v>
      </c>
      <c r="E7930" s="58">
        <v>375</v>
      </c>
      <c r="F7930" s="58">
        <v>12</v>
      </c>
      <c r="G7930" s="59">
        <v>46</v>
      </c>
      <c r="H7930" s="58" t="s">
        <v>501</v>
      </c>
      <c r="I7930" s="59">
        <v>17.989999999999998</v>
      </c>
      <c r="J7930">
        <v>1</v>
      </c>
      <c r="K7930" s="191"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15.29</v>
      </c>
      <c r="L7930" s="192" t="str">
        <f t="shared" si="123"/>
        <v>Spirits375</v>
      </c>
      <c r="M7930" s="191">
        <f>VLOOKUP(L7930,'Slope %'!C:D,2,0)</f>
        <v>0.1</v>
      </c>
    </row>
    <row r="7931" spans="1:13" x14ac:dyDescent="0.25">
      <c r="A7931">
        <v>70652</v>
      </c>
      <c r="B7931" s="58" t="s">
        <v>795</v>
      </c>
      <c r="C7931" s="58" t="s">
        <v>414</v>
      </c>
      <c r="D7931" s="58" t="s">
        <v>549</v>
      </c>
      <c r="E7931" s="58">
        <v>1140</v>
      </c>
      <c r="F7931" s="58">
        <v>6</v>
      </c>
      <c r="G7931" s="59">
        <v>46</v>
      </c>
      <c r="H7931" s="58" t="s">
        <v>501</v>
      </c>
      <c r="I7931" s="59">
        <v>45.49</v>
      </c>
      <c r="J7931">
        <v>1</v>
      </c>
      <c r="K7931" s="191"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40.94</v>
      </c>
      <c r="L7931" s="192" t="str">
        <f t="shared" si="123"/>
        <v>Spirits1140</v>
      </c>
      <c r="M7931" s="191">
        <f>VLOOKUP(L7931,'Slope %'!C:D,2,0)</f>
        <v>0.05</v>
      </c>
    </row>
    <row r="7932" spans="1:13" x14ac:dyDescent="0.25">
      <c r="A7932">
        <v>70657</v>
      </c>
      <c r="B7932" s="58" t="s">
        <v>795</v>
      </c>
      <c r="C7932" s="58" t="s">
        <v>414</v>
      </c>
      <c r="D7932" s="58" t="s">
        <v>549</v>
      </c>
      <c r="E7932" s="58">
        <v>750</v>
      </c>
      <c r="F7932" s="58">
        <v>12</v>
      </c>
      <c r="G7932" s="59">
        <v>46</v>
      </c>
      <c r="H7932" s="58" t="s">
        <v>501</v>
      </c>
      <c r="I7932" s="59">
        <v>31.99</v>
      </c>
      <c r="J7932">
        <v>1</v>
      </c>
      <c r="K7932" s="191"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26.93</v>
      </c>
      <c r="L7932" s="192" t="str">
        <f t="shared" si="123"/>
        <v>Spirits750</v>
      </c>
      <c r="M7932" s="191">
        <f>VLOOKUP(L7932,'Slope %'!C:D,2,0)</f>
        <v>7.0000000000000007E-2</v>
      </c>
    </row>
    <row r="7933" spans="1:13" x14ac:dyDescent="0.25">
      <c r="A7933">
        <v>70661</v>
      </c>
      <c r="B7933" s="58" t="s">
        <v>6221</v>
      </c>
      <c r="C7933" s="58" t="s">
        <v>410</v>
      </c>
      <c r="D7933" s="58" t="s">
        <v>411</v>
      </c>
      <c r="E7933" s="58">
        <v>8520</v>
      </c>
      <c r="F7933" s="58">
        <v>1</v>
      </c>
      <c r="G7933" s="59">
        <v>4.5</v>
      </c>
      <c r="H7933" s="58" t="s">
        <v>516</v>
      </c>
      <c r="I7933" s="59">
        <v>49.99</v>
      </c>
      <c r="J7933">
        <v>24</v>
      </c>
      <c r="K7933" s="191"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29.93</v>
      </c>
      <c r="L7933" s="192" t="str">
        <f t="shared" si="123"/>
        <v>Beer8520</v>
      </c>
      <c r="M7933" s="191">
        <f>VLOOKUP(L7933,'Slope %'!C:D,2,0)</f>
        <v>0.05</v>
      </c>
    </row>
    <row r="7934" spans="1:13" x14ac:dyDescent="0.25">
      <c r="A7934">
        <v>70661</v>
      </c>
      <c r="B7934" s="58" t="s">
        <v>6221</v>
      </c>
      <c r="C7934" s="58" t="s">
        <v>410</v>
      </c>
      <c r="D7934" s="58" t="s">
        <v>411</v>
      </c>
      <c r="E7934" s="58">
        <v>8520</v>
      </c>
      <c r="F7934" s="58">
        <v>1</v>
      </c>
      <c r="G7934" s="59">
        <v>4.5</v>
      </c>
      <c r="H7934" s="58" t="s">
        <v>516</v>
      </c>
      <c r="I7934" s="59">
        <v>49.99</v>
      </c>
      <c r="J7934">
        <v>24</v>
      </c>
      <c r="K7934" s="191"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29.93</v>
      </c>
      <c r="L7934" s="192" t="str">
        <f t="shared" si="123"/>
        <v>Beer8520</v>
      </c>
      <c r="M7934" s="191">
        <f>VLOOKUP(L7934,'Slope %'!C:D,2,0)</f>
        <v>0.05</v>
      </c>
    </row>
    <row r="7935" spans="1:13" x14ac:dyDescent="0.25">
      <c r="A7935">
        <v>70663</v>
      </c>
      <c r="B7935" s="58" t="s">
        <v>6222</v>
      </c>
      <c r="C7935" s="58" t="s">
        <v>673</v>
      </c>
      <c r="D7935" s="58" t="s">
        <v>750</v>
      </c>
      <c r="E7935" s="58">
        <v>473</v>
      </c>
      <c r="F7935" s="58">
        <v>24</v>
      </c>
      <c r="G7935" s="59">
        <v>9</v>
      </c>
      <c r="H7935" s="58" t="s">
        <v>2506</v>
      </c>
      <c r="I7935" s="59">
        <v>4.3899999999999997</v>
      </c>
      <c r="J7935">
        <v>1</v>
      </c>
      <c r="K7935" s="191"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3.52</v>
      </c>
      <c r="L7935" s="192" t="str">
        <f t="shared" si="123"/>
        <v>Ready to Drink473</v>
      </c>
      <c r="M7935" s="191">
        <f>VLOOKUP(L7935,'Slope %'!C:D,2,0)</f>
        <v>0.12</v>
      </c>
    </row>
    <row r="7936" spans="1:13" x14ac:dyDescent="0.25">
      <c r="A7936">
        <v>70671</v>
      </c>
      <c r="B7936" s="58" t="s">
        <v>6223</v>
      </c>
      <c r="C7936" s="58" t="s">
        <v>410</v>
      </c>
      <c r="D7936" s="58" t="s">
        <v>717</v>
      </c>
      <c r="E7936" s="58">
        <v>473</v>
      </c>
      <c r="F7936" s="58">
        <v>24</v>
      </c>
      <c r="G7936" s="59">
        <v>6.3</v>
      </c>
      <c r="H7936" s="58" t="s">
        <v>1813</v>
      </c>
      <c r="I7936" s="59">
        <v>4.29</v>
      </c>
      <c r="J7936">
        <v>1</v>
      </c>
      <c r="K7936" s="191"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2.33</v>
      </c>
      <c r="L7936" s="192" t="str">
        <f t="shared" si="123"/>
        <v>Beer473</v>
      </c>
      <c r="M7936" s="191">
        <f>VLOOKUP(L7936,'Slope %'!C:D,2,0)</f>
        <v>0.12</v>
      </c>
    </row>
    <row r="7937" spans="1:13" x14ac:dyDescent="0.25">
      <c r="A7937">
        <v>70671</v>
      </c>
      <c r="B7937" s="58" t="s">
        <v>6223</v>
      </c>
      <c r="C7937" s="58" t="s">
        <v>410</v>
      </c>
      <c r="D7937" s="58" t="s">
        <v>717</v>
      </c>
      <c r="E7937" s="58">
        <v>473</v>
      </c>
      <c r="F7937" s="58">
        <v>24</v>
      </c>
      <c r="G7937" s="59">
        <v>6.3</v>
      </c>
      <c r="H7937" s="58" t="s">
        <v>1813</v>
      </c>
      <c r="I7937" s="59">
        <v>4.29</v>
      </c>
      <c r="J7937">
        <v>1</v>
      </c>
      <c r="K7937" s="191"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2.33</v>
      </c>
      <c r="L7937" s="192" t="str">
        <f t="shared" si="123"/>
        <v>Beer473</v>
      </c>
      <c r="M7937" s="191">
        <f>VLOOKUP(L7937,'Slope %'!C:D,2,0)</f>
        <v>0.12</v>
      </c>
    </row>
    <row r="7938" spans="1:13" x14ac:dyDescent="0.25">
      <c r="A7938">
        <v>70672</v>
      </c>
      <c r="B7938" s="58" t="s">
        <v>6224</v>
      </c>
      <c r="C7938" s="58" t="s">
        <v>410</v>
      </c>
      <c r="D7938" s="58" t="s">
        <v>717</v>
      </c>
      <c r="E7938" s="58">
        <v>473</v>
      </c>
      <c r="F7938" s="58">
        <v>24</v>
      </c>
      <c r="G7938" s="59">
        <v>6.2</v>
      </c>
      <c r="H7938" s="58" t="s">
        <v>1887</v>
      </c>
      <c r="I7938" s="59">
        <v>4.6900000000000004</v>
      </c>
      <c r="J7938">
        <v>1</v>
      </c>
      <c r="K7938" s="191"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2.29</v>
      </c>
      <c r="L7938" s="192" t="str">
        <f t="shared" si="123"/>
        <v>Beer473</v>
      </c>
      <c r="M7938" s="191">
        <f>VLOOKUP(L7938,'Slope %'!C:D,2,0)</f>
        <v>0.12</v>
      </c>
    </row>
    <row r="7939" spans="1:13" x14ac:dyDescent="0.25">
      <c r="A7939">
        <v>70672</v>
      </c>
      <c r="B7939" s="58" t="s">
        <v>6224</v>
      </c>
      <c r="C7939" s="58" t="s">
        <v>410</v>
      </c>
      <c r="D7939" s="58" t="s">
        <v>717</v>
      </c>
      <c r="E7939" s="58">
        <v>473</v>
      </c>
      <c r="F7939" s="58">
        <v>24</v>
      </c>
      <c r="G7939" s="59">
        <v>6.2</v>
      </c>
      <c r="H7939" s="58" t="s">
        <v>1887</v>
      </c>
      <c r="I7939" s="59">
        <v>4.6900000000000004</v>
      </c>
      <c r="J7939">
        <v>1</v>
      </c>
      <c r="K7939" s="191"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2.29</v>
      </c>
      <c r="L7939" s="192" t="str">
        <f t="shared" ref="L7939:L8002" si="124">(_xlfn.CONCAT(C7939,E7939))</f>
        <v>Beer473</v>
      </c>
      <c r="M7939" s="191">
        <f>VLOOKUP(L7939,'Slope %'!C:D,2,0)</f>
        <v>0.12</v>
      </c>
    </row>
    <row r="7940" spans="1:13" x14ac:dyDescent="0.25">
      <c r="A7940">
        <v>70678</v>
      </c>
      <c r="B7940" s="58" t="s">
        <v>6225</v>
      </c>
      <c r="C7940" s="58" t="s">
        <v>410</v>
      </c>
      <c r="D7940" s="58" t="s">
        <v>621</v>
      </c>
      <c r="E7940" s="58">
        <v>473</v>
      </c>
      <c r="F7940" s="58">
        <v>24</v>
      </c>
      <c r="G7940" s="59">
        <v>4</v>
      </c>
      <c r="H7940" s="58" t="s">
        <v>1813</v>
      </c>
      <c r="I7940" s="59">
        <v>3.99</v>
      </c>
      <c r="J7940">
        <v>1</v>
      </c>
      <c r="K7940" s="191"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1.48</v>
      </c>
      <c r="L7940" s="192" t="str">
        <f t="shared" si="124"/>
        <v>Beer473</v>
      </c>
      <c r="M7940" s="191">
        <f>VLOOKUP(L7940,'Slope %'!C:D,2,0)</f>
        <v>0.12</v>
      </c>
    </row>
    <row r="7941" spans="1:13" x14ac:dyDescent="0.25">
      <c r="A7941">
        <v>70678</v>
      </c>
      <c r="B7941" s="58" t="s">
        <v>6225</v>
      </c>
      <c r="C7941" s="58" t="s">
        <v>410</v>
      </c>
      <c r="D7941" s="58" t="s">
        <v>621</v>
      </c>
      <c r="E7941" s="58">
        <v>473</v>
      </c>
      <c r="F7941" s="58">
        <v>24</v>
      </c>
      <c r="G7941" s="59">
        <v>4</v>
      </c>
      <c r="H7941" s="58" t="s">
        <v>1813</v>
      </c>
      <c r="I7941" s="59">
        <v>3.99</v>
      </c>
      <c r="J7941">
        <v>1</v>
      </c>
      <c r="K7941" s="191"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1.48</v>
      </c>
      <c r="L7941" s="192" t="str">
        <f t="shared" si="124"/>
        <v>Beer473</v>
      </c>
      <c r="M7941" s="191">
        <f>VLOOKUP(L7941,'Slope %'!C:D,2,0)</f>
        <v>0.12</v>
      </c>
    </row>
    <row r="7942" spans="1:13" x14ac:dyDescent="0.25">
      <c r="A7942">
        <v>70684</v>
      </c>
      <c r="B7942" s="58" t="s">
        <v>6226</v>
      </c>
      <c r="C7942" s="58" t="s">
        <v>410</v>
      </c>
      <c r="D7942" s="58" t="s">
        <v>621</v>
      </c>
      <c r="E7942" s="58">
        <v>4260</v>
      </c>
      <c r="F7942" s="58">
        <v>1</v>
      </c>
      <c r="G7942" s="59">
        <v>4</v>
      </c>
      <c r="H7942" s="58" t="s">
        <v>516</v>
      </c>
      <c r="I7942" s="59">
        <v>26.99</v>
      </c>
      <c r="J7942">
        <v>12</v>
      </c>
      <c r="K7942" s="191"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13.3</v>
      </c>
      <c r="L7942" s="192" t="str">
        <f t="shared" si="124"/>
        <v>Beer4260</v>
      </c>
      <c r="M7942" s="191">
        <f>VLOOKUP(L7942,'Slope %'!C:D,2,0)</f>
        <v>7.0000000000000007E-2</v>
      </c>
    </row>
    <row r="7943" spans="1:13" x14ac:dyDescent="0.25">
      <c r="A7943">
        <v>70684</v>
      </c>
      <c r="B7943" s="58" t="s">
        <v>6226</v>
      </c>
      <c r="C7943" s="58" t="s">
        <v>410</v>
      </c>
      <c r="D7943" s="58" t="s">
        <v>621</v>
      </c>
      <c r="E7943" s="58">
        <v>4260</v>
      </c>
      <c r="F7943" s="58">
        <v>1</v>
      </c>
      <c r="G7943" s="59">
        <v>4</v>
      </c>
      <c r="H7943" s="58" t="s">
        <v>516</v>
      </c>
      <c r="I7943" s="59">
        <v>26.99</v>
      </c>
      <c r="J7943">
        <v>12</v>
      </c>
      <c r="K7943" s="191"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13.3</v>
      </c>
      <c r="L7943" s="192" t="str">
        <f t="shared" si="124"/>
        <v>Beer4260</v>
      </c>
      <c r="M7943" s="191">
        <f>VLOOKUP(L7943,'Slope %'!C:D,2,0)</f>
        <v>7.0000000000000007E-2</v>
      </c>
    </row>
    <row r="7944" spans="1:13" x14ac:dyDescent="0.25">
      <c r="A7944">
        <v>70685</v>
      </c>
      <c r="B7944" s="58" t="s">
        <v>6227</v>
      </c>
      <c r="C7944" s="58" t="s">
        <v>410</v>
      </c>
      <c r="D7944" s="58" t="s">
        <v>677</v>
      </c>
      <c r="E7944" s="58">
        <v>473</v>
      </c>
      <c r="F7944" s="58">
        <v>24</v>
      </c>
      <c r="G7944" s="59">
        <v>5</v>
      </c>
      <c r="H7944" s="58" t="s">
        <v>516</v>
      </c>
      <c r="I7944" s="59">
        <v>4.3899999999999997</v>
      </c>
      <c r="J7944">
        <v>1</v>
      </c>
      <c r="K7944" s="191"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1.85</v>
      </c>
      <c r="L7944" s="192" t="str">
        <f t="shared" si="124"/>
        <v>Beer473</v>
      </c>
      <c r="M7944" s="191">
        <f>VLOOKUP(L7944,'Slope %'!C:D,2,0)</f>
        <v>0.12</v>
      </c>
    </row>
    <row r="7945" spans="1:13" x14ac:dyDescent="0.25">
      <c r="A7945">
        <v>70685</v>
      </c>
      <c r="B7945" s="58" t="s">
        <v>6227</v>
      </c>
      <c r="C7945" s="58" t="s">
        <v>410</v>
      </c>
      <c r="D7945" s="58" t="s">
        <v>677</v>
      </c>
      <c r="E7945" s="58">
        <v>473</v>
      </c>
      <c r="F7945" s="58">
        <v>24</v>
      </c>
      <c r="G7945" s="59">
        <v>5</v>
      </c>
      <c r="H7945" s="58" t="s">
        <v>516</v>
      </c>
      <c r="I7945" s="59">
        <v>4.3899999999999997</v>
      </c>
      <c r="J7945">
        <v>1</v>
      </c>
      <c r="K7945" s="191"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1.85</v>
      </c>
      <c r="L7945" s="192" t="str">
        <f t="shared" si="124"/>
        <v>Beer473</v>
      </c>
      <c r="M7945" s="191">
        <f>VLOOKUP(L7945,'Slope %'!C:D,2,0)</f>
        <v>0.12</v>
      </c>
    </row>
    <row r="7946" spans="1:13" x14ac:dyDescent="0.25">
      <c r="A7946">
        <v>70686</v>
      </c>
      <c r="B7946" s="58" t="s">
        <v>6228</v>
      </c>
      <c r="C7946" s="58" t="s">
        <v>673</v>
      </c>
      <c r="D7946" s="58" t="s">
        <v>1091</v>
      </c>
      <c r="E7946" s="58">
        <v>1420</v>
      </c>
      <c r="F7946" s="58">
        <v>6</v>
      </c>
      <c r="G7946" s="59">
        <v>4</v>
      </c>
      <c r="H7946" s="58" t="s">
        <v>1200</v>
      </c>
      <c r="I7946" s="59">
        <v>12.99</v>
      </c>
      <c r="J7946">
        <v>4</v>
      </c>
      <c r="K7946" s="191"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4.43</v>
      </c>
      <c r="L7946" s="192" t="str">
        <f t="shared" si="124"/>
        <v>Ready to Drink1420</v>
      </c>
      <c r="M7946" s="191">
        <f>VLOOKUP(L7946,'Slope %'!C:D,2,0)</f>
        <v>0.12</v>
      </c>
    </row>
    <row r="7947" spans="1:13" x14ac:dyDescent="0.25">
      <c r="A7947">
        <v>70686</v>
      </c>
      <c r="B7947" s="58" t="s">
        <v>6228</v>
      </c>
      <c r="C7947" s="58" t="s">
        <v>673</v>
      </c>
      <c r="D7947" s="58" t="s">
        <v>1091</v>
      </c>
      <c r="E7947" s="58">
        <v>1420</v>
      </c>
      <c r="F7947" s="58">
        <v>6</v>
      </c>
      <c r="G7947" s="59">
        <v>4</v>
      </c>
      <c r="H7947" s="58" t="s">
        <v>1200</v>
      </c>
      <c r="I7947" s="59">
        <v>12.99</v>
      </c>
      <c r="J7947">
        <v>4</v>
      </c>
      <c r="K7947" s="191"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4.43</v>
      </c>
      <c r="L7947" s="192" t="str">
        <f t="shared" si="124"/>
        <v>Ready to Drink1420</v>
      </c>
      <c r="M7947" s="191">
        <f>VLOOKUP(L7947,'Slope %'!C:D,2,0)</f>
        <v>0.12</v>
      </c>
    </row>
    <row r="7948" spans="1:13" x14ac:dyDescent="0.25">
      <c r="A7948">
        <v>70687</v>
      </c>
      <c r="B7948" s="58" t="s">
        <v>6229</v>
      </c>
      <c r="C7948" s="58" t="s">
        <v>673</v>
      </c>
      <c r="D7948" s="58" t="s">
        <v>1091</v>
      </c>
      <c r="E7948" s="58">
        <v>1420</v>
      </c>
      <c r="F7948" s="58">
        <v>6</v>
      </c>
      <c r="G7948" s="59">
        <v>4</v>
      </c>
      <c r="H7948" s="58" t="s">
        <v>1200</v>
      </c>
      <c r="I7948" s="59">
        <v>12.99</v>
      </c>
      <c r="J7948">
        <v>4</v>
      </c>
      <c r="K7948" s="191"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4.43</v>
      </c>
      <c r="L7948" s="192" t="str">
        <f t="shared" si="124"/>
        <v>Ready to Drink1420</v>
      </c>
      <c r="M7948" s="191">
        <f>VLOOKUP(L7948,'Slope %'!C:D,2,0)</f>
        <v>0.12</v>
      </c>
    </row>
    <row r="7949" spans="1:13" x14ac:dyDescent="0.25">
      <c r="A7949">
        <v>70687</v>
      </c>
      <c r="B7949" s="58" t="s">
        <v>6229</v>
      </c>
      <c r="C7949" s="58" t="s">
        <v>673</v>
      </c>
      <c r="D7949" s="58" t="s">
        <v>1091</v>
      </c>
      <c r="E7949" s="58">
        <v>1420</v>
      </c>
      <c r="F7949" s="58">
        <v>6</v>
      </c>
      <c r="G7949" s="59">
        <v>4</v>
      </c>
      <c r="H7949" s="58" t="s">
        <v>1200</v>
      </c>
      <c r="I7949" s="59">
        <v>12.99</v>
      </c>
      <c r="J7949">
        <v>4</v>
      </c>
      <c r="K7949" s="191"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4.43</v>
      </c>
      <c r="L7949" s="192" t="str">
        <f t="shared" si="124"/>
        <v>Ready to Drink1420</v>
      </c>
      <c r="M7949" s="191">
        <f>VLOOKUP(L7949,'Slope %'!C:D,2,0)</f>
        <v>0.12</v>
      </c>
    </row>
    <row r="7950" spans="1:13" x14ac:dyDescent="0.25">
      <c r="A7950">
        <v>70688</v>
      </c>
      <c r="B7950" s="58" t="s">
        <v>6230</v>
      </c>
      <c r="C7950" s="58" t="s">
        <v>673</v>
      </c>
      <c r="D7950" s="58" t="s">
        <v>1091</v>
      </c>
      <c r="E7950" s="58">
        <v>1420</v>
      </c>
      <c r="F7950" s="58">
        <v>6</v>
      </c>
      <c r="G7950" s="59">
        <v>4</v>
      </c>
      <c r="H7950" s="58" t="s">
        <v>1200</v>
      </c>
      <c r="I7950" s="59">
        <v>12.99</v>
      </c>
      <c r="J7950">
        <v>4</v>
      </c>
      <c r="K7950" s="191"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4.43</v>
      </c>
      <c r="L7950" s="192" t="str">
        <f t="shared" si="124"/>
        <v>Ready to Drink1420</v>
      </c>
      <c r="M7950" s="191">
        <f>VLOOKUP(L7950,'Slope %'!C:D,2,0)</f>
        <v>0.12</v>
      </c>
    </row>
    <row r="7951" spans="1:13" x14ac:dyDescent="0.25">
      <c r="A7951">
        <v>70688</v>
      </c>
      <c r="B7951" s="58" t="s">
        <v>6230</v>
      </c>
      <c r="C7951" s="58" t="s">
        <v>673</v>
      </c>
      <c r="D7951" s="58" t="s">
        <v>1091</v>
      </c>
      <c r="E7951" s="58">
        <v>1420</v>
      </c>
      <c r="F7951" s="58">
        <v>6</v>
      </c>
      <c r="G7951" s="59">
        <v>4</v>
      </c>
      <c r="H7951" s="58" t="s">
        <v>1200</v>
      </c>
      <c r="I7951" s="59">
        <v>12.99</v>
      </c>
      <c r="J7951">
        <v>4</v>
      </c>
      <c r="K7951" s="191"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4.43</v>
      </c>
      <c r="L7951" s="192" t="str">
        <f t="shared" si="124"/>
        <v>Ready to Drink1420</v>
      </c>
      <c r="M7951" s="191">
        <f>VLOOKUP(L7951,'Slope %'!C:D,2,0)</f>
        <v>0.12</v>
      </c>
    </row>
    <row r="7952" spans="1:13" x14ac:dyDescent="0.25">
      <c r="A7952">
        <v>70689</v>
      </c>
      <c r="B7952" s="58" t="s">
        <v>6231</v>
      </c>
      <c r="C7952" s="58" t="s">
        <v>410</v>
      </c>
      <c r="D7952" s="58" t="s">
        <v>677</v>
      </c>
      <c r="E7952" s="58">
        <v>568</v>
      </c>
      <c r="F7952" s="58">
        <v>24</v>
      </c>
      <c r="G7952" s="59">
        <v>5.2</v>
      </c>
      <c r="H7952" s="58" t="s">
        <v>1695</v>
      </c>
      <c r="I7952" s="59">
        <v>4.79</v>
      </c>
      <c r="J7952">
        <v>1</v>
      </c>
      <c r="K7952" s="191"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2.31</v>
      </c>
      <c r="L7952" s="192" t="str">
        <f t="shared" si="124"/>
        <v>Beer568</v>
      </c>
      <c r="M7952" s="191">
        <f>VLOOKUP(L7952,'Slope %'!C:D,2,0)</f>
        <v>0.12</v>
      </c>
    </row>
    <row r="7953" spans="1:13" x14ac:dyDescent="0.25">
      <c r="A7953">
        <v>70690</v>
      </c>
      <c r="B7953" s="58" t="s">
        <v>6232</v>
      </c>
      <c r="C7953" s="58" t="s">
        <v>410</v>
      </c>
      <c r="D7953" s="58" t="s">
        <v>677</v>
      </c>
      <c r="E7953" s="58">
        <v>473</v>
      </c>
      <c r="F7953" s="58">
        <v>24</v>
      </c>
      <c r="G7953" s="59">
        <v>5</v>
      </c>
      <c r="H7953" s="58" t="s">
        <v>448</v>
      </c>
      <c r="I7953" s="59">
        <v>4.49</v>
      </c>
      <c r="J7953">
        <v>1</v>
      </c>
      <c r="K7953" s="191"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1.85</v>
      </c>
      <c r="L7953" s="192" t="str">
        <f t="shared" si="124"/>
        <v>Beer473</v>
      </c>
      <c r="M7953" s="191">
        <f>VLOOKUP(L7953,'Slope %'!C:D,2,0)</f>
        <v>0.12</v>
      </c>
    </row>
    <row r="7954" spans="1:13" x14ac:dyDescent="0.25">
      <c r="A7954">
        <v>70691</v>
      </c>
      <c r="B7954" s="58" t="s">
        <v>6233</v>
      </c>
      <c r="C7954" s="58" t="s">
        <v>673</v>
      </c>
      <c r="D7954" s="58" t="s">
        <v>674</v>
      </c>
      <c r="E7954" s="58">
        <v>341</v>
      </c>
      <c r="F7954" s="58">
        <v>24</v>
      </c>
      <c r="G7954" s="59">
        <v>7</v>
      </c>
      <c r="H7954" s="58" t="s">
        <v>1399</v>
      </c>
      <c r="I7954" s="59">
        <v>2.99</v>
      </c>
      <c r="J7954">
        <v>1</v>
      </c>
      <c r="K7954" s="191"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2.12</v>
      </c>
      <c r="L7954" s="192" t="str">
        <f t="shared" si="124"/>
        <v>Ready to Drink341</v>
      </c>
      <c r="M7954" s="191">
        <f>VLOOKUP(L7954,'Slope %'!C:D,2,0)</f>
        <v>0.12</v>
      </c>
    </row>
    <row r="7955" spans="1:13" x14ac:dyDescent="0.25">
      <c r="A7955">
        <v>70691</v>
      </c>
      <c r="B7955" s="58" t="s">
        <v>6233</v>
      </c>
      <c r="C7955" s="58" t="s">
        <v>673</v>
      </c>
      <c r="D7955" s="58" t="s">
        <v>674</v>
      </c>
      <c r="E7955" s="58">
        <v>341</v>
      </c>
      <c r="F7955" s="58">
        <v>24</v>
      </c>
      <c r="G7955" s="59">
        <v>7</v>
      </c>
      <c r="H7955" s="58" t="s">
        <v>1399</v>
      </c>
      <c r="I7955" s="59">
        <v>2.99</v>
      </c>
      <c r="J7955">
        <v>1</v>
      </c>
      <c r="K7955" s="191"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2.12</v>
      </c>
      <c r="L7955" s="192" t="str">
        <f t="shared" si="124"/>
        <v>Ready to Drink341</v>
      </c>
      <c r="M7955" s="191">
        <f>VLOOKUP(L7955,'Slope %'!C:D,2,0)</f>
        <v>0.12</v>
      </c>
    </row>
    <row r="7956" spans="1:13" x14ac:dyDescent="0.25">
      <c r="A7956">
        <v>70692</v>
      </c>
      <c r="B7956" s="58" t="s">
        <v>6234</v>
      </c>
      <c r="C7956" s="58" t="s">
        <v>673</v>
      </c>
      <c r="D7956" s="58" t="s">
        <v>1122</v>
      </c>
      <c r="E7956" s="58">
        <v>4260</v>
      </c>
      <c r="F7956" s="58">
        <v>1</v>
      </c>
      <c r="G7956" s="59">
        <v>5</v>
      </c>
      <c r="H7956" s="58" t="s">
        <v>1399</v>
      </c>
      <c r="I7956" s="59">
        <v>34.29</v>
      </c>
      <c r="J7956">
        <v>12</v>
      </c>
      <c r="K7956" s="191"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16.63</v>
      </c>
      <c r="L7956" s="192" t="str">
        <f t="shared" si="124"/>
        <v>Ready to Drink4260</v>
      </c>
      <c r="M7956" s="191">
        <f>VLOOKUP(L7956,'Slope %'!C:D,2,0)</f>
        <v>7.0000000000000007E-2</v>
      </c>
    </row>
    <row r="7957" spans="1:13" x14ac:dyDescent="0.25">
      <c r="A7957">
        <v>70692</v>
      </c>
      <c r="B7957" s="58" t="s">
        <v>6234</v>
      </c>
      <c r="C7957" s="58" t="s">
        <v>673</v>
      </c>
      <c r="D7957" s="58" t="s">
        <v>1122</v>
      </c>
      <c r="E7957" s="58">
        <v>4260</v>
      </c>
      <c r="F7957" s="58">
        <v>1</v>
      </c>
      <c r="G7957" s="59">
        <v>5</v>
      </c>
      <c r="H7957" s="58" t="s">
        <v>1399</v>
      </c>
      <c r="I7957" s="59">
        <v>34.29</v>
      </c>
      <c r="J7957">
        <v>12</v>
      </c>
      <c r="K7957" s="191"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16.63</v>
      </c>
      <c r="L7957" s="192" t="str">
        <f t="shared" si="124"/>
        <v>Ready to Drink4260</v>
      </c>
      <c r="M7957" s="191">
        <f>VLOOKUP(L7957,'Slope %'!C:D,2,0)</f>
        <v>7.0000000000000007E-2</v>
      </c>
    </row>
    <row r="7958" spans="1:13" x14ac:dyDescent="0.25">
      <c r="A7958">
        <v>70693</v>
      </c>
      <c r="B7958" s="58" t="s">
        <v>6235</v>
      </c>
      <c r="C7958" s="58" t="s">
        <v>414</v>
      </c>
      <c r="D7958" s="58" t="s">
        <v>3087</v>
      </c>
      <c r="E7958" s="58">
        <v>375</v>
      </c>
      <c r="F7958" s="58">
        <v>20</v>
      </c>
      <c r="G7958" s="59">
        <v>12</v>
      </c>
      <c r="H7958" s="58" t="s">
        <v>684</v>
      </c>
      <c r="I7958" s="59">
        <v>11.39</v>
      </c>
      <c r="J7958">
        <v>1</v>
      </c>
      <c r="K7958" s="191"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3.99</v>
      </c>
      <c r="L7958" s="192" t="str">
        <f t="shared" si="124"/>
        <v>Spirits375</v>
      </c>
      <c r="M7958" s="191">
        <f>VLOOKUP(L7958,'Slope %'!C:D,2,0)</f>
        <v>0.1</v>
      </c>
    </row>
    <row r="7959" spans="1:13" x14ac:dyDescent="0.25">
      <c r="A7959">
        <v>70694</v>
      </c>
      <c r="B7959" s="58" t="s">
        <v>6236</v>
      </c>
      <c r="C7959" s="58" t="s">
        <v>673</v>
      </c>
      <c r="D7959" s="58" t="s">
        <v>674</v>
      </c>
      <c r="E7959" s="58">
        <v>473</v>
      </c>
      <c r="F7959" s="58">
        <v>24</v>
      </c>
      <c r="G7959" s="59">
        <v>5</v>
      </c>
      <c r="H7959" s="58" t="s">
        <v>4157</v>
      </c>
      <c r="I7959" s="59">
        <v>5.59</v>
      </c>
      <c r="J7959">
        <v>1</v>
      </c>
      <c r="K7959" s="191"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1.96</v>
      </c>
      <c r="L7959" s="192" t="str">
        <f t="shared" si="124"/>
        <v>Ready to Drink473</v>
      </c>
      <c r="M7959" s="191">
        <f>VLOOKUP(L7959,'Slope %'!C:D,2,0)</f>
        <v>0.12</v>
      </c>
    </row>
    <row r="7960" spans="1:13" x14ac:dyDescent="0.25">
      <c r="A7960">
        <v>70694</v>
      </c>
      <c r="B7960" s="58" t="s">
        <v>6236</v>
      </c>
      <c r="C7960" s="58" t="s">
        <v>673</v>
      </c>
      <c r="D7960" s="58" t="s">
        <v>674</v>
      </c>
      <c r="E7960" s="58">
        <v>473</v>
      </c>
      <c r="F7960" s="58">
        <v>24</v>
      </c>
      <c r="G7960" s="59">
        <v>5</v>
      </c>
      <c r="H7960" s="58" t="s">
        <v>4157</v>
      </c>
      <c r="I7960" s="59">
        <v>5.59</v>
      </c>
      <c r="J7960">
        <v>1</v>
      </c>
      <c r="K7960" s="191"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1.96</v>
      </c>
      <c r="L7960" s="192" t="str">
        <f t="shared" si="124"/>
        <v>Ready to Drink473</v>
      </c>
      <c r="M7960" s="191">
        <f>VLOOKUP(L7960,'Slope %'!C:D,2,0)</f>
        <v>0.12</v>
      </c>
    </row>
    <row r="7961" spans="1:13" x14ac:dyDescent="0.25">
      <c r="A7961">
        <v>70696</v>
      </c>
      <c r="B7961" s="58" t="s">
        <v>3413</v>
      </c>
      <c r="C7961" s="58" t="s">
        <v>414</v>
      </c>
      <c r="D7961" s="58" t="s">
        <v>1515</v>
      </c>
      <c r="E7961" s="58">
        <v>750</v>
      </c>
      <c r="F7961" s="58">
        <v>12</v>
      </c>
      <c r="G7961" s="59">
        <v>16.5</v>
      </c>
      <c r="H7961" s="58" t="s">
        <v>684</v>
      </c>
      <c r="I7961" s="59">
        <v>20.99</v>
      </c>
      <c r="J7961">
        <v>1</v>
      </c>
      <c r="K7961" s="191"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9.66</v>
      </c>
      <c r="L7961" s="192" t="str">
        <f t="shared" si="124"/>
        <v>Spirits750</v>
      </c>
      <c r="M7961" s="191">
        <f>VLOOKUP(L7961,'Slope %'!C:D,2,0)</f>
        <v>7.0000000000000007E-2</v>
      </c>
    </row>
    <row r="7962" spans="1:13" x14ac:dyDescent="0.25">
      <c r="A7962">
        <v>70697</v>
      </c>
      <c r="B7962" s="58" t="s">
        <v>6237</v>
      </c>
      <c r="C7962" s="58" t="s">
        <v>414</v>
      </c>
      <c r="D7962" s="58" t="s">
        <v>3087</v>
      </c>
      <c r="E7962" s="58">
        <v>375</v>
      </c>
      <c r="F7962" s="58">
        <v>12</v>
      </c>
      <c r="G7962" s="59">
        <v>12</v>
      </c>
      <c r="H7962" s="58" t="s">
        <v>684</v>
      </c>
      <c r="I7962" s="59">
        <v>11.29</v>
      </c>
      <c r="J7962">
        <v>1</v>
      </c>
      <c r="K7962" s="191"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3.99</v>
      </c>
      <c r="L7962" s="192" t="str">
        <f t="shared" si="124"/>
        <v>Spirits375</v>
      </c>
      <c r="M7962" s="191">
        <f>VLOOKUP(L7962,'Slope %'!C:D,2,0)</f>
        <v>0.1</v>
      </c>
    </row>
    <row r="7963" spans="1:13" x14ac:dyDescent="0.25">
      <c r="A7963">
        <v>70698</v>
      </c>
      <c r="B7963" s="58" t="s">
        <v>6238</v>
      </c>
      <c r="C7963" s="58" t="s">
        <v>423</v>
      </c>
      <c r="D7963" s="58" t="s">
        <v>639</v>
      </c>
      <c r="E7963" s="58">
        <v>750</v>
      </c>
      <c r="F7963" s="58">
        <v>6</v>
      </c>
      <c r="G7963" s="59">
        <v>14.5</v>
      </c>
      <c r="H7963" s="58" t="s">
        <v>608</v>
      </c>
      <c r="I7963" s="59">
        <v>73.989999999999995</v>
      </c>
      <c r="J7963">
        <v>1</v>
      </c>
      <c r="K7963" s="191"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8.49</v>
      </c>
      <c r="L7963" s="192" t="str">
        <f t="shared" si="124"/>
        <v>Wine750</v>
      </c>
      <c r="M7963" s="191">
        <f>VLOOKUP(L7963,'Slope %'!C:D,2,0)</f>
        <v>0.1</v>
      </c>
    </row>
    <row r="7964" spans="1:13" x14ac:dyDescent="0.25">
      <c r="A7964">
        <v>70699</v>
      </c>
      <c r="B7964" s="58" t="s">
        <v>6239</v>
      </c>
      <c r="C7964" s="58" t="s">
        <v>414</v>
      </c>
      <c r="D7964" s="58" t="s">
        <v>3087</v>
      </c>
      <c r="E7964" s="58">
        <v>375</v>
      </c>
      <c r="F7964" s="58">
        <v>12</v>
      </c>
      <c r="G7964" s="59">
        <v>12</v>
      </c>
      <c r="H7964" s="58" t="s">
        <v>684</v>
      </c>
      <c r="I7964" s="59">
        <v>11.29</v>
      </c>
      <c r="J7964">
        <v>1</v>
      </c>
      <c r="K7964" s="191"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3.99</v>
      </c>
      <c r="L7964" s="192" t="str">
        <f t="shared" si="124"/>
        <v>Spirits375</v>
      </c>
      <c r="M7964" s="191">
        <f>VLOOKUP(L7964,'Slope %'!C:D,2,0)</f>
        <v>0.1</v>
      </c>
    </row>
    <row r="7965" spans="1:13" x14ac:dyDescent="0.25">
      <c r="A7965">
        <v>70700</v>
      </c>
      <c r="B7965" s="58" t="s">
        <v>6240</v>
      </c>
      <c r="C7965" s="58" t="s">
        <v>414</v>
      </c>
      <c r="D7965" s="58" t="s">
        <v>1515</v>
      </c>
      <c r="E7965" s="58">
        <v>375</v>
      </c>
      <c r="F7965" s="58">
        <v>12</v>
      </c>
      <c r="G7965" s="59">
        <v>16</v>
      </c>
      <c r="H7965" s="58" t="s">
        <v>684</v>
      </c>
      <c r="I7965" s="59">
        <v>11.29</v>
      </c>
      <c r="J7965">
        <v>1</v>
      </c>
      <c r="K7965" s="191"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5.32</v>
      </c>
      <c r="L7965" s="192" t="str">
        <f t="shared" si="124"/>
        <v>Spirits375</v>
      </c>
      <c r="M7965" s="191">
        <f>VLOOKUP(L7965,'Slope %'!C:D,2,0)</f>
        <v>0.1</v>
      </c>
    </row>
    <row r="7966" spans="1:13" x14ac:dyDescent="0.25">
      <c r="A7966">
        <v>70709</v>
      </c>
      <c r="B7966" s="58" t="s">
        <v>6241</v>
      </c>
      <c r="C7966" s="58" t="s">
        <v>673</v>
      </c>
      <c r="D7966" s="58" t="s">
        <v>1264</v>
      </c>
      <c r="E7966" s="58">
        <v>30000</v>
      </c>
      <c r="F7966" s="58">
        <v>1</v>
      </c>
      <c r="G7966" s="59">
        <v>4.5</v>
      </c>
      <c r="H7966" s="58" t="s">
        <v>1810</v>
      </c>
      <c r="I7966" s="59">
        <v>169</v>
      </c>
      <c r="J7966">
        <v>1</v>
      </c>
      <c r="K7966" s="191"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105.39</v>
      </c>
      <c r="L7966" s="192" t="str">
        <f t="shared" si="124"/>
        <v>Ready to Drink30000</v>
      </c>
      <c r="M7966" s="191" t="e">
        <f>VLOOKUP(L7966,'Slope %'!C:D,2,0)</f>
        <v>#N/A</v>
      </c>
    </row>
    <row r="7967" spans="1:13" x14ac:dyDescent="0.25">
      <c r="A7967">
        <v>70709</v>
      </c>
      <c r="B7967" s="58" t="s">
        <v>6241</v>
      </c>
      <c r="C7967" s="58" t="s">
        <v>673</v>
      </c>
      <c r="D7967" s="58" t="s">
        <v>1264</v>
      </c>
      <c r="E7967" s="58">
        <v>30000</v>
      </c>
      <c r="F7967" s="58">
        <v>1</v>
      </c>
      <c r="G7967" s="59">
        <v>4.5</v>
      </c>
      <c r="H7967" s="58" t="s">
        <v>1810</v>
      </c>
      <c r="I7967" s="59">
        <v>169</v>
      </c>
      <c r="J7967">
        <v>1</v>
      </c>
      <c r="K7967" s="191"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105.39</v>
      </c>
      <c r="L7967" s="192" t="str">
        <f t="shared" si="124"/>
        <v>Ready to Drink30000</v>
      </c>
      <c r="M7967" s="191" t="e">
        <f>VLOOKUP(L7967,'Slope %'!C:D,2,0)</f>
        <v>#N/A</v>
      </c>
    </row>
    <row r="7968" spans="1:13" x14ac:dyDescent="0.25">
      <c r="A7968">
        <v>70714</v>
      </c>
      <c r="B7968" s="58" t="s">
        <v>6242</v>
      </c>
      <c r="C7968" s="58" t="s">
        <v>410</v>
      </c>
      <c r="D7968" s="58" t="s">
        <v>677</v>
      </c>
      <c r="E7968" s="58">
        <v>473</v>
      </c>
      <c r="F7968" s="58">
        <v>24</v>
      </c>
      <c r="G7968" s="59">
        <v>4.7</v>
      </c>
      <c r="H7968" s="58" t="s">
        <v>1695</v>
      </c>
      <c r="I7968" s="59">
        <v>4.79</v>
      </c>
      <c r="J7968">
        <v>1</v>
      </c>
      <c r="K7968" s="191"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1.74</v>
      </c>
      <c r="L7968" s="192" t="str">
        <f t="shared" si="124"/>
        <v>Beer473</v>
      </c>
      <c r="M7968" s="191">
        <f>VLOOKUP(L7968,'Slope %'!C:D,2,0)</f>
        <v>0.12</v>
      </c>
    </row>
    <row r="7969" spans="1:13" x14ac:dyDescent="0.25">
      <c r="A7969">
        <v>70715</v>
      </c>
      <c r="B7969" s="58" t="s">
        <v>6243</v>
      </c>
      <c r="C7969" s="58" t="s">
        <v>410</v>
      </c>
      <c r="D7969" s="58" t="s">
        <v>677</v>
      </c>
      <c r="E7969" s="58">
        <v>5325</v>
      </c>
      <c r="F7969" s="58">
        <v>1</v>
      </c>
      <c r="G7969" s="59">
        <v>5</v>
      </c>
      <c r="H7969" s="58" t="s">
        <v>1283</v>
      </c>
      <c r="I7969" s="59">
        <v>34.49</v>
      </c>
      <c r="J7969">
        <v>15</v>
      </c>
      <c r="K7969" s="191"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20.79</v>
      </c>
      <c r="L7969" s="192" t="str">
        <f t="shared" si="124"/>
        <v>Beer5325</v>
      </c>
      <c r="M7969" s="191">
        <f>VLOOKUP(L7969,'Slope %'!C:D,2,0)</f>
        <v>0.05</v>
      </c>
    </row>
    <row r="7970" spans="1:13" x14ac:dyDescent="0.25">
      <c r="A7970">
        <v>70715</v>
      </c>
      <c r="B7970" s="58" t="s">
        <v>6243</v>
      </c>
      <c r="C7970" s="58" t="s">
        <v>410</v>
      </c>
      <c r="D7970" s="58" t="s">
        <v>677</v>
      </c>
      <c r="E7970" s="58">
        <v>5325</v>
      </c>
      <c r="F7970" s="58">
        <v>1</v>
      </c>
      <c r="G7970" s="59">
        <v>5</v>
      </c>
      <c r="H7970" s="58" t="s">
        <v>1283</v>
      </c>
      <c r="I7970" s="59">
        <v>34.49</v>
      </c>
      <c r="J7970">
        <v>15</v>
      </c>
      <c r="K7970" s="191"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20.79</v>
      </c>
      <c r="L7970" s="192" t="str">
        <f t="shared" si="124"/>
        <v>Beer5325</v>
      </c>
      <c r="M7970" s="191">
        <f>VLOOKUP(L7970,'Slope %'!C:D,2,0)</f>
        <v>0.05</v>
      </c>
    </row>
    <row r="7971" spans="1:13" x14ac:dyDescent="0.25">
      <c r="A7971">
        <v>70716</v>
      </c>
      <c r="B7971" s="58" t="s">
        <v>6244</v>
      </c>
      <c r="C7971" s="58" t="s">
        <v>410</v>
      </c>
      <c r="D7971" s="58" t="s">
        <v>621</v>
      </c>
      <c r="E7971" s="58">
        <v>3000</v>
      </c>
      <c r="F7971" s="58">
        <v>4</v>
      </c>
      <c r="G7971" s="59">
        <v>2.5</v>
      </c>
      <c r="H7971" s="58" t="s">
        <v>1176</v>
      </c>
      <c r="I7971" s="59">
        <v>24.99</v>
      </c>
      <c r="J7971">
        <v>6</v>
      </c>
      <c r="K7971" s="191"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5.86</v>
      </c>
      <c r="L7971" s="192" t="str">
        <f t="shared" si="124"/>
        <v>Beer3000</v>
      </c>
      <c r="M7971" s="191">
        <f>VLOOKUP(L7971,'Slope %'!C:D,2,0)</f>
        <v>7.0000000000000007E-2</v>
      </c>
    </row>
    <row r="7972" spans="1:13" x14ac:dyDescent="0.25">
      <c r="A7972">
        <v>70717</v>
      </c>
      <c r="B7972" s="58" t="s">
        <v>6245</v>
      </c>
      <c r="C7972" s="58" t="s">
        <v>410</v>
      </c>
      <c r="D7972" s="58" t="s">
        <v>677</v>
      </c>
      <c r="E7972" s="58">
        <v>500</v>
      </c>
      <c r="F7972" s="58">
        <v>24</v>
      </c>
      <c r="G7972" s="59">
        <v>5</v>
      </c>
      <c r="H7972" s="58" t="s">
        <v>419</v>
      </c>
      <c r="I7972" s="59">
        <v>4.49</v>
      </c>
      <c r="J7972">
        <v>1</v>
      </c>
      <c r="K7972" s="191"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1.95</v>
      </c>
      <c r="L7972" s="192" t="str">
        <f t="shared" si="124"/>
        <v>Beer500</v>
      </c>
      <c r="M7972" s="191">
        <f>VLOOKUP(L7972,'Slope %'!C:D,2,0)</f>
        <v>0.12</v>
      </c>
    </row>
    <row r="7973" spans="1:13" x14ac:dyDescent="0.25">
      <c r="A7973">
        <v>70717</v>
      </c>
      <c r="B7973" s="58" t="s">
        <v>6245</v>
      </c>
      <c r="C7973" s="58" t="s">
        <v>410</v>
      </c>
      <c r="D7973" s="58" t="s">
        <v>677</v>
      </c>
      <c r="E7973" s="58">
        <v>500</v>
      </c>
      <c r="F7973" s="58">
        <v>24</v>
      </c>
      <c r="G7973" s="59">
        <v>5</v>
      </c>
      <c r="H7973" s="58" t="s">
        <v>419</v>
      </c>
      <c r="I7973" s="59">
        <v>4.49</v>
      </c>
      <c r="J7973">
        <v>1</v>
      </c>
      <c r="K7973" s="191"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1.95</v>
      </c>
      <c r="L7973" s="192" t="str">
        <f t="shared" si="124"/>
        <v>Beer500</v>
      </c>
      <c r="M7973" s="191">
        <f>VLOOKUP(L7973,'Slope %'!C:D,2,0)</f>
        <v>0.12</v>
      </c>
    </row>
    <row r="7974" spans="1:13" x14ac:dyDescent="0.25">
      <c r="A7974">
        <v>70719</v>
      </c>
      <c r="B7974" s="58" t="s">
        <v>6246</v>
      </c>
      <c r="C7974" s="58" t="s">
        <v>410</v>
      </c>
      <c r="D7974" s="58" t="s">
        <v>717</v>
      </c>
      <c r="E7974" s="58">
        <v>473</v>
      </c>
      <c r="F7974" s="58">
        <v>24</v>
      </c>
      <c r="G7974" s="59">
        <v>8</v>
      </c>
      <c r="H7974" s="58" t="s">
        <v>1961</v>
      </c>
      <c r="I7974" s="59">
        <v>5.5</v>
      </c>
      <c r="J7974">
        <v>1</v>
      </c>
      <c r="K7974" s="191"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2.95</v>
      </c>
      <c r="L7974" s="192" t="str">
        <f t="shared" si="124"/>
        <v>Beer473</v>
      </c>
      <c r="M7974" s="191">
        <f>VLOOKUP(L7974,'Slope %'!C:D,2,0)</f>
        <v>0.12</v>
      </c>
    </row>
    <row r="7975" spans="1:13" x14ac:dyDescent="0.25">
      <c r="A7975">
        <v>70719</v>
      </c>
      <c r="B7975" s="58" t="s">
        <v>6246</v>
      </c>
      <c r="C7975" s="58" t="s">
        <v>410</v>
      </c>
      <c r="D7975" s="58" t="s">
        <v>717</v>
      </c>
      <c r="E7975" s="58">
        <v>473</v>
      </c>
      <c r="F7975" s="58">
        <v>24</v>
      </c>
      <c r="G7975" s="59">
        <v>8</v>
      </c>
      <c r="H7975" s="58" t="s">
        <v>1961</v>
      </c>
      <c r="I7975" s="59">
        <v>5.5</v>
      </c>
      <c r="J7975">
        <v>1</v>
      </c>
      <c r="K7975" s="191"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2.95</v>
      </c>
      <c r="L7975" s="192" t="str">
        <f t="shared" si="124"/>
        <v>Beer473</v>
      </c>
      <c r="M7975" s="191">
        <f>VLOOKUP(L7975,'Slope %'!C:D,2,0)</f>
        <v>0.12</v>
      </c>
    </row>
    <row r="7976" spans="1:13" x14ac:dyDescent="0.25">
      <c r="A7976">
        <v>70720</v>
      </c>
      <c r="B7976" s="58" t="s">
        <v>6247</v>
      </c>
      <c r="C7976" s="58" t="s">
        <v>414</v>
      </c>
      <c r="D7976" s="58" t="s">
        <v>663</v>
      </c>
      <c r="E7976" s="58">
        <v>375</v>
      </c>
      <c r="F7976" s="58">
        <v>12</v>
      </c>
      <c r="G7976" s="59">
        <v>17</v>
      </c>
      <c r="H7976" s="58" t="s">
        <v>421</v>
      </c>
      <c r="I7976" s="59">
        <v>19.989999999999998</v>
      </c>
      <c r="J7976">
        <v>1</v>
      </c>
      <c r="K7976" s="191"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5.65</v>
      </c>
      <c r="L7976" s="192" t="str">
        <f t="shared" si="124"/>
        <v>Spirits375</v>
      </c>
      <c r="M7976" s="191">
        <f>VLOOKUP(L7976,'Slope %'!C:D,2,0)</f>
        <v>0.1</v>
      </c>
    </row>
    <row r="7977" spans="1:13" x14ac:dyDescent="0.25">
      <c r="A7977">
        <v>70739</v>
      </c>
      <c r="B7977" s="58" t="s">
        <v>6248</v>
      </c>
      <c r="C7977" s="58" t="s">
        <v>423</v>
      </c>
      <c r="D7977" s="58" t="s">
        <v>440</v>
      </c>
      <c r="E7977" s="58">
        <v>300</v>
      </c>
      <c r="F7977" s="58">
        <v>12</v>
      </c>
      <c r="G7977" s="59">
        <v>14.5</v>
      </c>
      <c r="H7977" s="58" t="s">
        <v>684</v>
      </c>
      <c r="I7977" s="59">
        <v>11.99</v>
      </c>
      <c r="J7977">
        <v>1</v>
      </c>
      <c r="K7977" s="191"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4.88</v>
      </c>
      <c r="L7977" s="192" t="str">
        <f t="shared" si="124"/>
        <v>Wine300</v>
      </c>
      <c r="M7977" s="191">
        <f>VLOOKUP(L7977,'Slope %'!C:D,2,0)</f>
        <v>0.12</v>
      </c>
    </row>
    <row r="7978" spans="1:13" x14ac:dyDescent="0.25">
      <c r="A7978">
        <v>70740</v>
      </c>
      <c r="B7978" s="58" t="s">
        <v>6249</v>
      </c>
      <c r="C7978" s="58" t="s">
        <v>423</v>
      </c>
      <c r="D7978" s="58" t="s">
        <v>440</v>
      </c>
      <c r="E7978" s="58">
        <v>300</v>
      </c>
      <c r="F7978" s="58">
        <v>20</v>
      </c>
      <c r="G7978" s="59">
        <v>8</v>
      </c>
      <c r="H7978" s="58" t="s">
        <v>684</v>
      </c>
      <c r="I7978" s="59">
        <v>13.99</v>
      </c>
      <c r="J7978">
        <v>1</v>
      </c>
      <c r="K7978" s="191"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2.69</v>
      </c>
      <c r="L7978" s="192" t="str">
        <f t="shared" si="124"/>
        <v>Wine300</v>
      </c>
      <c r="M7978" s="191">
        <f>VLOOKUP(L7978,'Slope %'!C:D,2,0)</f>
        <v>0.12</v>
      </c>
    </row>
    <row r="7979" spans="1:13" x14ac:dyDescent="0.25">
      <c r="A7979">
        <v>70750</v>
      </c>
      <c r="B7979" s="58" t="s">
        <v>6250</v>
      </c>
      <c r="C7979" s="58" t="s">
        <v>423</v>
      </c>
      <c r="D7979" s="58" t="s">
        <v>440</v>
      </c>
      <c r="E7979" s="58">
        <v>750</v>
      </c>
      <c r="F7979" s="58">
        <v>20</v>
      </c>
      <c r="G7979" s="59">
        <v>4</v>
      </c>
      <c r="H7979" s="58" t="s">
        <v>684</v>
      </c>
      <c r="I7979" s="59">
        <v>7.99</v>
      </c>
      <c r="J7979">
        <v>1</v>
      </c>
      <c r="K7979" s="191"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2.34</v>
      </c>
      <c r="L7979" s="192" t="str">
        <f t="shared" si="124"/>
        <v>Wine750</v>
      </c>
      <c r="M7979" s="191">
        <f>VLOOKUP(L7979,'Slope %'!C:D,2,0)</f>
        <v>0.1</v>
      </c>
    </row>
    <row r="7980" spans="1:13" x14ac:dyDescent="0.25">
      <c r="A7980">
        <v>70752</v>
      </c>
      <c r="B7980" s="58" t="s">
        <v>6251</v>
      </c>
      <c r="C7980" s="58" t="s">
        <v>410</v>
      </c>
      <c r="D7980" s="58" t="s">
        <v>677</v>
      </c>
      <c r="E7980" s="58">
        <v>7920</v>
      </c>
      <c r="F7980" s="58">
        <v>1</v>
      </c>
      <c r="G7980" s="59">
        <v>4.2</v>
      </c>
      <c r="H7980" s="58" t="s">
        <v>419</v>
      </c>
      <c r="I7980" s="59">
        <v>50.99</v>
      </c>
      <c r="J7980">
        <v>18</v>
      </c>
      <c r="K7980" s="191"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25.97</v>
      </c>
      <c r="L7980" s="192" t="str">
        <f t="shared" si="124"/>
        <v>Beer7920</v>
      </c>
      <c r="M7980" s="191">
        <f>VLOOKUP(L7980,'Slope %'!C:D,2,0)</f>
        <v>0.05</v>
      </c>
    </row>
    <row r="7981" spans="1:13" x14ac:dyDescent="0.25">
      <c r="A7981">
        <v>70752</v>
      </c>
      <c r="B7981" s="58" t="s">
        <v>6251</v>
      </c>
      <c r="C7981" s="58" t="s">
        <v>410</v>
      </c>
      <c r="D7981" s="58" t="s">
        <v>677</v>
      </c>
      <c r="E7981" s="58">
        <v>7920</v>
      </c>
      <c r="F7981" s="58">
        <v>1</v>
      </c>
      <c r="G7981" s="59">
        <v>4.2</v>
      </c>
      <c r="H7981" s="58" t="s">
        <v>419</v>
      </c>
      <c r="I7981" s="59">
        <v>50.99</v>
      </c>
      <c r="J7981">
        <v>18</v>
      </c>
      <c r="K7981" s="191"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25.97</v>
      </c>
      <c r="L7981" s="192" t="str">
        <f t="shared" si="124"/>
        <v>Beer7920</v>
      </c>
      <c r="M7981" s="191">
        <f>VLOOKUP(L7981,'Slope %'!C:D,2,0)</f>
        <v>0.05</v>
      </c>
    </row>
    <row r="7982" spans="1:13" x14ac:dyDescent="0.25">
      <c r="A7982">
        <v>70753</v>
      </c>
      <c r="B7982" s="58" t="s">
        <v>6252</v>
      </c>
      <c r="C7982" s="58" t="s">
        <v>410</v>
      </c>
      <c r="D7982" s="58" t="s">
        <v>906</v>
      </c>
      <c r="E7982" s="58">
        <v>355</v>
      </c>
      <c r="F7982" s="58">
        <v>24</v>
      </c>
      <c r="G7982" s="59">
        <v>4.5</v>
      </c>
      <c r="H7982" s="58" t="s">
        <v>516</v>
      </c>
      <c r="I7982" s="59">
        <v>2.4500000000000002</v>
      </c>
      <c r="J7982">
        <v>1</v>
      </c>
      <c r="K7982" s="191"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1.25</v>
      </c>
      <c r="L7982" s="192" t="str">
        <f t="shared" si="124"/>
        <v>Beer355</v>
      </c>
      <c r="M7982" s="191">
        <f>VLOOKUP(L7982,'Slope %'!C:D,2,0)</f>
        <v>0.12</v>
      </c>
    </row>
    <row r="7983" spans="1:13" x14ac:dyDescent="0.25">
      <c r="A7983">
        <v>70753</v>
      </c>
      <c r="B7983" s="58" t="s">
        <v>6252</v>
      </c>
      <c r="C7983" s="58" t="s">
        <v>410</v>
      </c>
      <c r="D7983" s="58" t="s">
        <v>906</v>
      </c>
      <c r="E7983" s="58">
        <v>355</v>
      </c>
      <c r="F7983" s="58">
        <v>24</v>
      </c>
      <c r="G7983" s="59">
        <v>4.5</v>
      </c>
      <c r="H7983" s="58" t="s">
        <v>516</v>
      </c>
      <c r="I7983" s="59">
        <v>2.4500000000000002</v>
      </c>
      <c r="J7983">
        <v>1</v>
      </c>
      <c r="K7983" s="191"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1.25</v>
      </c>
      <c r="L7983" s="192" t="str">
        <f t="shared" si="124"/>
        <v>Beer355</v>
      </c>
      <c r="M7983" s="191">
        <f>VLOOKUP(L7983,'Slope %'!C:D,2,0)</f>
        <v>0.12</v>
      </c>
    </row>
    <row r="7984" spans="1:13" x14ac:dyDescent="0.25">
      <c r="A7984">
        <v>70756</v>
      </c>
      <c r="B7984" s="58" t="s">
        <v>2811</v>
      </c>
      <c r="C7984" s="58" t="s">
        <v>414</v>
      </c>
      <c r="D7984" s="58" t="s">
        <v>463</v>
      </c>
      <c r="E7984" s="58">
        <v>700</v>
      </c>
      <c r="F7984" s="58">
        <v>6</v>
      </c>
      <c r="G7984" s="59">
        <v>40</v>
      </c>
      <c r="H7984" s="58" t="s">
        <v>496</v>
      </c>
      <c r="I7984" s="59">
        <v>60.44</v>
      </c>
      <c r="J7984">
        <v>1</v>
      </c>
      <c r="K7984" s="191"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21.86</v>
      </c>
      <c r="L7984" s="192" t="str">
        <f t="shared" si="124"/>
        <v>Spirits700</v>
      </c>
      <c r="M7984" s="191">
        <f>VLOOKUP(L7984,'Slope %'!C:D,2,0)</f>
        <v>7.0000000000000007E-2</v>
      </c>
    </row>
    <row r="7985" spans="1:13" x14ac:dyDescent="0.25">
      <c r="A7985">
        <v>70769</v>
      </c>
      <c r="B7985" s="58" t="s">
        <v>6253</v>
      </c>
      <c r="C7985" s="58" t="s">
        <v>673</v>
      </c>
      <c r="D7985" s="58" t="s">
        <v>1398</v>
      </c>
      <c r="E7985" s="58">
        <v>19500</v>
      </c>
      <c r="F7985" s="58">
        <v>1</v>
      </c>
      <c r="G7985" s="59">
        <v>5</v>
      </c>
      <c r="H7985" s="58" t="s">
        <v>2131</v>
      </c>
      <c r="I7985" s="59">
        <v>150</v>
      </c>
      <c r="J7985">
        <v>1</v>
      </c>
      <c r="K7985" s="191"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76.12</v>
      </c>
      <c r="L7985" s="192" t="str">
        <f t="shared" si="124"/>
        <v>Ready to Drink19500</v>
      </c>
      <c r="M7985" s="191" t="e">
        <f>VLOOKUP(L7985,'Slope %'!C:D,2,0)</f>
        <v>#N/A</v>
      </c>
    </row>
    <row r="7986" spans="1:13" x14ac:dyDescent="0.25">
      <c r="A7986">
        <v>70769</v>
      </c>
      <c r="B7986" s="58" t="s">
        <v>6253</v>
      </c>
      <c r="C7986" s="58" t="s">
        <v>673</v>
      </c>
      <c r="D7986" s="58" t="s">
        <v>1398</v>
      </c>
      <c r="E7986" s="58">
        <v>19500</v>
      </c>
      <c r="F7986" s="58">
        <v>1</v>
      </c>
      <c r="G7986" s="59">
        <v>5</v>
      </c>
      <c r="H7986" s="58" t="s">
        <v>2131</v>
      </c>
      <c r="I7986" s="59">
        <v>150</v>
      </c>
      <c r="J7986">
        <v>1</v>
      </c>
      <c r="K7986" s="191"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76.12</v>
      </c>
      <c r="L7986" s="192" t="str">
        <f t="shared" si="124"/>
        <v>Ready to Drink19500</v>
      </c>
      <c r="M7986" s="191" t="e">
        <f>VLOOKUP(L7986,'Slope %'!C:D,2,0)</f>
        <v>#N/A</v>
      </c>
    </row>
    <row r="7987" spans="1:13" x14ac:dyDescent="0.25">
      <c r="A7987">
        <v>70780</v>
      </c>
      <c r="B7987" s="58" t="s">
        <v>6254</v>
      </c>
      <c r="C7987" s="58" t="s">
        <v>414</v>
      </c>
      <c r="D7987" s="58" t="s">
        <v>418</v>
      </c>
      <c r="E7987" s="58">
        <v>750</v>
      </c>
      <c r="F7987" s="58">
        <v>12</v>
      </c>
      <c r="G7987" s="59">
        <v>40</v>
      </c>
      <c r="H7987" s="58" t="s">
        <v>6255</v>
      </c>
      <c r="I7987" s="59">
        <v>23.49</v>
      </c>
      <c r="J7987">
        <v>1</v>
      </c>
      <c r="K7987" s="191"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23.42</v>
      </c>
      <c r="L7987" s="192" t="str">
        <f t="shared" si="124"/>
        <v>Spirits750</v>
      </c>
      <c r="M7987" s="191">
        <f>VLOOKUP(L7987,'Slope %'!C:D,2,0)</f>
        <v>7.0000000000000007E-2</v>
      </c>
    </row>
    <row r="7988" spans="1:13" x14ac:dyDescent="0.25">
      <c r="A7988">
        <v>70788</v>
      </c>
      <c r="B7988" s="58" t="s">
        <v>6256</v>
      </c>
      <c r="C7988" s="58" t="s">
        <v>410</v>
      </c>
      <c r="D7988" s="58" t="s">
        <v>621</v>
      </c>
      <c r="E7988" s="58">
        <v>473</v>
      </c>
      <c r="F7988" s="58">
        <v>24</v>
      </c>
      <c r="G7988" s="59">
        <v>4</v>
      </c>
      <c r="H7988" s="58" t="s">
        <v>2859</v>
      </c>
      <c r="I7988" s="59">
        <v>4.4000000000000004</v>
      </c>
      <c r="J7988">
        <v>1</v>
      </c>
      <c r="K7988" s="191"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1.48</v>
      </c>
      <c r="L7988" s="192" t="str">
        <f t="shared" si="124"/>
        <v>Beer473</v>
      </c>
      <c r="M7988" s="191">
        <f>VLOOKUP(L7988,'Slope %'!C:D,2,0)</f>
        <v>0.12</v>
      </c>
    </row>
    <row r="7989" spans="1:13" x14ac:dyDescent="0.25">
      <c r="A7989">
        <v>70788</v>
      </c>
      <c r="B7989" s="58" t="s">
        <v>6256</v>
      </c>
      <c r="C7989" s="58" t="s">
        <v>410</v>
      </c>
      <c r="D7989" s="58" t="s">
        <v>621</v>
      </c>
      <c r="E7989" s="58">
        <v>473</v>
      </c>
      <c r="F7989" s="58">
        <v>24</v>
      </c>
      <c r="G7989" s="59">
        <v>4</v>
      </c>
      <c r="H7989" s="58" t="s">
        <v>1903</v>
      </c>
      <c r="I7989" s="59">
        <v>4.4000000000000004</v>
      </c>
      <c r="J7989">
        <v>1</v>
      </c>
      <c r="K7989" s="191"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1.48</v>
      </c>
      <c r="L7989" s="192" t="str">
        <f t="shared" si="124"/>
        <v>Beer473</v>
      </c>
      <c r="M7989" s="191">
        <f>VLOOKUP(L7989,'Slope %'!C:D,2,0)</f>
        <v>0.12</v>
      </c>
    </row>
    <row r="7990" spans="1:13" x14ac:dyDescent="0.25">
      <c r="A7990">
        <v>70811</v>
      </c>
      <c r="B7990" s="58" t="s">
        <v>4783</v>
      </c>
      <c r="C7990" s="58" t="s">
        <v>673</v>
      </c>
      <c r="D7990" s="58" t="s">
        <v>750</v>
      </c>
      <c r="E7990" s="58">
        <v>1420</v>
      </c>
      <c r="F7990" s="58">
        <v>6</v>
      </c>
      <c r="G7990" s="59">
        <v>9.9999999999999995E-8</v>
      </c>
      <c r="H7990" s="58" t="s">
        <v>751</v>
      </c>
      <c r="I7990" s="59">
        <v>12.99</v>
      </c>
      <c r="J7990">
        <v>4</v>
      </c>
      <c r="K7990" s="191"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0</v>
      </c>
      <c r="L7990" s="192" t="str">
        <f t="shared" si="124"/>
        <v>Ready to Drink1420</v>
      </c>
      <c r="M7990" s="191">
        <f>VLOOKUP(L7990,'Slope %'!C:D,2,0)</f>
        <v>0.12</v>
      </c>
    </row>
    <row r="7991" spans="1:13" x14ac:dyDescent="0.25">
      <c r="A7991">
        <v>70812</v>
      </c>
      <c r="B7991" s="58" t="s">
        <v>6257</v>
      </c>
      <c r="C7991" s="58" t="s">
        <v>673</v>
      </c>
      <c r="D7991" s="58" t="s">
        <v>1091</v>
      </c>
      <c r="E7991" s="58">
        <v>1750</v>
      </c>
      <c r="F7991" s="58">
        <v>8</v>
      </c>
      <c r="G7991" s="59">
        <v>7</v>
      </c>
      <c r="H7991" s="58" t="s">
        <v>697</v>
      </c>
      <c r="I7991" s="59">
        <v>11.97</v>
      </c>
      <c r="J7991">
        <v>1</v>
      </c>
      <c r="K7991" s="191"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9.56</v>
      </c>
      <c r="L7991" s="192" t="str">
        <f t="shared" si="124"/>
        <v>Ready to Drink1750</v>
      </c>
      <c r="M7991" s="191">
        <f>VLOOKUP(L7991,'Slope %'!C:D,2,0)</f>
        <v>0.1</v>
      </c>
    </row>
    <row r="7992" spans="1:13" x14ac:dyDescent="0.25">
      <c r="A7992">
        <v>70812</v>
      </c>
      <c r="B7992" s="58" t="s">
        <v>6257</v>
      </c>
      <c r="C7992" s="58" t="s">
        <v>673</v>
      </c>
      <c r="D7992" s="58" t="s">
        <v>1091</v>
      </c>
      <c r="E7992" s="58">
        <v>1750</v>
      </c>
      <c r="F7992" s="58">
        <v>8</v>
      </c>
      <c r="G7992" s="59">
        <v>7</v>
      </c>
      <c r="H7992" s="58" t="s">
        <v>697</v>
      </c>
      <c r="I7992" s="59">
        <v>11.97</v>
      </c>
      <c r="J7992">
        <v>1</v>
      </c>
      <c r="K7992" s="191"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9.56</v>
      </c>
      <c r="L7992" s="192" t="str">
        <f t="shared" si="124"/>
        <v>Ready to Drink1750</v>
      </c>
      <c r="M7992" s="191">
        <f>VLOOKUP(L7992,'Slope %'!C:D,2,0)</f>
        <v>0.1</v>
      </c>
    </row>
    <row r="7993" spans="1:13" x14ac:dyDescent="0.25">
      <c r="A7993">
        <v>70813</v>
      </c>
      <c r="B7993" s="58" t="s">
        <v>6258</v>
      </c>
      <c r="C7993" s="58" t="s">
        <v>423</v>
      </c>
      <c r="D7993" s="58" t="s">
        <v>467</v>
      </c>
      <c r="E7993" s="58">
        <v>1500</v>
      </c>
      <c r="F7993" s="58">
        <v>6</v>
      </c>
      <c r="G7993" s="59">
        <v>12</v>
      </c>
      <c r="H7993" s="58" t="s">
        <v>451</v>
      </c>
      <c r="I7993" s="59">
        <v>19.989999999999998</v>
      </c>
      <c r="J7993">
        <v>1</v>
      </c>
      <c r="K7993" s="191"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14.05</v>
      </c>
      <c r="L7993" s="192" t="str">
        <f t="shared" si="124"/>
        <v>Wine1500</v>
      </c>
      <c r="M7993" s="191">
        <f>VLOOKUP(L7993,'Slope %'!C:D,2,0)</f>
        <v>7.0000000000000007E-2</v>
      </c>
    </row>
    <row r="7994" spans="1:13" x14ac:dyDescent="0.25">
      <c r="A7994">
        <v>70815</v>
      </c>
      <c r="B7994" s="58" t="s">
        <v>4782</v>
      </c>
      <c r="C7994" s="58" t="s">
        <v>673</v>
      </c>
      <c r="D7994" s="58" t="s">
        <v>750</v>
      </c>
      <c r="E7994" s="58">
        <v>1420</v>
      </c>
      <c r="F7994" s="58">
        <v>6</v>
      </c>
      <c r="G7994" s="59">
        <v>9.9999999999999995E-8</v>
      </c>
      <c r="H7994" s="58" t="s">
        <v>751</v>
      </c>
      <c r="I7994" s="59">
        <v>12.99</v>
      </c>
      <c r="J7994">
        <v>4</v>
      </c>
      <c r="K7994" s="191"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0</v>
      </c>
      <c r="L7994" s="192" t="str">
        <f t="shared" si="124"/>
        <v>Ready to Drink1420</v>
      </c>
      <c r="M7994" s="191">
        <f>VLOOKUP(L7994,'Slope %'!C:D,2,0)</f>
        <v>0.12</v>
      </c>
    </row>
    <row r="7995" spans="1:13" x14ac:dyDescent="0.25">
      <c r="A7995">
        <v>70827</v>
      </c>
      <c r="B7995" s="58" t="s">
        <v>6259</v>
      </c>
      <c r="C7995" s="58" t="s">
        <v>673</v>
      </c>
      <c r="D7995" s="58" t="s">
        <v>674</v>
      </c>
      <c r="E7995" s="58">
        <v>1750</v>
      </c>
      <c r="F7995" s="58">
        <v>8</v>
      </c>
      <c r="G7995" s="59">
        <v>7</v>
      </c>
      <c r="H7995" s="58" t="s">
        <v>697</v>
      </c>
      <c r="I7995" s="59">
        <v>11.97</v>
      </c>
      <c r="J7995">
        <v>1</v>
      </c>
      <c r="K7995" s="191"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9.56</v>
      </c>
      <c r="L7995" s="192" t="str">
        <f t="shared" si="124"/>
        <v>Ready to Drink1750</v>
      </c>
      <c r="M7995" s="191">
        <f>VLOOKUP(L7995,'Slope %'!C:D,2,0)</f>
        <v>0.1</v>
      </c>
    </row>
    <row r="7996" spans="1:13" x14ac:dyDescent="0.25">
      <c r="A7996">
        <v>70827</v>
      </c>
      <c r="B7996" s="58" t="s">
        <v>6259</v>
      </c>
      <c r="C7996" s="58" t="s">
        <v>673</v>
      </c>
      <c r="D7996" s="58" t="s">
        <v>674</v>
      </c>
      <c r="E7996" s="58">
        <v>1750</v>
      </c>
      <c r="F7996" s="58">
        <v>8</v>
      </c>
      <c r="G7996" s="59">
        <v>7</v>
      </c>
      <c r="H7996" s="58" t="s">
        <v>697</v>
      </c>
      <c r="I7996" s="59">
        <v>11.97</v>
      </c>
      <c r="J7996">
        <v>1</v>
      </c>
      <c r="K7996" s="191"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9.56</v>
      </c>
      <c r="L7996" s="192" t="str">
        <f t="shared" si="124"/>
        <v>Ready to Drink1750</v>
      </c>
      <c r="M7996" s="191">
        <f>VLOOKUP(L7996,'Slope %'!C:D,2,0)</f>
        <v>0.1</v>
      </c>
    </row>
    <row r="7997" spans="1:13" x14ac:dyDescent="0.25">
      <c r="A7997">
        <v>70828</v>
      </c>
      <c r="B7997" s="58" t="s">
        <v>6260</v>
      </c>
      <c r="C7997" s="58" t="s">
        <v>673</v>
      </c>
      <c r="D7997" s="58" t="s">
        <v>674</v>
      </c>
      <c r="E7997" s="58">
        <v>1750</v>
      </c>
      <c r="F7997" s="58">
        <v>8</v>
      </c>
      <c r="G7997" s="59">
        <v>7</v>
      </c>
      <c r="H7997" s="58" t="s">
        <v>697</v>
      </c>
      <c r="I7997" s="59">
        <v>11.97</v>
      </c>
      <c r="J7997">
        <v>1</v>
      </c>
      <c r="K7997" s="191"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9.56</v>
      </c>
      <c r="L7997" s="192" t="str">
        <f t="shared" si="124"/>
        <v>Ready to Drink1750</v>
      </c>
      <c r="M7997" s="191">
        <f>VLOOKUP(L7997,'Slope %'!C:D,2,0)</f>
        <v>0.1</v>
      </c>
    </row>
    <row r="7998" spans="1:13" x14ac:dyDescent="0.25">
      <c r="A7998">
        <v>70828</v>
      </c>
      <c r="B7998" s="58" t="s">
        <v>6260</v>
      </c>
      <c r="C7998" s="58" t="s">
        <v>673</v>
      </c>
      <c r="D7998" s="58" t="s">
        <v>674</v>
      </c>
      <c r="E7998" s="58">
        <v>1750</v>
      </c>
      <c r="F7998" s="58">
        <v>8</v>
      </c>
      <c r="G7998" s="59">
        <v>7</v>
      </c>
      <c r="H7998" s="58" t="s">
        <v>697</v>
      </c>
      <c r="I7998" s="59">
        <v>11.97</v>
      </c>
      <c r="J7998">
        <v>1</v>
      </c>
      <c r="K7998" s="191"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9.56</v>
      </c>
      <c r="L7998" s="192" t="str">
        <f t="shared" si="124"/>
        <v>Ready to Drink1750</v>
      </c>
      <c r="M7998" s="191">
        <f>VLOOKUP(L7998,'Slope %'!C:D,2,0)</f>
        <v>0.1</v>
      </c>
    </row>
    <row r="7999" spans="1:13" x14ac:dyDescent="0.25">
      <c r="A7999">
        <v>70839</v>
      </c>
      <c r="B7999" s="58" t="s">
        <v>6261</v>
      </c>
      <c r="C7999" s="58" t="s">
        <v>423</v>
      </c>
      <c r="D7999" s="58" t="s">
        <v>436</v>
      </c>
      <c r="E7999" s="58">
        <v>750</v>
      </c>
      <c r="F7999" s="58">
        <v>12</v>
      </c>
      <c r="G7999" s="59">
        <v>8</v>
      </c>
      <c r="H7999" s="58" t="s">
        <v>421</v>
      </c>
      <c r="I7999" s="59">
        <v>11.99</v>
      </c>
      <c r="J7999">
        <v>1</v>
      </c>
      <c r="K7999" s="191"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4.68</v>
      </c>
      <c r="L7999" s="192" t="str">
        <f t="shared" si="124"/>
        <v>Wine750</v>
      </c>
      <c r="M7999" s="191">
        <f>VLOOKUP(L7999,'Slope %'!C:D,2,0)</f>
        <v>0.1</v>
      </c>
    </row>
    <row r="8000" spans="1:13" x14ac:dyDescent="0.25">
      <c r="A8000">
        <v>70845</v>
      </c>
      <c r="B8000" s="58" t="s">
        <v>6262</v>
      </c>
      <c r="C8000" s="58" t="s">
        <v>410</v>
      </c>
      <c r="D8000" s="58" t="s">
        <v>677</v>
      </c>
      <c r="E8000" s="58">
        <v>473</v>
      </c>
      <c r="F8000" s="58">
        <v>24</v>
      </c>
      <c r="G8000" s="59">
        <v>5.5</v>
      </c>
      <c r="H8000" s="58" t="s">
        <v>1959</v>
      </c>
      <c r="I8000" s="59">
        <v>4.9000000000000004</v>
      </c>
      <c r="J8000">
        <v>1</v>
      </c>
      <c r="K8000" s="191"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2.0299999999999998</v>
      </c>
      <c r="L8000" s="192" t="str">
        <f t="shared" si="124"/>
        <v>Beer473</v>
      </c>
      <c r="M8000" s="191">
        <f>VLOOKUP(L8000,'Slope %'!C:D,2,0)</f>
        <v>0.12</v>
      </c>
    </row>
    <row r="8001" spans="1:13" x14ac:dyDescent="0.25">
      <c r="A8001">
        <v>70845</v>
      </c>
      <c r="B8001" s="58" t="s">
        <v>6262</v>
      </c>
      <c r="C8001" s="58" t="s">
        <v>410</v>
      </c>
      <c r="D8001" s="58" t="s">
        <v>677</v>
      </c>
      <c r="E8001" s="58">
        <v>473</v>
      </c>
      <c r="F8001" s="58">
        <v>24</v>
      </c>
      <c r="G8001" s="59">
        <v>5.5</v>
      </c>
      <c r="H8001" s="58" t="s">
        <v>1959</v>
      </c>
      <c r="I8001" s="59">
        <v>4.9000000000000004</v>
      </c>
      <c r="J8001">
        <v>1</v>
      </c>
      <c r="K8001" s="191"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2.0299999999999998</v>
      </c>
      <c r="L8001" s="192" t="str">
        <f t="shared" si="124"/>
        <v>Beer473</v>
      </c>
      <c r="M8001" s="191">
        <f>VLOOKUP(L8001,'Slope %'!C:D,2,0)</f>
        <v>0.12</v>
      </c>
    </row>
    <row r="8002" spans="1:13" x14ac:dyDescent="0.25">
      <c r="A8002">
        <v>70847</v>
      </c>
      <c r="B8002" s="58" t="s">
        <v>6263</v>
      </c>
      <c r="C8002" s="58" t="s">
        <v>410</v>
      </c>
      <c r="D8002" s="58" t="s">
        <v>677</v>
      </c>
      <c r="E8002" s="58">
        <v>473</v>
      </c>
      <c r="F8002" s="58">
        <v>24</v>
      </c>
      <c r="G8002" s="59">
        <v>5</v>
      </c>
      <c r="H8002" s="58" t="s">
        <v>1959</v>
      </c>
      <c r="I8002" s="59">
        <v>4.75</v>
      </c>
      <c r="J8002">
        <v>1</v>
      </c>
      <c r="K8002" s="191"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1.85</v>
      </c>
      <c r="L8002" s="192" t="str">
        <f t="shared" si="124"/>
        <v>Beer473</v>
      </c>
      <c r="M8002" s="191">
        <f>VLOOKUP(L8002,'Slope %'!C:D,2,0)</f>
        <v>0.12</v>
      </c>
    </row>
    <row r="8003" spans="1:13" x14ac:dyDescent="0.25">
      <c r="A8003">
        <v>70847</v>
      </c>
      <c r="B8003" s="58" t="s">
        <v>6263</v>
      </c>
      <c r="C8003" s="58" t="s">
        <v>410</v>
      </c>
      <c r="D8003" s="58" t="s">
        <v>677</v>
      </c>
      <c r="E8003" s="58">
        <v>473</v>
      </c>
      <c r="F8003" s="58">
        <v>24</v>
      </c>
      <c r="G8003" s="59">
        <v>5</v>
      </c>
      <c r="H8003" s="58" t="s">
        <v>1959</v>
      </c>
      <c r="I8003" s="59">
        <v>4.75</v>
      </c>
      <c r="J8003">
        <v>1</v>
      </c>
      <c r="K8003" s="191"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1.85</v>
      </c>
      <c r="L8003" s="192" t="str">
        <f t="shared" ref="L8003:L8066" si="125">(_xlfn.CONCAT(C8003,E8003))</f>
        <v>Beer473</v>
      </c>
      <c r="M8003" s="191">
        <f>VLOOKUP(L8003,'Slope %'!C:D,2,0)</f>
        <v>0.12</v>
      </c>
    </row>
    <row r="8004" spans="1:13" x14ac:dyDescent="0.25">
      <c r="A8004">
        <v>70848</v>
      </c>
      <c r="B8004" s="58" t="s">
        <v>6264</v>
      </c>
      <c r="C8004" s="58" t="s">
        <v>410</v>
      </c>
      <c r="D8004" s="58" t="s">
        <v>717</v>
      </c>
      <c r="E8004" s="58">
        <v>473</v>
      </c>
      <c r="F8004" s="58">
        <v>24</v>
      </c>
      <c r="G8004" s="59">
        <v>7</v>
      </c>
      <c r="H8004" s="58" t="s">
        <v>1959</v>
      </c>
      <c r="I8004" s="59">
        <v>4.75</v>
      </c>
      <c r="J8004">
        <v>1</v>
      </c>
      <c r="K8004" s="191"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2.58</v>
      </c>
      <c r="L8004" s="192" t="str">
        <f t="shared" si="125"/>
        <v>Beer473</v>
      </c>
      <c r="M8004" s="191">
        <f>VLOOKUP(L8004,'Slope %'!C:D,2,0)</f>
        <v>0.12</v>
      </c>
    </row>
    <row r="8005" spans="1:13" x14ac:dyDescent="0.25">
      <c r="A8005">
        <v>70848</v>
      </c>
      <c r="B8005" s="58" t="s">
        <v>6264</v>
      </c>
      <c r="C8005" s="58" t="s">
        <v>410</v>
      </c>
      <c r="D8005" s="58" t="s">
        <v>717</v>
      </c>
      <c r="E8005" s="58">
        <v>473</v>
      </c>
      <c r="F8005" s="58">
        <v>24</v>
      </c>
      <c r="G8005" s="59">
        <v>7</v>
      </c>
      <c r="H8005" s="58" t="s">
        <v>1959</v>
      </c>
      <c r="I8005" s="59">
        <v>4.75</v>
      </c>
      <c r="J8005">
        <v>1</v>
      </c>
      <c r="K8005" s="191"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2.58</v>
      </c>
      <c r="L8005" s="192" t="str">
        <f t="shared" si="125"/>
        <v>Beer473</v>
      </c>
      <c r="M8005" s="191">
        <f>VLOOKUP(L8005,'Slope %'!C:D,2,0)</f>
        <v>0.12</v>
      </c>
    </row>
    <row r="8006" spans="1:13" x14ac:dyDescent="0.25">
      <c r="A8006">
        <v>70849</v>
      </c>
      <c r="B8006" s="58" t="s">
        <v>3434</v>
      </c>
      <c r="C8006" s="58" t="s">
        <v>673</v>
      </c>
      <c r="D8006" s="58" t="s">
        <v>750</v>
      </c>
      <c r="E8006" s="58">
        <v>1420</v>
      </c>
      <c r="F8006" s="58">
        <v>6</v>
      </c>
      <c r="G8006" s="59">
        <v>5.2</v>
      </c>
      <c r="H8006" s="58" t="s">
        <v>751</v>
      </c>
      <c r="I8006" s="59">
        <v>14.99</v>
      </c>
      <c r="J8006">
        <v>4</v>
      </c>
      <c r="K8006" s="191"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5.76</v>
      </c>
      <c r="L8006" s="192" t="str">
        <f t="shared" si="125"/>
        <v>Ready to Drink1420</v>
      </c>
      <c r="M8006" s="191">
        <f>VLOOKUP(L8006,'Slope %'!C:D,2,0)</f>
        <v>0.12</v>
      </c>
    </row>
    <row r="8007" spans="1:13" x14ac:dyDescent="0.25">
      <c r="A8007">
        <v>70852</v>
      </c>
      <c r="B8007" s="58" t="s">
        <v>6265</v>
      </c>
      <c r="C8007" s="58" t="s">
        <v>410</v>
      </c>
      <c r="D8007" s="58" t="s">
        <v>717</v>
      </c>
      <c r="E8007" s="58">
        <v>473</v>
      </c>
      <c r="F8007" s="58">
        <v>24</v>
      </c>
      <c r="G8007" s="59">
        <v>6.5</v>
      </c>
      <c r="H8007" s="58" t="s">
        <v>1959</v>
      </c>
      <c r="I8007" s="59">
        <v>5.5</v>
      </c>
      <c r="J8007">
        <v>1</v>
      </c>
      <c r="K8007" s="191"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2.4</v>
      </c>
      <c r="L8007" s="192" t="str">
        <f t="shared" si="125"/>
        <v>Beer473</v>
      </c>
      <c r="M8007" s="191">
        <f>VLOOKUP(L8007,'Slope %'!C:D,2,0)</f>
        <v>0.12</v>
      </c>
    </row>
    <row r="8008" spans="1:13" x14ac:dyDescent="0.25">
      <c r="A8008">
        <v>70852</v>
      </c>
      <c r="B8008" s="58" t="s">
        <v>6265</v>
      </c>
      <c r="C8008" s="58" t="s">
        <v>410</v>
      </c>
      <c r="D8008" s="58" t="s">
        <v>717</v>
      </c>
      <c r="E8008" s="58">
        <v>473</v>
      </c>
      <c r="F8008" s="58">
        <v>24</v>
      </c>
      <c r="G8008" s="59">
        <v>6.5</v>
      </c>
      <c r="H8008" s="58" t="s">
        <v>1959</v>
      </c>
      <c r="I8008" s="59">
        <v>5.5</v>
      </c>
      <c r="J8008">
        <v>1</v>
      </c>
      <c r="K8008" s="191"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2.4</v>
      </c>
      <c r="L8008" s="192" t="str">
        <f t="shared" si="125"/>
        <v>Beer473</v>
      </c>
      <c r="M8008" s="191">
        <f>VLOOKUP(L8008,'Slope %'!C:D,2,0)</f>
        <v>0.12</v>
      </c>
    </row>
    <row r="8009" spans="1:13" x14ac:dyDescent="0.25">
      <c r="A8009">
        <v>70855</v>
      </c>
      <c r="B8009" s="58" t="s">
        <v>6266</v>
      </c>
      <c r="C8009" s="58" t="s">
        <v>414</v>
      </c>
      <c r="D8009" s="58" t="s">
        <v>440</v>
      </c>
      <c r="E8009" s="58">
        <v>375</v>
      </c>
      <c r="F8009" s="58">
        <v>24</v>
      </c>
      <c r="G8009" s="59">
        <v>33</v>
      </c>
      <c r="H8009" s="58" t="s">
        <v>421</v>
      </c>
      <c r="I8009" s="59">
        <v>14.99</v>
      </c>
      <c r="J8009">
        <v>1</v>
      </c>
      <c r="K8009" s="191"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10.97</v>
      </c>
      <c r="L8009" s="192" t="str">
        <f t="shared" si="125"/>
        <v>Spirits375</v>
      </c>
      <c r="M8009" s="191">
        <f>VLOOKUP(L8009,'Slope %'!C:D,2,0)</f>
        <v>0.1</v>
      </c>
    </row>
    <row r="8010" spans="1:13" x14ac:dyDescent="0.25">
      <c r="A8010">
        <v>70856</v>
      </c>
      <c r="B8010" s="58" t="s">
        <v>6266</v>
      </c>
      <c r="C8010" s="58" t="s">
        <v>414</v>
      </c>
      <c r="D8010" s="58" t="s">
        <v>440</v>
      </c>
      <c r="E8010" s="58">
        <v>50</v>
      </c>
      <c r="F8010" s="58">
        <v>120</v>
      </c>
      <c r="G8010" s="59">
        <v>33</v>
      </c>
      <c r="H8010" s="58" t="s">
        <v>421</v>
      </c>
      <c r="I8010" s="59">
        <v>2.4900000000000002</v>
      </c>
      <c r="J8010">
        <v>1</v>
      </c>
      <c r="K8010" s="191"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1.76</v>
      </c>
      <c r="L8010" s="192" t="str">
        <f t="shared" si="125"/>
        <v>Spirits50</v>
      </c>
      <c r="M8010" s="191">
        <f>VLOOKUP(L8010,'Slope %'!C:D,2,0)</f>
        <v>0.1</v>
      </c>
    </row>
    <row r="8011" spans="1:13" x14ac:dyDescent="0.25">
      <c r="A8011">
        <v>70859</v>
      </c>
      <c r="B8011" s="58" t="s">
        <v>6267</v>
      </c>
      <c r="C8011" s="58" t="s">
        <v>414</v>
      </c>
      <c r="D8011" s="58" t="s">
        <v>503</v>
      </c>
      <c r="E8011" s="58">
        <v>700</v>
      </c>
      <c r="F8011" s="58">
        <v>6</v>
      </c>
      <c r="G8011" s="59">
        <v>46</v>
      </c>
      <c r="H8011" s="58" t="s">
        <v>434</v>
      </c>
      <c r="I8011" s="59">
        <v>69.989999999999995</v>
      </c>
      <c r="J8011">
        <v>1</v>
      </c>
      <c r="K8011" s="191"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25.14</v>
      </c>
      <c r="L8011" s="192" t="str">
        <f t="shared" si="125"/>
        <v>Spirits700</v>
      </c>
      <c r="M8011" s="191">
        <f>VLOOKUP(L8011,'Slope %'!C:D,2,0)</f>
        <v>7.0000000000000007E-2</v>
      </c>
    </row>
    <row r="8012" spans="1:13" x14ac:dyDescent="0.25">
      <c r="A8012">
        <v>70861</v>
      </c>
      <c r="B8012" s="58" t="s">
        <v>6268</v>
      </c>
      <c r="C8012" s="58" t="s">
        <v>414</v>
      </c>
      <c r="D8012" s="58" t="s">
        <v>503</v>
      </c>
      <c r="E8012" s="58">
        <v>700</v>
      </c>
      <c r="F8012" s="58">
        <v>6</v>
      </c>
      <c r="G8012" s="59">
        <v>46</v>
      </c>
      <c r="H8012" s="58" t="s">
        <v>434</v>
      </c>
      <c r="I8012" s="59">
        <v>69.989999999999995</v>
      </c>
      <c r="J8012">
        <v>1</v>
      </c>
      <c r="K8012" s="191"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25.14</v>
      </c>
      <c r="L8012" s="192" t="str">
        <f t="shared" si="125"/>
        <v>Spirits700</v>
      </c>
      <c r="M8012" s="191">
        <f>VLOOKUP(L8012,'Slope %'!C:D,2,0)</f>
        <v>7.0000000000000007E-2</v>
      </c>
    </row>
    <row r="8013" spans="1:13" x14ac:dyDescent="0.25">
      <c r="A8013">
        <v>70862</v>
      </c>
      <c r="B8013" s="58" t="s">
        <v>3435</v>
      </c>
      <c r="C8013" s="58" t="s">
        <v>673</v>
      </c>
      <c r="D8013" s="58" t="s">
        <v>750</v>
      </c>
      <c r="E8013" s="58">
        <v>1420</v>
      </c>
      <c r="F8013" s="58">
        <v>6</v>
      </c>
      <c r="G8013" s="59">
        <v>5.2</v>
      </c>
      <c r="H8013" s="58" t="s">
        <v>751</v>
      </c>
      <c r="I8013" s="59">
        <v>14.99</v>
      </c>
      <c r="J8013">
        <v>4</v>
      </c>
      <c r="K8013" s="191"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5.76</v>
      </c>
      <c r="L8013" s="192" t="str">
        <f t="shared" si="125"/>
        <v>Ready to Drink1420</v>
      </c>
      <c r="M8013" s="191">
        <f>VLOOKUP(L8013,'Slope %'!C:D,2,0)</f>
        <v>0.12</v>
      </c>
    </row>
    <row r="8014" spans="1:13" x14ac:dyDescent="0.25">
      <c r="A8014">
        <v>70864</v>
      </c>
      <c r="B8014" s="58" t="s">
        <v>6044</v>
      </c>
      <c r="C8014" s="58" t="s">
        <v>673</v>
      </c>
      <c r="D8014" s="58" t="s">
        <v>750</v>
      </c>
      <c r="E8014" s="58">
        <v>1420</v>
      </c>
      <c r="F8014" s="58">
        <v>6</v>
      </c>
      <c r="G8014" s="59">
        <v>5.2</v>
      </c>
      <c r="H8014" s="58" t="s">
        <v>751</v>
      </c>
      <c r="I8014" s="59">
        <v>14.99</v>
      </c>
      <c r="J8014">
        <v>4</v>
      </c>
      <c r="K8014" s="191"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5.76</v>
      </c>
      <c r="L8014" s="192" t="str">
        <f t="shared" si="125"/>
        <v>Ready to Drink1420</v>
      </c>
      <c r="M8014" s="191">
        <f>VLOOKUP(L8014,'Slope %'!C:D,2,0)</f>
        <v>0.12</v>
      </c>
    </row>
    <row r="8015" spans="1:13" x14ac:dyDescent="0.25">
      <c r="A8015">
        <v>70867</v>
      </c>
      <c r="B8015" s="58" t="s">
        <v>3454</v>
      </c>
      <c r="C8015" s="58" t="s">
        <v>673</v>
      </c>
      <c r="D8015" s="58" t="s">
        <v>750</v>
      </c>
      <c r="E8015" s="58">
        <v>2840</v>
      </c>
      <c r="F8015" s="58">
        <v>3</v>
      </c>
      <c r="G8015" s="59">
        <v>5.2</v>
      </c>
      <c r="H8015" s="58" t="s">
        <v>751</v>
      </c>
      <c r="I8015" s="59">
        <v>28.99</v>
      </c>
      <c r="J8015">
        <v>8</v>
      </c>
      <c r="K8015" s="191"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11.53</v>
      </c>
      <c r="L8015" s="192" t="str">
        <f t="shared" si="125"/>
        <v>Ready to Drink2840</v>
      </c>
      <c r="M8015" s="191">
        <f>VLOOKUP(L8015,'Slope %'!C:D,2,0)</f>
        <v>7.0000000000000007E-2</v>
      </c>
    </row>
    <row r="8016" spans="1:13" x14ac:dyDescent="0.25">
      <c r="A8016">
        <v>70868</v>
      </c>
      <c r="B8016" s="58" t="s">
        <v>6266</v>
      </c>
      <c r="C8016" s="58" t="s">
        <v>414</v>
      </c>
      <c r="D8016" s="58" t="s">
        <v>440</v>
      </c>
      <c r="E8016" s="58">
        <v>750</v>
      </c>
      <c r="F8016" s="58">
        <v>12</v>
      </c>
      <c r="G8016" s="59">
        <v>33</v>
      </c>
      <c r="H8016" s="58" t="s">
        <v>421</v>
      </c>
      <c r="I8016" s="59">
        <v>25.99</v>
      </c>
      <c r="J8016">
        <v>1</v>
      </c>
      <c r="K8016" s="191"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19.32</v>
      </c>
      <c r="L8016" s="192" t="str">
        <f t="shared" si="125"/>
        <v>Spirits750</v>
      </c>
      <c r="M8016" s="191">
        <f>VLOOKUP(L8016,'Slope %'!C:D,2,0)</f>
        <v>7.0000000000000007E-2</v>
      </c>
    </row>
    <row r="8017" spans="1:13" x14ac:dyDescent="0.25">
      <c r="A8017">
        <v>70869</v>
      </c>
      <c r="B8017" s="58" t="s">
        <v>6269</v>
      </c>
      <c r="C8017" s="58" t="s">
        <v>673</v>
      </c>
      <c r="D8017" s="58" t="s">
        <v>674</v>
      </c>
      <c r="E8017" s="58">
        <v>1750</v>
      </c>
      <c r="F8017" s="58">
        <v>8</v>
      </c>
      <c r="G8017" s="59">
        <v>7</v>
      </c>
      <c r="H8017" s="58" t="s">
        <v>697</v>
      </c>
      <c r="I8017" s="59">
        <v>11.97</v>
      </c>
      <c r="J8017">
        <v>1</v>
      </c>
      <c r="K8017" s="191"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9.56</v>
      </c>
      <c r="L8017" s="192" t="str">
        <f t="shared" si="125"/>
        <v>Ready to Drink1750</v>
      </c>
      <c r="M8017" s="191">
        <f>VLOOKUP(L8017,'Slope %'!C:D,2,0)</f>
        <v>0.1</v>
      </c>
    </row>
    <row r="8018" spans="1:13" x14ac:dyDescent="0.25">
      <c r="A8018">
        <v>70869</v>
      </c>
      <c r="B8018" s="58" t="s">
        <v>6269</v>
      </c>
      <c r="C8018" s="58" t="s">
        <v>673</v>
      </c>
      <c r="D8018" s="58" t="s">
        <v>674</v>
      </c>
      <c r="E8018" s="58">
        <v>1750</v>
      </c>
      <c r="F8018" s="58">
        <v>8</v>
      </c>
      <c r="G8018" s="59">
        <v>7</v>
      </c>
      <c r="H8018" s="58" t="s">
        <v>697</v>
      </c>
      <c r="I8018" s="59">
        <v>11.97</v>
      </c>
      <c r="J8018">
        <v>1</v>
      </c>
      <c r="K8018" s="191"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9.56</v>
      </c>
      <c r="L8018" s="192" t="str">
        <f t="shared" si="125"/>
        <v>Ready to Drink1750</v>
      </c>
      <c r="M8018" s="191">
        <f>VLOOKUP(L8018,'Slope %'!C:D,2,0)</f>
        <v>0.1</v>
      </c>
    </row>
    <row r="8019" spans="1:13" x14ac:dyDescent="0.25">
      <c r="A8019">
        <v>70871</v>
      </c>
      <c r="B8019" s="58" t="s">
        <v>6270</v>
      </c>
      <c r="C8019" s="58" t="s">
        <v>673</v>
      </c>
      <c r="D8019" s="58" t="s">
        <v>674</v>
      </c>
      <c r="E8019" s="58">
        <v>1750</v>
      </c>
      <c r="F8019" s="58">
        <v>8</v>
      </c>
      <c r="G8019" s="59">
        <v>7</v>
      </c>
      <c r="H8019" s="58" t="s">
        <v>697</v>
      </c>
      <c r="I8019" s="59">
        <v>11.97</v>
      </c>
      <c r="J8019">
        <v>1</v>
      </c>
      <c r="K8019" s="191"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9.56</v>
      </c>
      <c r="L8019" s="192" t="str">
        <f t="shared" si="125"/>
        <v>Ready to Drink1750</v>
      </c>
      <c r="M8019" s="191">
        <f>VLOOKUP(L8019,'Slope %'!C:D,2,0)</f>
        <v>0.1</v>
      </c>
    </row>
    <row r="8020" spans="1:13" x14ac:dyDescent="0.25">
      <c r="A8020">
        <v>70871</v>
      </c>
      <c r="B8020" s="58" t="s">
        <v>6270</v>
      </c>
      <c r="C8020" s="58" t="s">
        <v>673</v>
      </c>
      <c r="D8020" s="58" t="s">
        <v>674</v>
      </c>
      <c r="E8020" s="58">
        <v>1750</v>
      </c>
      <c r="F8020" s="58">
        <v>8</v>
      </c>
      <c r="G8020" s="59">
        <v>7</v>
      </c>
      <c r="H8020" s="58" t="s">
        <v>697</v>
      </c>
      <c r="I8020" s="59">
        <v>11.97</v>
      </c>
      <c r="J8020">
        <v>1</v>
      </c>
      <c r="K8020" s="191"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9.56</v>
      </c>
      <c r="L8020" s="192" t="str">
        <f t="shared" si="125"/>
        <v>Ready to Drink1750</v>
      </c>
      <c r="M8020" s="191">
        <f>VLOOKUP(L8020,'Slope %'!C:D,2,0)</f>
        <v>0.1</v>
      </c>
    </row>
    <row r="8021" spans="1:13" x14ac:dyDescent="0.25">
      <c r="A8021">
        <v>70873</v>
      </c>
      <c r="B8021" s="58" t="s">
        <v>6266</v>
      </c>
      <c r="C8021" s="58" t="s">
        <v>414</v>
      </c>
      <c r="D8021" s="58" t="s">
        <v>440</v>
      </c>
      <c r="E8021" s="58">
        <v>300</v>
      </c>
      <c r="F8021" s="58">
        <v>20</v>
      </c>
      <c r="G8021" s="59">
        <v>33</v>
      </c>
      <c r="H8021" s="58" t="s">
        <v>421</v>
      </c>
      <c r="I8021" s="59">
        <v>13.99</v>
      </c>
      <c r="J8021">
        <v>6</v>
      </c>
      <c r="K8021" s="191"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8.7799999999999994</v>
      </c>
      <c r="L8021" s="192" t="str">
        <f t="shared" si="125"/>
        <v>Spirits300</v>
      </c>
      <c r="M8021" s="191">
        <f>VLOOKUP(L8021,'Slope %'!C:D,2,0)</f>
        <v>0.1</v>
      </c>
    </row>
    <row r="8022" spans="1:13" x14ac:dyDescent="0.25">
      <c r="A8022">
        <v>70874</v>
      </c>
      <c r="B8022" s="58" t="s">
        <v>6271</v>
      </c>
      <c r="C8022" s="58" t="s">
        <v>673</v>
      </c>
      <c r="D8022" s="58" t="s">
        <v>2505</v>
      </c>
      <c r="E8022" s="58">
        <v>58600</v>
      </c>
      <c r="F8022" s="58">
        <v>1</v>
      </c>
      <c r="G8022" s="59">
        <v>5</v>
      </c>
      <c r="H8022" s="58" t="s">
        <v>759</v>
      </c>
      <c r="I8022" s="59">
        <v>233.56</v>
      </c>
      <c r="J8022">
        <v>1</v>
      </c>
      <c r="K8022" s="191"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228.75</v>
      </c>
      <c r="L8022" s="192" t="str">
        <f t="shared" si="125"/>
        <v>Ready to Drink58600</v>
      </c>
      <c r="M8022" s="191" t="e">
        <f>VLOOKUP(L8022,'Slope %'!C:D,2,0)</f>
        <v>#N/A</v>
      </c>
    </row>
    <row r="8023" spans="1:13" x14ac:dyDescent="0.25">
      <c r="A8023">
        <v>70874</v>
      </c>
      <c r="B8023" s="58" t="s">
        <v>6271</v>
      </c>
      <c r="C8023" s="58" t="s">
        <v>673</v>
      </c>
      <c r="D8023" s="58" t="s">
        <v>2505</v>
      </c>
      <c r="E8023" s="58">
        <v>58600</v>
      </c>
      <c r="F8023" s="58">
        <v>1</v>
      </c>
      <c r="G8023" s="59">
        <v>5</v>
      </c>
      <c r="H8023" s="58" t="s">
        <v>759</v>
      </c>
      <c r="I8023" s="59">
        <v>233.56</v>
      </c>
      <c r="J8023">
        <v>1</v>
      </c>
      <c r="K8023" s="191"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228.75</v>
      </c>
      <c r="L8023" s="192" t="str">
        <f t="shared" si="125"/>
        <v>Ready to Drink58600</v>
      </c>
      <c r="M8023" s="191" t="e">
        <f>VLOOKUP(L8023,'Slope %'!C:D,2,0)</f>
        <v>#N/A</v>
      </c>
    </row>
    <row r="8024" spans="1:13" x14ac:dyDescent="0.25">
      <c r="A8024">
        <v>70875</v>
      </c>
      <c r="B8024" s="58" t="s">
        <v>6272</v>
      </c>
      <c r="C8024" s="58" t="s">
        <v>673</v>
      </c>
      <c r="D8024" s="58" t="s">
        <v>2505</v>
      </c>
      <c r="E8024" s="58">
        <v>58600</v>
      </c>
      <c r="F8024" s="58">
        <v>1</v>
      </c>
      <c r="G8024" s="59">
        <v>5</v>
      </c>
      <c r="H8024" s="58" t="s">
        <v>759</v>
      </c>
      <c r="I8024" s="59">
        <v>233.56</v>
      </c>
      <c r="J8024">
        <v>1</v>
      </c>
      <c r="K8024" s="191"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228.75</v>
      </c>
      <c r="L8024" s="192" t="str">
        <f t="shared" si="125"/>
        <v>Ready to Drink58600</v>
      </c>
      <c r="M8024" s="191" t="e">
        <f>VLOOKUP(L8024,'Slope %'!C:D,2,0)</f>
        <v>#N/A</v>
      </c>
    </row>
    <row r="8025" spans="1:13" x14ac:dyDescent="0.25">
      <c r="A8025">
        <v>70875</v>
      </c>
      <c r="B8025" s="58" t="s">
        <v>6272</v>
      </c>
      <c r="C8025" s="58" t="s">
        <v>673</v>
      </c>
      <c r="D8025" s="58" t="s">
        <v>2505</v>
      </c>
      <c r="E8025" s="58">
        <v>58600</v>
      </c>
      <c r="F8025" s="58">
        <v>1</v>
      </c>
      <c r="G8025" s="59">
        <v>5</v>
      </c>
      <c r="H8025" s="58" t="s">
        <v>759</v>
      </c>
      <c r="I8025" s="59">
        <v>233.56</v>
      </c>
      <c r="J8025">
        <v>1</v>
      </c>
      <c r="K8025" s="191"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228.75</v>
      </c>
      <c r="L8025" s="192" t="str">
        <f t="shared" si="125"/>
        <v>Ready to Drink58600</v>
      </c>
      <c r="M8025" s="191" t="e">
        <f>VLOOKUP(L8025,'Slope %'!C:D,2,0)</f>
        <v>#N/A</v>
      </c>
    </row>
    <row r="8026" spans="1:13" x14ac:dyDescent="0.25">
      <c r="A8026">
        <v>70876</v>
      </c>
      <c r="B8026" s="58" t="s">
        <v>6273</v>
      </c>
      <c r="C8026" s="58" t="s">
        <v>410</v>
      </c>
      <c r="D8026" s="58" t="s">
        <v>677</v>
      </c>
      <c r="E8026" s="58">
        <v>330</v>
      </c>
      <c r="F8026" s="58">
        <v>24</v>
      </c>
      <c r="G8026" s="59">
        <v>5.5</v>
      </c>
      <c r="H8026" s="58" t="s">
        <v>5326</v>
      </c>
      <c r="I8026" s="59">
        <v>5.22</v>
      </c>
      <c r="J8026">
        <v>1</v>
      </c>
      <c r="K8026" s="191"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1.42</v>
      </c>
      <c r="L8026" s="192" t="str">
        <f t="shared" si="125"/>
        <v>Beer330</v>
      </c>
      <c r="M8026" s="191">
        <f>VLOOKUP(L8026,'Slope %'!C:D,2,0)</f>
        <v>0.12</v>
      </c>
    </row>
    <row r="8027" spans="1:13" x14ac:dyDescent="0.25">
      <c r="A8027">
        <v>70876</v>
      </c>
      <c r="B8027" s="58" t="s">
        <v>6273</v>
      </c>
      <c r="C8027" s="58" t="s">
        <v>410</v>
      </c>
      <c r="D8027" s="58" t="s">
        <v>677</v>
      </c>
      <c r="E8027" s="58">
        <v>330</v>
      </c>
      <c r="F8027" s="58">
        <v>24</v>
      </c>
      <c r="G8027" s="59">
        <v>5.5</v>
      </c>
      <c r="H8027" s="58" t="s">
        <v>5326</v>
      </c>
      <c r="I8027" s="59">
        <v>5.22</v>
      </c>
      <c r="J8027">
        <v>1</v>
      </c>
      <c r="K8027" s="191"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1.42</v>
      </c>
      <c r="L8027" s="192" t="str">
        <f t="shared" si="125"/>
        <v>Beer330</v>
      </c>
      <c r="M8027" s="191">
        <f>VLOOKUP(L8027,'Slope %'!C:D,2,0)</f>
        <v>0.12</v>
      </c>
    </row>
    <row r="8028" spans="1:13" x14ac:dyDescent="0.25">
      <c r="A8028">
        <v>70880</v>
      </c>
      <c r="B8028" s="58" t="s">
        <v>6274</v>
      </c>
      <c r="C8028" s="58" t="s">
        <v>673</v>
      </c>
      <c r="D8028" s="58" t="s">
        <v>674</v>
      </c>
      <c r="E8028" s="58">
        <v>355</v>
      </c>
      <c r="F8028" s="58">
        <v>20</v>
      </c>
      <c r="G8028" s="59">
        <v>7</v>
      </c>
      <c r="H8028" s="58" t="s">
        <v>425</v>
      </c>
      <c r="I8028" s="59">
        <v>4.29</v>
      </c>
      <c r="J8028">
        <v>1</v>
      </c>
      <c r="K8028" s="191"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2.2000000000000002</v>
      </c>
      <c r="L8028" s="192" t="str">
        <f t="shared" si="125"/>
        <v>Ready to Drink355</v>
      </c>
      <c r="M8028" s="191">
        <f>VLOOKUP(L8028,'Slope %'!C:D,2,0)</f>
        <v>0.12</v>
      </c>
    </row>
    <row r="8029" spans="1:13" x14ac:dyDescent="0.25">
      <c r="A8029">
        <v>70883</v>
      </c>
      <c r="B8029" s="58" t="s">
        <v>6275</v>
      </c>
      <c r="C8029" s="58" t="s">
        <v>414</v>
      </c>
      <c r="D8029" s="58" t="s">
        <v>634</v>
      </c>
      <c r="E8029" s="58">
        <v>700</v>
      </c>
      <c r="F8029" s="58">
        <v>12</v>
      </c>
      <c r="G8029" s="59">
        <v>40</v>
      </c>
      <c r="H8029" s="58" t="s">
        <v>6276</v>
      </c>
      <c r="I8029" s="59">
        <v>55.99</v>
      </c>
      <c r="J8029">
        <v>1</v>
      </c>
      <c r="K8029" s="191"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21.86</v>
      </c>
      <c r="L8029" s="192" t="str">
        <f t="shared" si="125"/>
        <v>Spirits700</v>
      </c>
      <c r="M8029" s="191">
        <f>VLOOKUP(L8029,'Slope %'!C:D,2,0)</f>
        <v>7.0000000000000007E-2</v>
      </c>
    </row>
    <row r="8030" spans="1:13" x14ac:dyDescent="0.25">
      <c r="A8030">
        <v>70886</v>
      </c>
      <c r="B8030" s="58" t="s">
        <v>6277</v>
      </c>
      <c r="C8030" s="58" t="s">
        <v>414</v>
      </c>
      <c r="D8030" s="58" t="s">
        <v>2030</v>
      </c>
      <c r="E8030" s="58">
        <v>750</v>
      </c>
      <c r="F8030" s="58">
        <v>6</v>
      </c>
      <c r="G8030" s="59">
        <v>48</v>
      </c>
      <c r="H8030" s="58" t="s">
        <v>6276</v>
      </c>
      <c r="I8030" s="59">
        <v>79.989999999999995</v>
      </c>
      <c r="J8030">
        <v>1</v>
      </c>
      <c r="K8030" s="191"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28.11</v>
      </c>
      <c r="L8030" s="192" t="str">
        <f t="shared" si="125"/>
        <v>Spirits750</v>
      </c>
      <c r="M8030" s="191">
        <f>VLOOKUP(L8030,'Slope %'!C:D,2,0)</f>
        <v>7.0000000000000007E-2</v>
      </c>
    </row>
    <row r="8031" spans="1:13" x14ac:dyDescent="0.25">
      <c r="A8031">
        <v>70890</v>
      </c>
      <c r="B8031" s="58" t="s">
        <v>6278</v>
      </c>
      <c r="C8031" s="58" t="s">
        <v>410</v>
      </c>
      <c r="D8031" s="58" t="s">
        <v>677</v>
      </c>
      <c r="E8031" s="58">
        <v>330</v>
      </c>
      <c r="F8031" s="58">
        <v>24</v>
      </c>
      <c r="G8031" s="59">
        <v>4.8</v>
      </c>
      <c r="H8031" s="58" t="s">
        <v>5326</v>
      </c>
      <c r="I8031" s="59">
        <v>5.0999999999999996</v>
      </c>
      <c r="J8031">
        <v>1</v>
      </c>
      <c r="K8031" s="191"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1.24</v>
      </c>
      <c r="L8031" s="192" t="str">
        <f t="shared" si="125"/>
        <v>Beer330</v>
      </c>
      <c r="M8031" s="191">
        <f>VLOOKUP(L8031,'Slope %'!C:D,2,0)</f>
        <v>0.12</v>
      </c>
    </row>
    <row r="8032" spans="1:13" x14ac:dyDescent="0.25">
      <c r="A8032">
        <v>70890</v>
      </c>
      <c r="B8032" s="58" t="s">
        <v>6278</v>
      </c>
      <c r="C8032" s="58" t="s">
        <v>410</v>
      </c>
      <c r="D8032" s="58" t="s">
        <v>677</v>
      </c>
      <c r="E8032" s="58">
        <v>330</v>
      </c>
      <c r="F8032" s="58">
        <v>24</v>
      </c>
      <c r="G8032" s="59">
        <v>4.8</v>
      </c>
      <c r="H8032" s="58" t="s">
        <v>5326</v>
      </c>
      <c r="I8032" s="59">
        <v>5.0999999999999996</v>
      </c>
      <c r="J8032">
        <v>1</v>
      </c>
      <c r="K8032" s="191"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1.24</v>
      </c>
      <c r="L8032" s="192" t="str">
        <f t="shared" si="125"/>
        <v>Beer330</v>
      </c>
      <c r="M8032" s="191">
        <f>VLOOKUP(L8032,'Slope %'!C:D,2,0)</f>
        <v>0.12</v>
      </c>
    </row>
    <row r="8033" spans="1:13" x14ac:dyDescent="0.25">
      <c r="A8033">
        <v>70893</v>
      </c>
      <c r="B8033" s="58" t="s">
        <v>6279</v>
      </c>
      <c r="C8033" s="58" t="s">
        <v>410</v>
      </c>
      <c r="D8033" s="58" t="s">
        <v>411</v>
      </c>
      <c r="E8033" s="58">
        <v>473</v>
      </c>
      <c r="F8033" s="58">
        <v>24</v>
      </c>
      <c r="G8033" s="59">
        <v>4.2</v>
      </c>
      <c r="H8033" s="58" t="s">
        <v>3485</v>
      </c>
      <c r="I8033" s="59">
        <v>4.25</v>
      </c>
      <c r="J8033">
        <v>1</v>
      </c>
      <c r="K8033" s="191"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1.55</v>
      </c>
      <c r="L8033" s="192" t="str">
        <f t="shared" si="125"/>
        <v>Beer473</v>
      </c>
      <c r="M8033" s="191">
        <f>VLOOKUP(L8033,'Slope %'!C:D,2,0)</f>
        <v>0.12</v>
      </c>
    </row>
    <row r="8034" spans="1:13" x14ac:dyDescent="0.25">
      <c r="A8034">
        <v>70893</v>
      </c>
      <c r="B8034" s="58" t="s">
        <v>6279</v>
      </c>
      <c r="C8034" s="58" t="s">
        <v>410</v>
      </c>
      <c r="D8034" s="58" t="s">
        <v>411</v>
      </c>
      <c r="E8034" s="58">
        <v>473</v>
      </c>
      <c r="F8034" s="58">
        <v>24</v>
      </c>
      <c r="G8034" s="59">
        <v>4.2</v>
      </c>
      <c r="H8034" s="58" t="s">
        <v>3485</v>
      </c>
      <c r="I8034" s="59">
        <v>4.25</v>
      </c>
      <c r="J8034">
        <v>1</v>
      </c>
      <c r="K8034" s="191"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1.55</v>
      </c>
      <c r="L8034" s="192" t="str">
        <f t="shared" si="125"/>
        <v>Beer473</v>
      </c>
      <c r="M8034" s="191">
        <f>VLOOKUP(L8034,'Slope %'!C:D,2,0)</f>
        <v>0.12</v>
      </c>
    </row>
    <row r="8035" spans="1:13" x14ac:dyDescent="0.25">
      <c r="A8035">
        <v>70901</v>
      </c>
      <c r="B8035" s="58" t="s">
        <v>6280</v>
      </c>
      <c r="C8035" s="58" t="s">
        <v>423</v>
      </c>
      <c r="D8035" s="58" t="s">
        <v>602</v>
      </c>
      <c r="E8035" s="58">
        <v>750</v>
      </c>
      <c r="F8035" s="58">
        <v>6</v>
      </c>
      <c r="G8035" s="59">
        <v>14</v>
      </c>
      <c r="H8035" s="58" t="s">
        <v>431</v>
      </c>
      <c r="I8035" s="59">
        <v>69.989999999999995</v>
      </c>
      <c r="J8035">
        <v>1</v>
      </c>
      <c r="K8035" s="191"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8.1999999999999993</v>
      </c>
      <c r="L8035" s="192" t="str">
        <f t="shared" si="125"/>
        <v>Wine750</v>
      </c>
      <c r="M8035" s="191">
        <f>VLOOKUP(L8035,'Slope %'!C:D,2,0)</f>
        <v>0.1</v>
      </c>
    </row>
    <row r="8036" spans="1:13" x14ac:dyDescent="0.25">
      <c r="A8036">
        <v>70918</v>
      </c>
      <c r="B8036" s="58" t="s">
        <v>6281</v>
      </c>
      <c r="C8036" s="58" t="s">
        <v>410</v>
      </c>
      <c r="D8036" s="58" t="s">
        <v>677</v>
      </c>
      <c r="E8036" s="58">
        <v>5325</v>
      </c>
      <c r="F8036" s="58">
        <v>1</v>
      </c>
      <c r="G8036" s="59">
        <v>5</v>
      </c>
      <c r="H8036" s="58" t="s">
        <v>1887</v>
      </c>
      <c r="I8036" s="59">
        <v>37.39</v>
      </c>
      <c r="J8036">
        <v>15</v>
      </c>
      <c r="K8036" s="191"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20.79</v>
      </c>
      <c r="L8036" s="192" t="str">
        <f t="shared" si="125"/>
        <v>Beer5325</v>
      </c>
      <c r="M8036" s="191">
        <f>VLOOKUP(L8036,'Slope %'!C:D,2,0)</f>
        <v>0.05</v>
      </c>
    </row>
    <row r="8037" spans="1:13" x14ac:dyDescent="0.25">
      <c r="A8037">
        <v>70918</v>
      </c>
      <c r="B8037" s="58" t="s">
        <v>6281</v>
      </c>
      <c r="C8037" s="58" t="s">
        <v>410</v>
      </c>
      <c r="D8037" s="58" t="s">
        <v>677</v>
      </c>
      <c r="E8037" s="58">
        <v>5325</v>
      </c>
      <c r="F8037" s="58">
        <v>1</v>
      </c>
      <c r="G8037" s="59">
        <v>5</v>
      </c>
      <c r="H8037" s="58" t="s">
        <v>1887</v>
      </c>
      <c r="I8037" s="59">
        <v>37.39</v>
      </c>
      <c r="J8037">
        <v>15</v>
      </c>
      <c r="K8037" s="191"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20.79</v>
      </c>
      <c r="L8037" s="192" t="str">
        <f t="shared" si="125"/>
        <v>Beer5325</v>
      </c>
      <c r="M8037" s="191">
        <f>VLOOKUP(L8037,'Slope %'!C:D,2,0)</f>
        <v>0.05</v>
      </c>
    </row>
    <row r="8038" spans="1:13" x14ac:dyDescent="0.25">
      <c r="A8038">
        <v>70922</v>
      </c>
      <c r="B8038" s="58" t="s">
        <v>6282</v>
      </c>
      <c r="C8038" s="58" t="s">
        <v>410</v>
      </c>
      <c r="D8038" s="58" t="s">
        <v>411</v>
      </c>
      <c r="E8038" s="58">
        <v>5325</v>
      </c>
      <c r="F8038" s="58">
        <v>1</v>
      </c>
      <c r="G8038" s="59">
        <v>4.5</v>
      </c>
      <c r="H8038" s="58" t="s">
        <v>1887</v>
      </c>
      <c r="I8038" s="59">
        <v>31.99</v>
      </c>
      <c r="J8038">
        <v>15</v>
      </c>
      <c r="K8038" s="191"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18.71</v>
      </c>
      <c r="L8038" s="192" t="str">
        <f t="shared" si="125"/>
        <v>Beer5325</v>
      </c>
      <c r="M8038" s="191">
        <f>VLOOKUP(L8038,'Slope %'!C:D,2,0)</f>
        <v>0.05</v>
      </c>
    </row>
    <row r="8039" spans="1:13" x14ac:dyDescent="0.25">
      <c r="A8039">
        <v>70922</v>
      </c>
      <c r="B8039" s="58" t="s">
        <v>6282</v>
      </c>
      <c r="C8039" s="58" t="s">
        <v>410</v>
      </c>
      <c r="D8039" s="58" t="s">
        <v>411</v>
      </c>
      <c r="E8039" s="58">
        <v>5325</v>
      </c>
      <c r="F8039" s="58">
        <v>1</v>
      </c>
      <c r="G8039" s="59">
        <v>4.5</v>
      </c>
      <c r="H8039" s="58" t="s">
        <v>1887</v>
      </c>
      <c r="I8039" s="59">
        <v>31.99</v>
      </c>
      <c r="J8039">
        <v>15</v>
      </c>
      <c r="K8039" s="191"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18.71</v>
      </c>
      <c r="L8039" s="192" t="str">
        <f t="shared" si="125"/>
        <v>Beer5325</v>
      </c>
      <c r="M8039" s="191">
        <f>VLOOKUP(L8039,'Slope %'!C:D,2,0)</f>
        <v>0.05</v>
      </c>
    </row>
    <row r="8040" spans="1:13" x14ac:dyDescent="0.25">
      <c r="A8040">
        <v>70925</v>
      </c>
      <c r="B8040" s="58" t="s">
        <v>6283</v>
      </c>
      <c r="C8040" s="58" t="s">
        <v>410</v>
      </c>
      <c r="D8040" s="58" t="s">
        <v>411</v>
      </c>
      <c r="E8040" s="58">
        <v>8520</v>
      </c>
      <c r="F8040" s="58">
        <v>1</v>
      </c>
      <c r="G8040" s="59">
        <v>4.5</v>
      </c>
      <c r="H8040" s="58" t="s">
        <v>1887</v>
      </c>
      <c r="I8040" s="59">
        <v>49.99</v>
      </c>
      <c r="J8040">
        <v>24</v>
      </c>
      <c r="K8040" s="191"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29.93</v>
      </c>
      <c r="L8040" s="192" t="str">
        <f t="shared" si="125"/>
        <v>Beer8520</v>
      </c>
      <c r="M8040" s="191">
        <f>VLOOKUP(L8040,'Slope %'!C:D,2,0)</f>
        <v>0.05</v>
      </c>
    </row>
    <row r="8041" spans="1:13" x14ac:dyDescent="0.25">
      <c r="A8041">
        <v>70925</v>
      </c>
      <c r="B8041" s="58" t="s">
        <v>6283</v>
      </c>
      <c r="C8041" s="58" t="s">
        <v>410</v>
      </c>
      <c r="D8041" s="58" t="s">
        <v>411</v>
      </c>
      <c r="E8041" s="58">
        <v>8520</v>
      </c>
      <c r="F8041" s="58">
        <v>1</v>
      </c>
      <c r="G8041" s="59">
        <v>4.5</v>
      </c>
      <c r="H8041" s="58" t="s">
        <v>1887</v>
      </c>
      <c r="I8041" s="59">
        <v>49.99</v>
      </c>
      <c r="J8041">
        <v>24</v>
      </c>
      <c r="K8041" s="191"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29.93</v>
      </c>
      <c r="L8041" s="192" t="str">
        <f t="shared" si="125"/>
        <v>Beer8520</v>
      </c>
      <c r="M8041" s="191">
        <f>VLOOKUP(L8041,'Slope %'!C:D,2,0)</f>
        <v>0.05</v>
      </c>
    </row>
    <row r="8042" spans="1:13" x14ac:dyDescent="0.25">
      <c r="A8042">
        <v>70926</v>
      </c>
      <c r="B8042" s="58" t="s">
        <v>6284</v>
      </c>
      <c r="C8042" s="58" t="s">
        <v>410</v>
      </c>
      <c r="D8042" s="58" t="s">
        <v>677</v>
      </c>
      <c r="E8042" s="58">
        <v>8520</v>
      </c>
      <c r="F8042" s="58">
        <v>1</v>
      </c>
      <c r="G8042" s="59">
        <v>5</v>
      </c>
      <c r="H8042" s="58" t="s">
        <v>1887</v>
      </c>
      <c r="I8042" s="59">
        <v>54.99</v>
      </c>
      <c r="J8042">
        <v>24</v>
      </c>
      <c r="K8042" s="191"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33.26</v>
      </c>
      <c r="L8042" s="192" t="str">
        <f t="shared" si="125"/>
        <v>Beer8520</v>
      </c>
      <c r="M8042" s="191">
        <f>VLOOKUP(L8042,'Slope %'!C:D,2,0)</f>
        <v>0.05</v>
      </c>
    </row>
    <row r="8043" spans="1:13" x14ac:dyDescent="0.25">
      <c r="A8043">
        <v>70926</v>
      </c>
      <c r="B8043" s="58" t="s">
        <v>6284</v>
      </c>
      <c r="C8043" s="58" t="s">
        <v>410</v>
      </c>
      <c r="D8043" s="58" t="s">
        <v>677</v>
      </c>
      <c r="E8043" s="58">
        <v>8520</v>
      </c>
      <c r="F8043" s="58">
        <v>1</v>
      </c>
      <c r="G8043" s="59">
        <v>5</v>
      </c>
      <c r="H8043" s="58" t="s">
        <v>1887</v>
      </c>
      <c r="I8043" s="59">
        <v>54.99</v>
      </c>
      <c r="J8043">
        <v>24</v>
      </c>
      <c r="K8043" s="191"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33.26</v>
      </c>
      <c r="L8043" s="192" t="str">
        <f t="shared" si="125"/>
        <v>Beer8520</v>
      </c>
      <c r="M8043" s="191">
        <f>VLOOKUP(L8043,'Slope %'!C:D,2,0)</f>
        <v>0.05</v>
      </c>
    </row>
    <row r="8044" spans="1:13" x14ac:dyDescent="0.25">
      <c r="A8044">
        <v>70938</v>
      </c>
      <c r="B8044" s="58" t="s">
        <v>6285</v>
      </c>
      <c r="C8044" s="58" t="s">
        <v>423</v>
      </c>
      <c r="D8044" s="58" t="s">
        <v>440</v>
      </c>
      <c r="E8044" s="58">
        <v>375</v>
      </c>
      <c r="F8044" s="58">
        <v>8</v>
      </c>
      <c r="G8044" s="59">
        <v>9</v>
      </c>
      <c r="H8044" s="58" t="s">
        <v>791</v>
      </c>
      <c r="I8044" s="59">
        <v>10.7</v>
      </c>
      <c r="J8044">
        <v>1</v>
      </c>
      <c r="K8044" s="191"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2.79</v>
      </c>
      <c r="L8044" s="192" t="str">
        <f t="shared" si="125"/>
        <v>Wine375</v>
      </c>
      <c r="M8044" s="191">
        <f>VLOOKUP(L8044,'Slope %'!C:D,2,0)</f>
        <v>0.12</v>
      </c>
    </row>
    <row r="8045" spans="1:13" x14ac:dyDescent="0.25">
      <c r="A8045">
        <v>70943</v>
      </c>
      <c r="B8045" s="58" t="s">
        <v>6286</v>
      </c>
      <c r="C8045" s="58" t="s">
        <v>423</v>
      </c>
      <c r="D8045" s="58" t="s">
        <v>476</v>
      </c>
      <c r="E8045" s="58">
        <v>750</v>
      </c>
      <c r="F8045" s="58">
        <v>12</v>
      </c>
      <c r="G8045" s="59">
        <v>14</v>
      </c>
      <c r="H8045" s="58" t="s">
        <v>507</v>
      </c>
      <c r="I8045" s="59">
        <v>24.99</v>
      </c>
      <c r="J8045">
        <v>1</v>
      </c>
      <c r="K8045" s="191"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8.1999999999999993</v>
      </c>
      <c r="L8045" s="192" t="str">
        <f t="shared" si="125"/>
        <v>Wine750</v>
      </c>
      <c r="M8045" s="191">
        <f>VLOOKUP(L8045,'Slope %'!C:D,2,0)</f>
        <v>0.1</v>
      </c>
    </row>
    <row r="8046" spans="1:13" x14ac:dyDescent="0.25">
      <c r="A8046">
        <v>70944</v>
      </c>
      <c r="B8046" s="58" t="s">
        <v>6287</v>
      </c>
      <c r="C8046" s="58" t="s">
        <v>673</v>
      </c>
      <c r="D8046" s="58" t="s">
        <v>674</v>
      </c>
      <c r="E8046" s="58">
        <v>30000</v>
      </c>
      <c r="F8046" s="58">
        <v>1</v>
      </c>
      <c r="G8046" s="59">
        <v>5</v>
      </c>
      <c r="H8046" s="58" t="s">
        <v>4157</v>
      </c>
      <c r="I8046" s="59">
        <v>225</v>
      </c>
      <c r="J8046">
        <v>1</v>
      </c>
      <c r="K8046" s="191"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117.11</v>
      </c>
      <c r="L8046" s="192" t="str">
        <f t="shared" si="125"/>
        <v>Ready to Drink30000</v>
      </c>
      <c r="M8046" s="191" t="e">
        <f>VLOOKUP(L8046,'Slope %'!C:D,2,0)</f>
        <v>#N/A</v>
      </c>
    </row>
    <row r="8047" spans="1:13" x14ac:dyDescent="0.25">
      <c r="A8047">
        <v>70944</v>
      </c>
      <c r="B8047" s="58" t="s">
        <v>6287</v>
      </c>
      <c r="C8047" s="58" t="s">
        <v>673</v>
      </c>
      <c r="D8047" s="58" t="s">
        <v>674</v>
      </c>
      <c r="E8047" s="58">
        <v>30000</v>
      </c>
      <c r="F8047" s="58">
        <v>1</v>
      </c>
      <c r="G8047" s="59">
        <v>5</v>
      </c>
      <c r="H8047" s="58" t="s">
        <v>4157</v>
      </c>
      <c r="I8047" s="59">
        <v>225</v>
      </c>
      <c r="J8047">
        <v>1</v>
      </c>
      <c r="K8047" s="191"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117.11</v>
      </c>
      <c r="L8047" s="192" t="str">
        <f t="shared" si="125"/>
        <v>Ready to Drink30000</v>
      </c>
      <c r="M8047" s="191" t="e">
        <f>VLOOKUP(L8047,'Slope %'!C:D,2,0)</f>
        <v>#N/A</v>
      </c>
    </row>
    <row r="8048" spans="1:13" x14ac:dyDescent="0.25">
      <c r="A8048">
        <v>70947</v>
      </c>
      <c r="B8048" s="58" t="s">
        <v>6288</v>
      </c>
      <c r="C8048" s="58" t="s">
        <v>423</v>
      </c>
      <c r="D8048" s="58" t="s">
        <v>473</v>
      </c>
      <c r="E8048" s="58">
        <v>750</v>
      </c>
      <c r="F8048" s="58">
        <v>12</v>
      </c>
      <c r="G8048" s="59">
        <v>12.5</v>
      </c>
      <c r="H8048" s="58" t="s">
        <v>507</v>
      </c>
      <c r="I8048" s="59">
        <v>24.99</v>
      </c>
      <c r="J8048">
        <v>1</v>
      </c>
      <c r="K8048" s="191"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7.32</v>
      </c>
      <c r="L8048" s="192" t="str">
        <f t="shared" si="125"/>
        <v>Wine750</v>
      </c>
      <c r="M8048" s="191">
        <f>VLOOKUP(L8048,'Slope %'!C:D,2,0)</f>
        <v>0.1</v>
      </c>
    </row>
    <row r="8049" spans="1:13" x14ac:dyDescent="0.25">
      <c r="A8049">
        <v>70958</v>
      </c>
      <c r="B8049" s="58" t="s">
        <v>6289</v>
      </c>
      <c r="C8049" s="58" t="s">
        <v>423</v>
      </c>
      <c r="D8049" s="58" t="s">
        <v>935</v>
      </c>
      <c r="E8049" s="58">
        <v>750</v>
      </c>
      <c r="F8049" s="58">
        <v>12</v>
      </c>
      <c r="G8049" s="59">
        <v>5</v>
      </c>
      <c r="H8049" s="58" t="s">
        <v>421</v>
      </c>
      <c r="I8049" s="59">
        <v>19.989999999999998</v>
      </c>
      <c r="J8049">
        <v>1</v>
      </c>
      <c r="K8049" s="191"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2.93</v>
      </c>
      <c r="L8049" s="192" t="str">
        <f t="shared" si="125"/>
        <v>Wine750</v>
      </c>
      <c r="M8049" s="191">
        <f>VLOOKUP(L8049,'Slope %'!C:D,2,0)</f>
        <v>0.1</v>
      </c>
    </row>
    <row r="8050" spans="1:13" x14ac:dyDescent="0.25">
      <c r="A8050">
        <v>70982</v>
      </c>
      <c r="B8050" s="58" t="s">
        <v>1259</v>
      </c>
      <c r="C8050" s="58" t="s">
        <v>410</v>
      </c>
      <c r="D8050" s="58" t="s">
        <v>717</v>
      </c>
      <c r="E8050" s="58">
        <v>473</v>
      </c>
      <c r="F8050" s="58">
        <v>24</v>
      </c>
      <c r="G8050" s="59">
        <v>6.5</v>
      </c>
      <c r="H8050" s="58" t="s">
        <v>751</v>
      </c>
      <c r="I8050" s="59">
        <v>3.99</v>
      </c>
      <c r="J8050">
        <v>1</v>
      </c>
      <c r="K8050" s="191"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2.4</v>
      </c>
      <c r="L8050" s="192" t="str">
        <f t="shared" si="125"/>
        <v>Beer473</v>
      </c>
      <c r="M8050" s="191">
        <f>VLOOKUP(L8050,'Slope %'!C:D,2,0)</f>
        <v>0.12</v>
      </c>
    </row>
    <row r="8051" spans="1:13" x14ac:dyDescent="0.25">
      <c r="A8051">
        <v>70991</v>
      </c>
      <c r="B8051" s="58" t="s">
        <v>6290</v>
      </c>
      <c r="C8051" s="58" t="s">
        <v>423</v>
      </c>
      <c r="D8051" s="58" t="s">
        <v>436</v>
      </c>
      <c r="E8051" s="58">
        <v>750</v>
      </c>
      <c r="F8051" s="58">
        <v>12</v>
      </c>
      <c r="G8051" s="59">
        <v>0.4</v>
      </c>
      <c r="H8051" s="58" t="s">
        <v>628</v>
      </c>
      <c r="I8051" s="59">
        <v>15.99</v>
      </c>
      <c r="J8051">
        <v>1</v>
      </c>
      <c r="K8051" s="191"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0.23</v>
      </c>
      <c r="L8051" s="192" t="str">
        <f t="shared" si="125"/>
        <v>Wine750</v>
      </c>
      <c r="M8051" s="191">
        <f>VLOOKUP(L8051,'Slope %'!C:D,2,0)</f>
        <v>0.1</v>
      </c>
    </row>
    <row r="8052" spans="1:13" x14ac:dyDescent="0.25">
      <c r="A8052">
        <v>71126</v>
      </c>
      <c r="B8052" s="58" t="s">
        <v>6291</v>
      </c>
      <c r="C8052" s="58" t="s">
        <v>410</v>
      </c>
      <c r="D8052" s="58" t="s">
        <v>411</v>
      </c>
      <c r="E8052" s="58">
        <v>1980</v>
      </c>
      <c r="F8052" s="58">
        <v>4</v>
      </c>
      <c r="G8052" s="59">
        <v>5</v>
      </c>
      <c r="H8052" s="58" t="s">
        <v>412</v>
      </c>
      <c r="I8052" s="59">
        <v>17.79</v>
      </c>
      <c r="J8052">
        <v>6</v>
      </c>
      <c r="K8052" s="191"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7.73</v>
      </c>
      <c r="L8052" s="192" t="str">
        <f t="shared" si="125"/>
        <v>Beer1980</v>
      </c>
      <c r="M8052" s="191">
        <f>VLOOKUP(L8052,'Slope %'!C:D,2,0)</f>
        <v>0.1</v>
      </c>
    </row>
    <row r="8053" spans="1:13" x14ac:dyDescent="0.25">
      <c r="A8053">
        <v>71126</v>
      </c>
      <c r="B8053" s="58" t="s">
        <v>6291</v>
      </c>
      <c r="C8053" s="58" t="s">
        <v>410</v>
      </c>
      <c r="D8053" s="58" t="s">
        <v>411</v>
      </c>
      <c r="E8053" s="58">
        <v>1980</v>
      </c>
      <c r="F8053" s="58">
        <v>4</v>
      </c>
      <c r="G8053" s="59">
        <v>5</v>
      </c>
      <c r="H8053" s="58" t="s">
        <v>412</v>
      </c>
      <c r="I8053" s="59">
        <v>17.79</v>
      </c>
      <c r="J8053">
        <v>6</v>
      </c>
      <c r="K8053" s="191"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7.73</v>
      </c>
      <c r="L8053" s="192" t="str">
        <f t="shared" si="125"/>
        <v>Beer1980</v>
      </c>
      <c r="M8053" s="191">
        <f>VLOOKUP(L8053,'Slope %'!C:D,2,0)</f>
        <v>0.1</v>
      </c>
    </row>
    <row r="8054" spans="1:13" x14ac:dyDescent="0.25">
      <c r="A8054">
        <v>71746</v>
      </c>
      <c r="B8054" s="58" t="s">
        <v>6292</v>
      </c>
      <c r="C8054" s="58" t="s">
        <v>414</v>
      </c>
      <c r="D8054" s="58" t="s">
        <v>892</v>
      </c>
      <c r="E8054" s="58">
        <v>750</v>
      </c>
      <c r="F8054" s="58">
        <v>12</v>
      </c>
      <c r="G8054" s="59">
        <v>40</v>
      </c>
      <c r="H8054" s="58" t="s">
        <v>501</v>
      </c>
      <c r="I8054" s="59">
        <v>39.99</v>
      </c>
      <c r="J8054">
        <v>1</v>
      </c>
      <c r="K8054" s="191"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23.42</v>
      </c>
      <c r="L8054" s="192" t="str">
        <f t="shared" si="125"/>
        <v>Spirits750</v>
      </c>
      <c r="M8054" s="191">
        <f>VLOOKUP(L8054,'Slope %'!C:D,2,0)</f>
        <v>7.0000000000000007E-2</v>
      </c>
    </row>
    <row r="8055" spans="1:13" x14ac:dyDescent="0.25">
      <c r="A8055">
        <v>72009</v>
      </c>
      <c r="B8055" s="58" t="s">
        <v>461</v>
      </c>
      <c r="C8055" s="58" t="s">
        <v>414</v>
      </c>
      <c r="D8055" s="58" t="s">
        <v>427</v>
      </c>
      <c r="E8055" s="58">
        <v>50</v>
      </c>
      <c r="F8055" s="58">
        <v>120</v>
      </c>
      <c r="G8055" s="59">
        <v>40</v>
      </c>
      <c r="H8055" s="58" t="s">
        <v>428</v>
      </c>
      <c r="I8055" s="59">
        <v>3.99</v>
      </c>
      <c r="J8055">
        <v>1</v>
      </c>
      <c r="K8055" s="191"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2.13</v>
      </c>
      <c r="L8055" s="192" t="str">
        <f t="shared" si="125"/>
        <v>Spirits50</v>
      </c>
      <c r="M8055" s="191">
        <f>VLOOKUP(L8055,'Slope %'!C:D,2,0)</f>
        <v>0.1</v>
      </c>
    </row>
    <row r="8056" spans="1:13" x14ac:dyDescent="0.25">
      <c r="A8056">
        <v>72041</v>
      </c>
      <c r="B8056" s="58" t="s">
        <v>6293</v>
      </c>
      <c r="C8056" s="58" t="s">
        <v>423</v>
      </c>
      <c r="D8056" s="58" t="s">
        <v>467</v>
      </c>
      <c r="E8056" s="58">
        <v>1500</v>
      </c>
      <c r="F8056" s="58">
        <v>6</v>
      </c>
      <c r="G8056" s="59">
        <v>10.5</v>
      </c>
      <c r="H8056" s="58" t="s">
        <v>451</v>
      </c>
      <c r="I8056" s="59">
        <v>19.989999999999998</v>
      </c>
      <c r="J8056">
        <v>1</v>
      </c>
      <c r="K8056" s="191"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12.3</v>
      </c>
      <c r="L8056" s="192" t="str">
        <f t="shared" si="125"/>
        <v>Wine1500</v>
      </c>
      <c r="M8056" s="191">
        <f>VLOOKUP(L8056,'Slope %'!C:D,2,0)</f>
        <v>7.0000000000000007E-2</v>
      </c>
    </row>
    <row r="8057" spans="1:13" x14ac:dyDescent="0.25">
      <c r="A8057">
        <v>73501</v>
      </c>
      <c r="B8057" s="58" t="s">
        <v>6294</v>
      </c>
      <c r="C8057" s="58" t="s">
        <v>423</v>
      </c>
      <c r="D8057" s="58" t="s">
        <v>935</v>
      </c>
      <c r="E8057" s="58">
        <v>1500</v>
      </c>
      <c r="F8057" s="58">
        <v>6</v>
      </c>
      <c r="G8057" s="59">
        <v>7</v>
      </c>
      <c r="H8057" s="58" t="s">
        <v>1241</v>
      </c>
      <c r="I8057" s="59">
        <v>15.99</v>
      </c>
      <c r="J8057">
        <v>1</v>
      </c>
      <c r="K8057" s="191"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8.1999999999999993</v>
      </c>
      <c r="L8057" s="192" t="str">
        <f t="shared" si="125"/>
        <v>Wine1500</v>
      </c>
      <c r="M8057" s="191">
        <f>VLOOKUP(L8057,'Slope %'!C:D,2,0)</f>
        <v>7.0000000000000007E-2</v>
      </c>
    </row>
    <row r="8058" spans="1:13" x14ac:dyDescent="0.25">
      <c r="A8058">
        <v>74393</v>
      </c>
      <c r="B8058" s="58" t="s">
        <v>630</v>
      </c>
      <c r="C8058" s="58" t="s">
        <v>414</v>
      </c>
      <c r="D8058" s="58" t="s">
        <v>566</v>
      </c>
      <c r="E8058" s="58">
        <v>375</v>
      </c>
      <c r="F8058" s="58">
        <v>12</v>
      </c>
      <c r="G8058" s="59">
        <v>17</v>
      </c>
      <c r="H8058" s="58" t="s">
        <v>419</v>
      </c>
      <c r="I8058" s="59">
        <v>19.989999999999998</v>
      </c>
      <c r="J8058">
        <v>1</v>
      </c>
      <c r="K8058" s="191"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5.65</v>
      </c>
      <c r="L8058" s="192" t="str">
        <f t="shared" si="125"/>
        <v>Spirits375</v>
      </c>
      <c r="M8058" s="191">
        <f>VLOOKUP(L8058,'Slope %'!C:D,2,0)</f>
        <v>0.1</v>
      </c>
    </row>
    <row r="8059" spans="1:13" x14ac:dyDescent="0.25">
      <c r="A8059">
        <v>76521</v>
      </c>
      <c r="B8059" s="58" t="s">
        <v>6295</v>
      </c>
      <c r="C8059" s="58" t="s">
        <v>423</v>
      </c>
      <c r="D8059" s="58" t="s">
        <v>639</v>
      </c>
      <c r="E8059" s="58">
        <v>750</v>
      </c>
      <c r="F8059" s="58">
        <v>12</v>
      </c>
      <c r="G8059" s="59">
        <v>13</v>
      </c>
      <c r="H8059" s="58" t="s">
        <v>586</v>
      </c>
      <c r="I8059" s="59">
        <v>20.99</v>
      </c>
      <c r="J8059">
        <v>1</v>
      </c>
      <c r="K8059" s="191"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7.61</v>
      </c>
      <c r="L8059" s="192" t="str">
        <f t="shared" si="125"/>
        <v>Wine750</v>
      </c>
      <c r="M8059" s="191">
        <f>VLOOKUP(L8059,'Slope %'!C:D,2,0)</f>
        <v>0.1</v>
      </c>
    </row>
    <row r="8060" spans="1:13" x14ac:dyDescent="0.25">
      <c r="A8060">
        <v>77693</v>
      </c>
      <c r="B8060" s="58" t="s">
        <v>6296</v>
      </c>
      <c r="C8060" s="58" t="s">
        <v>423</v>
      </c>
      <c r="D8060" s="58" t="s">
        <v>467</v>
      </c>
      <c r="E8060" s="58">
        <v>750</v>
      </c>
      <c r="F8060" s="58">
        <v>12</v>
      </c>
      <c r="G8060" s="59">
        <v>8</v>
      </c>
      <c r="H8060" s="58" t="s">
        <v>539</v>
      </c>
      <c r="I8060" s="59">
        <v>19.03</v>
      </c>
      <c r="J8060">
        <v>1</v>
      </c>
      <c r="K8060" s="191"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4.68</v>
      </c>
      <c r="L8060" s="192" t="str">
        <f t="shared" si="125"/>
        <v>Wine750</v>
      </c>
      <c r="M8060" s="191">
        <f>VLOOKUP(L8060,'Slope %'!C:D,2,0)</f>
        <v>0.1</v>
      </c>
    </row>
    <row r="8061" spans="1:13" x14ac:dyDescent="0.25">
      <c r="A8061">
        <v>78493</v>
      </c>
      <c r="B8061" s="58" t="s">
        <v>6297</v>
      </c>
      <c r="C8061" s="58" t="s">
        <v>423</v>
      </c>
      <c r="D8061" s="58" t="s">
        <v>467</v>
      </c>
      <c r="E8061" s="58">
        <v>1500</v>
      </c>
      <c r="F8061" s="58">
        <v>6</v>
      </c>
      <c r="G8061" s="59">
        <v>11.5</v>
      </c>
      <c r="H8061" s="58" t="s">
        <v>425</v>
      </c>
      <c r="I8061" s="59">
        <v>16.989999999999998</v>
      </c>
      <c r="J8061">
        <v>1</v>
      </c>
      <c r="K8061" s="191"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13.47</v>
      </c>
      <c r="L8061" s="192" t="str">
        <f t="shared" si="125"/>
        <v>Wine1500</v>
      </c>
      <c r="M8061" s="191">
        <f>VLOOKUP(L8061,'Slope %'!C:D,2,0)</f>
        <v>7.0000000000000007E-2</v>
      </c>
    </row>
    <row r="8062" spans="1:13" x14ac:dyDescent="0.25">
      <c r="A8062">
        <v>79046</v>
      </c>
      <c r="B8062" s="58" t="s">
        <v>6298</v>
      </c>
      <c r="C8062" s="58" t="s">
        <v>423</v>
      </c>
      <c r="D8062" s="58" t="s">
        <v>436</v>
      </c>
      <c r="E8062" s="58">
        <v>750</v>
      </c>
      <c r="F8062" s="58">
        <v>12</v>
      </c>
      <c r="G8062" s="59">
        <v>13</v>
      </c>
      <c r="H8062" s="58" t="s">
        <v>521</v>
      </c>
      <c r="I8062" s="59">
        <v>19.989999999999998</v>
      </c>
      <c r="J8062">
        <v>1</v>
      </c>
      <c r="K8062" s="191"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7.61</v>
      </c>
      <c r="L8062" s="192" t="str">
        <f t="shared" si="125"/>
        <v>Wine750</v>
      </c>
      <c r="M8062" s="191">
        <f>VLOOKUP(L8062,'Slope %'!C:D,2,0)</f>
        <v>0.1</v>
      </c>
    </row>
    <row r="8063" spans="1:13" x14ac:dyDescent="0.25">
      <c r="A8063">
        <v>80788</v>
      </c>
      <c r="B8063" s="58" t="s">
        <v>6299</v>
      </c>
      <c r="C8063" s="58" t="s">
        <v>423</v>
      </c>
      <c r="D8063" s="58" t="s">
        <v>436</v>
      </c>
      <c r="E8063" s="58">
        <v>4000</v>
      </c>
      <c r="F8063" s="58">
        <v>4</v>
      </c>
      <c r="G8063" s="59">
        <v>11.5</v>
      </c>
      <c r="H8063" s="58" t="s">
        <v>425</v>
      </c>
      <c r="I8063" s="59">
        <v>37.99</v>
      </c>
      <c r="J8063">
        <v>1</v>
      </c>
      <c r="K8063" s="191"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29.9</v>
      </c>
      <c r="L8063" s="192" t="str">
        <f t="shared" si="125"/>
        <v>Wine4000</v>
      </c>
      <c r="M8063" s="191">
        <f>VLOOKUP(L8063,'Slope %'!C:D,2,0)</f>
        <v>0.05</v>
      </c>
    </row>
    <row r="8064" spans="1:13" x14ac:dyDescent="0.25">
      <c r="A8064">
        <v>82636</v>
      </c>
      <c r="B8064" s="58" t="s">
        <v>6300</v>
      </c>
      <c r="C8064" s="58" t="s">
        <v>423</v>
      </c>
      <c r="D8064" s="58" t="s">
        <v>436</v>
      </c>
      <c r="E8064" s="58">
        <v>1500</v>
      </c>
      <c r="F8064" s="58">
        <v>6</v>
      </c>
      <c r="G8064" s="59">
        <v>12</v>
      </c>
      <c r="H8064" s="58" t="s">
        <v>586</v>
      </c>
      <c r="I8064" s="59">
        <v>20.99</v>
      </c>
      <c r="J8064">
        <v>1</v>
      </c>
      <c r="K8064" s="191"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14.05</v>
      </c>
      <c r="L8064" s="192" t="str">
        <f t="shared" si="125"/>
        <v>Wine1500</v>
      </c>
      <c r="M8064" s="191">
        <f>VLOOKUP(L8064,'Slope %'!C:D,2,0)</f>
        <v>7.0000000000000007E-2</v>
      </c>
    </row>
    <row r="8065" spans="1:13" x14ac:dyDescent="0.25">
      <c r="A8065">
        <v>84202</v>
      </c>
      <c r="B8065" s="58" t="s">
        <v>1373</v>
      </c>
      <c r="C8065" s="58" t="s">
        <v>414</v>
      </c>
      <c r="D8065" s="58" t="s">
        <v>418</v>
      </c>
      <c r="E8065" s="58">
        <v>4500</v>
      </c>
      <c r="F8065" s="58">
        <v>1</v>
      </c>
      <c r="G8065" s="59">
        <v>40</v>
      </c>
      <c r="H8065" s="58" t="s">
        <v>428</v>
      </c>
      <c r="I8065" s="59">
        <v>499.99</v>
      </c>
      <c r="J8065">
        <v>1</v>
      </c>
      <c r="K8065" s="191"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140.53</v>
      </c>
      <c r="L8065" s="192" t="str">
        <f t="shared" si="125"/>
        <v>Spirits4500</v>
      </c>
      <c r="M8065" s="191">
        <f>VLOOKUP(L8065,'Slope %'!C:D,2,0)</f>
        <v>0.03</v>
      </c>
    </row>
    <row r="8066" spans="1:13" x14ac:dyDescent="0.25">
      <c r="A8066">
        <v>85811</v>
      </c>
      <c r="B8066" s="58" t="s">
        <v>587</v>
      </c>
      <c r="C8066" s="58" t="s">
        <v>414</v>
      </c>
      <c r="D8066" s="58" t="s">
        <v>503</v>
      </c>
      <c r="E8066" s="58">
        <v>1750</v>
      </c>
      <c r="F8066" s="58">
        <v>6</v>
      </c>
      <c r="G8066" s="59">
        <v>40</v>
      </c>
      <c r="H8066" s="58" t="s">
        <v>428</v>
      </c>
      <c r="I8066" s="59">
        <v>57.99</v>
      </c>
      <c r="J8066">
        <v>1</v>
      </c>
      <c r="K8066" s="191"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54.65</v>
      </c>
      <c r="L8066" s="192" t="str">
        <f t="shared" si="125"/>
        <v>Spirits1750</v>
      </c>
      <c r="M8066" s="191">
        <f>VLOOKUP(L8066,'Slope %'!C:D,2,0)</f>
        <v>0.03</v>
      </c>
    </row>
    <row r="8067" spans="1:13" x14ac:dyDescent="0.25">
      <c r="A8067">
        <v>86124</v>
      </c>
      <c r="B8067" s="58" t="s">
        <v>6301</v>
      </c>
      <c r="C8067" s="58" t="s">
        <v>423</v>
      </c>
      <c r="D8067" s="58" t="s">
        <v>538</v>
      </c>
      <c r="E8067" s="58">
        <v>750</v>
      </c>
      <c r="F8067" s="58">
        <v>12</v>
      </c>
      <c r="G8067" s="59">
        <v>14.5</v>
      </c>
      <c r="H8067" s="58" t="s">
        <v>434</v>
      </c>
      <c r="I8067" s="59">
        <v>22.99</v>
      </c>
      <c r="J8067">
        <v>1</v>
      </c>
      <c r="K8067" s="191"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8.49</v>
      </c>
      <c r="L8067" s="192" t="str">
        <f t="shared" ref="L8067:L8130" si="126">(_xlfn.CONCAT(C8067,E8067))</f>
        <v>Wine750</v>
      </c>
      <c r="M8067" s="191">
        <f>VLOOKUP(L8067,'Slope %'!C:D,2,0)</f>
        <v>0.1</v>
      </c>
    </row>
    <row r="8068" spans="1:13" x14ac:dyDescent="0.25">
      <c r="A8068">
        <v>87015</v>
      </c>
      <c r="B8068" s="58" t="s">
        <v>735</v>
      </c>
      <c r="C8068" s="58" t="s">
        <v>414</v>
      </c>
      <c r="D8068" s="58" t="s">
        <v>427</v>
      </c>
      <c r="E8068" s="58">
        <v>1750</v>
      </c>
      <c r="F8068" s="58">
        <v>6</v>
      </c>
      <c r="G8068" s="59">
        <v>40</v>
      </c>
      <c r="H8068" s="58" t="s">
        <v>445</v>
      </c>
      <c r="I8068" s="59">
        <v>55.99</v>
      </c>
      <c r="J8068">
        <v>1</v>
      </c>
      <c r="K8068" s="191"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54.65</v>
      </c>
      <c r="L8068" s="192" t="str">
        <f t="shared" si="126"/>
        <v>Spirits1750</v>
      </c>
      <c r="M8068" s="191">
        <f>VLOOKUP(L8068,'Slope %'!C:D,2,0)</f>
        <v>0.03</v>
      </c>
    </row>
    <row r="8069" spans="1:13" x14ac:dyDescent="0.25">
      <c r="A8069">
        <v>87379</v>
      </c>
      <c r="B8069" s="58" t="s">
        <v>6302</v>
      </c>
      <c r="C8069" s="58" t="s">
        <v>414</v>
      </c>
      <c r="D8069" s="58" t="s">
        <v>1884</v>
      </c>
      <c r="E8069" s="58">
        <v>750</v>
      </c>
      <c r="F8069" s="58">
        <v>6</v>
      </c>
      <c r="G8069" s="59">
        <v>40</v>
      </c>
      <c r="H8069" s="58" t="s">
        <v>419</v>
      </c>
      <c r="I8069" s="59">
        <v>98.99</v>
      </c>
      <c r="J8069">
        <v>1</v>
      </c>
      <c r="K8069" s="191"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23.42</v>
      </c>
      <c r="L8069" s="192" t="str">
        <f t="shared" si="126"/>
        <v>Spirits750</v>
      </c>
      <c r="M8069" s="191">
        <f>VLOOKUP(L8069,'Slope %'!C:D,2,0)</f>
        <v>7.0000000000000007E-2</v>
      </c>
    </row>
    <row r="8070" spans="1:13" x14ac:dyDescent="0.25">
      <c r="A8070">
        <v>93401</v>
      </c>
      <c r="B8070" s="58" t="s">
        <v>6303</v>
      </c>
      <c r="C8070" s="58" t="s">
        <v>423</v>
      </c>
      <c r="D8070" s="58" t="s">
        <v>473</v>
      </c>
      <c r="E8070" s="58">
        <v>750</v>
      </c>
      <c r="F8070" s="58">
        <v>12</v>
      </c>
      <c r="G8070" s="59">
        <v>13.5</v>
      </c>
      <c r="H8070" s="58" t="s">
        <v>445</v>
      </c>
      <c r="I8070" s="59">
        <v>18.29</v>
      </c>
      <c r="J8070">
        <v>1</v>
      </c>
      <c r="K8070" s="191"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7.9</v>
      </c>
      <c r="L8070" s="192" t="str">
        <f t="shared" si="126"/>
        <v>Wine750</v>
      </c>
      <c r="M8070" s="191">
        <f>VLOOKUP(L8070,'Slope %'!C:D,2,0)</f>
        <v>0.1</v>
      </c>
    </row>
    <row r="8071" spans="1:13" x14ac:dyDescent="0.25">
      <c r="A8071">
        <v>93823</v>
      </c>
      <c r="B8071" s="58" t="s">
        <v>6304</v>
      </c>
      <c r="C8071" s="58" t="s">
        <v>423</v>
      </c>
      <c r="D8071" s="58" t="s">
        <v>473</v>
      </c>
      <c r="E8071" s="58">
        <v>750</v>
      </c>
      <c r="F8071" s="58">
        <v>12</v>
      </c>
      <c r="G8071" s="59">
        <v>13.5</v>
      </c>
      <c r="H8071" s="58" t="s">
        <v>586</v>
      </c>
      <c r="I8071" s="59">
        <v>35.99</v>
      </c>
      <c r="J8071">
        <v>1</v>
      </c>
      <c r="K8071" s="191"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7.9</v>
      </c>
      <c r="L8071" s="192" t="str">
        <f t="shared" si="126"/>
        <v>Wine750</v>
      </c>
      <c r="M8071" s="191">
        <f>VLOOKUP(L8071,'Slope %'!C:D,2,0)</f>
        <v>0.1</v>
      </c>
    </row>
    <row r="8072" spans="1:13" x14ac:dyDescent="0.25">
      <c r="A8072">
        <v>95331</v>
      </c>
      <c r="B8072" s="58" t="s">
        <v>6305</v>
      </c>
      <c r="C8072" s="58" t="s">
        <v>423</v>
      </c>
      <c r="D8072" s="58" t="s">
        <v>598</v>
      </c>
      <c r="E8072" s="58">
        <v>750</v>
      </c>
      <c r="F8072" s="58">
        <v>12</v>
      </c>
      <c r="G8072" s="59">
        <v>12.5</v>
      </c>
      <c r="H8072" s="58" t="s">
        <v>456</v>
      </c>
      <c r="I8072" s="59">
        <v>10.84</v>
      </c>
      <c r="J8072">
        <v>1</v>
      </c>
      <c r="K8072" s="191"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7.32</v>
      </c>
      <c r="L8072" s="192" t="str">
        <f t="shared" si="126"/>
        <v>Wine750</v>
      </c>
      <c r="M8072" s="191">
        <f>VLOOKUP(L8072,'Slope %'!C:D,2,0)</f>
        <v>0.1</v>
      </c>
    </row>
    <row r="8073" spans="1:13" x14ac:dyDescent="0.25">
      <c r="A8073">
        <v>95711</v>
      </c>
      <c r="B8073" s="58" t="s">
        <v>6306</v>
      </c>
      <c r="C8073" s="58" t="s">
        <v>423</v>
      </c>
      <c r="D8073" s="58" t="s">
        <v>455</v>
      </c>
      <c r="E8073" s="58">
        <v>750</v>
      </c>
      <c r="F8073" s="58">
        <v>12</v>
      </c>
      <c r="G8073" s="59">
        <v>11</v>
      </c>
      <c r="H8073" s="58" t="s">
        <v>434</v>
      </c>
      <c r="I8073" s="59">
        <v>21.99</v>
      </c>
      <c r="J8073">
        <v>1</v>
      </c>
      <c r="K8073" s="191"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6.44</v>
      </c>
      <c r="L8073" s="192" t="str">
        <f t="shared" si="126"/>
        <v>Wine750</v>
      </c>
      <c r="M8073" s="191">
        <f>VLOOKUP(L8073,'Slope %'!C:D,2,0)</f>
        <v>0.1</v>
      </c>
    </row>
    <row r="8074" spans="1:13" x14ac:dyDescent="0.25">
      <c r="A8074">
        <v>96065</v>
      </c>
      <c r="B8074" s="58" t="s">
        <v>6307</v>
      </c>
      <c r="C8074" s="58" t="s">
        <v>414</v>
      </c>
      <c r="D8074" s="58" t="s">
        <v>636</v>
      </c>
      <c r="E8074" s="58">
        <v>750</v>
      </c>
      <c r="F8074" s="58">
        <v>12</v>
      </c>
      <c r="G8074" s="59">
        <v>40</v>
      </c>
      <c r="H8074" s="58" t="s">
        <v>451</v>
      </c>
      <c r="I8074" s="59">
        <v>29.99</v>
      </c>
      <c r="J8074">
        <v>1</v>
      </c>
      <c r="K8074" s="191"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23.42</v>
      </c>
      <c r="L8074" s="192" t="str">
        <f t="shared" si="126"/>
        <v>Spirits750</v>
      </c>
      <c r="M8074" s="191">
        <f>VLOOKUP(L8074,'Slope %'!C:D,2,0)</f>
        <v>7.0000000000000007E-2</v>
      </c>
    </row>
    <row r="8075" spans="1:13" x14ac:dyDescent="0.25">
      <c r="A8075">
        <v>96263</v>
      </c>
      <c r="B8075" s="58" t="s">
        <v>584</v>
      </c>
      <c r="C8075" s="58" t="s">
        <v>414</v>
      </c>
      <c r="D8075" s="58" t="s">
        <v>460</v>
      </c>
      <c r="E8075" s="58">
        <v>1750</v>
      </c>
      <c r="F8075" s="58">
        <v>6</v>
      </c>
      <c r="G8075" s="59">
        <v>40</v>
      </c>
      <c r="H8075" s="58" t="s">
        <v>419</v>
      </c>
      <c r="I8075" s="59">
        <v>62.99</v>
      </c>
      <c r="J8075">
        <v>1</v>
      </c>
      <c r="K8075" s="191"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54.65</v>
      </c>
      <c r="L8075" s="192" t="str">
        <f t="shared" si="126"/>
        <v>Spirits1750</v>
      </c>
      <c r="M8075" s="191">
        <f>VLOOKUP(L8075,'Slope %'!C:D,2,0)</f>
        <v>0.03</v>
      </c>
    </row>
    <row r="8076" spans="1:13" x14ac:dyDescent="0.25">
      <c r="A8076">
        <v>99218</v>
      </c>
      <c r="B8076" s="58" t="s">
        <v>6308</v>
      </c>
      <c r="C8076" s="58" t="s">
        <v>423</v>
      </c>
      <c r="D8076" s="58" t="s">
        <v>575</v>
      </c>
      <c r="E8076" s="58">
        <v>750</v>
      </c>
      <c r="F8076" s="58">
        <v>12</v>
      </c>
      <c r="G8076" s="59">
        <v>12</v>
      </c>
      <c r="H8076" s="58" t="s">
        <v>451</v>
      </c>
      <c r="I8076" s="59">
        <v>15.99</v>
      </c>
      <c r="J8076">
        <v>1</v>
      </c>
      <c r="K8076" s="191"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7.03</v>
      </c>
      <c r="L8076" s="192" t="str">
        <f t="shared" si="126"/>
        <v>Wine750</v>
      </c>
      <c r="M8076" s="191">
        <f>VLOOKUP(L8076,'Slope %'!C:D,2,0)</f>
        <v>0.1</v>
      </c>
    </row>
    <row r="8077" spans="1:13" x14ac:dyDescent="0.25">
      <c r="A8077">
        <v>100594</v>
      </c>
      <c r="B8077" s="58" t="s">
        <v>1278</v>
      </c>
      <c r="C8077" s="58" t="s">
        <v>423</v>
      </c>
      <c r="D8077" s="58" t="s">
        <v>465</v>
      </c>
      <c r="E8077" s="58">
        <v>750</v>
      </c>
      <c r="F8077" s="58">
        <v>12</v>
      </c>
      <c r="G8077" s="59">
        <v>12.5</v>
      </c>
      <c r="H8077" s="58" t="s">
        <v>474</v>
      </c>
      <c r="I8077" s="59">
        <v>22.99</v>
      </c>
      <c r="J8077">
        <v>1</v>
      </c>
      <c r="K8077" s="191"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7.32</v>
      </c>
      <c r="L8077" s="192" t="str">
        <f t="shared" si="126"/>
        <v>Wine750</v>
      </c>
      <c r="M8077" s="191">
        <f>VLOOKUP(L8077,'Slope %'!C:D,2,0)</f>
        <v>0.1</v>
      </c>
    </row>
    <row r="8078" spans="1:13" x14ac:dyDescent="0.25">
      <c r="A8078">
        <v>101717</v>
      </c>
      <c r="B8078" s="58" t="s">
        <v>6309</v>
      </c>
      <c r="C8078" s="58" t="s">
        <v>423</v>
      </c>
      <c r="D8078" s="58" t="s">
        <v>467</v>
      </c>
      <c r="E8078" s="58">
        <v>4000</v>
      </c>
      <c r="F8078" s="58">
        <v>4</v>
      </c>
      <c r="G8078" s="59">
        <v>11</v>
      </c>
      <c r="H8078" s="58" t="s">
        <v>474</v>
      </c>
      <c r="I8078" s="59">
        <v>35.99</v>
      </c>
      <c r="J8078">
        <v>1</v>
      </c>
      <c r="K8078" s="191"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28.6</v>
      </c>
      <c r="L8078" s="192" t="str">
        <f t="shared" si="126"/>
        <v>Wine4000</v>
      </c>
      <c r="M8078" s="191">
        <f>VLOOKUP(L8078,'Slope %'!C:D,2,0)</f>
        <v>0.05</v>
      </c>
    </row>
    <row r="8079" spans="1:13" x14ac:dyDescent="0.25">
      <c r="A8079">
        <v>102439</v>
      </c>
      <c r="B8079" s="58" t="s">
        <v>6310</v>
      </c>
      <c r="C8079" s="58" t="s">
        <v>414</v>
      </c>
      <c r="D8079" s="58" t="s">
        <v>460</v>
      </c>
      <c r="E8079" s="58">
        <v>750</v>
      </c>
      <c r="F8079" s="58">
        <v>6</v>
      </c>
      <c r="G8079" s="59">
        <v>42.5</v>
      </c>
      <c r="H8079" s="58" t="s">
        <v>483</v>
      </c>
      <c r="I8079" s="59">
        <v>54.99</v>
      </c>
      <c r="J8079">
        <v>1</v>
      </c>
      <c r="K8079" s="191"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24.88</v>
      </c>
      <c r="L8079" s="192" t="str">
        <f t="shared" si="126"/>
        <v>Spirits750</v>
      </c>
      <c r="M8079" s="191">
        <f>VLOOKUP(L8079,'Slope %'!C:D,2,0)</f>
        <v>7.0000000000000007E-2</v>
      </c>
    </row>
    <row r="8080" spans="1:13" x14ac:dyDescent="0.25">
      <c r="A8080">
        <v>103747</v>
      </c>
      <c r="B8080" s="58" t="s">
        <v>6311</v>
      </c>
      <c r="C8080" s="58" t="s">
        <v>414</v>
      </c>
      <c r="D8080" s="58" t="s">
        <v>810</v>
      </c>
      <c r="E8080" s="58">
        <v>750</v>
      </c>
      <c r="F8080" s="58">
        <v>12</v>
      </c>
      <c r="G8080" s="59">
        <v>45</v>
      </c>
      <c r="H8080" s="58" t="s">
        <v>416</v>
      </c>
      <c r="I8080" s="59">
        <v>46.99</v>
      </c>
      <c r="J8080">
        <v>1</v>
      </c>
      <c r="K8080" s="191"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26.35</v>
      </c>
      <c r="L8080" s="192" t="str">
        <f t="shared" si="126"/>
        <v>Spirits750</v>
      </c>
      <c r="M8080" s="191">
        <f>VLOOKUP(L8080,'Slope %'!C:D,2,0)</f>
        <v>7.0000000000000007E-2</v>
      </c>
    </row>
    <row r="8081" spans="1:13" x14ac:dyDescent="0.25">
      <c r="A8081">
        <v>103861</v>
      </c>
      <c r="B8081" s="58" t="s">
        <v>6312</v>
      </c>
      <c r="C8081" s="58" t="s">
        <v>423</v>
      </c>
      <c r="D8081" s="58" t="s">
        <v>436</v>
      </c>
      <c r="E8081" s="58">
        <v>1000</v>
      </c>
      <c r="F8081" s="58">
        <v>12</v>
      </c>
      <c r="G8081" s="59">
        <v>13</v>
      </c>
      <c r="H8081" s="58" t="s">
        <v>456</v>
      </c>
      <c r="I8081" s="59">
        <v>13.99</v>
      </c>
      <c r="J8081">
        <v>1</v>
      </c>
      <c r="K8081" s="191"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10.15</v>
      </c>
      <c r="L8081" s="192" t="str">
        <f t="shared" si="126"/>
        <v>Wine1000</v>
      </c>
      <c r="M8081" s="191">
        <f>VLOOKUP(L8081,'Slope %'!C:D,2,0)</f>
        <v>7.0000000000000007E-2</v>
      </c>
    </row>
    <row r="8082" spans="1:13" x14ac:dyDescent="0.25">
      <c r="A8082">
        <v>103887</v>
      </c>
      <c r="B8082" s="58" t="s">
        <v>6313</v>
      </c>
      <c r="C8082" s="58" t="s">
        <v>423</v>
      </c>
      <c r="D8082" s="58" t="s">
        <v>436</v>
      </c>
      <c r="E8082" s="58">
        <v>750</v>
      </c>
      <c r="F8082" s="58">
        <v>12</v>
      </c>
      <c r="G8082" s="59">
        <v>13.5</v>
      </c>
      <c r="H8082" s="58" t="s">
        <v>471</v>
      </c>
      <c r="I8082" s="59">
        <v>19.989999999999998</v>
      </c>
      <c r="J8082">
        <v>1</v>
      </c>
      <c r="K8082" s="191"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7.9</v>
      </c>
      <c r="L8082" s="192" t="str">
        <f t="shared" si="126"/>
        <v>Wine750</v>
      </c>
      <c r="M8082" s="191">
        <f>VLOOKUP(L8082,'Slope %'!C:D,2,0)</f>
        <v>0.1</v>
      </c>
    </row>
    <row r="8083" spans="1:13" x14ac:dyDescent="0.25">
      <c r="A8083">
        <v>105002</v>
      </c>
      <c r="B8083" s="58" t="s">
        <v>6314</v>
      </c>
      <c r="C8083" s="58" t="s">
        <v>423</v>
      </c>
      <c r="D8083" s="58" t="s">
        <v>465</v>
      </c>
      <c r="E8083" s="58">
        <v>750</v>
      </c>
      <c r="F8083" s="58">
        <v>12</v>
      </c>
      <c r="G8083" s="59">
        <v>13.5</v>
      </c>
      <c r="H8083" s="58" t="s">
        <v>474</v>
      </c>
      <c r="I8083" s="59">
        <v>19.989999999999998</v>
      </c>
      <c r="J8083">
        <v>1</v>
      </c>
      <c r="K8083" s="191"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7.9</v>
      </c>
      <c r="L8083" s="192" t="str">
        <f t="shared" si="126"/>
        <v>Wine750</v>
      </c>
      <c r="M8083" s="191">
        <f>VLOOKUP(L8083,'Slope %'!C:D,2,0)</f>
        <v>0.1</v>
      </c>
    </row>
    <row r="8084" spans="1:13" x14ac:dyDescent="0.25">
      <c r="A8084">
        <v>105385</v>
      </c>
      <c r="B8084" s="58" t="s">
        <v>6315</v>
      </c>
      <c r="C8084" s="58" t="s">
        <v>423</v>
      </c>
      <c r="D8084" s="58" t="s">
        <v>520</v>
      </c>
      <c r="E8084" s="58">
        <v>750</v>
      </c>
      <c r="F8084" s="58">
        <v>12</v>
      </c>
      <c r="G8084" s="59">
        <v>10.8</v>
      </c>
      <c r="H8084" s="58" t="s">
        <v>425</v>
      </c>
      <c r="I8084" s="59">
        <v>29.99</v>
      </c>
      <c r="J8084">
        <v>1</v>
      </c>
      <c r="K8084" s="191"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6.32</v>
      </c>
      <c r="L8084" s="192" t="str">
        <f t="shared" si="126"/>
        <v>Wine750</v>
      </c>
      <c r="M8084" s="191">
        <f>VLOOKUP(L8084,'Slope %'!C:D,2,0)</f>
        <v>0.1</v>
      </c>
    </row>
    <row r="8085" spans="1:13" x14ac:dyDescent="0.25">
      <c r="A8085">
        <v>105601</v>
      </c>
      <c r="B8085" s="58" t="s">
        <v>1048</v>
      </c>
      <c r="C8085" s="58" t="s">
        <v>414</v>
      </c>
      <c r="D8085" s="58" t="s">
        <v>715</v>
      </c>
      <c r="E8085" s="58">
        <v>750</v>
      </c>
      <c r="F8085" s="58">
        <v>12</v>
      </c>
      <c r="G8085" s="59">
        <v>35</v>
      </c>
      <c r="H8085" s="58" t="s">
        <v>421</v>
      </c>
      <c r="I8085" s="59">
        <v>25.99</v>
      </c>
      <c r="J8085">
        <v>1</v>
      </c>
      <c r="K8085" s="191"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20.49</v>
      </c>
      <c r="L8085" s="192" t="str">
        <f t="shared" si="126"/>
        <v>Spirits750</v>
      </c>
      <c r="M8085" s="191">
        <f>VLOOKUP(L8085,'Slope %'!C:D,2,0)</f>
        <v>7.0000000000000007E-2</v>
      </c>
    </row>
    <row r="8086" spans="1:13" x14ac:dyDescent="0.25">
      <c r="A8086">
        <v>106179</v>
      </c>
      <c r="B8086" s="58" t="s">
        <v>6316</v>
      </c>
      <c r="C8086" s="58" t="s">
        <v>423</v>
      </c>
      <c r="D8086" s="58" t="s">
        <v>467</v>
      </c>
      <c r="E8086" s="58">
        <v>4000</v>
      </c>
      <c r="F8086" s="58">
        <v>4</v>
      </c>
      <c r="G8086" s="59">
        <v>11.5</v>
      </c>
      <c r="H8086" s="58" t="s">
        <v>425</v>
      </c>
      <c r="I8086" s="59">
        <v>37.99</v>
      </c>
      <c r="J8086">
        <v>1</v>
      </c>
      <c r="K8086" s="191"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29.9</v>
      </c>
      <c r="L8086" s="192" t="str">
        <f t="shared" si="126"/>
        <v>Wine4000</v>
      </c>
      <c r="M8086" s="191">
        <f>VLOOKUP(L8086,'Slope %'!C:D,2,0)</f>
        <v>0.05</v>
      </c>
    </row>
    <row r="8087" spans="1:13" x14ac:dyDescent="0.25">
      <c r="A8087">
        <v>106377</v>
      </c>
      <c r="B8087" s="58" t="s">
        <v>6317</v>
      </c>
      <c r="C8087" s="58" t="s">
        <v>423</v>
      </c>
      <c r="D8087" s="58" t="s">
        <v>436</v>
      </c>
      <c r="E8087" s="58">
        <v>750</v>
      </c>
      <c r="F8087" s="58">
        <v>12</v>
      </c>
      <c r="G8087" s="59">
        <v>13.9</v>
      </c>
      <c r="H8087" s="58" t="s">
        <v>445</v>
      </c>
      <c r="I8087" s="59">
        <v>15.99</v>
      </c>
      <c r="J8087">
        <v>1</v>
      </c>
      <c r="K8087" s="191"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8.14</v>
      </c>
      <c r="L8087" s="192" t="str">
        <f t="shared" si="126"/>
        <v>Wine750</v>
      </c>
      <c r="M8087" s="191">
        <f>VLOOKUP(L8087,'Slope %'!C:D,2,0)</f>
        <v>0.1</v>
      </c>
    </row>
    <row r="8088" spans="1:13" x14ac:dyDescent="0.25">
      <c r="A8088">
        <v>106450</v>
      </c>
      <c r="B8088" s="58" t="s">
        <v>2178</v>
      </c>
      <c r="C8088" s="58" t="s">
        <v>423</v>
      </c>
      <c r="D8088" s="58" t="s">
        <v>575</v>
      </c>
      <c r="E8088" s="58">
        <v>750</v>
      </c>
      <c r="F8088" s="58">
        <v>12</v>
      </c>
      <c r="G8088" s="59">
        <v>12.5</v>
      </c>
      <c r="H8088" s="58" t="s">
        <v>421</v>
      </c>
      <c r="I8088" s="59">
        <v>22.99</v>
      </c>
      <c r="J8088">
        <v>1</v>
      </c>
      <c r="K8088" s="191"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7.32</v>
      </c>
      <c r="L8088" s="192" t="str">
        <f t="shared" si="126"/>
        <v>Wine750</v>
      </c>
      <c r="M8088" s="191">
        <f>VLOOKUP(L8088,'Slope %'!C:D,2,0)</f>
        <v>0.1</v>
      </c>
    </row>
    <row r="8089" spans="1:13" x14ac:dyDescent="0.25">
      <c r="A8089">
        <v>106765</v>
      </c>
      <c r="B8089" s="58" t="s">
        <v>6318</v>
      </c>
      <c r="C8089" s="58" t="s">
        <v>423</v>
      </c>
      <c r="D8089" s="58" t="s">
        <v>520</v>
      </c>
      <c r="E8089" s="58">
        <v>4000</v>
      </c>
      <c r="F8089" s="58">
        <v>4</v>
      </c>
      <c r="G8089" s="59">
        <v>11.5</v>
      </c>
      <c r="H8089" s="58" t="s">
        <v>425</v>
      </c>
      <c r="I8089" s="59">
        <v>37.99</v>
      </c>
      <c r="J8089">
        <v>1</v>
      </c>
      <c r="K8089" s="191"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29.9</v>
      </c>
      <c r="L8089" s="192" t="str">
        <f t="shared" si="126"/>
        <v>Wine4000</v>
      </c>
      <c r="M8089" s="191">
        <f>VLOOKUP(L8089,'Slope %'!C:D,2,0)</f>
        <v>0.05</v>
      </c>
    </row>
    <row r="8090" spans="1:13" x14ac:dyDescent="0.25">
      <c r="A8090">
        <v>107052</v>
      </c>
      <c r="B8090" s="58" t="s">
        <v>6319</v>
      </c>
      <c r="C8090" s="58" t="s">
        <v>423</v>
      </c>
      <c r="D8090" s="58" t="s">
        <v>476</v>
      </c>
      <c r="E8090" s="58">
        <v>750</v>
      </c>
      <c r="F8090" s="58">
        <v>12</v>
      </c>
      <c r="G8090" s="59">
        <v>13</v>
      </c>
      <c r="H8090" s="58" t="s">
        <v>421</v>
      </c>
      <c r="I8090" s="59">
        <v>12.99</v>
      </c>
      <c r="J8090">
        <v>1</v>
      </c>
      <c r="K8090" s="191"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7.61</v>
      </c>
      <c r="L8090" s="192" t="str">
        <f t="shared" si="126"/>
        <v>Wine750</v>
      </c>
      <c r="M8090" s="191">
        <f>VLOOKUP(L8090,'Slope %'!C:D,2,0)</f>
        <v>0.1</v>
      </c>
    </row>
    <row r="8091" spans="1:13" x14ac:dyDescent="0.25">
      <c r="A8091">
        <v>107070</v>
      </c>
      <c r="B8091" s="58" t="s">
        <v>6320</v>
      </c>
      <c r="C8091" s="58" t="s">
        <v>423</v>
      </c>
      <c r="D8091" s="58" t="s">
        <v>465</v>
      </c>
      <c r="E8091" s="58">
        <v>750</v>
      </c>
      <c r="F8091" s="58">
        <v>12</v>
      </c>
      <c r="G8091" s="59">
        <v>13.1</v>
      </c>
      <c r="H8091" s="58" t="s">
        <v>425</v>
      </c>
      <c r="I8091" s="59">
        <v>17.989999999999998</v>
      </c>
      <c r="J8091">
        <v>1</v>
      </c>
      <c r="K8091" s="191"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7.67</v>
      </c>
      <c r="L8091" s="192" t="str">
        <f t="shared" si="126"/>
        <v>Wine750</v>
      </c>
      <c r="M8091" s="191">
        <f>VLOOKUP(L8091,'Slope %'!C:D,2,0)</f>
        <v>0.1</v>
      </c>
    </row>
    <row r="8092" spans="1:13" x14ac:dyDescent="0.25">
      <c r="A8092">
        <v>107276</v>
      </c>
      <c r="B8092" s="58" t="s">
        <v>868</v>
      </c>
      <c r="C8092" s="58" t="s">
        <v>423</v>
      </c>
      <c r="D8092" s="58" t="s">
        <v>639</v>
      </c>
      <c r="E8092" s="58">
        <v>750</v>
      </c>
      <c r="F8092" s="58">
        <v>12</v>
      </c>
      <c r="G8092" s="59">
        <v>13</v>
      </c>
      <c r="H8092" s="58" t="s">
        <v>421</v>
      </c>
      <c r="I8092" s="59">
        <v>25.99</v>
      </c>
      <c r="J8092">
        <v>1</v>
      </c>
      <c r="K8092" s="191"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7.61</v>
      </c>
      <c r="L8092" s="192" t="str">
        <f t="shared" si="126"/>
        <v>Wine750</v>
      </c>
      <c r="M8092" s="191">
        <f>VLOOKUP(L8092,'Slope %'!C:D,2,0)</f>
        <v>0.1</v>
      </c>
    </row>
    <row r="8093" spans="1:13" x14ac:dyDescent="0.25">
      <c r="A8093">
        <v>108295</v>
      </c>
      <c r="B8093" s="58" t="s">
        <v>6321</v>
      </c>
      <c r="C8093" s="58" t="s">
        <v>423</v>
      </c>
      <c r="D8093" s="58" t="s">
        <v>467</v>
      </c>
      <c r="E8093" s="58">
        <v>750</v>
      </c>
      <c r="F8093" s="58">
        <v>12</v>
      </c>
      <c r="G8093" s="59">
        <v>12</v>
      </c>
      <c r="H8093" s="58" t="s">
        <v>425</v>
      </c>
      <c r="I8093" s="59">
        <v>11.99</v>
      </c>
      <c r="J8093">
        <v>1</v>
      </c>
      <c r="K8093" s="191"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7.03</v>
      </c>
      <c r="L8093" s="192" t="str">
        <f t="shared" si="126"/>
        <v>Wine750</v>
      </c>
      <c r="M8093" s="191">
        <f>VLOOKUP(L8093,'Slope %'!C:D,2,0)</f>
        <v>0.1</v>
      </c>
    </row>
    <row r="8094" spans="1:13" x14ac:dyDescent="0.25">
      <c r="A8094">
        <v>108357</v>
      </c>
      <c r="B8094" s="58" t="s">
        <v>5633</v>
      </c>
      <c r="C8094" s="58" t="s">
        <v>414</v>
      </c>
      <c r="D8094" s="58" t="s">
        <v>566</v>
      </c>
      <c r="E8094" s="58">
        <v>750</v>
      </c>
      <c r="F8094" s="58">
        <v>12</v>
      </c>
      <c r="G8094" s="59">
        <v>17</v>
      </c>
      <c r="H8094" s="58" t="s">
        <v>448</v>
      </c>
      <c r="I8094" s="59">
        <v>30.99</v>
      </c>
      <c r="J8094">
        <v>1</v>
      </c>
      <c r="K8094" s="191"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9.9499999999999993</v>
      </c>
      <c r="L8094" s="192" t="str">
        <f t="shared" si="126"/>
        <v>Spirits750</v>
      </c>
      <c r="M8094" s="191">
        <f>VLOOKUP(L8094,'Slope %'!C:D,2,0)</f>
        <v>7.0000000000000007E-2</v>
      </c>
    </row>
    <row r="8095" spans="1:13" x14ac:dyDescent="0.25">
      <c r="A8095">
        <v>108688</v>
      </c>
      <c r="B8095" s="58" t="s">
        <v>6322</v>
      </c>
      <c r="C8095" s="58" t="s">
        <v>423</v>
      </c>
      <c r="D8095" s="58" t="s">
        <v>467</v>
      </c>
      <c r="E8095" s="58">
        <v>4000</v>
      </c>
      <c r="F8095" s="58">
        <v>4</v>
      </c>
      <c r="G8095" s="59">
        <v>12</v>
      </c>
      <c r="H8095" s="58" t="s">
        <v>425</v>
      </c>
      <c r="I8095" s="59">
        <v>37.99</v>
      </c>
      <c r="J8095">
        <v>1</v>
      </c>
      <c r="K8095" s="191"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31.2</v>
      </c>
      <c r="L8095" s="192" t="str">
        <f t="shared" si="126"/>
        <v>Wine4000</v>
      </c>
      <c r="M8095" s="191">
        <f>VLOOKUP(L8095,'Slope %'!C:D,2,0)</f>
        <v>0.05</v>
      </c>
    </row>
    <row r="8096" spans="1:13" x14ac:dyDescent="0.25">
      <c r="A8096">
        <v>108704</v>
      </c>
      <c r="B8096" s="58" t="s">
        <v>6323</v>
      </c>
      <c r="C8096" s="58" t="s">
        <v>414</v>
      </c>
      <c r="D8096" s="58" t="s">
        <v>533</v>
      </c>
      <c r="E8096" s="58">
        <v>750</v>
      </c>
      <c r="F8096" s="58">
        <v>6</v>
      </c>
      <c r="G8096" s="59">
        <v>40</v>
      </c>
      <c r="H8096" s="58" t="s">
        <v>534</v>
      </c>
      <c r="I8096" s="59">
        <v>164.99</v>
      </c>
      <c r="J8096">
        <v>1</v>
      </c>
      <c r="K8096" s="191"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23.42</v>
      </c>
      <c r="L8096" s="192" t="str">
        <f t="shared" si="126"/>
        <v>Spirits750</v>
      </c>
      <c r="M8096" s="191">
        <f>VLOOKUP(L8096,'Slope %'!C:D,2,0)</f>
        <v>7.0000000000000007E-2</v>
      </c>
    </row>
    <row r="8097" spans="1:13" x14ac:dyDescent="0.25">
      <c r="A8097">
        <v>110056</v>
      </c>
      <c r="B8097" s="58" t="s">
        <v>913</v>
      </c>
      <c r="C8097" s="58" t="s">
        <v>414</v>
      </c>
      <c r="D8097" s="58" t="s">
        <v>418</v>
      </c>
      <c r="E8097" s="58">
        <v>750</v>
      </c>
      <c r="F8097" s="58">
        <v>12</v>
      </c>
      <c r="G8097" s="59">
        <v>40</v>
      </c>
      <c r="H8097" s="58" t="s">
        <v>445</v>
      </c>
      <c r="I8097" s="59">
        <v>29.99</v>
      </c>
      <c r="J8097">
        <v>1</v>
      </c>
      <c r="K8097" s="191"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23.42</v>
      </c>
      <c r="L8097" s="192" t="str">
        <f t="shared" si="126"/>
        <v>Spirits750</v>
      </c>
      <c r="M8097" s="191">
        <f>VLOOKUP(L8097,'Slope %'!C:D,2,0)</f>
        <v>7.0000000000000007E-2</v>
      </c>
    </row>
    <row r="8098" spans="1:13" x14ac:dyDescent="0.25">
      <c r="A8098">
        <v>110114</v>
      </c>
      <c r="B8098" s="58" t="s">
        <v>6324</v>
      </c>
      <c r="C8098" s="58" t="s">
        <v>423</v>
      </c>
      <c r="D8098" s="58" t="s">
        <v>436</v>
      </c>
      <c r="E8098" s="58">
        <v>750</v>
      </c>
      <c r="F8098" s="58">
        <v>12</v>
      </c>
      <c r="G8098" s="59">
        <v>13.5</v>
      </c>
      <c r="H8098" s="58" t="s">
        <v>471</v>
      </c>
      <c r="I8098" s="59">
        <v>16.989999999999998</v>
      </c>
      <c r="J8098">
        <v>1</v>
      </c>
      <c r="K8098" s="191"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7.9</v>
      </c>
      <c r="L8098" s="192" t="str">
        <f t="shared" si="126"/>
        <v>Wine750</v>
      </c>
      <c r="M8098" s="191">
        <f>VLOOKUP(L8098,'Slope %'!C:D,2,0)</f>
        <v>0.1</v>
      </c>
    </row>
    <row r="8099" spans="1:13" x14ac:dyDescent="0.25">
      <c r="A8099">
        <v>110221</v>
      </c>
      <c r="B8099" s="58" t="s">
        <v>827</v>
      </c>
      <c r="C8099" s="58" t="s">
        <v>414</v>
      </c>
      <c r="D8099" s="58" t="s">
        <v>636</v>
      </c>
      <c r="E8099" s="58">
        <v>375</v>
      </c>
      <c r="F8099" s="58">
        <v>24</v>
      </c>
      <c r="G8099" s="59">
        <v>40</v>
      </c>
      <c r="H8099" s="58" t="s">
        <v>448</v>
      </c>
      <c r="I8099" s="59">
        <v>17.489999999999998</v>
      </c>
      <c r="J8099">
        <v>1</v>
      </c>
      <c r="K8099" s="191"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13.3</v>
      </c>
      <c r="L8099" s="192" t="str">
        <f t="shared" si="126"/>
        <v>Spirits375</v>
      </c>
      <c r="M8099" s="191">
        <f>VLOOKUP(L8099,'Slope %'!C:D,2,0)</f>
        <v>0.1</v>
      </c>
    </row>
    <row r="8100" spans="1:13" x14ac:dyDescent="0.25">
      <c r="A8100">
        <v>110486</v>
      </c>
      <c r="B8100" s="58" t="s">
        <v>6325</v>
      </c>
      <c r="C8100" s="58" t="s">
        <v>423</v>
      </c>
      <c r="D8100" s="58" t="s">
        <v>476</v>
      </c>
      <c r="E8100" s="58">
        <v>750</v>
      </c>
      <c r="F8100" s="58">
        <v>12</v>
      </c>
      <c r="G8100" s="59">
        <v>13.9</v>
      </c>
      <c r="H8100" s="58" t="s">
        <v>445</v>
      </c>
      <c r="I8100" s="59">
        <v>19.29</v>
      </c>
      <c r="J8100">
        <v>1</v>
      </c>
      <c r="K8100" s="191"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8.14</v>
      </c>
      <c r="L8100" s="192" t="str">
        <f t="shared" si="126"/>
        <v>Wine750</v>
      </c>
      <c r="M8100" s="191">
        <f>VLOOKUP(L8100,'Slope %'!C:D,2,0)</f>
        <v>0.1</v>
      </c>
    </row>
    <row r="8101" spans="1:13" x14ac:dyDescent="0.25">
      <c r="A8101">
        <v>111021</v>
      </c>
      <c r="B8101" s="58" t="s">
        <v>6326</v>
      </c>
      <c r="C8101" s="58" t="s">
        <v>414</v>
      </c>
      <c r="D8101" s="58" t="s">
        <v>460</v>
      </c>
      <c r="E8101" s="58">
        <v>1750</v>
      </c>
      <c r="F8101" s="58">
        <v>6</v>
      </c>
      <c r="G8101" s="59">
        <v>40</v>
      </c>
      <c r="H8101" s="58" t="s">
        <v>419</v>
      </c>
      <c r="I8101" s="59">
        <v>54.99</v>
      </c>
      <c r="J8101">
        <v>1</v>
      </c>
      <c r="K8101" s="191"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54.65</v>
      </c>
      <c r="L8101" s="192" t="str">
        <f t="shared" si="126"/>
        <v>Spirits1750</v>
      </c>
      <c r="M8101" s="191">
        <f>VLOOKUP(L8101,'Slope %'!C:D,2,0)</f>
        <v>0.03</v>
      </c>
    </row>
    <row r="8102" spans="1:13" x14ac:dyDescent="0.25">
      <c r="A8102">
        <v>111419</v>
      </c>
      <c r="B8102" s="58" t="s">
        <v>6327</v>
      </c>
      <c r="C8102" s="58" t="s">
        <v>414</v>
      </c>
      <c r="D8102" s="58" t="s">
        <v>623</v>
      </c>
      <c r="E8102" s="58">
        <v>750</v>
      </c>
      <c r="F8102" s="58">
        <v>12</v>
      </c>
      <c r="G8102" s="59">
        <v>40</v>
      </c>
      <c r="H8102" s="58" t="s">
        <v>480</v>
      </c>
      <c r="I8102" s="59">
        <v>42.49</v>
      </c>
      <c r="J8102">
        <v>1</v>
      </c>
      <c r="K8102" s="191"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23.42</v>
      </c>
      <c r="L8102" s="192" t="str">
        <f t="shared" si="126"/>
        <v>Spirits750</v>
      </c>
      <c r="M8102" s="191">
        <f>VLOOKUP(L8102,'Slope %'!C:D,2,0)</f>
        <v>7.0000000000000007E-2</v>
      </c>
    </row>
    <row r="8103" spans="1:13" x14ac:dyDescent="0.25">
      <c r="A8103">
        <v>111526</v>
      </c>
      <c r="B8103" s="58" t="s">
        <v>6328</v>
      </c>
      <c r="C8103" s="58" t="s">
        <v>423</v>
      </c>
      <c r="D8103" s="58" t="s">
        <v>476</v>
      </c>
      <c r="E8103" s="58">
        <v>750</v>
      </c>
      <c r="F8103" s="58">
        <v>12</v>
      </c>
      <c r="G8103" s="59">
        <v>14</v>
      </c>
      <c r="H8103" s="58" t="s">
        <v>501</v>
      </c>
      <c r="I8103" s="59">
        <v>17.989999999999998</v>
      </c>
      <c r="J8103">
        <v>1</v>
      </c>
      <c r="K8103" s="191"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8.1999999999999993</v>
      </c>
      <c r="L8103" s="192" t="str">
        <f t="shared" si="126"/>
        <v>Wine750</v>
      </c>
      <c r="M8103" s="191">
        <f>VLOOKUP(L8103,'Slope %'!C:D,2,0)</f>
        <v>0.1</v>
      </c>
    </row>
    <row r="8104" spans="1:13" x14ac:dyDescent="0.25">
      <c r="A8104">
        <v>111980</v>
      </c>
      <c r="B8104" s="58" t="s">
        <v>6329</v>
      </c>
      <c r="C8104" s="58" t="s">
        <v>414</v>
      </c>
      <c r="D8104" s="58" t="s">
        <v>634</v>
      </c>
      <c r="E8104" s="58">
        <v>750</v>
      </c>
      <c r="F8104" s="58">
        <v>6</v>
      </c>
      <c r="G8104" s="59">
        <v>40</v>
      </c>
      <c r="H8104" s="58" t="s">
        <v>6276</v>
      </c>
      <c r="I8104" s="59">
        <v>84.99</v>
      </c>
      <c r="J8104">
        <v>1</v>
      </c>
      <c r="K8104" s="191"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23.42</v>
      </c>
      <c r="L8104" s="192" t="str">
        <f t="shared" si="126"/>
        <v>Spirits750</v>
      </c>
      <c r="M8104" s="191">
        <f>VLOOKUP(L8104,'Slope %'!C:D,2,0)</f>
        <v>7.0000000000000007E-2</v>
      </c>
    </row>
    <row r="8105" spans="1:13" x14ac:dyDescent="0.25">
      <c r="A8105">
        <v>112433</v>
      </c>
      <c r="B8105" s="58" t="s">
        <v>1751</v>
      </c>
      <c r="C8105" s="58" t="s">
        <v>414</v>
      </c>
      <c r="D8105" s="58" t="s">
        <v>555</v>
      </c>
      <c r="E8105" s="58">
        <v>750</v>
      </c>
      <c r="F8105" s="58">
        <v>12</v>
      </c>
      <c r="G8105" s="59">
        <v>40</v>
      </c>
      <c r="H8105" s="58" t="s">
        <v>428</v>
      </c>
      <c r="I8105" s="59">
        <v>27.99</v>
      </c>
      <c r="J8105">
        <v>1</v>
      </c>
      <c r="K8105" s="191"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23.42</v>
      </c>
      <c r="L8105" s="192" t="str">
        <f t="shared" si="126"/>
        <v>Spirits750</v>
      </c>
      <c r="M8105" s="191">
        <f>VLOOKUP(L8105,'Slope %'!C:D,2,0)</f>
        <v>7.0000000000000007E-2</v>
      </c>
    </row>
    <row r="8106" spans="1:13" x14ac:dyDescent="0.25">
      <c r="A8106">
        <v>112443</v>
      </c>
      <c r="B8106" s="58" t="s">
        <v>6330</v>
      </c>
      <c r="C8106" s="58" t="s">
        <v>414</v>
      </c>
      <c r="D8106" s="58" t="s">
        <v>2030</v>
      </c>
      <c r="E8106" s="58">
        <v>750</v>
      </c>
      <c r="F8106" s="58">
        <v>6</v>
      </c>
      <c r="G8106" s="59">
        <v>44</v>
      </c>
      <c r="H8106" s="58" t="s">
        <v>6276</v>
      </c>
      <c r="I8106" s="59">
        <v>54.99</v>
      </c>
      <c r="J8106">
        <v>1</v>
      </c>
      <c r="K8106" s="191"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25.76</v>
      </c>
      <c r="L8106" s="192" t="str">
        <f t="shared" si="126"/>
        <v>Spirits750</v>
      </c>
      <c r="M8106" s="191">
        <f>VLOOKUP(L8106,'Slope %'!C:D,2,0)</f>
        <v>7.0000000000000007E-2</v>
      </c>
    </row>
    <row r="8107" spans="1:13" x14ac:dyDescent="0.25">
      <c r="A8107">
        <v>112672</v>
      </c>
      <c r="B8107" s="58" t="s">
        <v>504</v>
      </c>
      <c r="C8107" s="58" t="s">
        <v>414</v>
      </c>
      <c r="D8107" s="58" t="s">
        <v>415</v>
      </c>
      <c r="E8107" s="58">
        <v>1750</v>
      </c>
      <c r="F8107" s="58">
        <v>6</v>
      </c>
      <c r="G8107" s="59">
        <v>40</v>
      </c>
      <c r="H8107" s="58" t="s">
        <v>445</v>
      </c>
      <c r="I8107" s="59">
        <v>56.65</v>
      </c>
      <c r="J8107">
        <v>1</v>
      </c>
      <c r="K8107" s="191"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54.65</v>
      </c>
      <c r="L8107" s="192" t="str">
        <f t="shared" si="126"/>
        <v>Spirits1750</v>
      </c>
      <c r="M8107" s="191">
        <f>VLOOKUP(L8107,'Slope %'!C:D,2,0)</f>
        <v>0.03</v>
      </c>
    </row>
    <row r="8108" spans="1:13" x14ac:dyDescent="0.25">
      <c r="A8108">
        <v>113241</v>
      </c>
      <c r="B8108" s="58" t="s">
        <v>6331</v>
      </c>
      <c r="C8108" s="58" t="s">
        <v>414</v>
      </c>
      <c r="D8108" s="58" t="s">
        <v>625</v>
      </c>
      <c r="E8108" s="58">
        <v>750</v>
      </c>
      <c r="F8108" s="58">
        <v>6</v>
      </c>
      <c r="G8108" s="59">
        <v>40</v>
      </c>
      <c r="H8108" s="58" t="s">
        <v>428</v>
      </c>
      <c r="I8108" s="59">
        <v>52.99</v>
      </c>
      <c r="J8108">
        <v>1</v>
      </c>
      <c r="K8108" s="191"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23.42</v>
      </c>
      <c r="L8108" s="192" t="str">
        <f t="shared" si="126"/>
        <v>Spirits750</v>
      </c>
      <c r="M8108" s="191">
        <f>VLOOKUP(L8108,'Slope %'!C:D,2,0)</f>
        <v>7.0000000000000007E-2</v>
      </c>
    </row>
    <row r="8109" spans="1:13" x14ac:dyDescent="0.25">
      <c r="A8109">
        <v>113249</v>
      </c>
      <c r="B8109" s="58" t="s">
        <v>6332</v>
      </c>
      <c r="C8109" s="58" t="s">
        <v>423</v>
      </c>
      <c r="D8109" s="58" t="s">
        <v>476</v>
      </c>
      <c r="E8109" s="58">
        <v>750</v>
      </c>
      <c r="F8109" s="58">
        <v>12</v>
      </c>
      <c r="G8109" s="59">
        <v>14.5</v>
      </c>
      <c r="H8109" s="58" t="s">
        <v>541</v>
      </c>
      <c r="I8109" s="59">
        <v>29.99</v>
      </c>
      <c r="J8109">
        <v>1</v>
      </c>
      <c r="K8109" s="191"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8.49</v>
      </c>
      <c r="L8109" s="192" t="str">
        <f t="shared" si="126"/>
        <v>Wine750</v>
      </c>
      <c r="M8109" s="191">
        <f>VLOOKUP(L8109,'Slope %'!C:D,2,0)</f>
        <v>0.1</v>
      </c>
    </row>
    <row r="8110" spans="1:13" x14ac:dyDescent="0.25">
      <c r="A8110">
        <v>114694</v>
      </c>
      <c r="B8110" s="58" t="s">
        <v>517</v>
      </c>
      <c r="C8110" s="58" t="s">
        <v>414</v>
      </c>
      <c r="D8110" s="58" t="s">
        <v>415</v>
      </c>
      <c r="E8110" s="58">
        <v>1750</v>
      </c>
      <c r="F8110" s="58">
        <v>6</v>
      </c>
      <c r="G8110" s="59">
        <v>40</v>
      </c>
      <c r="H8110" s="58" t="s">
        <v>419</v>
      </c>
      <c r="I8110" s="59">
        <v>67.989999999999995</v>
      </c>
      <c r="J8110">
        <v>1</v>
      </c>
      <c r="K8110" s="191"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54.65</v>
      </c>
      <c r="L8110" s="192" t="str">
        <f t="shared" si="126"/>
        <v>Spirits1750</v>
      </c>
      <c r="M8110" s="191">
        <f>VLOOKUP(L8110,'Slope %'!C:D,2,0)</f>
        <v>0.03</v>
      </c>
    </row>
    <row r="8111" spans="1:13" x14ac:dyDescent="0.25">
      <c r="A8111">
        <v>115774</v>
      </c>
      <c r="B8111" s="58" t="s">
        <v>6333</v>
      </c>
      <c r="C8111" s="58" t="s">
        <v>423</v>
      </c>
      <c r="D8111" s="58" t="s">
        <v>575</v>
      </c>
      <c r="E8111" s="58">
        <v>3000</v>
      </c>
      <c r="F8111" s="58">
        <v>6</v>
      </c>
      <c r="G8111" s="59">
        <v>12.5</v>
      </c>
      <c r="H8111" s="58" t="s">
        <v>451</v>
      </c>
      <c r="I8111" s="59">
        <v>49.99</v>
      </c>
      <c r="J8111">
        <v>1</v>
      </c>
      <c r="K8111" s="191"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29.28</v>
      </c>
      <c r="L8111" s="192" t="str">
        <f t="shared" si="126"/>
        <v>Wine3000</v>
      </c>
      <c r="M8111" s="191">
        <f>VLOOKUP(L8111,'Slope %'!C:D,2,0)</f>
        <v>0.05</v>
      </c>
    </row>
    <row r="8112" spans="1:13" x14ac:dyDescent="0.25">
      <c r="A8112">
        <v>116038</v>
      </c>
      <c r="B8112" s="58" t="s">
        <v>6334</v>
      </c>
      <c r="C8112" s="58" t="s">
        <v>414</v>
      </c>
      <c r="D8112" s="58" t="s">
        <v>636</v>
      </c>
      <c r="E8112" s="58">
        <v>750</v>
      </c>
      <c r="F8112" s="58">
        <v>12</v>
      </c>
      <c r="G8112" s="59">
        <v>40</v>
      </c>
      <c r="H8112" s="58" t="s">
        <v>448</v>
      </c>
      <c r="I8112" s="59">
        <v>37.04</v>
      </c>
      <c r="J8112">
        <v>1</v>
      </c>
      <c r="K8112" s="191"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23.42</v>
      </c>
      <c r="L8112" s="192" t="str">
        <f t="shared" si="126"/>
        <v>Spirits750</v>
      </c>
      <c r="M8112" s="191">
        <f>VLOOKUP(L8112,'Slope %'!C:D,2,0)</f>
        <v>7.0000000000000007E-2</v>
      </c>
    </row>
    <row r="8113" spans="1:13" x14ac:dyDescent="0.25">
      <c r="A8113">
        <v>119529</v>
      </c>
      <c r="B8113" s="58" t="s">
        <v>6335</v>
      </c>
      <c r="C8113" s="58" t="s">
        <v>423</v>
      </c>
      <c r="D8113" s="58" t="s">
        <v>436</v>
      </c>
      <c r="E8113" s="58">
        <v>750</v>
      </c>
      <c r="F8113" s="58">
        <v>12</v>
      </c>
      <c r="G8113" s="59">
        <v>14</v>
      </c>
      <c r="H8113" s="58" t="s">
        <v>591</v>
      </c>
      <c r="I8113" s="59">
        <v>12.99</v>
      </c>
      <c r="J8113">
        <v>1</v>
      </c>
      <c r="K8113" s="191"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8.1999999999999993</v>
      </c>
      <c r="L8113" s="192" t="str">
        <f t="shared" si="126"/>
        <v>Wine750</v>
      </c>
      <c r="M8113" s="191">
        <f>VLOOKUP(L8113,'Slope %'!C:D,2,0)</f>
        <v>0.1</v>
      </c>
    </row>
    <row r="8114" spans="1:13" x14ac:dyDescent="0.25">
      <c r="A8114">
        <v>119628</v>
      </c>
      <c r="B8114" s="58" t="s">
        <v>6336</v>
      </c>
      <c r="C8114" s="58" t="s">
        <v>423</v>
      </c>
      <c r="D8114" s="58" t="s">
        <v>476</v>
      </c>
      <c r="E8114" s="58">
        <v>750</v>
      </c>
      <c r="F8114" s="58">
        <v>12</v>
      </c>
      <c r="G8114" s="59">
        <v>13.5</v>
      </c>
      <c r="H8114" s="58" t="s">
        <v>586</v>
      </c>
      <c r="I8114" s="59">
        <v>13.99</v>
      </c>
      <c r="J8114">
        <v>1</v>
      </c>
      <c r="K8114" s="191"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7.9</v>
      </c>
      <c r="L8114" s="192" t="str">
        <f t="shared" si="126"/>
        <v>Wine750</v>
      </c>
      <c r="M8114" s="191">
        <f>VLOOKUP(L8114,'Slope %'!C:D,2,0)</f>
        <v>0.1</v>
      </c>
    </row>
    <row r="8115" spans="1:13" x14ac:dyDescent="0.25">
      <c r="A8115">
        <v>119743</v>
      </c>
      <c r="B8115" s="58" t="s">
        <v>1000</v>
      </c>
      <c r="C8115" s="58" t="s">
        <v>414</v>
      </c>
      <c r="D8115" s="58" t="s">
        <v>783</v>
      </c>
      <c r="E8115" s="58">
        <v>375</v>
      </c>
      <c r="F8115" s="58">
        <v>24</v>
      </c>
      <c r="G8115" s="59">
        <v>40</v>
      </c>
      <c r="H8115" s="58" t="s">
        <v>784</v>
      </c>
      <c r="I8115" s="59">
        <v>20.99</v>
      </c>
      <c r="J8115">
        <v>1</v>
      </c>
      <c r="K8115" s="191"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13.3</v>
      </c>
      <c r="L8115" s="192" t="str">
        <f t="shared" si="126"/>
        <v>Spirits375</v>
      </c>
      <c r="M8115" s="191">
        <f>VLOOKUP(L8115,'Slope %'!C:D,2,0)</f>
        <v>0.1</v>
      </c>
    </row>
    <row r="8116" spans="1:13" x14ac:dyDescent="0.25">
      <c r="A8116">
        <v>121160</v>
      </c>
      <c r="B8116" s="58" t="s">
        <v>6337</v>
      </c>
      <c r="C8116" s="58" t="s">
        <v>423</v>
      </c>
      <c r="D8116" s="58" t="s">
        <v>436</v>
      </c>
      <c r="E8116" s="58">
        <v>750</v>
      </c>
      <c r="F8116" s="58">
        <v>12</v>
      </c>
      <c r="G8116" s="59">
        <v>13</v>
      </c>
      <c r="H8116" s="58" t="s">
        <v>437</v>
      </c>
      <c r="I8116" s="59">
        <v>31.69</v>
      </c>
      <c r="J8116">
        <v>1</v>
      </c>
      <c r="K8116" s="191"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7.61</v>
      </c>
      <c r="L8116" s="192" t="str">
        <f t="shared" si="126"/>
        <v>Wine750</v>
      </c>
      <c r="M8116" s="191">
        <f>VLOOKUP(L8116,'Slope %'!C:D,2,0)</f>
        <v>0.1</v>
      </c>
    </row>
    <row r="8117" spans="1:13" x14ac:dyDescent="0.25">
      <c r="A8117">
        <v>121368</v>
      </c>
      <c r="B8117" s="58" t="s">
        <v>6338</v>
      </c>
      <c r="C8117" s="58" t="s">
        <v>423</v>
      </c>
      <c r="D8117" s="58" t="s">
        <v>538</v>
      </c>
      <c r="E8117" s="58">
        <v>750</v>
      </c>
      <c r="F8117" s="58">
        <v>12</v>
      </c>
      <c r="G8117" s="59">
        <v>14.5</v>
      </c>
      <c r="H8117" s="58" t="s">
        <v>1241</v>
      </c>
      <c r="I8117" s="59">
        <v>16.989999999999998</v>
      </c>
      <c r="J8117">
        <v>1</v>
      </c>
      <c r="K8117" s="191"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8.49</v>
      </c>
      <c r="L8117" s="192" t="str">
        <f t="shared" si="126"/>
        <v>Wine750</v>
      </c>
      <c r="M8117" s="191">
        <f>VLOOKUP(L8117,'Slope %'!C:D,2,0)</f>
        <v>0.1</v>
      </c>
    </row>
    <row r="8118" spans="1:13" x14ac:dyDescent="0.25">
      <c r="A8118">
        <v>121749</v>
      </c>
      <c r="B8118" s="58" t="s">
        <v>6339</v>
      </c>
      <c r="C8118" s="58" t="s">
        <v>423</v>
      </c>
      <c r="D8118" s="58" t="s">
        <v>510</v>
      </c>
      <c r="E8118" s="58">
        <v>750</v>
      </c>
      <c r="F8118" s="58">
        <v>12</v>
      </c>
      <c r="G8118" s="59">
        <v>20</v>
      </c>
      <c r="H8118" s="58" t="s">
        <v>561</v>
      </c>
      <c r="I8118" s="59">
        <v>39.99</v>
      </c>
      <c r="J8118">
        <v>1</v>
      </c>
      <c r="K8118" s="191"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11.71</v>
      </c>
      <c r="L8118" s="192" t="str">
        <f t="shared" si="126"/>
        <v>Wine750</v>
      </c>
      <c r="M8118" s="191">
        <f>VLOOKUP(L8118,'Slope %'!C:D,2,0)</f>
        <v>0.1</v>
      </c>
    </row>
    <row r="8119" spans="1:13" x14ac:dyDescent="0.25">
      <c r="A8119">
        <v>122689</v>
      </c>
      <c r="B8119" s="58" t="s">
        <v>6340</v>
      </c>
      <c r="C8119" s="58" t="s">
        <v>423</v>
      </c>
      <c r="D8119" s="58" t="s">
        <v>424</v>
      </c>
      <c r="E8119" s="58">
        <v>750</v>
      </c>
      <c r="F8119" s="58">
        <v>12</v>
      </c>
      <c r="G8119" s="59">
        <v>11.5</v>
      </c>
      <c r="H8119" s="58" t="s">
        <v>586</v>
      </c>
      <c r="I8119" s="59">
        <v>17.989999999999998</v>
      </c>
      <c r="J8119">
        <v>1</v>
      </c>
      <c r="K8119" s="191"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6.73</v>
      </c>
      <c r="L8119" s="192" t="str">
        <f t="shared" si="126"/>
        <v>Wine750</v>
      </c>
      <c r="M8119" s="191">
        <f>VLOOKUP(L8119,'Slope %'!C:D,2,0)</f>
        <v>0.1</v>
      </c>
    </row>
    <row r="8120" spans="1:13" x14ac:dyDescent="0.25">
      <c r="A8120">
        <v>123042</v>
      </c>
      <c r="B8120" s="58" t="s">
        <v>570</v>
      </c>
      <c r="C8120" s="58" t="s">
        <v>414</v>
      </c>
      <c r="D8120" s="58" t="s">
        <v>415</v>
      </c>
      <c r="E8120" s="58">
        <v>1750</v>
      </c>
      <c r="F8120" s="58">
        <v>6</v>
      </c>
      <c r="G8120" s="59">
        <v>40</v>
      </c>
      <c r="H8120" s="58" t="s">
        <v>421</v>
      </c>
      <c r="I8120" s="59">
        <v>54.65</v>
      </c>
      <c r="J8120">
        <v>1</v>
      </c>
      <c r="K8120" s="191"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54.65</v>
      </c>
      <c r="L8120" s="192" t="str">
        <f t="shared" si="126"/>
        <v>Spirits1750</v>
      </c>
      <c r="M8120" s="191">
        <f>VLOOKUP(L8120,'Slope %'!C:D,2,0)</f>
        <v>0.03</v>
      </c>
    </row>
    <row r="8121" spans="1:13" x14ac:dyDescent="0.25">
      <c r="A8121">
        <v>123133</v>
      </c>
      <c r="B8121" s="58" t="s">
        <v>6341</v>
      </c>
      <c r="C8121" s="58" t="s">
        <v>414</v>
      </c>
      <c r="D8121" s="58" t="s">
        <v>1214</v>
      </c>
      <c r="E8121" s="58">
        <v>750</v>
      </c>
      <c r="F8121" s="58">
        <v>12</v>
      </c>
      <c r="G8121" s="59">
        <v>40</v>
      </c>
      <c r="H8121" s="58" t="s">
        <v>534</v>
      </c>
      <c r="I8121" s="59">
        <v>26.49</v>
      </c>
      <c r="J8121">
        <v>1</v>
      </c>
      <c r="K8121" s="191"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23.42</v>
      </c>
      <c r="L8121" s="192" t="str">
        <f t="shared" si="126"/>
        <v>Spirits750</v>
      </c>
      <c r="M8121" s="191">
        <f>VLOOKUP(L8121,'Slope %'!C:D,2,0)</f>
        <v>7.0000000000000007E-2</v>
      </c>
    </row>
    <row r="8122" spans="1:13" x14ac:dyDescent="0.25">
      <c r="A8122">
        <v>126466</v>
      </c>
      <c r="B8122" s="58" t="s">
        <v>6342</v>
      </c>
      <c r="C8122" s="58" t="s">
        <v>414</v>
      </c>
      <c r="D8122" s="58" t="s">
        <v>415</v>
      </c>
      <c r="E8122" s="58">
        <v>750</v>
      </c>
      <c r="F8122" s="58">
        <v>12</v>
      </c>
      <c r="G8122" s="59">
        <v>40</v>
      </c>
      <c r="H8122" s="58" t="s">
        <v>416</v>
      </c>
      <c r="I8122" s="59">
        <v>33.99</v>
      </c>
      <c r="J8122">
        <v>1</v>
      </c>
      <c r="K8122" s="191"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23.42</v>
      </c>
      <c r="L8122" s="192" t="str">
        <f t="shared" si="126"/>
        <v>Spirits750</v>
      </c>
      <c r="M8122" s="191">
        <f>VLOOKUP(L8122,'Slope %'!C:D,2,0)</f>
        <v>7.0000000000000007E-2</v>
      </c>
    </row>
    <row r="8123" spans="1:13" x14ac:dyDescent="0.25">
      <c r="A8123">
        <v>126733</v>
      </c>
      <c r="B8123" s="58" t="s">
        <v>6275</v>
      </c>
      <c r="C8123" s="58" t="s">
        <v>414</v>
      </c>
      <c r="D8123" s="58" t="s">
        <v>634</v>
      </c>
      <c r="E8123" s="58">
        <v>700</v>
      </c>
      <c r="F8123" s="58">
        <v>12</v>
      </c>
      <c r="G8123" s="59">
        <v>40</v>
      </c>
      <c r="H8123" s="58" t="s">
        <v>6276</v>
      </c>
      <c r="I8123" s="59">
        <v>55.99</v>
      </c>
      <c r="J8123">
        <v>1</v>
      </c>
      <c r="K8123" s="191"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21.86</v>
      </c>
      <c r="L8123" s="192" t="str">
        <f t="shared" si="126"/>
        <v>Spirits700</v>
      </c>
      <c r="M8123" s="191">
        <f>VLOOKUP(L8123,'Slope %'!C:D,2,0)</f>
        <v>7.0000000000000007E-2</v>
      </c>
    </row>
    <row r="8124" spans="1:13" x14ac:dyDescent="0.25">
      <c r="A8124">
        <v>127027</v>
      </c>
      <c r="B8124" s="58" t="s">
        <v>6343</v>
      </c>
      <c r="C8124" s="58" t="s">
        <v>423</v>
      </c>
      <c r="D8124" s="58" t="s">
        <v>4456</v>
      </c>
      <c r="E8124" s="58">
        <v>750</v>
      </c>
      <c r="F8124" s="58">
        <v>12</v>
      </c>
      <c r="G8124" s="59">
        <v>14</v>
      </c>
      <c r="H8124" s="58" t="s">
        <v>521</v>
      </c>
      <c r="I8124" s="59">
        <v>18.989999999999998</v>
      </c>
      <c r="J8124">
        <v>1</v>
      </c>
      <c r="K8124" s="191"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8.1999999999999993</v>
      </c>
      <c r="L8124" s="192" t="str">
        <f t="shared" si="126"/>
        <v>Wine750</v>
      </c>
      <c r="M8124" s="191">
        <f>VLOOKUP(L8124,'Slope %'!C:D,2,0)</f>
        <v>0.1</v>
      </c>
    </row>
    <row r="8125" spans="1:13" x14ac:dyDescent="0.25">
      <c r="A8125">
        <v>128843</v>
      </c>
      <c r="B8125" s="58" t="s">
        <v>6344</v>
      </c>
      <c r="C8125" s="58" t="s">
        <v>423</v>
      </c>
      <c r="D8125" s="58" t="s">
        <v>467</v>
      </c>
      <c r="E8125" s="58">
        <v>4000</v>
      </c>
      <c r="F8125" s="58">
        <v>4</v>
      </c>
      <c r="G8125" s="59">
        <v>7</v>
      </c>
      <c r="H8125" s="58" t="s">
        <v>474</v>
      </c>
      <c r="I8125" s="59">
        <v>34.99</v>
      </c>
      <c r="J8125">
        <v>1</v>
      </c>
      <c r="K8125" s="191"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18.2</v>
      </c>
      <c r="L8125" s="192" t="str">
        <f t="shared" si="126"/>
        <v>Wine4000</v>
      </c>
      <c r="M8125" s="191">
        <f>VLOOKUP(L8125,'Slope %'!C:D,2,0)</f>
        <v>0.05</v>
      </c>
    </row>
    <row r="8126" spans="1:13" x14ac:dyDescent="0.25">
      <c r="A8126">
        <v>130153</v>
      </c>
      <c r="B8126" s="58" t="s">
        <v>6345</v>
      </c>
      <c r="C8126" s="58" t="s">
        <v>423</v>
      </c>
      <c r="D8126" s="58" t="s">
        <v>467</v>
      </c>
      <c r="E8126" s="58">
        <v>750</v>
      </c>
      <c r="F8126" s="58">
        <v>12</v>
      </c>
      <c r="G8126" s="59">
        <v>9.5</v>
      </c>
      <c r="H8126" s="58" t="s">
        <v>471</v>
      </c>
      <c r="I8126" s="59">
        <v>13.49</v>
      </c>
      <c r="J8126">
        <v>1</v>
      </c>
      <c r="K8126" s="191"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5.56</v>
      </c>
      <c r="L8126" s="192" t="str">
        <f t="shared" si="126"/>
        <v>Wine750</v>
      </c>
      <c r="M8126" s="191">
        <f>VLOOKUP(L8126,'Slope %'!C:D,2,0)</f>
        <v>0.1</v>
      </c>
    </row>
    <row r="8127" spans="1:13" x14ac:dyDescent="0.25">
      <c r="A8127">
        <v>130187</v>
      </c>
      <c r="B8127" s="58" t="s">
        <v>6346</v>
      </c>
      <c r="C8127" s="58" t="s">
        <v>423</v>
      </c>
      <c r="D8127" s="58" t="s">
        <v>639</v>
      </c>
      <c r="E8127" s="58">
        <v>750</v>
      </c>
      <c r="F8127" s="58">
        <v>12</v>
      </c>
      <c r="G8127" s="59">
        <v>13</v>
      </c>
      <c r="H8127" s="58" t="s">
        <v>456</v>
      </c>
      <c r="I8127" s="59">
        <v>24.99</v>
      </c>
      <c r="J8127">
        <v>1</v>
      </c>
      <c r="K8127" s="191"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7.61</v>
      </c>
      <c r="L8127" s="192" t="str">
        <f t="shared" si="126"/>
        <v>Wine750</v>
      </c>
      <c r="M8127" s="191">
        <f>VLOOKUP(L8127,'Slope %'!C:D,2,0)</f>
        <v>0.1</v>
      </c>
    </row>
    <row r="8128" spans="1:13" x14ac:dyDescent="0.25">
      <c r="A8128">
        <v>131870</v>
      </c>
      <c r="B8128" s="58" t="s">
        <v>6347</v>
      </c>
      <c r="C8128" s="58" t="s">
        <v>414</v>
      </c>
      <c r="D8128" s="58" t="s">
        <v>942</v>
      </c>
      <c r="E8128" s="58">
        <v>750</v>
      </c>
      <c r="F8128" s="58">
        <v>6</v>
      </c>
      <c r="G8128" s="59">
        <v>40</v>
      </c>
      <c r="H8128" s="58" t="s">
        <v>480</v>
      </c>
      <c r="I8128" s="59">
        <v>54.49</v>
      </c>
      <c r="J8128">
        <v>1</v>
      </c>
      <c r="K8128" s="191"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23.42</v>
      </c>
      <c r="L8128" s="192" t="str">
        <f t="shared" si="126"/>
        <v>Spirits750</v>
      </c>
      <c r="M8128" s="191">
        <f>VLOOKUP(L8128,'Slope %'!C:D,2,0)</f>
        <v>7.0000000000000007E-2</v>
      </c>
    </row>
    <row r="8129" spans="1:13" x14ac:dyDescent="0.25">
      <c r="A8129">
        <v>133439</v>
      </c>
      <c r="B8129" s="58" t="s">
        <v>6348</v>
      </c>
      <c r="C8129" s="58" t="s">
        <v>414</v>
      </c>
      <c r="D8129" s="58" t="s">
        <v>427</v>
      </c>
      <c r="E8129" s="58">
        <v>1750</v>
      </c>
      <c r="F8129" s="58">
        <v>6</v>
      </c>
      <c r="G8129" s="59">
        <v>40</v>
      </c>
      <c r="H8129" s="58" t="s">
        <v>419</v>
      </c>
      <c r="I8129" s="59">
        <v>54.99</v>
      </c>
      <c r="J8129">
        <v>1</v>
      </c>
      <c r="K8129" s="191"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54.65</v>
      </c>
      <c r="L8129" s="192" t="str">
        <f t="shared" si="126"/>
        <v>Spirits1750</v>
      </c>
      <c r="M8129" s="191">
        <f>VLOOKUP(L8129,'Slope %'!C:D,2,0)</f>
        <v>0.03</v>
      </c>
    </row>
    <row r="8130" spans="1:13" x14ac:dyDescent="0.25">
      <c r="A8130">
        <v>135210</v>
      </c>
      <c r="B8130" s="58" t="s">
        <v>6349</v>
      </c>
      <c r="C8130" s="58" t="s">
        <v>414</v>
      </c>
      <c r="D8130" s="58" t="s">
        <v>500</v>
      </c>
      <c r="E8130" s="58">
        <v>750</v>
      </c>
      <c r="F8130" s="58">
        <v>12</v>
      </c>
      <c r="G8130" s="59">
        <v>43</v>
      </c>
      <c r="H8130" s="58" t="s">
        <v>416</v>
      </c>
      <c r="I8130" s="59">
        <v>80.989999999999995</v>
      </c>
      <c r="J8130">
        <v>1</v>
      </c>
      <c r="K8130" s="191"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25.18</v>
      </c>
      <c r="L8130" s="192" t="str">
        <f t="shared" si="126"/>
        <v>Spirits750</v>
      </c>
      <c r="M8130" s="191">
        <f>VLOOKUP(L8130,'Slope %'!C:D,2,0)</f>
        <v>7.0000000000000007E-2</v>
      </c>
    </row>
    <row r="8131" spans="1:13" x14ac:dyDescent="0.25">
      <c r="A8131">
        <v>135566</v>
      </c>
      <c r="B8131" s="58" t="s">
        <v>958</v>
      </c>
      <c r="C8131" s="58" t="s">
        <v>414</v>
      </c>
      <c r="D8131" s="58" t="s">
        <v>418</v>
      </c>
      <c r="E8131" s="58">
        <v>750</v>
      </c>
      <c r="F8131" s="58">
        <v>12</v>
      </c>
      <c r="G8131" s="59">
        <v>40</v>
      </c>
      <c r="H8131" s="58" t="s">
        <v>445</v>
      </c>
      <c r="I8131" s="59">
        <v>24.39</v>
      </c>
      <c r="J8131">
        <v>1</v>
      </c>
      <c r="K8131" s="191"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23.42</v>
      </c>
      <c r="L8131" s="192" t="str">
        <f t="shared" ref="L8131:L8194" si="127">(_xlfn.CONCAT(C8131,E8131))</f>
        <v>Spirits750</v>
      </c>
      <c r="M8131" s="191">
        <f>VLOOKUP(L8131,'Slope %'!C:D,2,0)</f>
        <v>7.0000000000000007E-2</v>
      </c>
    </row>
    <row r="8132" spans="1:13" x14ac:dyDescent="0.25">
      <c r="A8132">
        <v>135939</v>
      </c>
      <c r="B8132" s="58" t="s">
        <v>6350</v>
      </c>
      <c r="C8132" s="58" t="s">
        <v>423</v>
      </c>
      <c r="D8132" s="58" t="s">
        <v>602</v>
      </c>
      <c r="E8132" s="58">
        <v>750</v>
      </c>
      <c r="F8132" s="58">
        <v>12</v>
      </c>
      <c r="G8132" s="59">
        <v>13</v>
      </c>
      <c r="H8132" s="58" t="s">
        <v>600</v>
      </c>
      <c r="I8132" s="59">
        <v>17.989999999999998</v>
      </c>
      <c r="J8132">
        <v>1</v>
      </c>
      <c r="K8132" s="191"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7.61</v>
      </c>
      <c r="L8132" s="192" t="str">
        <f t="shared" si="127"/>
        <v>Wine750</v>
      </c>
      <c r="M8132" s="191">
        <f>VLOOKUP(L8132,'Slope %'!C:D,2,0)</f>
        <v>0.1</v>
      </c>
    </row>
    <row r="8133" spans="1:13" x14ac:dyDescent="0.25">
      <c r="A8133">
        <v>136010</v>
      </c>
      <c r="B8133" s="58" t="s">
        <v>6351</v>
      </c>
      <c r="C8133" s="58" t="s">
        <v>423</v>
      </c>
      <c r="D8133" s="58" t="s">
        <v>520</v>
      </c>
      <c r="E8133" s="58">
        <v>750</v>
      </c>
      <c r="F8133" s="58">
        <v>12</v>
      </c>
      <c r="G8133" s="59">
        <v>12</v>
      </c>
      <c r="H8133" s="58" t="s">
        <v>600</v>
      </c>
      <c r="I8133" s="59">
        <v>18.989999999999998</v>
      </c>
      <c r="J8133">
        <v>1</v>
      </c>
      <c r="K8133" s="191"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7.03</v>
      </c>
      <c r="L8133" s="192" t="str">
        <f t="shared" si="127"/>
        <v>Wine750</v>
      </c>
      <c r="M8133" s="191">
        <f>VLOOKUP(L8133,'Slope %'!C:D,2,0)</f>
        <v>0.1</v>
      </c>
    </row>
    <row r="8134" spans="1:13" x14ac:dyDescent="0.25">
      <c r="A8134">
        <v>137687</v>
      </c>
      <c r="B8134" s="58" t="s">
        <v>6352</v>
      </c>
      <c r="C8134" s="58" t="s">
        <v>423</v>
      </c>
      <c r="D8134" s="58" t="s">
        <v>1338</v>
      </c>
      <c r="E8134" s="58">
        <v>375</v>
      </c>
      <c r="F8134" s="58">
        <v>12</v>
      </c>
      <c r="G8134" s="59">
        <v>11</v>
      </c>
      <c r="H8134" s="58" t="s">
        <v>425</v>
      </c>
      <c r="I8134" s="59">
        <v>57.99</v>
      </c>
      <c r="J8134">
        <v>1</v>
      </c>
      <c r="K8134" s="191"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3.41</v>
      </c>
      <c r="L8134" s="192" t="str">
        <f t="shared" si="127"/>
        <v>Wine375</v>
      </c>
      <c r="M8134" s="191">
        <f>VLOOKUP(L8134,'Slope %'!C:D,2,0)</f>
        <v>0.12</v>
      </c>
    </row>
    <row r="8135" spans="1:13" x14ac:dyDescent="0.25">
      <c r="A8135">
        <v>138479</v>
      </c>
      <c r="B8135" s="58" t="s">
        <v>6353</v>
      </c>
      <c r="C8135" s="58" t="s">
        <v>423</v>
      </c>
      <c r="D8135" s="58" t="s">
        <v>436</v>
      </c>
      <c r="E8135" s="58">
        <v>750</v>
      </c>
      <c r="F8135" s="58">
        <v>12</v>
      </c>
      <c r="G8135" s="59">
        <v>14.5</v>
      </c>
      <c r="H8135" s="58" t="s">
        <v>456</v>
      </c>
      <c r="I8135" s="59">
        <v>17.989999999999998</v>
      </c>
      <c r="J8135">
        <v>1</v>
      </c>
      <c r="K8135" s="191"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8.49</v>
      </c>
      <c r="L8135" s="192" t="str">
        <f t="shared" si="127"/>
        <v>Wine750</v>
      </c>
      <c r="M8135" s="191">
        <f>VLOOKUP(L8135,'Slope %'!C:D,2,0)</f>
        <v>0.1</v>
      </c>
    </row>
    <row r="8136" spans="1:13" x14ac:dyDescent="0.25">
      <c r="A8136">
        <v>142117</v>
      </c>
      <c r="B8136" s="58" t="s">
        <v>6354</v>
      </c>
      <c r="C8136" s="58" t="s">
        <v>423</v>
      </c>
      <c r="D8136" s="58" t="s">
        <v>473</v>
      </c>
      <c r="E8136" s="58">
        <v>750</v>
      </c>
      <c r="F8136" s="58">
        <v>12</v>
      </c>
      <c r="G8136" s="59">
        <v>13.5</v>
      </c>
      <c r="H8136" s="58" t="s">
        <v>586</v>
      </c>
      <c r="I8136" s="59">
        <v>13.99</v>
      </c>
      <c r="J8136">
        <v>1</v>
      </c>
      <c r="K8136" s="191"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7.9</v>
      </c>
      <c r="L8136" s="192" t="str">
        <f t="shared" si="127"/>
        <v>Wine750</v>
      </c>
      <c r="M8136" s="191">
        <f>VLOOKUP(L8136,'Slope %'!C:D,2,0)</f>
        <v>0.1</v>
      </c>
    </row>
    <row r="8137" spans="1:13" x14ac:dyDescent="0.25">
      <c r="A8137">
        <v>142893</v>
      </c>
      <c r="B8137" s="58" t="s">
        <v>6355</v>
      </c>
      <c r="C8137" s="58" t="s">
        <v>423</v>
      </c>
      <c r="D8137" s="58" t="s">
        <v>433</v>
      </c>
      <c r="E8137" s="58">
        <v>750</v>
      </c>
      <c r="F8137" s="58">
        <v>12</v>
      </c>
      <c r="G8137" s="59">
        <v>13</v>
      </c>
      <c r="H8137" s="58" t="s">
        <v>474</v>
      </c>
      <c r="I8137" s="59">
        <v>17.989999999999998</v>
      </c>
      <c r="J8137">
        <v>1</v>
      </c>
      <c r="K8137" s="191"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7.61</v>
      </c>
      <c r="L8137" s="192" t="str">
        <f t="shared" si="127"/>
        <v>Wine750</v>
      </c>
      <c r="M8137" s="191">
        <f>VLOOKUP(L8137,'Slope %'!C:D,2,0)</f>
        <v>0.1</v>
      </c>
    </row>
    <row r="8138" spans="1:13" x14ac:dyDescent="0.25">
      <c r="A8138">
        <v>142992</v>
      </c>
      <c r="B8138" s="58" t="s">
        <v>6356</v>
      </c>
      <c r="C8138" s="58" t="s">
        <v>423</v>
      </c>
      <c r="D8138" s="58" t="s">
        <v>436</v>
      </c>
      <c r="E8138" s="58">
        <v>750</v>
      </c>
      <c r="F8138" s="58">
        <v>12</v>
      </c>
      <c r="G8138" s="59">
        <v>13</v>
      </c>
      <c r="H8138" s="58" t="s">
        <v>474</v>
      </c>
      <c r="I8138" s="59">
        <v>22.99</v>
      </c>
      <c r="J8138">
        <v>1</v>
      </c>
      <c r="K8138" s="191"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7.61</v>
      </c>
      <c r="L8138" s="192" t="str">
        <f t="shared" si="127"/>
        <v>Wine750</v>
      </c>
      <c r="M8138" s="191">
        <f>VLOOKUP(L8138,'Slope %'!C:D,2,0)</f>
        <v>0.1</v>
      </c>
    </row>
    <row r="8139" spans="1:13" x14ac:dyDescent="0.25">
      <c r="A8139">
        <v>143040</v>
      </c>
      <c r="B8139" s="58" t="s">
        <v>1706</v>
      </c>
      <c r="C8139" s="58" t="s">
        <v>414</v>
      </c>
      <c r="D8139" s="58" t="s">
        <v>623</v>
      </c>
      <c r="E8139" s="58">
        <v>750</v>
      </c>
      <c r="F8139" s="58">
        <v>12</v>
      </c>
      <c r="G8139" s="59">
        <v>40</v>
      </c>
      <c r="H8139" s="58" t="s">
        <v>416</v>
      </c>
      <c r="I8139" s="59">
        <v>38.49</v>
      </c>
      <c r="J8139">
        <v>1</v>
      </c>
      <c r="K8139" s="191"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23.42</v>
      </c>
      <c r="L8139" s="192" t="str">
        <f t="shared" si="127"/>
        <v>Spirits750</v>
      </c>
      <c r="M8139" s="191">
        <f>VLOOKUP(L8139,'Slope %'!C:D,2,0)</f>
        <v>7.0000000000000007E-2</v>
      </c>
    </row>
    <row r="8140" spans="1:13" x14ac:dyDescent="0.25">
      <c r="A8140">
        <v>144493</v>
      </c>
      <c r="B8140" s="58" t="s">
        <v>6357</v>
      </c>
      <c r="C8140" s="58" t="s">
        <v>423</v>
      </c>
      <c r="D8140" s="58" t="s">
        <v>436</v>
      </c>
      <c r="E8140" s="58">
        <v>750</v>
      </c>
      <c r="F8140" s="58">
        <v>12</v>
      </c>
      <c r="G8140" s="59">
        <v>13.5</v>
      </c>
      <c r="H8140" s="58" t="s">
        <v>501</v>
      </c>
      <c r="I8140" s="59">
        <v>19.989999999999998</v>
      </c>
      <c r="J8140">
        <v>1</v>
      </c>
      <c r="K8140" s="191"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7.9</v>
      </c>
      <c r="L8140" s="192" t="str">
        <f t="shared" si="127"/>
        <v>Wine750</v>
      </c>
      <c r="M8140" s="191">
        <f>VLOOKUP(L8140,'Slope %'!C:D,2,0)</f>
        <v>0.1</v>
      </c>
    </row>
    <row r="8141" spans="1:13" x14ac:dyDescent="0.25">
      <c r="A8141">
        <v>144600</v>
      </c>
      <c r="B8141" s="58" t="s">
        <v>442</v>
      </c>
      <c r="C8141" s="58" t="s">
        <v>414</v>
      </c>
      <c r="D8141" s="58" t="s">
        <v>418</v>
      </c>
      <c r="E8141" s="58">
        <v>50</v>
      </c>
      <c r="F8141" s="58">
        <v>120</v>
      </c>
      <c r="G8141" s="59">
        <v>40</v>
      </c>
      <c r="H8141" s="58" t="s">
        <v>419</v>
      </c>
      <c r="I8141" s="59">
        <v>4.49</v>
      </c>
      <c r="J8141">
        <v>1</v>
      </c>
      <c r="K8141" s="191"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2.13</v>
      </c>
      <c r="L8141" s="192" t="str">
        <f t="shared" si="127"/>
        <v>Spirits50</v>
      </c>
      <c r="M8141" s="191">
        <f>VLOOKUP(L8141,'Slope %'!C:D,2,0)</f>
        <v>0.1</v>
      </c>
    </row>
    <row r="8142" spans="1:13" x14ac:dyDescent="0.25">
      <c r="A8142">
        <v>144899</v>
      </c>
      <c r="B8142" s="58" t="s">
        <v>6358</v>
      </c>
      <c r="C8142" s="58" t="s">
        <v>423</v>
      </c>
      <c r="D8142" s="58" t="s">
        <v>510</v>
      </c>
      <c r="E8142" s="58">
        <v>750</v>
      </c>
      <c r="F8142" s="58">
        <v>12</v>
      </c>
      <c r="G8142" s="59">
        <v>20</v>
      </c>
      <c r="H8142" s="58" t="s">
        <v>437</v>
      </c>
      <c r="I8142" s="59">
        <v>24.99</v>
      </c>
      <c r="J8142">
        <v>1</v>
      </c>
      <c r="K8142" s="191"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11.71</v>
      </c>
      <c r="L8142" s="192" t="str">
        <f t="shared" si="127"/>
        <v>Wine750</v>
      </c>
      <c r="M8142" s="191">
        <f>VLOOKUP(L8142,'Slope %'!C:D,2,0)</f>
        <v>0.1</v>
      </c>
    </row>
    <row r="8143" spans="1:13" x14ac:dyDescent="0.25">
      <c r="A8143">
        <v>145169</v>
      </c>
      <c r="B8143" s="58" t="s">
        <v>6359</v>
      </c>
      <c r="C8143" s="58" t="s">
        <v>423</v>
      </c>
      <c r="D8143" s="58" t="s">
        <v>787</v>
      </c>
      <c r="E8143" s="58">
        <v>750</v>
      </c>
      <c r="F8143" s="58">
        <v>6</v>
      </c>
      <c r="G8143" s="59">
        <v>12</v>
      </c>
      <c r="H8143" s="58" t="s">
        <v>496</v>
      </c>
      <c r="I8143" s="59">
        <v>299.99</v>
      </c>
      <c r="J8143">
        <v>1</v>
      </c>
      <c r="K8143" s="191"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7.03</v>
      </c>
      <c r="L8143" s="192" t="str">
        <f t="shared" si="127"/>
        <v>Wine750</v>
      </c>
      <c r="M8143" s="191">
        <f>VLOOKUP(L8143,'Slope %'!C:D,2,0)</f>
        <v>0.1</v>
      </c>
    </row>
    <row r="8144" spans="1:13" x14ac:dyDescent="0.25">
      <c r="A8144">
        <v>145367</v>
      </c>
      <c r="B8144" s="58" t="s">
        <v>6360</v>
      </c>
      <c r="C8144" s="58" t="s">
        <v>423</v>
      </c>
      <c r="D8144" s="58" t="s">
        <v>538</v>
      </c>
      <c r="E8144" s="58">
        <v>750</v>
      </c>
      <c r="F8144" s="58">
        <v>12</v>
      </c>
      <c r="G8144" s="59">
        <v>13.5</v>
      </c>
      <c r="H8144" s="58" t="s">
        <v>586</v>
      </c>
      <c r="I8144" s="59">
        <v>13.99</v>
      </c>
      <c r="J8144">
        <v>1</v>
      </c>
      <c r="K8144" s="191"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7.9</v>
      </c>
      <c r="L8144" s="192" t="str">
        <f t="shared" si="127"/>
        <v>Wine750</v>
      </c>
      <c r="M8144" s="191">
        <f>VLOOKUP(L8144,'Slope %'!C:D,2,0)</f>
        <v>0.1</v>
      </c>
    </row>
    <row r="8145" spans="1:13" x14ac:dyDescent="0.25">
      <c r="A8145">
        <v>145417</v>
      </c>
      <c r="B8145" s="58" t="s">
        <v>6361</v>
      </c>
      <c r="C8145" s="58" t="s">
        <v>423</v>
      </c>
      <c r="D8145" s="58" t="s">
        <v>520</v>
      </c>
      <c r="E8145" s="58">
        <v>750</v>
      </c>
      <c r="F8145" s="58">
        <v>12</v>
      </c>
      <c r="G8145" s="59">
        <v>13</v>
      </c>
      <c r="H8145" s="58" t="s">
        <v>600</v>
      </c>
      <c r="I8145" s="59">
        <v>16.989999999999998</v>
      </c>
      <c r="J8145">
        <v>1</v>
      </c>
      <c r="K8145" s="191"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7.61</v>
      </c>
      <c r="L8145" s="192" t="str">
        <f t="shared" si="127"/>
        <v>Wine750</v>
      </c>
      <c r="M8145" s="191">
        <f>VLOOKUP(L8145,'Slope %'!C:D,2,0)</f>
        <v>0.1</v>
      </c>
    </row>
    <row r="8146" spans="1:13" x14ac:dyDescent="0.25">
      <c r="A8146">
        <v>145433</v>
      </c>
      <c r="B8146" s="58" t="s">
        <v>6362</v>
      </c>
      <c r="C8146" s="58" t="s">
        <v>423</v>
      </c>
      <c r="D8146" s="58" t="s">
        <v>440</v>
      </c>
      <c r="E8146" s="58">
        <v>750</v>
      </c>
      <c r="F8146" s="58">
        <v>12</v>
      </c>
      <c r="G8146" s="59">
        <v>14.6</v>
      </c>
      <c r="H8146" s="58" t="s">
        <v>507</v>
      </c>
      <c r="I8146" s="59">
        <v>11.49</v>
      </c>
      <c r="J8146">
        <v>1</v>
      </c>
      <c r="K8146" s="191"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8.5500000000000007</v>
      </c>
      <c r="L8146" s="192" t="str">
        <f t="shared" si="127"/>
        <v>Wine750</v>
      </c>
      <c r="M8146" s="191">
        <f>VLOOKUP(L8146,'Slope %'!C:D,2,0)</f>
        <v>0.1</v>
      </c>
    </row>
    <row r="8147" spans="1:13" x14ac:dyDescent="0.25">
      <c r="A8147">
        <v>145441</v>
      </c>
      <c r="B8147" s="58" t="s">
        <v>6363</v>
      </c>
      <c r="C8147" s="58" t="s">
        <v>423</v>
      </c>
      <c r="D8147" s="58" t="s">
        <v>659</v>
      </c>
      <c r="E8147" s="58">
        <v>750</v>
      </c>
      <c r="F8147" s="58">
        <v>12</v>
      </c>
      <c r="G8147" s="59">
        <v>13</v>
      </c>
      <c r="H8147" s="58" t="s">
        <v>600</v>
      </c>
      <c r="I8147" s="59">
        <v>16.989999999999998</v>
      </c>
      <c r="J8147">
        <v>1</v>
      </c>
      <c r="K8147" s="191"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7.61</v>
      </c>
      <c r="L8147" s="192" t="str">
        <f t="shared" si="127"/>
        <v>Wine750</v>
      </c>
      <c r="M8147" s="191">
        <f>VLOOKUP(L8147,'Slope %'!C:D,2,0)</f>
        <v>0.1</v>
      </c>
    </row>
    <row r="8148" spans="1:13" x14ac:dyDescent="0.25">
      <c r="A8148">
        <v>146811</v>
      </c>
      <c r="B8148" s="58" t="s">
        <v>6364</v>
      </c>
      <c r="C8148" s="58" t="s">
        <v>414</v>
      </c>
      <c r="D8148" s="58" t="s">
        <v>715</v>
      </c>
      <c r="E8148" s="58">
        <v>50</v>
      </c>
      <c r="F8148" s="58">
        <v>120</v>
      </c>
      <c r="G8148" s="59">
        <v>35</v>
      </c>
      <c r="H8148" s="58" t="s">
        <v>421</v>
      </c>
      <c r="I8148" s="59">
        <v>2.4900000000000002</v>
      </c>
      <c r="J8148">
        <v>1</v>
      </c>
      <c r="K8148" s="191"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1.86</v>
      </c>
      <c r="L8148" s="192" t="str">
        <f t="shared" si="127"/>
        <v>Spirits50</v>
      </c>
      <c r="M8148" s="191">
        <f>VLOOKUP(L8148,'Slope %'!C:D,2,0)</f>
        <v>0.1</v>
      </c>
    </row>
    <row r="8149" spans="1:13" x14ac:dyDescent="0.25">
      <c r="A8149">
        <v>147929</v>
      </c>
      <c r="B8149" s="58" t="s">
        <v>6365</v>
      </c>
      <c r="C8149" s="58" t="s">
        <v>414</v>
      </c>
      <c r="D8149" s="58" t="s">
        <v>460</v>
      </c>
      <c r="E8149" s="58">
        <v>375</v>
      </c>
      <c r="F8149" s="58">
        <v>6</v>
      </c>
      <c r="G8149" s="59">
        <v>47</v>
      </c>
      <c r="H8149" s="58" t="s">
        <v>445</v>
      </c>
      <c r="I8149" s="59">
        <v>58.49</v>
      </c>
      <c r="J8149">
        <v>1</v>
      </c>
      <c r="K8149" s="191"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15.62</v>
      </c>
      <c r="L8149" s="192" t="str">
        <f t="shared" si="127"/>
        <v>Spirits375</v>
      </c>
      <c r="M8149" s="191">
        <f>VLOOKUP(L8149,'Slope %'!C:D,2,0)</f>
        <v>0.1</v>
      </c>
    </row>
    <row r="8150" spans="1:13" x14ac:dyDescent="0.25">
      <c r="A8150">
        <v>149047</v>
      </c>
      <c r="B8150" s="58" t="s">
        <v>6366</v>
      </c>
      <c r="C8150" s="58" t="s">
        <v>423</v>
      </c>
      <c r="D8150" s="58" t="s">
        <v>510</v>
      </c>
      <c r="E8150" s="58">
        <v>750</v>
      </c>
      <c r="F8150" s="58">
        <v>12</v>
      </c>
      <c r="G8150" s="59">
        <v>20</v>
      </c>
      <c r="H8150" s="58" t="s">
        <v>561</v>
      </c>
      <c r="I8150" s="59">
        <v>77.95</v>
      </c>
      <c r="J8150">
        <v>1</v>
      </c>
      <c r="K8150" s="191"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11.71</v>
      </c>
      <c r="L8150" s="192" t="str">
        <f t="shared" si="127"/>
        <v>Wine750</v>
      </c>
      <c r="M8150" s="191">
        <f>VLOOKUP(L8150,'Slope %'!C:D,2,0)</f>
        <v>0.1</v>
      </c>
    </row>
    <row r="8151" spans="1:13" x14ac:dyDescent="0.25">
      <c r="A8151">
        <v>153379</v>
      </c>
      <c r="B8151" s="58" t="s">
        <v>1022</v>
      </c>
      <c r="C8151" s="58" t="s">
        <v>423</v>
      </c>
      <c r="D8151" s="58" t="s">
        <v>424</v>
      </c>
      <c r="E8151" s="58">
        <v>1500</v>
      </c>
      <c r="F8151" s="58">
        <v>6</v>
      </c>
      <c r="G8151" s="59">
        <v>7</v>
      </c>
      <c r="H8151" s="58" t="s">
        <v>428</v>
      </c>
      <c r="I8151" s="59">
        <v>28.99</v>
      </c>
      <c r="J8151">
        <v>1</v>
      </c>
      <c r="K8151" s="191"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8.1999999999999993</v>
      </c>
      <c r="L8151" s="192" t="str">
        <f t="shared" si="127"/>
        <v>Wine1500</v>
      </c>
      <c r="M8151" s="191">
        <f>VLOOKUP(L8151,'Slope %'!C:D,2,0)</f>
        <v>7.0000000000000007E-2</v>
      </c>
    </row>
    <row r="8152" spans="1:13" x14ac:dyDescent="0.25">
      <c r="A8152">
        <v>153882</v>
      </c>
      <c r="B8152" s="58" t="s">
        <v>6367</v>
      </c>
      <c r="C8152" s="58" t="s">
        <v>423</v>
      </c>
      <c r="D8152" s="58" t="s">
        <v>436</v>
      </c>
      <c r="E8152" s="58">
        <v>750</v>
      </c>
      <c r="F8152" s="58">
        <v>12</v>
      </c>
      <c r="G8152" s="59">
        <v>14</v>
      </c>
      <c r="H8152" s="58" t="s">
        <v>521</v>
      </c>
      <c r="I8152" s="59">
        <v>29.99</v>
      </c>
      <c r="J8152">
        <v>1</v>
      </c>
      <c r="K8152" s="191"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8.1999999999999993</v>
      </c>
      <c r="L8152" s="192" t="str">
        <f t="shared" si="127"/>
        <v>Wine750</v>
      </c>
      <c r="M8152" s="191">
        <f>VLOOKUP(L8152,'Slope %'!C:D,2,0)</f>
        <v>0.1</v>
      </c>
    </row>
    <row r="8153" spans="1:13" x14ac:dyDescent="0.25">
      <c r="A8153">
        <v>155051</v>
      </c>
      <c r="B8153" s="58" t="s">
        <v>712</v>
      </c>
      <c r="C8153" s="58" t="s">
        <v>423</v>
      </c>
      <c r="D8153" s="58" t="s">
        <v>436</v>
      </c>
      <c r="E8153" s="58">
        <v>750</v>
      </c>
      <c r="F8153" s="58">
        <v>12</v>
      </c>
      <c r="G8153" s="59">
        <v>13</v>
      </c>
      <c r="H8153" s="58" t="s">
        <v>483</v>
      </c>
      <c r="I8153" s="59">
        <v>25.99</v>
      </c>
      <c r="J8153">
        <v>1</v>
      </c>
      <c r="K8153" s="191"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7.61</v>
      </c>
      <c r="L8153" s="192" t="str">
        <f t="shared" si="127"/>
        <v>Wine750</v>
      </c>
      <c r="M8153" s="191">
        <f>VLOOKUP(L8153,'Slope %'!C:D,2,0)</f>
        <v>0.1</v>
      </c>
    </row>
    <row r="8154" spans="1:13" x14ac:dyDescent="0.25">
      <c r="A8154">
        <v>156042</v>
      </c>
      <c r="B8154" s="58" t="s">
        <v>6368</v>
      </c>
      <c r="C8154" s="58" t="s">
        <v>423</v>
      </c>
      <c r="D8154" s="58" t="s">
        <v>787</v>
      </c>
      <c r="E8154" s="58">
        <v>750</v>
      </c>
      <c r="F8154" s="58">
        <v>6</v>
      </c>
      <c r="G8154" s="59">
        <v>12.5</v>
      </c>
      <c r="H8154" s="58" t="s">
        <v>511</v>
      </c>
      <c r="I8154" s="59">
        <v>349.99</v>
      </c>
      <c r="J8154">
        <v>1</v>
      </c>
      <c r="K8154" s="191"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7.32</v>
      </c>
      <c r="L8154" s="192" t="str">
        <f t="shared" si="127"/>
        <v>Wine750</v>
      </c>
      <c r="M8154" s="191">
        <f>VLOOKUP(L8154,'Slope %'!C:D,2,0)</f>
        <v>0.1</v>
      </c>
    </row>
    <row r="8155" spans="1:13" x14ac:dyDescent="0.25">
      <c r="A8155">
        <v>156174</v>
      </c>
      <c r="B8155" s="58" t="s">
        <v>6369</v>
      </c>
      <c r="C8155" s="58" t="s">
        <v>410</v>
      </c>
      <c r="D8155" s="58" t="s">
        <v>411</v>
      </c>
      <c r="E8155" s="58">
        <v>355</v>
      </c>
      <c r="F8155" s="58">
        <v>24</v>
      </c>
      <c r="G8155" s="59">
        <v>4.5999999999999996</v>
      </c>
      <c r="H8155" s="58" t="s">
        <v>412</v>
      </c>
      <c r="I8155" s="59">
        <v>3.29</v>
      </c>
      <c r="J8155">
        <v>1</v>
      </c>
      <c r="K8155" s="191"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1.27</v>
      </c>
      <c r="L8155" s="192" t="str">
        <f t="shared" si="127"/>
        <v>Beer355</v>
      </c>
      <c r="M8155" s="191">
        <f>VLOOKUP(L8155,'Slope %'!C:D,2,0)</f>
        <v>0.12</v>
      </c>
    </row>
    <row r="8156" spans="1:13" x14ac:dyDescent="0.25">
      <c r="A8156">
        <v>156174</v>
      </c>
      <c r="B8156" s="58" t="s">
        <v>6369</v>
      </c>
      <c r="C8156" s="58" t="s">
        <v>410</v>
      </c>
      <c r="D8156" s="58" t="s">
        <v>411</v>
      </c>
      <c r="E8156" s="58">
        <v>355</v>
      </c>
      <c r="F8156" s="58">
        <v>24</v>
      </c>
      <c r="G8156" s="59">
        <v>4.5999999999999996</v>
      </c>
      <c r="H8156" s="58" t="s">
        <v>412</v>
      </c>
      <c r="I8156" s="59">
        <v>3.29</v>
      </c>
      <c r="J8156">
        <v>1</v>
      </c>
      <c r="K8156" s="191"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1.27</v>
      </c>
      <c r="L8156" s="192" t="str">
        <f t="shared" si="127"/>
        <v>Beer355</v>
      </c>
      <c r="M8156" s="191">
        <f>VLOOKUP(L8156,'Slope %'!C:D,2,0)</f>
        <v>0.12</v>
      </c>
    </row>
    <row r="8157" spans="1:13" x14ac:dyDescent="0.25">
      <c r="A8157">
        <v>157586</v>
      </c>
      <c r="B8157" s="58" t="s">
        <v>6370</v>
      </c>
      <c r="C8157" s="58" t="s">
        <v>423</v>
      </c>
      <c r="D8157" s="58" t="s">
        <v>510</v>
      </c>
      <c r="E8157" s="58">
        <v>750</v>
      </c>
      <c r="F8157" s="58">
        <v>12</v>
      </c>
      <c r="G8157" s="59">
        <v>20</v>
      </c>
      <c r="H8157" s="58" t="s">
        <v>483</v>
      </c>
      <c r="I8157" s="59">
        <v>32.99</v>
      </c>
      <c r="J8157">
        <v>1</v>
      </c>
      <c r="K8157" s="191"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11.71</v>
      </c>
      <c r="L8157" s="192" t="str">
        <f t="shared" si="127"/>
        <v>Wine750</v>
      </c>
      <c r="M8157" s="191">
        <f>VLOOKUP(L8157,'Slope %'!C:D,2,0)</f>
        <v>0.1</v>
      </c>
    </row>
    <row r="8158" spans="1:13" x14ac:dyDescent="0.25">
      <c r="A8158">
        <v>160077</v>
      </c>
      <c r="B8158" s="58" t="s">
        <v>834</v>
      </c>
      <c r="C8158" s="58" t="s">
        <v>414</v>
      </c>
      <c r="D8158" s="58" t="s">
        <v>415</v>
      </c>
      <c r="E8158" s="58">
        <v>1750</v>
      </c>
      <c r="F8158" s="58">
        <v>6</v>
      </c>
      <c r="G8158" s="59">
        <v>40</v>
      </c>
      <c r="H8158" s="58" t="s">
        <v>437</v>
      </c>
      <c r="I8158" s="59">
        <v>54.65</v>
      </c>
      <c r="J8158">
        <v>1</v>
      </c>
      <c r="K8158" s="191"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54.65</v>
      </c>
      <c r="L8158" s="192" t="str">
        <f t="shared" si="127"/>
        <v>Spirits1750</v>
      </c>
      <c r="M8158" s="191">
        <f>VLOOKUP(L8158,'Slope %'!C:D,2,0)</f>
        <v>0.03</v>
      </c>
    </row>
    <row r="8159" spans="1:13" x14ac:dyDescent="0.25">
      <c r="A8159">
        <v>161711</v>
      </c>
      <c r="B8159" s="58" t="s">
        <v>6371</v>
      </c>
      <c r="C8159" s="58" t="s">
        <v>423</v>
      </c>
      <c r="D8159" s="58" t="s">
        <v>424</v>
      </c>
      <c r="E8159" s="58">
        <v>1500</v>
      </c>
      <c r="F8159" s="58">
        <v>3</v>
      </c>
      <c r="G8159" s="59">
        <v>11.5</v>
      </c>
      <c r="H8159" s="58" t="s">
        <v>586</v>
      </c>
      <c r="I8159" s="59">
        <v>35.99</v>
      </c>
      <c r="J8159">
        <v>1</v>
      </c>
      <c r="K8159" s="191"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13.47</v>
      </c>
      <c r="L8159" s="192" t="str">
        <f t="shared" si="127"/>
        <v>Wine1500</v>
      </c>
      <c r="M8159" s="191">
        <f>VLOOKUP(L8159,'Slope %'!C:D,2,0)</f>
        <v>7.0000000000000007E-2</v>
      </c>
    </row>
    <row r="8160" spans="1:13" x14ac:dyDescent="0.25">
      <c r="A8160">
        <v>163253</v>
      </c>
      <c r="B8160" s="58" t="s">
        <v>6372</v>
      </c>
      <c r="C8160" s="58" t="s">
        <v>673</v>
      </c>
      <c r="D8160" s="58" t="s">
        <v>1122</v>
      </c>
      <c r="E8160" s="58">
        <v>25000</v>
      </c>
      <c r="F8160" s="58">
        <v>1</v>
      </c>
      <c r="G8160" s="59">
        <v>4.5</v>
      </c>
      <c r="H8160" s="58" t="s">
        <v>600</v>
      </c>
      <c r="I8160" s="59">
        <v>147.31</v>
      </c>
      <c r="J8160">
        <v>1</v>
      </c>
      <c r="K8160" s="191"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87.83</v>
      </c>
      <c r="L8160" s="192" t="str">
        <f t="shared" si="127"/>
        <v>Ready to Drink25000</v>
      </c>
      <c r="M8160" s="191" t="e">
        <f>VLOOKUP(L8160,'Slope %'!C:D,2,0)</f>
        <v>#N/A</v>
      </c>
    </row>
    <row r="8161" spans="1:13" x14ac:dyDescent="0.25">
      <c r="A8161">
        <v>163253</v>
      </c>
      <c r="B8161" s="58" t="s">
        <v>6372</v>
      </c>
      <c r="C8161" s="58" t="s">
        <v>673</v>
      </c>
      <c r="D8161" s="58" t="s">
        <v>1122</v>
      </c>
      <c r="E8161" s="58">
        <v>25000</v>
      </c>
      <c r="F8161" s="58">
        <v>1</v>
      </c>
      <c r="G8161" s="59">
        <v>4.5</v>
      </c>
      <c r="H8161" s="58" t="s">
        <v>600</v>
      </c>
      <c r="I8161" s="59">
        <v>147.31</v>
      </c>
      <c r="J8161">
        <v>1</v>
      </c>
      <c r="K8161" s="191"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87.83</v>
      </c>
      <c r="L8161" s="192" t="str">
        <f t="shared" si="127"/>
        <v>Ready to Drink25000</v>
      </c>
      <c r="M8161" s="191" t="e">
        <f>VLOOKUP(L8161,'Slope %'!C:D,2,0)</f>
        <v>#N/A</v>
      </c>
    </row>
    <row r="8162" spans="1:13" x14ac:dyDescent="0.25">
      <c r="A8162">
        <v>164368</v>
      </c>
      <c r="B8162" s="58" t="s">
        <v>6373</v>
      </c>
      <c r="C8162" s="58" t="s">
        <v>423</v>
      </c>
      <c r="D8162" s="58" t="s">
        <v>598</v>
      </c>
      <c r="E8162" s="58">
        <v>750</v>
      </c>
      <c r="F8162" s="58">
        <v>12</v>
      </c>
      <c r="G8162" s="59">
        <v>14</v>
      </c>
      <c r="H8162" s="58" t="s">
        <v>425</v>
      </c>
      <c r="I8162" s="59">
        <v>11.99</v>
      </c>
      <c r="J8162">
        <v>1</v>
      </c>
      <c r="K8162" s="191"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8.1999999999999993</v>
      </c>
      <c r="L8162" s="192" t="str">
        <f t="shared" si="127"/>
        <v>Wine750</v>
      </c>
      <c r="M8162" s="191">
        <f>VLOOKUP(L8162,'Slope %'!C:D,2,0)</f>
        <v>0.1</v>
      </c>
    </row>
    <row r="8163" spans="1:13" x14ac:dyDescent="0.25">
      <c r="A8163">
        <v>164582</v>
      </c>
      <c r="B8163" s="58" t="s">
        <v>6374</v>
      </c>
      <c r="C8163" s="58" t="s">
        <v>423</v>
      </c>
      <c r="D8163" s="58" t="s">
        <v>465</v>
      </c>
      <c r="E8163" s="58">
        <v>750</v>
      </c>
      <c r="F8163" s="58">
        <v>12</v>
      </c>
      <c r="G8163" s="59">
        <v>13</v>
      </c>
      <c r="H8163" s="58" t="s">
        <v>591</v>
      </c>
      <c r="I8163" s="59">
        <v>44.19</v>
      </c>
      <c r="J8163">
        <v>1</v>
      </c>
      <c r="K8163" s="191"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7.61</v>
      </c>
      <c r="L8163" s="192" t="str">
        <f t="shared" si="127"/>
        <v>Wine750</v>
      </c>
      <c r="M8163" s="191">
        <f>VLOOKUP(L8163,'Slope %'!C:D,2,0)</f>
        <v>0.1</v>
      </c>
    </row>
    <row r="8164" spans="1:13" x14ac:dyDescent="0.25">
      <c r="A8164">
        <v>164616</v>
      </c>
      <c r="B8164" s="58" t="s">
        <v>6375</v>
      </c>
      <c r="C8164" s="58" t="s">
        <v>423</v>
      </c>
      <c r="D8164" s="58" t="s">
        <v>476</v>
      </c>
      <c r="E8164" s="58">
        <v>750</v>
      </c>
      <c r="F8164" s="58">
        <v>12</v>
      </c>
      <c r="G8164" s="59">
        <v>12.5</v>
      </c>
      <c r="H8164" s="58" t="s">
        <v>425</v>
      </c>
      <c r="I8164" s="59">
        <v>10.99</v>
      </c>
      <c r="J8164">
        <v>1</v>
      </c>
      <c r="K8164" s="191"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7.32</v>
      </c>
      <c r="L8164" s="192" t="str">
        <f t="shared" si="127"/>
        <v>Wine750</v>
      </c>
      <c r="M8164" s="191">
        <f>VLOOKUP(L8164,'Slope %'!C:D,2,0)</f>
        <v>0.1</v>
      </c>
    </row>
    <row r="8165" spans="1:13" x14ac:dyDescent="0.25">
      <c r="A8165">
        <v>165316</v>
      </c>
      <c r="B8165" s="58" t="s">
        <v>6376</v>
      </c>
      <c r="C8165" s="58" t="s">
        <v>423</v>
      </c>
      <c r="D8165" s="58" t="s">
        <v>436</v>
      </c>
      <c r="E8165" s="58">
        <v>750</v>
      </c>
      <c r="F8165" s="58">
        <v>12</v>
      </c>
      <c r="G8165" s="59">
        <v>11.5</v>
      </c>
      <c r="H8165" s="58" t="s">
        <v>421</v>
      </c>
      <c r="I8165" s="59">
        <v>16.5</v>
      </c>
      <c r="J8165">
        <v>1</v>
      </c>
      <c r="K8165" s="191"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6.73</v>
      </c>
      <c r="L8165" s="192" t="str">
        <f t="shared" si="127"/>
        <v>Wine750</v>
      </c>
      <c r="M8165" s="191">
        <f>VLOOKUP(L8165,'Slope %'!C:D,2,0)</f>
        <v>0.1</v>
      </c>
    </row>
    <row r="8166" spans="1:13" x14ac:dyDescent="0.25">
      <c r="A8166">
        <v>167791</v>
      </c>
      <c r="B8166" s="58" t="s">
        <v>977</v>
      </c>
      <c r="C8166" s="58" t="s">
        <v>423</v>
      </c>
      <c r="D8166" s="58" t="s">
        <v>711</v>
      </c>
      <c r="E8166" s="58">
        <v>200</v>
      </c>
      <c r="F8166" s="58">
        <v>24</v>
      </c>
      <c r="G8166" s="59">
        <v>11.5</v>
      </c>
      <c r="H8166" s="58" t="s">
        <v>511</v>
      </c>
      <c r="I8166" s="59">
        <v>6.99</v>
      </c>
      <c r="J8166">
        <v>1</v>
      </c>
      <c r="K8166" s="191"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2.58</v>
      </c>
      <c r="L8166" s="192" t="str">
        <f t="shared" si="127"/>
        <v>Wine200</v>
      </c>
      <c r="M8166" s="191">
        <f>VLOOKUP(L8166,'Slope %'!C:D,2,0)</f>
        <v>0.12</v>
      </c>
    </row>
    <row r="8167" spans="1:13" x14ac:dyDescent="0.25">
      <c r="A8167">
        <v>171074</v>
      </c>
      <c r="B8167" s="58" t="s">
        <v>6300</v>
      </c>
      <c r="C8167" s="58" t="s">
        <v>423</v>
      </c>
      <c r="D8167" s="58" t="s">
        <v>436</v>
      </c>
      <c r="E8167" s="58">
        <v>750</v>
      </c>
      <c r="F8167" s="58">
        <v>12</v>
      </c>
      <c r="G8167" s="59">
        <v>12</v>
      </c>
      <c r="H8167" s="58" t="s">
        <v>586</v>
      </c>
      <c r="I8167" s="59">
        <v>13.99</v>
      </c>
      <c r="J8167">
        <v>1</v>
      </c>
      <c r="K8167" s="191"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7.03</v>
      </c>
      <c r="L8167" s="192" t="str">
        <f t="shared" si="127"/>
        <v>Wine750</v>
      </c>
      <c r="M8167" s="191">
        <f>VLOOKUP(L8167,'Slope %'!C:D,2,0)</f>
        <v>0.1</v>
      </c>
    </row>
    <row r="8168" spans="1:13" x14ac:dyDescent="0.25">
      <c r="A8168">
        <v>172403</v>
      </c>
      <c r="B8168" s="58" t="s">
        <v>6377</v>
      </c>
      <c r="C8168" s="58" t="s">
        <v>423</v>
      </c>
      <c r="D8168" s="58" t="s">
        <v>538</v>
      </c>
      <c r="E8168" s="58">
        <v>750</v>
      </c>
      <c r="F8168" s="58">
        <v>12</v>
      </c>
      <c r="G8168" s="59">
        <v>13.5</v>
      </c>
      <c r="H8168" s="58" t="s">
        <v>496</v>
      </c>
      <c r="I8168" s="59">
        <v>15.99</v>
      </c>
      <c r="J8168">
        <v>1</v>
      </c>
      <c r="K8168" s="191"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7.9</v>
      </c>
      <c r="L8168" s="192" t="str">
        <f t="shared" si="127"/>
        <v>Wine750</v>
      </c>
      <c r="M8168" s="191">
        <f>VLOOKUP(L8168,'Slope %'!C:D,2,0)</f>
        <v>0.1</v>
      </c>
    </row>
    <row r="8169" spans="1:13" x14ac:dyDescent="0.25">
      <c r="A8169">
        <v>173310</v>
      </c>
      <c r="B8169" s="58" t="s">
        <v>6378</v>
      </c>
      <c r="C8169" s="58" t="s">
        <v>423</v>
      </c>
      <c r="D8169" s="58" t="s">
        <v>510</v>
      </c>
      <c r="E8169" s="58">
        <v>750</v>
      </c>
      <c r="F8169" s="58">
        <v>12</v>
      </c>
      <c r="G8169" s="59">
        <v>19</v>
      </c>
      <c r="H8169" s="58" t="s">
        <v>699</v>
      </c>
      <c r="I8169" s="59">
        <v>17.02</v>
      </c>
      <c r="J8169">
        <v>1</v>
      </c>
      <c r="K8169" s="191"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11.12</v>
      </c>
      <c r="L8169" s="192" t="str">
        <f t="shared" si="127"/>
        <v>Wine750</v>
      </c>
      <c r="M8169" s="191">
        <f>VLOOKUP(L8169,'Slope %'!C:D,2,0)</f>
        <v>0.1</v>
      </c>
    </row>
    <row r="8170" spans="1:13" x14ac:dyDescent="0.25">
      <c r="A8170">
        <v>175430</v>
      </c>
      <c r="B8170" s="58" t="s">
        <v>6379</v>
      </c>
      <c r="C8170" s="58" t="s">
        <v>423</v>
      </c>
      <c r="D8170" s="58" t="s">
        <v>473</v>
      </c>
      <c r="E8170" s="58">
        <v>750</v>
      </c>
      <c r="F8170" s="58">
        <v>12</v>
      </c>
      <c r="G8170" s="59">
        <v>13.5</v>
      </c>
      <c r="H8170" s="58" t="s">
        <v>521</v>
      </c>
      <c r="I8170" s="59">
        <v>21.99</v>
      </c>
      <c r="J8170">
        <v>1</v>
      </c>
      <c r="K8170" s="191"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7.9</v>
      </c>
      <c r="L8170" s="192" t="str">
        <f t="shared" si="127"/>
        <v>Wine750</v>
      </c>
      <c r="M8170" s="191">
        <f>VLOOKUP(L8170,'Slope %'!C:D,2,0)</f>
        <v>0.1</v>
      </c>
    </row>
    <row r="8171" spans="1:13" x14ac:dyDescent="0.25">
      <c r="A8171">
        <v>177808</v>
      </c>
      <c r="B8171" s="58" t="s">
        <v>857</v>
      </c>
      <c r="C8171" s="58" t="s">
        <v>414</v>
      </c>
      <c r="D8171" s="58" t="s">
        <v>503</v>
      </c>
      <c r="E8171" s="58">
        <v>750</v>
      </c>
      <c r="F8171" s="58">
        <v>12</v>
      </c>
      <c r="G8171" s="59">
        <v>40</v>
      </c>
      <c r="H8171" s="58" t="s">
        <v>534</v>
      </c>
      <c r="I8171" s="59">
        <v>30.49</v>
      </c>
      <c r="J8171">
        <v>1</v>
      </c>
      <c r="K8171" s="191"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23.42</v>
      </c>
      <c r="L8171" s="192" t="str">
        <f t="shared" si="127"/>
        <v>Spirits750</v>
      </c>
      <c r="M8171" s="191">
        <f>VLOOKUP(L8171,'Slope %'!C:D,2,0)</f>
        <v>7.0000000000000007E-2</v>
      </c>
    </row>
    <row r="8172" spans="1:13" x14ac:dyDescent="0.25">
      <c r="A8172">
        <v>179283</v>
      </c>
      <c r="B8172" s="58" t="s">
        <v>426</v>
      </c>
      <c r="C8172" s="58" t="s">
        <v>414</v>
      </c>
      <c r="D8172" s="58" t="s">
        <v>427</v>
      </c>
      <c r="E8172" s="58">
        <v>3000</v>
      </c>
      <c r="F8172" s="58">
        <v>1</v>
      </c>
      <c r="G8172" s="59">
        <v>40</v>
      </c>
      <c r="H8172" s="58" t="s">
        <v>428</v>
      </c>
      <c r="I8172" s="59">
        <v>120.47</v>
      </c>
      <c r="J8172">
        <v>1</v>
      </c>
      <c r="K8172" s="191"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93.68</v>
      </c>
      <c r="L8172" s="192" t="str">
        <f t="shared" si="127"/>
        <v>Spirits3000</v>
      </c>
      <c r="M8172" s="191">
        <f>VLOOKUP(L8172,'Slope %'!C:D,2,0)</f>
        <v>0.03</v>
      </c>
    </row>
    <row r="8173" spans="1:13" x14ac:dyDescent="0.25">
      <c r="A8173">
        <v>180588</v>
      </c>
      <c r="B8173" s="58" t="s">
        <v>977</v>
      </c>
      <c r="C8173" s="58" t="s">
        <v>423</v>
      </c>
      <c r="D8173" s="58" t="s">
        <v>711</v>
      </c>
      <c r="E8173" s="58">
        <v>1500</v>
      </c>
      <c r="F8173" s="58">
        <v>6</v>
      </c>
      <c r="G8173" s="59">
        <v>12</v>
      </c>
      <c r="H8173" s="58" t="s">
        <v>511</v>
      </c>
      <c r="I8173" s="59">
        <v>35.99</v>
      </c>
      <c r="J8173">
        <v>1</v>
      </c>
      <c r="K8173" s="191"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14.05</v>
      </c>
      <c r="L8173" s="192" t="str">
        <f t="shared" si="127"/>
        <v>Wine1500</v>
      </c>
      <c r="M8173" s="191">
        <f>VLOOKUP(L8173,'Slope %'!C:D,2,0)</f>
        <v>7.0000000000000007E-2</v>
      </c>
    </row>
    <row r="8174" spans="1:13" x14ac:dyDescent="0.25">
      <c r="A8174">
        <v>181388</v>
      </c>
      <c r="B8174" s="58" t="s">
        <v>6380</v>
      </c>
      <c r="C8174" s="58" t="s">
        <v>423</v>
      </c>
      <c r="D8174" s="58" t="s">
        <v>465</v>
      </c>
      <c r="E8174" s="58">
        <v>750</v>
      </c>
      <c r="F8174" s="58">
        <v>12</v>
      </c>
      <c r="G8174" s="59">
        <v>12</v>
      </c>
      <c r="H8174" s="58" t="s">
        <v>586</v>
      </c>
      <c r="I8174" s="59">
        <v>13.99</v>
      </c>
      <c r="J8174">
        <v>1</v>
      </c>
      <c r="K8174" s="191"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7.03</v>
      </c>
      <c r="L8174" s="192" t="str">
        <f t="shared" si="127"/>
        <v>Wine750</v>
      </c>
      <c r="M8174" s="191">
        <f>VLOOKUP(L8174,'Slope %'!C:D,2,0)</f>
        <v>0.1</v>
      </c>
    </row>
    <row r="8175" spans="1:13" x14ac:dyDescent="0.25">
      <c r="A8175">
        <v>182501</v>
      </c>
      <c r="B8175" s="58" t="s">
        <v>6381</v>
      </c>
      <c r="C8175" s="58" t="s">
        <v>414</v>
      </c>
      <c r="D8175" s="58" t="s">
        <v>715</v>
      </c>
      <c r="E8175" s="58">
        <v>750</v>
      </c>
      <c r="F8175" s="58">
        <v>12</v>
      </c>
      <c r="G8175" s="59">
        <v>20</v>
      </c>
      <c r="H8175" s="58" t="s">
        <v>456</v>
      </c>
      <c r="I8175" s="59">
        <v>29.99</v>
      </c>
      <c r="J8175">
        <v>1</v>
      </c>
      <c r="K8175" s="191"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11.71</v>
      </c>
      <c r="L8175" s="192" t="str">
        <f t="shared" si="127"/>
        <v>Spirits750</v>
      </c>
      <c r="M8175" s="191">
        <f>VLOOKUP(L8175,'Slope %'!C:D,2,0)</f>
        <v>7.0000000000000007E-2</v>
      </c>
    </row>
    <row r="8176" spans="1:13" x14ac:dyDescent="0.25">
      <c r="A8176">
        <v>182964</v>
      </c>
      <c r="B8176" s="58" t="s">
        <v>6382</v>
      </c>
      <c r="C8176" s="58" t="s">
        <v>423</v>
      </c>
      <c r="D8176" s="58" t="s">
        <v>424</v>
      </c>
      <c r="E8176" s="58">
        <v>600</v>
      </c>
      <c r="F8176" s="58">
        <v>8</v>
      </c>
      <c r="G8176" s="59">
        <v>12</v>
      </c>
      <c r="H8176" s="58" t="s">
        <v>586</v>
      </c>
      <c r="I8176" s="59">
        <v>15.99</v>
      </c>
      <c r="J8176">
        <v>3</v>
      </c>
      <c r="K8176" s="191"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5.96</v>
      </c>
      <c r="L8176" s="192" t="str">
        <f t="shared" si="127"/>
        <v>Wine600</v>
      </c>
      <c r="M8176" s="191">
        <f>VLOOKUP(L8176,'Slope %'!C:D,2,0)</f>
        <v>0.1</v>
      </c>
    </row>
    <row r="8177" spans="1:13" x14ac:dyDescent="0.25">
      <c r="A8177">
        <v>183251</v>
      </c>
      <c r="B8177" s="58" t="s">
        <v>913</v>
      </c>
      <c r="C8177" s="58" t="s">
        <v>414</v>
      </c>
      <c r="D8177" s="58" t="s">
        <v>418</v>
      </c>
      <c r="E8177" s="58">
        <v>1750</v>
      </c>
      <c r="F8177" s="58">
        <v>6</v>
      </c>
      <c r="G8177" s="59">
        <v>40</v>
      </c>
      <c r="H8177" s="58" t="s">
        <v>445</v>
      </c>
      <c r="I8177" s="59">
        <v>60.99</v>
      </c>
      <c r="J8177">
        <v>1</v>
      </c>
      <c r="K8177" s="191"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54.65</v>
      </c>
      <c r="L8177" s="192" t="str">
        <f t="shared" si="127"/>
        <v>Spirits1750</v>
      </c>
      <c r="M8177" s="191">
        <f>VLOOKUP(L8177,'Slope %'!C:D,2,0)</f>
        <v>0.03</v>
      </c>
    </row>
    <row r="8178" spans="1:13" x14ac:dyDescent="0.25">
      <c r="A8178">
        <v>183582</v>
      </c>
      <c r="B8178" s="58" t="s">
        <v>1454</v>
      </c>
      <c r="C8178" s="58" t="s">
        <v>414</v>
      </c>
      <c r="D8178" s="58" t="s">
        <v>555</v>
      </c>
      <c r="E8178" s="58">
        <v>1750</v>
      </c>
      <c r="F8178" s="58">
        <v>6</v>
      </c>
      <c r="G8178" s="59">
        <v>40</v>
      </c>
      <c r="H8178" s="58" t="s">
        <v>419</v>
      </c>
      <c r="I8178" s="59">
        <v>54.99</v>
      </c>
      <c r="J8178">
        <v>1</v>
      </c>
      <c r="K8178" s="191"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54.65</v>
      </c>
      <c r="L8178" s="192" t="str">
        <f t="shared" si="127"/>
        <v>Spirits1750</v>
      </c>
      <c r="M8178" s="191">
        <f>VLOOKUP(L8178,'Slope %'!C:D,2,0)</f>
        <v>0.03</v>
      </c>
    </row>
    <row r="8179" spans="1:13" x14ac:dyDescent="0.25">
      <c r="A8179">
        <v>186510</v>
      </c>
      <c r="B8179" s="58" t="s">
        <v>6383</v>
      </c>
      <c r="C8179" s="58" t="s">
        <v>410</v>
      </c>
      <c r="D8179" s="58" t="s">
        <v>411</v>
      </c>
      <c r="E8179" s="58">
        <v>330</v>
      </c>
      <c r="F8179" s="58">
        <v>24</v>
      </c>
      <c r="G8179" s="59">
        <v>4.5999999999999996</v>
      </c>
      <c r="H8179" s="58" t="s">
        <v>516</v>
      </c>
      <c r="I8179" s="59">
        <v>3.29</v>
      </c>
      <c r="J8179">
        <v>1</v>
      </c>
      <c r="K8179" s="191"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1.19</v>
      </c>
      <c r="L8179" s="192" t="str">
        <f t="shared" si="127"/>
        <v>Beer330</v>
      </c>
      <c r="M8179" s="191">
        <f>VLOOKUP(L8179,'Slope %'!C:D,2,0)</f>
        <v>0.12</v>
      </c>
    </row>
    <row r="8180" spans="1:13" x14ac:dyDescent="0.25">
      <c r="A8180">
        <v>186510</v>
      </c>
      <c r="B8180" s="58" t="s">
        <v>6383</v>
      </c>
      <c r="C8180" s="58" t="s">
        <v>410</v>
      </c>
      <c r="D8180" s="58" t="s">
        <v>411</v>
      </c>
      <c r="E8180" s="58">
        <v>330</v>
      </c>
      <c r="F8180" s="58">
        <v>24</v>
      </c>
      <c r="G8180" s="59">
        <v>4.5999999999999996</v>
      </c>
      <c r="H8180" s="58" t="s">
        <v>516</v>
      </c>
      <c r="I8180" s="59">
        <v>3.29</v>
      </c>
      <c r="J8180">
        <v>1</v>
      </c>
      <c r="K8180" s="191"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1.19</v>
      </c>
      <c r="L8180" s="192" t="str">
        <f t="shared" si="127"/>
        <v>Beer330</v>
      </c>
      <c r="M8180" s="191">
        <f>VLOOKUP(L8180,'Slope %'!C:D,2,0)</f>
        <v>0.12</v>
      </c>
    </row>
    <row r="8181" spans="1:13" x14ac:dyDescent="0.25">
      <c r="A8181">
        <v>187724</v>
      </c>
      <c r="B8181" s="58" t="s">
        <v>6384</v>
      </c>
      <c r="C8181" s="58" t="s">
        <v>423</v>
      </c>
      <c r="D8181" s="58" t="s">
        <v>436</v>
      </c>
      <c r="E8181" s="58">
        <v>1000</v>
      </c>
      <c r="F8181" s="58">
        <v>12</v>
      </c>
      <c r="G8181" s="59">
        <v>12</v>
      </c>
      <c r="H8181" s="58" t="s">
        <v>456</v>
      </c>
      <c r="I8181" s="59">
        <v>13.99</v>
      </c>
      <c r="J8181">
        <v>1</v>
      </c>
      <c r="K8181" s="191"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9.3699999999999992</v>
      </c>
      <c r="L8181" s="192" t="str">
        <f t="shared" si="127"/>
        <v>Wine1000</v>
      </c>
      <c r="M8181" s="191">
        <f>VLOOKUP(L8181,'Slope %'!C:D,2,0)</f>
        <v>7.0000000000000007E-2</v>
      </c>
    </row>
    <row r="8182" spans="1:13" x14ac:dyDescent="0.25">
      <c r="A8182">
        <v>188193</v>
      </c>
      <c r="B8182" s="58" t="s">
        <v>6385</v>
      </c>
      <c r="C8182" s="58" t="s">
        <v>423</v>
      </c>
      <c r="D8182" s="58" t="s">
        <v>476</v>
      </c>
      <c r="E8182" s="58">
        <v>750</v>
      </c>
      <c r="F8182" s="58">
        <v>12</v>
      </c>
      <c r="G8182" s="59">
        <v>13</v>
      </c>
      <c r="H8182" s="58" t="s">
        <v>421</v>
      </c>
      <c r="I8182" s="59">
        <v>10.99</v>
      </c>
      <c r="J8182">
        <v>1</v>
      </c>
      <c r="K8182" s="191"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7.61</v>
      </c>
      <c r="L8182" s="192" t="str">
        <f t="shared" si="127"/>
        <v>Wine750</v>
      </c>
      <c r="M8182" s="191">
        <f>VLOOKUP(L8182,'Slope %'!C:D,2,0)</f>
        <v>0.1</v>
      </c>
    </row>
    <row r="8183" spans="1:13" x14ac:dyDescent="0.25">
      <c r="A8183">
        <v>188292</v>
      </c>
      <c r="B8183" s="58" t="s">
        <v>6386</v>
      </c>
      <c r="C8183" s="58" t="s">
        <v>423</v>
      </c>
      <c r="D8183" s="58" t="s">
        <v>467</v>
      </c>
      <c r="E8183" s="58">
        <v>4000</v>
      </c>
      <c r="F8183" s="58">
        <v>4</v>
      </c>
      <c r="G8183" s="59">
        <v>11.5</v>
      </c>
      <c r="H8183" s="58" t="s">
        <v>425</v>
      </c>
      <c r="I8183" s="59">
        <v>37.99</v>
      </c>
      <c r="J8183">
        <v>1</v>
      </c>
      <c r="K8183" s="191"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29.9</v>
      </c>
      <c r="L8183" s="192" t="str">
        <f t="shared" si="127"/>
        <v>Wine4000</v>
      </c>
      <c r="M8183" s="191">
        <f>VLOOKUP(L8183,'Slope %'!C:D,2,0)</f>
        <v>0.05</v>
      </c>
    </row>
    <row r="8184" spans="1:13" x14ac:dyDescent="0.25">
      <c r="A8184">
        <v>189217</v>
      </c>
      <c r="B8184" s="58" t="s">
        <v>970</v>
      </c>
      <c r="C8184" s="58" t="s">
        <v>414</v>
      </c>
      <c r="D8184" s="58" t="s">
        <v>415</v>
      </c>
      <c r="E8184" s="58">
        <v>750</v>
      </c>
      <c r="F8184" s="58">
        <v>12</v>
      </c>
      <c r="G8184" s="59">
        <v>40</v>
      </c>
      <c r="H8184" s="58" t="s">
        <v>501</v>
      </c>
      <c r="I8184" s="59">
        <v>30.99</v>
      </c>
      <c r="J8184">
        <v>1</v>
      </c>
      <c r="K8184" s="191"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23.42</v>
      </c>
      <c r="L8184" s="192" t="str">
        <f t="shared" si="127"/>
        <v>Spirits750</v>
      </c>
      <c r="M8184" s="191">
        <f>VLOOKUP(L8184,'Slope %'!C:D,2,0)</f>
        <v>7.0000000000000007E-2</v>
      </c>
    </row>
    <row r="8185" spans="1:13" x14ac:dyDescent="0.25">
      <c r="A8185">
        <v>189415</v>
      </c>
      <c r="B8185" s="58" t="s">
        <v>6387</v>
      </c>
      <c r="C8185" s="58" t="s">
        <v>423</v>
      </c>
      <c r="D8185" s="58" t="s">
        <v>538</v>
      </c>
      <c r="E8185" s="58">
        <v>750</v>
      </c>
      <c r="F8185" s="58">
        <v>12</v>
      </c>
      <c r="G8185" s="59">
        <v>14.3</v>
      </c>
      <c r="H8185" s="58" t="s">
        <v>445</v>
      </c>
      <c r="I8185" s="59">
        <v>19.29</v>
      </c>
      <c r="J8185">
        <v>1</v>
      </c>
      <c r="K8185" s="191"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8.3699999999999992</v>
      </c>
      <c r="L8185" s="192" t="str">
        <f t="shared" si="127"/>
        <v>Wine750</v>
      </c>
      <c r="M8185" s="191">
        <f>VLOOKUP(L8185,'Slope %'!C:D,2,0)</f>
        <v>0.1</v>
      </c>
    </row>
    <row r="8186" spans="1:13" x14ac:dyDescent="0.25">
      <c r="A8186">
        <v>190884</v>
      </c>
      <c r="B8186" s="58" t="s">
        <v>6388</v>
      </c>
      <c r="C8186" s="58" t="s">
        <v>673</v>
      </c>
      <c r="D8186" s="58" t="s">
        <v>674</v>
      </c>
      <c r="E8186" s="58">
        <v>2000</v>
      </c>
      <c r="F8186" s="58">
        <v>8</v>
      </c>
      <c r="G8186" s="59">
        <v>7</v>
      </c>
      <c r="H8186" s="58" t="s">
        <v>474</v>
      </c>
      <c r="I8186" s="59">
        <v>12.95</v>
      </c>
      <c r="J8186">
        <v>1</v>
      </c>
      <c r="K8186" s="191"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10.93</v>
      </c>
      <c r="L8186" s="192" t="str">
        <f t="shared" si="127"/>
        <v>Ready to Drink2000</v>
      </c>
      <c r="M8186" s="191">
        <f>VLOOKUP(L8186,'Slope %'!C:D,2,0)</f>
        <v>0.1</v>
      </c>
    </row>
    <row r="8187" spans="1:13" x14ac:dyDescent="0.25">
      <c r="A8187">
        <v>191239</v>
      </c>
      <c r="B8187" s="58" t="s">
        <v>6389</v>
      </c>
      <c r="C8187" s="58" t="s">
        <v>423</v>
      </c>
      <c r="D8187" s="58" t="s">
        <v>510</v>
      </c>
      <c r="E8187" s="58">
        <v>750</v>
      </c>
      <c r="F8187" s="58">
        <v>12</v>
      </c>
      <c r="G8187" s="59">
        <v>20</v>
      </c>
      <c r="H8187" s="58" t="s">
        <v>586</v>
      </c>
      <c r="I8187" s="59">
        <v>27.99</v>
      </c>
      <c r="J8187">
        <v>1</v>
      </c>
      <c r="K8187" s="191"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11.71</v>
      </c>
      <c r="L8187" s="192" t="str">
        <f t="shared" si="127"/>
        <v>Wine750</v>
      </c>
      <c r="M8187" s="191">
        <f>VLOOKUP(L8187,'Slope %'!C:D,2,0)</f>
        <v>0.1</v>
      </c>
    </row>
    <row r="8188" spans="1:13" x14ac:dyDescent="0.25">
      <c r="A8188">
        <v>191593</v>
      </c>
      <c r="B8188" s="58" t="s">
        <v>6029</v>
      </c>
      <c r="C8188" s="58" t="s">
        <v>423</v>
      </c>
      <c r="D8188" s="58" t="s">
        <v>465</v>
      </c>
      <c r="E8188" s="58">
        <v>750</v>
      </c>
      <c r="F8188" s="58">
        <v>12</v>
      </c>
      <c r="G8188" s="59">
        <v>13.9</v>
      </c>
      <c r="H8188" s="58" t="s">
        <v>421</v>
      </c>
      <c r="I8188" s="59">
        <v>23.99</v>
      </c>
      <c r="J8188">
        <v>1</v>
      </c>
      <c r="K8188" s="191"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8.14</v>
      </c>
      <c r="L8188" s="192" t="str">
        <f t="shared" si="127"/>
        <v>Wine750</v>
      </c>
      <c r="M8188" s="191">
        <f>VLOOKUP(L8188,'Slope %'!C:D,2,0)</f>
        <v>0.1</v>
      </c>
    </row>
    <row r="8189" spans="1:13" x14ac:dyDescent="0.25">
      <c r="A8189">
        <v>192153</v>
      </c>
      <c r="B8189" s="58" t="s">
        <v>6390</v>
      </c>
      <c r="C8189" s="58" t="s">
        <v>423</v>
      </c>
      <c r="D8189" s="58" t="s">
        <v>455</v>
      </c>
      <c r="E8189" s="58">
        <v>750</v>
      </c>
      <c r="F8189" s="58">
        <v>6</v>
      </c>
      <c r="G8189" s="59">
        <v>11</v>
      </c>
      <c r="H8189" s="58" t="s">
        <v>474</v>
      </c>
      <c r="I8189" s="59">
        <v>20.99</v>
      </c>
      <c r="J8189">
        <v>1</v>
      </c>
      <c r="K8189" s="191"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6.44</v>
      </c>
      <c r="L8189" s="192" t="str">
        <f t="shared" si="127"/>
        <v>Wine750</v>
      </c>
      <c r="M8189" s="191">
        <f>VLOOKUP(L8189,'Slope %'!C:D,2,0)</f>
        <v>0.1</v>
      </c>
    </row>
    <row r="8190" spans="1:13" x14ac:dyDescent="0.25">
      <c r="A8190">
        <v>192518</v>
      </c>
      <c r="B8190" s="58" t="s">
        <v>6391</v>
      </c>
      <c r="C8190" s="58" t="s">
        <v>423</v>
      </c>
      <c r="D8190" s="58" t="s">
        <v>602</v>
      </c>
      <c r="E8190" s="58">
        <v>750</v>
      </c>
      <c r="F8190" s="58">
        <v>12</v>
      </c>
      <c r="G8190" s="59">
        <v>13</v>
      </c>
      <c r="H8190" s="58" t="s">
        <v>471</v>
      </c>
      <c r="I8190" s="59">
        <v>14.49</v>
      </c>
      <c r="J8190">
        <v>1</v>
      </c>
      <c r="K8190" s="191"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7.61</v>
      </c>
      <c r="L8190" s="192" t="str">
        <f t="shared" si="127"/>
        <v>Wine750</v>
      </c>
      <c r="M8190" s="191">
        <f>VLOOKUP(L8190,'Slope %'!C:D,2,0)</f>
        <v>0.1</v>
      </c>
    </row>
    <row r="8191" spans="1:13" x14ac:dyDescent="0.25">
      <c r="A8191">
        <v>193490</v>
      </c>
      <c r="B8191" s="58" t="s">
        <v>630</v>
      </c>
      <c r="C8191" s="58" t="s">
        <v>414</v>
      </c>
      <c r="D8191" s="58" t="s">
        <v>566</v>
      </c>
      <c r="E8191" s="58">
        <v>1750</v>
      </c>
      <c r="F8191" s="58">
        <v>6</v>
      </c>
      <c r="G8191" s="59">
        <v>17</v>
      </c>
      <c r="H8191" s="58" t="s">
        <v>419</v>
      </c>
      <c r="I8191" s="59">
        <v>67.989999999999995</v>
      </c>
      <c r="J8191">
        <v>1</v>
      </c>
      <c r="K8191" s="191"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23.23</v>
      </c>
      <c r="L8191" s="192" t="str">
        <f t="shared" si="127"/>
        <v>Spirits1750</v>
      </c>
      <c r="M8191" s="191">
        <f>VLOOKUP(L8191,'Slope %'!C:D,2,0)</f>
        <v>0.03</v>
      </c>
    </row>
    <row r="8192" spans="1:13" x14ac:dyDescent="0.25">
      <c r="A8192">
        <v>195651</v>
      </c>
      <c r="B8192" s="58" t="s">
        <v>6392</v>
      </c>
      <c r="C8192" s="58" t="s">
        <v>414</v>
      </c>
      <c r="D8192" s="58" t="s">
        <v>415</v>
      </c>
      <c r="E8192" s="58">
        <v>750</v>
      </c>
      <c r="F8192" s="58">
        <v>6</v>
      </c>
      <c r="G8192" s="59">
        <v>40</v>
      </c>
      <c r="H8192" s="58" t="s">
        <v>534</v>
      </c>
      <c r="I8192" s="59">
        <v>72.989999999999995</v>
      </c>
      <c r="J8192">
        <v>1</v>
      </c>
      <c r="K8192" s="191"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23.42</v>
      </c>
      <c r="L8192" s="192" t="str">
        <f t="shared" si="127"/>
        <v>Spirits750</v>
      </c>
      <c r="M8192" s="191">
        <f>VLOOKUP(L8192,'Slope %'!C:D,2,0)</f>
        <v>7.0000000000000007E-2</v>
      </c>
    </row>
    <row r="8193" spans="1:13" x14ac:dyDescent="0.25">
      <c r="A8193">
        <v>195818</v>
      </c>
      <c r="B8193" s="58" t="s">
        <v>6393</v>
      </c>
      <c r="C8193" s="58" t="s">
        <v>423</v>
      </c>
      <c r="D8193" s="58" t="s">
        <v>787</v>
      </c>
      <c r="E8193" s="58">
        <v>375</v>
      </c>
      <c r="F8193" s="58">
        <v>12</v>
      </c>
      <c r="G8193" s="59">
        <v>12.5</v>
      </c>
      <c r="H8193" s="58" t="s">
        <v>511</v>
      </c>
      <c r="I8193" s="59">
        <v>57.99</v>
      </c>
      <c r="J8193">
        <v>1</v>
      </c>
      <c r="K8193" s="191"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3.88</v>
      </c>
      <c r="L8193" s="192" t="str">
        <f t="shared" si="127"/>
        <v>Wine375</v>
      </c>
      <c r="M8193" s="191">
        <f>VLOOKUP(L8193,'Slope %'!C:D,2,0)</f>
        <v>0.12</v>
      </c>
    </row>
    <row r="8194" spans="1:13" x14ac:dyDescent="0.25">
      <c r="A8194">
        <v>199927</v>
      </c>
      <c r="B8194" s="58" t="s">
        <v>6394</v>
      </c>
      <c r="C8194" s="58" t="s">
        <v>423</v>
      </c>
      <c r="D8194" s="58" t="s">
        <v>495</v>
      </c>
      <c r="E8194" s="58">
        <v>750</v>
      </c>
      <c r="F8194" s="58">
        <v>12</v>
      </c>
      <c r="G8194" s="59">
        <v>12.5</v>
      </c>
      <c r="H8194" s="58" t="s">
        <v>425</v>
      </c>
      <c r="I8194" s="59">
        <v>11.99</v>
      </c>
      <c r="J8194">
        <v>1</v>
      </c>
      <c r="K8194" s="191"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7.32</v>
      </c>
      <c r="L8194" s="192" t="str">
        <f t="shared" si="127"/>
        <v>Wine750</v>
      </c>
      <c r="M8194" s="191">
        <f>VLOOKUP(L8194,'Slope %'!C:D,2,0)</f>
        <v>0.1</v>
      </c>
    </row>
    <row r="8195" spans="1:13" x14ac:dyDescent="0.25">
      <c r="A8195">
        <v>200261</v>
      </c>
      <c r="B8195" s="58" t="s">
        <v>6395</v>
      </c>
      <c r="C8195" s="58" t="s">
        <v>423</v>
      </c>
      <c r="D8195" s="58" t="s">
        <v>436</v>
      </c>
      <c r="E8195" s="58">
        <v>750</v>
      </c>
      <c r="F8195" s="58">
        <v>12</v>
      </c>
      <c r="G8195" s="59">
        <v>14.5</v>
      </c>
      <c r="H8195" s="58" t="s">
        <v>421</v>
      </c>
      <c r="I8195" s="59">
        <v>17.989999999999998</v>
      </c>
      <c r="J8195">
        <v>1</v>
      </c>
      <c r="K8195" s="191"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8.49</v>
      </c>
      <c r="L8195" s="192" t="str">
        <f t="shared" ref="L8195:L8258" si="128">(_xlfn.CONCAT(C8195,E8195))</f>
        <v>Wine750</v>
      </c>
      <c r="M8195" s="191">
        <f>VLOOKUP(L8195,'Slope %'!C:D,2,0)</f>
        <v>0.1</v>
      </c>
    </row>
    <row r="8196" spans="1:13" x14ac:dyDescent="0.25">
      <c r="A8196">
        <v>200295</v>
      </c>
      <c r="B8196" s="58" t="s">
        <v>4414</v>
      </c>
      <c r="C8196" s="58" t="s">
        <v>414</v>
      </c>
      <c r="D8196" s="58" t="s">
        <v>606</v>
      </c>
      <c r="E8196" s="58">
        <v>750</v>
      </c>
      <c r="F8196" s="58">
        <v>12</v>
      </c>
      <c r="G8196" s="59">
        <v>35</v>
      </c>
      <c r="H8196" s="58" t="s">
        <v>428</v>
      </c>
      <c r="I8196" s="59">
        <v>28.99</v>
      </c>
      <c r="J8196">
        <v>1</v>
      </c>
      <c r="K8196" s="191"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20.49</v>
      </c>
      <c r="L8196" s="192" t="str">
        <f t="shared" si="128"/>
        <v>Spirits750</v>
      </c>
      <c r="M8196" s="191">
        <f>VLOOKUP(L8196,'Slope %'!C:D,2,0)</f>
        <v>7.0000000000000007E-2</v>
      </c>
    </row>
    <row r="8197" spans="1:13" x14ac:dyDescent="0.25">
      <c r="A8197">
        <v>200741</v>
      </c>
      <c r="B8197" s="58" t="s">
        <v>610</v>
      </c>
      <c r="C8197" s="58" t="s">
        <v>414</v>
      </c>
      <c r="D8197" s="58" t="s">
        <v>415</v>
      </c>
      <c r="E8197" s="58">
        <v>1750</v>
      </c>
      <c r="F8197" s="58">
        <v>6</v>
      </c>
      <c r="G8197" s="59">
        <v>40</v>
      </c>
      <c r="H8197" s="58" t="s">
        <v>501</v>
      </c>
      <c r="I8197" s="59">
        <v>77.489999999999995</v>
      </c>
      <c r="J8197">
        <v>1</v>
      </c>
      <c r="K8197" s="191"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54.65</v>
      </c>
      <c r="L8197" s="192" t="str">
        <f t="shared" si="128"/>
        <v>Spirits1750</v>
      </c>
      <c r="M8197" s="191">
        <f>VLOOKUP(L8197,'Slope %'!C:D,2,0)</f>
        <v>0.03</v>
      </c>
    </row>
    <row r="8198" spans="1:13" x14ac:dyDescent="0.25">
      <c r="A8198">
        <v>200782</v>
      </c>
      <c r="B8198" s="58" t="s">
        <v>6396</v>
      </c>
      <c r="C8198" s="58" t="s">
        <v>423</v>
      </c>
      <c r="D8198" s="58" t="s">
        <v>803</v>
      </c>
      <c r="E8198" s="58">
        <v>750</v>
      </c>
      <c r="F8198" s="58">
        <v>6</v>
      </c>
      <c r="G8198" s="59">
        <v>14</v>
      </c>
      <c r="H8198" s="58" t="s">
        <v>456</v>
      </c>
      <c r="I8198" s="59">
        <v>42.99</v>
      </c>
      <c r="J8198">
        <v>1</v>
      </c>
      <c r="K8198" s="191"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8.1999999999999993</v>
      </c>
      <c r="L8198" s="192" t="str">
        <f t="shared" si="128"/>
        <v>Wine750</v>
      </c>
      <c r="M8198" s="191">
        <f>VLOOKUP(L8198,'Slope %'!C:D,2,0)</f>
        <v>0.1</v>
      </c>
    </row>
    <row r="8199" spans="1:13" x14ac:dyDescent="0.25">
      <c r="A8199">
        <v>201251</v>
      </c>
      <c r="B8199" s="58" t="s">
        <v>6397</v>
      </c>
      <c r="C8199" s="58" t="s">
        <v>414</v>
      </c>
      <c r="D8199" s="58" t="s">
        <v>536</v>
      </c>
      <c r="E8199" s="58">
        <v>750</v>
      </c>
      <c r="F8199" s="58">
        <v>12</v>
      </c>
      <c r="G8199" s="59">
        <v>35</v>
      </c>
      <c r="H8199" s="58" t="s">
        <v>586</v>
      </c>
      <c r="I8199" s="59">
        <v>40.99</v>
      </c>
      <c r="J8199">
        <v>1</v>
      </c>
      <c r="K8199" s="191"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20.49</v>
      </c>
      <c r="L8199" s="192" t="str">
        <f t="shared" si="128"/>
        <v>Spirits750</v>
      </c>
      <c r="M8199" s="191">
        <f>VLOOKUP(L8199,'Slope %'!C:D,2,0)</f>
        <v>7.0000000000000007E-2</v>
      </c>
    </row>
    <row r="8200" spans="1:13" x14ac:dyDescent="0.25">
      <c r="A8200">
        <v>201459</v>
      </c>
      <c r="B8200" s="58" t="s">
        <v>6398</v>
      </c>
      <c r="C8200" s="58" t="s">
        <v>414</v>
      </c>
      <c r="D8200" s="58" t="s">
        <v>418</v>
      </c>
      <c r="E8200" s="58">
        <v>1750</v>
      </c>
      <c r="F8200" s="58">
        <v>6</v>
      </c>
      <c r="G8200" s="59">
        <v>40</v>
      </c>
      <c r="H8200" s="58" t="s">
        <v>437</v>
      </c>
      <c r="I8200" s="59">
        <v>54.65</v>
      </c>
      <c r="J8200">
        <v>1</v>
      </c>
      <c r="K8200" s="191"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54.65</v>
      </c>
      <c r="L8200" s="192" t="str">
        <f t="shared" si="128"/>
        <v>Spirits1750</v>
      </c>
      <c r="M8200" s="191">
        <f>VLOOKUP(L8200,'Slope %'!C:D,2,0)</f>
        <v>0.03</v>
      </c>
    </row>
    <row r="8201" spans="1:13" x14ac:dyDescent="0.25">
      <c r="A8201">
        <v>204560</v>
      </c>
      <c r="B8201" s="58" t="s">
        <v>6399</v>
      </c>
      <c r="C8201" s="58" t="s">
        <v>414</v>
      </c>
      <c r="D8201" s="58" t="s">
        <v>2127</v>
      </c>
      <c r="E8201" s="58">
        <v>750</v>
      </c>
      <c r="F8201" s="58">
        <v>6</v>
      </c>
      <c r="G8201" s="59">
        <v>43</v>
      </c>
      <c r="H8201" s="58" t="s">
        <v>416</v>
      </c>
      <c r="I8201" s="59">
        <v>84.99</v>
      </c>
      <c r="J8201">
        <v>1</v>
      </c>
      <c r="K8201" s="191"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25.18</v>
      </c>
      <c r="L8201" s="192" t="str">
        <f t="shared" si="128"/>
        <v>Spirits750</v>
      </c>
      <c r="M8201" s="191">
        <f>VLOOKUP(L8201,'Slope %'!C:D,2,0)</f>
        <v>7.0000000000000007E-2</v>
      </c>
    </row>
    <row r="8202" spans="1:13" x14ac:dyDescent="0.25">
      <c r="A8202">
        <v>206474</v>
      </c>
      <c r="B8202" s="58" t="s">
        <v>6400</v>
      </c>
      <c r="C8202" s="58" t="s">
        <v>414</v>
      </c>
      <c r="D8202" s="58" t="s">
        <v>415</v>
      </c>
      <c r="E8202" s="58">
        <v>750</v>
      </c>
      <c r="F8202" s="58">
        <v>12</v>
      </c>
      <c r="G8202" s="59">
        <v>40</v>
      </c>
      <c r="H8202" s="58" t="s">
        <v>445</v>
      </c>
      <c r="I8202" s="59">
        <v>26.43</v>
      </c>
      <c r="J8202">
        <v>1</v>
      </c>
      <c r="K8202" s="191"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23.42</v>
      </c>
      <c r="L8202" s="192" t="str">
        <f t="shared" si="128"/>
        <v>Spirits750</v>
      </c>
      <c r="M8202" s="191">
        <f>VLOOKUP(L8202,'Slope %'!C:D,2,0)</f>
        <v>7.0000000000000007E-2</v>
      </c>
    </row>
    <row r="8203" spans="1:13" x14ac:dyDescent="0.25">
      <c r="A8203">
        <v>207126</v>
      </c>
      <c r="B8203" s="58" t="s">
        <v>6401</v>
      </c>
      <c r="C8203" s="58" t="s">
        <v>414</v>
      </c>
      <c r="D8203" s="58" t="s">
        <v>463</v>
      </c>
      <c r="E8203" s="58">
        <v>750</v>
      </c>
      <c r="F8203" s="58">
        <v>6</v>
      </c>
      <c r="G8203" s="59">
        <v>43</v>
      </c>
      <c r="H8203" s="58" t="s">
        <v>419</v>
      </c>
      <c r="I8203" s="59">
        <v>164.99</v>
      </c>
      <c r="J8203">
        <v>1</v>
      </c>
      <c r="K8203" s="191"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25.18</v>
      </c>
      <c r="L8203" s="192" t="str">
        <f t="shared" si="128"/>
        <v>Spirits750</v>
      </c>
      <c r="M8203" s="191">
        <f>VLOOKUP(L8203,'Slope %'!C:D,2,0)</f>
        <v>7.0000000000000007E-2</v>
      </c>
    </row>
    <row r="8204" spans="1:13" x14ac:dyDescent="0.25">
      <c r="A8204">
        <v>207431</v>
      </c>
      <c r="B8204" s="58" t="s">
        <v>6402</v>
      </c>
      <c r="C8204" s="58" t="s">
        <v>410</v>
      </c>
      <c r="D8204" s="58" t="s">
        <v>411</v>
      </c>
      <c r="E8204" s="58">
        <v>5325</v>
      </c>
      <c r="F8204" s="58">
        <v>1</v>
      </c>
      <c r="G8204" s="59">
        <v>5</v>
      </c>
      <c r="H8204" s="58" t="s">
        <v>1283</v>
      </c>
      <c r="I8204" s="59">
        <v>32.79</v>
      </c>
      <c r="J8204">
        <v>15</v>
      </c>
      <c r="K8204" s="191"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20.79</v>
      </c>
      <c r="L8204" s="192" t="str">
        <f t="shared" si="128"/>
        <v>Beer5325</v>
      </c>
      <c r="M8204" s="191">
        <f>VLOOKUP(L8204,'Slope %'!C:D,2,0)</f>
        <v>0.05</v>
      </c>
    </row>
    <row r="8205" spans="1:13" x14ac:dyDescent="0.25">
      <c r="A8205">
        <v>207431</v>
      </c>
      <c r="B8205" s="58" t="s">
        <v>6402</v>
      </c>
      <c r="C8205" s="58" t="s">
        <v>410</v>
      </c>
      <c r="D8205" s="58" t="s">
        <v>411</v>
      </c>
      <c r="E8205" s="58">
        <v>5325</v>
      </c>
      <c r="F8205" s="58">
        <v>1</v>
      </c>
      <c r="G8205" s="59">
        <v>5</v>
      </c>
      <c r="H8205" s="58" t="s">
        <v>1283</v>
      </c>
      <c r="I8205" s="59">
        <v>32.79</v>
      </c>
      <c r="J8205">
        <v>15</v>
      </c>
      <c r="K8205" s="191"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20.79</v>
      </c>
      <c r="L8205" s="192" t="str">
        <f t="shared" si="128"/>
        <v>Beer5325</v>
      </c>
      <c r="M8205" s="191">
        <f>VLOOKUP(L8205,'Slope %'!C:D,2,0)</f>
        <v>0.05</v>
      </c>
    </row>
    <row r="8206" spans="1:13" x14ac:dyDescent="0.25">
      <c r="A8206">
        <v>207852</v>
      </c>
      <c r="B8206" s="58" t="s">
        <v>6403</v>
      </c>
      <c r="C8206" s="58" t="s">
        <v>423</v>
      </c>
      <c r="D8206" s="58" t="s">
        <v>467</v>
      </c>
      <c r="E8206" s="58">
        <v>4000</v>
      </c>
      <c r="F8206" s="58">
        <v>4</v>
      </c>
      <c r="G8206" s="59">
        <v>11</v>
      </c>
      <c r="H8206" s="58" t="s">
        <v>474</v>
      </c>
      <c r="I8206" s="59">
        <v>37.99</v>
      </c>
      <c r="J8206">
        <v>1</v>
      </c>
      <c r="K8206" s="191"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28.6</v>
      </c>
      <c r="L8206" s="192" t="str">
        <f t="shared" si="128"/>
        <v>Wine4000</v>
      </c>
      <c r="M8206" s="191">
        <f>VLOOKUP(L8206,'Slope %'!C:D,2,0)</f>
        <v>0.05</v>
      </c>
    </row>
    <row r="8207" spans="1:13" x14ac:dyDescent="0.25">
      <c r="A8207">
        <v>207860</v>
      </c>
      <c r="B8207" s="58" t="s">
        <v>6404</v>
      </c>
      <c r="C8207" s="58" t="s">
        <v>423</v>
      </c>
      <c r="D8207" s="58" t="s">
        <v>467</v>
      </c>
      <c r="E8207" s="58">
        <v>4000</v>
      </c>
      <c r="F8207" s="58">
        <v>4</v>
      </c>
      <c r="G8207" s="59">
        <v>11</v>
      </c>
      <c r="H8207" s="58" t="s">
        <v>474</v>
      </c>
      <c r="I8207" s="59">
        <v>37.99</v>
      </c>
      <c r="J8207">
        <v>1</v>
      </c>
      <c r="K8207" s="191"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28.6</v>
      </c>
      <c r="L8207" s="192" t="str">
        <f t="shared" si="128"/>
        <v>Wine4000</v>
      </c>
      <c r="M8207" s="191">
        <f>VLOOKUP(L8207,'Slope %'!C:D,2,0)</f>
        <v>0.05</v>
      </c>
    </row>
    <row r="8208" spans="1:13" x14ac:dyDescent="0.25">
      <c r="A8208">
        <v>208405</v>
      </c>
      <c r="B8208" s="58" t="s">
        <v>6405</v>
      </c>
      <c r="C8208" s="58" t="s">
        <v>423</v>
      </c>
      <c r="D8208" s="58" t="s">
        <v>510</v>
      </c>
      <c r="E8208" s="58">
        <v>750</v>
      </c>
      <c r="F8208" s="58">
        <v>12</v>
      </c>
      <c r="G8208" s="59">
        <v>20</v>
      </c>
      <c r="H8208" s="58" t="s">
        <v>586</v>
      </c>
      <c r="I8208" s="59">
        <v>29.99</v>
      </c>
      <c r="J8208">
        <v>1</v>
      </c>
      <c r="K8208" s="191"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11.71</v>
      </c>
      <c r="L8208" s="192" t="str">
        <f t="shared" si="128"/>
        <v>Wine750</v>
      </c>
      <c r="M8208" s="191">
        <f>VLOOKUP(L8208,'Slope %'!C:D,2,0)</f>
        <v>0.1</v>
      </c>
    </row>
    <row r="8209" spans="1:13" x14ac:dyDescent="0.25">
      <c r="A8209">
        <v>208413</v>
      </c>
      <c r="B8209" s="58" t="s">
        <v>6406</v>
      </c>
      <c r="C8209" s="58" t="s">
        <v>423</v>
      </c>
      <c r="D8209" s="58" t="s">
        <v>467</v>
      </c>
      <c r="E8209" s="58">
        <v>750</v>
      </c>
      <c r="F8209" s="58">
        <v>12</v>
      </c>
      <c r="G8209" s="59">
        <v>15</v>
      </c>
      <c r="H8209" s="58" t="s">
        <v>6407</v>
      </c>
      <c r="I8209" s="59">
        <v>20.09</v>
      </c>
      <c r="J8209">
        <v>1</v>
      </c>
      <c r="K8209" s="191"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8.7799999999999994</v>
      </c>
      <c r="L8209" s="192" t="str">
        <f t="shared" si="128"/>
        <v>Wine750</v>
      </c>
      <c r="M8209" s="191">
        <f>VLOOKUP(L8209,'Slope %'!C:D,2,0)</f>
        <v>0.1</v>
      </c>
    </row>
    <row r="8210" spans="1:13" x14ac:dyDescent="0.25">
      <c r="A8210">
        <v>209205</v>
      </c>
      <c r="B8210" s="58" t="s">
        <v>452</v>
      </c>
      <c r="C8210" s="58" t="s">
        <v>414</v>
      </c>
      <c r="D8210" s="58" t="s">
        <v>415</v>
      </c>
      <c r="E8210" s="58">
        <v>1750</v>
      </c>
      <c r="F8210" s="58">
        <v>6</v>
      </c>
      <c r="G8210" s="59">
        <v>40</v>
      </c>
      <c r="H8210" s="58" t="s">
        <v>445</v>
      </c>
      <c r="I8210" s="59">
        <v>58.49</v>
      </c>
      <c r="J8210">
        <v>1</v>
      </c>
      <c r="K8210" s="191"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54.65</v>
      </c>
      <c r="L8210" s="192" t="str">
        <f t="shared" si="128"/>
        <v>Spirits1750</v>
      </c>
      <c r="M8210" s="191">
        <f>VLOOKUP(L8210,'Slope %'!C:D,2,0)</f>
        <v>0.03</v>
      </c>
    </row>
    <row r="8211" spans="1:13" x14ac:dyDescent="0.25">
      <c r="A8211">
        <v>214809</v>
      </c>
      <c r="B8211" s="58" t="s">
        <v>6408</v>
      </c>
      <c r="C8211" s="58" t="s">
        <v>414</v>
      </c>
      <c r="D8211" s="58" t="s">
        <v>536</v>
      </c>
      <c r="E8211" s="58">
        <v>60</v>
      </c>
      <c r="F8211" s="58">
        <v>40</v>
      </c>
      <c r="G8211" s="59">
        <v>44</v>
      </c>
      <c r="H8211" s="58" t="s">
        <v>501</v>
      </c>
      <c r="I8211" s="59">
        <v>5.82</v>
      </c>
      <c r="J8211">
        <v>3</v>
      </c>
      <c r="K8211" s="191"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2.81</v>
      </c>
      <c r="L8211" s="192" t="str">
        <f t="shared" si="128"/>
        <v>Spirits60</v>
      </c>
      <c r="M8211" s="191">
        <f>VLOOKUP(L8211,'Slope %'!C:D,2,0)</f>
        <v>0.1</v>
      </c>
    </row>
    <row r="8212" spans="1:13" x14ac:dyDescent="0.25">
      <c r="A8212">
        <v>214817</v>
      </c>
      <c r="B8212" s="58" t="s">
        <v>6409</v>
      </c>
      <c r="C8212" s="58" t="s">
        <v>423</v>
      </c>
      <c r="D8212" s="58" t="s">
        <v>803</v>
      </c>
      <c r="E8212" s="58">
        <v>750</v>
      </c>
      <c r="F8212" s="58">
        <v>12</v>
      </c>
      <c r="G8212" s="59">
        <v>14</v>
      </c>
      <c r="H8212" s="58" t="s">
        <v>511</v>
      </c>
      <c r="I8212" s="59">
        <v>32.99</v>
      </c>
      <c r="J8212">
        <v>1</v>
      </c>
      <c r="K8212" s="191"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8.1999999999999993</v>
      </c>
      <c r="L8212" s="192" t="str">
        <f t="shared" si="128"/>
        <v>Wine750</v>
      </c>
      <c r="M8212" s="191">
        <f>VLOOKUP(L8212,'Slope %'!C:D,2,0)</f>
        <v>0.1</v>
      </c>
    </row>
    <row r="8213" spans="1:13" x14ac:dyDescent="0.25">
      <c r="A8213">
        <v>215038</v>
      </c>
      <c r="B8213" s="58" t="s">
        <v>970</v>
      </c>
      <c r="C8213" s="58" t="s">
        <v>414</v>
      </c>
      <c r="D8213" s="58" t="s">
        <v>415</v>
      </c>
      <c r="E8213" s="58">
        <v>1750</v>
      </c>
      <c r="F8213" s="58">
        <v>6</v>
      </c>
      <c r="G8213" s="59">
        <v>40</v>
      </c>
      <c r="H8213" s="58" t="s">
        <v>501</v>
      </c>
      <c r="I8213" s="59">
        <v>64.989999999999995</v>
      </c>
      <c r="J8213">
        <v>1</v>
      </c>
      <c r="K8213" s="191"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54.65</v>
      </c>
      <c r="L8213" s="192" t="str">
        <f t="shared" si="128"/>
        <v>Spirits1750</v>
      </c>
      <c r="M8213" s="191">
        <f>VLOOKUP(L8213,'Slope %'!C:D,2,0)</f>
        <v>0.03</v>
      </c>
    </row>
    <row r="8214" spans="1:13" x14ac:dyDescent="0.25">
      <c r="A8214">
        <v>215483</v>
      </c>
      <c r="B8214" s="58" t="s">
        <v>6410</v>
      </c>
      <c r="C8214" s="58" t="s">
        <v>423</v>
      </c>
      <c r="D8214" s="58" t="s">
        <v>1094</v>
      </c>
      <c r="E8214" s="58">
        <v>750</v>
      </c>
      <c r="F8214" s="58">
        <v>12</v>
      </c>
      <c r="G8214" s="59">
        <v>17.5</v>
      </c>
      <c r="H8214" s="58" t="s">
        <v>586</v>
      </c>
      <c r="I8214" s="59">
        <v>19.989999999999998</v>
      </c>
      <c r="J8214">
        <v>1</v>
      </c>
      <c r="K8214" s="191"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10.25</v>
      </c>
      <c r="L8214" s="192" t="str">
        <f t="shared" si="128"/>
        <v>Wine750</v>
      </c>
      <c r="M8214" s="191">
        <f>VLOOKUP(L8214,'Slope %'!C:D,2,0)</f>
        <v>0.1</v>
      </c>
    </row>
    <row r="8215" spans="1:13" x14ac:dyDescent="0.25">
      <c r="A8215">
        <v>215525</v>
      </c>
      <c r="B8215" s="58" t="s">
        <v>6411</v>
      </c>
      <c r="C8215" s="58" t="s">
        <v>423</v>
      </c>
      <c r="D8215" s="58" t="s">
        <v>467</v>
      </c>
      <c r="E8215" s="58">
        <v>4000</v>
      </c>
      <c r="F8215" s="58">
        <v>4</v>
      </c>
      <c r="G8215" s="59">
        <v>12</v>
      </c>
      <c r="H8215" s="58" t="s">
        <v>586</v>
      </c>
      <c r="I8215" s="59">
        <v>37.99</v>
      </c>
      <c r="J8215">
        <v>1</v>
      </c>
      <c r="K8215" s="191"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31.2</v>
      </c>
      <c r="L8215" s="192" t="str">
        <f t="shared" si="128"/>
        <v>Wine4000</v>
      </c>
      <c r="M8215" s="191">
        <f>VLOOKUP(L8215,'Slope %'!C:D,2,0)</f>
        <v>0.05</v>
      </c>
    </row>
    <row r="8216" spans="1:13" x14ac:dyDescent="0.25">
      <c r="A8216">
        <v>215590</v>
      </c>
      <c r="B8216" s="58" t="s">
        <v>6412</v>
      </c>
      <c r="C8216" s="58" t="s">
        <v>423</v>
      </c>
      <c r="D8216" s="58" t="s">
        <v>467</v>
      </c>
      <c r="E8216" s="58">
        <v>4000</v>
      </c>
      <c r="F8216" s="58">
        <v>4</v>
      </c>
      <c r="G8216" s="59">
        <v>12.5</v>
      </c>
      <c r="H8216" s="58" t="s">
        <v>586</v>
      </c>
      <c r="I8216" s="59">
        <v>37.99</v>
      </c>
      <c r="J8216">
        <v>1</v>
      </c>
      <c r="K8216" s="191"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32.51</v>
      </c>
      <c r="L8216" s="192" t="str">
        <f t="shared" si="128"/>
        <v>Wine4000</v>
      </c>
      <c r="M8216" s="191">
        <f>VLOOKUP(L8216,'Slope %'!C:D,2,0)</f>
        <v>0.05</v>
      </c>
    </row>
    <row r="8217" spans="1:13" x14ac:dyDescent="0.25">
      <c r="A8217">
        <v>216770</v>
      </c>
      <c r="B8217" s="58" t="s">
        <v>6413</v>
      </c>
      <c r="C8217" s="58" t="s">
        <v>423</v>
      </c>
      <c r="D8217" s="58" t="s">
        <v>803</v>
      </c>
      <c r="E8217" s="58">
        <v>750</v>
      </c>
      <c r="F8217" s="58">
        <v>12</v>
      </c>
      <c r="G8217" s="59">
        <v>14</v>
      </c>
      <c r="H8217" s="58" t="s">
        <v>456</v>
      </c>
      <c r="I8217" s="59">
        <v>26.99</v>
      </c>
      <c r="J8217">
        <v>1</v>
      </c>
      <c r="K8217" s="191"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8.1999999999999993</v>
      </c>
      <c r="L8217" s="192" t="str">
        <f t="shared" si="128"/>
        <v>Wine750</v>
      </c>
      <c r="M8217" s="191">
        <f>VLOOKUP(L8217,'Slope %'!C:D,2,0)</f>
        <v>0.1</v>
      </c>
    </row>
    <row r="8218" spans="1:13" x14ac:dyDescent="0.25">
      <c r="A8218">
        <v>218644</v>
      </c>
      <c r="B8218" s="58" t="s">
        <v>6414</v>
      </c>
      <c r="C8218" s="58" t="s">
        <v>423</v>
      </c>
      <c r="D8218" s="58" t="s">
        <v>476</v>
      </c>
      <c r="E8218" s="58">
        <v>750</v>
      </c>
      <c r="F8218" s="58">
        <v>12</v>
      </c>
      <c r="G8218" s="59">
        <v>13.5</v>
      </c>
      <c r="H8218" s="58" t="s">
        <v>591</v>
      </c>
      <c r="I8218" s="59">
        <v>12.99</v>
      </c>
      <c r="J8218">
        <v>1</v>
      </c>
      <c r="K8218" s="191"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7.9</v>
      </c>
      <c r="L8218" s="192" t="str">
        <f t="shared" si="128"/>
        <v>Wine750</v>
      </c>
      <c r="M8218" s="191">
        <f>VLOOKUP(L8218,'Slope %'!C:D,2,0)</f>
        <v>0.1</v>
      </c>
    </row>
    <row r="8219" spans="1:13" x14ac:dyDescent="0.25">
      <c r="A8219">
        <v>219048</v>
      </c>
      <c r="B8219" s="58" t="s">
        <v>2765</v>
      </c>
      <c r="C8219" s="58" t="s">
        <v>423</v>
      </c>
      <c r="D8219" s="58" t="s">
        <v>465</v>
      </c>
      <c r="E8219" s="58">
        <v>750</v>
      </c>
      <c r="F8219" s="58">
        <v>12</v>
      </c>
      <c r="G8219" s="59">
        <v>12</v>
      </c>
      <c r="H8219" s="58" t="s">
        <v>421</v>
      </c>
      <c r="I8219" s="59">
        <v>10.99</v>
      </c>
      <c r="J8219">
        <v>1</v>
      </c>
      <c r="K8219" s="191"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7.03</v>
      </c>
      <c r="L8219" s="192" t="str">
        <f t="shared" si="128"/>
        <v>Wine750</v>
      </c>
      <c r="M8219" s="191">
        <f>VLOOKUP(L8219,'Slope %'!C:D,2,0)</f>
        <v>0.1</v>
      </c>
    </row>
    <row r="8220" spans="1:13" x14ac:dyDescent="0.25">
      <c r="A8220">
        <v>220459</v>
      </c>
      <c r="B8220" s="58" t="s">
        <v>6415</v>
      </c>
      <c r="C8220" s="58" t="s">
        <v>423</v>
      </c>
      <c r="D8220" s="58" t="s">
        <v>575</v>
      </c>
      <c r="E8220" s="58">
        <v>750</v>
      </c>
      <c r="F8220" s="58">
        <v>12</v>
      </c>
      <c r="G8220" s="59">
        <v>12</v>
      </c>
      <c r="H8220" s="58" t="s">
        <v>586</v>
      </c>
      <c r="I8220" s="59">
        <v>13.99</v>
      </c>
      <c r="J8220">
        <v>1</v>
      </c>
      <c r="K8220" s="191"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7.03</v>
      </c>
      <c r="L8220" s="192" t="str">
        <f t="shared" si="128"/>
        <v>Wine750</v>
      </c>
      <c r="M8220" s="191">
        <f>VLOOKUP(L8220,'Slope %'!C:D,2,0)</f>
        <v>0.1</v>
      </c>
    </row>
    <row r="8221" spans="1:13" x14ac:dyDescent="0.25">
      <c r="A8221">
        <v>223495</v>
      </c>
      <c r="B8221" s="58" t="s">
        <v>6416</v>
      </c>
      <c r="C8221" s="58" t="s">
        <v>414</v>
      </c>
      <c r="D8221" s="58" t="s">
        <v>552</v>
      </c>
      <c r="E8221" s="58">
        <v>1140</v>
      </c>
      <c r="F8221" s="58">
        <v>12</v>
      </c>
      <c r="G8221" s="59">
        <v>38</v>
      </c>
      <c r="H8221" s="58" t="s">
        <v>421</v>
      </c>
      <c r="I8221" s="59">
        <v>33.99</v>
      </c>
      <c r="J8221">
        <v>1</v>
      </c>
      <c r="K8221" s="191"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33.82</v>
      </c>
      <c r="L8221" s="192" t="str">
        <f t="shared" si="128"/>
        <v>Spirits1140</v>
      </c>
      <c r="M8221" s="191">
        <f>VLOOKUP(L8221,'Slope %'!C:D,2,0)</f>
        <v>0.05</v>
      </c>
    </row>
    <row r="8222" spans="1:13" x14ac:dyDescent="0.25">
      <c r="A8222">
        <v>223552</v>
      </c>
      <c r="B8222" s="58" t="s">
        <v>6417</v>
      </c>
      <c r="C8222" s="58" t="s">
        <v>423</v>
      </c>
      <c r="D8222" s="58" t="s">
        <v>476</v>
      </c>
      <c r="E8222" s="58">
        <v>750</v>
      </c>
      <c r="F8222" s="58">
        <v>12</v>
      </c>
      <c r="G8222" s="59">
        <v>13</v>
      </c>
      <c r="H8222" s="58" t="s">
        <v>451</v>
      </c>
      <c r="I8222" s="59">
        <v>11.99</v>
      </c>
      <c r="J8222">
        <v>1</v>
      </c>
      <c r="K8222" s="191"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7.61</v>
      </c>
      <c r="L8222" s="192" t="str">
        <f t="shared" si="128"/>
        <v>Wine750</v>
      </c>
      <c r="M8222" s="191">
        <f>VLOOKUP(L8222,'Slope %'!C:D,2,0)</f>
        <v>0.1</v>
      </c>
    </row>
    <row r="8223" spans="1:13" x14ac:dyDescent="0.25">
      <c r="A8223">
        <v>223669</v>
      </c>
      <c r="B8223" s="58" t="s">
        <v>1702</v>
      </c>
      <c r="C8223" s="58" t="s">
        <v>423</v>
      </c>
      <c r="D8223" s="58" t="s">
        <v>424</v>
      </c>
      <c r="E8223" s="58">
        <v>750</v>
      </c>
      <c r="F8223" s="58">
        <v>6</v>
      </c>
      <c r="G8223" s="59">
        <v>11.5</v>
      </c>
      <c r="H8223" s="58" t="s">
        <v>434</v>
      </c>
      <c r="I8223" s="59">
        <v>34.99</v>
      </c>
      <c r="J8223">
        <v>1</v>
      </c>
      <c r="K8223" s="191"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6.73</v>
      </c>
      <c r="L8223" s="192" t="str">
        <f t="shared" si="128"/>
        <v>Wine750</v>
      </c>
      <c r="M8223" s="191">
        <f>VLOOKUP(L8223,'Slope %'!C:D,2,0)</f>
        <v>0.1</v>
      </c>
    </row>
    <row r="8224" spans="1:13" x14ac:dyDescent="0.25">
      <c r="A8224">
        <v>224501</v>
      </c>
      <c r="B8224" s="58" t="s">
        <v>6418</v>
      </c>
      <c r="C8224" s="58" t="s">
        <v>410</v>
      </c>
      <c r="D8224" s="58" t="s">
        <v>411</v>
      </c>
      <c r="E8224" s="58">
        <v>500</v>
      </c>
      <c r="F8224" s="58">
        <v>24</v>
      </c>
      <c r="G8224" s="59">
        <v>5</v>
      </c>
      <c r="H8224" s="58" t="s">
        <v>1283</v>
      </c>
      <c r="I8224" s="59">
        <v>3.99</v>
      </c>
      <c r="J8224">
        <v>1</v>
      </c>
      <c r="K8224" s="191"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1.95</v>
      </c>
      <c r="L8224" s="192" t="str">
        <f t="shared" si="128"/>
        <v>Beer500</v>
      </c>
      <c r="M8224" s="191">
        <f>VLOOKUP(L8224,'Slope %'!C:D,2,0)</f>
        <v>0.12</v>
      </c>
    </row>
    <row r="8225" spans="1:13" x14ac:dyDescent="0.25">
      <c r="A8225">
        <v>224501</v>
      </c>
      <c r="B8225" s="58" t="s">
        <v>6418</v>
      </c>
      <c r="C8225" s="58" t="s">
        <v>410</v>
      </c>
      <c r="D8225" s="58" t="s">
        <v>411</v>
      </c>
      <c r="E8225" s="58">
        <v>500</v>
      </c>
      <c r="F8225" s="58">
        <v>24</v>
      </c>
      <c r="G8225" s="59">
        <v>5</v>
      </c>
      <c r="H8225" s="58" t="s">
        <v>1283</v>
      </c>
      <c r="I8225" s="59">
        <v>3.99</v>
      </c>
      <c r="J8225">
        <v>1</v>
      </c>
      <c r="K8225" s="191"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1.95</v>
      </c>
      <c r="L8225" s="192" t="str">
        <f t="shared" si="128"/>
        <v>Beer500</v>
      </c>
      <c r="M8225" s="191">
        <f>VLOOKUP(L8225,'Slope %'!C:D,2,0)</f>
        <v>0.12</v>
      </c>
    </row>
    <row r="8226" spans="1:13" x14ac:dyDescent="0.25">
      <c r="A8226">
        <v>226860</v>
      </c>
      <c r="B8226" s="58" t="s">
        <v>6419</v>
      </c>
      <c r="C8226" s="58" t="s">
        <v>423</v>
      </c>
      <c r="D8226" s="58" t="s">
        <v>473</v>
      </c>
      <c r="E8226" s="58">
        <v>750</v>
      </c>
      <c r="F8226" s="58">
        <v>12</v>
      </c>
      <c r="G8226" s="59">
        <v>13</v>
      </c>
      <c r="H8226" s="58" t="s">
        <v>586</v>
      </c>
      <c r="I8226" s="59">
        <v>18.989999999999998</v>
      </c>
      <c r="J8226">
        <v>1</v>
      </c>
      <c r="K8226" s="191"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7.61</v>
      </c>
      <c r="L8226" s="192" t="str">
        <f t="shared" si="128"/>
        <v>Wine750</v>
      </c>
      <c r="M8226" s="191">
        <f>VLOOKUP(L8226,'Slope %'!C:D,2,0)</f>
        <v>0.1</v>
      </c>
    </row>
    <row r="8227" spans="1:13" x14ac:dyDescent="0.25">
      <c r="A8227">
        <v>229112</v>
      </c>
      <c r="B8227" s="58" t="s">
        <v>6420</v>
      </c>
      <c r="C8227" s="58" t="s">
        <v>423</v>
      </c>
      <c r="D8227" s="58" t="s">
        <v>476</v>
      </c>
      <c r="E8227" s="58">
        <v>750</v>
      </c>
      <c r="F8227" s="58">
        <v>12</v>
      </c>
      <c r="G8227" s="59">
        <v>14</v>
      </c>
      <c r="H8227" s="58" t="s">
        <v>421</v>
      </c>
      <c r="I8227" s="59">
        <v>21.99</v>
      </c>
      <c r="J8227">
        <v>1</v>
      </c>
      <c r="K8227" s="191"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8.1999999999999993</v>
      </c>
      <c r="L8227" s="192" t="str">
        <f t="shared" si="128"/>
        <v>Wine750</v>
      </c>
      <c r="M8227" s="191">
        <f>VLOOKUP(L8227,'Slope %'!C:D,2,0)</f>
        <v>0.1</v>
      </c>
    </row>
    <row r="8228" spans="1:13" x14ac:dyDescent="0.25">
      <c r="A8228">
        <v>229542</v>
      </c>
      <c r="B8228" s="58" t="s">
        <v>589</v>
      </c>
      <c r="C8228" s="58" t="s">
        <v>423</v>
      </c>
      <c r="D8228" s="58" t="s">
        <v>575</v>
      </c>
      <c r="E8228" s="58">
        <v>750</v>
      </c>
      <c r="F8228" s="58">
        <v>12</v>
      </c>
      <c r="G8228" s="59">
        <v>11.5</v>
      </c>
      <c r="H8228" s="58" t="s">
        <v>421</v>
      </c>
      <c r="I8228" s="59">
        <v>15.99</v>
      </c>
      <c r="J8228">
        <v>1</v>
      </c>
      <c r="K8228" s="191"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6.73</v>
      </c>
      <c r="L8228" s="192" t="str">
        <f t="shared" si="128"/>
        <v>Wine750</v>
      </c>
      <c r="M8228" s="191">
        <f>VLOOKUP(L8228,'Slope %'!C:D,2,0)</f>
        <v>0.1</v>
      </c>
    </row>
    <row r="8229" spans="1:13" x14ac:dyDescent="0.25">
      <c r="A8229">
        <v>230367</v>
      </c>
      <c r="B8229" s="58" t="s">
        <v>6421</v>
      </c>
      <c r="C8229" s="58" t="s">
        <v>423</v>
      </c>
      <c r="D8229" s="58" t="s">
        <v>444</v>
      </c>
      <c r="E8229" s="58">
        <v>750</v>
      </c>
      <c r="F8229" s="58">
        <v>12</v>
      </c>
      <c r="G8229" s="59">
        <v>18</v>
      </c>
      <c r="H8229" s="58" t="s">
        <v>496</v>
      </c>
      <c r="I8229" s="59">
        <v>14.04</v>
      </c>
      <c r="J8229">
        <v>1</v>
      </c>
      <c r="K8229" s="191"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10.54</v>
      </c>
      <c r="L8229" s="192" t="str">
        <f t="shared" si="128"/>
        <v>Wine750</v>
      </c>
      <c r="M8229" s="191">
        <f>VLOOKUP(L8229,'Slope %'!C:D,2,0)</f>
        <v>0.1</v>
      </c>
    </row>
    <row r="8230" spans="1:13" x14ac:dyDescent="0.25">
      <c r="A8230">
        <v>230987</v>
      </c>
      <c r="B8230" s="58" t="s">
        <v>891</v>
      </c>
      <c r="C8230" s="58" t="s">
        <v>414</v>
      </c>
      <c r="D8230" s="58" t="s">
        <v>892</v>
      </c>
      <c r="E8230" s="58">
        <v>375</v>
      </c>
      <c r="F8230" s="58">
        <v>24</v>
      </c>
      <c r="G8230" s="59">
        <v>40</v>
      </c>
      <c r="H8230" s="58" t="s">
        <v>445</v>
      </c>
      <c r="I8230" s="59">
        <v>21.99</v>
      </c>
      <c r="J8230">
        <v>1</v>
      </c>
      <c r="K8230" s="191"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13.3</v>
      </c>
      <c r="L8230" s="192" t="str">
        <f t="shared" si="128"/>
        <v>Spirits375</v>
      </c>
      <c r="M8230" s="191">
        <f>VLOOKUP(L8230,'Slope %'!C:D,2,0)</f>
        <v>0.1</v>
      </c>
    </row>
    <row r="8231" spans="1:13" x14ac:dyDescent="0.25">
      <c r="A8231">
        <v>231571</v>
      </c>
      <c r="B8231" s="58" t="s">
        <v>512</v>
      </c>
      <c r="C8231" s="58" t="s">
        <v>414</v>
      </c>
      <c r="D8231" s="58" t="s">
        <v>415</v>
      </c>
      <c r="E8231" s="58">
        <v>1750</v>
      </c>
      <c r="F8231" s="58">
        <v>6</v>
      </c>
      <c r="G8231" s="59">
        <v>40</v>
      </c>
      <c r="H8231" s="58" t="s">
        <v>421</v>
      </c>
      <c r="I8231" s="59">
        <v>54.99</v>
      </c>
      <c r="J8231">
        <v>1</v>
      </c>
      <c r="K8231" s="191"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54.65</v>
      </c>
      <c r="L8231" s="192" t="str">
        <f t="shared" si="128"/>
        <v>Spirits1750</v>
      </c>
      <c r="M8231" s="191">
        <f>VLOOKUP(L8231,'Slope %'!C:D,2,0)</f>
        <v>0.03</v>
      </c>
    </row>
    <row r="8232" spans="1:13" x14ac:dyDescent="0.25">
      <c r="A8232">
        <v>232793</v>
      </c>
      <c r="B8232" s="58" t="s">
        <v>6422</v>
      </c>
      <c r="C8232" s="58" t="s">
        <v>423</v>
      </c>
      <c r="D8232" s="58" t="s">
        <v>476</v>
      </c>
      <c r="E8232" s="58">
        <v>750</v>
      </c>
      <c r="F8232" s="58">
        <v>12</v>
      </c>
      <c r="G8232" s="59">
        <v>13.5</v>
      </c>
      <c r="H8232" s="58" t="s">
        <v>421</v>
      </c>
      <c r="I8232" s="59">
        <v>26.99</v>
      </c>
      <c r="J8232">
        <v>1</v>
      </c>
      <c r="K8232" s="191"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7.9</v>
      </c>
      <c r="L8232" s="192" t="str">
        <f t="shared" si="128"/>
        <v>Wine750</v>
      </c>
      <c r="M8232" s="191">
        <f>VLOOKUP(L8232,'Slope %'!C:D,2,0)</f>
        <v>0.1</v>
      </c>
    </row>
    <row r="8233" spans="1:13" x14ac:dyDescent="0.25">
      <c r="A8233">
        <v>234583</v>
      </c>
      <c r="B8233" s="58" t="s">
        <v>6423</v>
      </c>
      <c r="C8233" s="58" t="s">
        <v>423</v>
      </c>
      <c r="D8233" s="58" t="s">
        <v>520</v>
      </c>
      <c r="E8233" s="58">
        <v>750</v>
      </c>
      <c r="F8233" s="58">
        <v>12</v>
      </c>
      <c r="G8233" s="59">
        <v>11</v>
      </c>
      <c r="H8233" s="58" t="s">
        <v>6424</v>
      </c>
      <c r="I8233" s="59">
        <v>19.989999999999998</v>
      </c>
      <c r="J8233">
        <v>1</v>
      </c>
      <c r="K8233" s="191"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6.44</v>
      </c>
      <c r="L8233" s="192" t="str">
        <f t="shared" si="128"/>
        <v>Wine750</v>
      </c>
      <c r="M8233" s="191">
        <f>VLOOKUP(L8233,'Slope %'!C:D,2,0)</f>
        <v>0.1</v>
      </c>
    </row>
    <row r="8234" spans="1:13" x14ac:dyDescent="0.25">
      <c r="A8234">
        <v>235663</v>
      </c>
      <c r="B8234" s="58" t="s">
        <v>6425</v>
      </c>
      <c r="C8234" s="58" t="s">
        <v>423</v>
      </c>
      <c r="D8234" s="58" t="s">
        <v>473</v>
      </c>
      <c r="E8234" s="58">
        <v>750</v>
      </c>
      <c r="F8234" s="58">
        <v>12</v>
      </c>
      <c r="G8234" s="59">
        <v>12.5</v>
      </c>
      <c r="H8234" s="58" t="s">
        <v>507</v>
      </c>
      <c r="I8234" s="59">
        <v>14.99</v>
      </c>
      <c r="J8234">
        <v>1</v>
      </c>
      <c r="K8234" s="191"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7.32</v>
      </c>
      <c r="L8234" s="192" t="str">
        <f t="shared" si="128"/>
        <v>Wine750</v>
      </c>
      <c r="M8234" s="191">
        <f>VLOOKUP(L8234,'Slope %'!C:D,2,0)</f>
        <v>0.1</v>
      </c>
    </row>
    <row r="8235" spans="1:13" x14ac:dyDescent="0.25">
      <c r="A8235">
        <v>236992</v>
      </c>
      <c r="B8235" s="58" t="s">
        <v>3660</v>
      </c>
      <c r="C8235" s="58" t="s">
        <v>414</v>
      </c>
      <c r="D8235" s="58" t="s">
        <v>415</v>
      </c>
      <c r="E8235" s="58">
        <v>1750</v>
      </c>
      <c r="F8235" s="58">
        <v>6</v>
      </c>
      <c r="G8235" s="59">
        <v>40</v>
      </c>
      <c r="H8235" s="58" t="s">
        <v>628</v>
      </c>
      <c r="I8235" s="59">
        <v>54.65</v>
      </c>
      <c r="J8235">
        <v>1</v>
      </c>
      <c r="K8235" s="191"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54.65</v>
      </c>
      <c r="L8235" s="192" t="str">
        <f t="shared" si="128"/>
        <v>Spirits1750</v>
      </c>
      <c r="M8235" s="191">
        <f>VLOOKUP(L8235,'Slope %'!C:D,2,0)</f>
        <v>0.03</v>
      </c>
    </row>
    <row r="8236" spans="1:13" x14ac:dyDescent="0.25">
      <c r="A8236">
        <v>238097</v>
      </c>
      <c r="B8236" s="58" t="s">
        <v>6426</v>
      </c>
      <c r="C8236" s="58" t="s">
        <v>414</v>
      </c>
      <c r="D8236" s="58" t="s">
        <v>524</v>
      </c>
      <c r="E8236" s="58">
        <v>750</v>
      </c>
      <c r="F8236" s="58">
        <v>6</v>
      </c>
      <c r="G8236" s="59">
        <v>43</v>
      </c>
      <c r="H8236" s="58" t="s">
        <v>419</v>
      </c>
      <c r="I8236" s="59">
        <v>114.99</v>
      </c>
      <c r="J8236">
        <v>1</v>
      </c>
      <c r="K8236" s="191"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25.18</v>
      </c>
      <c r="L8236" s="192" t="str">
        <f t="shared" si="128"/>
        <v>Spirits750</v>
      </c>
      <c r="M8236" s="191">
        <f>VLOOKUP(L8236,'Slope %'!C:D,2,0)</f>
        <v>7.0000000000000007E-2</v>
      </c>
    </row>
    <row r="8237" spans="1:13" x14ac:dyDescent="0.25">
      <c r="A8237">
        <v>239756</v>
      </c>
      <c r="B8237" s="58" t="s">
        <v>6427</v>
      </c>
      <c r="C8237" s="58" t="s">
        <v>423</v>
      </c>
      <c r="D8237" s="58" t="s">
        <v>450</v>
      </c>
      <c r="E8237" s="58">
        <v>750</v>
      </c>
      <c r="F8237" s="58">
        <v>12</v>
      </c>
      <c r="G8237" s="59">
        <v>10</v>
      </c>
      <c r="H8237" s="58" t="s">
        <v>586</v>
      </c>
      <c r="I8237" s="59">
        <v>11.99</v>
      </c>
      <c r="J8237">
        <v>1</v>
      </c>
      <c r="K8237" s="191"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5.86</v>
      </c>
      <c r="L8237" s="192" t="str">
        <f t="shared" si="128"/>
        <v>Wine750</v>
      </c>
      <c r="M8237" s="191">
        <f>VLOOKUP(L8237,'Slope %'!C:D,2,0)</f>
        <v>0.1</v>
      </c>
    </row>
    <row r="8238" spans="1:13" x14ac:dyDescent="0.25">
      <c r="A8238">
        <v>241919</v>
      </c>
      <c r="B8238" s="58" t="s">
        <v>6428</v>
      </c>
      <c r="C8238" s="58" t="s">
        <v>423</v>
      </c>
      <c r="D8238" s="58" t="s">
        <v>465</v>
      </c>
      <c r="E8238" s="58">
        <v>750</v>
      </c>
      <c r="F8238" s="58">
        <v>12</v>
      </c>
      <c r="G8238" s="59">
        <v>12</v>
      </c>
      <c r="H8238" s="58" t="s">
        <v>474</v>
      </c>
      <c r="I8238" s="59">
        <v>9.99</v>
      </c>
      <c r="J8238">
        <v>1</v>
      </c>
      <c r="K8238" s="191"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7.03</v>
      </c>
      <c r="L8238" s="192" t="str">
        <f t="shared" si="128"/>
        <v>Wine750</v>
      </c>
      <c r="M8238" s="191">
        <f>VLOOKUP(L8238,'Slope %'!C:D,2,0)</f>
        <v>0.1</v>
      </c>
    </row>
    <row r="8239" spans="1:13" x14ac:dyDescent="0.25">
      <c r="A8239">
        <v>242669</v>
      </c>
      <c r="B8239" s="58" t="s">
        <v>6429</v>
      </c>
      <c r="C8239" s="58" t="s">
        <v>423</v>
      </c>
      <c r="D8239" s="58" t="s">
        <v>1094</v>
      </c>
      <c r="E8239" s="58">
        <v>750</v>
      </c>
      <c r="F8239" s="58">
        <v>12</v>
      </c>
      <c r="G8239" s="59">
        <v>15</v>
      </c>
      <c r="H8239" s="58" t="s">
        <v>456</v>
      </c>
      <c r="I8239" s="59">
        <v>18.989999999999998</v>
      </c>
      <c r="J8239">
        <v>1</v>
      </c>
      <c r="K8239" s="191"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8.7799999999999994</v>
      </c>
      <c r="L8239" s="192" t="str">
        <f t="shared" si="128"/>
        <v>Wine750</v>
      </c>
      <c r="M8239" s="191">
        <f>VLOOKUP(L8239,'Slope %'!C:D,2,0)</f>
        <v>0.1</v>
      </c>
    </row>
    <row r="8240" spans="1:13" x14ac:dyDescent="0.25">
      <c r="A8240">
        <v>243824</v>
      </c>
      <c r="B8240" s="58" t="s">
        <v>6430</v>
      </c>
      <c r="C8240" s="58" t="s">
        <v>414</v>
      </c>
      <c r="D8240" s="58" t="s">
        <v>524</v>
      </c>
      <c r="E8240" s="58">
        <v>750</v>
      </c>
      <c r="F8240" s="58">
        <v>6</v>
      </c>
      <c r="G8240" s="59">
        <v>43</v>
      </c>
      <c r="H8240" s="58" t="s">
        <v>419</v>
      </c>
      <c r="I8240" s="59">
        <v>149.99</v>
      </c>
      <c r="J8240">
        <v>1</v>
      </c>
      <c r="K8240" s="191"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25.18</v>
      </c>
      <c r="L8240" s="192" t="str">
        <f t="shared" si="128"/>
        <v>Spirits750</v>
      </c>
      <c r="M8240" s="191">
        <f>VLOOKUP(L8240,'Slope %'!C:D,2,0)</f>
        <v>7.0000000000000007E-2</v>
      </c>
    </row>
    <row r="8241" spans="1:13" x14ac:dyDescent="0.25">
      <c r="A8241">
        <v>244087</v>
      </c>
      <c r="B8241" s="58" t="s">
        <v>6431</v>
      </c>
      <c r="C8241" s="58" t="s">
        <v>423</v>
      </c>
      <c r="D8241" s="58" t="s">
        <v>473</v>
      </c>
      <c r="E8241" s="58">
        <v>750</v>
      </c>
      <c r="F8241" s="58">
        <v>12</v>
      </c>
      <c r="G8241" s="59">
        <v>13</v>
      </c>
      <c r="H8241" s="58" t="s">
        <v>425</v>
      </c>
      <c r="I8241" s="59">
        <v>11.99</v>
      </c>
      <c r="J8241">
        <v>1</v>
      </c>
      <c r="K8241" s="191"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7.61</v>
      </c>
      <c r="L8241" s="192" t="str">
        <f t="shared" si="128"/>
        <v>Wine750</v>
      </c>
      <c r="M8241" s="191">
        <f>VLOOKUP(L8241,'Slope %'!C:D,2,0)</f>
        <v>0.1</v>
      </c>
    </row>
    <row r="8242" spans="1:13" x14ac:dyDescent="0.25">
      <c r="A8242">
        <v>247056</v>
      </c>
      <c r="B8242" s="58" t="s">
        <v>743</v>
      </c>
      <c r="C8242" s="58" t="s">
        <v>414</v>
      </c>
      <c r="D8242" s="58" t="s">
        <v>492</v>
      </c>
      <c r="E8242" s="58">
        <v>1750</v>
      </c>
      <c r="F8242" s="58">
        <v>6</v>
      </c>
      <c r="G8242" s="59">
        <v>40</v>
      </c>
      <c r="H8242" s="58" t="s">
        <v>501</v>
      </c>
      <c r="I8242" s="59">
        <v>66.989999999999995</v>
      </c>
      <c r="J8242">
        <v>1</v>
      </c>
      <c r="K8242" s="191"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54.65</v>
      </c>
      <c r="L8242" s="192" t="str">
        <f t="shared" si="128"/>
        <v>Spirits1750</v>
      </c>
      <c r="M8242" s="191">
        <f>VLOOKUP(L8242,'Slope %'!C:D,2,0)</f>
        <v>0.03</v>
      </c>
    </row>
    <row r="8243" spans="1:13" x14ac:dyDescent="0.25">
      <c r="A8243">
        <v>248153</v>
      </c>
      <c r="B8243" s="58" t="s">
        <v>6432</v>
      </c>
      <c r="C8243" s="58" t="s">
        <v>423</v>
      </c>
      <c r="D8243" s="58" t="s">
        <v>473</v>
      </c>
      <c r="E8243" s="58">
        <v>750</v>
      </c>
      <c r="F8243" s="58">
        <v>12</v>
      </c>
      <c r="G8243" s="59">
        <v>12.5</v>
      </c>
      <c r="H8243" s="58" t="s">
        <v>474</v>
      </c>
      <c r="I8243" s="59">
        <v>9.99</v>
      </c>
      <c r="J8243">
        <v>1</v>
      </c>
      <c r="K8243" s="191"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7.32</v>
      </c>
      <c r="L8243" s="192" t="str">
        <f t="shared" si="128"/>
        <v>Wine750</v>
      </c>
      <c r="M8243" s="191">
        <f>VLOOKUP(L8243,'Slope %'!C:D,2,0)</f>
        <v>0.1</v>
      </c>
    </row>
    <row r="8244" spans="1:13" x14ac:dyDescent="0.25">
      <c r="A8244">
        <v>249680</v>
      </c>
      <c r="B8244" s="58" t="s">
        <v>6433</v>
      </c>
      <c r="C8244" s="58" t="s">
        <v>414</v>
      </c>
      <c r="D8244" s="58" t="s">
        <v>463</v>
      </c>
      <c r="E8244" s="58">
        <v>750</v>
      </c>
      <c r="F8244" s="58">
        <v>6</v>
      </c>
      <c r="G8244" s="59">
        <v>45.8</v>
      </c>
      <c r="H8244" s="58" t="s">
        <v>419</v>
      </c>
      <c r="I8244" s="59">
        <v>109.99</v>
      </c>
      <c r="J8244">
        <v>1</v>
      </c>
      <c r="K8244" s="191"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26.82</v>
      </c>
      <c r="L8244" s="192" t="str">
        <f t="shared" si="128"/>
        <v>Spirits750</v>
      </c>
      <c r="M8244" s="191">
        <f>VLOOKUP(L8244,'Slope %'!C:D,2,0)</f>
        <v>7.0000000000000007E-2</v>
      </c>
    </row>
    <row r="8245" spans="1:13" x14ac:dyDescent="0.25">
      <c r="A8245">
        <v>251835</v>
      </c>
      <c r="B8245" s="58" t="s">
        <v>6434</v>
      </c>
      <c r="C8245" s="58" t="s">
        <v>423</v>
      </c>
      <c r="D8245" s="58" t="s">
        <v>602</v>
      </c>
      <c r="E8245" s="58">
        <v>750</v>
      </c>
      <c r="F8245" s="58">
        <v>12</v>
      </c>
      <c r="G8245" s="59">
        <v>12.4</v>
      </c>
      <c r="H8245" s="58" t="s">
        <v>425</v>
      </c>
      <c r="I8245" s="59">
        <v>25.99</v>
      </c>
      <c r="J8245">
        <v>1</v>
      </c>
      <c r="K8245" s="191"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7.26</v>
      </c>
      <c r="L8245" s="192" t="str">
        <f t="shared" si="128"/>
        <v>Wine750</v>
      </c>
      <c r="M8245" s="191">
        <f>VLOOKUP(L8245,'Slope %'!C:D,2,0)</f>
        <v>0.1</v>
      </c>
    </row>
    <row r="8246" spans="1:13" x14ac:dyDescent="0.25">
      <c r="A8246">
        <v>251876</v>
      </c>
      <c r="B8246" s="58" t="s">
        <v>6435</v>
      </c>
      <c r="C8246" s="58" t="s">
        <v>423</v>
      </c>
      <c r="D8246" s="58" t="s">
        <v>476</v>
      </c>
      <c r="E8246" s="58">
        <v>750</v>
      </c>
      <c r="F8246" s="58">
        <v>12</v>
      </c>
      <c r="G8246" s="59">
        <v>13.5</v>
      </c>
      <c r="H8246" s="58" t="s">
        <v>586</v>
      </c>
      <c r="I8246" s="59">
        <v>18.989999999999998</v>
      </c>
      <c r="J8246">
        <v>1</v>
      </c>
      <c r="K8246" s="191"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7.9</v>
      </c>
      <c r="L8246" s="192" t="str">
        <f t="shared" si="128"/>
        <v>Wine750</v>
      </c>
      <c r="M8246" s="191">
        <f>VLOOKUP(L8246,'Slope %'!C:D,2,0)</f>
        <v>0.1</v>
      </c>
    </row>
    <row r="8247" spans="1:13" x14ac:dyDescent="0.25">
      <c r="A8247">
        <v>251884</v>
      </c>
      <c r="B8247" s="58" t="s">
        <v>6436</v>
      </c>
      <c r="C8247" s="58" t="s">
        <v>423</v>
      </c>
      <c r="D8247" s="58" t="s">
        <v>436</v>
      </c>
      <c r="E8247" s="58">
        <v>750</v>
      </c>
      <c r="F8247" s="58">
        <v>12</v>
      </c>
      <c r="G8247" s="59">
        <v>13.5</v>
      </c>
      <c r="H8247" s="58" t="s">
        <v>586</v>
      </c>
      <c r="I8247" s="59">
        <v>12.99</v>
      </c>
      <c r="J8247">
        <v>1</v>
      </c>
      <c r="K8247" s="191"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7.9</v>
      </c>
      <c r="L8247" s="192" t="str">
        <f t="shared" si="128"/>
        <v>Wine750</v>
      </c>
      <c r="M8247" s="191">
        <f>VLOOKUP(L8247,'Slope %'!C:D,2,0)</f>
        <v>0.1</v>
      </c>
    </row>
    <row r="8248" spans="1:13" x14ac:dyDescent="0.25">
      <c r="A8248">
        <v>252312</v>
      </c>
      <c r="B8248" s="58" t="s">
        <v>6437</v>
      </c>
      <c r="C8248" s="58" t="s">
        <v>414</v>
      </c>
      <c r="D8248" s="58" t="s">
        <v>500</v>
      </c>
      <c r="E8248" s="58">
        <v>375</v>
      </c>
      <c r="F8248" s="58">
        <v>24</v>
      </c>
      <c r="G8248" s="59">
        <v>40</v>
      </c>
      <c r="H8248" s="58" t="s">
        <v>501</v>
      </c>
      <c r="I8248" s="59">
        <v>44.99</v>
      </c>
      <c r="J8248">
        <v>1</v>
      </c>
      <c r="K8248" s="191"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13.3</v>
      </c>
      <c r="L8248" s="192" t="str">
        <f t="shared" si="128"/>
        <v>Spirits375</v>
      </c>
      <c r="M8248" s="191">
        <f>VLOOKUP(L8248,'Slope %'!C:D,2,0)</f>
        <v>0.1</v>
      </c>
    </row>
    <row r="8249" spans="1:13" x14ac:dyDescent="0.25">
      <c r="A8249">
        <v>253302</v>
      </c>
      <c r="B8249" s="58" t="s">
        <v>6438</v>
      </c>
      <c r="C8249" s="58" t="s">
        <v>414</v>
      </c>
      <c r="D8249" s="58" t="s">
        <v>418</v>
      </c>
      <c r="E8249" s="58">
        <v>750</v>
      </c>
      <c r="F8249" s="58">
        <v>12</v>
      </c>
      <c r="G8249" s="59">
        <v>40</v>
      </c>
      <c r="H8249" s="58" t="s">
        <v>501</v>
      </c>
      <c r="I8249" s="59">
        <v>30.99</v>
      </c>
      <c r="J8249">
        <v>1</v>
      </c>
      <c r="K8249" s="191"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23.42</v>
      </c>
      <c r="L8249" s="192" t="str">
        <f t="shared" si="128"/>
        <v>Spirits750</v>
      </c>
      <c r="M8249" s="191">
        <f>VLOOKUP(L8249,'Slope %'!C:D,2,0)</f>
        <v>7.0000000000000007E-2</v>
      </c>
    </row>
    <row r="8250" spans="1:13" x14ac:dyDescent="0.25">
      <c r="A8250">
        <v>255810</v>
      </c>
      <c r="B8250" s="58" t="s">
        <v>6439</v>
      </c>
      <c r="C8250" s="58" t="s">
        <v>423</v>
      </c>
      <c r="D8250" s="58" t="s">
        <v>849</v>
      </c>
      <c r="E8250" s="58">
        <v>750</v>
      </c>
      <c r="F8250" s="58">
        <v>12</v>
      </c>
      <c r="G8250" s="59">
        <v>13</v>
      </c>
      <c r="H8250" s="58" t="s">
        <v>421</v>
      </c>
      <c r="I8250" s="59">
        <v>24.99</v>
      </c>
      <c r="J8250">
        <v>1</v>
      </c>
      <c r="K8250" s="191"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7.61</v>
      </c>
      <c r="L8250" s="192" t="str">
        <f t="shared" si="128"/>
        <v>Wine750</v>
      </c>
      <c r="M8250" s="191">
        <f>VLOOKUP(L8250,'Slope %'!C:D,2,0)</f>
        <v>0.1</v>
      </c>
    </row>
    <row r="8251" spans="1:13" x14ac:dyDescent="0.25">
      <c r="A8251">
        <v>257105</v>
      </c>
      <c r="B8251" s="58" t="s">
        <v>6440</v>
      </c>
      <c r="C8251" s="58" t="s">
        <v>414</v>
      </c>
      <c r="D8251" s="58" t="s">
        <v>552</v>
      </c>
      <c r="E8251" s="58">
        <v>750</v>
      </c>
      <c r="F8251" s="58">
        <v>12</v>
      </c>
      <c r="G8251" s="59">
        <v>38</v>
      </c>
      <c r="H8251" s="58" t="s">
        <v>421</v>
      </c>
      <c r="I8251" s="59">
        <v>23.99</v>
      </c>
      <c r="J8251">
        <v>1</v>
      </c>
      <c r="K8251" s="191"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22.25</v>
      </c>
      <c r="L8251" s="192" t="str">
        <f t="shared" si="128"/>
        <v>Spirits750</v>
      </c>
      <c r="M8251" s="191">
        <f>VLOOKUP(L8251,'Slope %'!C:D,2,0)</f>
        <v>7.0000000000000007E-2</v>
      </c>
    </row>
    <row r="8252" spans="1:13" x14ac:dyDescent="0.25">
      <c r="A8252">
        <v>257170</v>
      </c>
      <c r="B8252" s="58" t="s">
        <v>6441</v>
      </c>
      <c r="C8252" s="58" t="s">
        <v>423</v>
      </c>
      <c r="D8252" s="58" t="s">
        <v>436</v>
      </c>
      <c r="E8252" s="58">
        <v>1500</v>
      </c>
      <c r="F8252" s="58">
        <v>6</v>
      </c>
      <c r="G8252" s="59">
        <v>12</v>
      </c>
      <c r="H8252" s="58" t="s">
        <v>483</v>
      </c>
      <c r="I8252" s="59">
        <v>19.989999999999998</v>
      </c>
      <c r="J8252">
        <v>1</v>
      </c>
      <c r="K8252" s="191"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14.05</v>
      </c>
      <c r="L8252" s="192" t="str">
        <f t="shared" si="128"/>
        <v>Wine1500</v>
      </c>
      <c r="M8252" s="191">
        <f>VLOOKUP(L8252,'Slope %'!C:D,2,0)</f>
        <v>7.0000000000000007E-2</v>
      </c>
    </row>
    <row r="8253" spans="1:13" x14ac:dyDescent="0.25">
      <c r="A8253">
        <v>257238</v>
      </c>
      <c r="B8253" s="58" t="s">
        <v>6442</v>
      </c>
      <c r="C8253" s="58" t="s">
        <v>414</v>
      </c>
      <c r="D8253" s="58" t="s">
        <v>663</v>
      </c>
      <c r="E8253" s="58">
        <v>750</v>
      </c>
      <c r="F8253" s="58">
        <v>12</v>
      </c>
      <c r="G8253" s="59">
        <v>40</v>
      </c>
      <c r="H8253" s="58" t="s">
        <v>445</v>
      </c>
      <c r="I8253" s="59">
        <v>29.99</v>
      </c>
      <c r="J8253">
        <v>1</v>
      </c>
      <c r="K8253" s="191"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23.42</v>
      </c>
      <c r="L8253" s="192" t="str">
        <f t="shared" si="128"/>
        <v>Spirits750</v>
      </c>
      <c r="M8253" s="191">
        <f>VLOOKUP(L8253,'Slope %'!C:D,2,0)</f>
        <v>7.0000000000000007E-2</v>
      </c>
    </row>
    <row r="8254" spans="1:13" x14ac:dyDescent="0.25">
      <c r="A8254">
        <v>258699</v>
      </c>
      <c r="B8254" s="58" t="s">
        <v>6443</v>
      </c>
      <c r="C8254" s="58" t="s">
        <v>423</v>
      </c>
      <c r="D8254" s="58" t="s">
        <v>473</v>
      </c>
      <c r="E8254" s="58">
        <v>750</v>
      </c>
      <c r="F8254" s="58">
        <v>12</v>
      </c>
      <c r="G8254" s="59">
        <v>13.5</v>
      </c>
      <c r="H8254" s="58" t="s">
        <v>496</v>
      </c>
      <c r="I8254" s="59">
        <v>25.99</v>
      </c>
      <c r="J8254">
        <v>1</v>
      </c>
      <c r="K8254" s="191"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7.9</v>
      </c>
      <c r="L8254" s="192" t="str">
        <f t="shared" si="128"/>
        <v>Wine750</v>
      </c>
      <c r="M8254" s="191">
        <f>VLOOKUP(L8254,'Slope %'!C:D,2,0)</f>
        <v>0.1</v>
      </c>
    </row>
    <row r="8255" spans="1:13" x14ac:dyDescent="0.25">
      <c r="A8255">
        <v>259721</v>
      </c>
      <c r="B8255" s="58" t="s">
        <v>6444</v>
      </c>
      <c r="C8255" s="58" t="s">
        <v>423</v>
      </c>
      <c r="D8255" s="58" t="s">
        <v>436</v>
      </c>
      <c r="E8255" s="58">
        <v>750</v>
      </c>
      <c r="F8255" s="58">
        <v>12</v>
      </c>
      <c r="G8255" s="59">
        <v>14</v>
      </c>
      <c r="H8255" s="58" t="s">
        <v>511</v>
      </c>
      <c r="I8255" s="59">
        <v>28.99</v>
      </c>
      <c r="J8255">
        <v>1</v>
      </c>
      <c r="K8255" s="191"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8.1999999999999993</v>
      </c>
      <c r="L8255" s="192" t="str">
        <f t="shared" si="128"/>
        <v>Wine750</v>
      </c>
      <c r="M8255" s="191">
        <f>VLOOKUP(L8255,'Slope %'!C:D,2,0)</f>
        <v>0.1</v>
      </c>
    </row>
    <row r="8256" spans="1:13" x14ac:dyDescent="0.25">
      <c r="A8256">
        <v>261099</v>
      </c>
      <c r="B8256" s="58" t="s">
        <v>6445</v>
      </c>
      <c r="C8256" s="58" t="s">
        <v>423</v>
      </c>
      <c r="D8256" s="58" t="s">
        <v>602</v>
      </c>
      <c r="E8256" s="58">
        <v>750</v>
      </c>
      <c r="F8256" s="58">
        <v>12</v>
      </c>
      <c r="G8256" s="59">
        <v>13</v>
      </c>
      <c r="H8256" s="58" t="s">
        <v>474</v>
      </c>
      <c r="I8256" s="59">
        <v>18.989999999999998</v>
      </c>
      <c r="J8256">
        <v>1</v>
      </c>
      <c r="K8256" s="191"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7.61</v>
      </c>
      <c r="L8256" s="192" t="str">
        <f t="shared" si="128"/>
        <v>Wine750</v>
      </c>
      <c r="M8256" s="191">
        <f>VLOOKUP(L8256,'Slope %'!C:D,2,0)</f>
        <v>0.1</v>
      </c>
    </row>
    <row r="8257" spans="1:13" x14ac:dyDescent="0.25">
      <c r="A8257">
        <v>262337</v>
      </c>
      <c r="B8257" s="58" t="s">
        <v>6446</v>
      </c>
      <c r="C8257" s="58" t="s">
        <v>423</v>
      </c>
      <c r="D8257" s="58" t="s">
        <v>467</v>
      </c>
      <c r="E8257" s="58">
        <v>750</v>
      </c>
      <c r="F8257" s="58">
        <v>12</v>
      </c>
      <c r="G8257" s="59">
        <v>9</v>
      </c>
      <c r="H8257" s="58" t="s">
        <v>507</v>
      </c>
      <c r="I8257" s="59">
        <v>13.99</v>
      </c>
      <c r="J8257">
        <v>1</v>
      </c>
      <c r="K8257" s="191"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5.27</v>
      </c>
      <c r="L8257" s="192" t="str">
        <f t="shared" si="128"/>
        <v>Wine750</v>
      </c>
      <c r="M8257" s="191">
        <f>VLOOKUP(L8257,'Slope %'!C:D,2,0)</f>
        <v>0.1</v>
      </c>
    </row>
    <row r="8258" spans="1:13" x14ac:dyDescent="0.25">
      <c r="A8258">
        <v>262626</v>
      </c>
      <c r="B8258" s="58" t="s">
        <v>6447</v>
      </c>
      <c r="C8258" s="58" t="s">
        <v>410</v>
      </c>
      <c r="D8258" s="58" t="s">
        <v>411</v>
      </c>
      <c r="E8258" s="58">
        <v>355</v>
      </c>
      <c r="F8258" s="58">
        <v>24</v>
      </c>
      <c r="G8258" s="59">
        <v>4.5999999999999996</v>
      </c>
      <c r="H8258" s="58" t="s">
        <v>516</v>
      </c>
      <c r="I8258" s="59">
        <v>3.39</v>
      </c>
      <c r="J8258">
        <v>1</v>
      </c>
      <c r="K8258" s="191"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1.27</v>
      </c>
      <c r="L8258" s="192" t="str">
        <f t="shared" si="128"/>
        <v>Beer355</v>
      </c>
      <c r="M8258" s="191">
        <f>VLOOKUP(L8258,'Slope %'!C:D,2,0)</f>
        <v>0.12</v>
      </c>
    </row>
    <row r="8259" spans="1:13" x14ac:dyDescent="0.25">
      <c r="A8259">
        <v>262626</v>
      </c>
      <c r="B8259" s="58" t="s">
        <v>6447</v>
      </c>
      <c r="C8259" s="58" t="s">
        <v>410</v>
      </c>
      <c r="D8259" s="58" t="s">
        <v>411</v>
      </c>
      <c r="E8259" s="58">
        <v>355</v>
      </c>
      <c r="F8259" s="58">
        <v>24</v>
      </c>
      <c r="G8259" s="59">
        <v>4.5999999999999996</v>
      </c>
      <c r="H8259" s="58" t="s">
        <v>516</v>
      </c>
      <c r="I8259" s="59">
        <v>3.39</v>
      </c>
      <c r="J8259">
        <v>1</v>
      </c>
      <c r="K8259" s="191"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1.27</v>
      </c>
      <c r="L8259" s="192" t="str">
        <f t="shared" ref="L8259:L8322" si="129">(_xlfn.CONCAT(C8259,E8259))</f>
        <v>Beer355</v>
      </c>
      <c r="M8259" s="191">
        <f>VLOOKUP(L8259,'Slope %'!C:D,2,0)</f>
        <v>0.12</v>
      </c>
    </row>
    <row r="8260" spans="1:13" x14ac:dyDescent="0.25">
      <c r="A8260">
        <v>262717</v>
      </c>
      <c r="B8260" s="58" t="s">
        <v>6448</v>
      </c>
      <c r="C8260" s="58" t="s">
        <v>423</v>
      </c>
      <c r="D8260" s="58" t="s">
        <v>476</v>
      </c>
      <c r="E8260" s="58">
        <v>750</v>
      </c>
      <c r="F8260" s="58">
        <v>12</v>
      </c>
      <c r="G8260" s="59">
        <v>13.5</v>
      </c>
      <c r="H8260" s="58" t="s">
        <v>421</v>
      </c>
      <c r="I8260" s="59">
        <v>16.989999999999998</v>
      </c>
      <c r="J8260">
        <v>1</v>
      </c>
      <c r="K8260" s="191"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7.9</v>
      </c>
      <c r="L8260" s="192" t="str">
        <f t="shared" si="129"/>
        <v>Wine750</v>
      </c>
      <c r="M8260" s="191">
        <f>VLOOKUP(L8260,'Slope %'!C:D,2,0)</f>
        <v>0.1</v>
      </c>
    </row>
    <row r="8261" spans="1:13" x14ac:dyDescent="0.25">
      <c r="A8261">
        <v>263640</v>
      </c>
      <c r="B8261" s="58" t="s">
        <v>6449</v>
      </c>
      <c r="C8261" s="58" t="s">
        <v>423</v>
      </c>
      <c r="D8261" s="58" t="s">
        <v>436</v>
      </c>
      <c r="E8261" s="58">
        <v>750</v>
      </c>
      <c r="F8261" s="58">
        <v>12</v>
      </c>
      <c r="G8261" s="59">
        <v>13</v>
      </c>
      <c r="H8261" s="58" t="s">
        <v>437</v>
      </c>
      <c r="I8261" s="59">
        <v>14.99</v>
      </c>
      <c r="J8261">
        <v>1</v>
      </c>
      <c r="K8261" s="191"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7.61</v>
      </c>
      <c r="L8261" s="192" t="str">
        <f t="shared" si="129"/>
        <v>Wine750</v>
      </c>
      <c r="M8261" s="191">
        <f>VLOOKUP(L8261,'Slope %'!C:D,2,0)</f>
        <v>0.1</v>
      </c>
    </row>
    <row r="8262" spans="1:13" x14ac:dyDescent="0.25">
      <c r="A8262">
        <v>264986</v>
      </c>
      <c r="B8262" s="58" t="s">
        <v>6450</v>
      </c>
      <c r="C8262" s="58" t="s">
        <v>423</v>
      </c>
      <c r="D8262" s="58" t="s">
        <v>436</v>
      </c>
      <c r="E8262" s="58">
        <v>750</v>
      </c>
      <c r="F8262" s="58">
        <v>12</v>
      </c>
      <c r="G8262" s="59">
        <v>14.5</v>
      </c>
      <c r="H8262" s="58" t="s">
        <v>421</v>
      </c>
      <c r="I8262" s="59">
        <v>19.989999999999998</v>
      </c>
      <c r="J8262">
        <v>1</v>
      </c>
      <c r="K8262" s="191"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8.49</v>
      </c>
      <c r="L8262" s="192" t="str">
        <f t="shared" si="129"/>
        <v>Wine750</v>
      </c>
      <c r="M8262" s="191">
        <f>VLOOKUP(L8262,'Slope %'!C:D,2,0)</f>
        <v>0.1</v>
      </c>
    </row>
    <row r="8263" spans="1:13" x14ac:dyDescent="0.25">
      <c r="A8263">
        <v>265199</v>
      </c>
      <c r="B8263" s="58" t="s">
        <v>913</v>
      </c>
      <c r="C8263" s="58" t="s">
        <v>414</v>
      </c>
      <c r="D8263" s="58" t="s">
        <v>418</v>
      </c>
      <c r="E8263" s="58">
        <v>375</v>
      </c>
      <c r="F8263" s="58">
        <v>24</v>
      </c>
      <c r="G8263" s="59">
        <v>40</v>
      </c>
      <c r="H8263" s="58" t="s">
        <v>445</v>
      </c>
      <c r="I8263" s="59">
        <v>17.489999999999998</v>
      </c>
      <c r="J8263">
        <v>1</v>
      </c>
      <c r="K8263" s="191"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13.3</v>
      </c>
      <c r="L8263" s="192" t="str">
        <f t="shared" si="129"/>
        <v>Spirits375</v>
      </c>
      <c r="M8263" s="191">
        <f>VLOOKUP(L8263,'Slope %'!C:D,2,0)</f>
        <v>0.1</v>
      </c>
    </row>
    <row r="8264" spans="1:13" x14ac:dyDescent="0.25">
      <c r="A8264">
        <v>268011</v>
      </c>
      <c r="B8264" s="58" t="s">
        <v>6451</v>
      </c>
      <c r="C8264" s="58" t="s">
        <v>410</v>
      </c>
      <c r="D8264" s="58" t="s">
        <v>411</v>
      </c>
      <c r="E8264" s="58">
        <v>500</v>
      </c>
      <c r="F8264" s="58">
        <v>24</v>
      </c>
      <c r="G8264" s="59">
        <v>5</v>
      </c>
      <c r="H8264" s="58" t="s">
        <v>684</v>
      </c>
      <c r="I8264" s="59">
        <v>3.89</v>
      </c>
      <c r="J8264">
        <v>1</v>
      </c>
      <c r="K8264" s="191"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1.95</v>
      </c>
      <c r="L8264" s="192" t="str">
        <f t="shared" si="129"/>
        <v>Beer500</v>
      </c>
      <c r="M8264" s="191">
        <f>VLOOKUP(L8264,'Slope %'!C:D,2,0)</f>
        <v>0.12</v>
      </c>
    </row>
    <row r="8265" spans="1:13" x14ac:dyDescent="0.25">
      <c r="A8265">
        <v>270363</v>
      </c>
      <c r="B8265" s="58" t="s">
        <v>6452</v>
      </c>
      <c r="C8265" s="58" t="s">
        <v>423</v>
      </c>
      <c r="D8265" s="58" t="s">
        <v>436</v>
      </c>
      <c r="E8265" s="58">
        <v>750</v>
      </c>
      <c r="F8265" s="58">
        <v>12</v>
      </c>
      <c r="G8265" s="59">
        <v>14</v>
      </c>
      <c r="H8265" s="58" t="s">
        <v>507</v>
      </c>
      <c r="I8265" s="59">
        <v>14.99</v>
      </c>
      <c r="J8265">
        <v>1</v>
      </c>
      <c r="K8265" s="191"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8.1999999999999993</v>
      </c>
      <c r="L8265" s="192" t="str">
        <f t="shared" si="129"/>
        <v>Wine750</v>
      </c>
      <c r="M8265" s="191">
        <f>VLOOKUP(L8265,'Slope %'!C:D,2,0)</f>
        <v>0.1</v>
      </c>
    </row>
    <row r="8266" spans="1:13" x14ac:dyDescent="0.25">
      <c r="A8266">
        <v>270926</v>
      </c>
      <c r="B8266" s="58" t="s">
        <v>6453</v>
      </c>
      <c r="C8266" s="58" t="s">
        <v>423</v>
      </c>
      <c r="D8266" s="58" t="s">
        <v>440</v>
      </c>
      <c r="E8266" s="58">
        <v>750</v>
      </c>
      <c r="F8266" s="58">
        <v>12</v>
      </c>
      <c r="G8266" s="59">
        <v>13</v>
      </c>
      <c r="H8266" s="58" t="s">
        <v>553</v>
      </c>
      <c r="I8266" s="59">
        <v>17.989999999999998</v>
      </c>
      <c r="J8266">
        <v>1</v>
      </c>
      <c r="K8266" s="191"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7.61</v>
      </c>
      <c r="L8266" s="192" t="str">
        <f t="shared" si="129"/>
        <v>Wine750</v>
      </c>
      <c r="M8266" s="191">
        <f>VLOOKUP(L8266,'Slope %'!C:D,2,0)</f>
        <v>0.1</v>
      </c>
    </row>
    <row r="8267" spans="1:13" x14ac:dyDescent="0.25">
      <c r="A8267">
        <v>271338</v>
      </c>
      <c r="B8267" s="58" t="s">
        <v>461</v>
      </c>
      <c r="C8267" s="58" t="s">
        <v>414</v>
      </c>
      <c r="D8267" s="58" t="s">
        <v>427</v>
      </c>
      <c r="E8267" s="58">
        <v>200</v>
      </c>
      <c r="F8267" s="58">
        <v>48</v>
      </c>
      <c r="G8267" s="59">
        <v>40</v>
      </c>
      <c r="H8267" s="58" t="s">
        <v>428</v>
      </c>
      <c r="I8267" s="59">
        <v>9.99</v>
      </c>
      <c r="J8267">
        <v>1</v>
      </c>
      <c r="K8267" s="191"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8.51</v>
      </c>
      <c r="L8267" s="192" t="str">
        <f t="shared" si="129"/>
        <v>Spirits200</v>
      </c>
      <c r="M8267" s="191">
        <f>VLOOKUP(L8267,'Slope %'!C:D,2,0)</f>
        <v>0.1</v>
      </c>
    </row>
    <row r="8268" spans="1:13" x14ac:dyDescent="0.25">
      <c r="A8268">
        <v>271353</v>
      </c>
      <c r="B8268" s="58" t="s">
        <v>6454</v>
      </c>
      <c r="C8268" s="58" t="s">
        <v>423</v>
      </c>
      <c r="D8268" s="58" t="s">
        <v>602</v>
      </c>
      <c r="E8268" s="58">
        <v>750</v>
      </c>
      <c r="F8268" s="58">
        <v>12</v>
      </c>
      <c r="G8268" s="59">
        <v>13</v>
      </c>
      <c r="H8268" s="58" t="s">
        <v>586</v>
      </c>
      <c r="I8268" s="59">
        <v>41.99</v>
      </c>
      <c r="J8268">
        <v>1</v>
      </c>
      <c r="K8268" s="191"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7.61</v>
      </c>
      <c r="L8268" s="192" t="str">
        <f t="shared" si="129"/>
        <v>Wine750</v>
      </c>
      <c r="M8268" s="191">
        <f>VLOOKUP(L8268,'Slope %'!C:D,2,0)</f>
        <v>0.1</v>
      </c>
    </row>
    <row r="8269" spans="1:13" x14ac:dyDescent="0.25">
      <c r="A8269">
        <v>271445</v>
      </c>
      <c r="B8269" s="58" t="s">
        <v>6455</v>
      </c>
      <c r="C8269" s="58" t="s">
        <v>414</v>
      </c>
      <c r="D8269" s="58" t="s">
        <v>552</v>
      </c>
      <c r="E8269" s="58">
        <v>1140</v>
      </c>
      <c r="F8269" s="58">
        <v>12</v>
      </c>
      <c r="G8269" s="59">
        <v>38</v>
      </c>
      <c r="H8269" s="58" t="s">
        <v>437</v>
      </c>
      <c r="I8269" s="59">
        <v>33.82</v>
      </c>
      <c r="J8269">
        <v>1</v>
      </c>
      <c r="K8269" s="191"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33.82</v>
      </c>
      <c r="L8269" s="192" t="str">
        <f t="shared" si="129"/>
        <v>Spirits1140</v>
      </c>
      <c r="M8269" s="191">
        <f>VLOOKUP(L8269,'Slope %'!C:D,2,0)</f>
        <v>0.05</v>
      </c>
    </row>
    <row r="8270" spans="1:13" x14ac:dyDescent="0.25">
      <c r="A8270">
        <v>271585</v>
      </c>
      <c r="B8270" s="58" t="s">
        <v>6456</v>
      </c>
      <c r="C8270" s="58" t="s">
        <v>423</v>
      </c>
      <c r="D8270" s="58" t="s">
        <v>510</v>
      </c>
      <c r="E8270" s="58">
        <v>750</v>
      </c>
      <c r="F8270" s="58">
        <v>12</v>
      </c>
      <c r="G8270" s="59">
        <v>20</v>
      </c>
      <c r="H8270" s="58" t="s">
        <v>561</v>
      </c>
      <c r="I8270" s="59">
        <v>22.99</v>
      </c>
      <c r="J8270">
        <v>1</v>
      </c>
      <c r="K8270" s="191"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11.71</v>
      </c>
      <c r="L8270" s="192" t="str">
        <f t="shared" si="129"/>
        <v>Wine750</v>
      </c>
      <c r="M8270" s="191">
        <f>VLOOKUP(L8270,'Slope %'!C:D,2,0)</f>
        <v>0.1</v>
      </c>
    </row>
    <row r="8271" spans="1:13" x14ac:dyDescent="0.25">
      <c r="A8271">
        <v>271965</v>
      </c>
      <c r="B8271" s="58" t="s">
        <v>417</v>
      </c>
      <c r="C8271" s="58" t="s">
        <v>414</v>
      </c>
      <c r="D8271" s="58" t="s">
        <v>418</v>
      </c>
      <c r="E8271" s="58">
        <v>200</v>
      </c>
      <c r="F8271" s="58">
        <v>48</v>
      </c>
      <c r="G8271" s="59">
        <v>40</v>
      </c>
      <c r="H8271" s="58" t="s">
        <v>419</v>
      </c>
      <c r="I8271" s="59">
        <v>10.99</v>
      </c>
      <c r="J8271">
        <v>1</v>
      </c>
      <c r="K8271" s="191"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8.51</v>
      </c>
      <c r="L8271" s="192" t="str">
        <f t="shared" si="129"/>
        <v>Spirits200</v>
      </c>
      <c r="M8271" s="191">
        <f>VLOOKUP(L8271,'Slope %'!C:D,2,0)</f>
        <v>0.1</v>
      </c>
    </row>
    <row r="8272" spans="1:13" x14ac:dyDescent="0.25">
      <c r="A8272">
        <v>275586</v>
      </c>
      <c r="B8272" s="58" t="s">
        <v>6457</v>
      </c>
      <c r="C8272" s="58" t="s">
        <v>423</v>
      </c>
      <c r="D8272" s="58" t="s">
        <v>465</v>
      </c>
      <c r="E8272" s="58">
        <v>750</v>
      </c>
      <c r="F8272" s="58">
        <v>12</v>
      </c>
      <c r="G8272" s="59">
        <v>13.5</v>
      </c>
      <c r="H8272" s="58" t="s">
        <v>591</v>
      </c>
      <c r="I8272" s="59">
        <v>12.99</v>
      </c>
      <c r="J8272">
        <v>1</v>
      </c>
      <c r="K8272" s="191"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7.9</v>
      </c>
      <c r="L8272" s="192" t="str">
        <f t="shared" si="129"/>
        <v>Wine750</v>
      </c>
      <c r="M8272" s="191">
        <f>VLOOKUP(L8272,'Slope %'!C:D,2,0)</f>
        <v>0.1</v>
      </c>
    </row>
    <row r="8273" spans="1:13" x14ac:dyDescent="0.25">
      <c r="A8273">
        <v>275925</v>
      </c>
      <c r="B8273" s="58" t="s">
        <v>6458</v>
      </c>
      <c r="C8273" s="58" t="s">
        <v>423</v>
      </c>
      <c r="D8273" s="58" t="s">
        <v>476</v>
      </c>
      <c r="E8273" s="58">
        <v>750</v>
      </c>
      <c r="F8273" s="58">
        <v>12</v>
      </c>
      <c r="G8273" s="59">
        <v>13</v>
      </c>
      <c r="H8273" s="58" t="s">
        <v>437</v>
      </c>
      <c r="I8273" s="59">
        <v>14.99</v>
      </c>
      <c r="J8273">
        <v>1</v>
      </c>
      <c r="K8273" s="191"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7.61</v>
      </c>
      <c r="L8273" s="192" t="str">
        <f t="shared" si="129"/>
        <v>Wine750</v>
      </c>
      <c r="M8273" s="191">
        <f>VLOOKUP(L8273,'Slope %'!C:D,2,0)</f>
        <v>0.1</v>
      </c>
    </row>
    <row r="8274" spans="1:13" x14ac:dyDescent="0.25">
      <c r="A8274">
        <v>277954</v>
      </c>
      <c r="B8274" s="58" t="s">
        <v>6459</v>
      </c>
      <c r="C8274" s="58" t="s">
        <v>414</v>
      </c>
      <c r="D8274" s="58" t="s">
        <v>536</v>
      </c>
      <c r="E8274" s="58">
        <v>750</v>
      </c>
      <c r="F8274" s="58">
        <v>12</v>
      </c>
      <c r="G8274" s="59">
        <v>25</v>
      </c>
      <c r="H8274" s="58" t="s">
        <v>534</v>
      </c>
      <c r="I8274" s="59">
        <v>32.49</v>
      </c>
      <c r="J8274">
        <v>1</v>
      </c>
      <c r="K8274" s="191"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14.64</v>
      </c>
      <c r="L8274" s="192" t="str">
        <f t="shared" si="129"/>
        <v>Spirits750</v>
      </c>
      <c r="M8274" s="191">
        <f>VLOOKUP(L8274,'Slope %'!C:D,2,0)</f>
        <v>7.0000000000000007E-2</v>
      </c>
    </row>
    <row r="8275" spans="1:13" x14ac:dyDescent="0.25">
      <c r="A8275">
        <v>278416</v>
      </c>
      <c r="B8275" s="58" t="s">
        <v>700</v>
      </c>
      <c r="C8275" s="58" t="s">
        <v>423</v>
      </c>
      <c r="D8275" s="58" t="s">
        <v>476</v>
      </c>
      <c r="E8275" s="58">
        <v>750</v>
      </c>
      <c r="F8275" s="58">
        <v>12</v>
      </c>
      <c r="G8275" s="59">
        <v>13.5</v>
      </c>
      <c r="H8275" s="58" t="s">
        <v>431</v>
      </c>
      <c r="I8275" s="59">
        <v>15.99</v>
      </c>
      <c r="J8275">
        <v>1</v>
      </c>
      <c r="K8275" s="191"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7.9</v>
      </c>
      <c r="L8275" s="192" t="str">
        <f t="shared" si="129"/>
        <v>Wine750</v>
      </c>
      <c r="M8275" s="191">
        <f>VLOOKUP(L8275,'Slope %'!C:D,2,0)</f>
        <v>0.1</v>
      </c>
    </row>
    <row r="8276" spans="1:13" x14ac:dyDescent="0.25">
      <c r="A8276">
        <v>280461</v>
      </c>
      <c r="B8276" s="58" t="s">
        <v>6460</v>
      </c>
      <c r="C8276" s="58" t="s">
        <v>423</v>
      </c>
      <c r="D8276" s="58" t="s">
        <v>787</v>
      </c>
      <c r="E8276" s="58">
        <v>750</v>
      </c>
      <c r="F8276" s="58">
        <v>6</v>
      </c>
      <c r="G8276" s="59">
        <v>12.5</v>
      </c>
      <c r="H8276" s="58" t="s">
        <v>437</v>
      </c>
      <c r="I8276" s="59">
        <v>389.99</v>
      </c>
      <c r="J8276">
        <v>1</v>
      </c>
      <c r="K8276" s="191"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7.32</v>
      </c>
      <c r="L8276" s="192" t="str">
        <f t="shared" si="129"/>
        <v>Wine750</v>
      </c>
      <c r="M8276" s="191">
        <f>VLOOKUP(L8276,'Slope %'!C:D,2,0)</f>
        <v>0.1</v>
      </c>
    </row>
    <row r="8277" spans="1:13" x14ac:dyDescent="0.25">
      <c r="A8277">
        <v>280644</v>
      </c>
      <c r="B8277" s="58" t="s">
        <v>6258</v>
      </c>
      <c r="C8277" s="58" t="s">
        <v>423</v>
      </c>
      <c r="D8277" s="58" t="s">
        <v>467</v>
      </c>
      <c r="E8277" s="58">
        <v>3000</v>
      </c>
      <c r="F8277" s="58">
        <v>4</v>
      </c>
      <c r="G8277" s="59">
        <v>11.5</v>
      </c>
      <c r="H8277" s="58" t="s">
        <v>451</v>
      </c>
      <c r="I8277" s="59">
        <v>38.99</v>
      </c>
      <c r="J8277">
        <v>1</v>
      </c>
      <c r="K8277" s="191"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26.93</v>
      </c>
      <c r="L8277" s="192" t="str">
        <f t="shared" si="129"/>
        <v>Wine3000</v>
      </c>
      <c r="M8277" s="191">
        <f>VLOOKUP(L8277,'Slope %'!C:D,2,0)</f>
        <v>0.05</v>
      </c>
    </row>
    <row r="8278" spans="1:13" x14ac:dyDescent="0.25">
      <c r="A8278">
        <v>280982</v>
      </c>
      <c r="B8278" s="58" t="s">
        <v>6461</v>
      </c>
      <c r="C8278" s="58" t="s">
        <v>423</v>
      </c>
      <c r="D8278" s="58" t="s">
        <v>6462</v>
      </c>
      <c r="E8278" s="58">
        <v>750</v>
      </c>
      <c r="F8278" s="58">
        <v>12</v>
      </c>
      <c r="G8278" s="59">
        <v>19</v>
      </c>
      <c r="H8278" s="58" t="s">
        <v>511</v>
      </c>
      <c r="I8278" s="59">
        <v>31.99</v>
      </c>
      <c r="J8278">
        <v>1</v>
      </c>
      <c r="K8278" s="191"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11.12</v>
      </c>
      <c r="L8278" s="192" t="str">
        <f t="shared" si="129"/>
        <v>Wine750</v>
      </c>
      <c r="M8278" s="191">
        <f>VLOOKUP(L8278,'Slope %'!C:D,2,0)</f>
        <v>0.1</v>
      </c>
    </row>
    <row r="8279" spans="1:13" x14ac:dyDescent="0.25">
      <c r="A8279">
        <v>282277</v>
      </c>
      <c r="B8279" s="58" t="s">
        <v>6463</v>
      </c>
      <c r="C8279" s="58" t="s">
        <v>414</v>
      </c>
      <c r="D8279" s="58" t="s">
        <v>536</v>
      </c>
      <c r="E8279" s="58">
        <v>750</v>
      </c>
      <c r="F8279" s="58">
        <v>12</v>
      </c>
      <c r="G8279" s="59">
        <v>25</v>
      </c>
      <c r="H8279" s="58" t="s">
        <v>419</v>
      </c>
      <c r="I8279" s="59">
        <v>28.99</v>
      </c>
      <c r="J8279">
        <v>1</v>
      </c>
      <c r="K8279" s="191"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14.64</v>
      </c>
      <c r="L8279" s="192" t="str">
        <f t="shared" si="129"/>
        <v>Spirits750</v>
      </c>
      <c r="M8279" s="191">
        <f>VLOOKUP(L8279,'Slope %'!C:D,2,0)</f>
        <v>7.0000000000000007E-2</v>
      </c>
    </row>
    <row r="8280" spans="1:13" x14ac:dyDescent="0.25">
      <c r="A8280">
        <v>283853</v>
      </c>
      <c r="B8280" s="58" t="s">
        <v>6464</v>
      </c>
      <c r="C8280" s="58" t="s">
        <v>423</v>
      </c>
      <c r="D8280" s="58" t="s">
        <v>440</v>
      </c>
      <c r="E8280" s="58">
        <v>18000</v>
      </c>
      <c r="F8280" s="58">
        <v>1</v>
      </c>
      <c r="G8280" s="59">
        <v>14.6</v>
      </c>
      <c r="H8280" s="58" t="s">
        <v>507</v>
      </c>
      <c r="I8280" s="59">
        <v>223.99</v>
      </c>
      <c r="J8280">
        <v>1</v>
      </c>
      <c r="K8280" s="191"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170.85</v>
      </c>
      <c r="L8280" s="192" t="str">
        <f t="shared" si="129"/>
        <v>Wine18000</v>
      </c>
      <c r="M8280" s="191" t="e">
        <f>VLOOKUP(L8280,'Slope %'!C:D,2,0)</f>
        <v>#N/A</v>
      </c>
    </row>
    <row r="8281" spans="1:13" x14ac:dyDescent="0.25">
      <c r="A8281">
        <v>284133</v>
      </c>
      <c r="B8281" s="58" t="s">
        <v>6465</v>
      </c>
      <c r="C8281" s="58" t="s">
        <v>423</v>
      </c>
      <c r="D8281" s="58" t="s">
        <v>473</v>
      </c>
      <c r="E8281" s="58">
        <v>750</v>
      </c>
      <c r="F8281" s="58">
        <v>12</v>
      </c>
      <c r="G8281" s="59">
        <v>13.5</v>
      </c>
      <c r="H8281" s="58" t="s">
        <v>421</v>
      </c>
      <c r="I8281" s="59">
        <v>16.989999999999998</v>
      </c>
      <c r="J8281">
        <v>1</v>
      </c>
      <c r="K8281" s="191"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7.9</v>
      </c>
      <c r="L8281" s="192" t="str">
        <f t="shared" si="129"/>
        <v>Wine750</v>
      </c>
      <c r="M8281" s="191">
        <f>VLOOKUP(L8281,'Slope %'!C:D,2,0)</f>
        <v>0.1</v>
      </c>
    </row>
    <row r="8282" spans="1:13" x14ac:dyDescent="0.25">
      <c r="A8282">
        <v>284893</v>
      </c>
      <c r="B8282" s="58" t="s">
        <v>6466</v>
      </c>
      <c r="C8282" s="58" t="s">
        <v>423</v>
      </c>
      <c r="D8282" s="58" t="s">
        <v>465</v>
      </c>
      <c r="E8282" s="58">
        <v>1500</v>
      </c>
      <c r="F8282" s="58">
        <v>6</v>
      </c>
      <c r="G8282" s="59">
        <v>12</v>
      </c>
      <c r="H8282" s="58" t="s">
        <v>431</v>
      </c>
      <c r="I8282" s="59">
        <v>19.989999999999998</v>
      </c>
      <c r="J8282">
        <v>1</v>
      </c>
      <c r="K8282" s="191"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14.05</v>
      </c>
      <c r="L8282" s="192" t="str">
        <f t="shared" si="129"/>
        <v>Wine1500</v>
      </c>
      <c r="M8282" s="191">
        <f>VLOOKUP(L8282,'Slope %'!C:D,2,0)</f>
        <v>7.0000000000000007E-2</v>
      </c>
    </row>
    <row r="8283" spans="1:13" x14ac:dyDescent="0.25">
      <c r="A8283">
        <v>285544</v>
      </c>
      <c r="B8283" s="58" t="s">
        <v>6467</v>
      </c>
      <c r="C8283" s="58" t="s">
        <v>423</v>
      </c>
      <c r="D8283" s="58" t="s">
        <v>436</v>
      </c>
      <c r="E8283" s="58">
        <v>750</v>
      </c>
      <c r="F8283" s="58">
        <v>12</v>
      </c>
      <c r="G8283" s="59">
        <v>14.5</v>
      </c>
      <c r="H8283" s="58" t="s">
        <v>586</v>
      </c>
      <c r="I8283" s="59">
        <v>19.989999999999998</v>
      </c>
      <c r="J8283">
        <v>1</v>
      </c>
      <c r="K8283" s="191"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8.49</v>
      </c>
      <c r="L8283" s="192" t="str">
        <f t="shared" si="129"/>
        <v>Wine750</v>
      </c>
      <c r="M8283" s="191">
        <f>VLOOKUP(L8283,'Slope %'!C:D,2,0)</f>
        <v>0.1</v>
      </c>
    </row>
    <row r="8284" spans="1:13" x14ac:dyDescent="0.25">
      <c r="A8284">
        <v>285585</v>
      </c>
      <c r="B8284" s="58" t="s">
        <v>6468</v>
      </c>
      <c r="C8284" s="58" t="s">
        <v>423</v>
      </c>
      <c r="D8284" s="58" t="s">
        <v>436</v>
      </c>
      <c r="E8284" s="58">
        <v>750</v>
      </c>
      <c r="F8284" s="58">
        <v>12</v>
      </c>
      <c r="G8284" s="59">
        <v>12</v>
      </c>
      <c r="H8284" s="58" t="s">
        <v>483</v>
      </c>
      <c r="I8284" s="59">
        <v>21.99</v>
      </c>
      <c r="J8284">
        <v>1</v>
      </c>
      <c r="K8284" s="191"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7.03</v>
      </c>
      <c r="L8284" s="192" t="str">
        <f t="shared" si="129"/>
        <v>Wine750</v>
      </c>
      <c r="M8284" s="191">
        <f>VLOOKUP(L8284,'Slope %'!C:D,2,0)</f>
        <v>0.1</v>
      </c>
    </row>
    <row r="8285" spans="1:13" x14ac:dyDescent="0.25">
      <c r="A8285">
        <v>285767</v>
      </c>
      <c r="B8285" s="58" t="s">
        <v>6469</v>
      </c>
      <c r="C8285" s="58" t="s">
        <v>423</v>
      </c>
      <c r="D8285" s="58" t="s">
        <v>450</v>
      </c>
      <c r="E8285" s="58">
        <v>750</v>
      </c>
      <c r="F8285" s="58">
        <v>12</v>
      </c>
      <c r="G8285" s="59">
        <v>8.5</v>
      </c>
      <c r="H8285" s="58" t="s">
        <v>451</v>
      </c>
      <c r="I8285" s="59">
        <v>11.99</v>
      </c>
      <c r="J8285">
        <v>1</v>
      </c>
      <c r="K8285" s="191"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4.9800000000000004</v>
      </c>
      <c r="L8285" s="192" t="str">
        <f t="shared" si="129"/>
        <v>Wine750</v>
      </c>
      <c r="M8285" s="191">
        <f>VLOOKUP(L8285,'Slope %'!C:D,2,0)</f>
        <v>0.1</v>
      </c>
    </row>
    <row r="8286" spans="1:13" x14ac:dyDescent="0.25">
      <c r="A8286">
        <v>286187</v>
      </c>
      <c r="B8286" s="58" t="s">
        <v>6470</v>
      </c>
      <c r="C8286" s="58" t="s">
        <v>423</v>
      </c>
      <c r="D8286" s="58" t="s">
        <v>476</v>
      </c>
      <c r="E8286" s="58">
        <v>1500</v>
      </c>
      <c r="F8286" s="58">
        <v>6</v>
      </c>
      <c r="G8286" s="59">
        <v>12</v>
      </c>
      <c r="H8286" s="58" t="s">
        <v>431</v>
      </c>
      <c r="I8286" s="59">
        <v>19.989999999999998</v>
      </c>
      <c r="J8286">
        <v>1</v>
      </c>
      <c r="K8286" s="191"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14.05</v>
      </c>
      <c r="L8286" s="192" t="str">
        <f t="shared" si="129"/>
        <v>Wine1500</v>
      </c>
      <c r="M8286" s="191">
        <f>VLOOKUP(L8286,'Slope %'!C:D,2,0)</f>
        <v>7.0000000000000007E-2</v>
      </c>
    </row>
    <row r="8287" spans="1:13" x14ac:dyDescent="0.25">
      <c r="A8287">
        <v>286377</v>
      </c>
      <c r="B8287" s="58" t="s">
        <v>6471</v>
      </c>
      <c r="C8287" s="58" t="s">
        <v>423</v>
      </c>
      <c r="D8287" s="58" t="s">
        <v>520</v>
      </c>
      <c r="E8287" s="58">
        <v>750</v>
      </c>
      <c r="F8287" s="58">
        <v>12</v>
      </c>
      <c r="G8287" s="59">
        <v>12</v>
      </c>
      <c r="H8287" s="58" t="s">
        <v>6424</v>
      </c>
      <c r="I8287" s="59">
        <v>25.99</v>
      </c>
      <c r="J8287">
        <v>1</v>
      </c>
      <c r="K8287" s="191"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7.03</v>
      </c>
      <c r="L8287" s="192" t="str">
        <f t="shared" si="129"/>
        <v>Wine750</v>
      </c>
      <c r="M8287" s="191">
        <f>VLOOKUP(L8287,'Slope %'!C:D,2,0)</f>
        <v>0.1</v>
      </c>
    </row>
    <row r="8288" spans="1:13" x14ac:dyDescent="0.25">
      <c r="A8288">
        <v>286807</v>
      </c>
      <c r="B8288" s="58" t="s">
        <v>6472</v>
      </c>
      <c r="C8288" s="58" t="s">
        <v>414</v>
      </c>
      <c r="D8288" s="58" t="s">
        <v>636</v>
      </c>
      <c r="E8288" s="58">
        <v>750</v>
      </c>
      <c r="F8288" s="58">
        <v>6</v>
      </c>
      <c r="G8288" s="59">
        <v>40</v>
      </c>
      <c r="H8288" s="58" t="s">
        <v>586</v>
      </c>
      <c r="I8288" s="59">
        <v>31.99</v>
      </c>
      <c r="J8288">
        <v>1</v>
      </c>
      <c r="K8288" s="191"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23.42</v>
      </c>
      <c r="L8288" s="192" t="str">
        <f t="shared" si="129"/>
        <v>Spirits750</v>
      </c>
      <c r="M8288" s="191">
        <f>VLOOKUP(L8288,'Slope %'!C:D,2,0)</f>
        <v>7.0000000000000007E-2</v>
      </c>
    </row>
    <row r="8289" spans="1:13" x14ac:dyDescent="0.25">
      <c r="A8289">
        <v>287805</v>
      </c>
      <c r="B8289" s="58" t="s">
        <v>6473</v>
      </c>
      <c r="C8289" s="58" t="s">
        <v>423</v>
      </c>
      <c r="D8289" s="58" t="s">
        <v>476</v>
      </c>
      <c r="E8289" s="58">
        <v>750</v>
      </c>
      <c r="F8289" s="58">
        <v>12</v>
      </c>
      <c r="G8289" s="59">
        <v>14</v>
      </c>
      <c r="H8289" s="58" t="s">
        <v>421</v>
      </c>
      <c r="I8289" s="59">
        <v>21.99</v>
      </c>
      <c r="J8289">
        <v>1</v>
      </c>
      <c r="K8289" s="191"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8.1999999999999993</v>
      </c>
      <c r="L8289" s="192" t="str">
        <f t="shared" si="129"/>
        <v>Wine750</v>
      </c>
      <c r="M8289" s="191">
        <f>VLOOKUP(L8289,'Slope %'!C:D,2,0)</f>
        <v>0.1</v>
      </c>
    </row>
    <row r="8290" spans="1:13" x14ac:dyDescent="0.25">
      <c r="A8290">
        <v>288563</v>
      </c>
      <c r="B8290" s="58" t="s">
        <v>413</v>
      </c>
      <c r="C8290" s="58" t="s">
        <v>414</v>
      </c>
      <c r="D8290" s="58" t="s">
        <v>415</v>
      </c>
      <c r="E8290" s="58">
        <v>3000</v>
      </c>
      <c r="F8290" s="58">
        <v>1</v>
      </c>
      <c r="G8290" s="59">
        <v>40</v>
      </c>
      <c r="H8290" s="58" t="s">
        <v>416</v>
      </c>
      <c r="I8290" s="59">
        <v>124.99</v>
      </c>
      <c r="J8290">
        <v>1</v>
      </c>
      <c r="K8290" s="191"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93.68</v>
      </c>
      <c r="L8290" s="192" t="str">
        <f t="shared" si="129"/>
        <v>Spirits3000</v>
      </c>
      <c r="M8290" s="191">
        <f>VLOOKUP(L8290,'Slope %'!C:D,2,0)</f>
        <v>0.03</v>
      </c>
    </row>
    <row r="8291" spans="1:13" x14ac:dyDescent="0.25">
      <c r="A8291">
        <v>288670</v>
      </c>
      <c r="B8291" s="58" t="s">
        <v>6474</v>
      </c>
      <c r="C8291" s="58" t="s">
        <v>423</v>
      </c>
      <c r="D8291" s="58" t="s">
        <v>520</v>
      </c>
      <c r="E8291" s="58">
        <v>750</v>
      </c>
      <c r="F8291" s="58">
        <v>12</v>
      </c>
      <c r="G8291" s="59">
        <v>8.5</v>
      </c>
      <c r="H8291" s="58" t="s">
        <v>521</v>
      </c>
      <c r="I8291" s="59">
        <v>18.989999999999998</v>
      </c>
      <c r="J8291">
        <v>1</v>
      </c>
      <c r="K8291" s="191"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4.9800000000000004</v>
      </c>
      <c r="L8291" s="192" t="str">
        <f t="shared" si="129"/>
        <v>Wine750</v>
      </c>
      <c r="M8291" s="191">
        <f>VLOOKUP(L8291,'Slope %'!C:D,2,0)</f>
        <v>0.1</v>
      </c>
    </row>
    <row r="8292" spans="1:13" x14ac:dyDescent="0.25">
      <c r="A8292">
        <v>288944</v>
      </c>
      <c r="B8292" s="58" t="s">
        <v>6475</v>
      </c>
      <c r="C8292" s="58" t="s">
        <v>423</v>
      </c>
      <c r="D8292" s="58" t="s">
        <v>436</v>
      </c>
      <c r="E8292" s="58">
        <v>750</v>
      </c>
      <c r="F8292" s="58">
        <v>12</v>
      </c>
      <c r="G8292" s="59">
        <v>14.5</v>
      </c>
      <c r="H8292" s="58" t="s">
        <v>421</v>
      </c>
      <c r="I8292" s="59">
        <v>59.99</v>
      </c>
      <c r="J8292">
        <v>1</v>
      </c>
      <c r="K8292" s="191"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8.49</v>
      </c>
      <c r="L8292" s="192" t="str">
        <f t="shared" si="129"/>
        <v>Wine750</v>
      </c>
      <c r="M8292" s="191">
        <f>VLOOKUP(L8292,'Slope %'!C:D,2,0)</f>
        <v>0.1</v>
      </c>
    </row>
    <row r="8293" spans="1:13" x14ac:dyDescent="0.25">
      <c r="A8293">
        <v>290403</v>
      </c>
      <c r="B8293" s="58" t="s">
        <v>6476</v>
      </c>
      <c r="C8293" s="58" t="s">
        <v>414</v>
      </c>
      <c r="D8293" s="58" t="s">
        <v>552</v>
      </c>
      <c r="E8293" s="58">
        <v>750</v>
      </c>
      <c r="F8293" s="58">
        <v>12</v>
      </c>
      <c r="G8293" s="59">
        <v>38</v>
      </c>
      <c r="H8293" s="58" t="s">
        <v>448</v>
      </c>
      <c r="I8293" s="59">
        <v>29.94</v>
      </c>
      <c r="J8293">
        <v>1</v>
      </c>
      <c r="K8293" s="191"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22.25</v>
      </c>
      <c r="L8293" s="192" t="str">
        <f t="shared" si="129"/>
        <v>Spirits750</v>
      </c>
      <c r="M8293" s="191">
        <f>VLOOKUP(L8293,'Slope %'!C:D,2,0)</f>
        <v>7.0000000000000007E-2</v>
      </c>
    </row>
    <row r="8294" spans="1:13" x14ac:dyDescent="0.25">
      <c r="A8294">
        <v>293043</v>
      </c>
      <c r="B8294" s="58" t="s">
        <v>4748</v>
      </c>
      <c r="C8294" s="58" t="s">
        <v>423</v>
      </c>
      <c r="D8294" s="58" t="s">
        <v>465</v>
      </c>
      <c r="E8294" s="58">
        <v>750</v>
      </c>
      <c r="F8294" s="58">
        <v>12</v>
      </c>
      <c r="G8294" s="59">
        <v>13</v>
      </c>
      <c r="H8294" s="58" t="s">
        <v>445</v>
      </c>
      <c r="I8294" s="59">
        <v>21.99</v>
      </c>
      <c r="J8294">
        <v>1</v>
      </c>
      <c r="K8294" s="191"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7.61</v>
      </c>
      <c r="L8294" s="192" t="str">
        <f t="shared" si="129"/>
        <v>Wine750</v>
      </c>
      <c r="M8294" s="191">
        <f>VLOOKUP(L8294,'Slope %'!C:D,2,0)</f>
        <v>0.1</v>
      </c>
    </row>
    <row r="8295" spans="1:13" x14ac:dyDescent="0.25">
      <c r="A8295">
        <v>293068</v>
      </c>
      <c r="B8295" s="58" t="s">
        <v>6364</v>
      </c>
      <c r="C8295" s="58" t="s">
        <v>414</v>
      </c>
      <c r="D8295" s="58" t="s">
        <v>715</v>
      </c>
      <c r="E8295" s="58">
        <v>375</v>
      </c>
      <c r="F8295" s="58">
        <v>24</v>
      </c>
      <c r="G8295" s="59">
        <v>35</v>
      </c>
      <c r="H8295" s="58" t="s">
        <v>421</v>
      </c>
      <c r="I8295" s="59">
        <v>15.49</v>
      </c>
      <c r="J8295">
        <v>1</v>
      </c>
      <c r="K8295" s="191"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11.64</v>
      </c>
      <c r="L8295" s="192" t="str">
        <f t="shared" si="129"/>
        <v>Spirits375</v>
      </c>
      <c r="M8295" s="191">
        <f>VLOOKUP(L8295,'Slope %'!C:D,2,0)</f>
        <v>0.1</v>
      </c>
    </row>
    <row r="8296" spans="1:13" x14ac:dyDescent="0.25">
      <c r="A8296">
        <v>293787</v>
      </c>
      <c r="B8296" s="58" t="s">
        <v>6477</v>
      </c>
      <c r="C8296" s="58" t="s">
        <v>410</v>
      </c>
      <c r="D8296" s="58" t="s">
        <v>411</v>
      </c>
      <c r="E8296" s="58">
        <v>330</v>
      </c>
      <c r="F8296" s="58">
        <v>24</v>
      </c>
      <c r="G8296" s="59">
        <v>4.5</v>
      </c>
      <c r="H8296" s="58" t="s">
        <v>6478</v>
      </c>
      <c r="I8296" s="59">
        <v>2.2200000000000002</v>
      </c>
      <c r="J8296">
        <v>1</v>
      </c>
      <c r="K8296" s="191"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1.1599999999999999</v>
      </c>
      <c r="L8296" s="192" t="str">
        <f t="shared" si="129"/>
        <v>Beer330</v>
      </c>
      <c r="M8296" s="191">
        <f>VLOOKUP(L8296,'Slope %'!C:D,2,0)</f>
        <v>0.12</v>
      </c>
    </row>
    <row r="8297" spans="1:13" x14ac:dyDescent="0.25">
      <c r="A8297">
        <v>294199</v>
      </c>
      <c r="B8297" s="58" t="s">
        <v>6479</v>
      </c>
      <c r="C8297" s="58" t="s">
        <v>414</v>
      </c>
      <c r="D8297" s="58" t="s">
        <v>1210</v>
      </c>
      <c r="E8297" s="58">
        <v>750</v>
      </c>
      <c r="F8297" s="58">
        <v>6</v>
      </c>
      <c r="G8297" s="59">
        <v>45</v>
      </c>
      <c r="H8297" s="58" t="s">
        <v>421</v>
      </c>
      <c r="I8297" s="59">
        <v>54.99</v>
      </c>
      <c r="J8297">
        <v>1</v>
      </c>
      <c r="K8297" s="191"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26.35</v>
      </c>
      <c r="L8297" s="192" t="str">
        <f t="shared" si="129"/>
        <v>Spirits750</v>
      </c>
      <c r="M8297" s="191">
        <f>VLOOKUP(L8297,'Slope %'!C:D,2,0)</f>
        <v>7.0000000000000007E-2</v>
      </c>
    </row>
    <row r="8298" spans="1:13" x14ac:dyDescent="0.25">
      <c r="A8298">
        <v>295287</v>
      </c>
      <c r="B8298" s="58" t="s">
        <v>6480</v>
      </c>
      <c r="C8298" s="58" t="s">
        <v>423</v>
      </c>
      <c r="D8298" s="58" t="s">
        <v>436</v>
      </c>
      <c r="E8298" s="58">
        <v>750</v>
      </c>
      <c r="F8298" s="58">
        <v>12</v>
      </c>
      <c r="G8298" s="59">
        <v>13.5</v>
      </c>
      <c r="H8298" s="58" t="s">
        <v>434</v>
      </c>
      <c r="I8298" s="59">
        <v>16.989999999999998</v>
      </c>
      <c r="J8298">
        <v>1</v>
      </c>
      <c r="K8298" s="191"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7.9</v>
      </c>
      <c r="L8298" s="192" t="str">
        <f t="shared" si="129"/>
        <v>Wine750</v>
      </c>
      <c r="M8298" s="191">
        <f>VLOOKUP(L8298,'Slope %'!C:D,2,0)</f>
        <v>0.1</v>
      </c>
    </row>
    <row r="8299" spans="1:13" x14ac:dyDescent="0.25">
      <c r="A8299">
        <v>296764</v>
      </c>
      <c r="B8299" s="58" t="s">
        <v>6481</v>
      </c>
      <c r="C8299" s="58" t="s">
        <v>414</v>
      </c>
      <c r="D8299" s="58" t="s">
        <v>1757</v>
      </c>
      <c r="E8299" s="58">
        <v>750</v>
      </c>
      <c r="F8299" s="58">
        <v>12</v>
      </c>
      <c r="G8299" s="59">
        <v>40</v>
      </c>
      <c r="H8299" s="58" t="s">
        <v>6482</v>
      </c>
      <c r="I8299" s="59">
        <v>30.74</v>
      </c>
      <c r="J8299">
        <v>1</v>
      </c>
      <c r="K8299" s="191"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23.42</v>
      </c>
      <c r="L8299" s="192" t="str">
        <f t="shared" si="129"/>
        <v>Spirits750</v>
      </c>
      <c r="M8299" s="191">
        <f>VLOOKUP(L8299,'Slope %'!C:D,2,0)</f>
        <v>7.0000000000000007E-2</v>
      </c>
    </row>
    <row r="8300" spans="1:13" x14ac:dyDescent="0.25">
      <c r="A8300">
        <v>298117</v>
      </c>
      <c r="B8300" s="58" t="s">
        <v>6483</v>
      </c>
      <c r="C8300" s="58" t="s">
        <v>423</v>
      </c>
      <c r="D8300" s="58" t="s">
        <v>465</v>
      </c>
      <c r="E8300" s="58">
        <v>750</v>
      </c>
      <c r="F8300" s="58">
        <v>12</v>
      </c>
      <c r="G8300" s="59">
        <v>12.5</v>
      </c>
      <c r="H8300" s="58" t="s">
        <v>496</v>
      </c>
      <c r="I8300" s="59">
        <v>37.99</v>
      </c>
      <c r="J8300">
        <v>1</v>
      </c>
      <c r="K8300" s="191"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7.32</v>
      </c>
      <c r="L8300" s="192" t="str">
        <f t="shared" si="129"/>
        <v>Wine750</v>
      </c>
      <c r="M8300" s="191">
        <f>VLOOKUP(L8300,'Slope %'!C:D,2,0)</f>
        <v>0.1</v>
      </c>
    </row>
    <row r="8301" spans="1:13" x14ac:dyDescent="0.25">
      <c r="A8301">
        <v>298505</v>
      </c>
      <c r="B8301" s="58" t="s">
        <v>6484</v>
      </c>
      <c r="C8301" s="58" t="s">
        <v>423</v>
      </c>
      <c r="D8301" s="58" t="s">
        <v>436</v>
      </c>
      <c r="E8301" s="58">
        <v>750</v>
      </c>
      <c r="F8301" s="58">
        <v>12</v>
      </c>
      <c r="G8301" s="59">
        <v>13</v>
      </c>
      <c r="H8301" s="58" t="s">
        <v>437</v>
      </c>
      <c r="I8301" s="59">
        <v>14.99</v>
      </c>
      <c r="J8301">
        <v>1</v>
      </c>
      <c r="K8301" s="191"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7.61</v>
      </c>
      <c r="L8301" s="192" t="str">
        <f t="shared" si="129"/>
        <v>Wine750</v>
      </c>
      <c r="M8301" s="191">
        <f>VLOOKUP(L8301,'Slope %'!C:D,2,0)</f>
        <v>0.1</v>
      </c>
    </row>
    <row r="8302" spans="1:13" x14ac:dyDescent="0.25">
      <c r="A8302">
        <v>299404</v>
      </c>
      <c r="B8302" s="58" t="s">
        <v>6485</v>
      </c>
      <c r="C8302" s="58" t="s">
        <v>423</v>
      </c>
      <c r="D8302" s="58" t="s">
        <v>424</v>
      </c>
      <c r="E8302" s="58">
        <v>750</v>
      </c>
      <c r="F8302" s="58">
        <v>12</v>
      </c>
      <c r="G8302" s="59">
        <v>8</v>
      </c>
      <c r="H8302" s="58" t="s">
        <v>496</v>
      </c>
      <c r="I8302" s="59">
        <v>16.989999999999998</v>
      </c>
      <c r="J8302">
        <v>1</v>
      </c>
      <c r="K8302" s="191"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4.68</v>
      </c>
      <c r="L8302" s="192" t="str">
        <f t="shared" si="129"/>
        <v>Wine750</v>
      </c>
      <c r="M8302" s="191">
        <f>VLOOKUP(L8302,'Slope %'!C:D,2,0)</f>
        <v>0.1</v>
      </c>
    </row>
    <row r="8303" spans="1:13" x14ac:dyDescent="0.25">
      <c r="A8303">
        <v>300673</v>
      </c>
      <c r="B8303" s="58" t="s">
        <v>6486</v>
      </c>
      <c r="C8303" s="58" t="s">
        <v>423</v>
      </c>
      <c r="D8303" s="58" t="s">
        <v>436</v>
      </c>
      <c r="E8303" s="58">
        <v>750</v>
      </c>
      <c r="F8303" s="58">
        <v>12</v>
      </c>
      <c r="G8303" s="59">
        <v>14</v>
      </c>
      <c r="H8303" s="58" t="s">
        <v>471</v>
      </c>
      <c r="I8303" s="59">
        <v>31.99</v>
      </c>
      <c r="J8303">
        <v>1</v>
      </c>
      <c r="K8303" s="191"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8.1999999999999993</v>
      </c>
      <c r="L8303" s="192" t="str">
        <f t="shared" si="129"/>
        <v>Wine750</v>
      </c>
      <c r="M8303" s="191">
        <f>VLOOKUP(L8303,'Slope %'!C:D,2,0)</f>
        <v>0.1</v>
      </c>
    </row>
    <row r="8304" spans="1:13" x14ac:dyDescent="0.25">
      <c r="A8304">
        <v>301507</v>
      </c>
      <c r="B8304" s="58" t="s">
        <v>6487</v>
      </c>
      <c r="C8304" s="58" t="s">
        <v>423</v>
      </c>
      <c r="D8304" s="58" t="s">
        <v>476</v>
      </c>
      <c r="E8304" s="58">
        <v>750</v>
      </c>
      <c r="F8304" s="58">
        <v>12</v>
      </c>
      <c r="G8304" s="59">
        <v>13.5</v>
      </c>
      <c r="H8304" s="58" t="s">
        <v>521</v>
      </c>
      <c r="I8304" s="59">
        <v>21.99</v>
      </c>
      <c r="J8304">
        <v>1</v>
      </c>
      <c r="K8304" s="191"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7.9</v>
      </c>
      <c r="L8304" s="192" t="str">
        <f t="shared" si="129"/>
        <v>Wine750</v>
      </c>
      <c r="M8304" s="191">
        <f>VLOOKUP(L8304,'Slope %'!C:D,2,0)</f>
        <v>0.1</v>
      </c>
    </row>
    <row r="8305" spans="1:13" x14ac:dyDescent="0.25">
      <c r="A8305">
        <v>302349</v>
      </c>
      <c r="B8305" s="58" t="s">
        <v>6488</v>
      </c>
      <c r="C8305" s="58" t="s">
        <v>423</v>
      </c>
      <c r="D8305" s="58" t="s">
        <v>538</v>
      </c>
      <c r="E8305" s="58">
        <v>750</v>
      </c>
      <c r="F8305" s="58">
        <v>12</v>
      </c>
      <c r="G8305" s="59">
        <v>13.5</v>
      </c>
      <c r="H8305" s="58" t="s">
        <v>586</v>
      </c>
      <c r="I8305" s="59">
        <v>16.989999999999998</v>
      </c>
      <c r="J8305">
        <v>1</v>
      </c>
      <c r="K8305" s="191"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7.9</v>
      </c>
      <c r="L8305" s="192" t="str">
        <f t="shared" si="129"/>
        <v>Wine750</v>
      </c>
      <c r="M8305" s="191">
        <f>VLOOKUP(L8305,'Slope %'!C:D,2,0)</f>
        <v>0.1</v>
      </c>
    </row>
    <row r="8306" spans="1:13" x14ac:dyDescent="0.25">
      <c r="A8306">
        <v>303644</v>
      </c>
      <c r="B8306" s="58" t="s">
        <v>6489</v>
      </c>
      <c r="C8306" s="58" t="s">
        <v>423</v>
      </c>
      <c r="D8306" s="58" t="s">
        <v>639</v>
      </c>
      <c r="E8306" s="58">
        <v>750</v>
      </c>
      <c r="F8306" s="58">
        <v>12</v>
      </c>
      <c r="G8306" s="59">
        <v>14.5</v>
      </c>
      <c r="H8306" s="58" t="s">
        <v>421</v>
      </c>
      <c r="I8306" s="59">
        <v>59.99</v>
      </c>
      <c r="J8306">
        <v>1</v>
      </c>
      <c r="K8306" s="191"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8.49</v>
      </c>
      <c r="L8306" s="192" t="str">
        <f t="shared" si="129"/>
        <v>Wine750</v>
      </c>
      <c r="M8306" s="191">
        <f>VLOOKUP(L8306,'Slope %'!C:D,2,0)</f>
        <v>0.1</v>
      </c>
    </row>
    <row r="8307" spans="1:13" x14ac:dyDescent="0.25">
      <c r="A8307">
        <v>303800</v>
      </c>
      <c r="B8307" s="58" t="s">
        <v>6490</v>
      </c>
      <c r="C8307" s="58" t="s">
        <v>423</v>
      </c>
      <c r="D8307" s="58" t="s">
        <v>436</v>
      </c>
      <c r="E8307" s="58">
        <v>750</v>
      </c>
      <c r="F8307" s="58">
        <v>12</v>
      </c>
      <c r="G8307" s="59">
        <v>13</v>
      </c>
      <c r="H8307" s="58" t="s">
        <v>425</v>
      </c>
      <c r="I8307" s="59">
        <v>26.99</v>
      </c>
      <c r="J8307">
        <v>1</v>
      </c>
      <c r="K8307" s="191"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7.61</v>
      </c>
      <c r="L8307" s="192" t="str">
        <f t="shared" si="129"/>
        <v>Wine750</v>
      </c>
      <c r="M8307" s="191">
        <f>VLOOKUP(L8307,'Slope %'!C:D,2,0)</f>
        <v>0.1</v>
      </c>
    </row>
    <row r="8308" spans="1:13" x14ac:dyDescent="0.25">
      <c r="A8308">
        <v>304469</v>
      </c>
      <c r="B8308" s="58" t="s">
        <v>6491</v>
      </c>
      <c r="C8308" s="58" t="s">
        <v>423</v>
      </c>
      <c r="D8308" s="58" t="s">
        <v>465</v>
      </c>
      <c r="E8308" s="58">
        <v>750</v>
      </c>
      <c r="F8308" s="58">
        <v>12</v>
      </c>
      <c r="G8308" s="59">
        <v>13</v>
      </c>
      <c r="H8308" s="58" t="s">
        <v>437</v>
      </c>
      <c r="I8308" s="59">
        <v>44.99</v>
      </c>
      <c r="J8308">
        <v>1</v>
      </c>
      <c r="K8308" s="191"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7.61</v>
      </c>
      <c r="L8308" s="192" t="str">
        <f t="shared" si="129"/>
        <v>Wine750</v>
      </c>
      <c r="M8308" s="191">
        <f>VLOOKUP(L8308,'Slope %'!C:D,2,0)</f>
        <v>0.1</v>
      </c>
    </row>
    <row r="8309" spans="1:13" x14ac:dyDescent="0.25">
      <c r="A8309">
        <v>304931</v>
      </c>
      <c r="B8309" s="58" t="s">
        <v>6492</v>
      </c>
      <c r="C8309" s="58" t="s">
        <v>410</v>
      </c>
      <c r="D8309" s="58" t="s">
        <v>411</v>
      </c>
      <c r="E8309" s="58">
        <v>6390</v>
      </c>
      <c r="F8309" s="58">
        <v>1</v>
      </c>
      <c r="G8309" s="59">
        <v>4.7</v>
      </c>
      <c r="H8309" s="58" t="s">
        <v>412</v>
      </c>
      <c r="I8309" s="59">
        <v>39.99</v>
      </c>
      <c r="J8309">
        <v>18</v>
      </c>
      <c r="K8309" s="191"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23.45</v>
      </c>
      <c r="L8309" s="192" t="str">
        <f t="shared" si="129"/>
        <v>Beer6390</v>
      </c>
      <c r="M8309" s="191">
        <f>VLOOKUP(L8309,'Slope %'!C:D,2,0)</f>
        <v>0.05</v>
      </c>
    </row>
    <row r="8310" spans="1:13" x14ac:dyDescent="0.25">
      <c r="A8310">
        <v>304931</v>
      </c>
      <c r="B8310" s="58" t="s">
        <v>6492</v>
      </c>
      <c r="C8310" s="58" t="s">
        <v>410</v>
      </c>
      <c r="D8310" s="58" t="s">
        <v>411</v>
      </c>
      <c r="E8310" s="58">
        <v>6390</v>
      </c>
      <c r="F8310" s="58">
        <v>1</v>
      </c>
      <c r="G8310" s="59">
        <v>4.7</v>
      </c>
      <c r="H8310" s="58" t="s">
        <v>412</v>
      </c>
      <c r="I8310" s="59">
        <v>39.99</v>
      </c>
      <c r="J8310">
        <v>18</v>
      </c>
      <c r="K8310" s="191"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23.45</v>
      </c>
      <c r="L8310" s="192" t="str">
        <f t="shared" si="129"/>
        <v>Beer6390</v>
      </c>
      <c r="M8310" s="191">
        <f>VLOOKUP(L8310,'Slope %'!C:D,2,0)</f>
        <v>0.05</v>
      </c>
    </row>
    <row r="8311" spans="1:13" x14ac:dyDescent="0.25">
      <c r="A8311">
        <v>305987</v>
      </c>
      <c r="B8311" s="58" t="s">
        <v>6493</v>
      </c>
      <c r="C8311" s="58" t="s">
        <v>423</v>
      </c>
      <c r="D8311" s="58" t="s">
        <v>639</v>
      </c>
      <c r="E8311" s="58">
        <v>750</v>
      </c>
      <c r="F8311" s="58">
        <v>6</v>
      </c>
      <c r="G8311" s="59">
        <v>13.5</v>
      </c>
      <c r="H8311" s="58" t="s">
        <v>456</v>
      </c>
      <c r="I8311" s="59">
        <v>34.99</v>
      </c>
      <c r="J8311">
        <v>1</v>
      </c>
      <c r="K8311" s="191"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7.9</v>
      </c>
      <c r="L8311" s="192" t="str">
        <f t="shared" si="129"/>
        <v>Wine750</v>
      </c>
      <c r="M8311" s="191">
        <f>VLOOKUP(L8311,'Slope %'!C:D,2,0)</f>
        <v>0.1</v>
      </c>
    </row>
    <row r="8312" spans="1:13" x14ac:dyDescent="0.25">
      <c r="A8312">
        <v>307371</v>
      </c>
      <c r="B8312" s="58" t="s">
        <v>6494</v>
      </c>
      <c r="C8312" s="58" t="s">
        <v>673</v>
      </c>
      <c r="D8312" s="58" t="s">
        <v>1398</v>
      </c>
      <c r="E8312" s="58">
        <v>2000</v>
      </c>
      <c r="F8312" s="58">
        <v>8</v>
      </c>
      <c r="G8312" s="59">
        <v>7</v>
      </c>
      <c r="H8312" s="58" t="s">
        <v>474</v>
      </c>
      <c r="I8312" s="59">
        <v>12.95</v>
      </c>
      <c r="J8312">
        <v>1</v>
      </c>
      <c r="K8312" s="191"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10.93</v>
      </c>
      <c r="L8312" s="192" t="str">
        <f t="shared" si="129"/>
        <v>Ready to Drink2000</v>
      </c>
      <c r="M8312" s="191">
        <f>VLOOKUP(L8312,'Slope %'!C:D,2,0)</f>
        <v>0.1</v>
      </c>
    </row>
    <row r="8313" spans="1:13" x14ac:dyDescent="0.25">
      <c r="A8313">
        <v>308056</v>
      </c>
      <c r="B8313" s="58" t="s">
        <v>6495</v>
      </c>
      <c r="C8313" s="58" t="s">
        <v>423</v>
      </c>
      <c r="D8313" s="58" t="s">
        <v>787</v>
      </c>
      <c r="E8313" s="58">
        <v>750</v>
      </c>
      <c r="F8313" s="58">
        <v>6</v>
      </c>
      <c r="G8313" s="59">
        <v>12</v>
      </c>
      <c r="H8313" s="58" t="s">
        <v>445</v>
      </c>
      <c r="I8313" s="59">
        <v>87.99</v>
      </c>
      <c r="J8313">
        <v>1</v>
      </c>
      <c r="K8313" s="191"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7.03</v>
      </c>
      <c r="L8313" s="192" t="str">
        <f t="shared" si="129"/>
        <v>Wine750</v>
      </c>
      <c r="M8313" s="191">
        <f>VLOOKUP(L8313,'Slope %'!C:D,2,0)</f>
        <v>0.1</v>
      </c>
    </row>
    <row r="8314" spans="1:13" x14ac:dyDescent="0.25">
      <c r="A8314">
        <v>308460</v>
      </c>
      <c r="B8314" s="58" t="s">
        <v>6469</v>
      </c>
      <c r="C8314" s="58" t="s">
        <v>423</v>
      </c>
      <c r="D8314" s="58" t="s">
        <v>450</v>
      </c>
      <c r="E8314" s="58">
        <v>1500</v>
      </c>
      <c r="F8314" s="58">
        <v>6</v>
      </c>
      <c r="G8314" s="59">
        <v>8.5</v>
      </c>
      <c r="H8314" s="58" t="s">
        <v>451</v>
      </c>
      <c r="I8314" s="59">
        <v>20.99</v>
      </c>
      <c r="J8314">
        <v>1</v>
      </c>
      <c r="K8314" s="191"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9.9499999999999993</v>
      </c>
      <c r="L8314" s="192" t="str">
        <f t="shared" si="129"/>
        <v>Wine1500</v>
      </c>
      <c r="M8314" s="191">
        <f>VLOOKUP(L8314,'Slope %'!C:D,2,0)</f>
        <v>7.0000000000000007E-2</v>
      </c>
    </row>
    <row r="8315" spans="1:13" x14ac:dyDescent="0.25">
      <c r="A8315">
        <v>309088</v>
      </c>
      <c r="B8315" s="58" t="s">
        <v>6496</v>
      </c>
      <c r="C8315" s="58" t="s">
        <v>414</v>
      </c>
      <c r="D8315" s="58" t="s">
        <v>418</v>
      </c>
      <c r="E8315" s="58">
        <v>750</v>
      </c>
      <c r="F8315" s="58">
        <v>12</v>
      </c>
      <c r="G8315" s="59">
        <v>40</v>
      </c>
      <c r="H8315" s="58" t="s">
        <v>448</v>
      </c>
      <c r="I8315" s="59">
        <v>23.42</v>
      </c>
      <c r="J8315">
        <v>1</v>
      </c>
      <c r="K8315" s="191"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23.42</v>
      </c>
      <c r="L8315" s="192" t="str">
        <f t="shared" si="129"/>
        <v>Spirits750</v>
      </c>
      <c r="M8315" s="191">
        <f>VLOOKUP(L8315,'Slope %'!C:D,2,0)</f>
        <v>7.0000000000000007E-2</v>
      </c>
    </row>
    <row r="8316" spans="1:13" x14ac:dyDescent="0.25">
      <c r="A8316">
        <v>311795</v>
      </c>
      <c r="B8316" s="58" t="s">
        <v>6497</v>
      </c>
      <c r="C8316" s="58" t="s">
        <v>423</v>
      </c>
      <c r="D8316" s="58" t="s">
        <v>436</v>
      </c>
      <c r="E8316" s="58">
        <v>750</v>
      </c>
      <c r="F8316" s="58">
        <v>12</v>
      </c>
      <c r="G8316" s="59">
        <v>13.5</v>
      </c>
      <c r="H8316" s="58" t="s">
        <v>586</v>
      </c>
      <c r="I8316" s="59">
        <v>16.989999999999998</v>
      </c>
      <c r="J8316">
        <v>1</v>
      </c>
      <c r="K8316" s="191"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7.9</v>
      </c>
      <c r="L8316" s="192" t="str">
        <f t="shared" si="129"/>
        <v>Wine750</v>
      </c>
      <c r="M8316" s="191">
        <f>VLOOKUP(L8316,'Slope %'!C:D,2,0)</f>
        <v>0.1</v>
      </c>
    </row>
    <row r="8317" spans="1:13" x14ac:dyDescent="0.25">
      <c r="A8317">
        <v>312801</v>
      </c>
      <c r="B8317" s="58" t="s">
        <v>6498</v>
      </c>
      <c r="C8317" s="58" t="s">
        <v>423</v>
      </c>
      <c r="D8317" s="58" t="s">
        <v>575</v>
      </c>
      <c r="E8317" s="58">
        <v>750</v>
      </c>
      <c r="F8317" s="58">
        <v>12</v>
      </c>
      <c r="G8317" s="59">
        <v>12.5</v>
      </c>
      <c r="H8317" s="58" t="s">
        <v>591</v>
      </c>
      <c r="I8317" s="59">
        <v>18.989999999999998</v>
      </c>
      <c r="J8317">
        <v>1</v>
      </c>
      <c r="K8317" s="191"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7.32</v>
      </c>
      <c r="L8317" s="192" t="str">
        <f t="shared" si="129"/>
        <v>Wine750</v>
      </c>
      <c r="M8317" s="191">
        <f>VLOOKUP(L8317,'Slope %'!C:D,2,0)</f>
        <v>0.1</v>
      </c>
    </row>
    <row r="8318" spans="1:13" x14ac:dyDescent="0.25">
      <c r="A8318">
        <v>313825</v>
      </c>
      <c r="B8318" s="58" t="s">
        <v>6499</v>
      </c>
      <c r="C8318" s="58" t="s">
        <v>423</v>
      </c>
      <c r="D8318" s="58" t="s">
        <v>476</v>
      </c>
      <c r="E8318" s="58">
        <v>750</v>
      </c>
      <c r="F8318" s="58">
        <v>12</v>
      </c>
      <c r="G8318" s="59">
        <v>13.5</v>
      </c>
      <c r="H8318" s="58" t="s">
        <v>496</v>
      </c>
      <c r="I8318" s="59">
        <v>28.99</v>
      </c>
      <c r="J8318">
        <v>1</v>
      </c>
      <c r="K8318" s="191"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7.9</v>
      </c>
      <c r="L8318" s="192" t="str">
        <f t="shared" si="129"/>
        <v>Wine750</v>
      </c>
      <c r="M8318" s="191">
        <f>VLOOKUP(L8318,'Slope %'!C:D,2,0)</f>
        <v>0.1</v>
      </c>
    </row>
    <row r="8319" spans="1:13" x14ac:dyDescent="0.25">
      <c r="A8319">
        <v>314575</v>
      </c>
      <c r="B8319" s="58" t="s">
        <v>6500</v>
      </c>
      <c r="C8319" s="58" t="s">
        <v>423</v>
      </c>
      <c r="D8319" s="58" t="s">
        <v>476</v>
      </c>
      <c r="E8319" s="58">
        <v>750</v>
      </c>
      <c r="F8319" s="58">
        <v>12</v>
      </c>
      <c r="G8319" s="59">
        <v>14.6</v>
      </c>
      <c r="H8319" s="58" t="s">
        <v>586</v>
      </c>
      <c r="I8319" s="59">
        <v>43.99</v>
      </c>
      <c r="J8319">
        <v>1</v>
      </c>
      <c r="K8319" s="191"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8.5500000000000007</v>
      </c>
      <c r="L8319" s="192" t="str">
        <f t="shared" si="129"/>
        <v>Wine750</v>
      </c>
      <c r="M8319" s="191">
        <f>VLOOKUP(L8319,'Slope %'!C:D,2,0)</f>
        <v>0.1</v>
      </c>
    </row>
    <row r="8320" spans="1:13" x14ac:dyDescent="0.25">
      <c r="A8320">
        <v>314906</v>
      </c>
      <c r="B8320" s="58" t="s">
        <v>6501</v>
      </c>
      <c r="C8320" s="58" t="s">
        <v>673</v>
      </c>
      <c r="D8320" s="58" t="s">
        <v>1398</v>
      </c>
      <c r="E8320" s="58">
        <v>2000</v>
      </c>
      <c r="F8320" s="58">
        <v>8</v>
      </c>
      <c r="G8320" s="59">
        <v>7</v>
      </c>
      <c r="H8320" s="58" t="s">
        <v>474</v>
      </c>
      <c r="I8320" s="59">
        <v>12.95</v>
      </c>
      <c r="J8320">
        <v>1</v>
      </c>
      <c r="K8320" s="191"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10.93</v>
      </c>
      <c r="L8320" s="192" t="str">
        <f t="shared" si="129"/>
        <v>Ready to Drink2000</v>
      </c>
      <c r="M8320" s="191">
        <f>VLOOKUP(L8320,'Slope %'!C:D,2,0)</f>
        <v>0.1</v>
      </c>
    </row>
    <row r="8321" spans="1:13" x14ac:dyDescent="0.25">
      <c r="A8321">
        <v>316570</v>
      </c>
      <c r="B8321" s="58" t="s">
        <v>6502</v>
      </c>
      <c r="C8321" s="58" t="s">
        <v>423</v>
      </c>
      <c r="D8321" s="58" t="s">
        <v>465</v>
      </c>
      <c r="E8321" s="58">
        <v>750</v>
      </c>
      <c r="F8321" s="58">
        <v>12</v>
      </c>
      <c r="G8321" s="59">
        <v>12.5</v>
      </c>
      <c r="H8321" s="58" t="s">
        <v>553</v>
      </c>
      <c r="I8321" s="59">
        <v>22.49</v>
      </c>
      <c r="J8321">
        <v>1</v>
      </c>
      <c r="K8321" s="191"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7.32</v>
      </c>
      <c r="L8321" s="192" t="str">
        <f t="shared" si="129"/>
        <v>Wine750</v>
      </c>
      <c r="M8321" s="191">
        <f>VLOOKUP(L8321,'Slope %'!C:D,2,0)</f>
        <v>0.1</v>
      </c>
    </row>
    <row r="8322" spans="1:13" x14ac:dyDescent="0.25">
      <c r="A8322">
        <v>316844</v>
      </c>
      <c r="B8322" s="58" t="s">
        <v>1005</v>
      </c>
      <c r="C8322" s="58" t="s">
        <v>414</v>
      </c>
      <c r="D8322" s="58" t="s">
        <v>460</v>
      </c>
      <c r="E8322" s="58">
        <v>750</v>
      </c>
      <c r="F8322" s="58">
        <v>12</v>
      </c>
      <c r="G8322" s="59">
        <v>40</v>
      </c>
      <c r="H8322" s="58" t="s">
        <v>428</v>
      </c>
      <c r="I8322" s="59">
        <v>30.99</v>
      </c>
      <c r="J8322">
        <v>1</v>
      </c>
      <c r="K8322" s="191"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23.42</v>
      </c>
      <c r="L8322" s="192" t="str">
        <f t="shared" si="129"/>
        <v>Spirits750</v>
      </c>
      <c r="M8322" s="191">
        <f>VLOOKUP(L8322,'Slope %'!C:D,2,0)</f>
        <v>7.0000000000000007E-2</v>
      </c>
    </row>
    <row r="8323" spans="1:13" x14ac:dyDescent="0.25">
      <c r="A8323">
        <v>317057</v>
      </c>
      <c r="B8323" s="58" t="s">
        <v>6503</v>
      </c>
      <c r="C8323" s="58" t="s">
        <v>423</v>
      </c>
      <c r="D8323" s="58" t="s">
        <v>436</v>
      </c>
      <c r="E8323" s="58">
        <v>750</v>
      </c>
      <c r="F8323" s="58">
        <v>12</v>
      </c>
      <c r="G8323" s="59">
        <v>15</v>
      </c>
      <c r="H8323" s="58" t="s">
        <v>483</v>
      </c>
      <c r="I8323" s="59">
        <v>69.989999999999995</v>
      </c>
      <c r="J8323">
        <v>1</v>
      </c>
      <c r="K8323" s="191"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8.7799999999999994</v>
      </c>
      <c r="L8323" s="192" t="str">
        <f t="shared" ref="L8323:L8386" si="130">(_xlfn.CONCAT(C8323,E8323))</f>
        <v>Wine750</v>
      </c>
      <c r="M8323" s="191">
        <f>VLOOKUP(L8323,'Slope %'!C:D,2,0)</f>
        <v>0.1</v>
      </c>
    </row>
    <row r="8324" spans="1:13" x14ac:dyDescent="0.25">
      <c r="A8324">
        <v>318667</v>
      </c>
      <c r="B8324" s="58" t="s">
        <v>6504</v>
      </c>
      <c r="C8324" s="58" t="s">
        <v>423</v>
      </c>
      <c r="D8324" s="58" t="s">
        <v>602</v>
      </c>
      <c r="E8324" s="58">
        <v>750</v>
      </c>
      <c r="F8324" s="58">
        <v>12</v>
      </c>
      <c r="G8324" s="59">
        <v>13.5</v>
      </c>
      <c r="H8324" s="58" t="s">
        <v>451</v>
      </c>
      <c r="I8324" s="59">
        <v>19.989999999999998</v>
      </c>
      <c r="J8324">
        <v>1</v>
      </c>
      <c r="K8324" s="191"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7.9</v>
      </c>
      <c r="L8324" s="192" t="str">
        <f t="shared" si="130"/>
        <v>Wine750</v>
      </c>
      <c r="M8324" s="191">
        <f>VLOOKUP(L8324,'Slope %'!C:D,2,0)</f>
        <v>0.1</v>
      </c>
    </row>
    <row r="8325" spans="1:13" x14ac:dyDescent="0.25">
      <c r="A8325">
        <v>321158</v>
      </c>
      <c r="B8325" s="58" t="s">
        <v>6505</v>
      </c>
      <c r="C8325" s="58" t="s">
        <v>423</v>
      </c>
      <c r="D8325" s="58" t="s">
        <v>467</v>
      </c>
      <c r="E8325" s="58">
        <v>1500</v>
      </c>
      <c r="F8325" s="58">
        <v>6</v>
      </c>
      <c r="G8325" s="59">
        <v>10.5</v>
      </c>
      <c r="H8325" s="58" t="s">
        <v>451</v>
      </c>
      <c r="I8325" s="59">
        <v>19.989999999999998</v>
      </c>
      <c r="J8325">
        <v>1</v>
      </c>
      <c r="K8325" s="191"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12.3</v>
      </c>
      <c r="L8325" s="192" t="str">
        <f t="shared" si="130"/>
        <v>Wine1500</v>
      </c>
      <c r="M8325" s="191">
        <f>VLOOKUP(L8325,'Slope %'!C:D,2,0)</f>
        <v>7.0000000000000007E-2</v>
      </c>
    </row>
    <row r="8326" spans="1:13" x14ac:dyDescent="0.25">
      <c r="A8326">
        <v>321208</v>
      </c>
      <c r="B8326" s="58" t="s">
        <v>6506</v>
      </c>
      <c r="C8326" s="58" t="s">
        <v>414</v>
      </c>
      <c r="D8326" s="58" t="s">
        <v>415</v>
      </c>
      <c r="E8326" s="58">
        <v>750</v>
      </c>
      <c r="F8326" s="58">
        <v>12</v>
      </c>
      <c r="G8326" s="59">
        <v>40</v>
      </c>
      <c r="H8326" s="58" t="s">
        <v>419</v>
      </c>
      <c r="I8326" s="59">
        <v>62.99</v>
      </c>
      <c r="J8326">
        <v>1</v>
      </c>
      <c r="K8326" s="191"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23.42</v>
      </c>
      <c r="L8326" s="192" t="str">
        <f t="shared" si="130"/>
        <v>Spirits750</v>
      </c>
      <c r="M8326" s="191">
        <f>VLOOKUP(L8326,'Slope %'!C:D,2,0)</f>
        <v>7.0000000000000007E-2</v>
      </c>
    </row>
    <row r="8327" spans="1:13" x14ac:dyDescent="0.25">
      <c r="A8327">
        <v>321588</v>
      </c>
      <c r="B8327" s="58" t="s">
        <v>6507</v>
      </c>
      <c r="C8327" s="58" t="s">
        <v>423</v>
      </c>
      <c r="D8327" s="58" t="s">
        <v>433</v>
      </c>
      <c r="E8327" s="58">
        <v>750</v>
      </c>
      <c r="F8327" s="58">
        <v>12</v>
      </c>
      <c r="G8327" s="59">
        <v>12.9</v>
      </c>
      <c r="H8327" s="58" t="s">
        <v>425</v>
      </c>
      <c r="I8327" s="59">
        <v>25.99</v>
      </c>
      <c r="J8327">
        <v>1</v>
      </c>
      <c r="K8327" s="191"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7.55</v>
      </c>
      <c r="L8327" s="192" t="str">
        <f t="shared" si="130"/>
        <v>Wine750</v>
      </c>
      <c r="M8327" s="191">
        <f>VLOOKUP(L8327,'Slope %'!C:D,2,0)</f>
        <v>0.1</v>
      </c>
    </row>
    <row r="8328" spans="1:13" x14ac:dyDescent="0.25">
      <c r="A8328">
        <v>321646</v>
      </c>
      <c r="B8328" s="58" t="s">
        <v>6508</v>
      </c>
      <c r="C8328" s="58" t="s">
        <v>423</v>
      </c>
      <c r="D8328" s="58" t="s">
        <v>467</v>
      </c>
      <c r="E8328" s="58">
        <v>750</v>
      </c>
      <c r="F8328" s="58">
        <v>12</v>
      </c>
      <c r="G8328" s="59">
        <v>12.3</v>
      </c>
      <c r="H8328" s="58" t="s">
        <v>425</v>
      </c>
      <c r="I8328" s="59">
        <v>16.989999999999998</v>
      </c>
      <c r="J8328">
        <v>1</v>
      </c>
      <c r="K8328" s="191"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7.2</v>
      </c>
      <c r="L8328" s="192" t="str">
        <f t="shared" si="130"/>
        <v>Wine750</v>
      </c>
      <c r="M8328" s="191">
        <f>VLOOKUP(L8328,'Slope %'!C:D,2,0)</f>
        <v>0.1</v>
      </c>
    </row>
    <row r="8329" spans="1:13" x14ac:dyDescent="0.25">
      <c r="A8329">
        <v>322537</v>
      </c>
      <c r="B8329" s="58" t="s">
        <v>6496</v>
      </c>
      <c r="C8329" s="58" t="s">
        <v>414</v>
      </c>
      <c r="D8329" s="58" t="s">
        <v>418</v>
      </c>
      <c r="E8329" s="58">
        <v>1750</v>
      </c>
      <c r="F8329" s="58">
        <v>6</v>
      </c>
      <c r="G8329" s="59">
        <v>40</v>
      </c>
      <c r="H8329" s="58" t="s">
        <v>448</v>
      </c>
      <c r="I8329" s="59">
        <v>55.31</v>
      </c>
      <c r="J8329">
        <v>1</v>
      </c>
      <c r="K8329" s="191"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54.65</v>
      </c>
      <c r="L8329" s="192" t="str">
        <f t="shared" si="130"/>
        <v>Spirits1750</v>
      </c>
      <c r="M8329" s="191">
        <f>VLOOKUP(L8329,'Slope %'!C:D,2,0)</f>
        <v>0.03</v>
      </c>
    </row>
    <row r="8330" spans="1:13" x14ac:dyDescent="0.25">
      <c r="A8330">
        <v>322586</v>
      </c>
      <c r="B8330" s="58" t="s">
        <v>6509</v>
      </c>
      <c r="C8330" s="58" t="s">
        <v>423</v>
      </c>
      <c r="D8330" s="58" t="s">
        <v>476</v>
      </c>
      <c r="E8330" s="58">
        <v>750</v>
      </c>
      <c r="F8330" s="58">
        <v>12</v>
      </c>
      <c r="G8330" s="59">
        <v>14</v>
      </c>
      <c r="H8330" s="58" t="s">
        <v>591</v>
      </c>
      <c r="I8330" s="59">
        <v>24.99</v>
      </c>
      <c r="J8330">
        <v>1</v>
      </c>
      <c r="K8330" s="191"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8.1999999999999993</v>
      </c>
      <c r="L8330" s="192" t="str">
        <f t="shared" si="130"/>
        <v>Wine750</v>
      </c>
      <c r="M8330" s="191">
        <f>VLOOKUP(L8330,'Slope %'!C:D,2,0)</f>
        <v>0.1</v>
      </c>
    </row>
    <row r="8331" spans="1:13" x14ac:dyDescent="0.25">
      <c r="A8331">
        <v>323444</v>
      </c>
      <c r="B8331" s="58" t="s">
        <v>6510</v>
      </c>
      <c r="C8331" s="58" t="s">
        <v>423</v>
      </c>
      <c r="D8331" s="58" t="s">
        <v>495</v>
      </c>
      <c r="E8331" s="58">
        <v>750</v>
      </c>
      <c r="F8331" s="58">
        <v>12</v>
      </c>
      <c r="G8331" s="59">
        <v>13</v>
      </c>
      <c r="H8331" s="58" t="s">
        <v>474</v>
      </c>
      <c r="I8331" s="59">
        <v>18.989999999999998</v>
      </c>
      <c r="J8331">
        <v>1</v>
      </c>
      <c r="K8331" s="191"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7.61</v>
      </c>
      <c r="L8331" s="192" t="str">
        <f t="shared" si="130"/>
        <v>Wine750</v>
      </c>
      <c r="M8331" s="191">
        <f>VLOOKUP(L8331,'Slope %'!C:D,2,0)</f>
        <v>0.1</v>
      </c>
    </row>
    <row r="8332" spans="1:13" x14ac:dyDescent="0.25">
      <c r="A8332">
        <v>323972</v>
      </c>
      <c r="B8332" s="58" t="s">
        <v>6511</v>
      </c>
      <c r="C8332" s="58" t="s">
        <v>414</v>
      </c>
      <c r="D8332" s="58" t="s">
        <v>1214</v>
      </c>
      <c r="E8332" s="58">
        <v>750</v>
      </c>
      <c r="F8332" s="58">
        <v>12</v>
      </c>
      <c r="G8332" s="59">
        <v>38</v>
      </c>
      <c r="H8332" s="58" t="s">
        <v>445</v>
      </c>
      <c r="I8332" s="59">
        <v>28.99</v>
      </c>
      <c r="J8332">
        <v>1</v>
      </c>
      <c r="K8332" s="191"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22.25</v>
      </c>
      <c r="L8332" s="192" t="str">
        <f t="shared" si="130"/>
        <v>Spirits750</v>
      </c>
      <c r="M8332" s="191">
        <f>VLOOKUP(L8332,'Slope %'!C:D,2,0)</f>
        <v>7.0000000000000007E-2</v>
      </c>
    </row>
    <row r="8333" spans="1:13" x14ac:dyDescent="0.25">
      <c r="A8333">
        <v>324459</v>
      </c>
      <c r="B8333" s="58" t="s">
        <v>6512</v>
      </c>
      <c r="C8333" s="58" t="s">
        <v>423</v>
      </c>
      <c r="D8333" s="58" t="s">
        <v>444</v>
      </c>
      <c r="E8333" s="58">
        <v>750</v>
      </c>
      <c r="F8333" s="58">
        <v>12</v>
      </c>
      <c r="G8333" s="59">
        <v>17</v>
      </c>
      <c r="H8333" s="58" t="s">
        <v>451</v>
      </c>
      <c r="I8333" s="59">
        <v>9.9499999999999993</v>
      </c>
      <c r="J8333">
        <v>1</v>
      </c>
      <c r="K8333" s="191"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9.9499999999999993</v>
      </c>
      <c r="L8333" s="192" t="str">
        <f t="shared" si="130"/>
        <v>Wine750</v>
      </c>
      <c r="M8333" s="191">
        <f>VLOOKUP(L8333,'Slope %'!C:D,2,0)</f>
        <v>0.1</v>
      </c>
    </row>
    <row r="8334" spans="1:13" x14ac:dyDescent="0.25">
      <c r="A8334">
        <v>326009</v>
      </c>
      <c r="B8334" s="58" t="s">
        <v>6513</v>
      </c>
      <c r="C8334" s="58" t="s">
        <v>414</v>
      </c>
      <c r="D8334" s="58" t="s">
        <v>810</v>
      </c>
      <c r="E8334" s="58">
        <v>750</v>
      </c>
      <c r="F8334" s="58">
        <v>6</v>
      </c>
      <c r="G8334" s="59">
        <v>50</v>
      </c>
      <c r="H8334" s="58" t="s">
        <v>416</v>
      </c>
      <c r="I8334" s="59">
        <v>56.99</v>
      </c>
      <c r="J8334">
        <v>1</v>
      </c>
      <c r="K8334" s="191"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29.28</v>
      </c>
      <c r="L8334" s="192" t="str">
        <f t="shared" si="130"/>
        <v>Spirits750</v>
      </c>
      <c r="M8334" s="191">
        <f>VLOOKUP(L8334,'Slope %'!C:D,2,0)</f>
        <v>7.0000000000000007E-2</v>
      </c>
    </row>
    <row r="8335" spans="1:13" x14ac:dyDescent="0.25">
      <c r="A8335">
        <v>326223</v>
      </c>
      <c r="B8335" s="58" t="s">
        <v>6514</v>
      </c>
      <c r="C8335" s="58" t="s">
        <v>414</v>
      </c>
      <c r="D8335" s="58" t="s">
        <v>427</v>
      </c>
      <c r="E8335" s="58">
        <v>750</v>
      </c>
      <c r="F8335" s="58">
        <v>12</v>
      </c>
      <c r="G8335" s="59">
        <v>63</v>
      </c>
      <c r="H8335" s="58" t="s">
        <v>534</v>
      </c>
      <c r="I8335" s="59">
        <v>41.99</v>
      </c>
      <c r="J8335">
        <v>1</v>
      </c>
      <c r="K8335" s="191"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36.89</v>
      </c>
      <c r="L8335" s="192" t="str">
        <f t="shared" si="130"/>
        <v>Spirits750</v>
      </c>
      <c r="M8335" s="191">
        <f>VLOOKUP(L8335,'Slope %'!C:D,2,0)</f>
        <v>7.0000000000000007E-2</v>
      </c>
    </row>
    <row r="8336" spans="1:13" x14ac:dyDescent="0.25">
      <c r="A8336">
        <v>326728</v>
      </c>
      <c r="B8336" s="58" t="s">
        <v>6515</v>
      </c>
      <c r="C8336" s="58" t="s">
        <v>423</v>
      </c>
      <c r="D8336" s="58" t="s">
        <v>473</v>
      </c>
      <c r="E8336" s="58">
        <v>750</v>
      </c>
      <c r="F8336" s="58">
        <v>12</v>
      </c>
      <c r="G8336" s="59">
        <v>13.5</v>
      </c>
      <c r="H8336" s="58" t="s">
        <v>553</v>
      </c>
      <c r="I8336" s="59">
        <v>22.49</v>
      </c>
      <c r="J8336">
        <v>1</v>
      </c>
      <c r="K8336" s="191"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7.9</v>
      </c>
      <c r="L8336" s="192" t="str">
        <f t="shared" si="130"/>
        <v>Wine750</v>
      </c>
      <c r="M8336" s="191">
        <f>VLOOKUP(L8336,'Slope %'!C:D,2,0)</f>
        <v>0.1</v>
      </c>
    </row>
    <row r="8337" spans="1:13" x14ac:dyDescent="0.25">
      <c r="A8337">
        <v>328518</v>
      </c>
      <c r="B8337" s="58" t="s">
        <v>6516</v>
      </c>
      <c r="C8337" s="58" t="s">
        <v>423</v>
      </c>
      <c r="D8337" s="58" t="s">
        <v>473</v>
      </c>
      <c r="E8337" s="58">
        <v>750</v>
      </c>
      <c r="F8337" s="58">
        <v>12</v>
      </c>
      <c r="G8337" s="59">
        <v>12.5</v>
      </c>
      <c r="H8337" s="58" t="s">
        <v>474</v>
      </c>
      <c r="I8337" s="59">
        <v>11.99</v>
      </c>
      <c r="J8337">
        <v>1</v>
      </c>
      <c r="K8337" s="191"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7.32</v>
      </c>
      <c r="L8337" s="192" t="str">
        <f t="shared" si="130"/>
        <v>Wine750</v>
      </c>
      <c r="M8337" s="191">
        <f>VLOOKUP(L8337,'Slope %'!C:D,2,0)</f>
        <v>0.1</v>
      </c>
    </row>
    <row r="8338" spans="1:13" x14ac:dyDescent="0.25">
      <c r="A8338">
        <v>328534</v>
      </c>
      <c r="B8338" s="58" t="s">
        <v>6517</v>
      </c>
      <c r="C8338" s="58" t="s">
        <v>423</v>
      </c>
      <c r="D8338" s="58" t="s">
        <v>476</v>
      </c>
      <c r="E8338" s="58">
        <v>750</v>
      </c>
      <c r="F8338" s="58">
        <v>12</v>
      </c>
      <c r="G8338" s="59">
        <v>12.5</v>
      </c>
      <c r="H8338" s="58" t="s">
        <v>474</v>
      </c>
      <c r="I8338" s="59">
        <v>11.99</v>
      </c>
      <c r="J8338">
        <v>1</v>
      </c>
      <c r="K8338" s="191"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7.32</v>
      </c>
      <c r="L8338" s="192" t="str">
        <f t="shared" si="130"/>
        <v>Wine750</v>
      </c>
      <c r="M8338" s="191">
        <f>VLOOKUP(L8338,'Slope %'!C:D,2,0)</f>
        <v>0.1</v>
      </c>
    </row>
    <row r="8339" spans="1:13" x14ac:dyDescent="0.25">
      <c r="A8339">
        <v>328559</v>
      </c>
      <c r="B8339" s="58" t="s">
        <v>6518</v>
      </c>
      <c r="C8339" s="58" t="s">
        <v>423</v>
      </c>
      <c r="D8339" s="58" t="s">
        <v>473</v>
      </c>
      <c r="E8339" s="58">
        <v>750</v>
      </c>
      <c r="F8339" s="58">
        <v>12</v>
      </c>
      <c r="G8339" s="59">
        <v>13.5</v>
      </c>
      <c r="H8339" s="58" t="s">
        <v>421</v>
      </c>
      <c r="I8339" s="59">
        <v>20.99</v>
      </c>
      <c r="J8339">
        <v>1</v>
      </c>
      <c r="K8339" s="191"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7.9</v>
      </c>
      <c r="L8339" s="192" t="str">
        <f t="shared" si="130"/>
        <v>Wine750</v>
      </c>
      <c r="M8339" s="191">
        <f>VLOOKUP(L8339,'Slope %'!C:D,2,0)</f>
        <v>0.1</v>
      </c>
    </row>
    <row r="8340" spans="1:13" x14ac:dyDescent="0.25">
      <c r="A8340">
        <v>328567</v>
      </c>
      <c r="B8340" s="58" t="s">
        <v>6519</v>
      </c>
      <c r="C8340" s="58" t="s">
        <v>423</v>
      </c>
      <c r="D8340" s="58" t="s">
        <v>476</v>
      </c>
      <c r="E8340" s="58">
        <v>750</v>
      </c>
      <c r="F8340" s="58">
        <v>12</v>
      </c>
      <c r="G8340" s="59">
        <v>14.5</v>
      </c>
      <c r="H8340" s="58" t="s">
        <v>421</v>
      </c>
      <c r="I8340" s="59">
        <v>19.989999999999998</v>
      </c>
      <c r="J8340">
        <v>1</v>
      </c>
      <c r="K8340" s="191"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8.49</v>
      </c>
      <c r="L8340" s="192" t="str">
        <f t="shared" si="130"/>
        <v>Wine750</v>
      </c>
      <c r="M8340" s="191">
        <f>VLOOKUP(L8340,'Slope %'!C:D,2,0)</f>
        <v>0.1</v>
      </c>
    </row>
    <row r="8341" spans="1:13" x14ac:dyDescent="0.25">
      <c r="A8341">
        <v>328625</v>
      </c>
      <c r="B8341" s="58" t="s">
        <v>6520</v>
      </c>
      <c r="C8341" s="58" t="s">
        <v>414</v>
      </c>
      <c r="D8341" s="58" t="s">
        <v>415</v>
      </c>
      <c r="E8341" s="58">
        <v>750</v>
      </c>
      <c r="F8341" s="58">
        <v>12</v>
      </c>
      <c r="G8341" s="59">
        <v>40</v>
      </c>
      <c r="H8341" s="58" t="s">
        <v>419</v>
      </c>
      <c r="I8341" s="59">
        <v>32.99</v>
      </c>
      <c r="J8341">
        <v>1</v>
      </c>
      <c r="K8341" s="191"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23.42</v>
      </c>
      <c r="L8341" s="192" t="str">
        <f t="shared" si="130"/>
        <v>Spirits750</v>
      </c>
      <c r="M8341" s="191">
        <f>VLOOKUP(L8341,'Slope %'!C:D,2,0)</f>
        <v>7.0000000000000007E-2</v>
      </c>
    </row>
    <row r="8342" spans="1:13" x14ac:dyDescent="0.25">
      <c r="A8342">
        <v>329714</v>
      </c>
      <c r="B8342" s="58" t="s">
        <v>6438</v>
      </c>
      <c r="C8342" s="58" t="s">
        <v>414</v>
      </c>
      <c r="D8342" s="58" t="s">
        <v>418</v>
      </c>
      <c r="E8342" s="58">
        <v>1140</v>
      </c>
      <c r="F8342" s="58">
        <v>6</v>
      </c>
      <c r="G8342" s="59">
        <v>40</v>
      </c>
      <c r="H8342" s="58" t="s">
        <v>501</v>
      </c>
      <c r="I8342" s="59">
        <v>40.99</v>
      </c>
      <c r="J8342">
        <v>1</v>
      </c>
      <c r="K8342" s="191"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35.6</v>
      </c>
      <c r="L8342" s="192" t="str">
        <f t="shared" si="130"/>
        <v>Spirits1140</v>
      </c>
      <c r="M8342" s="191">
        <f>VLOOKUP(L8342,'Slope %'!C:D,2,0)</f>
        <v>0.05</v>
      </c>
    </row>
    <row r="8343" spans="1:13" x14ac:dyDescent="0.25">
      <c r="A8343">
        <v>331496</v>
      </c>
      <c r="B8343" s="58" t="s">
        <v>6521</v>
      </c>
      <c r="C8343" s="58" t="s">
        <v>414</v>
      </c>
      <c r="D8343" s="58" t="s">
        <v>1214</v>
      </c>
      <c r="E8343" s="58">
        <v>750</v>
      </c>
      <c r="F8343" s="58">
        <v>12</v>
      </c>
      <c r="G8343" s="59">
        <v>38</v>
      </c>
      <c r="H8343" s="58" t="s">
        <v>437</v>
      </c>
      <c r="I8343" s="59">
        <v>29.99</v>
      </c>
      <c r="J8343">
        <v>1</v>
      </c>
      <c r="K8343" s="191"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22.25</v>
      </c>
      <c r="L8343" s="192" t="str">
        <f t="shared" si="130"/>
        <v>Spirits750</v>
      </c>
      <c r="M8343" s="191">
        <f>VLOOKUP(L8343,'Slope %'!C:D,2,0)</f>
        <v>7.0000000000000007E-2</v>
      </c>
    </row>
    <row r="8344" spans="1:13" x14ac:dyDescent="0.25">
      <c r="A8344">
        <v>336503</v>
      </c>
      <c r="B8344" s="58" t="s">
        <v>6522</v>
      </c>
      <c r="C8344" s="58" t="s">
        <v>423</v>
      </c>
      <c r="D8344" s="58" t="s">
        <v>436</v>
      </c>
      <c r="E8344" s="58">
        <v>750</v>
      </c>
      <c r="F8344" s="58">
        <v>12</v>
      </c>
      <c r="G8344" s="59">
        <v>9.5</v>
      </c>
      <c r="H8344" s="58" t="s">
        <v>421</v>
      </c>
      <c r="I8344" s="59">
        <v>13.49</v>
      </c>
      <c r="J8344">
        <v>1</v>
      </c>
      <c r="K8344" s="191"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5.56</v>
      </c>
      <c r="L8344" s="192" t="str">
        <f t="shared" si="130"/>
        <v>Wine750</v>
      </c>
      <c r="M8344" s="191">
        <f>VLOOKUP(L8344,'Slope %'!C:D,2,0)</f>
        <v>0.1</v>
      </c>
    </row>
    <row r="8345" spans="1:13" x14ac:dyDescent="0.25">
      <c r="A8345">
        <v>337030</v>
      </c>
      <c r="B8345" s="58" t="s">
        <v>446</v>
      </c>
      <c r="C8345" s="58" t="s">
        <v>414</v>
      </c>
      <c r="D8345" s="58" t="s">
        <v>447</v>
      </c>
      <c r="E8345" s="58">
        <v>375</v>
      </c>
      <c r="F8345" s="58">
        <v>24</v>
      </c>
      <c r="G8345" s="59">
        <v>20</v>
      </c>
      <c r="H8345" s="58" t="s">
        <v>448</v>
      </c>
      <c r="I8345" s="59">
        <v>13.79</v>
      </c>
      <c r="J8345">
        <v>1</v>
      </c>
      <c r="K8345" s="191"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6.65</v>
      </c>
      <c r="L8345" s="192" t="str">
        <f t="shared" si="130"/>
        <v>Spirits375</v>
      </c>
      <c r="M8345" s="191">
        <f>VLOOKUP(L8345,'Slope %'!C:D,2,0)</f>
        <v>0.1</v>
      </c>
    </row>
    <row r="8346" spans="1:13" x14ac:dyDescent="0.25">
      <c r="A8346">
        <v>337238</v>
      </c>
      <c r="B8346" s="58" t="s">
        <v>6523</v>
      </c>
      <c r="C8346" s="58" t="s">
        <v>423</v>
      </c>
      <c r="D8346" s="58" t="s">
        <v>476</v>
      </c>
      <c r="E8346" s="58">
        <v>750</v>
      </c>
      <c r="F8346" s="58">
        <v>12</v>
      </c>
      <c r="G8346" s="59">
        <v>13.5</v>
      </c>
      <c r="H8346" s="58" t="s">
        <v>431</v>
      </c>
      <c r="I8346" s="59">
        <v>25.99</v>
      </c>
      <c r="J8346">
        <v>1</v>
      </c>
      <c r="K8346" s="191"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7.9</v>
      </c>
      <c r="L8346" s="192" t="str">
        <f t="shared" si="130"/>
        <v>Wine750</v>
      </c>
      <c r="M8346" s="191">
        <f>VLOOKUP(L8346,'Slope %'!C:D,2,0)</f>
        <v>0.1</v>
      </c>
    </row>
    <row r="8347" spans="1:13" x14ac:dyDescent="0.25">
      <c r="A8347">
        <v>337402</v>
      </c>
      <c r="B8347" s="58" t="s">
        <v>6524</v>
      </c>
      <c r="C8347" s="58" t="s">
        <v>423</v>
      </c>
      <c r="D8347" s="58" t="s">
        <v>450</v>
      </c>
      <c r="E8347" s="58">
        <v>750</v>
      </c>
      <c r="F8347" s="58">
        <v>12</v>
      </c>
      <c r="G8347" s="59">
        <v>15</v>
      </c>
      <c r="H8347" s="58" t="s">
        <v>586</v>
      </c>
      <c r="I8347" s="59">
        <v>26.99</v>
      </c>
      <c r="J8347">
        <v>1</v>
      </c>
      <c r="K8347" s="191"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8.7799999999999994</v>
      </c>
      <c r="L8347" s="192" t="str">
        <f t="shared" si="130"/>
        <v>Wine750</v>
      </c>
      <c r="M8347" s="191">
        <f>VLOOKUP(L8347,'Slope %'!C:D,2,0)</f>
        <v>0.1</v>
      </c>
    </row>
    <row r="8348" spans="1:13" x14ac:dyDescent="0.25">
      <c r="A8348">
        <v>337675</v>
      </c>
      <c r="B8348" s="58" t="s">
        <v>6525</v>
      </c>
      <c r="C8348" s="58" t="s">
        <v>423</v>
      </c>
      <c r="D8348" s="58" t="s">
        <v>803</v>
      </c>
      <c r="E8348" s="58">
        <v>750</v>
      </c>
      <c r="F8348" s="58">
        <v>12</v>
      </c>
      <c r="G8348" s="59">
        <v>13.5</v>
      </c>
      <c r="H8348" s="58" t="s">
        <v>471</v>
      </c>
      <c r="I8348" s="59">
        <v>42.99</v>
      </c>
      <c r="J8348">
        <v>1</v>
      </c>
      <c r="K8348" s="191"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7.9</v>
      </c>
      <c r="L8348" s="192" t="str">
        <f t="shared" si="130"/>
        <v>Wine750</v>
      </c>
      <c r="M8348" s="191">
        <f>VLOOKUP(L8348,'Slope %'!C:D,2,0)</f>
        <v>0.1</v>
      </c>
    </row>
    <row r="8349" spans="1:13" x14ac:dyDescent="0.25">
      <c r="A8349">
        <v>337949</v>
      </c>
      <c r="B8349" s="58" t="s">
        <v>6526</v>
      </c>
      <c r="C8349" s="58" t="s">
        <v>410</v>
      </c>
      <c r="D8349" s="58" t="s">
        <v>411</v>
      </c>
      <c r="E8349" s="58">
        <v>500</v>
      </c>
      <c r="F8349" s="58">
        <v>24</v>
      </c>
      <c r="G8349" s="59">
        <v>5</v>
      </c>
      <c r="H8349" s="58" t="s">
        <v>412</v>
      </c>
      <c r="I8349" s="59">
        <v>4.1900000000000004</v>
      </c>
      <c r="J8349">
        <v>1</v>
      </c>
      <c r="K8349" s="191"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1.95</v>
      </c>
      <c r="L8349" s="192" t="str">
        <f t="shared" si="130"/>
        <v>Beer500</v>
      </c>
      <c r="M8349" s="191">
        <f>VLOOKUP(L8349,'Slope %'!C:D,2,0)</f>
        <v>0.12</v>
      </c>
    </row>
    <row r="8350" spans="1:13" x14ac:dyDescent="0.25">
      <c r="A8350">
        <v>337949</v>
      </c>
      <c r="B8350" s="58" t="s">
        <v>6526</v>
      </c>
      <c r="C8350" s="58" t="s">
        <v>410</v>
      </c>
      <c r="D8350" s="58" t="s">
        <v>411</v>
      </c>
      <c r="E8350" s="58">
        <v>500</v>
      </c>
      <c r="F8350" s="58">
        <v>24</v>
      </c>
      <c r="G8350" s="59">
        <v>5</v>
      </c>
      <c r="H8350" s="58" t="s">
        <v>412</v>
      </c>
      <c r="I8350" s="59">
        <v>4.1900000000000004</v>
      </c>
      <c r="J8350">
        <v>1</v>
      </c>
      <c r="K8350" s="191"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1.95</v>
      </c>
      <c r="L8350" s="192" t="str">
        <f t="shared" si="130"/>
        <v>Beer500</v>
      </c>
      <c r="M8350" s="191">
        <f>VLOOKUP(L8350,'Slope %'!C:D,2,0)</f>
        <v>0.12</v>
      </c>
    </row>
    <row r="8351" spans="1:13" x14ac:dyDescent="0.25">
      <c r="A8351">
        <v>338343</v>
      </c>
      <c r="B8351" s="58" t="s">
        <v>6527</v>
      </c>
      <c r="C8351" s="58" t="s">
        <v>423</v>
      </c>
      <c r="D8351" s="58" t="s">
        <v>598</v>
      </c>
      <c r="E8351" s="58">
        <v>750</v>
      </c>
      <c r="F8351" s="58">
        <v>12</v>
      </c>
      <c r="G8351" s="59">
        <v>12.5</v>
      </c>
      <c r="H8351" s="58" t="s">
        <v>421</v>
      </c>
      <c r="I8351" s="59">
        <v>12.99</v>
      </c>
      <c r="J8351">
        <v>1</v>
      </c>
      <c r="K8351" s="191"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7.32</v>
      </c>
      <c r="L8351" s="192" t="str">
        <f t="shared" si="130"/>
        <v>Wine750</v>
      </c>
      <c r="M8351" s="191">
        <f>VLOOKUP(L8351,'Slope %'!C:D,2,0)</f>
        <v>0.1</v>
      </c>
    </row>
    <row r="8352" spans="1:13" x14ac:dyDescent="0.25">
      <c r="A8352">
        <v>338418</v>
      </c>
      <c r="B8352" s="58" t="s">
        <v>610</v>
      </c>
      <c r="C8352" s="58" t="s">
        <v>414</v>
      </c>
      <c r="D8352" s="58" t="s">
        <v>415</v>
      </c>
      <c r="E8352" s="58">
        <v>750</v>
      </c>
      <c r="F8352" s="58">
        <v>12</v>
      </c>
      <c r="G8352" s="59">
        <v>40</v>
      </c>
      <c r="H8352" s="58" t="s">
        <v>501</v>
      </c>
      <c r="I8352" s="59">
        <v>36.99</v>
      </c>
      <c r="J8352">
        <v>1</v>
      </c>
      <c r="K8352" s="191"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23.42</v>
      </c>
      <c r="L8352" s="192" t="str">
        <f t="shared" si="130"/>
        <v>Spirits750</v>
      </c>
      <c r="M8352" s="191">
        <f>VLOOKUP(L8352,'Slope %'!C:D,2,0)</f>
        <v>7.0000000000000007E-2</v>
      </c>
    </row>
    <row r="8353" spans="1:13" x14ac:dyDescent="0.25">
      <c r="A8353">
        <v>339358</v>
      </c>
      <c r="B8353" s="58" t="s">
        <v>6528</v>
      </c>
      <c r="C8353" s="58" t="s">
        <v>414</v>
      </c>
      <c r="D8353" s="58" t="s">
        <v>568</v>
      </c>
      <c r="E8353" s="58">
        <v>750</v>
      </c>
      <c r="F8353" s="58">
        <v>12</v>
      </c>
      <c r="G8353" s="59">
        <v>24</v>
      </c>
      <c r="H8353" s="58" t="s">
        <v>437</v>
      </c>
      <c r="I8353" s="59">
        <v>31.99</v>
      </c>
      <c r="J8353">
        <v>1</v>
      </c>
      <c r="K8353" s="191"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14.05</v>
      </c>
      <c r="L8353" s="192" t="str">
        <f t="shared" si="130"/>
        <v>Spirits750</v>
      </c>
      <c r="M8353" s="191">
        <f>VLOOKUP(L8353,'Slope %'!C:D,2,0)</f>
        <v>7.0000000000000007E-2</v>
      </c>
    </row>
    <row r="8354" spans="1:13" x14ac:dyDescent="0.25">
      <c r="A8354">
        <v>340075</v>
      </c>
      <c r="B8354" s="58" t="s">
        <v>6529</v>
      </c>
      <c r="C8354" s="58" t="s">
        <v>423</v>
      </c>
      <c r="D8354" s="58" t="s">
        <v>436</v>
      </c>
      <c r="E8354" s="58">
        <v>750</v>
      </c>
      <c r="F8354" s="58">
        <v>12</v>
      </c>
      <c r="G8354" s="59">
        <v>14.5</v>
      </c>
      <c r="H8354" s="58" t="s">
        <v>511</v>
      </c>
      <c r="I8354" s="59">
        <v>15.99</v>
      </c>
      <c r="J8354">
        <v>1</v>
      </c>
      <c r="K8354" s="191"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8.49</v>
      </c>
      <c r="L8354" s="192" t="str">
        <f t="shared" si="130"/>
        <v>Wine750</v>
      </c>
      <c r="M8354" s="191">
        <f>VLOOKUP(L8354,'Slope %'!C:D,2,0)</f>
        <v>0.1</v>
      </c>
    </row>
    <row r="8355" spans="1:13" x14ac:dyDescent="0.25">
      <c r="A8355">
        <v>340346</v>
      </c>
      <c r="B8355" s="58" t="s">
        <v>6530</v>
      </c>
      <c r="C8355" s="58" t="s">
        <v>423</v>
      </c>
      <c r="D8355" s="58" t="s">
        <v>436</v>
      </c>
      <c r="E8355" s="58">
        <v>750</v>
      </c>
      <c r="F8355" s="58">
        <v>12</v>
      </c>
      <c r="G8355" s="59">
        <v>13.5</v>
      </c>
      <c r="H8355" s="58" t="s">
        <v>1701</v>
      </c>
      <c r="I8355" s="59">
        <v>20.99</v>
      </c>
      <c r="J8355">
        <v>1</v>
      </c>
      <c r="K8355" s="191"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7.9</v>
      </c>
      <c r="L8355" s="192" t="str">
        <f t="shared" si="130"/>
        <v>Wine750</v>
      </c>
      <c r="M8355" s="191">
        <f>VLOOKUP(L8355,'Slope %'!C:D,2,0)</f>
        <v>0.1</v>
      </c>
    </row>
    <row r="8356" spans="1:13" x14ac:dyDescent="0.25">
      <c r="A8356">
        <v>340364</v>
      </c>
      <c r="B8356" s="58" t="s">
        <v>6531</v>
      </c>
      <c r="C8356" s="58" t="s">
        <v>423</v>
      </c>
      <c r="D8356" s="58" t="s">
        <v>495</v>
      </c>
      <c r="E8356" s="58">
        <v>750</v>
      </c>
      <c r="F8356" s="58">
        <v>12</v>
      </c>
      <c r="G8356" s="59">
        <v>12.5</v>
      </c>
      <c r="H8356" s="58" t="s">
        <v>474</v>
      </c>
      <c r="I8356" s="59">
        <v>9.99</v>
      </c>
      <c r="J8356">
        <v>1</v>
      </c>
      <c r="K8356" s="191"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7.32</v>
      </c>
      <c r="L8356" s="192" t="str">
        <f t="shared" si="130"/>
        <v>Wine750</v>
      </c>
      <c r="M8356" s="191">
        <f>VLOOKUP(L8356,'Slope %'!C:D,2,0)</f>
        <v>0.1</v>
      </c>
    </row>
    <row r="8357" spans="1:13" x14ac:dyDescent="0.25">
      <c r="A8357">
        <v>340380</v>
      </c>
      <c r="B8357" s="58" t="s">
        <v>6532</v>
      </c>
      <c r="C8357" s="58" t="s">
        <v>423</v>
      </c>
      <c r="D8357" s="58" t="s">
        <v>465</v>
      </c>
      <c r="E8357" s="58">
        <v>750</v>
      </c>
      <c r="F8357" s="58">
        <v>12</v>
      </c>
      <c r="G8357" s="59">
        <v>12.5</v>
      </c>
      <c r="H8357" s="58" t="s">
        <v>501</v>
      </c>
      <c r="I8357" s="59">
        <v>13.99</v>
      </c>
      <c r="J8357">
        <v>1</v>
      </c>
      <c r="K8357" s="191"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7.32</v>
      </c>
      <c r="L8357" s="192" t="str">
        <f t="shared" si="130"/>
        <v>Wine750</v>
      </c>
      <c r="M8357" s="191">
        <f>VLOOKUP(L8357,'Slope %'!C:D,2,0)</f>
        <v>0.1</v>
      </c>
    </row>
    <row r="8358" spans="1:13" x14ac:dyDescent="0.25">
      <c r="A8358">
        <v>340398</v>
      </c>
      <c r="B8358" s="58" t="s">
        <v>6533</v>
      </c>
      <c r="C8358" s="58" t="s">
        <v>423</v>
      </c>
      <c r="D8358" s="58" t="s">
        <v>436</v>
      </c>
      <c r="E8358" s="58">
        <v>750</v>
      </c>
      <c r="F8358" s="58">
        <v>12</v>
      </c>
      <c r="G8358" s="59">
        <v>13.5</v>
      </c>
      <c r="H8358" s="58" t="s">
        <v>501</v>
      </c>
      <c r="I8358" s="59">
        <v>13.99</v>
      </c>
      <c r="J8358">
        <v>1</v>
      </c>
      <c r="K8358" s="191"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7.9</v>
      </c>
      <c r="L8358" s="192" t="str">
        <f t="shared" si="130"/>
        <v>Wine750</v>
      </c>
      <c r="M8358" s="191">
        <f>VLOOKUP(L8358,'Slope %'!C:D,2,0)</f>
        <v>0.1</v>
      </c>
    </row>
    <row r="8359" spans="1:13" x14ac:dyDescent="0.25">
      <c r="A8359">
        <v>340810</v>
      </c>
      <c r="B8359" s="58" t="s">
        <v>6534</v>
      </c>
      <c r="C8359" s="58" t="s">
        <v>423</v>
      </c>
      <c r="D8359" s="58" t="s">
        <v>639</v>
      </c>
      <c r="E8359" s="58">
        <v>750</v>
      </c>
      <c r="F8359" s="58">
        <v>12</v>
      </c>
      <c r="G8359" s="59">
        <v>13.5</v>
      </c>
      <c r="H8359" s="58" t="s">
        <v>471</v>
      </c>
      <c r="I8359" s="59">
        <v>24.99</v>
      </c>
      <c r="J8359">
        <v>1</v>
      </c>
      <c r="K8359" s="191"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7.9</v>
      </c>
      <c r="L8359" s="192" t="str">
        <f t="shared" si="130"/>
        <v>Wine750</v>
      </c>
      <c r="M8359" s="191">
        <f>VLOOKUP(L8359,'Slope %'!C:D,2,0)</f>
        <v>0.1</v>
      </c>
    </row>
    <row r="8360" spans="1:13" x14ac:dyDescent="0.25">
      <c r="A8360">
        <v>341602</v>
      </c>
      <c r="B8360" s="58" t="s">
        <v>6535</v>
      </c>
      <c r="C8360" s="58" t="s">
        <v>423</v>
      </c>
      <c r="D8360" s="58" t="s">
        <v>602</v>
      </c>
      <c r="E8360" s="58">
        <v>750</v>
      </c>
      <c r="F8360" s="58">
        <v>12</v>
      </c>
      <c r="G8360" s="59">
        <v>13</v>
      </c>
      <c r="H8360" s="58" t="s">
        <v>483</v>
      </c>
      <c r="I8360" s="59">
        <v>12.99</v>
      </c>
      <c r="J8360">
        <v>1</v>
      </c>
      <c r="K8360" s="191"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7.61</v>
      </c>
      <c r="L8360" s="192" t="str">
        <f t="shared" si="130"/>
        <v>Wine750</v>
      </c>
      <c r="M8360" s="191">
        <f>VLOOKUP(L8360,'Slope %'!C:D,2,0)</f>
        <v>0.1</v>
      </c>
    </row>
    <row r="8361" spans="1:13" x14ac:dyDescent="0.25">
      <c r="A8361">
        <v>341875</v>
      </c>
      <c r="B8361" s="58" t="s">
        <v>6536</v>
      </c>
      <c r="C8361" s="58" t="s">
        <v>423</v>
      </c>
      <c r="D8361" s="58" t="s">
        <v>602</v>
      </c>
      <c r="E8361" s="58">
        <v>750</v>
      </c>
      <c r="F8361" s="58">
        <v>12</v>
      </c>
      <c r="G8361" s="59">
        <v>12.5</v>
      </c>
      <c r="H8361" s="58" t="s">
        <v>521</v>
      </c>
      <c r="I8361" s="59">
        <v>43.99</v>
      </c>
      <c r="J8361">
        <v>1</v>
      </c>
      <c r="K8361" s="191"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7.32</v>
      </c>
      <c r="L8361" s="192" t="str">
        <f t="shared" si="130"/>
        <v>Wine750</v>
      </c>
      <c r="M8361" s="191">
        <f>VLOOKUP(L8361,'Slope %'!C:D,2,0)</f>
        <v>0.1</v>
      </c>
    </row>
    <row r="8362" spans="1:13" x14ac:dyDescent="0.25">
      <c r="A8362">
        <v>342071</v>
      </c>
      <c r="B8362" s="58" t="s">
        <v>6537</v>
      </c>
      <c r="C8362" s="58" t="s">
        <v>414</v>
      </c>
      <c r="D8362" s="58" t="s">
        <v>415</v>
      </c>
      <c r="E8362" s="58">
        <v>1140</v>
      </c>
      <c r="F8362" s="58">
        <v>8</v>
      </c>
      <c r="G8362" s="59">
        <v>40</v>
      </c>
      <c r="H8362" s="58" t="s">
        <v>416</v>
      </c>
      <c r="I8362" s="59">
        <v>36.49</v>
      </c>
      <c r="J8362">
        <v>1</v>
      </c>
      <c r="K8362" s="191"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35.6</v>
      </c>
      <c r="L8362" s="192" t="str">
        <f t="shared" si="130"/>
        <v>Spirits1140</v>
      </c>
      <c r="M8362" s="191">
        <f>VLOOKUP(L8362,'Slope %'!C:D,2,0)</f>
        <v>0.05</v>
      </c>
    </row>
    <row r="8363" spans="1:13" x14ac:dyDescent="0.25">
      <c r="A8363">
        <v>342089</v>
      </c>
      <c r="B8363" s="58" t="s">
        <v>6537</v>
      </c>
      <c r="C8363" s="58" t="s">
        <v>414</v>
      </c>
      <c r="D8363" s="58" t="s">
        <v>415</v>
      </c>
      <c r="E8363" s="58">
        <v>750</v>
      </c>
      <c r="F8363" s="58">
        <v>12</v>
      </c>
      <c r="G8363" s="59">
        <v>40</v>
      </c>
      <c r="H8363" s="58" t="s">
        <v>416</v>
      </c>
      <c r="I8363" s="59">
        <v>24.49</v>
      </c>
      <c r="J8363">
        <v>1</v>
      </c>
      <c r="K8363" s="191"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23.42</v>
      </c>
      <c r="L8363" s="192" t="str">
        <f t="shared" si="130"/>
        <v>Spirits750</v>
      </c>
      <c r="M8363" s="191">
        <f>VLOOKUP(L8363,'Slope %'!C:D,2,0)</f>
        <v>7.0000000000000007E-2</v>
      </c>
    </row>
    <row r="8364" spans="1:13" x14ac:dyDescent="0.25">
      <c r="A8364">
        <v>342154</v>
      </c>
      <c r="B8364" s="58" t="s">
        <v>6538</v>
      </c>
      <c r="C8364" s="58" t="s">
        <v>414</v>
      </c>
      <c r="D8364" s="58" t="s">
        <v>418</v>
      </c>
      <c r="E8364" s="58">
        <v>1140</v>
      </c>
      <c r="F8364" s="58">
        <v>9</v>
      </c>
      <c r="G8364" s="59">
        <v>40</v>
      </c>
      <c r="H8364" s="58" t="s">
        <v>445</v>
      </c>
      <c r="I8364" s="59">
        <v>35.6</v>
      </c>
      <c r="J8364">
        <v>1</v>
      </c>
      <c r="K8364" s="191"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35.6</v>
      </c>
      <c r="L8364" s="192" t="str">
        <f t="shared" si="130"/>
        <v>Spirits1140</v>
      </c>
      <c r="M8364" s="191">
        <f>VLOOKUP(L8364,'Slope %'!C:D,2,0)</f>
        <v>0.05</v>
      </c>
    </row>
    <row r="8365" spans="1:13" x14ac:dyDescent="0.25">
      <c r="A8365">
        <v>342246</v>
      </c>
      <c r="B8365" s="58" t="s">
        <v>6539</v>
      </c>
      <c r="C8365" s="58" t="s">
        <v>414</v>
      </c>
      <c r="D8365" s="58" t="s">
        <v>566</v>
      </c>
      <c r="E8365" s="58">
        <v>750</v>
      </c>
      <c r="F8365" s="58">
        <v>12</v>
      </c>
      <c r="G8365" s="59">
        <v>17</v>
      </c>
      <c r="H8365" s="58" t="s">
        <v>501</v>
      </c>
      <c r="I8365" s="59">
        <v>33.99</v>
      </c>
      <c r="J8365">
        <v>1</v>
      </c>
      <c r="K8365" s="191"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9.9499999999999993</v>
      </c>
      <c r="L8365" s="192" t="str">
        <f t="shared" si="130"/>
        <v>Spirits750</v>
      </c>
      <c r="M8365" s="191">
        <f>VLOOKUP(L8365,'Slope %'!C:D,2,0)</f>
        <v>7.0000000000000007E-2</v>
      </c>
    </row>
    <row r="8366" spans="1:13" x14ac:dyDescent="0.25">
      <c r="A8366">
        <v>342428</v>
      </c>
      <c r="B8366" s="58" t="s">
        <v>6540</v>
      </c>
      <c r="C8366" s="58" t="s">
        <v>423</v>
      </c>
      <c r="D8366" s="58" t="s">
        <v>476</v>
      </c>
      <c r="E8366" s="58">
        <v>750</v>
      </c>
      <c r="F8366" s="58">
        <v>12</v>
      </c>
      <c r="G8366" s="59">
        <v>13.8</v>
      </c>
      <c r="H8366" s="58" t="s">
        <v>431</v>
      </c>
      <c r="I8366" s="59">
        <v>23.99</v>
      </c>
      <c r="J8366">
        <v>1</v>
      </c>
      <c r="K8366" s="191"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8.08</v>
      </c>
      <c r="L8366" s="192" t="str">
        <f t="shared" si="130"/>
        <v>Wine750</v>
      </c>
      <c r="M8366" s="191">
        <f>VLOOKUP(L8366,'Slope %'!C:D,2,0)</f>
        <v>0.1</v>
      </c>
    </row>
    <row r="8367" spans="1:13" x14ac:dyDescent="0.25">
      <c r="A8367">
        <v>343111</v>
      </c>
      <c r="B8367" s="58" t="s">
        <v>6541</v>
      </c>
      <c r="C8367" s="58" t="s">
        <v>423</v>
      </c>
      <c r="D8367" s="58" t="s">
        <v>495</v>
      </c>
      <c r="E8367" s="58">
        <v>750</v>
      </c>
      <c r="F8367" s="58">
        <v>12</v>
      </c>
      <c r="G8367" s="59">
        <v>14.1</v>
      </c>
      <c r="H8367" s="58" t="s">
        <v>425</v>
      </c>
      <c r="I8367" s="59">
        <v>25.99</v>
      </c>
      <c r="J8367">
        <v>1</v>
      </c>
      <c r="K8367" s="191"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8.26</v>
      </c>
      <c r="L8367" s="192" t="str">
        <f t="shared" si="130"/>
        <v>Wine750</v>
      </c>
      <c r="M8367" s="191">
        <f>VLOOKUP(L8367,'Slope %'!C:D,2,0)</f>
        <v>0.1</v>
      </c>
    </row>
    <row r="8368" spans="1:13" x14ac:dyDescent="0.25">
      <c r="A8368">
        <v>343145</v>
      </c>
      <c r="B8368" s="58" t="s">
        <v>6542</v>
      </c>
      <c r="C8368" s="58" t="s">
        <v>414</v>
      </c>
      <c r="D8368" s="58" t="s">
        <v>552</v>
      </c>
      <c r="E8368" s="58">
        <v>750</v>
      </c>
      <c r="F8368" s="58">
        <v>12</v>
      </c>
      <c r="G8368" s="59">
        <v>40</v>
      </c>
      <c r="H8368" s="58" t="s">
        <v>421</v>
      </c>
      <c r="I8368" s="59">
        <v>30.99</v>
      </c>
      <c r="J8368">
        <v>1</v>
      </c>
      <c r="K8368" s="191"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23.42</v>
      </c>
      <c r="L8368" s="192" t="str">
        <f t="shared" si="130"/>
        <v>Spirits750</v>
      </c>
      <c r="M8368" s="191">
        <f>VLOOKUP(L8368,'Slope %'!C:D,2,0)</f>
        <v>7.0000000000000007E-2</v>
      </c>
    </row>
    <row r="8369" spans="1:13" x14ac:dyDescent="0.25">
      <c r="A8369">
        <v>343327</v>
      </c>
      <c r="B8369" s="58" t="s">
        <v>6543</v>
      </c>
      <c r="C8369" s="58" t="s">
        <v>423</v>
      </c>
      <c r="D8369" s="58" t="s">
        <v>598</v>
      </c>
      <c r="E8369" s="58">
        <v>750</v>
      </c>
      <c r="F8369" s="58">
        <v>12</v>
      </c>
      <c r="G8369" s="59">
        <v>13.5</v>
      </c>
      <c r="H8369" s="58" t="s">
        <v>421</v>
      </c>
      <c r="I8369" s="59">
        <v>15.49</v>
      </c>
      <c r="J8369">
        <v>1</v>
      </c>
      <c r="K8369" s="191"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7.9</v>
      </c>
      <c r="L8369" s="192" t="str">
        <f t="shared" si="130"/>
        <v>Wine750</v>
      </c>
      <c r="M8369" s="191">
        <f>VLOOKUP(L8369,'Slope %'!C:D,2,0)</f>
        <v>0.1</v>
      </c>
    </row>
    <row r="8370" spans="1:13" x14ac:dyDescent="0.25">
      <c r="A8370">
        <v>343335</v>
      </c>
      <c r="B8370" s="58" t="s">
        <v>6544</v>
      </c>
      <c r="C8370" s="58" t="s">
        <v>423</v>
      </c>
      <c r="D8370" s="58" t="s">
        <v>473</v>
      </c>
      <c r="E8370" s="58">
        <v>750</v>
      </c>
      <c r="F8370" s="58">
        <v>12</v>
      </c>
      <c r="G8370" s="59">
        <v>13</v>
      </c>
      <c r="H8370" s="58" t="s">
        <v>421</v>
      </c>
      <c r="I8370" s="59">
        <v>15.49</v>
      </c>
      <c r="J8370">
        <v>1</v>
      </c>
      <c r="K8370" s="191"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7.61</v>
      </c>
      <c r="L8370" s="192" t="str">
        <f t="shared" si="130"/>
        <v>Wine750</v>
      </c>
      <c r="M8370" s="191">
        <f>VLOOKUP(L8370,'Slope %'!C:D,2,0)</f>
        <v>0.1</v>
      </c>
    </row>
    <row r="8371" spans="1:13" x14ac:dyDescent="0.25">
      <c r="A8371">
        <v>343863</v>
      </c>
      <c r="B8371" s="58" t="s">
        <v>484</v>
      </c>
      <c r="C8371" s="58" t="s">
        <v>414</v>
      </c>
      <c r="D8371" s="58" t="s">
        <v>427</v>
      </c>
      <c r="E8371" s="58">
        <v>750</v>
      </c>
      <c r="F8371" s="58">
        <v>12</v>
      </c>
      <c r="G8371" s="59">
        <v>40</v>
      </c>
      <c r="H8371" s="58" t="s">
        <v>419</v>
      </c>
      <c r="I8371" s="59">
        <v>26.99</v>
      </c>
      <c r="J8371">
        <v>1</v>
      </c>
      <c r="K8371" s="191"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23.42</v>
      </c>
      <c r="L8371" s="192" t="str">
        <f t="shared" si="130"/>
        <v>Spirits750</v>
      </c>
      <c r="M8371" s="191">
        <f>VLOOKUP(L8371,'Slope %'!C:D,2,0)</f>
        <v>7.0000000000000007E-2</v>
      </c>
    </row>
    <row r="8372" spans="1:13" x14ac:dyDescent="0.25">
      <c r="A8372">
        <v>344119</v>
      </c>
      <c r="B8372" s="58" t="s">
        <v>6545</v>
      </c>
      <c r="C8372" s="58" t="s">
        <v>673</v>
      </c>
      <c r="D8372" s="58" t="s">
        <v>1398</v>
      </c>
      <c r="E8372" s="58">
        <v>2000</v>
      </c>
      <c r="F8372" s="58">
        <v>8</v>
      </c>
      <c r="G8372" s="59">
        <v>7</v>
      </c>
      <c r="H8372" s="58" t="s">
        <v>474</v>
      </c>
      <c r="I8372" s="59">
        <v>12.95</v>
      </c>
      <c r="J8372">
        <v>1</v>
      </c>
      <c r="K8372" s="191"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10.93</v>
      </c>
      <c r="L8372" s="192" t="str">
        <f t="shared" si="130"/>
        <v>Ready to Drink2000</v>
      </c>
      <c r="M8372" s="191">
        <f>VLOOKUP(L8372,'Slope %'!C:D,2,0)</f>
        <v>0.1</v>
      </c>
    </row>
    <row r="8373" spans="1:13" x14ac:dyDescent="0.25">
      <c r="A8373">
        <v>344580</v>
      </c>
      <c r="B8373" s="58" t="s">
        <v>6546</v>
      </c>
      <c r="C8373" s="58" t="s">
        <v>414</v>
      </c>
      <c r="D8373" s="58" t="s">
        <v>427</v>
      </c>
      <c r="E8373" s="58">
        <v>1140</v>
      </c>
      <c r="F8373" s="58">
        <v>8</v>
      </c>
      <c r="G8373" s="59">
        <v>40</v>
      </c>
      <c r="H8373" s="58" t="s">
        <v>419</v>
      </c>
      <c r="I8373" s="59">
        <v>37.99</v>
      </c>
      <c r="J8373">
        <v>1</v>
      </c>
      <c r="K8373" s="191"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35.6</v>
      </c>
      <c r="L8373" s="192" t="str">
        <f t="shared" si="130"/>
        <v>Spirits1140</v>
      </c>
      <c r="M8373" s="191">
        <f>VLOOKUP(L8373,'Slope %'!C:D,2,0)</f>
        <v>0.05</v>
      </c>
    </row>
    <row r="8374" spans="1:13" x14ac:dyDescent="0.25">
      <c r="A8374">
        <v>344606</v>
      </c>
      <c r="B8374" s="58" t="s">
        <v>6547</v>
      </c>
      <c r="C8374" s="58" t="s">
        <v>414</v>
      </c>
      <c r="D8374" s="58" t="s">
        <v>415</v>
      </c>
      <c r="E8374" s="58">
        <v>1140</v>
      </c>
      <c r="F8374" s="58">
        <v>9</v>
      </c>
      <c r="G8374" s="59">
        <v>40</v>
      </c>
      <c r="H8374" s="58" t="s">
        <v>421</v>
      </c>
      <c r="I8374" s="59">
        <v>37.49</v>
      </c>
      <c r="J8374">
        <v>1</v>
      </c>
      <c r="K8374" s="191"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35.6</v>
      </c>
      <c r="L8374" s="192" t="str">
        <f t="shared" si="130"/>
        <v>Spirits1140</v>
      </c>
      <c r="M8374" s="191">
        <f>VLOOKUP(L8374,'Slope %'!C:D,2,0)</f>
        <v>0.05</v>
      </c>
    </row>
    <row r="8375" spans="1:13" x14ac:dyDescent="0.25">
      <c r="A8375">
        <v>345173</v>
      </c>
      <c r="B8375" s="58" t="s">
        <v>6548</v>
      </c>
      <c r="C8375" s="58" t="s">
        <v>414</v>
      </c>
      <c r="D8375" s="58" t="s">
        <v>415</v>
      </c>
      <c r="E8375" s="58">
        <v>750</v>
      </c>
      <c r="F8375" s="58">
        <v>9</v>
      </c>
      <c r="G8375" s="59">
        <v>40</v>
      </c>
      <c r="H8375" s="58" t="s">
        <v>421</v>
      </c>
      <c r="I8375" s="59">
        <v>23.49</v>
      </c>
      <c r="J8375">
        <v>1</v>
      </c>
      <c r="K8375" s="191"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23.42</v>
      </c>
      <c r="L8375" s="192" t="str">
        <f t="shared" si="130"/>
        <v>Spirits750</v>
      </c>
      <c r="M8375" s="191">
        <f>VLOOKUP(L8375,'Slope %'!C:D,2,0)</f>
        <v>7.0000000000000007E-2</v>
      </c>
    </row>
    <row r="8376" spans="1:13" x14ac:dyDescent="0.25">
      <c r="A8376">
        <v>346106</v>
      </c>
      <c r="B8376" s="58" t="s">
        <v>6549</v>
      </c>
      <c r="C8376" s="58" t="s">
        <v>423</v>
      </c>
      <c r="D8376" s="58" t="s">
        <v>787</v>
      </c>
      <c r="E8376" s="58">
        <v>750</v>
      </c>
      <c r="F8376" s="58">
        <v>6</v>
      </c>
      <c r="G8376" s="59">
        <v>12.5</v>
      </c>
      <c r="H8376" s="58" t="s">
        <v>501</v>
      </c>
      <c r="I8376" s="59">
        <v>82.99</v>
      </c>
      <c r="J8376">
        <v>1</v>
      </c>
      <c r="K8376" s="191"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7.32</v>
      </c>
      <c r="L8376" s="192" t="str">
        <f t="shared" si="130"/>
        <v>Wine750</v>
      </c>
      <c r="M8376" s="191">
        <f>VLOOKUP(L8376,'Slope %'!C:D,2,0)</f>
        <v>0.1</v>
      </c>
    </row>
    <row r="8377" spans="1:13" x14ac:dyDescent="0.25">
      <c r="A8377">
        <v>347278</v>
      </c>
      <c r="B8377" s="58" t="s">
        <v>6550</v>
      </c>
      <c r="C8377" s="58" t="s">
        <v>414</v>
      </c>
      <c r="D8377" s="58" t="s">
        <v>415</v>
      </c>
      <c r="E8377" s="58">
        <v>750</v>
      </c>
      <c r="F8377" s="58">
        <v>12</v>
      </c>
      <c r="G8377" s="59">
        <v>40</v>
      </c>
      <c r="H8377" s="58" t="s">
        <v>419</v>
      </c>
      <c r="I8377" s="59">
        <v>23.66</v>
      </c>
      <c r="J8377">
        <v>1</v>
      </c>
      <c r="K8377" s="191"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23.42</v>
      </c>
      <c r="L8377" s="192" t="str">
        <f t="shared" si="130"/>
        <v>Spirits750</v>
      </c>
      <c r="M8377" s="191">
        <f>VLOOKUP(L8377,'Slope %'!C:D,2,0)</f>
        <v>7.0000000000000007E-2</v>
      </c>
    </row>
    <row r="8378" spans="1:13" x14ac:dyDescent="0.25">
      <c r="A8378">
        <v>347286</v>
      </c>
      <c r="B8378" s="58" t="s">
        <v>6550</v>
      </c>
      <c r="C8378" s="58" t="s">
        <v>414</v>
      </c>
      <c r="D8378" s="58" t="s">
        <v>415</v>
      </c>
      <c r="E8378" s="58">
        <v>1140</v>
      </c>
      <c r="F8378" s="58">
        <v>8</v>
      </c>
      <c r="G8378" s="59">
        <v>40</v>
      </c>
      <c r="H8378" s="58" t="s">
        <v>421</v>
      </c>
      <c r="I8378" s="59">
        <v>37.99</v>
      </c>
      <c r="J8378">
        <v>1</v>
      </c>
      <c r="K8378" s="191"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35.6</v>
      </c>
      <c r="L8378" s="192" t="str">
        <f t="shared" si="130"/>
        <v>Spirits1140</v>
      </c>
      <c r="M8378" s="191">
        <f>VLOOKUP(L8378,'Slope %'!C:D,2,0)</f>
        <v>0.05</v>
      </c>
    </row>
    <row r="8379" spans="1:13" x14ac:dyDescent="0.25">
      <c r="A8379">
        <v>348342</v>
      </c>
      <c r="B8379" s="58" t="s">
        <v>6551</v>
      </c>
      <c r="C8379" s="58" t="s">
        <v>423</v>
      </c>
      <c r="D8379" s="58" t="s">
        <v>473</v>
      </c>
      <c r="E8379" s="58">
        <v>750</v>
      </c>
      <c r="F8379" s="58">
        <v>12</v>
      </c>
      <c r="G8379" s="59">
        <v>14.5</v>
      </c>
      <c r="H8379" s="58" t="s">
        <v>586</v>
      </c>
      <c r="I8379" s="59">
        <v>37.99</v>
      </c>
      <c r="J8379">
        <v>1</v>
      </c>
      <c r="K8379" s="191"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8.49</v>
      </c>
      <c r="L8379" s="192" t="str">
        <f t="shared" si="130"/>
        <v>Wine750</v>
      </c>
      <c r="M8379" s="191">
        <f>VLOOKUP(L8379,'Slope %'!C:D,2,0)</f>
        <v>0.1</v>
      </c>
    </row>
    <row r="8380" spans="1:13" x14ac:dyDescent="0.25">
      <c r="A8380">
        <v>348623</v>
      </c>
      <c r="B8380" s="58" t="s">
        <v>6552</v>
      </c>
      <c r="C8380" s="58" t="s">
        <v>414</v>
      </c>
      <c r="D8380" s="58" t="s">
        <v>415</v>
      </c>
      <c r="E8380" s="58">
        <v>1140</v>
      </c>
      <c r="F8380" s="58">
        <v>9</v>
      </c>
      <c r="G8380" s="59">
        <v>40</v>
      </c>
      <c r="H8380" s="58" t="s">
        <v>419</v>
      </c>
      <c r="I8380" s="59">
        <v>42.99</v>
      </c>
      <c r="J8380">
        <v>1</v>
      </c>
      <c r="K8380" s="191"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35.6</v>
      </c>
      <c r="L8380" s="192" t="str">
        <f t="shared" si="130"/>
        <v>Spirits1140</v>
      </c>
      <c r="M8380" s="191">
        <f>VLOOKUP(L8380,'Slope %'!C:D,2,0)</f>
        <v>0.05</v>
      </c>
    </row>
    <row r="8381" spans="1:13" x14ac:dyDescent="0.25">
      <c r="A8381">
        <v>348896</v>
      </c>
      <c r="B8381" s="58" t="s">
        <v>6553</v>
      </c>
      <c r="C8381" s="58" t="s">
        <v>414</v>
      </c>
      <c r="D8381" s="58" t="s">
        <v>555</v>
      </c>
      <c r="E8381" s="58">
        <v>750</v>
      </c>
      <c r="F8381" s="58">
        <v>12</v>
      </c>
      <c r="G8381" s="59">
        <v>40</v>
      </c>
      <c r="H8381" s="58" t="s">
        <v>419</v>
      </c>
      <c r="I8381" s="59">
        <v>23.99</v>
      </c>
      <c r="J8381">
        <v>1</v>
      </c>
      <c r="K8381" s="191"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23.42</v>
      </c>
      <c r="L8381" s="192" t="str">
        <f t="shared" si="130"/>
        <v>Spirits750</v>
      </c>
      <c r="M8381" s="191">
        <f>VLOOKUP(L8381,'Slope %'!C:D,2,0)</f>
        <v>7.0000000000000007E-2</v>
      </c>
    </row>
    <row r="8382" spans="1:13" x14ac:dyDescent="0.25">
      <c r="A8382">
        <v>349498</v>
      </c>
      <c r="B8382" s="58" t="s">
        <v>6554</v>
      </c>
      <c r="C8382" s="58" t="s">
        <v>423</v>
      </c>
      <c r="D8382" s="58" t="s">
        <v>560</v>
      </c>
      <c r="E8382" s="58">
        <v>750</v>
      </c>
      <c r="F8382" s="58">
        <v>12</v>
      </c>
      <c r="G8382" s="59">
        <v>14.5</v>
      </c>
      <c r="H8382" s="58" t="s">
        <v>511</v>
      </c>
      <c r="I8382" s="59">
        <v>79.989999999999995</v>
      </c>
      <c r="J8382">
        <v>1</v>
      </c>
      <c r="K8382" s="191"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8.49</v>
      </c>
      <c r="L8382" s="192" t="str">
        <f t="shared" si="130"/>
        <v>Wine750</v>
      </c>
      <c r="M8382" s="191">
        <f>VLOOKUP(L8382,'Slope %'!C:D,2,0)</f>
        <v>0.1</v>
      </c>
    </row>
    <row r="8383" spans="1:13" x14ac:dyDescent="0.25">
      <c r="A8383">
        <v>350397</v>
      </c>
      <c r="B8383" s="58" t="s">
        <v>988</v>
      </c>
      <c r="C8383" s="58" t="s">
        <v>414</v>
      </c>
      <c r="D8383" s="58" t="s">
        <v>418</v>
      </c>
      <c r="E8383" s="58">
        <v>750</v>
      </c>
      <c r="F8383" s="58">
        <v>12</v>
      </c>
      <c r="G8383" s="59">
        <v>40</v>
      </c>
      <c r="H8383" s="58" t="s">
        <v>416</v>
      </c>
      <c r="I8383" s="59">
        <v>24.99</v>
      </c>
      <c r="J8383">
        <v>1</v>
      </c>
      <c r="K8383" s="191"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23.42</v>
      </c>
      <c r="L8383" s="192" t="str">
        <f t="shared" si="130"/>
        <v>Spirits750</v>
      </c>
      <c r="M8383" s="191">
        <f>VLOOKUP(L8383,'Slope %'!C:D,2,0)</f>
        <v>7.0000000000000007E-2</v>
      </c>
    </row>
    <row r="8384" spans="1:13" x14ac:dyDescent="0.25">
      <c r="A8384">
        <v>350843</v>
      </c>
      <c r="B8384" s="58" t="s">
        <v>6555</v>
      </c>
      <c r="C8384" s="58" t="s">
        <v>423</v>
      </c>
      <c r="D8384" s="58" t="s">
        <v>433</v>
      </c>
      <c r="E8384" s="58">
        <v>750</v>
      </c>
      <c r="F8384" s="58">
        <v>12</v>
      </c>
      <c r="G8384" s="59">
        <v>12</v>
      </c>
      <c r="H8384" s="58" t="s">
        <v>431</v>
      </c>
      <c r="I8384" s="59">
        <v>15.99</v>
      </c>
      <c r="J8384">
        <v>1</v>
      </c>
      <c r="K8384" s="191"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7.03</v>
      </c>
      <c r="L8384" s="192" t="str">
        <f t="shared" si="130"/>
        <v>Wine750</v>
      </c>
      <c r="M8384" s="191">
        <f>VLOOKUP(L8384,'Slope %'!C:D,2,0)</f>
        <v>0.1</v>
      </c>
    </row>
    <row r="8385" spans="1:13" x14ac:dyDescent="0.25">
      <c r="A8385">
        <v>351643</v>
      </c>
      <c r="B8385" s="58" t="s">
        <v>6556</v>
      </c>
      <c r="C8385" s="58" t="s">
        <v>423</v>
      </c>
      <c r="D8385" s="58" t="s">
        <v>436</v>
      </c>
      <c r="E8385" s="58">
        <v>750</v>
      </c>
      <c r="F8385" s="58">
        <v>6</v>
      </c>
      <c r="G8385" s="59">
        <v>14.5</v>
      </c>
      <c r="H8385" s="58" t="s">
        <v>434</v>
      </c>
      <c r="I8385" s="59">
        <v>41.99</v>
      </c>
      <c r="J8385">
        <v>1</v>
      </c>
      <c r="K8385" s="191"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8.49</v>
      </c>
      <c r="L8385" s="192" t="str">
        <f t="shared" si="130"/>
        <v>Wine750</v>
      </c>
      <c r="M8385" s="191">
        <f>VLOOKUP(L8385,'Slope %'!C:D,2,0)</f>
        <v>0.1</v>
      </c>
    </row>
    <row r="8386" spans="1:13" x14ac:dyDescent="0.25">
      <c r="A8386">
        <v>351734</v>
      </c>
      <c r="B8386" s="58" t="s">
        <v>6557</v>
      </c>
      <c r="C8386" s="58" t="s">
        <v>414</v>
      </c>
      <c r="D8386" s="58" t="s">
        <v>418</v>
      </c>
      <c r="E8386" s="58">
        <v>750</v>
      </c>
      <c r="F8386" s="58">
        <v>12</v>
      </c>
      <c r="G8386" s="59">
        <v>40</v>
      </c>
      <c r="H8386" s="58" t="s">
        <v>419</v>
      </c>
      <c r="I8386" s="59">
        <v>27.99</v>
      </c>
      <c r="J8386">
        <v>1</v>
      </c>
      <c r="K8386" s="191"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23.42</v>
      </c>
      <c r="L8386" s="192" t="str">
        <f t="shared" si="130"/>
        <v>Spirits750</v>
      </c>
      <c r="M8386" s="191">
        <f>VLOOKUP(L8386,'Slope %'!C:D,2,0)</f>
        <v>7.0000000000000007E-2</v>
      </c>
    </row>
    <row r="8387" spans="1:13" x14ac:dyDescent="0.25">
      <c r="A8387">
        <v>352583</v>
      </c>
      <c r="B8387" s="58" t="s">
        <v>6558</v>
      </c>
      <c r="C8387" s="58" t="s">
        <v>423</v>
      </c>
      <c r="D8387" s="58" t="s">
        <v>476</v>
      </c>
      <c r="E8387" s="58">
        <v>750</v>
      </c>
      <c r="F8387" s="58">
        <v>12</v>
      </c>
      <c r="G8387" s="59">
        <v>14.8</v>
      </c>
      <c r="H8387" s="58" t="s">
        <v>586</v>
      </c>
      <c r="I8387" s="59">
        <v>48.99</v>
      </c>
      <c r="J8387">
        <v>1</v>
      </c>
      <c r="K8387" s="191"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8.67</v>
      </c>
      <c r="L8387" s="192" t="str">
        <f t="shared" ref="L8387:L8450" si="131">(_xlfn.CONCAT(C8387,E8387))</f>
        <v>Wine750</v>
      </c>
      <c r="M8387" s="191">
        <f>VLOOKUP(L8387,'Slope %'!C:D,2,0)</f>
        <v>0.1</v>
      </c>
    </row>
    <row r="8388" spans="1:13" x14ac:dyDescent="0.25">
      <c r="A8388">
        <v>352948</v>
      </c>
      <c r="B8388" s="58" t="s">
        <v>6559</v>
      </c>
      <c r="C8388" s="58" t="s">
        <v>423</v>
      </c>
      <c r="D8388" s="58" t="s">
        <v>473</v>
      </c>
      <c r="E8388" s="58">
        <v>750</v>
      </c>
      <c r="F8388" s="58">
        <v>12</v>
      </c>
      <c r="G8388" s="59">
        <v>12.5</v>
      </c>
      <c r="H8388" s="58" t="s">
        <v>600</v>
      </c>
      <c r="I8388" s="59">
        <v>16.989999999999998</v>
      </c>
      <c r="J8388">
        <v>1</v>
      </c>
      <c r="K8388" s="191"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7.32</v>
      </c>
      <c r="L8388" s="192" t="str">
        <f t="shared" si="131"/>
        <v>Wine750</v>
      </c>
      <c r="M8388" s="191">
        <f>VLOOKUP(L8388,'Slope %'!C:D,2,0)</f>
        <v>0.1</v>
      </c>
    </row>
    <row r="8389" spans="1:13" x14ac:dyDescent="0.25">
      <c r="A8389">
        <v>357087</v>
      </c>
      <c r="B8389" s="58" t="s">
        <v>6560</v>
      </c>
      <c r="C8389" s="58" t="s">
        <v>414</v>
      </c>
      <c r="D8389" s="58" t="s">
        <v>503</v>
      </c>
      <c r="E8389" s="58">
        <v>750</v>
      </c>
      <c r="F8389" s="58">
        <v>12</v>
      </c>
      <c r="G8389" s="59">
        <v>40</v>
      </c>
      <c r="H8389" s="58" t="s">
        <v>428</v>
      </c>
      <c r="I8389" s="59">
        <v>25.64</v>
      </c>
      <c r="J8389">
        <v>1</v>
      </c>
      <c r="K8389" s="191"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23.42</v>
      </c>
      <c r="L8389" s="192" t="str">
        <f t="shared" si="131"/>
        <v>Spirits750</v>
      </c>
      <c r="M8389" s="191">
        <f>VLOOKUP(L8389,'Slope %'!C:D,2,0)</f>
        <v>7.0000000000000007E-2</v>
      </c>
    </row>
    <row r="8390" spans="1:13" x14ac:dyDescent="0.25">
      <c r="A8390">
        <v>358028</v>
      </c>
      <c r="B8390" s="58" t="s">
        <v>6561</v>
      </c>
      <c r="C8390" s="58" t="s">
        <v>423</v>
      </c>
      <c r="D8390" s="58" t="s">
        <v>473</v>
      </c>
      <c r="E8390" s="58">
        <v>16000</v>
      </c>
      <c r="F8390" s="58">
        <v>1</v>
      </c>
      <c r="G8390" s="59">
        <v>12.5</v>
      </c>
      <c r="H8390" s="58" t="s">
        <v>474</v>
      </c>
      <c r="I8390" s="59">
        <v>135.28</v>
      </c>
      <c r="J8390">
        <v>1</v>
      </c>
      <c r="K8390" s="191"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130.02000000000001</v>
      </c>
      <c r="L8390" s="192" t="str">
        <f t="shared" si="131"/>
        <v>Wine16000</v>
      </c>
      <c r="M8390" s="191" t="e">
        <f>VLOOKUP(L8390,'Slope %'!C:D,2,0)</f>
        <v>#N/A</v>
      </c>
    </row>
    <row r="8391" spans="1:13" x14ac:dyDescent="0.25">
      <c r="A8391">
        <v>358341</v>
      </c>
      <c r="B8391" s="58" t="s">
        <v>6562</v>
      </c>
      <c r="C8391" s="58" t="s">
        <v>414</v>
      </c>
      <c r="D8391" s="58" t="s">
        <v>524</v>
      </c>
      <c r="E8391" s="58">
        <v>700</v>
      </c>
      <c r="F8391" s="58">
        <v>6</v>
      </c>
      <c r="G8391" s="59">
        <v>40</v>
      </c>
      <c r="H8391" s="58" t="s">
        <v>511</v>
      </c>
      <c r="I8391" s="59">
        <v>68.989999999999995</v>
      </c>
      <c r="J8391">
        <v>1</v>
      </c>
      <c r="K8391" s="191"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21.86</v>
      </c>
      <c r="L8391" s="192" t="str">
        <f t="shared" si="131"/>
        <v>Spirits700</v>
      </c>
      <c r="M8391" s="191">
        <f>VLOOKUP(L8391,'Slope %'!C:D,2,0)</f>
        <v>7.0000000000000007E-2</v>
      </c>
    </row>
    <row r="8392" spans="1:13" x14ac:dyDescent="0.25">
      <c r="A8392">
        <v>358671</v>
      </c>
      <c r="B8392" s="58" t="s">
        <v>6563</v>
      </c>
      <c r="C8392" s="58" t="s">
        <v>423</v>
      </c>
      <c r="D8392" s="58" t="s">
        <v>476</v>
      </c>
      <c r="E8392" s="58">
        <v>750</v>
      </c>
      <c r="F8392" s="58">
        <v>6</v>
      </c>
      <c r="G8392" s="59">
        <v>13.5</v>
      </c>
      <c r="H8392" s="58" t="s">
        <v>456</v>
      </c>
      <c r="I8392" s="59">
        <v>36.99</v>
      </c>
      <c r="J8392">
        <v>1</v>
      </c>
      <c r="K8392" s="191"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7.9</v>
      </c>
      <c r="L8392" s="192" t="str">
        <f t="shared" si="131"/>
        <v>Wine750</v>
      </c>
      <c r="M8392" s="191">
        <f>VLOOKUP(L8392,'Slope %'!C:D,2,0)</f>
        <v>0.1</v>
      </c>
    </row>
    <row r="8393" spans="1:13" x14ac:dyDescent="0.25">
      <c r="A8393">
        <v>359257</v>
      </c>
      <c r="B8393" s="58" t="s">
        <v>6564</v>
      </c>
      <c r="C8393" s="58" t="s">
        <v>423</v>
      </c>
      <c r="D8393" s="58" t="s">
        <v>450</v>
      </c>
      <c r="E8393" s="58">
        <v>750</v>
      </c>
      <c r="F8393" s="58">
        <v>12</v>
      </c>
      <c r="G8393" s="59">
        <v>13.5</v>
      </c>
      <c r="H8393" s="58" t="s">
        <v>451</v>
      </c>
      <c r="I8393" s="59">
        <v>24.99</v>
      </c>
      <c r="J8393">
        <v>1</v>
      </c>
      <c r="K8393" s="191"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7.9</v>
      </c>
      <c r="L8393" s="192" t="str">
        <f t="shared" si="131"/>
        <v>Wine750</v>
      </c>
      <c r="M8393" s="191">
        <f>VLOOKUP(L8393,'Slope %'!C:D,2,0)</f>
        <v>0.1</v>
      </c>
    </row>
    <row r="8394" spans="1:13" x14ac:dyDescent="0.25">
      <c r="A8394">
        <v>360552</v>
      </c>
      <c r="B8394" s="58" t="s">
        <v>6565</v>
      </c>
      <c r="C8394" s="58" t="s">
        <v>423</v>
      </c>
      <c r="D8394" s="58" t="s">
        <v>436</v>
      </c>
      <c r="E8394" s="58">
        <v>750</v>
      </c>
      <c r="F8394" s="58">
        <v>12</v>
      </c>
      <c r="G8394" s="59">
        <v>13</v>
      </c>
      <c r="H8394" s="58" t="s">
        <v>471</v>
      </c>
      <c r="I8394" s="59">
        <v>17.989999999999998</v>
      </c>
      <c r="J8394">
        <v>1</v>
      </c>
      <c r="K8394" s="191"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7.61</v>
      </c>
      <c r="L8394" s="192" t="str">
        <f t="shared" si="131"/>
        <v>Wine750</v>
      </c>
      <c r="M8394" s="191">
        <f>VLOOKUP(L8394,'Slope %'!C:D,2,0)</f>
        <v>0.1</v>
      </c>
    </row>
    <row r="8395" spans="1:13" x14ac:dyDescent="0.25">
      <c r="A8395">
        <v>361022</v>
      </c>
      <c r="B8395" s="58" t="s">
        <v>6566</v>
      </c>
      <c r="C8395" s="58" t="s">
        <v>423</v>
      </c>
      <c r="D8395" s="58" t="s">
        <v>538</v>
      </c>
      <c r="E8395" s="58">
        <v>4000</v>
      </c>
      <c r="F8395" s="58">
        <v>4</v>
      </c>
      <c r="G8395" s="59">
        <v>13</v>
      </c>
      <c r="H8395" s="58" t="s">
        <v>425</v>
      </c>
      <c r="I8395" s="59">
        <v>44.99</v>
      </c>
      <c r="J8395">
        <v>1</v>
      </c>
      <c r="K8395" s="191"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33.81</v>
      </c>
      <c r="L8395" s="192" t="str">
        <f t="shared" si="131"/>
        <v>Wine4000</v>
      </c>
      <c r="M8395" s="191">
        <f>VLOOKUP(L8395,'Slope %'!C:D,2,0)</f>
        <v>0.05</v>
      </c>
    </row>
    <row r="8396" spans="1:13" x14ac:dyDescent="0.25">
      <c r="A8396">
        <v>361105</v>
      </c>
      <c r="B8396" s="58" t="s">
        <v>6567</v>
      </c>
      <c r="C8396" s="58" t="s">
        <v>423</v>
      </c>
      <c r="D8396" s="58" t="s">
        <v>575</v>
      </c>
      <c r="E8396" s="58">
        <v>4000</v>
      </c>
      <c r="F8396" s="58">
        <v>4</v>
      </c>
      <c r="G8396" s="59">
        <v>12.5</v>
      </c>
      <c r="H8396" s="58" t="s">
        <v>425</v>
      </c>
      <c r="I8396" s="59">
        <v>44.99</v>
      </c>
      <c r="J8396">
        <v>1</v>
      </c>
      <c r="K8396" s="191"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32.51</v>
      </c>
      <c r="L8396" s="192" t="str">
        <f t="shared" si="131"/>
        <v>Wine4000</v>
      </c>
      <c r="M8396" s="191">
        <f>VLOOKUP(L8396,'Slope %'!C:D,2,0)</f>
        <v>0.05</v>
      </c>
    </row>
    <row r="8397" spans="1:13" x14ac:dyDescent="0.25">
      <c r="A8397">
        <v>361626</v>
      </c>
      <c r="B8397" s="58" t="s">
        <v>3178</v>
      </c>
      <c r="C8397" s="58" t="s">
        <v>423</v>
      </c>
      <c r="D8397" s="58" t="s">
        <v>787</v>
      </c>
      <c r="E8397" s="58">
        <v>750</v>
      </c>
      <c r="F8397" s="58">
        <v>6</v>
      </c>
      <c r="G8397" s="59">
        <v>12</v>
      </c>
      <c r="H8397" s="58" t="s">
        <v>421</v>
      </c>
      <c r="I8397" s="59">
        <v>74.989999999999995</v>
      </c>
      <c r="J8397">
        <v>1</v>
      </c>
      <c r="K8397" s="191"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7.03</v>
      </c>
      <c r="L8397" s="192" t="str">
        <f t="shared" si="131"/>
        <v>Wine750</v>
      </c>
      <c r="M8397" s="191">
        <f>VLOOKUP(L8397,'Slope %'!C:D,2,0)</f>
        <v>0.1</v>
      </c>
    </row>
    <row r="8398" spans="1:13" x14ac:dyDescent="0.25">
      <c r="A8398">
        <v>363457</v>
      </c>
      <c r="B8398" s="58" t="s">
        <v>6568</v>
      </c>
      <c r="C8398" s="58" t="s">
        <v>423</v>
      </c>
      <c r="D8398" s="58" t="s">
        <v>436</v>
      </c>
      <c r="E8398" s="58">
        <v>750</v>
      </c>
      <c r="F8398" s="58">
        <v>12</v>
      </c>
      <c r="G8398" s="59">
        <v>14.5</v>
      </c>
      <c r="H8398" s="58" t="s">
        <v>437</v>
      </c>
      <c r="I8398" s="59">
        <v>19.989999999999998</v>
      </c>
      <c r="J8398">
        <v>1</v>
      </c>
      <c r="K8398" s="191"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8.49</v>
      </c>
      <c r="L8398" s="192" t="str">
        <f t="shared" si="131"/>
        <v>Wine750</v>
      </c>
      <c r="M8398" s="191">
        <f>VLOOKUP(L8398,'Slope %'!C:D,2,0)</f>
        <v>0.1</v>
      </c>
    </row>
    <row r="8399" spans="1:13" x14ac:dyDescent="0.25">
      <c r="A8399">
        <v>363622</v>
      </c>
      <c r="B8399" s="58" t="s">
        <v>4812</v>
      </c>
      <c r="C8399" s="58" t="s">
        <v>423</v>
      </c>
      <c r="D8399" s="58" t="s">
        <v>575</v>
      </c>
      <c r="E8399" s="58">
        <v>750</v>
      </c>
      <c r="F8399" s="58">
        <v>12</v>
      </c>
      <c r="G8399" s="59">
        <v>12</v>
      </c>
      <c r="H8399" s="58" t="s">
        <v>421</v>
      </c>
      <c r="I8399" s="59">
        <v>17.989999999999998</v>
      </c>
      <c r="J8399">
        <v>1</v>
      </c>
      <c r="K8399" s="191"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7.03</v>
      </c>
      <c r="L8399" s="192" t="str">
        <f t="shared" si="131"/>
        <v>Wine750</v>
      </c>
      <c r="M8399" s="191">
        <f>VLOOKUP(L8399,'Slope %'!C:D,2,0)</f>
        <v>0.1</v>
      </c>
    </row>
    <row r="8400" spans="1:13" x14ac:dyDescent="0.25">
      <c r="A8400">
        <v>364877</v>
      </c>
      <c r="B8400" s="58" t="s">
        <v>6569</v>
      </c>
      <c r="C8400" s="58" t="s">
        <v>414</v>
      </c>
      <c r="D8400" s="58" t="s">
        <v>623</v>
      </c>
      <c r="E8400" s="58">
        <v>750</v>
      </c>
      <c r="F8400" s="58">
        <v>6</v>
      </c>
      <c r="G8400" s="59">
        <v>40</v>
      </c>
      <c r="H8400" s="58" t="s">
        <v>448</v>
      </c>
      <c r="I8400" s="59">
        <v>320.43</v>
      </c>
      <c r="J8400">
        <v>1</v>
      </c>
      <c r="K8400" s="191"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23.42</v>
      </c>
      <c r="L8400" s="192" t="str">
        <f t="shared" si="131"/>
        <v>Spirits750</v>
      </c>
      <c r="M8400" s="191">
        <f>VLOOKUP(L8400,'Slope %'!C:D,2,0)</f>
        <v>7.0000000000000007E-2</v>
      </c>
    </row>
    <row r="8401" spans="1:13" x14ac:dyDescent="0.25">
      <c r="A8401">
        <v>365551</v>
      </c>
      <c r="B8401" s="58" t="s">
        <v>6570</v>
      </c>
      <c r="C8401" s="58" t="s">
        <v>423</v>
      </c>
      <c r="D8401" s="58" t="s">
        <v>1051</v>
      </c>
      <c r="E8401" s="58">
        <v>750</v>
      </c>
      <c r="F8401" s="58">
        <v>12</v>
      </c>
      <c r="G8401" s="59">
        <v>12</v>
      </c>
      <c r="H8401" s="58" t="s">
        <v>425</v>
      </c>
      <c r="I8401" s="59">
        <v>18.989999999999998</v>
      </c>
      <c r="J8401">
        <v>1</v>
      </c>
      <c r="K8401" s="191"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7.03</v>
      </c>
      <c r="L8401" s="192" t="str">
        <f t="shared" si="131"/>
        <v>Wine750</v>
      </c>
      <c r="M8401" s="191">
        <f>VLOOKUP(L8401,'Slope %'!C:D,2,0)</f>
        <v>0.1</v>
      </c>
    </row>
    <row r="8402" spans="1:13" x14ac:dyDescent="0.25">
      <c r="A8402">
        <v>366690</v>
      </c>
      <c r="B8402" s="58" t="s">
        <v>6571</v>
      </c>
      <c r="C8402" s="58" t="s">
        <v>414</v>
      </c>
      <c r="D8402" s="58" t="s">
        <v>533</v>
      </c>
      <c r="E8402" s="58">
        <v>750</v>
      </c>
      <c r="F8402" s="58">
        <v>12</v>
      </c>
      <c r="G8402" s="59">
        <v>24</v>
      </c>
      <c r="H8402" s="58" t="s">
        <v>1076</v>
      </c>
      <c r="I8402" s="59">
        <v>23.99</v>
      </c>
      <c r="J8402">
        <v>1</v>
      </c>
      <c r="K8402" s="191"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14.05</v>
      </c>
      <c r="L8402" s="192" t="str">
        <f t="shared" si="131"/>
        <v>Spirits750</v>
      </c>
      <c r="M8402" s="191">
        <f>VLOOKUP(L8402,'Slope %'!C:D,2,0)</f>
        <v>7.0000000000000007E-2</v>
      </c>
    </row>
    <row r="8403" spans="1:13" x14ac:dyDescent="0.25">
      <c r="A8403">
        <v>366930</v>
      </c>
      <c r="B8403" s="58" t="s">
        <v>6572</v>
      </c>
      <c r="C8403" s="58" t="s">
        <v>423</v>
      </c>
      <c r="D8403" s="58" t="s">
        <v>602</v>
      </c>
      <c r="E8403" s="58">
        <v>750</v>
      </c>
      <c r="F8403" s="58">
        <v>12</v>
      </c>
      <c r="G8403" s="59">
        <v>13.5</v>
      </c>
      <c r="H8403" s="58" t="s">
        <v>3819</v>
      </c>
      <c r="I8403" s="59">
        <v>49.65</v>
      </c>
      <c r="J8403">
        <v>1</v>
      </c>
      <c r="K8403" s="191"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7.9</v>
      </c>
      <c r="L8403" s="192" t="str">
        <f t="shared" si="131"/>
        <v>Wine750</v>
      </c>
      <c r="M8403" s="191">
        <f>VLOOKUP(L8403,'Slope %'!C:D,2,0)</f>
        <v>0.1</v>
      </c>
    </row>
    <row r="8404" spans="1:13" x14ac:dyDescent="0.25">
      <c r="A8404">
        <v>366948</v>
      </c>
      <c r="B8404" s="58" t="s">
        <v>6573</v>
      </c>
      <c r="C8404" s="58" t="s">
        <v>423</v>
      </c>
      <c r="D8404" s="58" t="s">
        <v>473</v>
      </c>
      <c r="E8404" s="58">
        <v>750</v>
      </c>
      <c r="F8404" s="58">
        <v>12</v>
      </c>
      <c r="G8404" s="59">
        <v>13.5</v>
      </c>
      <c r="H8404" s="58" t="s">
        <v>3819</v>
      </c>
      <c r="I8404" s="59">
        <v>30.41</v>
      </c>
      <c r="J8404">
        <v>1</v>
      </c>
      <c r="K8404" s="191"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7.9</v>
      </c>
      <c r="L8404" s="192" t="str">
        <f t="shared" si="131"/>
        <v>Wine750</v>
      </c>
      <c r="M8404" s="191">
        <f>VLOOKUP(L8404,'Slope %'!C:D,2,0)</f>
        <v>0.1</v>
      </c>
    </row>
    <row r="8405" spans="1:13" x14ac:dyDescent="0.25">
      <c r="A8405">
        <v>367672</v>
      </c>
      <c r="B8405" s="58" t="s">
        <v>6574</v>
      </c>
      <c r="C8405" s="58" t="s">
        <v>414</v>
      </c>
      <c r="D8405" s="58" t="s">
        <v>555</v>
      </c>
      <c r="E8405" s="58">
        <v>750</v>
      </c>
      <c r="F8405" s="58">
        <v>12</v>
      </c>
      <c r="G8405" s="59">
        <v>40</v>
      </c>
      <c r="H8405" s="58" t="s">
        <v>501</v>
      </c>
      <c r="I8405" s="59">
        <v>31.49</v>
      </c>
      <c r="J8405">
        <v>1</v>
      </c>
      <c r="K8405" s="191"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23.42</v>
      </c>
      <c r="L8405" s="192" t="str">
        <f t="shared" si="131"/>
        <v>Spirits750</v>
      </c>
      <c r="M8405" s="191">
        <f>VLOOKUP(L8405,'Slope %'!C:D,2,0)</f>
        <v>7.0000000000000007E-2</v>
      </c>
    </row>
    <row r="8406" spans="1:13" x14ac:dyDescent="0.25">
      <c r="A8406">
        <v>368555</v>
      </c>
      <c r="B8406" s="58" t="s">
        <v>6575</v>
      </c>
      <c r="C8406" s="58" t="s">
        <v>423</v>
      </c>
      <c r="D8406" s="58" t="s">
        <v>450</v>
      </c>
      <c r="E8406" s="58">
        <v>3000</v>
      </c>
      <c r="F8406" s="58">
        <v>6</v>
      </c>
      <c r="G8406" s="59">
        <v>10</v>
      </c>
      <c r="H8406" s="58" t="s">
        <v>586</v>
      </c>
      <c r="I8406" s="59">
        <v>35.99</v>
      </c>
      <c r="J8406">
        <v>1</v>
      </c>
      <c r="K8406" s="191"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23.42</v>
      </c>
      <c r="L8406" s="192" t="str">
        <f t="shared" si="131"/>
        <v>Wine3000</v>
      </c>
      <c r="M8406" s="191">
        <f>VLOOKUP(L8406,'Slope %'!C:D,2,0)</f>
        <v>0.05</v>
      </c>
    </row>
    <row r="8407" spans="1:13" x14ac:dyDescent="0.25">
      <c r="A8407">
        <v>369686</v>
      </c>
      <c r="B8407" s="58" t="s">
        <v>6576</v>
      </c>
      <c r="C8407" s="58" t="s">
        <v>423</v>
      </c>
      <c r="D8407" s="58" t="s">
        <v>473</v>
      </c>
      <c r="E8407" s="58">
        <v>750</v>
      </c>
      <c r="F8407" s="58">
        <v>12</v>
      </c>
      <c r="G8407" s="59">
        <v>13.5</v>
      </c>
      <c r="H8407" s="58" t="s">
        <v>3819</v>
      </c>
      <c r="I8407" s="59">
        <v>22.95</v>
      </c>
      <c r="J8407">
        <v>1</v>
      </c>
      <c r="K8407" s="191"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7.9</v>
      </c>
      <c r="L8407" s="192" t="str">
        <f t="shared" si="131"/>
        <v>Wine750</v>
      </c>
      <c r="M8407" s="191">
        <f>VLOOKUP(L8407,'Slope %'!C:D,2,0)</f>
        <v>0.1</v>
      </c>
    </row>
    <row r="8408" spans="1:13" x14ac:dyDescent="0.25">
      <c r="A8408">
        <v>374686</v>
      </c>
      <c r="B8408" s="58" t="s">
        <v>6577</v>
      </c>
      <c r="C8408" s="58" t="s">
        <v>423</v>
      </c>
      <c r="D8408" s="58" t="s">
        <v>476</v>
      </c>
      <c r="E8408" s="58">
        <v>750</v>
      </c>
      <c r="F8408" s="58">
        <v>12</v>
      </c>
      <c r="G8408" s="59">
        <v>13.9</v>
      </c>
      <c r="H8408" s="58" t="s">
        <v>421</v>
      </c>
      <c r="I8408" s="59">
        <v>22.99</v>
      </c>
      <c r="J8408">
        <v>1</v>
      </c>
      <c r="K8408" s="191"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8.14</v>
      </c>
      <c r="L8408" s="192" t="str">
        <f t="shared" si="131"/>
        <v>Wine750</v>
      </c>
      <c r="M8408" s="191">
        <f>VLOOKUP(L8408,'Slope %'!C:D,2,0)</f>
        <v>0.1</v>
      </c>
    </row>
    <row r="8409" spans="1:13" x14ac:dyDescent="0.25">
      <c r="A8409">
        <v>376848</v>
      </c>
      <c r="B8409" s="58" t="s">
        <v>6578</v>
      </c>
      <c r="C8409" s="58" t="s">
        <v>423</v>
      </c>
      <c r="D8409" s="58" t="s">
        <v>476</v>
      </c>
      <c r="E8409" s="58">
        <v>750</v>
      </c>
      <c r="F8409" s="58">
        <v>12</v>
      </c>
      <c r="G8409" s="59">
        <v>13.5</v>
      </c>
      <c r="H8409" s="58" t="s">
        <v>483</v>
      </c>
      <c r="I8409" s="59">
        <v>12.99</v>
      </c>
      <c r="J8409">
        <v>1</v>
      </c>
      <c r="K8409" s="191"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7.9</v>
      </c>
      <c r="L8409" s="192" t="str">
        <f t="shared" si="131"/>
        <v>Wine750</v>
      </c>
      <c r="M8409" s="191">
        <f>VLOOKUP(L8409,'Slope %'!C:D,2,0)</f>
        <v>0.1</v>
      </c>
    </row>
    <row r="8410" spans="1:13" x14ac:dyDescent="0.25">
      <c r="A8410">
        <v>376855</v>
      </c>
      <c r="B8410" s="58" t="s">
        <v>6579</v>
      </c>
      <c r="C8410" s="58" t="s">
        <v>423</v>
      </c>
      <c r="D8410" s="58" t="s">
        <v>473</v>
      </c>
      <c r="E8410" s="58">
        <v>1500</v>
      </c>
      <c r="F8410" s="58">
        <v>6</v>
      </c>
      <c r="G8410" s="59">
        <v>13</v>
      </c>
      <c r="H8410" s="58" t="s">
        <v>483</v>
      </c>
      <c r="I8410" s="59">
        <v>19.989999999999998</v>
      </c>
      <c r="J8410">
        <v>1</v>
      </c>
      <c r="K8410" s="191"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15.22</v>
      </c>
      <c r="L8410" s="192" t="str">
        <f t="shared" si="131"/>
        <v>Wine1500</v>
      </c>
      <c r="M8410" s="191">
        <f>VLOOKUP(L8410,'Slope %'!C:D,2,0)</f>
        <v>7.0000000000000007E-2</v>
      </c>
    </row>
    <row r="8411" spans="1:13" x14ac:dyDescent="0.25">
      <c r="A8411">
        <v>377770</v>
      </c>
      <c r="B8411" s="58" t="s">
        <v>6580</v>
      </c>
      <c r="C8411" s="58" t="s">
        <v>423</v>
      </c>
      <c r="D8411" s="58" t="s">
        <v>473</v>
      </c>
      <c r="E8411" s="58">
        <v>750</v>
      </c>
      <c r="F8411" s="58">
        <v>12</v>
      </c>
      <c r="G8411" s="59">
        <v>13</v>
      </c>
      <c r="H8411" s="58" t="s">
        <v>553</v>
      </c>
      <c r="I8411" s="59">
        <v>26.99</v>
      </c>
      <c r="J8411">
        <v>1</v>
      </c>
      <c r="K8411" s="191"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7.61</v>
      </c>
      <c r="L8411" s="192" t="str">
        <f t="shared" si="131"/>
        <v>Wine750</v>
      </c>
      <c r="M8411" s="191">
        <f>VLOOKUP(L8411,'Slope %'!C:D,2,0)</f>
        <v>0.1</v>
      </c>
    </row>
    <row r="8412" spans="1:13" x14ac:dyDescent="0.25">
      <c r="A8412">
        <v>377994</v>
      </c>
      <c r="B8412" s="58" t="s">
        <v>6581</v>
      </c>
      <c r="C8412" s="58" t="s">
        <v>414</v>
      </c>
      <c r="D8412" s="58" t="s">
        <v>783</v>
      </c>
      <c r="E8412" s="58">
        <v>750</v>
      </c>
      <c r="F8412" s="58">
        <v>12</v>
      </c>
      <c r="G8412" s="59">
        <v>40</v>
      </c>
      <c r="H8412" s="58" t="s">
        <v>784</v>
      </c>
      <c r="I8412" s="59">
        <v>44.99</v>
      </c>
      <c r="J8412">
        <v>1</v>
      </c>
      <c r="K8412" s="191"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23.42</v>
      </c>
      <c r="L8412" s="192" t="str">
        <f t="shared" si="131"/>
        <v>Spirits750</v>
      </c>
      <c r="M8412" s="191">
        <f>VLOOKUP(L8412,'Slope %'!C:D,2,0)</f>
        <v>7.0000000000000007E-2</v>
      </c>
    </row>
    <row r="8413" spans="1:13" x14ac:dyDescent="0.25">
      <c r="A8413">
        <v>378638</v>
      </c>
      <c r="B8413" s="58" t="s">
        <v>6582</v>
      </c>
      <c r="C8413" s="58" t="s">
        <v>423</v>
      </c>
      <c r="D8413" s="58" t="s">
        <v>455</v>
      </c>
      <c r="E8413" s="58">
        <v>750</v>
      </c>
      <c r="F8413" s="58">
        <v>12</v>
      </c>
      <c r="G8413" s="59">
        <v>10.5</v>
      </c>
      <c r="H8413" s="58" t="s">
        <v>586</v>
      </c>
      <c r="I8413" s="59">
        <v>19.989999999999998</v>
      </c>
      <c r="J8413">
        <v>1</v>
      </c>
      <c r="K8413" s="191"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6.15</v>
      </c>
      <c r="L8413" s="192" t="str">
        <f t="shared" si="131"/>
        <v>Wine750</v>
      </c>
      <c r="M8413" s="191">
        <f>VLOOKUP(L8413,'Slope %'!C:D,2,0)</f>
        <v>0.1</v>
      </c>
    </row>
    <row r="8414" spans="1:13" x14ac:dyDescent="0.25">
      <c r="A8414">
        <v>381947</v>
      </c>
      <c r="B8414" s="58" t="s">
        <v>6583</v>
      </c>
      <c r="C8414" s="58" t="s">
        <v>673</v>
      </c>
      <c r="D8414" s="58" t="s">
        <v>1398</v>
      </c>
      <c r="E8414" s="58">
        <v>2000</v>
      </c>
      <c r="F8414" s="58">
        <v>8</v>
      </c>
      <c r="G8414" s="59">
        <v>7</v>
      </c>
      <c r="H8414" s="58" t="s">
        <v>1399</v>
      </c>
      <c r="I8414" s="59">
        <v>13.49</v>
      </c>
      <c r="J8414">
        <v>1</v>
      </c>
      <c r="K8414" s="191"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10.93</v>
      </c>
      <c r="L8414" s="192" t="str">
        <f t="shared" si="131"/>
        <v>Ready to Drink2000</v>
      </c>
      <c r="M8414" s="191">
        <f>VLOOKUP(L8414,'Slope %'!C:D,2,0)</f>
        <v>0.1</v>
      </c>
    </row>
    <row r="8415" spans="1:13" x14ac:dyDescent="0.25">
      <c r="A8415">
        <v>381947</v>
      </c>
      <c r="B8415" s="58" t="s">
        <v>6583</v>
      </c>
      <c r="C8415" s="58" t="s">
        <v>673</v>
      </c>
      <c r="D8415" s="58" t="s">
        <v>1398</v>
      </c>
      <c r="E8415" s="58">
        <v>2000</v>
      </c>
      <c r="F8415" s="58">
        <v>8</v>
      </c>
      <c r="G8415" s="59">
        <v>7</v>
      </c>
      <c r="H8415" s="58" t="s">
        <v>1399</v>
      </c>
      <c r="I8415" s="59">
        <v>13.49</v>
      </c>
      <c r="J8415">
        <v>1</v>
      </c>
      <c r="K8415" s="191"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10.93</v>
      </c>
      <c r="L8415" s="192" t="str">
        <f t="shared" si="131"/>
        <v>Ready to Drink2000</v>
      </c>
      <c r="M8415" s="191">
        <f>VLOOKUP(L8415,'Slope %'!C:D,2,0)</f>
        <v>0.1</v>
      </c>
    </row>
    <row r="8416" spans="1:13" x14ac:dyDescent="0.25">
      <c r="A8416">
        <v>383711</v>
      </c>
      <c r="B8416" s="58" t="s">
        <v>6584</v>
      </c>
      <c r="C8416" s="58" t="s">
        <v>423</v>
      </c>
      <c r="D8416" s="58" t="s">
        <v>495</v>
      </c>
      <c r="E8416" s="58">
        <v>750</v>
      </c>
      <c r="F8416" s="58">
        <v>12</v>
      </c>
      <c r="G8416" s="59">
        <v>12.5</v>
      </c>
      <c r="H8416" s="58" t="s">
        <v>474</v>
      </c>
      <c r="I8416" s="59">
        <v>11.99</v>
      </c>
      <c r="J8416">
        <v>1</v>
      </c>
      <c r="K8416" s="191"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7.32</v>
      </c>
      <c r="L8416" s="192" t="str">
        <f t="shared" si="131"/>
        <v>Wine750</v>
      </c>
      <c r="M8416" s="191">
        <f>VLOOKUP(L8416,'Slope %'!C:D,2,0)</f>
        <v>0.1</v>
      </c>
    </row>
    <row r="8417" spans="1:13" x14ac:dyDescent="0.25">
      <c r="A8417">
        <v>384255</v>
      </c>
      <c r="B8417" s="58" t="s">
        <v>6585</v>
      </c>
      <c r="C8417" s="58" t="s">
        <v>414</v>
      </c>
      <c r="D8417" s="58" t="s">
        <v>460</v>
      </c>
      <c r="E8417" s="58">
        <v>750</v>
      </c>
      <c r="F8417" s="58">
        <v>12</v>
      </c>
      <c r="G8417" s="59">
        <v>40</v>
      </c>
      <c r="H8417" s="58" t="s">
        <v>419</v>
      </c>
      <c r="I8417" s="59">
        <v>23.65</v>
      </c>
      <c r="J8417">
        <v>1</v>
      </c>
      <c r="K8417" s="191"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23.42</v>
      </c>
      <c r="L8417" s="192" t="str">
        <f t="shared" si="131"/>
        <v>Spirits750</v>
      </c>
      <c r="M8417" s="191">
        <f>VLOOKUP(L8417,'Slope %'!C:D,2,0)</f>
        <v>7.0000000000000007E-2</v>
      </c>
    </row>
    <row r="8418" spans="1:13" x14ac:dyDescent="0.25">
      <c r="A8418">
        <v>384529</v>
      </c>
      <c r="B8418" s="58" t="s">
        <v>6586</v>
      </c>
      <c r="C8418" s="58" t="s">
        <v>423</v>
      </c>
      <c r="D8418" s="58" t="s">
        <v>787</v>
      </c>
      <c r="E8418" s="58">
        <v>750</v>
      </c>
      <c r="F8418" s="58">
        <v>6</v>
      </c>
      <c r="G8418" s="59">
        <v>12</v>
      </c>
      <c r="H8418" s="58" t="s">
        <v>496</v>
      </c>
      <c r="I8418" s="59">
        <v>109.99</v>
      </c>
      <c r="J8418">
        <v>1</v>
      </c>
      <c r="K8418" s="191"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7.03</v>
      </c>
      <c r="L8418" s="192" t="str">
        <f t="shared" si="131"/>
        <v>Wine750</v>
      </c>
      <c r="M8418" s="191">
        <f>VLOOKUP(L8418,'Slope %'!C:D,2,0)</f>
        <v>0.1</v>
      </c>
    </row>
    <row r="8419" spans="1:13" x14ac:dyDescent="0.25">
      <c r="A8419">
        <v>385120</v>
      </c>
      <c r="B8419" s="58" t="s">
        <v>564</v>
      </c>
      <c r="C8419" s="58" t="s">
        <v>414</v>
      </c>
      <c r="D8419" s="58" t="s">
        <v>555</v>
      </c>
      <c r="E8419" s="58">
        <v>1140</v>
      </c>
      <c r="F8419" s="58">
        <v>8</v>
      </c>
      <c r="G8419" s="59">
        <v>40</v>
      </c>
      <c r="H8419" s="58" t="s">
        <v>419</v>
      </c>
      <c r="I8419" s="59">
        <v>35.99</v>
      </c>
      <c r="J8419">
        <v>1</v>
      </c>
      <c r="K8419" s="191"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35.6</v>
      </c>
      <c r="L8419" s="192" t="str">
        <f t="shared" si="131"/>
        <v>Spirits1140</v>
      </c>
      <c r="M8419" s="191">
        <f>VLOOKUP(L8419,'Slope %'!C:D,2,0)</f>
        <v>0.05</v>
      </c>
    </row>
    <row r="8420" spans="1:13" x14ac:dyDescent="0.25">
      <c r="A8420">
        <v>385443</v>
      </c>
      <c r="B8420" s="58" t="s">
        <v>6587</v>
      </c>
      <c r="C8420" s="58" t="s">
        <v>423</v>
      </c>
      <c r="D8420" s="58" t="s">
        <v>575</v>
      </c>
      <c r="E8420" s="58">
        <v>16000</v>
      </c>
      <c r="F8420" s="58">
        <v>1</v>
      </c>
      <c r="G8420" s="59">
        <v>12</v>
      </c>
      <c r="H8420" s="58" t="s">
        <v>425</v>
      </c>
      <c r="I8420" s="59">
        <v>146.97999999999999</v>
      </c>
      <c r="J8420">
        <v>1</v>
      </c>
      <c r="K8420" s="191"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124.82</v>
      </c>
      <c r="L8420" s="192" t="str">
        <f t="shared" si="131"/>
        <v>Wine16000</v>
      </c>
      <c r="M8420" s="191" t="e">
        <f>VLOOKUP(L8420,'Slope %'!C:D,2,0)</f>
        <v>#N/A</v>
      </c>
    </row>
    <row r="8421" spans="1:13" x14ac:dyDescent="0.25">
      <c r="A8421">
        <v>387209</v>
      </c>
      <c r="B8421" s="58" t="s">
        <v>6588</v>
      </c>
      <c r="C8421" s="58" t="s">
        <v>414</v>
      </c>
      <c r="D8421" s="58" t="s">
        <v>488</v>
      </c>
      <c r="E8421" s="58">
        <v>750</v>
      </c>
      <c r="F8421" s="58">
        <v>12</v>
      </c>
      <c r="G8421" s="59">
        <v>40</v>
      </c>
      <c r="H8421" s="58" t="s">
        <v>437</v>
      </c>
      <c r="I8421" s="59">
        <v>25.99</v>
      </c>
      <c r="J8421">
        <v>1</v>
      </c>
      <c r="K8421" s="191"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23.42</v>
      </c>
      <c r="L8421" s="192" t="str">
        <f t="shared" si="131"/>
        <v>Spirits750</v>
      </c>
      <c r="M8421" s="191">
        <f>VLOOKUP(L8421,'Slope %'!C:D,2,0)</f>
        <v>7.0000000000000007E-2</v>
      </c>
    </row>
    <row r="8422" spans="1:13" x14ac:dyDescent="0.25">
      <c r="A8422">
        <v>387316</v>
      </c>
      <c r="B8422" s="58" t="s">
        <v>6589</v>
      </c>
      <c r="C8422" s="58" t="s">
        <v>414</v>
      </c>
      <c r="D8422" s="58" t="s">
        <v>500</v>
      </c>
      <c r="E8422" s="58">
        <v>750</v>
      </c>
      <c r="F8422" s="58">
        <v>6</v>
      </c>
      <c r="G8422" s="59">
        <v>40</v>
      </c>
      <c r="H8422" s="58" t="s">
        <v>501</v>
      </c>
      <c r="I8422" s="59">
        <v>139.99</v>
      </c>
      <c r="J8422">
        <v>1</v>
      </c>
      <c r="K8422" s="191"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23.42</v>
      </c>
      <c r="L8422" s="192" t="str">
        <f t="shared" si="131"/>
        <v>Spirits750</v>
      </c>
      <c r="M8422" s="191">
        <f>VLOOKUP(L8422,'Slope %'!C:D,2,0)</f>
        <v>7.0000000000000007E-2</v>
      </c>
    </row>
    <row r="8423" spans="1:13" x14ac:dyDescent="0.25">
      <c r="A8423">
        <v>388900</v>
      </c>
      <c r="B8423" s="58" t="s">
        <v>6590</v>
      </c>
      <c r="C8423" s="58" t="s">
        <v>410</v>
      </c>
      <c r="D8423" s="58" t="s">
        <v>411</v>
      </c>
      <c r="E8423" s="58">
        <v>330</v>
      </c>
      <c r="F8423" s="58">
        <v>24</v>
      </c>
      <c r="G8423" s="59">
        <v>4.4000000000000004</v>
      </c>
      <c r="H8423" s="58" t="s">
        <v>563</v>
      </c>
      <c r="I8423" s="59">
        <v>2.79</v>
      </c>
      <c r="J8423">
        <v>1</v>
      </c>
      <c r="K8423" s="191"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1.1299999999999999</v>
      </c>
      <c r="L8423" s="192" t="str">
        <f t="shared" si="131"/>
        <v>Beer330</v>
      </c>
      <c r="M8423" s="191">
        <f>VLOOKUP(L8423,'Slope %'!C:D,2,0)</f>
        <v>0.12</v>
      </c>
    </row>
    <row r="8424" spans="1:13" x14ac:dyDescent="0.25">
      <c r="A8424">
        <v>388900</v>
      </c>
      <c r="B8424" s="58" t="s">
        <v>6590</v>
      </c>
      <c r="C8424" s="58" t="s">
        <v>410</v>
      </c>
      <c r="D8424" s="58" t="s">
        <v>411</v>
      </c>
      <c r="E8424" s="58">
        <v>330</v>
      </c>
      <c r="F8424" s="58">
        <v>24</v>
      </c>
      <c r="G8424" s="59">
        <v>4.4000000000000004</v>
      </c>
      <c r="H8424" s="58" t="s">
        <v>563</v>
      </c>
      <c r="I8424" s="59">
        <v>2.79</v>
      </c>
      <c r="J8424">
        <v>1</v>
      </c>
      <c r="K8424" s="191"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1.1299999999999999</v>
      </c>
      <c r="L8424" s="192" t="str">
        <f t="shared" si="131"/>
        <v>Beer330</v>
      </c>
      <c r="M8424" s="191">
        <f>VLOOKUP(L8424,'Slope %'!C:D,2,0)</f>
        <v>0.12</v>
      </c>
    </row>
    <row r="8425" spans="1:13" x14ac:dyDescent="0.25">
      <c r="A8425">
        <v>389056</v>
      </c>
      <c r="B8425" s="58" t="s">
        <v>974</v>
      </c>
      <c r="C8425" s="58" t="s">
        <v>423</v>
      </c>
      <c r="D8425" s="58" t="s">
        <v>787</v>
      </c>
      <c r="E8425" s="58">
        <v>375</v>
      </c>
      <c r="F8425" s="58">
        <v>12</v>
      </c>
      <c r="G8425" s="59">
        <v>12</v>
      </c>
      <c r="H8425" s="58" t="s">
        <v>437</v>
      </c>
      <c r="I8425" s="59">
        <v>56.99</v>
      </c>
      <c r="J8425">
        <v>1</v>
      </c>
      <c r="K8425" s="191"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3.72</v>
      </c>
      <c r="L8425" s="192" t="str">
        <f t="shared" si="131"/>
        <v>Wine375</v>
      </c>
      <c r="M8425" s="191">
        <f>VLOOKUP(L8425,'Slope %'!C:D,2,0)</f>
        <v>0.12</v>
      </c>
    </row>
    <row r="8426" spans="1:13" x14ac:dyDescent="0.25">
      <c r="A8426">
        <v>391854</v>
      </c>
      <c r="B8426" s="58" t="s">
        <v>6591</v>
      </c>
      <c r="C8426" s="58" t="s">
        <v>423</v>
      </c>
      <c r="D8426" s="58" t="s">
        <v>1051</v>
      </c>
      <c r="E8426" s="58">
        <v>750</v>
      </c>
      <c r="F8426" s="58">
        <v>12</v>
      </c>
      <c r="G8426" s="59">
        <v>13</v>
      </c>
      <c r="H8426" s="58" t="s">
        <v>553</v>
      </c>
      <c r="I8426" s="59">
        <v>24.99</v>
      </c>
      <c r="J8426">
        <v>1</v>
      </c>
      <c r="K8426" s="191"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7.61</v>
      </c>
      <c r="L8426" s="192" t="str">
        <f t="shared" si="131"/>
        <v>Wine750</v>
      </c>
      <c r="M8426" s="191">
        <f>VLOOKUP(L8426,'Slope %'!C:D,2,0)</f>
        <v>0.1</v>
      </c>
    </row>
    <row r="8427" spans="1:13" x14ac:dyDescent="0.25">
      <c r="A8427">
        <v>392845</v>
      </c>
      <c r="B8427" s="58" t="s">
        <v>6592</v>
      </c>
      <c r="C8427" s="58" t="s">
        <v>423</v>
      </c>
      <c r="D8427" s="58" t="s">
        <v>538</v>
      </c>
      <c r="E8427" s="58">
        <v>750</v>
      </c>
      <c r="F8427" s="58">
        <v>12</v>
      </c>
      <c r="G8427" s="59">
        <v>12.5</v>
      </c>
      <c r="H8427" s="58" t="s">
        <v>483</v>
      </c>
      <c r="I8427" s="59">
        <v>16.989999999999998</v>
      </c>
      <c r="J8427">
        <v>1</v>
      </c>
      <c r="K8427" s="191"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7.32</v>
      </c>
      <c r="L8427" s="192" t="str">
        <f t="shared" si="131"/>
        <v>Wine750</v>
      </c>
      <c r="M8427" s="191">
        <f>VLOOKUP(L8427,'Slope %'!C:D,2,0)</f>
        <v>0.1</v>
      </c>
    </row>
    <row r="8428" spans="1:13" x14ac:dyDescent="0.25">
      <c r="A8428">
        <v>393678</v>
      </c>
      <c r="B8428" s="58" t="s">
        <v>630</v>
      </c>
      <c r="C8428" s="58" t="s">
        <v>414</v>
      </c>
      <c r="D8428" s="58" t="s">
        <v>566</v>
      </c>
      <c r="E8428" s="58">
        <v>200</v>
      </c>
      <c r="F8428" s="58">
        <v>24</v>
      </c>
      <c r="G8428" s="59">
        <v>17</v>
      </c>
      <c r="H8428" s="58" t="s">
        <v>419</v>
      </c>
      <c r="I8428" s="59">
        <v>12.99</v>
      </c>
      <c r="J8428">
        <v>1</v>
      </c>
      <c r="K8428" s="191"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3.62</v>
      </c>
      <c r="L8428" s="192" t="str">
        <f t="shared" si="131"/>
        <v>Spirits200</v>
      </c>
      <c r="M8428" s="191">
        <f>VLOOKUP(L8428,'Slope %'!C:D,2,0)</f>
        <v>0.1</v>
      </c>
    </row>
    <row r="8429" spans="1:13" x14ac:dyDescent="0.25">
      <c r="A8429">
        <v>394536</v>
      </c>
      <c r="B8429" s="58" t="s">
        <v>6593</v>
      </c>
      <c r="C8429" s="58" t="s">
        <v>410</v>
      </c>
      <c r="D8429" s="58" t="s">
        <v>411</v>
      </c>
      <c r="E8429" s="58">
        <v>500</v>
      </c>
      <c r="F8429" s="58">
        <v>24</v>
      </c>
      <c r="G8429" s="59">
        <v>4.8</v>
      </c>
      <c r="H8429" s="58" t="s">
        <v>684</v>
      </c>
      <c r="I8429" s="59">
        <v>3.59</v>
      </c>
      <c r="J8429">
        <v>1</v>
      </c>
      <c r="K8429" s="191"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1.87</v>
      </c>
      <c r="L8429" s="192" t="str">
        <f t="shared" si="131"/>
        <v>Beer500</v>
      </c>
      <c r="M8429" s="191">
        <f>VLOOKUP(L8429,'Slope %'!C:D,2,0)</f>
        <v>0.12</v>
      </c>
    </row>
    <row r="8430" spans="1:13" x14ac:dyDescent="0.25">
      <c r="A8430">
        <v>394890</v>
      </c>
      <c r="B8430" s="58" t="s">
        <v>6594</v>
      </c>
      <c r="C8430" s="58" t="s">
        <v>423</v>
      </c>
      <c r="D8430" s="58" t="s">
        <v>476</v>
      </c>
      <c r="E8430" s="58">
        <v>375</v>
      </c>
      <c r="F8430" s="58">
        <v>12</v>
      </c>
      <c r="G8430" s="59">
        <v>13.5</v>
      </c>
      <c r="H8430" s="58" t="s">
        <v>586</v>
      </c>
      <c r="I8430" s="59">
        <v>10.99</v>
      </c>
      <c r="J8430">
        <v>1</v>
      </c>
      <c r="K8430" s="191"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4.1900000000000004</v>
      </c>
      <c r="L8430" s="192" t="str">
        <f t="shared" si="131"/>
        <v>Wine375</v>
      </c>
      <c r="M8430" s="191">
        <f>VLOOKUP(L8430,'Slope %'!C:D,2,0)</f>
        <v>0.12</v>
      </c>
    </row>
    <row r="8431" spans="1:13" x14ac:dyDescent="0.25">
      <c r="A8431">
        <v>395129</v>
      </c>
      <c r="B8431" s="58" t="s">
        <v>6595</v>
      </c>
      <c r="C8431" s="58" t="s">
        <v>423</v>
      </c>
      <c r="D8431" s="58" t="s">
        <v>495</v>
      </c>
      <c r="E8431" s="58">
        <v>750</v>
      </c>
      <c r="F8431" s="58">
        <v>12</v>
      </c>
      <c r="G8431" s="59">
        <v>12</v>
      </c>
      <c r="H8431" s="58" t="s">
        <v>431</v>
      </c>
      <c r="I8431" s="59">
        <v>10.99</v>
      </c>
      <c r="J8431">
        <v>1</v>
      </c>
      <c r="K8431" s="191"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7.03</v>
      </c>
      <c r="L8431" s="192" t="str">
        <f t="shared" si="131"/>
        <v>Wine750</v>
      </c>
      <c r="M8431" s="191">
        <f>VLOOKUP(L8431,'Slope %'!C:D,2,0)</f>
        <v>0.1</v>
      </c>
    </row>
    <row r="8432" spans="1:13" x14ac:dyDescent="0.25">
      <c r="A8432">
        <v>395202</v>
      </c>
      <c r="B8432" s="58" t="s">
        <v>6596</v>
      </c>
      <c r="C8432" s="58" t="s">
        <v>414</v>
      </c>
      <c r="D8432" s="58" t="s">
        <v>549</v>
      </c>
      <c r="E8432" s="58">
        <v>1140</v>
      </c>
      <c r="F8432" s="58">
        <v>12</v>
      </c>
      <c r="G8432" s="59">
        <v>35</v>
      </c>
      <c r="H8432" s="58" t="s">
        <v>419</v>
      </c>
      <c r="I8432" s="59">
        <v>42.49</v>
      </c>
      <c r="J8432">
        <v>1</v>
      </c>
      <c r="K8432" s="191"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31.15</v>
      </c>
      <c r="L8432" s="192" t="str">
        <f t="shared" si="131"/>
        <v>Spirits1140</v>
      </c>
      <c r="M8432" s="191">
        <f>VLOOKUP(L8432,'Slope %'!C:D,2,0)</f>
        <v>0.05</v>
      </c>
    </row>
    <row r="8433" spans="1:13" x14ac:dyDescent="0.25">
      <c r="A8433">
        <v>395897</v>
      </c>
      <c r="B8433" s="58" t="s">
        <v>6597</v>
      </c>
      <c r="C8433" s="58" t="s">
        <v>423</v>
      </c>
      <c r="D8433" s="58" t="s">
        <v>436</v>
      </c>
      <c r="E8433" s="58">
        <v>750</v>
      </c>
      <c r="F8433" s="58">
        <v>12</v>
      </c>
      <c r="G8433" s="59">
        <v>11.5</v>
      </c>
      <c r="H8433" s="58" t="s">
        <v>553</v>
      </c>
      <c r="I8433" s="59">
        <v>16.989999999999998</v>
      </c>
      <c r="J8433">
        <v>1</v>
      </c>
      <c r="K8433" s="191"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6.73</v>
      </c>
      <c r="L8433" s="192" t="str">
        <f t="shared" si="131"/>
        <v>Wine750</v>
      </c>
      <c r="M8433" s="191">
        <f>VLOOKUP(L8433,'Slope %'!C:D,2,0)</f>
        <v>0.1</v>
      </c>
    </row>
    <row r="8434" spans="1:13" x14ac:dyDescent="0.25">
      <c r="A8434">
        <v>396234</v>
      </c>
      <c r="B8434" s="58" t="s">
        <v>6598</v>
      </c>
      <c r="C8434" s="58" t="s">
        <v>414</v>
      </c>
      <c r="D8434" s="58" t="s">
        <v>636</v>
      </c>
      <c r="E8434" s="58">
        <v>750</v>
      </c>
      <c r="F8434" s="58">
        <v>12</v>
      </c>
      <c r="G8434" s="59">
        <v>40</v>
      </c>
      <c r="H8434" s="58" t="s">
        <v>451</v>
      </c>
      <c r="I8434" s="59">
        <v>31.99</v>
      </c>
      <c r="J8434">
        <v>1</v>
      </c>
      <c r="K8434" s="191"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23.42</v>
      </c>
      <c r="L8434" s="192" t="str">
        <f t="shared" si="131"/>
        <v>Spirits750</v>
      </c>
      <c r="M8434" s="191">
        <f>VLOOKUP(L8434,'Slope %'!C:D,2,0)</f>
        <v>7.0000000000000007E-2</v>
      </c>
    </row>
    <row r="8435" spans="1:13" x14ac:dyDescent="0.25">
      <c r="A8435">
        <v>397984</v>
      </c>
      <c r="B8435" s="58" t="s">
        <v>6599</v>
      </c>
      <c r="C8435" s="58" t="s">
        <v>673</v>
      </c>
      <c r="D8435" s="58" t="s">
        <v>1122</v>
      </c>
      <c r="E8435" s="58">
        <v>2000</v>
      </c>
      <c r="F8435" s="58">
        <v>8</v>
      </c>
      <c r="G8435" s="59">
        <v>7</v>
      </c>
      <c r="H8435" s="58" t="s">
        <v>1399</v>
      </c>
      <c r="I8435" s="59">
        <v>13.49</v>
      </c>
      <c r="J8435">
        <v>1</v>
      </c>
      <c r="K8435" s="191"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10.93</v>
      </c>
      <c r="L8435" s="192" t="str">
        <f t="shared" si="131"/>
        <v>Ready to Drink2000</v>
      </c>
      <c r="M8435" s="191">
        <f>VLOOKUP(L8435,'Slope %'!C:D,2,0)</f>
        <v>0.1</v>
      </c>
    </row>
    <row r="8436" spans="1:13" x14ac:dyDescent="0.25">
      <c r="A8436">
        <v>397984</v>
      </c>
      <c r="B8436" s="58" t="s">
        <v>6599</v>
      </c>
      <c r="C8436" s="58" t="s">
        <v>673</v>
      </c>
      <c r="D8436" s="58" t="s">
        <v>1122</v>
      </c>
      <c r="E8436" s="58">
        <v>2000</v>
      </c>
      <c r="F8436" s="58">
        <v>8</v>
      </c>
      <c r="G8436" s="59">
        <v>7</v>
      </c>
      <c r="H8436" s="58" t="s">
        <v>1399</v>
      </c>
      <c r="I8436" s="59">
        <v>13.49</v>
      </c>
      <c r="J8436">
        <v>1</v>
      </c>
      <c r="K8436" s="191"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10.93</v>
      </c>
      <c r="L8436" s="192" t="str">
        <f t="shared" si="131"/>
        <v>Ready to Drink2000</v>
      </c>
      <c r="M8436" s="191">
        <f>VLOOKUP(L8436,'Slope %'!C:D,2,0)</f>
        <v>0.1</v>
      </c>
    </row>
    <row r="8437" spans="1:13" x14ac:dyDescent="0.25">
      <c r="A8437">
        <v>398552</v>
      </c>
      <c r="B8437" s="58" t="s">
        <v>6600</v>
      </c>
      <c r="C8437" s="58" t="s">
        <v>414</v>
      </c>
      <c r="D8437" s="58" t="s">
        <v>606</v>
      </c>
      <c r="E8437" s="58">
        <v>750</v>
      </c>
      <c r="F8437" s="58">
        <v>12</v>
      </c>
      <c r="G8437" s="59">
        <v>35</v>
      </c>
      <c r="H8437" s="58" t="s">
        <v>428</v>
      </c>
      <c r="I8437" s="59">
        <v>28.99</v>
      </c>
      <c r="J8437">
        <v>1</v>
      </c>
      <c r="K8437" s="191"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20.49</v>
      </c>
      <c r="L8437" s="192" t="str">
        <f t="shared" si="131"/>
        <v>Spirits750</v>
      </c>
      <c r="M8437" s="191">
        <f>VLOOKUP(L8437,'Slope %'!C:D,2,0)</f>
        <v>7.0000000000000007E-2</v>
      </c>
    </row>
    <row r="8438" spans="1:13" x14ac:dyDescent="0.25">
      <c r="A8438">
        <v>398608</v>
      </c>
      <c r="B8438" s="58" t="s">
        <v>6601</v>
      </c>
      <c r="C8438" s="58" t="s">
        <v>423</v>
      </c>
      <c r="D8438" s="58" t="s">
        <v>436</v>
      </c>
      <c r="E8438" s="58">
        <v>750</v>
      </c>
      <c r="F8438" s="58">
        <v>12</v>
      </c>
      <c r="G8438" s="59">
        <v>14.5</v>
      </c>
      <c r="H8438" s="58" t="s">
        <v>6602</v>
      </c>
      <c r="I8438" s="59">
        <v>1550</v>
      </c>
      <c r="J8438">
        <v>1</v>
      </c>
      <c r="K8438" s="191"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8.49</v>
      </c>
      <c r="L8438" s="192" t="str">
        <f t="shared" si="131"/>
        <v>Wine750</v>
      </c>
      <c r="M8438" s="191">
        <f>VLOOKUP(L8438,'Slope %'!C:D,2,0)</f>
        <v>0.1</v>
      </c>
    </row>
    <row r="8439" spans="1:13" x14ac:dyDescent="0.25">
      <c r="A8439">
        <v>398641</v>
      </c>
      <c r="B8439" s="58" t="s">
        <v>6603</v>
      </c>
      <c r="C8439" s="58" t="s">
        <v>423</v>
      </c>
      <c r="D8439" s="58" t="s">
        <v>436</v>
      </c>
      <c r="E8439" s="58">
        <v>750</v>
      </c>
      <c r="F8439" s="58">
        <v>12</v>
      </c>
      <c r="G8439" s="59">
        <v>14</v>
      </c>
      <c r="H8439" s="58" t="s">
        <v>6602</v>
      </c>
      <c r="I8439" s="59">
        <v>1680</v>
      </c>
      <c r="J8439">
        <v>1</v>
      </c>
      <c r="K8439" s="191"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8.1999999999999993</v>
      </c>
      <c r="L8439" s="192" t="str">
        <f t="shared" si="131"/>
        <v>Wine750</v>
      </c>
      <c r="M8439" s="191">
        <f>VLOOKUP(L8439,'Slope %'!C:D,2,0)</f>
        <v>0.1</v>
      </c>
    </row>
    <row r="8440" spans="1:13" x14ac:dyDescent="0.25">
      <c r="A8440">
        <v>398721</v>
      </c>
      <c r="B8440" s="58" t="s">
        <v>6604</v>
      </c>
      <c r="C8440" s="58" t="s">
        <v>423</v>
      </c>
      <c r="D8440" s="58" t="s">
        <v>436</v>
      </c>
      <c r="E8440" s="58">
        <v>750</v>
      </c>
      <c r="F8440" s="58">
        <v>12</v>
      </c>
      <c r="G8440" s="59">
        <v>14.5</v>
      </c>
      <c r="H8440" s="58" t="s">
        <v>6602</v>
      </c>
      <c r="I8440" s="59">
        <v>1400</v>
      </c>
      <c r="J8440">
        <v>1</v>
      </c>
      <c r="K8440" s="191"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8.49</v>
      </c>
      <c r="L8440" s="192" t="str">
        <f t="shared" si="131"/>
        <v>Wine750</v>
      </c>
      <c r="M8440" s="191">
        <f>VLOOKUP(L8440,'Slope %'!C:D,2,0)</f>
        <v>0.1</v>
      </c>
    </row>
    <row r="8441" spans="1:13" x14ac:dyDescent="0.25">
      <c r="A8441">
        <v>399410</v>
      </c>
      <c r="B8441" s="58" t="s">
        <v>6605</v>
      </c>
      <c r="C8441" s="58" t="s">
        <v>423</v>
      </c>
      <c r="D8441" s="58" t="s">
        <v>465</v>
      </c>
      <c r="E8441" s="58">
        <v>750</v>
      </c>
      <c r="F8441" s="58">
        <v>12</v>
      </c>
      <c r="G8441" s="59">
        <v>12.5</v>
      </c>
      <c r="H8441" s="58" t="s">
        <v>474</v>
      </c>
      <c r="I8441" s="59">
        <v>11.99</v>
      </c>
      <c r="J8441">
        <v>1</v>
      </c>
      <c r="K8441" s="191"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7.32</v>
      </c>
      <c r="L8441" s="192" t="str">
        <f t="shared" si="131"/>
        <v>Wine750</v>
      </c>
      <c r="M8441" s="191">
        <f>VLOOKUP(L8441,'Slope %'!C:D,2,0)</f>
        <v>0.1</v>
      </c>
    </row>
    <row r="8442" spans="1:13" x14ac:dyDescent="0.25">
      <c r="A8442">
        <v>403220</v>
      </c>
      <c r="B8442" s="58" t="s">
        <v>6606</v>
      </c>
      <c r="C8442" s="58" t="s">
        <v>423</v>
      </c>
      <c r="D8442" s="58" t="s">
        <v>473</v>
      </c>
      <c r="E8442" s="58">
        <v>750</v>
      </c>
      <c r="F8442" s="58">
        <v>12</v>
      </c>
      <c r="G8442" s="59">
        <v>13.5</v>
      </c>
      <c r="H8442" s="58" t="s">
        <v>521</v>
      </c>
      <c r="I8442" s="59">
        <v>29.99</v>
      </c>
      <c r="J8442">
        <v>1</v>
      </c>
      <c r="K8442" s="191"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7.9</v>
      </c>
      <c r="L8442" s="192" t="str">
        <f t="shared" si="131"/>
        <v>Wine750</v>
      </c>
      <c r="M8442" s="191">
        <f>VLOOKUP(L8442,'Slope %'!C:D,2,0)</f>
        <v>0.1</v>
      </c>
    </row>
    <row r="8443" spans="1:13" x14ac:dyDescent="0.25">
      <c r="A8443">
        <v>407205</v>
      </c>
      <c r="B8443" s="58" t="s">
        <v>6607</v>
      </c>
      <c r="C8443" s="58" t="s">
        <v>410</v>
      </c>
      <c r="D8443" s="58" t="s">
        <v>411</v>
      </c>
      <c r="E8443" s="58">
        <v>330</v>
      </c>
      <c r="F8443" s="58">
        <v>24</v>
      </c>
      <c r="G8443" s="59">
        <v>5</v>
      </c>
      <c r="H8443" s="58" t="s">
        <v>563</v>
      </c>
      <c r="I8443" s="59">
        <v>2.59</v>
      </c>
      <c r="J8443">
        <v>1</v>
      </c>
      <c r="K8443" s="191"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1.29</v>
      </c>
      <c r="L8443" s="192" t="str">
        <f t="shared" si="131"/>
        <v>Beer330</v>
      </c>
      <c r="M8443" s="191">
        <f>VLOOKUP(L8443,'Slope %'!C:D,2,0)</f>
        <v>0.12</v>
      </c>
    </row>
    <row r="8444" spans="1:13" x14ac:dyDescent="0.25">
      <c r="A8444">
        <v>407205</v>
      </c>
      <c r="B8444" s="58" t="s">
        <v>6607</v>
      </c>
      <c r="C8444" s="58" t="s">
        <v>410</v>
      </c>
      <c r="D8444" s="58" t="s">
        <v>411</v>
      </c>
      <c r="E8444" s="58">
        <v>330</v>
      </c>
      <c r="F8444" s="58">
        <v>24</v>
      </c>
      <c r="G8444" s="59">
        <v>5</v>
      </c>
      <c r="H8444" s="58" t="s">
        <v>563</v>
      </c>
      <c r="I8444" s="59">
        <v>2.59</v>
      </c>
      <c r="J8444">
        <v>1</v>
      </c>
      <c r="K8444" s="191"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1.29</v>
      </c>
      <c r="L8444" s="192" t="str">
        <f t="shared" si="131"/>
        <v>Beer330</v>
      </c>
      <c r="M8444" s="191">
        <f>VLOOKUP(L8444,'Slope %'!C:D,2,0)</f>
        <v>0.12</v>
      </c>
    </row>
    <row r="8445" spans="1:13" x14ac:dyDescent="0.25">
      <c r="A8445">
        <v>408864</v>
      </c>
      <c r="B8445" s="58" t="s">
        <v>6608</v>
      </c>
      <c r="C8445" s="58" t="s">
        <v>423</v>
      </c>
      <c r="D8445" s="58" t="s">
        <v>495</v>
      </c>
      <c r="E8445" s="58">
        <v>750</v>
      </c>
      <c r="F8445" s="58">
        <v>12</v>
      </c>
      <c r="G8445" s="59">
        <v>14.5</v>
      </c>
      <c r="H8445" s="58" t="s">
        <v>421</v>
      </c>
      <c r="I8445" s="59">
        <v>31.99</v>
      </c>
      <c r="J8445">
        <v>1</v>
      </c>
      <c r="K8445" s="191"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8.49</v>
      </c>
      <c r="L8445" s="192" t="str">
        <f t="shared" si="131"/>
        <v>Wine750</v>
      </c>
      <c r="M8445" s="191">
        <f>VLOOKUP(L8445,'Slope %'!C:D,2,0)</f>
        <v>0.1</v>
      </c>
    </row>
    <row r="8446" spans="1:13" x14ac:dyDescent="0.25">
      <c r="A8446">
        <v>409367</v>
      </c>
      <c r="B8446" s="58" t="s">
        <v>6436</v>
      </c>
      <c r="C8446" s="58" t="s">
        <v>423</v>
      </c>
      <c r="D8446" s="58" t="s">
        <v>436</v>
      </c>
      <c r="E8446" s="58">
        <v>1500</v>
      </c>
      <c r="F8446" s="58">
        <v>6</v>
      </c>
      <c r="G8446" s="59">
        <v>13.5</v>
      </c>
      <c r="H8446" s="58" t="s">
        <v>586</v>
      </c>
      <c r="I8446" s="59">
        <v>23.99</v>
      </c>
      <c r="J8446">
        <v>1</v>
      </c>
      <c r="K8446" s="191"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15.81</v>
      </c>
      <c r="L8446" s="192" t="str">
        <f t="shared" si="131"/>
        <v>Wine1500</v>
      </c>
      <c r="M8446" s="191">
        <f>VLOOKUP(L8446,'Slope %'!C:D,2,0)</f>
        <v>7.0000000000000007E-2</v>
      </c>
    </row>
    <row r="8447" spans="1:13" x14ac:dyDescent="0.25">
      <c r="A8447">
        <v>409758</v>
      </c>
      <c r="B8447" s="58" t="s">
        <v>6609</v>
      </c>
      <c r="C8447" s="58" t="s">
        <v>423</v>
      </c>
      <c r="D8447" s="58" t="s">
        <v>436</v>
      </c>
      <c r="E8447" s="58">
        <v>750</v>
      </c>
      <c r="F8447" s="58">
        <v>12</v>
      </c>
      <c r="G8447" s="59">
        <v>14</v>
      </c>
      <c r="H8447" s="58" t="s">
        <v>553</v>
      </c>
      <c r="I8447" s="59">
        <v>55</v>
      </c>
      <c r="J8447">
        <v>1</v>
      </c>
      <c r="K8447" s="191"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8.1999999999999993</v>
      </c>
      <c r="L8447" s="192" t="str">
        <f t="shared" si="131"/>
        <v>Wine750</v>
      </c>
      <c r="M8447" s="191">
        <f>VLOOKUP(L8447,'Slope %'!C:D,2,0)</f>
        <v>0.1</v>
      </c>
    </row>
    <row r="8448" spans="1:13" x14ac:dyDescent="0.25">
      <c r="A8448">
        <v>410310</v>
      </c>
      <c r="B8448" s="58" t="s">
        <v>2745</v>
      </c>
      <c r="C8448" s="58" t="s">
        <v>414</v>
      </c>
      <c r="D8448" s="58" t="s">
        <v>418</v>
      </c>
      <c r="E8448" s="58">
        <v>375</v>
      </c>
      <c r="F8448" s="58">
        <v>12</v>
      </c>
      <c r="G8448" s="59">
        <v>40</v>
      </c>
      <c r="H8448" s="58" t="s">
        <v>534</v>
      </c>
      <c r="I8448" s="59">
        <v>15.29</v>
      </c>
      <c r="J8448">
        <v>1</v>
      </c>
      <c r="K8448" s="191"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13.3</v>
      </c>
      <c r="L8448" s="192" t="str">
        <f t="shared" si="131"/>
        <v>Spirits375</v>
      </c>
      <c r="M8448" s="191">
        <f>VLOOKUP(L8448,'Slope %'!C:D,2,0)</f>
        <v>0.1</v>
      </c>
    </row>
    <row r="8449" spans="1:13" x14ac:dyDescent="0.25">
      <c r="A8449">
        <v>410415</v>
      </c>
      <c r="B8449" s="58" t="s">
        <v>2745</v>
      </c>
      <c r="C8449" s="58" t="s">
        <v>414</v>
      </c>
      <c r="D8449" s="58" t="s">
        <v>418</v>
      </c>
      <c r="E8449" s="58">
        <v>750</v>
      </c>
      <c r="F8449" s="58">
        <v>12</v>
      </c>
      <c r="G8449" s="59">
        <v>40</v>
      </c>
      <c r="H8449" s="58" t="s">
        <v>534</v>
      </c>
      <c r="I8449" s="59">
        <v>31.99</v>
      </c>
      <c r="J8449">
        <v>1</v>
      </c>
      <c r="K8449" s="191"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23.42</v>
      </c>
      <c r="L8449" s="192" t="str">
        <f t="shared" si="131"/>
        <v>Spirits750</v>
      </c>
      <c r="M8449" s="191">
        <f>VLOOKUP(L8449,'Slope %'!C:D,2,0)</f>
        <v>7.0000000000000007E-2</v>
      </c>
    </row>
    <row r="8450" spans="1:13" x14ac:dyDescent="0.25">
      <c r="A8450">
        <v>413062</v>
      </c>
      <c r="B8450" s="58" t="s">
        <v>6533</v>
      </c>
      <c r="C8450" s="58" t="s">
        <v>423</v>
      </c>
      <c r="D8450" s="58" t="s">
        <v>436</v>
      </c>
      <c r="E8450" s="58">
        <v>1500</v>
      </c>
      <c r="F8450" s="58">
        <v>6</v>
      </c>
      <c r="G8450" s="59">
        <v>13.5</v>
      </c>
      <c r="H8450" s="58" t="s">
        <v>501</v>
      </c>
      <c r="I8450" s="59">
        <v>25.99</v>
      </c>
      <c r="J8450">
        <v>1</v>
      </c>
      <c r="K8450" s="191"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15.81</v>
      </c>
      <c r="L8450" s="192" t="str">
        <f t="shared" si="131"/>
        <v>Wine1500</v>
      </c>
      <c r="M8450" s="191">
        <f>VLOOKUP(L8450,'Slope %'!C:D,2,0)</f>
        <v>7.0000000000000007E-2</v>
      </c>
    </row>
    <row r="8451" spans="1:13" x14ac:dyDescent="0.25">
      <c r="A8451">
        <v>413070</v>
      </c>
      <c r="B8451" s="58" t="s">
        <v>6532</v>
      </c>
      <c r="C8451" s="58" t="s">
        <v>423</v>
      </c>
      <c r="D8451" s="58" t="s">
        <v>465</v>
      </c>
      <c r="E8451" s="58">
        <v>1500</v>
      </c>
      <c r="F8451" s="58">
        <v>6</v>
      </c>
      <c r="G8451" s="59">
        <v>12.5</v>
      </c>
      <c r="H8451" s="58" t="s">
        <v>501</v>
      </c>
      <c r="I8451" s="59">
        <v>25.99</v>
      </c>
      <c r="J8451">
        <v>1</v>
      </c>
      <c r="K8451" s="191"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14.64</v>
      </c>
      <c r="L8451" s="192" t="str">
        <f t="shared" ref="L8451:L8514" si="132">(_xlfn.CONCAT(C8451,E8451))</f>
        <v>Wine1500</v>
      </c>
      <c r="M8451" s="191">
        <f>VLOOKUP(L8451,'Slope %'!C:D,2,0)</f>
        <v>7.0000000000000007E-2</v>
      </c>
    </row>
    <row r="8452" spans="1:13" x14ac:dyDescent="0.25">
      <c r="A8452">
        <v>414292</v>
      </c>
      <c r="B8452" s="58" t="s">
        <v>6610</v>
      </c>
      <c r="C8452" s="58" t="s">
        <v>423</v>
      </c>
      <c r="D8452" s="58" t="s">
        <v>436</v>
      </c>
      <c r="E8452" s="58">
        <v>750</v>
      </c>
      <c r="F8452" s="58">
        <v>12</v>
      </c>
      <c r="G8452" s="59">
        <v>13.5</v>
      </c>
      <c r="H8452" s="58" t="s">
        <v>1241</v>
      </c>
      <c r="I8452" s="59">
        <v>19.989999999999998</v>
      </c>
      <c r="J8452">
        <v>1</v>
      </c>
      <c r="K8452" s="191"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7.9</v>
      </c>
      <c r="L8452" s="192" t="str">
        <f t="shared" si="132"/>
        <v>Wine750</v>
      </c>
      <c r="M8452" s="191">
        <f>VLOOKUP(L8452,'Slope %'!C:D,2,0)</f>
        <v>0.1</v>
      </c>
    </row>
    <row r="8453" spans="1:13" x14ac:dyDescent="0.25">
      <c r="A8453">
        <v>414680</v>
      </c>
      <c r="B8453" s="58" t="s">
        <v>6611</v>
      </c>
      <c r="C8453" s="58" t="s">
        <v>423</v>
      </c>
      <c r="D8453" s="58" t="s">
        <v>476</v>
      </c>
      <c r="E8453" s="58">
        <v>750</v>
      </c>
      <c r="F8453" s="58">
        <v>12</v>
      </c>
      <c r="G8453" s="59">
        <v>14.5</v>
      </c>
      <c r="H8453" s="58" t="s">
        <v>521</v>
      </c>
      <c r="I8453" s="59">
        <v>31.99</v>
      </c>
      <c r="J8453">
        <v>1</v>
      </c>
      <c r="K8453" s="191"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8.49</v>
      </c>
      <c r="L8453" s="192" t="str">
        <f t="shared" si="132"/>
        <v>Wine750</v>
      </c>
      <c r="M8453" s="191">
        <f>VLOOKUP(L8453,'Slope %'!C:D,2,0)</f>
        <v>0.1</v>
      </c>
    </row>
    <row r="8454" spans="1:13" x14ac:dyDescent="0.25">
      <c r="A8454">
        <v>414946</v>
      </c>
      <c r="B8454" s="58" t="s">
        <v>6612</v>
      </c>
      <c r="C8454" s="58" t="s">
        <v>423</v>
      </c>
      <c r="D8454" s="58" t="s">
        <v>440</v>
      </c>
      <c r="E8454" s="58">
        <v>750</v>
      </c>
      <c r="F8454" s="58">
        <v>12</v>
      </c>
      <c r="G8454" s="59">
        <v>15</v>
      </c>
      <c r="H8454" s="58" t="s">
        <v>600</v>
      </c>
      <c r="I8454" s="59">
        <v>26.49</v>
      </c>
      <c r="J8454">
        <v>1</v>
      </c>
      <c r="K8454" s="191"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8.7799999999999994</v>
      </c>
      <c r="L8454" s="192" t="str">
        <f t="shared" si="132"/>
        <v>Wine750</v>
      </c>
      <c r="M8454" s="191">
        <f>VLOOKUP(L8454,'Slope %'!C:D,2,0)</f>
        <v>0.1</v>
      </c>
    </row>
    <row r="8455" spans="1:13" x14ac:dyDescent="0.25">
      <c r="A8455">
        <v>415661</v>
      </c>
      <c r="B8455" s="58" t="s">
        <v>6613</v>
      </c>
      <c r="C8455" s="58" t="s">
        <v>410</v>
      </c>
      <c r="D8455" s="58" t="s">
        <v>411</v>
      </c>
      <c r="E8455" s="58">
        <v>330</v>
      </c>
      <c r="F8455" s="58">
        <v>24</v>
      </c>
      <c r="G8455" s="59">
        <v>4.5</v>
      </c>
      <c r="H8455" s="58" t="s">
        <v>412</v>
      </c>
      <c r="I8455" s="59">
        <v>2.99</v>
      </c>
      <c r="J8455">
        <v>1</v>
      </c>
      <c r="K8455" s="191"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1.1599999999999999</v>
      </c>
      <c r="L8455" s="192" t="str">
        <f t="shared" si="132"/>
        <v>Beer330</v>
      </c>
      <c r="M8455" s="191">
        <f>VLOOKUP(L8455,'Slope %'!C:D,2,0)</f>
        <v>0.12</v>
      </c>
    </row>
    <row r="8456" spans="1:13" x14ac:dyDescent="0.25">
      <c r="A8456">
        <v>415661</v>
      </c>
      <c r="B8456" s="58" t="s">
        <v>6613</v>
      </c>
      <c r="C8456" s="58" t="s">
        <v>410</v>
      </c>
      <c r="D8456" s="58" t="s">
        <v>411</v>
      </c>
      <c r="E8456" s="58">
        <v>330</v>
      </c>
      <c r="F8456" s="58">
        <v>24</v>
      </c>
      <c r="G8456" s="59">
        <v>4.5</v>
      </c>
      <c r="H8456" s="58" t="s">
        <v>412</v>
      </c>
      <c r="I8456" s="59">
        <v>2.99</v>
      </c>
      <c r="J8456">
        <v>1</v>
      </c>
      <c r="K8456" s="191"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1.1599999999999999</v>
      </c>
      <c r="L8456" s="192" t="str">
        <f t="shared" si="132"/>
        <v>Beer330</v>
      </c>
      <c r="M8456" s="191">
        <f>VLOOKUP(L8456,'Slope %'!C:D,2,0)</f>
        <v>0.12</v>
      </c>
    </row>
    <row r="8457" spans="1:13" x14ac:dyDescent="0.25">
      <c r="A8457">
        <v>419317</v>
      </c>
      <c r="B8457" s="58" t="s">
        <v>6614</v>
      </c>
      <c r="C8457" s="58" t="s">
        <v>423</v>
      </c>
      <c r="D8457" s="58" t="s">
        <v>935</v>
      </c>
      <c r="E8457" s="58">
        <v>750</v>
      </c>
      <c r="F8457" s="58">
        <v>12</v>
      </c>
      <c r="G8457" s="59">
        <v>7</v>
      </c>
      <c r="H8457" s="58" t="s">
        <v>451</v>
      </c>
      <c r="I8457" s="59">
        <v>10.99</v>
      </c>
      <c r="J8457">
        <v>1</v>
      </c>
      <c r="K8457" s="191"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4.0999999999999996</v>
      </c>
      <c r="L8457" s="192" t="str">
        <f t="shared" si="132"/>
        <v>Wine750</v>
      </c>
      <c r="M8457" s="191">
        <f>VLOOKUP(L8457,'Slope %'!C:D,2,0)</f>
        <v>0.1</v>
      </c>
    </row>
    <row r="8458" spans="1:13" x14ac:dyDescent="0.25">
      <c r="A8458">
        <v>421644</v>
      </c>
      <c r="B8458" s="58" t="s">
        <v>6615</v>
      </c>
      <c r="C8458" s="58" t="s">
        <v>423</v>
      </c>
      <c r="D8458" s="58" t="s">
        <v>473</v>
      </c>
      <c r="E8458" s="58">
        <v>750</v>
      </c>
      <c r="F8458" s="58">
        <v>12</v>
      </c>
      <c r="G8458" s="59">
        <v>13.6</v>
      </c>
      <c r="H8458" s="58" t="s">
        <v>586</v>
      </c>
      <c r="I8458" s="59">
        <v>21.99</v>
      </c>
      <c r="J8458">
        <v>1</v>
      </c>
      <c r="K8458" s="191"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7.96</v>
      </c>
      <c r="L8458" s="192" t="str">
        <f t="shared" si="132"/>
        <v>Wine750</v>
      </c>
      <c r="M8458" s="191">
        <f>VLOOKUP(L8458,'Slope %'!C:D,2,0)</f>
        <v>0.1</v>
      </c>
    </row>
    <row r="8459" spans="1:13" x14ac:dyDescent="0.25">
      <c r="A8459">
        <v>426528</v>
      </c>
      <c r="B8459" s="58" t="s">
        <v>6616</v>
      </c>
      <c r="C8459" s="58" t="s">
        <v>423</v>
      </c>
      <c r="D8459" s="58" t="s">
        <v>436</v>
      </c>
      <c r="E8459" s="58">
        <v>750</v>
      </c>
      <c r="F8459" s="58">
        <v>12</v>
      </c>
      <c r="G8459" s="59">
        <v>12</v>
      </c>
      <c r="H8459" s="58" t="s">
        <v>425</v>
      </c>
      <c r="I8459" s="59">
        <v>19.989999999999998</v>
      </c>
      <c r="J8459">
        <v>1</v>
      </c>
      <c r="K8459" s="191"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7.03</v>
      </c>
      <c r="L8459" s="192" t="str">
        <f t="shared" si="132"/>
        <v>Wine750</v>
      </c>
      <c r="M8459" s="191">
        <f>VLOOKUP(L8459,'Slope %'!C:D,2,0)</f>
        <v>0.1</v>
      </c>
    </row>
    <row r="8460" spans="1:13" x14ac:dyDescent="0.25">
      <c r="A8460">
        <v>427088</v>
      </c>
      <c r="B8460" s="58" t="s">
        <v>6617</v>
      </c>
      <c r="C8460" s="58" t="s">
        <v>423</v>
      </c>
      <c r="D8460" s="58" t="s">
        <v>495</v>
      </c>
      <c r="E8460" s="58">
        <v>750</v>
      </c>
      <c r="F8460" s="58">
        <v>12</v>
      </c>
      <c r="G8460" s="59">
        <v>13.5</v>
      </c>
      <c r="H8460" s="58" t="s">
        <v>431</v>
      </c>
      <c r="I8460" s="59">
        <v>15.99</v>
      </c>
      <c r="J8460">
        <v>1</v>
      </c>
      <c r="K8460" s="191"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7.9</v>
      </c>
      <c r="L8460" s="192" t="str">
        <f t="shared" si="132"/>
        <v>Wine750</v>
      </c>
      <c r="M8460" s="191">
        <f>VLOOKUP(L8460,'Slope %'!C:D,2,0)</f>
        <v>0.1</v>
      </c>
    </row>
    <row r="8461" spans="1:13" x14ac:dyDescent="0.25">
      <c r="A8461">
        <v>427849</v>
      </c>
      <c r="B8461" s="58" t="s">
        <v>6618</v>
      </c>
      <c r="C8461" s="58" t="s">
        <v>423</v>
      </c>
      <c r="D8461" s="58" t="s">
        <v>476</v>
      </c>
      <c r="E8461" s="58">
        <v>750</v>
      </c>
      <c r="F8461" s="58">
        <v>12</v>
      </c>
      <c r="G8461" s="59">
        <v>13.5</v>
      </c>
      <c r="H8461" s="58" t="s">
        <v>541</v>
      </c>
      <c r="I8461" s="59">
        <v>24.99</v>
      </c>
      <c r="J8461">
        <v>1</v>
      </c>
      <c r="K8461" s="191"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7.9</v>
      </c>
      <c r="L8461" s="192" t="str">
        <f t="shared" si="132"/>
        <v>Wine750</v>
      </c>
      <c r="M8461" s="191">
        <f>VLOOKUP(L8461,'Slope %'!C:D,2,0)</f>
        <v>0.1</v>
      </c>
    </row>
    <row r="8462" spans="1:13" x14ac:dyDescent="0.25">
      <c r="A8462">
        <v>427856</v>
      </c>
      <c r="B8462" s="58" t="s">
        <v>6619</v>
      </c>
      <c r="C8462" s="58" t="s">
        <v>423</v>
      </c>
      <c r="D8462" s="58" t="s">
        <v>473</v>
      </c>
      <c r="E8462" s="58">
        <v>750</v>
      </c>
      <c r="F8462" s="58">
        <v>12</v>
      </c>
      <c r="G8462" s="59">
        <v>13.5</v>
      </c>
      <c r="H8462" s="58" t="s">
        <v>541</v>
      </c>
      <c r="I8462" s="59">
        <v>24.99</v>
      </c>
      <c r="J8462">
        <v>1</v>
      </c>
      <c r="K8462" s="191"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7.9</v>
      </c>
      <c r="L8462" s="192" t="str">
        <f t="shared" si="132"/>
        <v>Wine750</v>
      </c>
      <c r="M8462" s="191">
        <f>VLOOKUP(L8462,'Slope %'!C:D,2,0)</f>
        <v>0.1</v>
      </c>
    </row>
    <row r="8463" spans="1:13" x14ac:dyDescent="0.25">
      <c r="A8463">
        <v>430546</v>
      </c>
      <c r="B8463" s="58" t="s">
        <v>6620</v>
      </c>
      <c r="C8463" s="58" t="s">
        <v>423</v>
      </c>
      <c r="D8463" s="58" t="s">
        <v>465</v>
      </c>
      <c r="E8463" s="58">
        <v>750</v>
      </c>
      <c r="F8463" s="58">
        <v>12</v>
      </c>
      <c r="G8463" s="59">
        <v>12.5</v>
      </c>
      <c r="H8463" s="58" t="s">
        <v>553</v>
      </c>
      <c r="I8463" s="59">
        <v>17.989999999999998</v>
      </c>
      <c r="J8463">
        <v>1</v>
      </c>
      <c r="K8463" s="191"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7.32</v>
      </c>
      <c r="L8463" s="192" t="str">
        <f t="shared" si="132"/>
        <v>Wine750</v>
      </c>
      <c r="M8463" s="191">
        <f>VLOOKUP(L8463,'Slope %'!C:D,2,0)</f>
        <v>0.1</v>
      </c>
    </row>
    <row r="8464" spans="1:13" x14ac:dyDescent="0.25">
      <c r="A8464">
        <v>430561</v>
      </c>
      <c r="B8464" s="58" t="s">
        <v>6621</v>
      </c>
      <c r="C8464" s="58" t="s">
        <v>423</v>
      </c>
      <c r="D8464" s="58" t="s">
        <v>520</v>
      </c>
      <c r="E8464" s="58">
        <v>375</v>
      </c>
      <c r="F8464" s="58">
        <v>12</v>
      </c>
      <c r="G8464" s="59">
        <v>9.5</v>
      </c>
      <c r="H8464" s="58" t="s">
        <v>553</v>
      </c>
      <c r="I8464" s="59">
        <v>49.99</v>
      </c>
      <c r="J8464">
        <v>1</v>
      </c>
      <c r="K8464" s="191"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2.95</v>
      </c>
      <c r="L8464" s="192" t="str">
        <f t="shared" si="132"/>
        <v>Wine375</v>
      </c>
      <c r="M8464" s="191">
        <f>VLOOKUP(L8464,'Slope %'!C:D,2,0)</f>
        <v>0.12</v>
      </c>
    </row>
    <row r="8465" spans="1:13" x14ac:dyDescent="0.25">
      <c r="A8465">
        <v>430827</v>
      </c>
      <c r="B8465" s="58" t="s">
        <v>6622</v>
      </c>
      <c r="C8465" s="58" t="s">
        <v>423</v>
      </c>
      <c r="D8465" s="58" t="s">
        <v>467</v>
      </c>
      <c r="E8465" s="58">
        <v>16000</v>
      </c>
      <c r="F8465" s="58">
        <v>1</v>
      </c>
      <c r="G8465" s="59">
        <v>12</v>
      </c>
      <c r="H8465" s="58" t="s">
        <v>474</v>
      </c>
      <c r="I8465" s="59">
        <v>128.99</v>
      </c>
      <c r="J8465">
        <v>1</v>
      </c>
      <c r="K8465" s="191"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124.82</v>
      </c>
      <c r="L8465" s="192" t="str">
        <f t="shared" si="132"/>
        <v>Wine16000</v>
      </c>
      <c r="M8465" s="191" t="e">
        <f>VLOOKUP(L8465,'Slope %'!C:D,2,0)</f>
        <v>#N/A</v>
      </c>
    </row>
    <row r="8466" spans="1:13" x14ac:dyDescent="0.25">
      <c r="A8466">
        <v>430835</v>
      </c>
      <c r="B8466" s="58" t="s">
        <v>6623</v>
      </c>
      <c r="C8466" s="58" t="s">
        <v>423</v>
      </c>
      <c r="D8466" s="58" t="s">
        <v>467</v>
      </c>
      <c r="E8466" s="58">
        <v>16000</v>
      </c>
      <c r="F8466" s="58">
        <v>1</v>
      </c>
      <c r="G8466" s="59">
        <v>11.5</v>
      </c>
      <c r="H8466" s="58" t="s">
        <v>474</v>
      </c>
      <c r="I8466" s="59">
        <v>128.99</v>
      </c>
      <c r="J8466">
        <v>1</v>
      </c>
      <c r="K8466" s="191"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119.62</v>
      </c>
      <c r="L8466" s="192" t="str">
        <f t="shared" si="132"/>
        <v>Wine16000</v>
      </c>
      <c r="M8466" s="191" t="e">
        <f>VLOOKUP(L8466,'Slope %'!C:D,2,0)</f>
        <v>#N/A</v>
      </c>
    </row>
    <row r="8467" spans="1:13" x14ac:dyDescent="0.25">
      <c r="A8467">
        <v>433714</v>
      </c>
      <c r="B8467" s="58" t="s">
        <v>6624</v>
      </c>
      <c r="C8467" s="58" t="s">
        <v>423</v>
      </c>
      <c r="D8467" s="58" t="s">
        <v>659</v>
      </c>
      <c r="E8467" s="58">
        <v>750</v>
      </c>
      <c r="F8467" s="58">
        <v>12</v>
      </c>
      <c r="G8467" s="59">
        <v>13</v>
      </c>
      <c r="H8467" s="58" t="s">
        <v>600</v>
      </c>
      <c r="I8467" s="59">
        <v>17.989999999999998</v>
      </c>
      <c r="J8467">
        <v>1</v>
      </c>
      <c r="K8467" s="191"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7.61</v>
      </c>
      <c r="L8467" s="192" t="str">
        <f t="shared" si="132"/>
        <v>Wine750</v>
      </c>
      <c r="M8467" s="191">
        <f>VLOOKUP(L8467,'Slope %'!C:D,2,0)</f>
        <v>0.1</v>
      </c>
    </row>
    <row r="8468" spans="1:13" x14ac:dyDescent="0.25">
      <c r="A8468">
        <v>436133</v>
      </c>
      <c r="B8468" s="58" t="s">
        <v>6625</v>
      </c>
      <c r="C8468" s="58" t="s">
        <v>423</v>
      </c>
      <c r="D8468" s="58" t="s">
        <v>803</v>
      </c>
      <c r="E8468" s="58">
        <v>750</v>
      </c>
      <c r="F8468" s="58">
        <v>6</v>
      </c>
      <c r="G8468" s="59">
        <v>14.5</v>
      </c>
      <c r="H8468" s="58" t="s">
        <v>421</v>
      </c>
      <c r="I8468" s="59">
        <v>39.99</v>
      </c>
      <c r="J8468">
        <v>1</v>
      </c>
      <c r="K8468" s="191"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8.49</v>
      </c>
      <c r="L8468" s="192" t="str">
        <f t="shared" si="132"/>
        <v>Wine750</v>
      </c>
      <c r="M8468" s="191">
        <f>VLOOKUP(L8468,'Slope %'!C:D,2,0)</f>
        <v>0.1</v>
      </c>
    </row>
    <row r="8469" spans="1:13" x14ac:dyDescent="0.25">
      <c r="A8469">
        <v>436352</v>
      </c>
      <c r="B8469" s="58" t="s">
        <v>6626</v>
      </c>
      <c r="C8469" s="58" t="s">
        <v>423</v>
      </c>
      <c r="D8469" s="58" t="s">
        <v>467</v>
      </c>
      <c r="E8469" s="58">
        <v>16000</v>
      </c>
      <c r="F8469" s="58">
        <v>1</v>
      </c>
      <c r="G8469" s="59">
        <v>11.5</v>
      </c>
      <c r="H8469" s="58" t="s">
        <v>425</v>
      </c>
      <c r="I8469" s="59">
        <v>134.99</v>
      </c>
      <c r="J8469">
        <v>1</v>
      </c>
      <c r="K8469" s="191"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119.62</v>
      </c>
      <c r="L8469" s="192" t="str">
        <f t="shared" si="132"/>
        <v>Wine16000</v>
      </c>
      <c r="M8469" s="191" t="e">
        <f>VLOOKUP(L8469,'Slope %'!C:D,2,0)</f>
        <v>#N/A</v>
      </c>
    </row>
    <row r="8470" spans="1:13" x14ac:dyDescent="0.25">
      <c r="A8470">
        <v>436360</v>
      </c>
      <c r="B8470" s="58" t="s">
        <v>6627</v>
      </c>
      <c r="C8470" s="58" t="s">
        <v>423</v>
      </c>
      <c r="D8470" s="58" t="s">
        <v>467</v>
      </c>
      <c r="E8470" s="58">
        <v>16000</v>
      </c>
      <c r="F8470" s="58">
        <v>1</v>
      </c>
      <c r="G8470" s="59">
        <v>11.5</v>
      </c>
      <c r="H8470" s="58" t="s">
        <v>425</v>
      </c>
      <c r="I8470" s="59">
        <v>134.99</v>
      </c>
      <c r="J8470">
        <v>1</v>
      </c>
      <c r="K8470" s="191"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119.62</v>
      </c>
      <c r="L8470" s="192" t="str">
        <f t="shared" si="132"/>
        <v>Wine16000</v>
      </c>
      <c r="M8470" s="191" t="e">
        <f>VLOOKUP(L8470,'Slope %'!C:D,2,0)</f>
        <v>#N/A</v>
      </c>
    </row>
    <row r="8471" spans="1:13" x14ac:dyDescent="0.25">
      <c r="A8471">
        <v>436436</v>
      </c>
      <c r="B8471" s="58" t="s">
        <v>453</v>
      </c>
      <c r="C8471" s="58" t="s">
        <v>414</v>
      </c>
      <c r="D8471" s="58" t="s">
        <v>415</v>
      </c>
      <c r="E8471" s="58">
        <v>1750</v>
      </c>
      <c r="F8471" s="58">
        <v>6</v>
      </c>
      <c r="G8471" s="59">
        <v>40</v>
      </c>
      <c r="H8471" s="58" t="s">
        <v>416</v>
      </c>
      <c r="I8471" s="59">
        <v>55.99</v>
      </c>
      <c r="J8471">
        <v>1</v>
      </c>
      <c r="K8471" s="191"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54.65</v>
      </c>
      <c r="L8471" s="192" t="str">
        <f t="shared" si="132"/>
        <v>Spirits1750</v>
      </c>
      <c r="M8471" s="191">
        <f>VLOOKUP(L8471,'Slope %'!C:D,2,0)</f>
        <v>0.03</v>
      </c>
    </row>
    <row r="8472" spans="1:13" x14ac:dyDescent="0.25">
      <c r="A8472">
        <v>436550</v>
      </c>
      <c r="B8472" s="58" t="s">
        <v>6400</v>
      </c>
      <c r="C8472" s="58" t="s">
        <v>414</v>
      </c>
      <c r="D8472" s="58" t="s">
        <v>415</v>
      </c>
      <c r="E8472" s="58">
        <v>1140</v>
      </c>
      <c r="F8472" s="58">
        <v>12</v>
      </c>
      <c r="G8472" s="59">
        <v>40</v>
      </c>
      <c r="H8472" s="58" t="s">
        <v>445</v>
      </c>
      <c r="I8472" s="59">
        <v>37.4</v>
      </c>
      <c r="J8472">
        <v>1</v>
      </c>
      <c r="K8472" s="191"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35.6</v>
      </c>
      <c r="L8472" s="192" t="str">
        <f t="shared" si="132"/>
        <v>Spirits1140</v>
      </c>
      <c r="M8472" s="191">
        <f>VLOOKUP(L8472,'Slope %'!C:D,2,0)</f>
        <v>0.05</v>
      </c>
    </row>
    <row r="8473" spans="1:13" x14ac:dyDescent="0.25">
      <c r="A8473">
        <v>436584</v>
      </c>
      <c r="B8473" s="58" t="s">
        <v>504</v>
      </c>
      <c r="C8473" s="58" t="s">
        <v>414</v>
      </c>
      <c r="D8473" s="58" t="s">
        <v>415</v>
      </c>
      <c r="E8473" s="58">
        <v>750</v>
      </c>
      <c r="F8473" s="58">
        <v>12</v>
      </c>
      <c r="G8473" s="59">
        <v>40</v>
      </c>
      <c r="H8473" s="58" t="s">
        <v>445</v>
      </c>
      <c r="I8473" s="59">
        <v>24.49</v>
      </c>
      <c r="J8473">
        <v>1</v>
      </c>
      <c r="K8473" s="191"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23.42</v>
      </c>
      <c r="L8473" s="192" t="str">
        <f t="shared" si="132"/>
        <v>Spirits750</v>
      </c>
      <c r="M8473" s="191">
        <f>VLOOKUP(L8473,'Slope %'!C:D,2,0)</f>
        <v>7.0000000000000007E-2</v>
      </c>
    </row>
    <row r="8474" spans="1:13" x14ac:dyDescent="0.25">
      <c r="A8474">
        <v>436642</v>
      </c>
      <c r="B8474" s="58" t="s">
        <v>6628</v>
      </c>
      <c r="C8474" s="58" t="s">
        <v>414</v>
      </c>
      <c r="D8474" s="58" t="s">
        <v>427</v>
      </c>
      <c r="E8474" s="58">
        <v>750</v>
      </c>
      <c r="F8474" s="58">
        <v>12</v>
      </c>
      <c r="G8474" s="59">
        <v>40</v>
      </c>
      <c r="H8474" s="58" t="s">
        <v>445</v>
      </c>
      <c r="I8474" s="59">
        <v>23.74</v>
      </c>
      <c r="J8474">
        <v>1</v>
      </c>
      <c r="K8474" s="191"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23.42</v>
      </c>
      <c r="L8474" s="192" t="str">
        <f t="shared" si="132"/>
        <v>Spirits750</v>
      </c>
      <c r="M8474" s="191">
        <f>VLOOKUP(L8474,'Slope %'!C:D,2,0)</f>
        <v>7.0000000000000007E-2</v>
      </c>
    </row>
    <row r="8475" spans="1:13" x14ac:dyDescent="0.25">
      <c r="A8475">
        <v>436675</v>
      </c>
      <c r="B8475" s="58" t="s">
        <v>6629</v>
      </c>
      <c r="C8475" s="58" t="s">
        <v>414</v>
      </c>
      <c r="D8475" s="58" t="s">
        <v>503</v>
      </c>
      <c r="E8475" s="58">
        <v>750</v>
      </c>
      <c r="F8475" s="58">
        <v>12</v>
      </c>
      <c r="G8475" s="59">
        <v>40</v>
      </c>
      <c r="H8475" s="58" t="s">
        <v>445</v>
      </c>
      <c r="I8475" s="59">
        <v>25.11</v>
      </c>
      <c r="J8475">
        <v>1</v>
      </c>
      <c r="K8475" s="191"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23.42</v>
      </c>
      <c r="L8475" s="192" t="str">
        <f t="shared" si="132"/>
        <v>Spirits750</v>
      </c>
      <c r="M8475" s="191">
        <f>VLOOKUP(L8475,'Slope %'!C:D,2,0)</f>
        <v>7.0000000000000007E-2</v>
      </c>
    </row>
    <row r="8476" spans="1:13" x14ac:dyDescent="0.25">
      <c r="A8476">
        <v>437467</v>
      </c>
      <c r="B8476" s="58" t="s">
        <v>6630</v>
      </c>
      <c r="C8476" s="58" t="s">
        <v>423</v>
      </c>
      <c r="D8476" s="58" t="s">
        <v>1094</v>
      </c>
      <c r="E8476" s="58">
        <v>750</v>
      </c>
      <c r="F8476" s="58">
        <v>12</v>
      </c>
      <c r="G8476" s="59">
        <v>19.5</v>
      </c>
      <c r="H8476" s="58" t="s">
        <v>421</v>
      </c>
      <c r="I8476" s="59">
        <v>17.989999999999998</v>
      </c>
      <c r="J8476">
        <v>1</v>
      </c>
      <c r="K8476" s="191"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11.42</v>
      </c>
      <c r="L8476" s="192" t="str">
        <f t="shared" si="132"/>
        <v>Wine750</v>
      </c>
      <c r="M8476" s="191">
        <f>VLOOKUP(L8476,'Slope %'!C:D,2,0)</f>
        <v>0.1</v>
      </c>
    </row>
    <row r="8477" spans="1:13" x14ac:dyDescent="0.25">
      <c r="A8477">
        <v>437772</v>
      </c>
      <c r="B8477" s="58" t="s">
        <v>6631</v>
      </c>
      <c r="C8477" s="58" t="s">
        <v>414</v>
      </c>
      <c r="D8477" s="58" t="s">
        <v>418</v>
      </c>
      <c r="E8477" s="58">
        <v>750</v>
      </c>
      <c r="F8477" s="58">
        <v>12</v>
      </c>
      <c r="G8477" s="59">
        <v>40</v>
      </c>
      <c r="H8477" s="58" t="s">
        <v>437</v>
      </c>
      <c r="I8477" s="59">
        <v>49.99</v>
      </c>
      <c r="J8477">
        <v>1</v>
      </c>
      <c r="K8477" s="191"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23.42</v>
      </c>
      <c r="L8477" s="192" t="str">
        <f t="shared" si="132"/>
        <v>Spirits750</v>
      </c>
      <c r="M8477" s="191">
        <f>VLOOKUP(L8477,'Slope %'!C:D,2,0)</f>
        <v>7.0000000000000007E-2</v>
      </c>
    </row>
    <row r="8478" spans="1:13" x14ac:dyDescent="0.25">
      <c r="A8478">
        <v>438119</v>
      </c>
      <c r="B8478" s="58" t="s">
        <v>6632</v>
      </c>
      <c r="C8478" s="58" t="s">
        <v>423</v>
      </c>
      <c r="D8478" s="58" t="s">
        <v>575</v>
      </c>
      <c r="E8478" s="58">
        <v>750</v>
      </c>
      <c r="F8478" s="58">
        <v>12</v>
      </c>
      <c r="G8478" s="59">
        <v>12</v>
      </c>
      <c r="H8478" s="58" t="s">
        <v>471</v>
      </c>
      <c r="I8478" s="59">
        <v>13.49</v>
      </c>
      <c r="J8478">
        <v>1</v>
      </c>
      <c r="K8478" s="191"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7.03</v>
      </c>
      <c r="L8478" s="192" t="str">
        <f t="shared" si="132"/>
        <v>Wine750</v>
      </c>
      <c r="M8478" s="191">
        <f>VLOOKUP(L8478,'Slope %'!C:D,2,0)</f>
        <v>0.1</v>
      </c>
    </row>
    <row r="8479" spans="1:13" x14ac:dyDescent="0.25">
      <c r="A8479">
        <v>439166</v>
      </c>
      <c r="B8479" s="58" t="s">
        <v>6633</v>
      </c>
      <c r="C8479" s="58" t="s">
        <v>423</v>
      </c>
      <c r="D8479" s="58" t="s">
        <v>430</v>
      </c>
      <c r="E8479" s="58">
        <v>750</v>
      </c>
      <c r="F8479" s="58">
        <v>12</v>
      </c>
      <c r="G8479" s="59">
        <v>14</v>
      </c>
      <c r="H8479" s="58" t="s">
        <v>507</v>
      </c>
      <c r="I8479" s="59">
        <v>18.989999999999998</v>
      </c>
      <c r="J8479">
        <v>1</v>
      </c>
      <c r="K8479" s="191"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8.1999999999999993</v>
      </c>
      <c r="L8479" s="192" t="str">
        <f t="shared" si="132"/>
        <v>Wine750</v>
      </c>
      <c r="M8479" s="191">
        <f>VLOOKUP(L8479,'Slope %'!C:D,2,0)</f>
        <v>0.1</v>
      </c>
    </row>
    <row r="8480" spans="1:13" x14ac:dyDescent="0.25">
      <c r="A8480">
        <v>441063</v>
      </c>
      <c r="B8480" s="58" t="s">
        <v>6634</v>
      </c>
      <c r="C8480" s="58" t="s">
        <v>423</v>
      </c>
      <c r="D8480" s="58" t="s">
        <v>465</v>
      </c>
      <c r="E8480" s="58">
        <v>750</v>
      </c>
      <c r="F8480" s="58">
        <v>12</v>
      </c>
      <c r="G8480" s="59">
        <v>12</v>
      </c>
      <c r="H8480" s="58" t="s">
        <v>2442</v>
      </c>
      <c r="I8480" s="59">
        <v>14.95</v>
      </c>
      <c r="J8480">
        <v>1</v>
      </c>
      <c r="K8480" s="191"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7.03</v>
      </c>
      <c r="L8480" s="192" t="str">
        <f t="shared" si="132"/>
        <v>Wine750</v>
      </c>
      <c r="M8480" s="191">
        <f>VLOOKUP(L8480,'Slope %'!C:D,2,0)</f>
        <v>0.1</v>
      </c>
    </row>
    <row r="8481" spans="1:13" x14ac:dyDescent="0.25">
      <c r="A8481">
        <v>441428</v>
      </c>
      <c r="B8481" s="58" t="s">
        <v>6635</v>
      </c>
      <c r="C8481" s="58" t="s">
        <v>423</v>
      </c>
      <c r="D8481" s="58" t="s">
        <v>639</v>
      </c>
      <c r="E8481" s="58">
        <v>1500</v>
      </c>
      <c r="F8481" s="58">
        <v>6</v>
      </c>
      <c r="G8481" s="59">
        <v>12</v>
      </c>
      <c r="H8481" s="58" t="s">
        <v>586</v>
      </c>
      <c r="I8481" s="59">
        <v>20.99</v>
      </c>
      <c r="J8481">
        <v>1</v>
      </c>
      <c r="K8481" s="191"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14.05</v>
      </c>
      <c r="L8481" s="192" t="str">
        <f t="shared" si="132"/>
        <v>Wine1500</v>
      </c>
      <c r="M8481" s="191">
        <f>VLOOKUP(L8481,'Slope %'!C:D,2,0)</f>
        <v>7.0000000000000007E-2</v>
      </c>
    </row>
    <row r="8482" spans="1:13" x14ac:dyDescent="0.25">
      <c r="A8482">
        <v>442392</v>
      </c>
      <c r="B8482" s="58" t="s">
        <v>6636</v>
      </c>
      <c r="C8482" s="58" t="s">
        <v>423</v>
      </c>
      <c r="D8482" s="58" t="s">
        <v>436</v>
      </c>
      <c r="E8482" s="58">
        <v>750</v>
      </c>
      <c r="F8482" s="58">
        <v>12</v>
      </c>
      <c r="G8482" s="59">
        <v>14.5</v>
      </c>
      <c r="H8482" s="58" t="s">
        <v>421</v>
      </c>
      <c r="I8482" s="59">
        <v>24.99</v>
      </c>
      <c r="J8482">
        <v>1</v>
      </c>
      <c r="K8482" s="191"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8.49</v>
      </c>
      <c r="L8482" s="192" t="str">
        <f t="shared" si="132"/>
        <v>Wine750</v>
      </c>
      <c r="M8482" s="191">
        <f>VLOOKUP(L8482,'Slope %'!C:D,2,0)</f>
        <v>0.1</v>
      </c>
    </row>
    <row r="8483" spans="1:13" x14ac:dyDescent="0.25">
      <c r="A8483">
        <v>444190</v>
      </c>
      <c r="B8483" s="58" t="s">
        <v>6637</v>
      </c>
      <c r="C8483" s="58" t="s">
        <v>414</v>
      </c>
      <c r="D8483" s="58" t="s">
        <v>524</v>
      </c>
      <c r="E8483" s="58">
        <v>750</v>
      </c>
      <c r="F8483" s="58">
        <v>6</v>
      </c>
      <c r="G8483" s="59">
        <v>43</v>
      </c>
      <c r="H8483" s="58" t="s">
        <v>496</v>
      </c>
      <c r="I8483" s="59">
        <v>84.99</v>
      </c>
      <c r="J8483">
        <v>1</v>
      </c>
      <c r="K8483" s="191"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25.18</v>
      </c>
      <c r="L8483" s="192" t="str">
        <f t="shared" si="132"/>
        <v>Spirits750</v>
      </c>
      <c r="M8483" s="191">
        <f>VLOOKUP(L8483,'Slope %'!C:D,2,0)</f>
        <v>7.0000000000000007E-2</v>
      </c>
    </row>
    <row r="8484" spans="1:13" x14ac:dyDescent="0.25">
      <c r="A8484">
        <v>447540</v>
      </c>
      <c r="B8484" s="58" t="s">
        <v>6638</v>
      </c>
      <c r="C8484" s="58" t="s">
        <v>673</v>
      </c>
      <c r="D8484" s="58" t="s">
        <v>674</v>
      </c>
      <c r="E8484" s="58">
        <v>473</v>
      </c>
      <c r="F8484" s="58">
        <v>24</v>
      </c>
      <c r="G8484" s="59">
        <v>5</v>
      </c>
      <c r="H8484" s="58" t="s">
        <v>421</v>
      </c>
      <c r="I8484" s="59">
        <v>3.99</v>
      </c>
      <c r="J8484">
        <v>1</v>
      </c>
      <c r="K8484" s="191"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1.96</v>
      </c>
      <c r="L8484" s="192" t="str">
        <f t="shared" si="132"/>
        <v>Ready to Drink473</v>
      </c>
      <c r="M8484" s="191">
        <f>VLOOKUP(L8484,'Slope %'!C:D,2,0)</f>
        <v>0.12</v>
      </c>
    </row>
    <row r="8485" spans="1:13" x14ac:dyDescent="0.25">
      <c r="A8485">
        <v>447904</v>
      </c>
      <c r="B8485" s="58" t="s">
        <v>3660</v>
      </c>
      <c r="C8485" s="58" t="s">
        <v>414</v>
      </c>
      <c r="D8485" s="58" t="s">
        <v>415</v>
      </c>
      <c r="E8485" s="58">
        <v>750</v>
      </c>
      <c r="F8485" s="58">
        <v>12</v>
      </c>
      <c r="G8485" s="59">
        <v>40</v>
      </c>
      <c r="H8485" s="58" t="s">
        <v>628</v>
      </c>
      <c r="I8485" s="59">
        <v>23.42</v>
      </c>
      <c r="J8485">
        <v>1</v>
      </c>
      <c r="K8485" s="191"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23.42</v>
      </c>
      <c r="L8485" s="192" t="str">
        <f t="shared" si="132"/>
        <v>Spirits750</v>
      </c>
      <c r="M8485" s="191">
        <f>VLOOKUP(L8485,'Slope %'!C:D,2,0)</f>
        <v>7.0000000000000007E-2</v>
      </c>
    </row>
    <row r="8486" spans="1:13" x14ac:dyDescent="0.25">
      <c r="A8486">
        <v>447920</v>
      </c>
      <c r="B8486" s="58" t="s">
        <v>518</v>
      </c>
      <c r="C8486" s="58" t="s">
        <v>414</v>
      </c>
      <c r="D8486" s="58" t="s">
        <v>418</v>
      </c>
      <c r="E8486" s="58">
        <v>750</v>
      </c>
      <c r="F8486" s="58">
        <v>12</v>
      </c>
      <c r="G8486" s="59">
        <v>40</v>
      </c>
      <c r="H8486" s="58" t="s">
        <v>416</v>
      </c>
      <c r="I8486" s="59">
        <v>23.49</v>
      </c>
      <c r="J8486">
        <v>1</v>
      </c>
      <c r="K8486" s="191"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23.42</v>
      </c>
      <c r="L8486" s="192" t="str">
        <f t="shared" si="132"/>
        <v>Spirits750</v>
      </c>
      <c r="M8486" s="191">
        <f>VLOOKUP(L8486,'Slope %'!C:D,2,0)</f>
        <v>7.0000000000000007E-2</v>
      </c>
    </row>
    <row r="8487" spans="1:13" x14ac:dyDescent="0.25">
      <c r="A8487">
        <v>447953</v>
      </c>
      <c r="B8487" s="58" t="s">
        <v>1152</v>
      </c>
      <c r="C8487" s="58" t="s">
        <v>414</v>
      </c>
      <c r="D8487" s="58" t="s">
        <v>552</v>
      </c>
      <c r="E8487" s="58">
        <v>750</v>
      </c>
      <c r="F8487" s="58">
        <v>12</v>
      </c>
      <c r="G8487" s="59">
        <v>33</v>
      </c>
      <c r="H8487" s="58" t="s">
        <v>421</v>
      </c>
      <c r="I8487" s="59">
        <v>25.99</v>
      </c>
      <c r="J8487">
        <v>1</v>
      </c>
      <c r="K8487" s="191"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19.32</v>
      </c>
      <c r="L8487" s="192" t="str">
        <f t="shared" si="132"/>
        <v>Spirits750</v>
      </c>
      <c r="M8487" s="191">
        <f>VLOOKUP(L8487,'Slope %'!C:D,2,0)</f>
        <v>7.0000000000000007E-2</v>
      </c>
    </row>
    <row r="8488" spans="1:13" x14ac:dyDescent="0.25">
      <c r="A8488">
        <v>447961</v>
      </c>
      <c r="B8488" s="58" t="s">
        <v>1304</v>
      </c>
      <c r="C8488" s="58" t="s">
        <v>414</v>
      </c>
      <c r="D8488" s="58" t="s">
        <v>552</v>
      </c>
      <c r="E8488" s="58">
        <v>200</v>
      </c>
      <c r="F8488" s="58">
        <v>48</v>
      </c>
      <c r="G8488" s="59">
        <v>33</v>
      </c>
      <c r="H8488" s="58" t="s">
        <v>421</v>
      </c>
      <c r="I8488" s="59">
        <v>9.7899999999999991</v>
      </c>
      <c r="J8488">
        <v>1</v>
      </c>
      <c r="K8488" s="191"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7.02</v>
      </c>
      <c r="L8488" s="192" t="str">
        <f t="shared" si="132"/>
        <v>Spirits200</v>
      </c>
      <c r="M8488" s="191">
        <f>VLOOKUP(L8488,'Slope %'!C:D,2,0)</f>
        <v>0.1</v>
      </c>
    </row>
    <row r="8489" spans="1:13" x14ac:dyDescent="0.25">
      <c r="A8489">
        <v>451153</v>
      </c>
      <c r="B8489" s="58" t="s">
        <v>1012</v>
      </c>
      <c r="C8489" s="58" t="s">
        <v>414</v>
      </c>
      <c r="D8489" s="58" t="s">
        <v>581</v>
      </c>
      <c r="E8489" s="58">
        <v>375</v>
      </c>
      <c r="F8489" s="58">
        <v>12</v>
      </c>
      <c r="G8489" s="59">
        <v>40</v>
      </c>
      <c r="H8489" s="58" t="s">
        <v>480</v>
      </c>
      <c r="I8489" s="59">
        <v>22.49</v>
      </c>
      <c r="J8489">
        <v>1</v>
      </c>
      <c r="K8489" s="191"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13.3</v>
      </c>
      <c r="L8489" s="192" t="str">
        <f t="shared" si="132"/>
        <v>Spirits375</v>
      </c>
      <c r="M8489" s="191">
        <f>VLOOKUP(L8489,'Slope %'!C:D,2,0)</f>
        <v>0.1</v>
      </c>
    </row>
    <row r="8490" spans="1:13" x14ac:dyDescent="0.25">
      <c r="A8490">
        <v>451161</v>
      </c>
      <c r="B8490" s="58" t="s">
        <v>1012</v>
      </c>
      <c r="C8490" s="58" t="s">
        <v>414</v>
      </c>
      <c r="D8490" s="58" t="s">
        <v>581</v>
      </c>
      <c r="E8490" s="58">
        <v>750</v>
      </c>
      <c r="F8490" s="58">
        <v>12</v>
      </c>
      <c r="G8490" s="59">
        <v>40</v>
      </c>
      <c r="H8490" s="58" t="s">
        <v>480</v>
      </c>
      <c r="I8490" s="59">
        <v>36.99</v>
      </c>
      <c r="J8490">
        <v>1</v>
      </c>
      <c r="K8490" s="191"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23.42</v>
      </c>
      <c r="L8490" s="192" t="str">
        <f t="shared" si="132"/>
        <v>Spirits750</v>
      </c>
      <c r="M8490" s="191">
        <f>VLOOKUP(L8490,'Slope %'!C:D,2,0)</f>
        <v>7.0000000000000007E-2</v>
      </c>
    </row>
    <row r="8491" spans="1:13" x14ac:dyDescent="0.25">
      <c r="A8491">
        <v>452615</v>
      </c>
      <c r="B8491" s="58" t="s">
        <v>6639</v>
      </c>
      <c r="C8491" s="58" t="s">
        <v>414</v>
      </c>
      <c r="D8491" s="58" t="s">
        <v>623</v>
      </c>
      <c r="E8491" s="58">
        <v>750</v>
      </c>
      <c r="F8491" s="58">
        <v>6</v>
      </c>
      <c r="G8491" s="59">
        <v>40</v>
      </c>
      <c r="H8491" s="58" t="s">
        <v>784</v>
      </c>
      <c r="I8491" s="59">
        <v>87.99</v>
      </c>
      <c r="J8491">
        <v>1</v>
      </c>
      <c r="K8491" s="191"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23.42</v>
      </c>
      <c r="L8491" s="192" t="str">
        <f t="shared" si="132"/>
        <v>Spirits750</v>
      </c>
      <c r="M8491" s="191">
        <f>VLOOKUP(L8491,'Slope %'!C:D,2,0)</f>
        <v>7.0000000000000007E-2</v>
      </c>
    </row>
    <row r="8492" spans="1:13" x14ac:dyDescent="0.25">
      <c r="A8492">
        <v>452854</v>
      </c>
      <c r="B8492" s="58" t="s">
        <v>6640</v>
      </c>
      <c r="C8492" s="58" t="s">
        <v>410</v>
      </c>
      <c r="D8492" s="58" t="s">
        <v>677</v>
      </c>
      <c r="E8492" s="58">
        <v>330</v>
      </c>
      <c r="F8492" s="58">
        <v>24</v>
      </c>
      <c r="G8492" s="59">
        <v>5</v>
      </c>
      <c r="H8492" s="58" t="s">
        <v>516</v>
      </c>
      <c r="I8492" s="59">
        <v>3.05</v>
      </c>
      <c r="J8492">
        <v>1</v>
      </c>
      <c r="K8492" s="191"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1.29</v>
      </c>
      <c r="L8492" s="192" t="str">
        <f t="shared" si="132"/>
        <v>Beer330</v>
      </c>
      <c r="M8492" s="191">
        <f>VLOOKUP(L8492,'Slope %'!C:D,2,0)</f>
        <v>0.12</v>
      </c>
    </row>
    <row r="8493" spans="1:13" x14ac:dyDescent="0.25">
      <c r="A8493">
        <v>452854</v>
      </c>
      <c r="B8493" s="58" t="s">
        <v>6640</v>
      </c>
      <c r="C8493" s="58" t="s">
        <v>410</v>
      </c>
      <c r="D8493" s="58" t="s">
        <v>677</v>
      </c>
      <c r="E8493" s="58">
        <v>330</v>
      </c>
      <c r="F8493" s="58">
        <v>24</v>
      </c>
      <c r="G8493" s="59">
        <v>5</v>
      </c>
      <c r="H8493" s="58" t="s">
        <v>516</v>
      </c>
      <c r="I8493" s="59">
        <v>3.05</v>
      </c>
      <c r="J8493">
        <v>1</v>
      </c>
      <c r="K8493" s="191"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1.29</v>
      </c>
      <c r="L8493" s="192" t="str">
        <f t="shared" si="132"/>
        <v>Beer330</v>
      </c>
      <c r="M8493" s="191">
        <f>VLOOKUP(L8493,'Slope %'!C:D,2,0)</f>
        <v>0.12</v>
      </c>
    </row>
    <row r="8494" spans="1:13" x14ac:dyDescent="0.25">
      <c r="A8494">
        <v>453084</v>
      </c>
      <c r="B8494" s="58" t="s">
        <v>6641</v>
      </c>
      <c r="C8494" s="58" t="s">
        <v>423</v>
      </c>
      <c r="D8494" s="58" t="s">
        <v>787</v>
      </c>
      <c r="E8494" s="58">
        <v>750</v>
      </c>
      <c r="F8494" s="58">
        <v>6</v>
      </c>
      <c r="G8494" s="59">
        <v>12</v>
      </c>
      <c r="H8494" s="58" t="s">
        <v>437</v>
      </c>
      <c r="I8494" s="59">
        <v>87.99</v>
      </c>
      <c r="J8494">
        <v>1</v>
      </c>
      <c r="K8494" s="191"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7.03</v>
      </c>
      <c r="L8494" s="192" t="str">
        <f t="shared" si="132"/>
        <v>Wine750</v>
      </c>
      <c r="M8494" s="191">
        <f>VLOOKUP(L8494,'Slope %'!C:D,2,0)</f>
        <v>0.1</v>
      </c>
    </row>
    <row r="8495" spans="1:13" x14ac:dyDescent="0.25">
      <c r="A8495">
        <v>453645</v>
      </c>
      <c r="B8495" s="58" t="s">
        <v>6642</v>
      </c>
      <c r="C8495" s="58" t="s">
        <v>673</v>
      </c>
      <c r="D8495" s="58" t="s">
        <v>1264</v>
      </c>
      <c r="E8495" s="58">
        <v>1420</v>
      </c>
      <c r="F8495" s="58">
        <v>6</v>
      </c>
      <c r="G8495" s="59">
        <v>4</v>
      </c>
      <c r="H8495" s="58" t="s">
        <v>419</v>
      </c>
      <c r="I8495" s="59">
        <v>12.99</v>
      </c>
      <c r="J8495">
        <v>4</v>
      </c>
      <c r="K8495" s="191"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4.43</v>
      </c>
      <c r="L8495" s="192" t="str">
        <f t="shared" si="132"/>
        <v>Ready to Drink1420</v>
      </c>
      <c r="M8495" s="191">
        <f>VLOOKUP(L8495,'Slope %'!C:D,2,0)</f>
        <v>0.12</v>
      </c>
    </row>
    <row r="8496" spans="1:13" x14ac:dyDescent="0.25">
      <c r="A8496">
        <v>454462</v>
      </c>
      <c r="B8496" s="58" t="s">
        <v>988</v>
      </c>
      <c r="C8496" s="58" t="s">
        <v>414</v>
      </c>
      <c r="D8496" s="58" t="s">
        <v>418</v>
      </c>
      <c r="E8496" s="58">
        <v>1750</v>
      </c>
      <c r="F8496" s="58">
        <v>6</v>
      </c>
      <c r="G8496" s="59">
        <v>40</v>
      </c>
      <c r="H8496" s="58" t="s">
        <v>416</v>
      </c>
      <c r="I8496" s="59">
        <v>55.99</v>
      </c>
      <c r="J8496">
        <v>1</v>
      </c>
      <c r="K8496" s="191"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54.65</v>
      </c>
      <c r="L8496" s="192" t="str">
        <f t="shared" si="132"/>
        <v>Spirits1750</v>
      </c>
      <c r="M8496" s="191">
        <f>VLOOKUP(L8496,'Slope %'!C:D,2,0)</f>
        <v>0.03</v>
      </c>
    </row>
    <row r="8497" spans="1:13" x14ac:dyDescent="0.25">
      <c r="A8497">
        <v>455022</v>
      </c>
      <c r="B8497" s="58" t="s">
        <v>6643</v>
      </c>
      <c r="C8497" s="58" t="s">
        <v>423</v>
      </c>
      <c r="D8497" s="58" t="s">
        <v>473</v>
      </c>
      <c r="E8497" s="58">
        <v>750</v>
      </c>
      <c r="F8497" s="58">
        <v>12</v>
      </c>
      <c r="G8497" s="59">
        <v>13</v>
      </c>
      <c r="H8497" s="58" t="s">
        <v>511</v>
      </c>
      <c r="I8497" s="59">
        <v>14.49</v>
      </c>
      <c r="J8497">
        <v>1</v>
      </c>
      <c r="K8497" s="191"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7.61</v>
      </c>
      <c r="L8497" s="192" t="str">
        <f t="shared" si="132"/>
        <v>Wine750</v>
      </c>
      <c r="M8497" s="191">
        <f>VLOOKUP(L8497,'Slope %'!C:D,2,0)</f>
        <v>0.1</v>
      </c>
    </row>
    <row r="8498" spans="1:13" x14ac:dyDescent="0.25">
      <c r="A8498">
        <v>456095</v>
      </c>
      <c r="B8498" s="58" t="s">
        <v>1247</v>
      </c>
      <c r="C8498" s="58" t="s">
        <v>414</v>
      </c>
      <c r="D8498" s="58" t="s">
        <v>418</v>
      </c>
      <c r="E8498" s="58">
        <v>750</v>
      </c>
      <c r="F8498" s="58">
        <v>12</v>
      </c>
      <c r="G8498" s="59">
        <v>40</v>
      </c>
      <c r="H8498" s="58" t="s">
        <v>419</v>
      </c>
      <c r="I8498" s="59">
        <v>36.99</v>
      </c>
      <c r="J8498">
        <v>1</v>
      </c>
      <c r="K8498" s="191"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23.42</v>
      </c>
      <c r="L8498" s="192" t="str">
        <f t="shared" si="132"/>
        <v>Spirits750</v>
      </c>
      <c r="M8498" s="191">
        <f>VLOOKUP(L8498,'Slope %'!C:D,2,0)</f>
        <v>7.0000000000000007E-2</v>
      </c>
    </row>
    <row r="8499" spans="1:13" x14ac:dyDescent="0.25">
      <c r="A8499">
        <v>458679</v>
      </c>
      <c r="B8499" s="58" t="s">
        <v>6644</v>
      </c>
      <c r="C8499" s="58" t="s">
        <v>423</v>
      </c>
      <c r="D8499" s="58" t="s">
        <v>495</v>
      </c>
      <c r="E8499" s="58">
        <v>750</v>
      </c>
      <c r="F8499" s="58">
        <v>12</v>
      </c>
      <c r="G8499" s="59">
        <v>13.5</v>
      </c>
      <c r="H8499" s="58" t="s">
        <v>586</v>
      </c>
      <c r="I8499" s="59">
        <v>13.99</v>
      </c>
      <c r="J8499">
        <v>1</v>
      </c>
      <c r="K8499" s="191"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7.9</v>
      </c>
      <c r="L8499" s="192" t="str">
        <f t="shared" si="132"/>
        <v>Wine750</v>
      </c>
      <c r="M8499" s="191">
        <f>VLOOKUP(L8499,'Slope %'!C:D,2,0)</f>
        <v>0.1</v>
      </c>
    </row>
    <row r="8500" spans="1:13" x14ac:dyDescent="0.25">
      <c r="A8500">
        <v>458703</v>
      </c>
      <c r="B8500" s="58" t="s">
        <v>477</v>
      </c>
      <c r="C8500" s="58" t="s">
        <v>414</v>
      </c>
      <c r="D8500" s="58" t="s">
        <v>415</v>
      </c>
      <c r="E8500" s="58">
        <v>1750</v>
      </c>
      <c r="F8500" s="58">
        <v>6</v>
      </c>
      <c r="G8500" s="59">
        <v>40</v>
      </c>
      <c r="H8500" s="58" t="s">
        <v>419</v>
      </c>
      <c r="I8500" s="59">
        <v>57.47</v>
      </c>
      <c r="J8500">
        <v>1</v>
      </c>
      <c r="K8500" s="191"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54.65</v>
      </c>
      <c r="L8500" s="192" t="str">
        <f t="shared" si="132"/>
        <v>Spirits1750</v>
      </c>
      <c r="M8500" s="191">
        <f>VLOOKUP(L8500,'Slope %'!C:D,2,0)</f>
        <v>0.03</v>
      </c>
    </row>
    <row r="8501" spans="1:13" x14ac:dyDescent="0.25">
      <c r="A8501">
        <v>459107</v>
      </c>
      <c r="B8501" s="58" t="s">
        <v>6645</v>
      </c>
      <c r="C8501" s="58" t="s">
        <v>414</v>
      </c>
      <c r="D8501" s="58" t="s">
        <v>447</v>
      </c>
      <c r="E8501" s="58">
        <v>750</v>
      </c>
      <c r="F8501" s="58">
        <v>12</v>
      </c>
      <c r="G8501" s="59">
        <v>27</v>
      </c>
      <c r="H8501" s="58" t="s">
        <v>437</v>
      </c>
      <c r="I8501" s="59">
        <v>37.99</v>
      </c>
      <c r="J8501">
        <v>1</v>
      </c>
      <c r="K8501" s="191"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15.81</v>
      </c>
      <c r="L8501" s="192" t="str">
        <f t="shared" si="132"/>
        <v>Spirits750</v>
      </c>
      <c r="M8501" s="191">
        <f>VLOOKUP(L8501,'Slope %'!C:D,2,0)</f>
        <v>7.0000000000000007E-2</v>
      </c>
    </row>
    <row r="8502" spans="1:13" x14ac:dyDescent="0.25">
      <c r="A8502">
        <v>459131</v>
      </c>
      <c r="B8502" s="58" t="s">
        <v>6646</v>
      </c>
      <c r="C8502" s="58" t="s">
        <v>414</v>
      </c>
      <c r="D8502" s="58" t="s">
        <v>606</v>
      </c>
      <c r="E8502" s="58">
        <v>750</v>
      </c>
      <c r="F8502" s="58">
        <v>12</v>
      </c>
      <c r="G8502" s="59">
        <v>35</v>
      </c>
      <c r="H8502" s="58" t="s">
        <v>428</v>
      </c>
      <c r="I8502" s="59">
        <v>23.57</v>
      </c>
      <c r="J8502">
        <v>1</v>
      </c>
      <c r="K8502" s="191"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20.49</v>
      </c>
      <c r="L8502" s="192" t="str">
        <f t="shared" si="132"/>
        <v>Spirits750</v>
      </c>
      <c r="M8502" s="191">
        <f>VLOOKUP(L8502,'Slope %'!C:D,2,0)</f>
        <v>7.0000000000000007E-2</v>
      </c>
    </row>
    <row r="8503" spans="1:13" x14ac:dyDescent="0.25">
      <c r="A8503">
        <v>460378</v>
      </c>
      <c r="B8503" s="58" t="s">
        <v>6647</v>
      </c>
      <c r="C8503" s="58" t="s">
        <v>414</v>
      </c>
      <c r="D8503" s="58" t="s">
        <v>634</v>
      </c>
      <c r="E8503" s="58">
        <v>750</v>
      </c>
      <c r="F8503" s="58">
        <v>12</v>
      </c>
      <c r="G8503" s="59">
        <v>40</v>
      </c>
      <c r="H8503" s="58" t="s">
        <v>784</v>
      </c>
      <c r="I8503" s="59">
        <v>41.99</v>
      </c>
      <c r="J8503">
        <v>1</v>
      </c>
      <c r="K8503" s="191"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23.42</v>
      </c>
      <c r="L8503" s="192" t="str">
        <f t="shared" si="132"/>
        <v>Spirits750</v>
      </c>
      <c r="M8503" s="191">
        <f>VLOOKUP(L8503,'Slope %'!C:D,2,0)</f>
        <v>7.0000000000000007E-2</v>
      </c>
    </row>
    <row r="8504" spans="1:13" x14ac:dyDescent="0.25">
      <c r="A8504">
        <v>462606</v>
      </c>
      <c r="B8504" s="58" t="s">
        <v>6648</v>
      </c>
      <c r="C8504" s="58" t="s">
        <v>423</v>
      </c>
      <c r="D8504" s="58" t="s">
        <v>436</v>
      </c>
      <c r="E8504" s="58">
        <v>750</v>
      </c>
      <c r="F8504" s="58">
        <v>6</v>
      </c>
      <c r="G8504" s="59">
        <v>14</v>
      </c>
      <c r="H8504" s="58" t="s">
        <v>474</v>
      </c>
      <c r="I8504" s="59">
        <v>50.99</v>
      </c>
      <c r="J8504">
        <v>1</v>
      </c>
      <c r="K8504" s="191"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8.1999999999999993</v>
      </c>
      <c r="L8504" s="192" t="str">
        <f t="shared" si="132"/>
        <v>Wine750</v>
      </c>
      <c r="M8504" s="191">
        <f>VLOOKUP(L8504,'Slope %'!C:D,2,0)</f>
        <v>0.1</v>
      </c>
    </row>
    <row r="8505" spans="1:13" x14ac:dyDescent="0.25">
      <c r="A8505">
        <v>465849</v>
      </c>
      <c r="B8505" s="58" t="s">
        <v>6649</v>
      </c>
      <c r="C8505" s="58" t="s">
        <v>423</v>
      </c>
      <c r="D8505" s="58" t="s">
        <v>473</v>
      </c>
      <c r="E8505" s="58">
        <v>1500</v>
      </c>
      <c r="F8505" s="58">
        <v>6</v>
      </c>
      <c r="G8505" s="59">
        <v>13</v>
      </c>
      <c r="H8505" s="58" t="s">
        <v>431</v>
      </c>
      <c r="I8505" s="59">
        <v>19.989999999999998</v>
      </c>
      <c r="J8505">
        <v>1</v>
      </c>
      <c r="K8505" s="191"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15.22</v>
      </c>
      <c r="L8505" s="192" t="str">
        <f t="shared" si="132"/>
        <v>Wine1500</v>
      </c>
      <c r="M8505" s="191">
        <f>VLOOKUP(L8505,'Slope %'!C:D,2,0)</f>
        <v>7.0000000000000007E-2</v>
      </c>
    </row>
    <row r="8506" spans="1:13" x14ac:dyDescent="0.25">
      <c r="A8506">
        <v>465856</v>
      </c>
      <c r="B8506" s="58" t="s">
        <v>6595</v>
      </c>
      <c r="C8506" s="58" t="s">
        <v>423</v>
      </c>
      <c r="D8506" s="58" t="s">
        <v>495</v>
      </c>
      <c r="E8506" s="58">
        <v>1500</v>
      </c>
      <c r="F8506" s="58">
        <v>6</v>
      </c>
      <c r="G8506" s="59">
        <v>12</v>
      </c>
      <c r="H8506" s="58" t="s">
        <v>431</v>
      </c>
      <c r="I8506" s="59">
        <v>19.989999999999998</v>
      </c>
      <c r="J8506">
        <v>1</v>
      </c>
      <c r="K8506" s="191"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14.05</v>
      </c>
      <c r="L8506" s="192" t="str">
        <f t="shared" si="132"/>
        <v>Wine1500</v>
      </c>
      <c r="M8506" s="191">
        <f>VLOOKUP(L8506,'Slope %'!C:D,2,0)</f>
        <v>7.0000000000000007E-2</v>
      </c>
    </row>
    <row r="8507" spans="1:13" x14ac:dyDescent="0.25">
      <c r="A8507">
        <v>467944</v>
      </c>
      <c r="B8507" s="58" t="s">
        <v>6650</v>
      </c>
      <c r="C8507" s="58" t="s">
        <v>423</v>
      </c>
      <c r="D8507" s="58" t="s">
        <v>476</v>
      </c>
      <c r="E8507" s="58">
        <v>750</v>
      </c>
      <c r="F8507" s="58">
        <v>12</v>
      </c>
      <c r="G8507" s="59">
        <v>13.5</v>
      </c>
      <c r="H8507" s="58" t="s">
        <v>451</v>
      </c>
      <c r="I8507" s="59">
        <v>16.989999999999998</v>
      </c>
      <c r="J8507">
        <v>1</v>
      </c>
      <c r="K8507" s="191"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7.9</v>
      </c>
      <c r="L8507" s="192" t="str">
        <f t="shared" si="132"/>
        <v>Wine750</v>
      </c>
      <c r="M8507" s="191">
        <f>VLOOKUP(L8507,'Slope %'!C:D,2,0)</f>
        <v>0.1</v>
      </c>
    </row>
    <row r="8508" spans="1:13" x14ac:dyDescent="0.25">
      <c r="A8508">
        <v>467951</v>
      </c>
      <c r="B8508" s="58" t="s">
        <v>6651</v>
      </c>
      <c r="C8508" s="58" t="s">
        <v>423</v>
      </c>
      <c r="D8508" s="58" t="s">
        <v>598</v>
      </c>
      <c r="E8508" s="58">
        <v>750</v>
      </c>
      <c r="F8508" s="58">
        <v>12</v>
      </c>
      <c r="G8508" s="59">
        <v>13</v>
      </c>
      <c r="H8508" s="58" t="s">
        <v>451</v>
      </c>
      <c r="I8508" s="59">
        <v>16.989999999999998</v>
      </c>
      <c r="J8508">
        <v>1</v>
      </c>
      <c r="K8508" s="191"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7.61</v>
      </c>
      <c r="L8508" s="192" t="str">
        <f t="shared" si="132"/>
        <v>Wine750</v>
      </c>
      <c r="M8508" s="191">
        <f>VLOOKUP(L8508,'Slope %'!C:D,2,0)</f>
        <v>0.1</v>
      </c>
    </row>
    <row r="8509" spans="1:13" x14ac:dyDescent="0.25">
      <c r="A8509">
        <v>467969</v>
      </c>
      <c r="B8509" s="58" t="s">
        <v>6652</v>
      </c>
      <c r="C8509" s="58" t="s">
        <v>423</v>
      </c>
      <c r="D8509" s="58" t="s">
        <v>473</v>
      </c>
      <c r="E8509" s="58">
        <v>750</v>
      </c>
      <c r="F8509" s="58">
        <v>12</v>
      </c>
      <c r="G8509" s="59">
        <v>13</v>
      </c>
      <c r="H8509" s="58" t="s">
        <v>451</v>
      </c>
      <c r="I8509" s="59">
        <v>16.989999999999998</v>
      </c>
      <c r="J8509">
        <v>1</v>
      </c>
      <c r="K8509" s="191"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7.61</v>
      </c>
      <c r="L8509" s="192" t="str">
        <f t="shared" si="132"/>
        <v>Wine750</v>
      </c>
      <c r="M8509" s="191">
        <f>VLOOKUP(L8509,'Slope %'!C:D,2,0)</f>
        <v>0.1</v>
      </c>
    </row>
    <row r="8510" spans="1:13" x14ac:dyDescent="0.25">
      <c r="A8510">
        <v>468173</v>
      </c>
      <c r="B8510" s="58" t="s">
        <v>6653</v>
      </c>
      <c r="C8510" s="58" t="s">
        <v>423</v>
      </c>
      <c r="D8510" s="58" t="s">
        <v>440</v>
      </c>
      <c r="E8510" s="58">
        <v>300</v>
      </c>
      <c r="F8510" s="58">
        <v>20</v>
      </c>
      <c r="G8510" s="59">
        <v>14</v>
      </c>
      <c r="H8510" s="58" t="s">
        <v>684</v>
      </c>
      <c r="I8510" s="59">
        <v>7.59</v>
      </c>
      <c r="J8510">
        <v>1</v>
      </c>
      <c r="K8510" s="191"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4.72</v>
      </c>
      <c r="L8510" s="192" t="str">
        <f t="shared" si="132"/>
        <v>Wine300</v>
      </c>
      <c r="M8510" s="191">
        <f>VLOOKUP(L8510,'Slope %'!C:D,2,0)</f>
        <v>0.12</v>
      </c>
    </row>
    <row r="8511" spans="1:13" x14ac:dyDescent="0.25">
      <c r="A8511">
        <v>468181</v>
      </c>
      <c r="B8511" s="58" t="s">
        <v>6654</v>
      </c>
      <c r="C8511" s="58" t="s">
        <v>410</v>
      </c>
      <c r="D8511" s="58" t="s">
        <v>717</v>
      </c>
      <c r="E8511" s="58">
        <v>330</v>
      </c>
      <c r="F8511" s="58">
        <v>24</v>
      </c>
      <c r="G8511" s="59">
        <v>6.2</v>
      </c>
      <c r="H8511" s="58" t="s">
        <v>1176</v>
      </c>
      <c r="I8511" s="59">
        <v>5.49</v>
      </c>
      <c r="J8511">
        <v>1</v>
      </c>
      <c r="K8511" s="191"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1.6</v>
      </c>
      <c r="L8511" s="192" t="str">
        <f t="shared" si="132"/>
        <v>Beer330</v>
      </c>
      <c r="M8511" s="191">
        <f>VLOOKUP(L8511,'Slope %'!C:D,2,0)</f>
        <v>0.12</v>
      </c>
    </row>
    <row r="8512" spans="1:13" x14ac:dyDescent="0.25">
      <c r="A8512">
        <v>469114</v>
      </c>
      <c r="B8512" s="58" t="s">
        <v>6655</v>
      </c>
      <c r="C8512" s="58" t="s">
        <v>414</v>
      </c>
      <c r="D8512" s="58" t="s">
        <v>415</v>
      </c>
      <c r="E8512" s="58">
        <v>750</v>
      </c>
      <c r="F8512" s="58">
        <v>12</v>
      </c>
      <c r="G8512" s="59">
        <v>40</v>
      </c>
      <c r="H8512" s="58" t="s">
        <v>501</v>
      </c>
      <c r="I8512" s="59">
        <v>64.95</v>
      </c>
      <c r="J8512">
        <v>1</v>
      </c>
      <c r="K8512" s="191"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23.42</v>
      </c>
      <c r="L8512" s="192" t="str">
        <f t="shared" si="132"/>
        <v>Spirits750</v>
      </c>
      <c r="M8512" s="191">
        <f>VLOOKUP(L8512,'Slope %'!C:D,2,0)</f>
        <v>7.0000000000000007E-2</v>
      </c>
    </row>
    <row r="8513" spans="1:13" x14ac:dyDescent="0.25">
      <c r="A8513">
        <v>469924</v>
      </c>
      <c r="B8513" s="58" t="s">
        <v>6656</v>
      </c>
      <c r="C8513" s="58" t="s">
        <v>423</v>
      </c>
      <c r="D8513" s="58" t="s">
        <v>849</v>
      </c>
      <c r="E8513" s="58">
        <v>750</v>
      </c>
      <c r="F8513" s="58">
        <v>12</v>
      </c>
      <c r="G8513" s="59">
        <v>12.5</v>
      </c>
      <c r="H8513" s="58" t="s">
        <v>521</v>
      </c>
      <c r="I8513" s="59">
        <v>29.99</v>
      </c>
      <c r="J8513">
        <v>1</v>
      </c>
      <c r="K8513" s="191"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7.32</v>
      </c>
      <c r="L8513" s="192" t="str">
        <f t="shared" si="132"/>
        <v>Wine750</v>
      </c>
      <c r="M8513" s="191">
        <f>VLOOKUP(L8513,'Slope %'!C:D,2,0)</f>
        <v>0.1</v>
      </c>
    </row>
    <row r="8514" spans="1:13" x14ac:dyDescent="0.25">
      <c r="A8514">
        <v>477836</v>
      </c>
      <c r="B8514" s="58" t="s">
        <v>956</v>
      </c>
      <c r="C8514" s="58" t="s">
        <v>414</v>
      </c>
      <c r="D8514" s="58" t="s">
        <v>458</v>
      </c>
      <c r="E8514" s="58">
        <v>750</v>
      </c>
      <c r="F8514" s="58">
        <v>12</v>
      </c>
      <c r="G8514" s="59">
        <v>21</v>
      </c>
      <c r="H8514" s="58" t="s">
        <v>445</v>
      </c>
      <c r="I8514" s="59">
        <v>29.29</v>
      </c>
      <c r="J8514">
        <v>1</v>
      </c>
      <c r="K8514" s="191"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12.3</v>
      </c>
      <c r="L8514" s="192" t="str">
        <f t="shared" si="132"/>
        <v>Spirits750</v>
      </c>
      <c r="M8514" s="191">
        <f>VLOOKUP(L8514,'Slope %'!C:D,2,0)</f>
        <v>7.0000000000000007E-2</v>
      </c>
    </row>
    <row r="8515" spans="1:13" x14ac:dyDescent="0.25">
      <c r="A8515">
        <v>477844</v>
      </c>
      <c r="B8515" s="58" t="s">
        <v>956</v>
      </c>
      <c r="C8515" s="58" t="s">
        <v>414</v>
      </c>
      <c r="D8515" s="58" t="s">
        <v>458</v>
      </c>
      <c r="E8515" s="58">
        <v>375</v>
      </c>
      <c r="F8515" s="58">
        <v>24</v>
      </c>
      <c r="G8515" s="59">
        <v>21</v>
      </c>
      <c r="H8515" s="58" t="s">
        <v>445</v>
      </c>
      <c r="I8515" s="59">
        <v>17.29</v>
      </c>
      <c r="J8515">
        <v>1</v>
      </c>
      <c r="K8515" s="191"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6.98</v>
      </c>
      <c r="L8515" s="192" t="str">
        <f t="shared" ref="L8515:L8578" si="133">(_xlfn.CONCAT(C8515,E8515))</f>
        <v>Spirits375</v>
      </c>
      <c r="M8515" s="191">
        <f>VLOOKUP(L8515,'Slope %'!C:D,2,0)</f>
        <v>0.1</v>
      </c>
    </row>
    <row r="8516" spans="1:13" x14ac:dyDescent="0.25">
      <c r="A8516">
        <v>477885</v>
      </c>
      <c r="B8516" s="58" t="s">
        <v>6657</v>
      </c>
      <c r="C8516" s="58" t="s">
        <v>414</v>
      </c>
      <c r="D8516" s="58" t="s">
        <v>418</v>
      </c>
      <c r="E8516" s="58">
        <v>1750</v>
      </c>
      <c r="F8516" s="58">
        <v>6</v>
      </c>
      <c r="G8516" s="59">
        <v>40</v>
      </c>
      <c r="H8516" s="58" t="s">
        <v>445</v>
      </c>
      <c r="I8516" s="59">
        <v>55.65</v>
      </c>
      <c r="J8516">
        <v>1</v>
      </c>
      <c r="K8516" s="191"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54.65</v>
      </c>
      <c r="L8516" s="192" t="str">
        <f t="shared" si="133"/>
        <v>Spirits1750</v>
      </c>
      <c r="M8516" s="191">
        <f>VLOOKUP(L8516,'Slope %'!C:D,2,0)</f>
        <v>0.03</v>
      </c>
    </row>
    <row r="8517" spans="1:13" x14ac:dyDescent="0.25">
      <c r="A8517">
        <v>477893</v>
      </c>
      <c r="B8517" s="58" t="s">
        <v>6657</v>
      </c>
      <c r="C8517" s="58" t="s">
        <v>414</v>
      </c>
      <c r="D8517" s="58" t="s">
        <v>418</v>
      </c>
      <c r="E8517" s="58">
        <v>375</v>
      </c>
      <c r="F8517" s="58">
        <v>24</v>
      </c>
      <c r="G8517" s="59">
        <v>40</v>
      </c>
      <c r="H8517" s="58" t="s">
        <v>445</v>
      </c>
      <c r="I8517" s="59">
        <v>13.39</v>
      </c>
      <c r="J8517">
        <v>1</v>
      </c>
      <c r="K8517" s="191"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13.3</v>
      </c>
      <c r="L8517" s="192" t="str">
        <f t="shared" si="133"/>
        <v>Spirits375</v>
      </c>
      <c r="M8517" s="191">
        <f>VLOOKUP(L8517,'Slope %'!C:D,2,0)</f>
        <v>0.1</v>
      </c>
    </row>
    <row r="8518" spans="1:13" x14ac:dyDescent="0.25">
      <c r="A8518">
        <v>478065</v>
      </c>
      <c r="B8518" s="58" t="s">
        <v>6658</v>
      </c>
      <c r="C8518" s="58" t="s">
        <v>414</v>
      </c>
      <c r="D8518" s="58" t="s">
        <v>566</v>
      </c>
      <c r="E8518" s="58">
        <v>750</v>
      </c>
      <c r="F8518" s="58">
        <v>12</v>
      </c>
      <c r="G8518" s="59">
        <v>17</v>
      </c>
      <c r="H8518" s="58" t="s">
        <v>628</v>
      </c>
      <c r="I8518" s="59">
        <v>28.99</v>
      </c>
      <c r="J8518">
        <v>1</v>
      </c>
      <c r="K8518" s="191"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9.9499999999999993</v>
      </c>
      <c r="L8518" s="192" t="str">
        <f t="shared" si="133"/>
        <v>Spirits750</v>
      </c>
      <c r="M8518" s="191">
        <f>VLOOKUP(L8518,'Slope %'!C:D,2,0)</f>
        <v>7.0000000000000007E-2</v>
      </c>
    </row>
    <row r="8519" spans="1:13" x14ac:dyDescent="0.25">
      <c r="A8519">
        <v>478727</v>
      </c>
      <c r="B8519" s="58" t="s">
        <v>6659</v>
      </c>
      <c r="C8519" s="58" t="s">
        <v>423</v>
      </c>
      <c r="D8519" s="58" t="s">
        <v>598</v>
      </c>
      <c r="E8519" s="58">
        <v>750</v>
      </c>
      <c r="F8519" s="58">
        <v>12</v>
      </c>
      <c r="G8519" s="59">
        <v>13</v>
      </c>
      <c r="H8519" s="58" t="s">
        <v>541</v>
      </c>
      <c r="I8519" s="59">
        <v>26.99</v>
      </c>
      <c r="J8519">
        <v>1</v>
      </c>
      <c r="K8519" s="191"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7.61</v>
      </c>
      <c r="L8519" s="192" t="str">
        <f t="shared" si="133"/>
        <v>Wine750</v>
      </c>
      <c r="M8519" s="191">
        <f>VLOOKUP(L8519,'Slope %'!C:D,2,0)</f>
        <v>0.1</v>
      </c>
    </row>
    <row r="8520" spans="1:13" x14ac:dyDescent="0.25">
      <c r="A8520">
        <v>478776</v>
      </c>
      <c r="B8520" s="58" t="s">
        <v>6660</v>
      </c>
      <c r="C8520" s="58" t="s">
        <v>423</v>
      </c>
      <c r="D8520" s="58" t="s">
        <v>1094</v>
      </c>
      <c r="E8520" s="58">
        <v>375</v>
      </c>
      <c r="F8520" s="58">
        <v>6</v>
      </c>
      <c r="G8520" s="59">
        <v>15.5</v>
      </c>
      <c r="H8520" s="58" t="s">
        <v>456</v>
      </c>
      <c r="I8520" s="59">
        <v>44.99</v>
      </c>
      <c r="J8520">
        <v>1</v>
      </c>
      <c r="K8520" s="191"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4.8099999999999996</v>
      </c>
      <c r="L8520" s="192" t="str">
        <f t="shared" si="133"/>
        <v>Wine375</v>
      </c>
      <c r="M8520" s="191">
        <f>VLOOKUP(L8520,'Slope %'!C:D,2,0)</f>
        <v>0.12</v>
      </c>
    </row>
    <row r="8521" spans="1:13" x14ac:dyDescent="0.25">
      <c r="A8521">
        <v>479634</v>
      </c>
      <c r="B8521" s="58" t="s">
        <v>6661</v>
      </c>
      <c r="C8521" s="58" t="s">
        <v>423</v>
      </c>
      <c r="D8521" s="58" t="s">
        <v>1051</v>
      </c>
      <c r="E8521" s="58">
        <v>750</v>
      </c>
      <c r="F8521" s="58">
        <v>12</v>
      </c>
      <c r="G8521" s="59">
        <v>12.5</v>
      </c>
      <c r="H8521" s="58" t="s">
        <v>2442</v>
      </c>
      <c r="I8521" s="59">
        <v>32.9</v>
      </c>
      <c r="J8521">
        <v>1</v>
      </c>
      <c r="K8521" s="191"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7.32</v>
      </c>
      <c r="L8521" s="192" t="str">
        <f t="shared" si="133"/>
        <v>Wine750</v>
      </c>
      <c r="M8521" s="191">
        <f>VLOOKUP(L8521,'Slope %'!C:D,2,0)</f>
        <v>0.1</v>
      </c>
    </row>
    <row r="8522" spans="1:13" x14ac:dyDescent="0.25">
      <c r="A8522">
        <v>479667</v>
      </c>
      <c r="B8522" s="58" t="s">
        <v>6662</v>
      </c>
      <c r="C8522" s="58" t="s">
        <v>423</v>
      </c>
      <c r="D8522" s="58" t="s">
        <v>436</v>
      </c>
      <c r="E8522" s="58">
        <v>750</v>
      </c>
      <c r="F8522" s="58">
        <v>12</v>
      </c>
      <c r="G8522" s="59">
        <v>13.5</v>
      </c>
      <c r="H8522" s="58" t="s">
        <v>2442</v>
      </c>
      <c r="I8522" s="59">
        <v>19.899999999999999</v>
      </c>
      <c r="J8522">
        <v>1</v>
      </c>
      <c r="K8522" s="191"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7.9</v>
      </c>
      <c r="L8522" s="192" t="str">
        <f t="shared" si="133"/>
        <v>Wine750</v>
      </c>
      <c r="M8522" s="191">
        <f>VLOOKUP(L8522,'Slope %'!C:D,2,0)</f>
        <v>0.1</v>
      </c>
    </row>
    <row r="8523" spans="1:13" x14ac:dyDescent="0.25">
      <c r="A8523">
        <v>480616</v>
      </c>
      <c r="B8523" s="58" t="s">
        <v>6663</v>
      </c>
      <c r="C8523" s="58" t="s">
        <v>414</v>
      </c>
      <c r="D8523" s="58" t="s">
        <v>783</v>
      </c>
      <c r="E8523" s="58">
        <v>750</v>
      </c>
      <c r="F8523" s="58">
        <v>6</v>
      </c>
      <c r="G8523" s="59">
        <v>47</v>
      </c>
      <c r="H8523" s="58" t="s">
        <v>784</v>
      </c>
      <c r="I8523" s="59">
        <v>71.489999999999995</v>
      </c>
      <c r="J8523">
        <v>1</v>
      </c>
      <c r="K8523" s="191"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27.52</v>
      </c>
      <c r="L8523" s="192" t="str">
        <f t="shared" si="133"/>
        <v>Spirits750</v>
      </c>
      <c r="M8523" s="191">
        <f>VLOOKUP(L8523,'Slope %'!C:D,2,0)</f>
        <v>7.0000000000000007E-2</v>
      </c>
    </row>
    <row r="8524" spans="1:13" x14ac:dyDescent="0.25">
      <c r="A8524">
        <v>480624</v>
      </c>
      <c r="B8524" s="58" t="s">
        <v>1530</v>
      </c>
      <c r="C8524" s="58" t="s">
        <v>414</v>
      </c>
      <c r="D8524" s="58" t="s">
        <v>810</v>
      </c>
      <c r="E8524" s="58">
        <v>750</v>
      </c>
      <c r="F8524" s="58">
        <v>6</v>
      </c>
      <c r="G8524" s="59">
        <v>45.2</v>
      </c>
      <c r="H8524" s="58" t="s">
        <v>784</v>
      </c>
      <c r="I8524" s="59">
        <v>55.49</v>
      </c>
      <c r="J8524">
        <v>1</v>
      </c>
      <c r="K8524" s="191"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26.47</v>
      </c>
      <c r="L8524" s="192" t="str">
        <f t="shared" si="133"/>
        <v>Spirits750</v>
      </c>
      <c r="M8524" s="191">
        <f>VLOOKUP(L8524,'Slope %'!C:D,2,0)</f>
        <v>7.0000000000000007E-2</v>
      </c>
    </row>
    <row r="8525" spans="1:13" x14ac:dyDescent="0.25">
      <c r="A8525">
        <v>481796</v>
      </c>
      <c r="B8525" s="58" t="s">
        <v>6664</v>
      </c>
      <c r="C8525" s="58" t="s">
        <v>414</v>
      </c>
      <c r="D8525" s="58" t="s">
        <v>810</v>
      </c>
      <c r="E8525" s="58">
        <v>750</v>
      </c>
      <c r="F8525" s="58">
        <v>12</v>
      </c>
      <c r="G8525" s="59">
        <v>43</v>
      </c>
      <c r="H8525" s="58" t="s">
        <v>416</v>
      </c>
      <c r="I8525" s="59">
        <v>35.49</v>
      </c>
      <c r="J8525">
        <v>1</v>
      </c>
      <c r="K8525" s="191"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25.18</v>
      </c>
      <c r="L8525" s="192" t="str">
        <f t="shared" si="133"/>
        <v>Spirits750</v>
      </c>
      <c r="M8525" s="191">
        <f>VLOOKUP(L8525,'Slope %'!C:D,2,0)</f>
        <v>7.0000000000000007E-2</v>
      </c>
    </row>
    <row r="8526" spans="1:13" x14ac:dyDescent="0.25">
      <c r="A8526">
        <v>481838</v>
      </c>
      <c r="B8526" s="58" t="s">
        <v>6665</v>
      </c>
      <c r="C8526" s="58" t="s">
        <v>423</v>
      </c>
      <c r="D8526" s="58" t="s">
        <v>436</v>
      </c>
      <c r="E8526" s="58">
        <v>750</v>
      </c>
      <c r="F8526" s="58">
        <v>12</v>
      </c>
      <c r="G8526" s="59">
        <v>13</v>
      </c>
      <c r="H8526" s="58" t="s">
        <v>421</v>
      </c>
      <c r="I8526" s="59">
        <v>23.99</v>
      </c>
      <c r="J8526">
        <v>1</v>
      </c>
      <c r="K8526" s="191"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7.61</v>
      </c>
      <c r="L8526" s="192" t="str">
        <f t="shared" si="133"/>
        <v>Wine750</v>
      </c>
      <c r="M8526" s="191">
        <f>VLOOKUP(L8526,'Slope %'!C:D,2,0)</f>
        <v>0.1</v>
      </c>
    </row>
    <row r="8527" spans="1:13" x14ac:dyDescent="0.25">
      <c r="A8527">
        <v>486779</v>
      </c>
      <c r="B8527" s="58" t="s">
        <v>6666</v>
      </c>
      <c r="C8527" s="58" t="s">
        <v>423</v>
      </c>
      <c r="D8527" s="58" t="s">
        <v>1338</v>
      </c>
      <c r="E8527" s="58">
        <v>375</v>
      </c>
      <c r="F8527" s="58">
        <v>12</v>
      </c>
      <c r="G8527" s="59">
        <v>10</v>
      </c>
      <c r="H8527" s="58" t="s">
        <v>841</v>
      </c>
      <c r="I8527" s="59">
        <v>39.99</v>
      </c>
      <c r="J8527">
        <v>1</v>
      </c>
      <c r="K8527" s="191"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3.1</v>
      </c>
      <c r="L8527" s="192" t="str">
        <f t="shared" si="133"/>
        <v>Wine375</v>
      </c>
      <c r="M8527" s="191">
        <f>VLOOKUP(L8527,'Slope %'!C:D,2,0)</f>
        <v>0.12</v>
      </c>
    </row>
    <row r="8528" spans="1:13" x14ac:dyDescent="0.25">
      <c r="A8528">
        <v>487132</v>
      </c>
      <c r="B8528" s="58" t="s">
        <v>6667</v>
      </c>
      <c r="C8528" s="58" t="s">
        <v>423</v>
      </c>
      <c r="D8528" s="58" t="s">
        <v>787</v>
      </c>
      <c r="E8528" s="58">
        <v>750</v>
      </c>
      <c r="F8528" s="58">
        <v>6</v>
      </c>
      <c r="G8528" s="59">
        <v>12</v>
      </c>
      <c r="H8528" s="58" t="s">
        <v>591</v>
      </c>
      <c r="I8528" s="59">
        <v>94.99</v>
      </c>
      <c r="J8528">
        <v>1</v>
      </c>
      <c r="K8528" s="191"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7.03</v>
      </c>
      <c r="L8528" s="192" t="str">
        <f t="shared" si="133"/>
        <v>Wine750</v>
      </c>
      <c r="M8528" s="191">
        <f>VLOOKUP(L8528,'Slope %'!C:D,2,0)</f>
        <v>0.1</v>
      </c>
    </row>
    <row r="8529" spans="1:13" x14ac:dyDescent="0.25">
      <c r="A8529">
        <v>487223</v>
      </c>
      <c r="B8529" s="58" t="s">
        <v>6668</v>
      </c>
      <c r="C8529" s="58" t="s">
        <v>410</v>
      </c>
      <c r="D8529" s="58" t="s">
        <v>717</v>
      </c>
      <c r="E8529" s="58">
        <v>330</v>
      </c>
      <c r="F8529" s="58">
        <v>24</v>
      </c>
      <c r="G8529" s="59">
        <v>6.6</v>
      </c>
      <c r="H8529" s="58" t="s">
        <v>516</v>
      </c>
      <c r="I8529" s="59">
        <v>3.29</v>
      </c>
      <c r="J8529">
        <v>1</v>
      </c>
      <c r="K8529" s="191"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1.7</v>
      </c>
      <c r="L8529" s="192" t="str">
        <f t="shared" si="133"/>
        <v>Beer330</v>
      </c>
      <c r="M8529" s="191">
        <f>VLOOKUP(L8529,'Slope %'!C:D,2,0)</f>
        <v>0.12</v>
      </c>
    </row>
    <row r="8530" spans="1:13" x14ac:dyDescent="0.25">
      <c r="A8530">
        <v>487223</v>
      </c>
      <c r="B8530" s="58" t="s">
        <v>6668</v>
      </c>
      <c r="C8530" s="58" t="s">
        <v>410</v>
      </c>
      <c r="D8530" s="58" t="s">
        <v>717</v>
      </c>
      <c r="E8530" s="58">
        <v>330</v>
      </c>
      <c r="F8530" s="58">
        <v>24</v>
      </c>
      <c r="G8530" s="59">
        <v>6.6</v>
      </c>
      <c r="H8530" s="58" t="s">
        <v>516</v>
      </c>
      <c r="I8530" s="59">
        <v>3.29</v>
      </c>
      <c r="J8530">
        <v>1</v>
      </c>
      <c r="K8530" s="191"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1.7</v>
      </c>
      <c r="L8530" s="192" t="str">
        <f t="shared" si="133"/>
        <v>Beer330</v>
      </c>
      <c r="M8530" s="191">
        <f>VLOOKUP(L8530,'Slope %'!C:D,2,0)</f>
        <v>0.12</v>
      </c>
    </row>
    <row r="8531" spans="1:13" x14ac:dyDescent="0.25">
      <c r="A8531">
        <v>487256</v>
      </c>
      <c r="B8531" s="58" t="s">
        <v>6669</v>
      </c>
      <c r="C8531" s="58" t="s">
        <v>410</v>
      </c>
      <c r="D8531" s="58" t="s">
        <v>411</v>
      </c>
      <c r="E8531" s="58">
        <v>330</v>
      </c>
      <c r="F8531" s="58">
        <v>24</v>
      </c>
      <c r="G8531" s="59">
        <v>5</v>
      </c>
      <c r="H8531" s="58" t="s">
        <v>516</v>
      </c>
      <c r="I8531" s="59">
        <v>3.29</v>
      </c>
      <c r="J8531">
        <v>1</v>
      </c>
      <c r="K8531" s="191"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1.29</v>
      </c>
      <c r="L8531" s="192" t="str">
        <f t="shared" si="133"/>
        <v>Beer330</v>
      </c>
      <c r="M8531" s="191">
        <f>VLOOKUP(L8531,'Slope %'!C:D,2,0)</f>
        <v>0.12</v>
      </c>
    </row>
    <row r="8532" spans="1:13" x14ac:dyDescent="0.25">
      <c r="A8532">
        <v>487256</v>
      </c>
      <c r="B8532" s="58" t="s">
        <v>6669</v>
      </c>
      <c r="C8532" s="58" t="s">
        <v>410</v>
      </c>
      <c r="D8532" s="58" t="s">
        <v>411</v>
      </c>
      <c r="E8532" s="58">
        <v>330</v>
      </c>
      <c r="F8532" s="58">
        <v>24</v>
      </c>
      <c r="G8532" s="59">
        <v>5</v>
      </c>
      <c r="H8532" s="58" t="s">
        <v>516</v>
      </c>
      <c r="I8532" s="59">
        <v>3.29</v>
      </c>
      <c r="J8532">
        <v>1</v>
      </c>
      <c r="K8532" s="191"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1.29</v>
      </c>
      <c r="L8532" s="192" t="str">
        <f t="shared" si="133"/>
        <v>Beer330</v>
      </c>
      <c r="M8532" s="191">
        <f>VLOOKUP(L8532,'Slope %'!C:D,2,0)</f>
        <v>0.12</v>
      </c>
    </row>
    <row r="8533" spans="1:13" x14ac:dyDescent="0.25">
      <c r="A8533">
        <v>487975</v>
      </c>
      <c r="B8533" s="58" t="s">
        <v>6670</v>
      </c>
      <c r="C8533" s="58" t="s">
        <v>414</v>
      </c>
      <c r="D8533" s="58" t="s">
        <v>1214</v>
      </c>
      <c r="E8533" s="58">
        <v>700</v>
      </c>
      <c r="F8533" s="58">
        <v>6</v>
      </c>
      <c r="G8533" s="59">
        <v>45</v>
      </c>
      <c r="H8533" s="58" t="s">
        <v>434</v>
      </c>
      <c r="I8533" s="59">
        <v>56.32</v>
      </c>
      <c r="J8533">
        <v>1</v>
      </c>
      <c r="K8533" s="191"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24.59</v>
      </c>
      <c r="L8533" s="192" t="str">
        <f t="shared" si="133"/>
        <v>Spirits700</v>
      </c>
      <c r="M8533" s="191">
        <f>VLOOKUP(L8533,'Slope %'!C:D,2,0)</f>
        <v>7.0000000000000007E-2</v>
      </c>
    </row>
    <row r="8534" spans="1:13" x14ac:dyDescent="0.25">
      <c r="A8534">
        <v>488122</v>
      </c>
      <c r="B8534" s="58" t="s">
        <v>572</v>
      </c>
      <c r="C8534" s="58" t="s">
        <v>414</v>
      </c>
      <c r="D8534" s="58" t="s">
        <v>415</v>
      </c>
      <c r="E8534" s="58">
        <v>750</v>
      </c>
      <c r="F8534" s="58">
        <v>12</v>
      </c>
      <c r="G8534" s="59">
        <v>40</v>
      </c>
      <c r="H8534" s="58" t="s">
        <v>501</v>
      </c>
      <c r="I8534" s="59">
        <v>30.99</v>
      </c>
      <c r="J8534">
        <v>1</v>
      </c>
      <c r="K8534" s="191"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23.42</v>
      </c>
      <c r="L8534" s="192" t="str">
        <f t="shared" si="133"/>
        <v>Spirits750</v>
      </c>
      <c r="M8534" s="191">
        <f>VLOOKUP(L8534,'Slope %'!C:D,2,0)</f>
        <v>7.0000000000000007E-2</v>
      </c>
    </row>
    <row r="8535" spans="1:13" x14ac:dyDescent="0.25">
      <c r="A8535">
        <v>488544</v>
      </c>
      <c r="B8535" s="58" t="s">
        <v>6671</v>
      </c>
      <c r="C8535" s="58" t="s">
        <v>414</v>
      </c>
      <c r="D8535" s="58" t="s">
        <v>606</v>
      </c>
      <c r="E8535" s="58">
        <v>750</v>
      </c>
      <c r="F8535" s="58">
        <v>12</v>
      </c>
      <c r="G8535" s="59">
        <v>35</v>
      </c>
      <c r="H8535" s="58" t="s">
        <v>428</v>
      </c>
      <c r="I8535" s="59">
        <v>24.5</v>
      </c>
      <c r="J8535">
        <v>1</v>
      </c>
      <c r="K8535" s="191"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20.49</v>
      </c>
      <c r="L8535" s="192" t="str">
        <f t="shared" si="133"/>
        <v>Spirits750</v>
      </c>
      <c r="M8535" s="191">
        <f>VLOOKUP(L8535,'Slope %'!C:D,2,0)</f>
        <v>7.0000000000000007E-2</v>
      </c>
    </row>
    <row r="8536" spans="1:13" x14ac:dyDescent="0.25">
      <c r="A8536">
        <v>490284</v>
      </c>
      <c r="B8536" s="58" t="s">
        <v>6672</v>
      </c>
      <c r="C8536" s="58" t="s">
        <v>423</v>
      </c>
      <c r="D8536" s="58" t="s">
        <v>849</v>
      </c>
      <c r="E8536" s="58">
        <v>750</v>
      </c>
      <c r="F8536" s="58">
        <v>12</v>
      </c>
      <c r="G8536" s="59">
        <v>13</v>
      </c>
      <c r="H8536" s="58" t="s">
        <v>521</v>
      </c>
      <c r="I8536" s="59">
        <v>42.99</v>
      </c>
      <c r="J8536">
        <v>1</v>
      </c>
      <c r="K8536" s="191"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7.61</v>
      </c>
      <c r="L8536" s="192" t="str">
        <f t="shared" si="133"/>
        <v>Wine750</v>
      </c>
      <c r="M8536" s="191">
        <f>VLOOKUP(L8536,'Slope %'!C:D,2,0)</f>
        <v>0.1</v>
      </c>
    </row>
    <row r="8537" spans="1:13" x14ac:dyDescent="0.25">
      <c r="A8537">
        <v>492314</v>
      </c>
      <c r="B8537" s="58" t="s">
        <v>6673</v>
      </c>
      <c r="C8537" s="58" t="s">
        <v>423</v>
      </c>
      <c r="D8537" s="58" t="s">
        <v>495</v>
      </c>
      <c r="E8537" s="58">
        <v>16000</v>
      </c>
      <c r="F8537" s="58">
        <v>1</v>
      </c>
      <c r="G8537" s="59">
        <v>12.5</v>
      </c>
      <c r="H8537" s="58" t="s">
        <v>474</v>
      </c>
      <c r="I8537" s="59">
        <v>135.28</v>
      </c>
      <c r="J8537">
        <v>1</v>
      </c>
      <c r="K8537" s="191"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130.02000000000001</v>
      </c>
      <c r="L8537" s="192" t="str">
        <f t="shared" si="133"/>
        <v>Wine16000</v>
      </c>
      <c r="M8537" s="191" t="e">
        <f>VLOOKUP(L8537,'Slope %'!C:D,2,0)</f>
        <v>#N/A</v>
      </c>
    </row>
    <row r="8538" spans="1:13" x14ac:dyDescent="0.25">
      <c r="A8538">
        <v>492520</v>
      </c>
      <c r="B8538" s="58" t="s">
        <v>6674</v>
      </c>
      <c r="C8538" s="58" t="s">
        <v>414</v>
      </c>
      <c r="D8538" s="58" t="s">
        <v>503</v>
      </c>
      <c r="E8538" s="58">
        <v>750</v>
      </c>
      <c r="F8538" s="58">
        <v>12</v>
      </c>
      <c r="G8538" s="59">
        <v>40</v>
      </c>
      <c r="H8538" s="58" t="s">
        <v>428</v>
      </c>
      <c r="I8538" s="59">
        <v>38.99</v>
      </c>
      <c r="J8538">
        <v>1</v>
      </c>
      <c r="K8538" s="191"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23.42</v>
      </c>
      <c r="L8538" s="192" t="str">
        <f t="shared" si="133"/>
        <v>Spirits750</v>
      </c>
      <c r="M8538" s="191">
        <f>VLOOKUP(L8538,'Slope %'!C:D,2,0)</f>
        <v>7.0000000000000007E-2</v>
      </c>
    </row>
    <row r="8539" spans="1:13" x14ac:dyDescent="0.25">
      <c r="A8539">
        <v>493759</v>
      </c>
      <c r="B8539" s="58" t="s">
        <v>6675</v>
      </c>
      <c r="C8539" s="58" t="s">
        <v>423</v>
      </c>
      <c r="D8539" s="58" t="s">
        <v>495</v>
      </c>
      <c r="E8539" s="58">
        <v>750</v>
      </c>
      <c r="F8539" s="58">
        <v>12</v>
      </c>
      <c r="G8539" s="59">
        <v>15.1</v>
      </c>
      <c r="H8539" s="58" t="s">
        <v>1040</v>
      </c>
      <c r="I8539" s="59">
        <v>69.989999999999995</v>
      </c>
      <c r="J8539">
        <v>1</v>
      </c>
      <c r="K8539" s="191"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8.84</v>
      </c>
      <c r="L8539" s="192" t="str">
        <f t="shared" si="133"/>
        <v>Wine750</v>
      </c>
      <c r="M8539" s="191">
        <f>VLOOKUP(L8539,'Slope %'!C:D,2,0)</f>
        <v>0.1</v>
      </c>
    </row>
    <row r="8540" spans="1:13" x14ac:dyDescent="0.25">
      <c r="A8540">
        <v>493791</v>
      </c>
      <c r="B8540" s="58" t="s">
        <v>6676</v>
      </c>
      <c r="C8540" s="58" t="s">
        <v>423</v>
      </c>
      <c r="D8540" s="58" t="s">
        <v>465</v>
      </c>
      <c r="E8540" s="58">
        <v>750</v>
      </c>
      <c r="F8540" s="58">
        <v>12</v>
      </c>
      <c r="G8540" s="59">
        <v>12.8</v>
      </c>
      <c r="H8540" s="58" t="s">
        <v>1040</v>
      </c>
      <c r="I8540" s="59">
        <v>24.99</v>
      </c>
      <c r="J8540">
        <v>1</v>
      </c>
      <c r="K8540" s="191"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7.49</v>
      </c>
      <c r="L8540" s="192" t="str">
        <f t="shared" si="133"/>
        <v>Wine750</v>
      </c>
      <c r="M8540" s="191">
        <f>VLOOKUP(L8540,'Slope %'!C:D,2,0)</f>
        <v>0.1</v>
      </c>
    </row>
    <row r="8541" spans="1:13" x14ac:dyDescent="0.25">
      <c r="A8541">
        <v>494393</v>
      </c>
      <c r="B8541" s="58" t="s">
        <v>1762</v>
      </c>
      <c r="C8541" s="58" t="s">
        <v>423</v>
      </c>
      <c r="D8541" s="58" t="s">
        <v>436</v>
      </c>
      <c r="E8541" s="58">
        <v>750</v>
      </c>
      <c r="F8541" s="58">
        <v>12</v>
      </c>
      <c r="G8541" s="59">
        <v>15</v>
      </c>
      <c r="H8541" s="58" t="s">
        <v>521</v>
      </c>
      <c r="I8541" s="59">
        <v>69.989999999999995</v>
      </c>
      <c r="J8541">
        <v>1</v>
      </c>
      <c r="K8541" s="191"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8.7799999999999994</v>
      </c>
      <c r="L8541" s="192" t="str">
        <f t="shared" si="133"/>
        <v>Wine750</v>
      </c>
      <c r="M8541" s="191">
        <f>VLOOKUP(L8541,'Slope %'!C:D,2,0)</f>
        <v>0.1</v>
      </c>
    </row>
    <row r="8542" spans="1:13" x14ac:dyDescent="0.25">
      <c r="A8542">
        <v>495291</v>
      </c>
      <c r="B8542" s="58" t="s">
        <v>6641</v>
      </c>
      <c r="C8542" s="58" t="s">
        <v>423</v>
      </c>
      <c r="D8542" s="58" t="s">
        <v>787</v>
      </c>
      <c r="E8542" s="58">
        <v>200</v>
      </c>
      <c r="F8542" s="58">
        <v>24</v>
      </c>
      <c r="G8542" s="59">
        <v>12</v>
      </c>
      <c r="H8542" s="58" t="s">
        <v>437</v>
      </c>
      <c r="I8542" s="59">
        <v>31.99</v>
      </c>
      <c r="J8542">
        <v>1</v>
      </c>
      <c r="K8542" s="191"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2.69</v>
      </c>
      <c r="L8542" s="192" t="str">
        <f t="shared" si="133"/>
        <v>Wine200</v>
      </c>
      <c r="M8542" s="191">
        <f>VLOOKUP(L8542,'Slope %'!C:D,2,0)</f>
        <v>0.12</v>
      </c>
    </row>
    <row r="8543" spans="1:13" x14ac:dyDescent="0.25">
      <c r="A8543">
        <v>495648</v>
      </c>
      <c r="B8543" s="58" t="s">
        <v>6677</v>
      </c>
      <c r="C8543" s="58" t="s">
        <v>423</v>
      </c>
      <c r="D8543" s="58" t="s">
        <v>465</v>
      </c>
      <c r="E8543" s="58">
        <v>750</v>
      </c>
      <c r="F8543" s="58">
        <v>12</v>
      </c>
      <c r="G8543" s="59">
        <v>12.5</v>
      </c>
      <c r="H8543" s="58" t="s">
        <v>1144</v>
      </c>
      <c r="I8543" s="59">
        <v>51.88</v>
      </c>
      <c r="J8543">
        <v>1</v>
      </c>
      <c r="K8543" s="191"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7.32</v>
      </c>
      <c r="L8543" s="192" t="str">
        <f t="shared" si="133"/>
        <v>Wine750</v>
      </c>
      <c r="M8543" s="191">
        <f>VLOOKUP(L8543,'Slope %'!C:D,2,0)</f>
        <v>0.1</v>
      </c>
    </row>
    <row r="8544" spans="1:13" x14ac:dyDescent="0.25">
      <c r="A8544">
        <v>497206</v>
      </c>
      <c r="B8544" s="58" t="s">
        <v>6678</v>
      </c>
      <c r="C8544" s="58" t="s">
        <v>414</v>
      </c>
      <c r="D8544" s="58" t="s">
        <v>555</v>
      </c>
      <c r="E8544" s="58">
        <v>750</v>
      </c>
      <c r="F8544" s="58">
        <v>12</v>
      </c>
      <c r="G8544" s="59">
        <v>40</v>
      </c>
      <c r="H8544" s="58" t="s">
        <v>434</v>
      </c>
      <c r="I8544" s="59">
        <v>32.99</v>
      </c>
      <c r="J8544">
        <v>1</v>
      </c>
      <c r="K8544" s="191"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23.42</v>
      </c>
      <c r="L8544" s="192" t="str">
        <f t="shared" si="133"/>
        <v>Spirits750</v>
      </c>
      <c r="M8544" s="191">
        <f>VLOOKUP(L8544,'Slope %'!C:D,2,0)</f>
        <v>7.0000000000000007E-2</v>
      </c>
    </row>
    <row r="8545" spans="1:13" x14ac:dyDescent="0.25">
      <c r="A8545">
        <v>499061</v>
      </c>
      <c r="B8545" s="58" t="s">
        <v>6679</v>
      </c>
      <c r="C8545" s="58" t="s">
        <v>423</v>
      </c>
      <c r="D8545" s="58" t="s">
        <v>436</v>
      </c>
      <c r="E8545" s="58">
        <v>750</v>
      </c>
      <c r="F8545" s="58">
        <v>12</v>
      </c>
      <c r="G8545" s="59">
        <v>13</v>
      </c>
      <c r="H8545" s="58" t="s">
        <v>434</v>
      </c>
      <c r="I8545" s="59">
        <v>22.99</v>
      </c>
      <c r="J8545">
        <v>1</v>
      </c>
      <c r="K8545" s="191"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7.61</v>
      </c>
      <c r="L8545" s="192" t="str">
        <f t="shared" si="133"/>
        <v>Wine750</v>
      </c>
      <c r="M8545" s="191">
        <f>VLOOKUP(L8545,'Slope %'!C:D,2,0)</f>
        <v>0.1</v>
      </c>
    </row>
    <row r="8546" spans="1:13" x14ac:dyDescent="0.25">
      <c r="A8546">
        <v>499293</v>
      </c>
      <c r="B8546" s="58" t="s">
        <v>6680</v>
      </c>
      <c r="C8546" s="58" t="s">
        <v>423</v>
      </c>
      <c r="D8546" s="58" t="s">
        <v>476</v>
      </c>
      <c r="E8546" s="58">
        <v>750</v>
      </c>
      <c r="F8546" s="58">
        <v>12</v>
      </c>
      <c r="G8546" s="59">
        <v>13.5</v>
      </c>
      <c r="H8546" s="58" t="s">
        <v>2442</v>
      </c>
      <c r="I8546" s="59">
        <v>18.329999999999998</v>
      </c>
      <c r="J8546">
        <v>1</v>
      </c>
      <c r="K8546" s="191"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7.9</v>
      </c>
      <c r="L8546" s="192" t="str">
        <f t="shared" si="133"/>
        <v>Wine750</v>
      </c>
      <c r="M8546" s="191">
        <f>VLOOKUP(L8546,'Slope %'!C:D,2,0)</f>
        <v>0.1</v>
      </c>
    </row>
    <row r="8547" spans="1:13" x14ac:dyDescent="0.25">
      <c r="A8547">
        <v>500231</v>
      </c>
      <c r="B8547" s="58" t="s">
        <v>6681</v>
      </c>
      <c r="C8547" s="58" t="s">
        <v>414</v>
      </c>
      <c r="D8547" s="58" t="s">
        <v>2127</v>
      </c>
      <c r="E8547" s="58">
        <v>750</v>
      </c>
      <c r="F8547" s="58">
        <v>6</v>
      </c>
      <c r="G8547" s="59">
        <v>43</v>
      </c>
      <c r="H8547" s="58" t="s">
        <v>416</v>
      </c>
      <c r="I8547" s="59">
        <v>269.99</v>
      </c>
      <c r="J8547">
        <v>1</v>
      </c>
      <c r="K8547" s="191"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25.18</v>
      </c>
      <c r="L8547" s="192" t="str">
        <f t="shared" si="133"/>
        <v>Spirits750</v>
      </c>
      <c r="M8547" s="191">
        <f>VLOOKUP(L8547,'Slope %'!C:D,2,0)</f>
        <v>7.0000000000000007E-2</v>
      </c>
    </row>
    <row r="8548" spans="1:13" x14ac:dyDescent="0.25">
      <c r="A8548">
        <v>500496</v>
      </c>
      <c r="B8548" s="58" t="s">
        <v>1186</v>
      </c>
      <c r="C8548" s="58" t="s">
        <v>414</v>
      </c>
      <c r="D8548" s="58" t="s">
        <v>606</v>
      </c>
      <c r="E8548" s="58">
        <v>200</v>
      </c>
      <c r="F8548" s="58">
        <v>48</v>
      </c>
      <c r="G8548" s="59">
        <v>35</v>
      </c>
      <c r="H8548" s="58" t="s">
        <v>419</v>
      </c>
      <c r="I8548" s="59">
        <v>10.49</v>
      </c>
      <c r="J8548">
        <v>1</v>
      </c>
      <c r="K8548" s="191"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7.45</v>
      </c>
      <c r="L8548" s="192" t="str">
        <f t="shared" si="133"/>
        <v>Spirits200</v>
      </c>
      <c r="M8548" s="191">
        <f>VLOOKUP(L8548,'Slope %'!C:D,2,0)</f>
        <v>0.1</v>
      </c>
    </row>
    <row r="8549" spans="1:13" x14ac:dyDescent="0.25">
      <c r="A8549">
        <v>500504</v>
      </c>
      <c r="B8549" s="58" t="s">
        <v>990</v>
      </c>
      <c r="C8549" s="58" t="s">
        <v>414</v>
      </c>
      <c r="D8549" s="58" t="s">
        <v>549</v>
      </c>
      <c r="E8549" s="58">
        <v>375</v>
      </c>
      <c r="F8549" s="58">
        <v>24</v>
      </c>
      <c r="G8549" s="59">
        <v>35</v>
      </c>
      <c r="H8549" s="58" t="s">
        <v>419</v>
      </c>
      <c r="I8549" s="59">
        <v>17.489999999999998</v>
      </c>
      <c r="J8549">
        <v>1</v>
      </c>
      <c r="K8549" s="191"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11.64</v>
      </c>
      <c r="L8549" s="192" t="str">
        <f t="shared" si="133"/>
        <v>Spirits375</v>
      </c>
      <c r="M8549" s="191">
        <f>VLOOKUP(L8549,'Slope %'!C:D,2,0)</f>
        <v>0.1</v>
      </c>
    </row>
    <row r="8550" spans="1:13" x14ac:dyDescent="0.25">
      <c r="A8550">
        <v>500512</v>
      </c>
      <c r="B8550" s="58" t="s">
        <v>990</v>
      </c>
      <c r="C8550" s="58" t="s">
        <v>414</v>
      </c>
      <c r="D8550" s="58" t="s">
        <v>549</v>
      </c>
      <c r="E8550" s="58">
        <v>750</v>
      </c>
      <c r="F8550" s="58">
        <v>12</v>
      </c>
      <c r="G8550" s="59">
        <v>35</v>
      </c>
      <c r="H8550" s="58" t="s">
        <v>419</v>
      </c>
      <c r="I8550" s="59">
        <v>29.99</v>
      </c>
      <c r="J8550">
        <v>1</v>
      </c>
      <c r="K8550" s="191"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20.49</v>
      </c>
      <c r="L8550" s="192" t="str">
        <f t="shared" si="133"/>
        <v>Spirits750</v>
      </c>
      <c r="M8550" s="191">
        <f>VLOOKUP(L8550,'Slope %'!C:D,2,0)</f>
        <v>7.0000000000000007E-2</v>
      </c>
    </row>
    <row r="8551" spans="1:13" x14ac:dyDescent="0.25">
      <c r="A8551">
        <v>500546</v>
      </c>
      <c r="B8551" s="58" t="s">
        <v>990</v>
      </c>
      <c r="C8551" s="58" t="s">
        <v>414</v>
      </c>
      <c r="D8551" s="58" t="s">
        <v>549</v>
      </c>
      <c r="E8551" s="58">
        <v>1750</v>
      </c>
      <c r="F8551" s="58">
        <v>6</v>
      </c>
      <c r="G8551" s="59">
        <v>35</v>
      </c>
      <c r="H8551" s="58" t="s">
        <v>419</v>
      </c>
      <c r="I8551" s="59">
        <v>62.99</v>
      </c>
      <c r="J8551">
        <v>1</v>
      </c>
      <c r="K8551" s="191"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47.82</v>
      </c>
      <c r="L8551" s="192" t="str">
        <f t="shared" si="133"/>
        <v>Spirits1750</v>
      </c>
      <c r="M8551" s="191">
        <f>VLOOKUP(L8551,'Slope %'!C:D,2,0)</f>
        <v>0.03</v>
      </c>
    </row>
    <row r="8552" spans="1:13" x14ac:dyDescent="0.25">
      <c r="A8552">
        <v>501080</v>
      </c>
      <c r="B8552" s="58" t="s">
        <v>6682</v>
      </c>
      <c r="C8552" s="58" t="s">
        <v>423</v>
      </c>
      <c r="D8552" s="58" t="s">
        <v>436</v>
      </c>
      <c r="E8552" s="58">
        <v>750</v>
      </c>
      <c r="F8552" s="58">
        <v>12</v>
      </c>
      <c r="G8552" s="59">
        <v>9.5</v>
      </c>
      <c r="H8552" s="58" t="s">
        <v>421</v>
      </c>
      <c r="I8552" s="59">
        <v>14.49</v>
      </c>
      <c r="J8552">
        <v>1</v>
      </c>
      <c r="K8552" s="191"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5.56</v>
      </c>
      <c r="L8552" s="192" t="str">
        <f t="shared" si="133"/>
        <v>Wine750</v>
      </c>
      <c r="M8552" s="191">
        <f>VLOOKUP(L8552,'Slope %'!C:D,2,0)</f>
        <v>0.1</v>
      </c>
    </row>
    <row r="8553" spans="1:13" x14ac:dyDescent="0.25">
      <c r="A8553">
        <v>501791</v>
      </c>
      <c r="B8553" s="58" t="s">
        <v>6683</v>
      </c>
      <c r="C8553" s="58" t="s">
        <v>423</v>
      </c>
      <c r="D8553" s="58" t="s">
        <v>436</v>
      </c>
      <c r="E8553" s="58">
        <v>750</v>
      </c>
      <c r="F8553" s="58">
        <v>6</v>
      </c>
      <c r="G8553" s="59">
        <v>14.5</v>
      </c>
      <c r="H8553" s="58" t="s">
        <v>586</v>
      </c>
      <c r="I8553" s="59">
        <v>106.99</v>
      </c>
      <c r="J8553">
        <v>1</v>
      </c>
      <c r="K8553" s="191"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8.49</v>
      </c>
      <c r="L8553" s="192" t="str">
        <f t="shared" si="133"/>
        <v>Wine750</v>
      </c>
      <c r="M8553" s="191">
        <f>VLOOKUP(L8553,'Slope %'!C:D,2,0)</f>
        <v>0.1</v>
      </c>
    </row>
    <row r="8554" spans="1:13" x14ac:dyDescent="0.25">
      <c r="A8554">
        <v>503060</v>
      </c>
      <c r="B8554" s="58" t="s">
        <v>6684</v>
      </c>
      <c r="C8554" s="58" t="s">
        <v>414</v>
      </c>
      <c r="D8554" s="58" t="s">
        <v>463</v>
      </c>
      <c r="E8554" s="58">
        <v>750</v>
      </c>
      <c r="F8554" s="58">
        <v>6</v>
      </c>
      <c r="G8554" s="59">
        <v>43</v>
      </c>
      <c r="H8554" s="58" t="s">
        <v>419</v>
      </c>
      <c r="I8554" s="59">
        <v>164.99</v>
      </c>
      <c r="J8554">
        <v>1</v>
      </c>
      <c r="K8554" s="191"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25.18</v>
      </c>
      <c r="L8554" s="192" t="str">
        <f t="shared" si="133"/>
        <v>Spirits750</v>
      </c>
      <c r="M8554" s="191">
        <f>VLOOKUP(L8554,'Slope %'!C:D,2,0)</f>
        <v>7.0000000000000007E-2</v>
      </c>
    </row>
    <row r="8555" spans="1:13" x14ac:dyDescent="0.25">
      <c r="A8555">
        <v>503078</v>
      </c>
      <c r="B8555" s="58" t="s">
        <v>6685</v>
      </c>
      <c r="C8555" s="58" t="s">
        <v>414</v>
      </c>
      <c r="D8555" s="58" t="s">
        <v>463</v>
      </c>
      <c r="E8555" s="58">
        <v>750</v>
      </c>
      <c r="F8555" s="58">
        <v>6</v>
      </c>
      <c r="G8555" s="59">
        <v>45.8</v>
      </c>
      <c r="H8555" s="58" t="s">
        <v>419</v>
      </c>
      <c r="I8555" s="59">
        <v>124.99</v>
      </c>
      <c r="J8555">
        <v>1</v>
      </c>
      <c r="K8555" s="191"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26.82</v>
      </c>
      <c r="L8555" s="192" t="str">
        <f t="shared" si="133"/>
        <v>Spirits750</v>
      </c>
      <c r="M8555" s="191">
        <f>VLOOKUP(L8555,'Slope %'!C:D,2,0)</f>
        <v>7.0000000000000007E-2</v>
      </c>
    </row>
    <row r="8556" spans="1:13" x14ac:dyDescent="0.25">
      <c r="A8556">
        <v>503649</v>
      </c>
      <c r="B8556" s="58" t="s">
        <v>6686</v>
      </c>
      <c r="C8556" s="58" t="s">
        <v>414</v>
      </c>
      <c r="D8556" s="58" t="s">
        <v>463</v>
      </c>
      <c r="E8556" s="58">
        <v>750</v>
      </c>
      <c r="F8556" s="58">
        <v>6</v>
      </c>
      <c r="G8556" s="59">
        <v>43</v>
      </c>
      <c r="H8556" s="58" t="s">
        <v>416</v>
      </c>
      <c r="I8556" s="59">
        <v>109.99</v>
      </c>
      <c r="J8556">
        <v>1</v>
      </c>
      <c r="K8556" s="191"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25.18</v>
      </c>
      <c r="L8556" s="192" t="str">
        <f t="shared" si="133"/>
        <v>Spirits750</v>
      </c>
      <c r="M8556" s="191">
        <f>VLOOKUP(L8556,'Slope %'!C:D,2,0)</f>
        <v>7.0000000000000007E-2</v>
      </c>
    </row>
    <row r="8557" spans="1:13" x14ac:dyDescent="0.25">
      <c r="A8557">
        <v>504241</v>
      </c>
      <c r="B8557" s="58" t="s">
        <v>6687</v>
      </c>
      <c r="C8557" s="58" t="s">
        <v>423</v>
      </c>
      <c r="D8557" s="58" t="s">
        <v>436</v>
      </c>
      <c r="E8557" s="58">
        <v>750</v>
      </c>
      <c r="F8557" s="58">
        <v>12</v>
      </c>
      <c r="G8557" s="59">
        <v>13.5</v>
      </c>
      <c r="H8557" s="58" t="s">
        <v>553</v>
      </c>
      <c r="I8557" s="59">
        <v>17.989999999999998</v>
      </c>
      <c r="J8557">
        <v>1</v>
      </c>
      <c r="K8557" s="191"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7.9</v>
      </c>
      <c r="L8557" s="192" t="str">
        <f t="shared" si="133"/>
        <v>Wine750</v>
      </c>
      <c r="M8557" s="191">
        <f>VLOOKUP(L8557,'Slope %'!C:D,2,0)</f>
        <v>0.1</v>
      </c>
    </row>
    <row r="8558" spans="1:13" x14ac:dyDescent="0.25">
      <c r="A8558">
        <v>505453</v>
      </c>
      <c r="B8558" s="58" t="s">
        <v>6688</v>
      </c>
      <c r="C8558" s="58" t="s">
        <v>414</v>
      </c>
      <c r="D8558" s="58" t="s">
        <v>549</v>
      </c>
      <c r="E8558" s="58">
        <v>750</v>
      </c>
      <c r="F8558" s="58">
        <v>12</v>
      </c>
      <c r="G8558" s="59">
        <v>35</v>
      </c>
      <c r="H8558" s="58" t="s">
        <v>419</v>
      </c>
      <c r="I8558" s="59">
        <v>29.99</v>
      </c>
      <c r="J8558">
        <v>1</v>
      </c>
      <c r="K8558" s="191"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20.49</v>
      </c>
      <c r="L8558" s="192" t="str">
        <f t="shared" si="133"/>
        <v>Spirits750</v>
      </c>
      <c r="M8558" s="191">
        <f>VLOOKUP(L8558,'Slope %'!C:D,2,0)</f>
        <v>7.0000000000000007E-2</v>
      </c>
    </row>
    <row r="8559" spans="1:13" x14ac:dyDescent="0.25">
      <c r="A8559">
        <v>506691</v>
      </c>
      <c r="B8559" s="58" t="s">
        <v>6689</v>
      </c>
      <c r="C8559" s="58" t="s">
        <v>423</v>
      </c>
      <c r="D8559" s="58" t="s">
        <v>538</v>
      </c>
      <c r="E8559" s="58">
        <v>750</v>
      </c>
      <c r="F8559" s="58">
        <v>12</v>
      </c>
      <c r="G8559" s="59">
        <v>13.5</v>
      </c>
      <c r="H8559" s="58" t="s">
        <v>586</v>
      </c>
      <c r="I8559" s="59">
        <v>18.989999999999998</v>
      </c>
      <c r="J8559">
        <v>1</v>
      </c>
      <c r="K8559" s="191"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7.9</v>
      </c>
      <c r="L8559" s="192" t="str">
        <f t="shared" si="133"/>
        <v>Wine750</v>
      </c>
      <c r="M8559" s="191">
        <f>VLOOKUP(L8559,'Slope %'!C:D,2,0)</f>
        <v>0.1</v>
      </c>
    </row>
    <row r="8560" spans="1:13" x14ac:dyDescent="0.25">
      <c r="A8560">
        <v>506725</v>
      </c>
      <c r="B8560" s="58" t="s">
        <v>6690</v>
      </c>
      <c r="C8560" s="58" t="s">
        <v>423</v>
      </c>
      <c r="D8560" s="58" t="s">
        <v>495</v>
      </c>
      <c r="E8560" s="58">
        <v>750</v>
      </c>
      <c r="F8560" s="58">
        <v>12</v>
      </c>
      <c r="G8560" s="59">
        <v>13</v>
      </c>
      <c r="H8560" s="58" t="s">
        <v>451</v>
      </c>
      <c r="I8560" s="59">
        <v>11.99</v>
      </c>
      <c r="J8560">
        <v>1</v>
      </c>
      <c r="K8560" s="191"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7.61</v>
      </c>
      <c r="L8560" s="192" t="str">
        <f t="shared" si="133"/>
        <v>Wine750</v>
      </c>
      <c r="M8560" s="191">
        <f>VLOOKUP(L8560,'Slope %'!C:D,2,0)</f>
        <v>0.1</v>
      </c>
    </row>
    <row r="8561" spans="1:13" x14ac:dyDescent="0.25">
      <c r="A8561">
        <v>507319</v>
      </c>
      <c r="B8561" s="58" t="s">
        <v>6691</v>
      </c>
      <c r="C8561" s="58" t="s">
        <v>423</v>
      </c>
      <c r="D8561" s="58" t="s">
        <v>476</v>
      </c>
      <c r="E8561" s="58">
        <v>750</v>
      </c>
      <c r="F8561" s="58">
        <v>12</v>
      </c>
      <c r="G8561" s="59">
        <v>14.5</v>
      </c>
      <c r="H8561" s="58" t="s">
        <v>511</v>
      </c>
      <c r="I8561" s="59">
        <v>15.99</v>
      </c>
      <c r="J8561">
        <v>1</v>
      </c>
      <c r="K8561" s="191"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8.49</v>
      </c>
      <c r="L8561" s="192" t="str">
        <f t="shared" si="133"/>
        <v>Wine750</v>
      </c>
      <c r="M8561" s="191">
        <f>VLOOKUP(L8561,'Slope %'!C:D,2,0)</f>
        <v>0.1</v>
      </c>
    </row>
    <row r="8562" spans="1:13" x14ac:dyDescent="0.25">
      <c r="A8562">
        <v>508135</v>
      </c>
      <c r="B8562" s="58" t="s">
        <v>6692</v>
      </c>
      <c r="C8562" s="58" t="s">
        <v>423</v>
      </c>
      <c r="D8562" s="58" t="s">
        <v>465</v>
      </c>
      <c r="E8562" s="58">
        <v>750</v>
      </c>
      <c r="F8562" s="58">
        <v>12</v>
      </c>
      <c r="G8562" s="59">
        <v>12.5</v>
      </c>
      <c r="H8562" s="58" t="s">
        <v>425</v>
      </c>
      <c r="I8562" s="59">
        <v>11.99</v>
      </c>
      <c r="J8562">
        <v>1</v>
      </c>
      <c r="K8562" s="191"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7.32</v>
      </c>
      <c r="L8562" s="192" t="str">
        <f t="shared" si="133"/>
        <v>Wine750</v>
      </c>
      <c r="M8562" s="191">
        <f>VLOOKUP(L8562,'Slope %'!C:D,2,0)</f>
        <v>0.1</v>
      </c>
    </row>
    <row r="8563" spans="1:13" x14ac:dyDescent="0.25">
      <c r="A8563">
        <v>509018</v>
      </c>
      <c r="B8563" s="58" t="s">
        <v>6693</v>
      </c>
      <c r="C8563" s="58" t="s">
        <v>423</v>
      </c>
      <c r="D8563" s="58" t="s">
        <v>436</v>
      </c>
      <c r="E8563" s="58">
        <v>750</v>
      </c>
      <c r="F8563" s="58">
        <v>12</v>
      </c>
      <c r="G8563" s="59">
        <v>14</v>
      </c>
      <c r="H8563" s="58" t="s">
        <v>799</v>
      </c>
      <c r="I8563" s="59">
        <v>16.989999999999998</v>
      </c>
      <c r="J8563">
        <v>1</v>
      </c>
      <c r="K8563" s="191"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8.1999999999999993</v>
      </c>
      <c r="L8563" s="192" t="str">
        <f t="shared" si="133"/>
        <v>Wine750</v>
      </c>
      <c r="M8563" s="191">
        <f>VLOOKUP(L8563,'Slope %'!C:D,2,0)</f>
        <v>0.1</v>
      </c>
    </row>
    <row r="8564" spans="1:13" x14ac:dyDescent="0.25">
      <c r="A8564">
        <v>509695</v>
      </c>
      <c r="B8564" s="58" t="s">
        <v>6694</v>
      </c>
      <c r="C8564" s="58" t="s">
        <v>423</v>
      </c>
      <c r="D8564" s="58" t="s">
        <v>787</v>
      </c>
      <c r="E8564" s="58">
        <v>750</v>
      </c>
      <c r="F8564" s="58">
        <v>6</v>
      </c>
      <c r="G8564" s="59">
        <v>12.5</v>
      </c>
      <c r="H8564" s="58" t="s">
        <v>437</v>
      </c>
      <c r="I8564" s="59">
        <v>97.99</v>
      </c>
      <c r="J8564">
        <v>1</v>
      </c>
      <c r="K8564" s="191"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7.32</v>
      </c>
      <c r="L8564" s="192" t="str">
        <f t="shared" si="133"/>
        <v>Wine750</v>
      </c>
      <c r="M8564" s="191">
        <f>VLOOKUP(L8564,'Slope %'!C:D,2,0)</f>
        <v>0.1</v>
      </c>
    </row>
    <row r="8565" spans="1:13" x14ac:dyDescent="0.25">
      <c r="A8565">
        <v>512970</v>
      </c>
      <c r="B8565" s="58" t="s">
        <v>6695</v>
      </c>
      <c r="C8565" s="58" t="s">
        <v>423</v>
      </c>
      <c r="D8565" s="58" t="s">
        <v>935</v>
      </c>
      <c r="E8565" s="58">
        <v>750</v>
      </c>
      <c r="F8565" s="58">
        <v>12</v>
      </c>
      <c r="G8565" s="59">
        <v>6</v>
      </c>
      <c r="H8565" s="58" t="s">
        <v>451</v>
      </c>
      <c r="I8565" s="59">
        <v>10.99</v>
      </c>
      <c r="J8565">
        <v>1</v>
      </c>
      <c r="K8565" s="191"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3.51</v>
      </c>
      <c r="L8565" s="192" t="str">
        <f t="shared" si="133"/>
        <v>Wine750</v>
      </c>
      <c r="M8565" s="191">
        <f>VLOOKUP(L8565,'Slope %'!C:D,2,0)</f>
        <v>0.1</v>
      </c>
    </row>
    <row r="8566" spans="1:13" x14ac:dyDescent="0.25">
      <c r="A8566">
        <v>512988</v>
      </c>
      <c r="B8566" s="58" t="s">
        <v>6696</v>
      </c>
      <c r="C8566" s="58" t="s">
        <v>423</v>
      </c>
      <c r="D8566" s="58" t="s">
        <v>935</v>
      </c>
      <c r="E8566" s="58">
        <v>750</v>
      </c>
      <c r="F8566" s="58">
        <v>12</v>
      </c>
      <c r="G8566" s="59">
        <v>6</v>
      </c>
      <c r="H8566" s="58" t="s">
        <v>451</v>
      </c>
      <c r="I8566" s="59">
        <v>10.99</v>
      </c>
      <c r="J8566">
        <v>1</v>
      </c>
      <c r="K8566" s="191"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3.51</v>
      </c>
      <c r="L8566" s="192" t="str">
        <f t="shared" si="133"/>
        <v>Wine750</v>
      </c>
      <c r="M8566" s="191">
        <f>VLOOKUP(L8566,'Slope %'!C:D,2,0)</f>
        <v>0.1</v>
      </c>
    </row>
    <row r="8567" spans="1:13" x14ac:dyDescent="0.25">
      <c r="A8567">
        <v>515643</v>
      </c>
      <c r="B8567" s="58" t="s">
        <v>6697</v>
      </c>
      <c r="C8567" s="58" t="s">
        <v>410</v>
      </c>
      <c r="D8567" s="58" t="s">
        <v>411</v>
      </c>
      <c r="E8567" s="58">
        <v>3960</v>
      </c>
      <c r="F8567" s="58">
        <v>2</v>
      </c>
      <c r="G8567" s="59">
        <v>4.5999999999999996</v>
      </c>
      <c r="H8567" s="58" t="s">
        <v>516</v>
      </c>
      <c r="I8567" s="59">
        <v>33.99</v>
      </c>
      <c r="J8567">
        <v>12</v>
      </c>
      <c r="K8567" s="191"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14.22</v>
      </c>
      <c r="L8567" s="192" t="str">
        <f t="shared" si="133"/>
        <v>Beer3960</v>
      </c>
      <c r="M8567" s="191">
        <f>VLOOKUP(L8567,'Slope %'!C:D,2,0)</f>
        <v>7.0000000000000007E-2</v>
      </c>
    </row>
    <row r="8568" spans="1:13" x14ac:dyDescent="0.25">
      <c r="A8568">
        <v>515643</v>
      </c>
      <c r="B8568" s="58" t="s">
        <v>6697</v>
      </c>
      <c r="C8568" s="58" t="s">
        <v>410</v>
      </c>
      <c r="D8568" s="58" t="s">
        <v>411</v>
      </c>
      <c r="E8568" s="58">
        <v>3960</v>
      </c>
      <c r="F8568" s="58">
        <v>2</v>
      </c>
      <c r="G8568" s="59">
        <v>4.5999999999999996</v>
      </c>
      <c r="H8568" s="58" t="s">
        <v>516</v>
      </c>
      <c r="I8568" s="59">
        <v>33.99</v>
      </c>
      <c r="J8568">
        <v>12</v>
      </c>
      <c r="K8568" s="191"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14.22</v>
      </c>
      <c r="L8568" s="192" t="str">
        <f t="shared" si="133"/>
        <v>Beer3960</v>
      </c>
      <c r="M8568" s="191">
        <f>VLOOKUP(L8568,'Slope %'!C:D,2,0)</f>
        <v>7.0000000000000007E-2</v>
      </c>
    </row>
    <row r="8569" spans="1:13" x14ac:dyDescent="0.25">
      <c r="A8569">
        <v>517383</v>
      </c>
      <c r="B8569" s="58" t="s">
        <v>782</v>
      </c>
      <c r="C8569" s="58" t="s">
        <v>414</v>
      </c>
      <c r="D8569" s="58" t="s">
        <v>783</v>
      </c>
      <c r="E8569" s="58">
        <v>3000</v>
      </c>
      <c r="F8569" s="58">
        <v>1</v>
      </c>
      <c r="G8569" s="59">
        <v>40</v>
      </c>
      <c r="H8569" s="58" t="s">
        <v>784</v>
      </c>
      <c r="I8569" s="59">
        <v>153.49</v>
      </c>
      <c r="J8569">
        <v>1</v>
      </c>
      <c r="K8569" s="191"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93.68</v>
      </c>
      <c r="L8569" s="192" t="str">
        <f t="shared" si="133"/>
        <v>Spirits3000</v>
      </c>
      <c r="M8569" s="191">
        <f>VLOOKUP(L8569,'Slope %'!C:D,2,0)</f>
        <v>0.03</v>
      </c>
    </row>
    <row r="8570" spans="1:13" x14ac:dyDescent="0.25">
      <c r="A8570">
        <v>517896</v>
      </c>
      <c r="B8570" s="58" t="s">
        <v>6698</v>
      </c>
      <c r="C8570" s="58" t="s">
        <v>414</v>
      </c>
      <c r="D8570" s="58" t="s">
        <v>460</v>
      </c>
      <c r="E8570" s="58">
        <v>750</v>
      </c>
      <c r="F8570" s="58">
        <v>12</v>
      </c>
      <c r="G8570" s="59">
        <v>40</v>
      </c>
      <c r="H8570" s="58" t="s">
        <v>428</v>
      </c>
      <c r="I8570" s="59">
        <v>27.03</v>
      </c>
      <c r="J8570">
        <v>1</v>
      </c>
      <c r="K8570" s="191"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23.42</v>
      </c>
      <c r="L8570" s="192" t="str">
        <f t="shared" si="133"/>
        <v>Spirits750</v>
      </c>
      <c r="M8570" s="191">
        <f>VLOOKUP(L8570,'Slope %'!C:D,2,0)</f>
        <v>7.0000000000000007E-2</v>
      </c>
    </row>
    <row r="8571" spans="1:13" x14ac:dyDescent="0.25">
      <c r="A8571">
        <v>517904</v>
      </c>
      <c r="B8571" s="58" t="s">
        <v>6699</v>
      </c>
      <c r="C8571" s="58" t="s">
        <v>414</v>
      </c>
      <c r="D8571" s="58" t="s">
        <v>460</v>
      </c>
      <c r="E8571" s="58">
        <v>1140</v>
      </c>
      <c r="F8571" s="58">
        <v>6</v>
      </c>
      <c r="G8571" s="59">
        <v>40</v>
      </c>
      <c r="H8571" s="58" t="s">
        <v>428</v>
      </c>
      <c r="I8571" s="59">
        <v>37.549999999999997</v>
      </c>
      <c r="J8571">
        <v>1</v>
      </c>
      <c r="K8571" s="191"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35.6</v>
      </c>
      <c r="L8571" s="192" t="str">
        <f t="shared" si="133"/>
        <v>Spirits1140</v>
      </c>
      <c r="M8571" s="191">
        <f>VLOOKUP(L8571,'Slope %'!C:D,2,0)</f>
        <v>0.05</v>
      </c>
    </row>
    <row r="8572" spans="1:13" x14ac:dyDescent="0.25">
      <c r="A8572">
        <v>518274</v>
      </c>
      <c r="B8572" s="58" t="s">
        <v>6700</v>
      </c>
      <c r="C8572" s="58" t="s">
        <v>423</v>
      </c>
      <c r="D8572" s="58" t="s">
        <v>436</v>
      </c>
      <c r="E8572" s="58">
        <v>750</v>
      </c>
      <c r="F8572" s="58">
        <v>12</v>
      </c>
      <c r="G8572" s="59">
        <v>12.5</v>
      </c>
      <c r="H8572" s="58" t="s">
        <v>2442</v>
      </c>
      <c r="I8572" s="59">
        <v>29.07</v>
      </c>
      <c r="J8572">
        <v>1</v>
      </c>
      <c r="K8572" s="191"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7.32</v>
      </c>
      <c r="L8572" s="192" t="str">
        <f t="shared" si="133"/>
        <v>Wine750</v>
      </c>
      <c r="M8572" s="191">
        <f>VLOOKUP(L8572,'Slope %'!C:D,2,0)</f>
        <v>0.1</v>
      </c>
    </row>
    <row r="8573" spans="1:13" x14ac:dyDescent="0.25">
      <c r="A8573">
        <v>518670</v>
      </c>
      <c r="B8573" s="58" t="s">
        <v>3501</v>
      </c>
      <c r="C8573" s="58" t="s">
        <v>414</v>
      </c>
      <c r="D8573" s="58" t="s">
        <v>870</v>
      </c>
      <c r="E8573" s="58">
        <v>750</v>
      </c>
      <c r="F8573" s="58">
        <v>12</v>
      </c>
      <c r="G8573" s="59">
        <v>15</v>
      </c>
      <c r="H8573" s="58" t="s">
        <v>448</v>
      </c>
      <c r="I8573" s="59">
        <v>23.37</v>
      </c>
      <c r="J8573">
        <v>1</v>
      </c>
      <c r="K8573" s="191"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8.7799999999999994</v>
      </c>
      <c r="L8573" s="192" t="str">
        <f t="shared" si="133"/>
        <v>Spirits750</v>
      </c>
      <c r="M8573" s="191">
        <f>VLOOKUP(L8573,'Slope %'!C:D,2,0)</f>
        <v>7.0000000000000007E-2</v>
      </c>
    </row>
    <row r="8574" spans="1:13" x14ac:dyDescent="0.25">
      <c r="A8574">
        <v>518688</v>
      </c>
      <c r="B8574" s="58" t="s">
        <v>6701</v>
      </c>
      <c r="C8574" s="58" t="s">
        <v>414</v>
      </c>
      <c r="D8574" s="58" t="s">
        <v>715</v>
      </c>
      <c r="E8574" s="58">
        <v>750</v>
      </c>
      <c r="F8574" s="58">
        <v>12</v>
      </c>
      <c r="G8574" s="59">
        <v>15</v>
      </c>
      <c r="H8574" s="58" t="s">
        <v>448</v>
      </c>
      <c r="I8574" s="59">
        <v>23.37</v>
      </c>
      <c r="J8574">
        <v>1</v>
      </c>
      <c r="K8574" s="191"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8.7799999999999994</v>
      </c>
      <c r="L8574" s="192" t="str">
        <f t="shared" si="133"/>
        <v>Spirits750</v>
      </c>
      <c r="M8574" s="191">
        <f>VLOOKUP(L8574,'Slope %'!C:D,2,0)</f>
        <v>7.0000000000000007E-2</v>
      </c>
    </row>
    <row r="8575" spans="1:13" x14ac:dyDescent="0.25">
      <c r="A8575">
        <v>520700</v>
      </c>
      <c r="B8575" s="58" t="s">
        <v>6701</v>
      </c>
      <c r="C8575" s="58" t="s">
        <v>414</v>
      </c>
      <c r="D8575" s="58" t="s">
        <v>715</v>
      </c>
      <c r="E8575" s="58">
        <v>375</v>
      </c>
      <c r="F8575" s="58">
        <v>24</v>
      </c>
      <c r="G8575" s="59">
        <v>15</v>
      </c>
      <c r="H8575" s="58" t="s">
        <v>448</v>
      </c>
      <c r="I8575" s="59">
        <v>14.04</v>
      </c>
      <c r="J8575">
        <v>1</v>
      </c>
      <c r="K8575" s="191"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4.99</v>
      </c>
      <c r="L8575" s="192" t="str">
        <f t="shared" si="133"/>
        <v>Spirits375</v>
      </c>
      <c r="M8575" s="191">
        <f>VLOOKUP(L8575,'Slope %'!C:D,2,0)</f>
        <v>0.1</v>
      </c>
    </row>
    <row r="8576" spans="1:13" x14ac:dyDescent="0.25">
      <c r="A8576">
        <v>520718</v>
      </c>
      <c r="B8576" s="58" t="s">
        <v>3501</v>
      </c>
      <c r="C8576" s="58" t="s">
        <v>414</v>
      </c>
      <c r="D8576" s="58" t="s">
        <v>870</v>
      </c>
      <c r="E8576" s="58">
        <v>375</v>
      </c>
      <c r="F8576" s="58">
        <v>24</v>
      </c>
      <c r="G8576" s="59">
        <v>15</v>
      </c>
      <c r="H8576" s="58" t="s">
        <v>448</v>
      </c>
      <c r="I8576" s="59">
        <v>14.04</v>
      </c>
      <c r="J8576">
        <v>1</v>
      </c>
      <c r="K8576" s="191"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4.99</v>
      </c>
      <c r="L8576" s="192" t="str">
        <f t="shared" si="133"/>
        <v>Spirits375</v>
      </c>
      <c r="M8576" s="191">
        <f>VLOOKUP(L8576,'Slope %'!C:D,2,0)</f>
        <v>0.1</v>
      </c>
    </row>
    <row r="8577" spans="1:13" x14ac:dyDescent="0.25">
      <c r="A8577">
        <v>523720</v>
      </c>
      <c r="B8577" s="58" t="s">
        <v>6702</v>
      </c>
      <c r="C8577" s="58" t="s">
        <v>410</v>
      </c>
      <c r="D8577" s="58" t="s">
        <v>411</v>
      </c>
      <c r="E8577" s="58">
        <v>5000</v>
      </c>
      <c r="F8577" s="58">
        <v>2</v>
      </c>
      <c r="G8577" s="59">
        <v>5</v>
      </c>
      <c r="H8577" s="58" t="s">
        <v>412</v>
      </c>
      <c r="I8577" s="59">
        <v>40.99</v>
      </c>
      <c r="J8577">
        <v>1</v>
      </c>
      <c r="K8577" s="191"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19.52</v>
      </c>
      <c r="L8577" s="192" t="str">
        <f t="shared" si="133"/>
        <v>Beer5000</v>
      </c>
      <c r="M8577" s="191">
        <f>VLOOKUP(L8577,'Slope %'!C:D,2,0)</f>
        <v>0.05</v>
      </c>
    </row>
    <row r="8578" spans="1:13" x14ac:dyDescent="0.25">
      <c r="A8578">
        <v>523720</v>
      </c>
      <c r="B8578" s="58" t="s">
        <v>6702</v>
      </c>
      <c r="C8578" s="58" t="s">
        <v>410</v>
      </c>
      <c r="D8578" s="58" t="s">
        <v>411</v>
      </c>
      <c r="E8578" s="58">
        <v>5000</v>
      </c>
      <c r="F8578" s="58">
        <v>2</v>
      </c>
      <c r="G8578" s="59">
        <v>5</v>
      </c>
      <c r="H8578" s="58" t="s">
        <v>412</v>
      </c>
      <c r="I8578" s="59">
        <v>40.99</v>
      </c>
      <c r="J8578">
        <v>1</v>
      </c>
      <c r="K8578" s="191"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19.52</v>
      </c>
      <c r="L8578" s="192" t="str">
        <f t="shared" si="133"/>
        <v>Beer5000</v>
      </c>
      <c r="M8578" s="191">
        <f>VLOOKUP(L8578,'Slope %'!C:D,2,0)</f>
        <v>0.05</v>
      </c>
    </row>
    <row r="8579" spans="1:13" x14ac:dyDescent="0.25">
      <c r="A8579">
        <v>524082</v>
      </c>
      <c r="B8579" s="58" t="s">
        <v>856</v>
      </c>
      <c r="C8579" s="58" t="s">
        <v>414</v>
      </c>
      <c r="D8579" s="58" t="s">
        <v>503</v>
      </c>
      <c r="E8579" s="58">
        <v>750</v>
      </c>
      <c r="F8579" s="58">
        <v>12</v>
      </c>
      <c r="G8579" s="59">
        <v>40</v>
      </c>
      <c r="H8579" s="58" t="s">
        <v>534</v>
      </c>
      <c r="I8579" s="59">
        <v>26.07</v>
      </c>
      <c r="J8579">
        <v>1</v>
      </c>
      <c r="K8579" s="191"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23.42</v>
      </c>
      <c r="L8579" s="192" t="str">
        <f t="shared" ref="L8579:L8642" si="134">(_xlfn.CONCAT(C8579,E8579))</f>
        <v>Spirits750</v>
      </c>
      <c r="M8579" s="191">
        <f>VLOOKUP(L8579,'Slope %'!C:D,2,0)</f>
        <v>7.0000000000000007E-2</v>
      </c>
    </row>
    <row r="8580" spans="1:13" x14ac:dyDescent="0.25">
      <c r="A8580">
        <v>524090</v>
      </c>
      <c r="B8580" s="58" t="s">
        <v>569</v>
      </c>
      <c r="C8580" s="58" t="s">
        <v>414</v>
      </c>
      <c r="D8580" s="58" t="s">
        <v>503</v>
      </c>
      <c r="E8580" s="58">
        <v>1140</v>
      </c>
      <c r="F8580" s="58">
        <v>6</v>
      </c>
      <c r="G8580" s="59">
        <v>40</v>
      </c>
      <c r="H8580" s="58" t="s">
        <v>534</v>
      </c>
      <c r="I8580" s="59">
        <v>41.99</v>
      </c>
      <c r="J8580">
        <v>1</v>
      </c>
      <c r="K8580" s="191"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35.6</v>
      </c>
      <c r="L8580" s="192" t="str">
        <f t="shared" si="134"/>
        <v>Spirits1140</v>
      </c>
      <c r="M8580" s="191">
        <f>VLOOKUP(L8580,'Slope %'!C:D,2,0)</f>
        <v>0.05</v>
      </c>
    </row>
    <row r="8581" spans="1:13" x14ac:dyDescent="0.25">
      <c r="A8581">
        <v>524108</v>
      </c>
      <c r="B8581" s="58" t="s">
        <v>6703</v>
      </c>
      <c r="C8581" s="58" t="s">
        <v>414</v>
      </c>
      <c r="D8581" s="58" t="s">
        <v>503</v>
      </c>
      <c r="E8581" s="58">
        <v>750</v>
      </c>
      <c r="F8581" s="58">
        <v>12</v>
      </c>
      <c r="G8581" s="59">
        <v>40</v>
      </c>
      <c r="H8581" s="58" t="s">
        <v>534</v>
      </c>
      <c r="I8581" s="59">
        <v>24.97</v>
      </c>
      <c r="J8581">
        <v>1</v>
      </c>
      <c r="K8581" s="191"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23.42</v>
      </c>
      <c r="L8581" s="192" t="str">
        <f t="shared" si="134"/>
        <v>Spirits750</v>
      </c>
      <c r="M8581" s="191">
        <f>VLOOKUP(L8581,'Slope %'!C:D,2,0)</f>
        <v>7.0000000000000007E-2</v>
      </c>
    </row>
    <row r="8582" spans="1:13" x14ac:dyDescent="0.25">
      <c r="A8582">
        <v>529156</v>
      </c>
      <c r="B8582" s="58" t="s">
        <v>6704</v>
      </c>
      <c r="C8582" s="58" t="s">
        <v>414</v>
      </c>
      <c r="D8582" s="58" t="s">
        <v>503</v>
      </c>
      <c r="E8582" s="58">
        <v>750</v>
      </c>
      <c r="F8582" s="58">
        <v>6</v>
      </c>
      <c r="G8582" s="59">
        <v>40</v>
      </c>
      <c r="H8582" s="58" t="s">
        <v>784</v>
      </c>
      <c r="I8582" s="59">
        <v>48.99</v>
      </c>
      <c r="J8582">
        <v>1</v>
      </c>
      <c r="K8582" s="191"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23.42</v>
      </c>
      <c r="L8582" s="192" t="str">
        <f t="shared" si="134"/>
        <v>Spirits750</v>
      </c>
      <c r="M8582" s="191">
        <f>VLOOKUP(L8582,'Slope %'!C:D,2,0)</f>
        <v>7.0000000000000007E-2</v>
      </c>
    </row>
    <row r="8583" spans="1:13" x14ac:dyDescent="0.25">
      <c r="A8583">
        <v>529826</v>
      </c>
      <c r="B8583" s="58" t="s">
        <v>517</v>
      </c>
      <c r="C8583" s="58" t="s">
        <v>414</v>
      </c>
      <c r="D8583" s="58" t="s">
        <v>415</v>
      </c>
      <c r="E8583" s="58">
        <v>3000</v>
      </c>
      <c r="F8583" s="58">
        <v>3</v>
      </c>
      <c r="G8583" s="59">
        <v>40</v>
      </c>
      <c r="H8583" s="58" t="s">
        <v>419</v>
      </c>
      <c r="I8583" s="59">
        <v>124.99</v>
      </c>
      <c r="J8583">
        <v>1</v>
      </c>
      <c r="K8583" s="191"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93.68</v>
      </c>
      <c r="L8583" s="192" t="str">
        <f t="shared" si="134"/>
        <v>Spirits3000</v>
      </c>
      <c r="M8583" s="191">
        <f>VLOOKUP(L8583,'Slope %'!C:D,2,0)</f>
        <v>0.03</v>
      </c>
    </row>
    <row r="8584" spans="1:13" x14ac:dyDescent="0.25">
      <c r="A8584">
        <v>530725</v>
      </c>
      <c r="B8584" s="58" t="s">
        <v>6705</v>
      </c>
      <c r="C8584" s="58" t="s">
        <v>423</v>
      </c>
      <c r="D8584" s="58" t="s">
        <v>495</v>
      </c>
      <c r="E8584" s="58">
        <v>750</v>
      </c>
      <c r="F8584" s="58">
        <v>12</v>
      </c>
      <c r="G8584" s="59">
        <v>14</v>
      </c>
      <c r="H8584" s="58" t="s">
        <v>425</v>
      </c>
      <c r="I8584" s="59">
        <v>29.99</v>
      </c>
      <c r="J8584">
        <v>1</v>
      </c>
      <c r="K8584" s="191"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8.1999999999999993</v>
      </c>
      <c r="L8584" s="192" t="str">
        <f t="shared" si="134"/>
        <v>Wine750</v>
      </c>
      <c r="M8584" s="191">
        <f>VLOOKUP(L8584,'Slope %'!C:D,2,0)</f>
        <v>0.1</v>
      </c>
    </row>
    <row r="8585" spans="1:13" x14ac:dyDescent="0.25">
      <c r="A8585">
        <v>531392</v>
      </c>
      <c r="B8585" s="58" t="s">
        <v>6706</v>
      </c>
      <c r="C8585" s="58" t="s">
        <v>410</v>
      </c>
      <c r="D8585" s="58" t="s">
        <v>411</v>
      </c>
      <c r="E8585" s="58">
        <v>3960</v>
      </c>
      <c r="F8585" s="58">
        <v>2</v>
      </c>
      <c r="G8585" s="59">
        <v>5</v>
      </c>
      <c r="H8585" s="58" t="s">
        <v>412</v>
      </c>
      <c r="I8585" s="59">
        <v>32.99</v>
      </c>
      <c r="J8585">
        <v>12</v>
      </c>
      <c r="K8585" s="191"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15.46</v>
      </c>
      <c r="L8585" s="192" t="str">
        <f t="shared" si="134"/>
        <v>Beer3960</v>
      </c>
      <c r="M8585" s="191">
        <f>VLOOKUP(L8585,'Slope %'!C:D,2,0)</f>
        <v>7.0000000000000007E-2</v>
      </c>
    </row>
    <row r="8586" spans="1:13" x14ac:dyDescent="0.25">
      <c r="A8586">
        <v>531392</v>
      </c>
      <c r="B8586" s="58" t="s">
        <v>6706</v>
      </c>
      <c r="C8586" s="58" t="s">
        <v>410</v>
      </c>
      <c r="D8586" s="58" t="s">
        <v>411</v>
      </c>
      <c r="E8586" s="58">
        <v>3960</v>
      </c>
      <c r="F8586" s="58">
        <v>2</v>
      </c>
      <c r="G8586" s="59">
        <v>5</v>
      </c>
      <c r="H8586" s="58" t="s">
        <v>412</v>
      </c>
      <c r="I8586" s="59">
        <v>32.99</v>
      </c>
      <c r="J8586">
        <v>12</v>
      </c>
      <c r="K8586" s="191"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15.46</v>
      </c>
      <c r="L8586" s="192" t="str">
        <f t="shared" si="134"/>
        <v>Beer3960</v>
      </c>
      <c r="M8586" s="191">
        <f>VLOOKUP(L8586,'Slope %'!C:D,2,0)</f>
        <v>7.0000000000000007E-2</v>
      </c>
    </row>
    <row r="8587" spans="1:13" x14ac:dyDescent="0.25">
      <c r="A8587">
        <v>533026</v>
      </c>
      <c r="B8587" s="58" t="s">
        <v>6707</v>
      </c>
      <c r="C8587" s="58" t="s">
        <v>423</v>
      </c>
      <c r="D8587" s="58" t="s">
        <v>436</v>
      </c>
      <c r="E8587" s="58">
        <v>750</v>
      </c>
      <c r="F8587" s="58">
        <v>12</v>
      </c>
      <c r="G8587" s="59">
        <v>12</v>
      </c>
      <c r="H8587" s="58" t="s">
        <v>483</v>
      </c>
      <c r="I8587" s="59">
        <v>16.989999999999998</v>
      </c>
      <c r="J8587">
        <v>1</v>
      </c>
      <c r="K8587" s="191"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7.03</v>
      </c>
      <c r="L8587" s="192" t="str">
        <f t="shared" si="134"/>
        <v>Wine750</v>
      </c>
      <c r="M8587" s="191">
        <f>VLOOKUP(L8587,'Slope %'!C:D,2,0)</f>
        <v>0.1</v>
      </c>
    </row>
    <row r="8588" spans="1:13" x14ac:dyDescent="0.25">
      <c r="A8588">
        <v>534230</v>
      </c>
      <c r="B8588" s="58" t="s">
        <v>6708</v>
      </c>
      <c r="C8588" s="58" t="s">
        <v>423</v>
      </c>
      <c r="D8588" s="58" t="s">
        <v>473</v>
      </c>
      <c r="E8588" s="58">
        <v>750</v>
      </c>
      <c r="F8588" s="58">
        <v>12</v>
      </c>
      <c r="G8588" s="59">
        <v>13.9</v>
      </c>
      <c r="H8588" s="58" t="s">
        <v>586</v>
      </c>
      <c r="I8588" s="59">
        <v>19.989999999999998</v>
      </c>
      <c r="J8588">
        <v>1</v>
      </c>
      <c r="K8588" s="191"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8.14</v>
      </c>
      <c r="L8588" s="192" t="str">
        <f t="shared" si="134"/>
        <v>Wine750</v>
      </c>
      <c r="M8588" s="191">
        <f>VLOOKUP(L8588,'Slope %'!C:D,2,0)</f>
        <v>0.1</v>
      </c>
    </row>
    <row r="8589" spans="1:13" x14ac:dyDescent="0.25">
      <c r="A8589">
        <v>534263</v>
      </c>
      <c r="B8589" s="58" t="s">
        <v>6709</v>
      </c>
      <c r="C8589" s="58" t="s">
        <v>423</v>
      </c>
      <c r="D8589" s="58" t="s">
        <v>476</v>
      </c>
      <c r="E8589" s="58">
        <v>750</v>
      </c>
      <c r="F8589" s="58">
        <v>12</v>
      </c>
      <c r="G8589" s="59">
        <v>13.8</v>
      </c>
      <c r="H8589" s="58" t="s">
        <v>586</v>
      </c>
      <c r="I8589" s="59">
        <v>19.989999999999998</v>
      </c>
      <c r="J8589">
        <v>1</v>
      </c>
      <c r="K8589" s="191"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8.08</v>
      </c>
      <c r="L8589" s="192" t="str">
        <f t="shared" si="134"/>
        <v>Wine750</v>
      </c>
      <c r="M8589" s="191">
        <f>VLOOKUP(L8589,'Slope %'!C:D,2,0)</f>
        <v>0.1</v>
      </c>
    </row>
    <row r="8590" spans="1:13" x14ac:dyDescent="0.25">
      <c r="A8590">
        <v>535393</v>
      </c>
      <c r="B8590" s="58" t="s">
        <v>6710</v>
      </c>
      <c r="C8590" s="58" t="s">
        <v>423</v>
      </c>
      <c r="D8590" s="58" t="s">
        <v>476</v>
      </c>
      <c r="E8590" s="58">
        <v>750</v>
      </c>
      <c r="F8590" s="58">
        <v>12</v>
      </c>
      <c r="G8590" s="59">
        <v>12</v>
      </c>
      <c r="H8590" s="58" t="s">
        <v>421</v>
      </c>
      <c r="I8590" s="59">
        <v>10.99</v>
      </c>
      <c r="J8590">
        <v>1</v>
      </c>
      <c r="K8590" s="191"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7.03</v>
      </c>
      <c r="L8590" s="192" t="str">
        <f t="shared" si="134"/>
        <v>Wine750</v>
      </c>
      <c r="M8590" s="191">
        <f>VLOOKUP(L8590,'Slope %'!C:D,2,0)</f>
        <v>0.1</v>
      </c>
    </row>
    <row r="8591" spans="1:13" x14ac:dyDescent="0.25">
      <c r="A8591">
        <v>536508</v>
      </c>
      <c r="B8591" s="58" t="s">
        <v>6711</v>
      </c>
      <c r="C8591" s="58" t="s">
        <v>423</v>
      </c>
      <c r="D8591" s="58" t="s">
        <v>436</v>
      </c>
      <c r="E8591" s="58">
        <v>750</v>
      </c>
      <c r="F8591" s="58">
        <v>12</v>
      </c>
      <c r="G8591" s="59">
        <v>13.5</v>
      </c>
      <c r="H8591" s="58" t="s">
        <v>1701</v>
      </c>
      <c r="I8591" s="59">
        <v>18.989999999999998</v>
      </c>
      <c r="J8591">
        <v>1</v>
      </c>
      <c r="K8591" s="191"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7.9</v>
      </c>
      <c r="L8591" s="192" t="str">
        <f t="shared" si="134"/>
        <v>Wine750</v>
      </c>
      <c r="M8591" s="191">
        <f>VLOOKUP(L8591,'Slope %'!C:D,2,0)</f>
        <v>0.1</v>
      </c>
    </row>
    <row r="8592" spans="1:13" x14ac:dyDescent="0.25">
      <c r="A8592">
        <v>537597</v>
      </c>
      <c r="B8592" s="58" t="s">
        <v>6712</v>
      </c>
      <c r="C8592" s="58" t="s">
        <v>423</v>
      </c>
      <c r="D8592" s="58" t="s">
        <v>575</v>
      </c>
      <c r="E8592" s="58">
        <v>750</v>
      </c>
      <c r="F8592" s="58">
        <v>12</v>
      </c>
      <c r="G8592" s="59">
        <v>12.5</v>
      </c>
      <c r="H8592" s="58" t="s">
        <v>799</v>
      </c>
      <c r="I8592" s="59">
        <v>21.99</v>
      </c>
      <c r="J8592">
        <v>1</v>
      </c>
      <c r="K8592" s="191"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7.32</v>
      </c>
      <c r="L8592" s="192" t="str">
        <f t="shared" si="134"/>
        <v>Wine750</v>
      </c>
      <c r="M8592" s="191">
        <f>VLOOKUP(L8592,'Slope %'!C:D,2,0)</f>
        <v>0.1</v>
      </c>
    </row>
    <row r="8593" spans="1:13" x14ac:dyDescent="0.25">
      <c r="A8593">
        <v>538637</v>
      </c>
      <c r="B8593" s="58" t="s">
        <v>6713</v>
      </c>
      <c r="C8593" s="58" t="s">
        <v>423</v>
      </c>
      <c r="D8593" s="58" t="s">
        <v>495</v>
      </c>
      <c r="E8593" s="58">
        <v>750</v>
      </c>
      <c r="F8593" s="58">
        <v>12</v>
      </c>
      <c r="G8593" s="59">
        <v>13.5</v>
      </c>
      <c r="H8593" s="58" t="s">
        <v>586</v>
      </c>
      <c r="I8593" s="59">
        <v>18.989999999999998</v>
      </c>
      <c r="J8593">
        <v>1</v>
      </c>
      <c r="K8593" s="191"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7.9</v>
      </c>
      <c r="L8593" s="192" t="str">
        <f t="shared" si="134"/>
        <v>Wine750</v>
      </c>
      <c r="M8593" s="191">
        <f>VLOOKUP(L8593,'Slope %'!C:D,2,0)</f>
        <v>0.1</v>
      </c>
    </row>
    <row r="8594" spans="1:13" x14ac:dyDescent="0.25">
      <c r="A8594">
        <v>540021</v>
      </c>
      <c r="B8594" s="58" t="s">
        <v>6714</v>
      </c>
      <c r="C8594" s="58" t="s">
        <v>423</v>
      </c>
      <c r="D8594" s="58" t="s">
        <v>520</v>
      </c>
      <c r="E8594" s="58">
        <v>750</v>
      </c>
      <c r="F8594" s="58">
        <v>6</v>
      </c>
      <c r="G8594" s="59">
        <v>8.5</v>
      </c>
      <c r="H8594" s="58" t="s">
        <v>521</v>
      </c>
      <c r="I8594" s="59">
        <v>25.99</v>
      </c>
      <c r="J8594">
        <v>1</v>
      </c>
      <c r="K8594" s="191"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4.9800000000000004</v>
      </c>
      <c r="L8594" s="192" t="str">
        <f t="shared" si="134"/>
        <v>Wine750</v>
      </c>
      <c r="M8594" s="191">
        <f>VLOOKUP(L8594,'Slope %'!C:D,2,0)</f>
        <v>0.1</v>
      </c>
    </row>
    <row r="8595" spans="1:13" x14ac:dyDescent="0.25">
      <c r="A8595">
        <v>540252</v>
      </c>
      <c r="B8595" s="58" t="s">
        <v>6715</v>
      </c>
      <c r="C8595" s="58" t="s">
        <v>423</v>
      </c>
      <c r="D8595" s="58" t="s">
        <v>510</v>
      </c>
      <c r="E8595" s="58">
        <v>750</v>
      </c>
      <c r="F8595" s="58">
        <v>6</v>
      </c>
      <c r="G8595" s="59">
        <v>20</v>
      </c>
      <c r="H8595" s="58" t="s">
        <v>561</v>
      </c>
      <c r="I8595" s="59">
        <v>180.05</v>
      </c>
      <c r="J8595">
        <v>1</v>
      </c>
      <c r="K8595" s="191"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11.71</v>
      </c>
      <c r="L8595" s="192" t="str">
        <f t="shared" si="134"/>
        <v>Wine750</v>
      </c>
      <c r="M8595" s="191">
        <f>VLOOKUP(L8595,'Slope %'!C:D,2,0)</f>
        <v>0.1</v>
      </c>
    </row>
    <row r="8596" spans="1:13" x14ac:dyDescent="0.25">
      <c r="A8596">
        <v>541003</v>
      </c>
      <c r="B8596" s="58" t="s">
        <v>6716</v>
      </c>
      <c r="C8596" s="58" t="s">
        <v>423</v>
      </c>
      <c r="D8596" s="58" t="s">
        <v>851</v>
      </c>
      <c r="E8596" s="58">
        <v>750</v>
      </c>
      <c r="F8596" s="58">
        <v>12</v>
      </c>
      <c r="G8596" s="59">
        <v>10</v>
      </c>
      <c r="H8596" s="58" t="s">
        <v>483</v>
      </c>
      <c r="I8596" s="59">
        <v>16.989999999999998</v>
      </c>
      <c r="J8596">
        <v>1</v>
      </c>
      <c r="K8596" s="191"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5.86</v>
      </c>
      <c r="L8596" s="192" t="str">
        <f t="shared" si="134"/>
        <v>Wine750</v>
      </c>
      <c r="M8596" s="191">
        <f>VLOOKUP(L8596,'Slope %'!C:D,2,0)</f>
        <v>0.1</v>
      </c>
    </row>
    <row r="8597" spans="1:13" x14ac:dyDescent="0.25">
      <c r="A8597">
        <v>541193</v>
      </c>
      <c r="B8597" s="58" t="s">
        <v>6717</v>
      </c>
      <c r="C8597" s="58" t="s">
        <v>423</v>
      </c>
      <c r="D8597" s="58" t="s">
        <v>473</v>
      </c>
      <c r="E8597" s="58">
        <v>750</v>
      </c>
      <c r="F8597" s="58">
        <v>12</v>
      </c>
      <c r="G8597" s="59">
        <v>13.5</v>
      </c>
      <c r="H8597" s="58" t="s">
        <v>425</v>
      </c>
      <c r="I8597" s="59">
        <v>24.99</v>
      </c>
      <c r="J8597">
        <v>1</v>
      </c>
      <c r="K8597" s="191"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7.9</v>
      </c>
      <c r="L8597" s="192" t="str">
        <f t="shared" si="134"/>
        <v>Wine750</v>
      </c>
      <c r="M8597" s="191">
        <f>VLOOKUP(L8597,'Slope %'!C:D,2,0)</f>
        <v>0.1</v>
      </c>
    </row>
    <row r="8598" spans="1:13" x14ac:dyDescent="0.25">
      <c r="A8598">
        <v>543876</v>
      </c>
      <c r="B8598" s="58" t="s">
        <v>6718</v>
      </c>
      <c r="C8598" s="58" t="s">
        <v>423</v>
      </c>
      <c r="D8598" s="58" t="s">
        <v>495</v>
      </c>
      <c r="E8598" s="58">
        <v>750</v>
      </c>
      <c r="F8598" s="58">
        <v>12</v>
      </c>
      <c r="G8598" s="59">
        <v>14</v>
      </c>
      <c r="H8598" s="58" t="s">
        <v>474</v>
      </c>
      <c r="I8598" s="59">
        <v>17.989999999999998</v>
      </c>
      <c r="J8598">
        <v>1</v>
      </c>
      <c r="K8598" s="191"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8.1999999999999993</v>
      </c>
      <c r="L8598" s="192" t="str">
        <f t="shared" si="134"/>
        <v>Wine750</v>
      </c>
      <c r="M8598" s="191">
        <f>VLOOKUP(L8598,'Slope %'!C:D,2,0)</f>
        <v>0.1</v>
      </c>
    </row>
    <row r="8599" spans="1:13" x14ac:dyDescent="0.25">
      <c r="A8599">
        <v>543884</v>
      </c>
      <c r="B8599" s="58" t="s">
        <v>6719</v>
      </c>
      <c r="C8599" s="58" t="s">
        <v>423</v>
      </c>
      <c r="D8599" s="58" t="s">
        <v>476</v>
      </c>
      <c r="E8599" s="58">
        <v>750</v>
      </c>
      <c r="F8599" s="58">
        <v>12</v>
      </c>
      <c r="G8599" s="59">
        <v>14</v>
      </c>
      <c r="H8599" s="58" t="s">
        <v>474</v>
      </c>
      <c r="I8599" s="59">
        <v>17.989999999999998</v>
      </c>
      <c r="J8599">
        <v>1</v>
      </c>
      <c r="K8599" s="191"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8.1999999999999993</v>
      </c>
      <c r="L8599" s="192" t="str">
        <f t="shared" si="134"/>
        <v>Wine750</v>
      </c>
      <c r="M8599" s="191">
        <f>VLOOKUP(L8599,'Slope %'!C:D,2,0)</f>
        <v>0.1</v>
      </c>
    </row>
    <row r="8600" spans="1:13" x14ac:dyDescent="0.25">
      <c r="A8600">
        <v>545004</v>
      </c>
      <c r="B8600" s="58" t="s">
        <v>6720</v>
      </c>
      <c r="C8600" s="58" t="s">
        <v>423</v>
      </c>
      <c r="D8600" s="58" t="s">
        <v>473</v>
      </c>
      <c r="E8600" s="58">
        <v>750</v>
      </c>
      <c r="F8600" s="58">
        <v>12</v>
      </c>
      <c r="G8600" s="59">
        <v>13.7</v>
      </c>
      <c r="H8600" s="58" t="s">
        <v>586</v>
      </c>
      <c r="I8600" s="59">
        <v>29.99</v>
      </c>
      <c r="J8600">
        <v>1</v>
      </c>
      <c r="K8600" s="191"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8.02</v>
      </c>
      <c r="L8600" s="192" t="str">
        <f t="shared" si="134"/>
        <v>Wine750</v>
      </c>
      <c r="M8600" s="191">
        <f>VLOOKUP(L8600,'Slope %'!C:D,2,0)</f>
        <v>0.1</v>
      </c>
    </row>
    <row r="8601" spans="1:13" x14ac:dyDescent="0.25">
      <c r="A8601">
        <v>545319</v>
      </c>
      <c r="B8601" s="58" t="s">
        <v>6721</v>
      </c>
      <c r="C8601" s="58" t="s">
        <v>423</v>
      </c>
      <c r="D8601" s="58" t="s">
        <v>436</v>
      </c>
      <c r="E8601" s="58">
        <v>750</v>
      </c>
      <c r="F8601" s="58">
        <v>12</v>
      </c>
      <c r="G8601" s="59">
        <v>13</v>
      </c>
      <c r="H8601" s="58" t="s">
        <v>421</v>
      </c>
      <c r="I8601" s="59">
        <v>17.989999999999998</v>
      </c>
      <c r="J8601">
        <v>1</v>
      </c>
      <c r="K8601" s="191"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7.61</v>
      </c>
      <c r="L8601" s="192" t="str">
        <f t="shared" si="134"/>
        <v>Wine750</v>
      </c>
      <c r="M8601" s="191">
        <f>VLOOKUP(L8601,'Slope %'!C:D,2,0)</f>
        <v>0.1</v>
      </c>
    </row>
    <row r="8602" spans="1:13" x14ac:dyDescent="0.25">
      <c r="A8602">
        <v>545772</v>
      </c>
      <c r="B8602" s="58" t="s">
        <v>6635</v>
      </c>
      <c r="C8602" s="58" t="s">
        <v>423</v>
      </c>
      <c r="D8602" s="58" t="s">
        <v>639</v>
      </c>
      <c r="E8602" s="58">
        <v>750</v>
      </c>
      <c r="F8602" s="58">
        <v>12</v>
      </c>
      <c r="G8602" s="59">
        <v>12.5</v>
      </c>
      <c r="H8602" s="58" t="s">
        <v>586</v>
      </c>
      <c r="I8602" s="59">
        <v>13.99</v>
      </c>
      <c r="J8602">
        <v>1</v>
      </c>
      <c r="K8602" s="191"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7.32</v>
      </c>
      <c r="L8602" s="192" t="str">
        <f t="shared" si="134"/>
        <v>Wine750</v>
      </c>
      <c r="M8602" s="191">
        <f>VLOOKUP(L8602,'Slope %'!C:D,2,0)</f>
        <v>0.1</v>
      </c>
    </row>
    <row r="8603" spans="1:13" x14ac:dyDescent="0.25">
      <c r="A8603">
        <v>546127</v>
      </c>
      <c r="B8603" s="58" t="s">
        <v>6722</v>
      </c>
      <c r="C8603" s="58" t="s">
        <v>410</v>
      </c>
      <c r="D8603" s="58" t="s">
        <v>717</v>
      </c>
      <c r="E8603" s="58">
        <v>710</v>
      </c>
      <c r="F8603" s="58">
        <v>12</v>
      </c>
      <c r="G8603" s="59">
        <v>8</v>
      </c>
      <c r="H8603" s="58" t="s">
        <v>1283</v>
      </c>
      <c r="I8603" s="59">
        <v>4.43</v>
      </c>
      <c r="J8603">
        <v>1</v>
      </c>
      <c r="K8603" s="191"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4.43</v>
      </c>
      <c r="L8603" s="192" t="str">
        <f t="shared" si="134"/>
        <v>Beer710</v>
      </c>
      <c r="M8603" s="191">
        <f>VLOOKUP(L8603,'Slope %'!C:D,2,0)</f>
        <v>0.12</v>
      </c>
    </row>
    <row r="8604" spans="1:13" x14ac:dyDescent="0.25">
      <c r="A8604">
        <v>546127</v>
      </c>
      <c r="B8604" s="58" t="s">
        <v>6722</v>
      </c>
      <c r="C8604" s="58" t="s">
        <v>410</v>
      </c>
      <c r="D8604" s="58" t="s">
        <v>717</v>
      </c>
      <c r="E8604" s="58">
        <v>710</v>
      </c>
      <c r="F8604" s="58">
        <v>12</v>
      </c>
      <c r="G8604" s="59">
        <v>8</v>
      </c>
      <c r="H8604" s="58" t="s">
        <v>1283</v>
      </c>
      <c r="I8604" s="59">
        <v>4.43</v>
      </c>
      <c r="J8604">
        <v>1</v>
      </c>
      <c r="K8604" s="191"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4.43</v>
      </c>
      <c r="L8604" s="192" t="str">
        <f t="shared" si="134"/>
        <v>Beer710</v>
      </c>
      <c r="M8604" s="191">
        <f>VLOOKUP(L8604,'Slope %'!C:D,2,0)</f>
        <v>0.12</v>
      </c>
    </row>
    <row r="8605" spans="1:13" x14ac:dyDescent="0.25">
      <c r="A8605">
        <v>546366</v>
      </c>
      <c r="B8605" s="58" t="s">
        <v>6723</v>
      </c>
      <c r="C8605" s="58" t="s">
        <v>414</v>
      </c>
      <c r="D8605" s="58" t="s">
        <v>1475</v>
      </c>
      <c r="E8605" s="58">
        <v>500</v>
      </c>
      <c r="F8605" s="58">
        <v>6</v>
      </c>
      <c r="G8605" s="59">
        <v>51.4</v>
      </c>
      <c r="H8605" s="58" t="s">
        <v>3215</v>
      </c>
      <c r="I8605" s="59">
        <v>69.989999999999995</v>
      </c>
      <c r="J8605">
        <v>1</v>
      </c>
      <c r="K8605" s="191"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21.26</v>
      </c>
      <c r="L8605" s="192" t="str">
        <f t="shared" si="134"/>
        <v>Spirits500</v>
      </c>
      <c r="M8605" s="191">
        <f>VLOOKUP(L8605,'Slope %'!C:D,2,0)</f>
        <v>7.0000000000000007E-2</v>
      </c>
    </row>
    <row r="8606" spans="1:13" x14ac:dyDescent="0.25">
      <c r="A8606">
        <v>549337</v>
      </c>
      <c r="B8606" s="58" t="s">
        <v>6695</v>
      </c>
      <c r="C8606" s="58" t="s">
        <v>423</v>
      </c>
      <c r="D8606" s="58" t="s">
        <v>935</v>
      </c>
      <c r="E8606" s="58">
        <v>1500</v>
      </c>
      <c r="F8606" s="58">
        <v>6</v>
      </c>
      <c r="G8606" s="59">
        <v>6</v>
      </c>
      <c r="H8606" s="58" t="s">
        <v>451</v>
      </c>
      <c r="I8606" s="59">
        <v>20.99</v>
      </c>
      <c r="J8606">
        <v>1</v>
      </c>
      <c r="K8606" s="191"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7.03</v>
      </c>
      <c r="L8606" s="192" t="str">
        <f t="shared" si="134"/>
        <v>Wine1500</v>
      </c>
      <c r="M8606" s="191">
        <f>VLOOKUP(L8606,'Slope %'!C:D,2,0)</f>
        <v>7.0000000000000007E-2</v>
      </c>
    </row>
    <row r="8607" spans="1:13" x14ac:dyDescent="0.25">
      <c r="A8607">
        <v>549469</v>
      </c>
      <c r="B8607" s="58" t="s">
        <v>6724</v>
      </c>
      <c r="C8607" s="58" t="s">
        <v>423</v>
      </c>
      <c r="D8607" s="58" t="s">
        <v>935</v>
      </c>
      <c r="E8607" s="58">
        <v>750</v>
      </c>
      <c r="F8607" s="58">
        <v>12</v>
      </c>
      <c r="G8607" s="59">
        <v>6</v>
      </c>
      <c r="H8607" s="58" t="s">
        <v>451</v>
      </c>
      <c r="I8607" s="59">
        <v>10.99</v>
      </c>
      <c r="J8607">
        <v>1</v>
      </c>
      <c r="K8607" s="191"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3.51</v>
      </c>
      <c r="L8607" s="192" t="str">
        <f t="shared" si="134"/>
        <v>Wine750</v>
      </c>
      <c r="M8607" s="191">
        <f>VLOOKUP(L8607,'Slope %'!C:D,2,0)</f>
        <v>0.1</v>
      </c>
    </row>
    <row r="8608" spans="1:13" x14ac:dyDescent="0.25">
      <c r="A8608">
        <v>549642</v>
      </c>
      <c r="B8608" s="58" t="s">
        <v>6725</v>
      </c>
      <c r="C8608" s="58" t="s">
        <v>423</v>
      </c>
      <c r="D8608" s="58" t="s">
        <v>575</v>
      </c>
      <c r="E8608" s="58">
        <v>750</v>
      </c>
      <c r="F8608" s="58">
        <v>12</v>
      </c>
      <c r="G8608" s="59">
        <v>12</v>
      </c>
      <c r="H8608" s="58" t="s">
        <v>507</v>
      </c>
      <c r="I8608" s="59">
        <v>18.3</v>
      </c>
      <c r="J8608">
        <v>1</v>
      </c>
      <c r="K8608" s="191"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7.03</v>
      </c>
      <c r="L8608" s="192" t="str">
        <f t="shared" si="134"/>
        <v>Wine750</v>
      </c>
      <c r="M8608" s="191">
        <f>VLOOKUP(L8608,'Slope %'!C:D,2,0)</f>
        <v>0.1</v>
      </c>
    </row>
    <row r="8609" spans="1:13" x14ac:dyDescent="0.25">
      <c r="A8609">
        <v>550327</v>
      </c>
      <c r="B8609" s="58" t="s">
        <v>6726</v>
      </c>
      <c r="C8609" s="58" t="s">
        <v>423</v>
      </c>
      <c r="D8609" s="58" t="s">
        <v>495</v>
      </c>
      <c r="E8609" s="58">
        <v>750</v>
      </c>
      <c r="F8609" s="58">
        <v>12</v>
      </c>
      <c r="G8609" s="59">
        <v>13.5</v>
      </c>
      <c r="H8609" s="58" t="s">
        <v>496</v>
      </c>
      <c r="I8609" s="59">
        <v>28.99</v>
      </c>
      <c r="J8609">
        <v>1</v>
      </c>
      <c r="K8609" s="191"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7.9</v>
      </c>
      <c r="L8609" s="192" t="str">
        <f t="shared" si="134"/>
        <v>Wine750</v>
      </c>
      <c r="M8609" s="191">
        <f>VLOOKUP(L8609,'Slope %'!C:D,2,0)</f>
        <v>0.1</v>
      </c>
    </row>
    <row r="8610" spans="1:13" x14ac:dyDescent="0.25">
      <c r="A8610">
        <v>550715</v>
      </c>
      <c r="B8610" s="58" t="s">
        <v>736</v>
      </c>
      <c r="C8610" s="58" t="s">
        <v>414</v>
      </c>
      <c r="D8610" s="58" t="s">
        <v>415</v>
      </c>
      <c r="E8610" s="58">
        <v>750</v>
      </c>
      <c r="F8610" s="58">
        <v>12</v>
      </c>
      <c r="G8610" s="59">
        <v>40</v>
      </c>
      <c r="H8610" s="58" t="s">
        <v>534</v>
      </c>
      <c r="I8610" s="59">
        <v>29.39</v>
      </c>
      <c r="J8610">
        <v>1</v>
      </c>
      <c r="K8610" s="191"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23.42</v>
      </c>
      <c r="L8610" s="192" t="str">
        <f t="shared" si="134"/>
        <v>Spirits750</v>
      </c>
      <c r="M8610" s="191">
        <f>VLOOKUP(L8610,'Slope %'!C:D,2,0)</f>
        <v>7.0000000000000007E-2</v>
      </c>
    </row>
    <row r="8611" spans="1:13" x14ac:dyDescent="0.25">
      <c r="A8611">
        <v>550764</v>
      </c>
      <c r="B8611" s="58" t="s">
        <v>6727</v>
      </c>
      <c r="C8611" s="58" t="s">
        <v>410</v>
      </c>
      <c r="D8611" s="58" t="s">
        <v>411</v>
      </c>
      <c r="E8611" s="58">
        <v>710</v>
      </c>
      <c r="F8611" s="58">
        <v>12</v>
      </c>
      <c r="G8611" s="59">
        <v>4.5999999999999996</v>
      </c>
      <c r="H8611" s="58" t="s">
        <v>516</v>
      </c>
      <c r="I8611" s="59">
        <v>5.29</v>
      </c>
      <c r="J8611">
        <v>1</v>
      </c>
      <c r="K8611" s="191"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2.5499999999999998</v>
      </c>
      <c r="L8611" s="192" t="str">
        <f t="shared" si="134"/>
        <v>Beer710</v>
      </c>
      <c r="M8611" s="191">
        <f>VLOOKUP(L8611,'Slope %'!C:D,2,0)</f>
        <v>0.12</v>
      </c>
    </row>
    <row r="8612" spans="1:13" x14ac:dyDescent="0.25">
      <c r="A8612">
        <v>550764</v>
      </c>
      <c r="B8612" s="58" t="s">
        <v>6727</v>
      </c>
      <c r="C8612" s="58" t="s">
        <v>410</v>
      </c>
      <c r="D8612" s="58" t="s">
        <v>411</v>
      </c>
      <c r="E8612" s="58">
        <v>710</v>
      </c>
      <c r="F8612" s="58">
        <v>12</v>
      </c>
      <c r="G8612" s="59">
        <v>4.5999999999999996</v>
      </c>
      <c r="H8612" s="58" t="s">
        <v>516</v>
      </c>
      <c r="I8612" s="59">
        <v>5.29</v>
      </c>
      <c r="J8612">
        <v>1</v>
      </c>
      <c r="K8612" s="191"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2.5499999999999998</v>
      </c>
      <c r="L8612" s="192" t="str">
        <f t="shared" si="134"/>
        <v>Beer710</v>
      </c>
      <c r="M8612" s="191">
        <f>VLOOKUP(L8612,'Slope %'!C:D,2,0)</f>
        <v>0.12</v>
      </c>
    </row>
    <row r="8613" spans="1:13" x14ac:dyDescent="0.25">
      <c r="A8613">
        <v>551085</v>
      </c>
      <c r="B8613" s="58" t="s">
        <v>6728</v>
      </c>
      <c r="C8613" s="58" t="s">
        <v>423</v>
      </c>
      <c r="D8613" s="58" t="s">
        <v>1338</v>
      </c>
      <c r="E8613" s="58">
        <v>375</v>
      </c>
      <c r="F8613" s="58">
        <v>6</v>
      </c>
      <c r="G8613" s="59">
        <v>9.5</v>
      </c>
      <c r="H8613" s="58" t="s">
        <v>474</v>
      </c>
      <c r="I8613" s="59">
        <v>59.99</v>
      </c>
      <c r="J8613">
        <v>1</v>
      </c>
      <c r="K8613" s="191"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2.95</v>
      </c>
      <c r="L8613" s="192" t="str">
        <f t="shared" si="134"/>
        <v>Wine375</v>
      </c>
      <c r="M8613" s="191">
        <f>VLOOKUP(L8613,'Slope %'!C:D,2,0)</f>
        <v>0.12</v>
      </c>
    </row>
    <row r="8614" spans="1:13" x14ac:dyDescent="0.25">
      <c r="A8614">
        <v>552554</v>
      </c>
      <c r="B8614" s="58" t="s">
        <v>6729</v>
      </c>
      <c r="C8614" s="58" t="s">
        <v>410</v>
      </c>
      <c r="D8614" s="58" t="s">
        <v>411</v>
      </c>
      <c r="E8614" s="58">
        <v>4260</v>
      </c>
      <c r="F8614" s="58">
        <v>1</v>
      </c>
      <c r="G8614" s="59">
        <v>4.7</v>
      </c>
      <c r="H8614" s="58" t="s">
        <v>412</v>
      </c>
      <c r="I8614" s="59">
        <v>28.99</v>
      </c>
      <c r="J8614">
        <v>12</v>
      </c>
      <c r="K8614" s="191"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15.63</v>
      </c>
      <c r="L8614" s="192" t="str">
        <f t="shared" si="134"/>
        <v>Beer4260</v>
      </c>
      <c r="M8614" s="191">
        <f>VLOOKUP(L8614,'Slope %'!C:D,2,0)</f>
        <v>7.0000000000000007E-2</v>
      </c>
    </row>
    <row r="8615" spans="1:13" x14ac:dyDescent="0.25">
      <c r="A8615">
        <v>552554</v>
      </c>
      <c r="B8615" s="58" t="s">
        <v>6729</v>
      </c>
      <c r="C8615" s="58" t="s">
        <v>410</v>
      </c>
      <c r="D8615" s="58" t="s">
        <v>411</v>
      </c>
      <c r="E8615" s="58">
        <v>4260</v>
      </c>
      <c r="F8615" s="58">
        <v>1</v>
      </c>
      <c r="G8615" s="59">
        <v>4.7</v>
      </c>
      <c r="H8615" s="58" t="s">
        <v>412</v>
      </c>
      <c r="I8615" s="59">
        <v>28.99</v>
      </c>
      <c r="J8615">
        <v>12</v>
      </c>
      <c r="K8615" s="191"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15.63</v>
      </c>
      <c r="L8615" s="192" t="str">
        <f t="shared" si="134"/>
        <v>Beer4260</v>
      </c>
      <c r="M8615" s="191">
        <f>VLOOKUP(L8615,'Slope %'!C:D,2,0)</f>
        <v>7.0000000000000007E-2</v>
      </c>
    </row>
    <row r="8616" spans="1:13" x14ac:dyDescent="0.25">
      <c r="A8616">
        <v>554469</v>
      </c>
      <c r="B8616" s="58" t="s">
        <v>6730</v>
      </c>
      <c r="C8616" s="58" t="s">
        <v>410</v>
      </c>
      <c r="D8616" s="58" t="s">
        <v>1902</v>
      </c>
      <c r="E8616" s="58">
        <v>3520</v>
      </c>
      <c r="F8616" s="58">
        <v>3</v>
      </c>
      <c r="G8616" s="59">
        <v>4.2</v>
      </c>
      <c r="H8616" s="58" t="s">
        <v>419</v>
      </c>
      <c r="I8616" s="59">
        <v>24.49</v>
      </c>
      <c r="J8616">
        <v>8</v>
      </c>
      <c r="K8616" s="191"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11.54</v>
      </c>
      <c r="L8616" s="192" t="str">
        <f t="shared" si="134"/>
        <v>Beer3520</v>
      </c>
      <c r="M8616" s="191">
        <f>VLOOKUP(L8616,'Slope %'!C:D,2,0)</f>
        <v>7.0000000000000007E-2</v>
      </c>
    </row>
    <row r="8617" spans="1:13" x14ac:dyDescent="0.25">
      <c r="A8617">
        <v>554469</v>
      </c>
      <c r="B8617" s="58" t="s">
        <v>6730</v>
      </c>
      <c r="C8617" s="58" t="s">
        <v>410</v>
      </c>
      <c r="D8617" s="58" t="s">
        <v>1902</v>
      </c>
      <c r="E8617" s="58">
        <v>3520</v>
      </c>
      <c r="F8617" s="58">
        <v>3</v>
      </c>
      <c r="G8617" s="59">
        <v>4.2</v>
      </c>
      <c r="H8617" s="58" t="s">
        <v>419</v>
      </c>
      <c r="I8617" s="59">
        <v>24.49</v>
      </c>
      <c r="J8617">
        <v>8</v>
      </c>
      <c r="K8617" s="191"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11.54</v>
      </c>
      <c r="L8617" s="192" t="str">
        <f t="shared" si="134"/>
        <v>Beer3520</v>
      </c>
      <c r="M8617" s="191">
        <f>VLOOKUP(L8617,'Slope %'!C:D,2,0)</f>
        <v>7.0000000000000007E-2</v>
      </c>
    </row>
    <row r="8618" spans="1:13" x14ac:dyDescent="0.25">
      <c r="A8618">
        <v>557108</v>
      </c>
      <c r="B8618" s="58" t="s">
        <v>6731</v>
      </c>
      <c r="C8618" s="58" t="s">
        <v>414</v>
      </c>
      <c r="D8618" s="58" t="s">
        <v>636</v>
      </c>
      <c r="E8618" s="58">
        <v>750</v>
      </c>
      <c r="F8618" s="58">
        <v>12</v>
      </c>
      <c r="G8618" s="59">
        <v>40</v>
      </c>
      <c r="H8618" s="58" t="s">
        <v>448</v>
      </c>
      <c r="I8618" s="59">
        <v>37.99</v>
      </c>
      <c r="J8618">
        <v>1</v>
      </c>
      <c r="K8618" s="191"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23.42</v>
      </c>
      <c r="L8618" s="192" t="str">
        <f t="shared" si="134"/>
        <v>Spirits750</v>
      </c>
      <c r="M8618" s="191">
        <f>VLOOKUP(L8618,'Slope %'!C:D,2,0)</f>
        <v>7.0000000000000007E-2</v>
      </c>
    </row>
    <row r="8619" spans="1:13" x14ac:dyDescent="0.25">
      <c r="A8619">
        <v>557256</v>
      </c>
      <c r="B8619" s="58" t="s">
        <v>6732</v>
      </c>
      <c r="C8619" s="58" t="s">
        <v>423</v>
      </c>
      <c r="D8619" s="58" t="s">
        <v>598</v>
      </c>
      <c r="E8619" s="58">
        <v>1000</v>
      </c>
      <c r="F8619" s="58">
        <v>12</v>
      </c>
      <c r="G8619" s="59">
        <v>13</v>
      </c>
      <c r="H8619" s="58" t="s">
        <v>437</v>
      </c>
      <c r="I8619" s="59">
        <v>15.99</v>
      </c>
      <c r="J8619">
        <v>1</v>
      </c>
      <c r="K8619" s="191"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10.15</v>
      </c>
      <c r="L8619" s="192" t="str">
        <f t="shared" si="134"/>
        <v>Wine1000</v>
      </c>
      <c r="M8619" s="191">
        <f>VLOOKUP(L8619,'Slope %'!C:D,2,0)</f>
        <v>7.0000000000000007E-2</v>
      </c>
    </row>
    <row r="8620" spans="1:13" x14ac:dyDescent="0.25">
      <c r="A8620">
        <v>558452</v>
      </c>
      <c r="B8620" s="58" t="s">
        <v>6733</v>
      </c>
      <c r="C8620" s="58" t="s">
        <v>423</v>
      </c>
      <c r="D8620" s="58" t="s">
        <v>1338</v>
      </c>
      <c r="E8620" s="58">
        <v>375</v>
      </c>
      <c r="F8620" s="58">
        <v>6</v>
      </c>
      <c r="G8620" s="59">
        <v>9</v>
      </c>
      <c r="H8620" s="58" t="s">
        <v>474</v>
      </c>
      <c r="I8620" s="59">
        <v>49.99</v>
      </c>
      <c r="J8620">
        <v>1</v>
      </c>
      <c r="K8620" s="191"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2.79</v>
      </c>
      <c r="L8620" s="192" t="str">
        <f t="shared" si="134"/>
        <v>Wine375</v>
      </c>
      <c r="M8620" s="191">
        <f>VLOOKUP(L8620,'Slope %'!C:D,2,0)</f>
        <v>0.12</v>
      </c>
    </row>
    <row r="8621" spans="1:13" x14ac:dyDescent="0.25">
      <c r="A8621">
        <v>558825</v>
      </c>
      <c r="B8621" s="58" t="s">
        <v>6734</v>
      </c>
      <c r="C8621" s="58" t="s">
        <v>423</v>
      </c>
      <c r="D8621" s="58" t="s">
        <v>711</v>
      </c>
      <c r="E8621" s="58">
        <v>750</v>
      </c>
      <c r="F8621" s="58">
        <v>6</v>
      </c>
      <c r="G8621" s="59">
        <v>12</v>
      </c>
      <c r="H8621" s="58" t="s">
        <v>586</v>
      </c>
      <c r="I8621" s="59">
        <v>39.99</v>
      </c>
      <c r="J8621">
        <v>1</v>
      </c>
      <c r="K8621" s="191"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7.03</v>
      </c>
      <c r="L8621" s="192" t="str">
        <f t="shared" si="134"/>
        <v>Wine750</v>
      </c>
      <c r="M8621" s="191">
        <f>VLOOKUP(L8621,'Slope %'!C:D,2,0)</f>
        <v>0.1</v>
      </c>
    </row>
    <row r="8622" spans="1:13" x14ac:dyDescent="0.25">
      <c r="A8622">
        <v>558999</v>
      </c>
      <c r="B8622" s="58" t="s">
        <v>6735</v>
      </c>
      <c r="C8622" s="58" t="s">
        <v>423</v>
      </c>
      <c r="D8622" s="58" t="s">
        <v>444</v>
      </c>
      <c r="E8622" s="58">
        <v>375</v>
      </c>
      <c r="F8622" s="58">
        <v>12</v>
      </c>
      <c r="G8622" s="59">
        <v>17</v>
      </c>
      <c r="H8622" s="58" t="s">
        <v>841</v>
      </c>
      <c r="I8622" s="59">
        <v>18.989999999999998</v>
      </c>
      <c r="J8622">
        <v>1</v>
      </c>
      <c r="K8622" s="191"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5.27</v>
      </c>
      <c r="L8622" s="192" t="str">
        <f t="shared" si="134"/>
        <v>Wine375</v>
      </c>
      <c r="M8622" s="191">
        <f>VLOOKUP(L8622,'Slope %'!C:D,2,0)</f>
        <v>0.12</v>
      </c>
    </row>
    <row r="8623" spans="1:13" x14ac:dyDescent="0.25">
      <c r="A8623">
        <v>559302</v>
      </c>
      <c r="B8623" s="58" t="s">
        <v>6736</v>
      </c>
      <c r="C8623" s="58" t="s">
        <v>423</v>
      </c>
      <c r="D8623" s="58" t="s">
        <v>1338</v>
      </c>
      <c r="E8623" s="58">
        <v>50</v>
      </c>
      <c r="F8623" s="58">
        <v>48</v>
      </c>
      <c r="G8623" s="59">
        <v>9.5</v>
      </c>
      <c r="H8623" s="58" t="s">
        <v>474</v>
      </c>
      <c r="I8623" s="59">
        <v>8.99</v>
      </c>
      <c r="J8623">
        <v>1</v>
      </c>
      <c r="K8623" s="191"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0.73</v>
      </c>
      <c r="L8623" s="192" t="str">
        <f t="shared" si="134"/>
        <v>Wine50</v>
      </c>
      <c r="M8623" s="191">
        <f>VLOOKUP(L8623,'Slope %'!C:D,2,0)</f>
        <v>0.12</v>
      </c>
    </row>
    <row r="8624" spans="1:13" x14ac:dyDescent="0.25">
      <c r="A8624">
        <v>560474</v>
      </c>
      <c r="B8624" s="58" t="s">
        <v>6737</v>
      </c>
      <c r="C8624" s="58" t="s">
        <v>414</v>
      </c>
      <c r="D8624" s="58" t="s">
        <v>463</v>
      </c>
      <c r="E8624" s="58">
        <v>750</v>
      </c>
      <c r="F8624" s="58">
        <v>6</v>
      </c>
      <c r="G8624" s="59">
        <v>46</v>
      </c>
      <c r="H8624" s="58" t="s">
        <v>437</v>
      </c>
      <c r="I8624" s="59">
        <v>129.99</v>
      </c>
      <c r="J8624">
        <v>1</v>
      </c>
      <c r="K8624" s="191"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26.93</v>
      </c>
      <c r="L8624" s="192" t="str">
        <f t="shared" si="134"/>
        <v>Spirits750</v>
      </c>
      <c r="M8624" s="191">
        <f>VLOOKUP(L8624,'Slope %'!C:D,2,0)</f>
        <v>7.0000000000000007E-2</v>
      </c>
    </row>
    <row r="8625" spans="1:13" x14ac:dyDescent="0.25">
      <c r="A8625">
        <v>562892</v>
      </c>
      <c r="B8625" s="58" t="s">
        <v>6738</v>
      </c>
      <c r="C8625" s="58" t="s">
        <v>423</v>
      </c>
      <c r="D8625" s="58" t="s">
        <v>430</v>
      </c>
      <c r="E8625" s="58">
        <v>750</v>
      </c>
      <c r="F8625" s="58">
        <v>6</v>
      </c>
      <c r="G8625" s="59">
        <v>13.5</v>
      </c>
      <c r="H8625" s="58" t="s">
        <v>431</v>
      </c>
      <c r="I8625" s="59">
        <v>50.99</v>
      </c>
      <c r="J8625">
        <v>1</v>
      </c>
      <c r="K8625" s="191"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7.9</v>
      </c>
      <c r="L8625" s="192" t="str">
        <f t="shared" si="134"/>
        <v>Wine750</v>
      </c>
      <c r="M8625" s="191">
        <f>VLOOKUP(L8625,'Slope %'!C:D,2,0)</f>
        <v>0.1</v>
      </c>
    </row>
    <row r="8626" spans="1:13" x14ac:dyDescent="0.25">
      <c r="A8626">
        <v>563338</v>
      </c>
      <c r="B8626" s="58" t="s">
        <v>6739</v>
      </c>
      <c r="C8626" s="58" t="s">
        <v>423</v>
      </c>
      <c r="D8626" s="58" t="s">
        <v>787</v>
      </c>
      <c r="E8626" s="58">
        <v>750</v>
      </c>
      <c r="F8626" s="58">
        <v>6</v>
      </c>
      <c r="G8626" s="59">
        <v>12.5</v>
      </c>
      <c r="H8626" s="58" t="s">
        <v>437</v>
      </c>
      <c r="I8626" s="59">
        <v>93.99</v>
      </c>
      <c r="J8626">
        <v>1</v>
      </c>
      <c r="K8626" s="191"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7.32</v>
      </c>
      <c r="L8626" s="192" t="str">
        <f t="shared" si="134"/>
        <v>Wine750</v>
      </c>
      <c r="M8626" s="191">
        <f>VLOOKUP(L8626,'Slope %'!C:D,2,0)</f>
        <v>0.1</v>
      </c>
    </row>
    <row r="8627" spans="1:13" x14ac:dyDescent="0.25">
      <c r="A8627">
        <v>563601</v>
      </c>
      <c r="B8627" s="58" t="s">
        <v>6740</v>
      </c>
      <c r="C8627" s="58" t="s">
        <v>410</v>
      </c>
      <c r="D8627" s="58" t="s">
        <v>677</v>
      </c>
      <c r="E8627" s="58">
        <v>500</v>
      </c>
      <c r="F8627" s="58">
        <v>24</v>
      </c>
      <c r="G8627" s="59">
        <v>5</v>
      </c>
      <c r="H8627" s="58" t="s">
        <v>684</v>
      </c>
      <c r="I8627" s="59">
        <v>3.99</v>
      </c>
      <c r="J8627">
        <v>1</v>
      </c>
      <c r="K8627" s="191"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1.95</v>
      </c>
      <c r="L8627" s="192" t="str">
        <f t="shared" si="134"/>
        <v>Beer500</v>
      </c>
      <c r="M8627" s="191">
        <f>VLOOKUP(L8627,'Slope %'!C:D,2,0)</f>
        <v>0.12</v>
      </c>
    </row>
    <row r="8628" spans="1:13" x14ac:dyDescent="0.25">
      <c r="A8628">
        <v>564674</v>
      </c>
      <c r="B8628" s="58" t="s">
        <v>6741</v>
      </c>
      <c r="C8628" s="58" t="s">
        <v>423</v>
      </c>
      <c r="D8628" s="58" t="s">
        <v>436</v>
      </c>
      <c r="E8628" s="58">
        <v>750</v>
      </c>
      <c r="F8628" s="58">
        <v>12</v>
      </c>
      <c r="G8628" s="59">
        <v>12</v>
      </c>
      <c r="H8628" s="58" t="s">
        <v>483</v>
      </c>
      <c r="I8628" s="59">
        <v>16.989999999999998</v>
      </c>
      <c r="J8628">
        <v>1</v>
      </c>
      <c r="K8628" s="191"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7.03</v>
      </c>
      <c r="L8628" s="192" t="str">
        <f t="shared" si="134"/>
        <v>Wine750</v>
      </c>
      <c r="M8628" s="191">
        <f>VLOOKUP(L8628,'Slope %'!C:D,2,0)</f>
        <v>0.1</v>
      </c>
    </row>
    <row r="8629" spans="1:13" x14ac:dyDescent="0.25">
      <c r="A8629">
        <v>566174</v>
      </c>
      <c r="B8629" s="58" t="s">
        <v>6742</v>
      </c>
      <c r="C8629" s="58" t="s">
        <v>423</v>
      </c>
      <c r="D8629" s="58" t="s">
        <v>510</v>
      </c>
      <c r="E8629" s="58">
        <v>500</v>
      </c>
      <c r="F8629" s="58">
        <v>12</v>
      </c>
      <c r="G8629" s="59">
        <v>20</v>
      </c>
      <c r="H8629" s="58" t="s">
        <v>511</v>
      </c>
      <c r="I8629" s="59">
        <v>29.99</v>
      </c>
      <c r="J8629">
        <v>1</v>
      </c>
      <c r="K8629" s="191"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8.27</v>
      </c>
      <c r="L8629" s="192" t="str">
        <f t="shared" si="134"/>
        <v>Wine500</v>
      </c>
      <c r="M8629" s="191">
        <f>VLOOKUP(L8629,'Slope %'!C:D,2,0)</f>
        <v>0.1</v>
      </c>
    </row>
    <row r="8630" spans="1:13" x14ac:dyDescent="0.25">
      <c r="A8630">
        <v>566182</v>
      </c>
      <c r="B8630" s="58" t="s">
        <v>6743</v>
      </c>
      <c r="C8630" s="58" t="s">
        <v>414</v>
      </c>
      <c r="D8630" s="58" t="s">
        <v>663</v>
      </c>
      <c r="E8630" s="58">
        <v>750</v>
      </c>
      <c r="F8630" s="58">
        <v>12</v>
      </c>
      <c r="G8630" s="59">
        <v>35</v>
      </c>
      <c r="H8630" s="58" t="s">
        <v>419</v>
      </c>
      <c r="I8630" s="59">
        <v>28.99</v>
      </c>
      <c r="J8630">
        <v>1</v>
      </c>
      <c r="K8630" s="191"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20.49</v>
      </c>
      <c r="L8630" s="192" t="str">
        <f t="shared" si="134"/>
        <v>Spirits750</v>
      </c>
      <c r="M8630" s="191">
        <f>VLOOKUP(L8630,'Slope %'!C:D,2,0)</f>
        <v>7.0000000000000007E-2</v>
      </c>
    </row>
    <row r="8631" spans="1:13" x14ac:dyDescent="0.25">
      <c r="A8631">
        <v>566836</v>
      </c>
      <c r="B8631" s="58" t="s">
        <v>6744</v>
      </c>
      <c r="C8631" s="58" t="s">
        <v>423</v>
      </c>
      <c r="D8631" s="58" t="s">
        <v>4456</v>
      </c>
      <c r="E8631" s="58">
        <v>750</v>
      </c>
      <c r="F8631" s="58">
        <v>12</v>
      </c>
      <c r="G8631" s="59">
        <v>13</v>
      </c>
      <c r="H8631" s="58" t="s">
        <v>483</v>
      </c>
      <c r="I8631" s="59">
        <v>12.99</v>
      </c>
      <c r="J8631">
        <v>1</v>
      </c>
      <c r="K8631" s="191"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7.61</v>
      </c>
      <c r="L8631" s="192" t="str">
        <f t="shared" si="134"/>
        <v>Wine750</v>
      </c>
      <c r="M8631" s="191">
        <f>VLOOKUP(L8631,'Slope %'!C:D,2,0)</f>
        <v>0.1</v>
      </c>
    </row>
    <row r="8632" spans="1:13" x14ac:dyDescent="0.25">
      <c r="A8632">
        <v>566844</v>
      </c>
      <c r="B8632" s="58" t="s">
        <v>6745</v>
      </c>
      <c r="C8632" s="58" t="s">
        <v>423</v>
      </c>
      <c r="D8632" s="58" t="s">
        <v>436</v>
      </c>
      <c r="E8632" s="58">
        <v>750</v>
      </c>
      <c r="F8632" s="58">
        <v>12</v>
      </c>
      <c r="G8632" s="59">
        <v>13</v>
      </c>
      <c r="H8632" s="58" t="s">
        <v>521</v>
      </c>
      <c r="I8632" s="59">
        <v>36.99</v>
      </c>
      <c r="J8632">
        <v>1</v>
      </c>
      <c r="K8632" s="191"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7.61</v>
      </c>
      <c r="L8632" s="192" t="str">
        <f t="shared" si="134"/>
        <v>Wine750</v>
      </c>
      <c r="M8632" s="191">
        <f>VLOOKUP(L8632,'Slope %'!C:D,2,0)</f>
        <v>0.1</v>
      </c>
    </row>
    <row r="8633" spans="1:13" x14ac:dyDescent="0.25">
      <c r="A8633">
        <v>567537</v>
      </c>
      <c r="B8633" s="58" t="s">
        <v>6746</v>
      </c>
      <c r="C8633" s="58" t="s">
        <v>423</v>
      </c>
      <c r="D8633" s="58" t="s">
        <v>473</v>
      </c>
      <c r="E8633" s="58">
        <v>750</v>
      </c>
      <c r="F8633" s="58">
        <v>12</v>
      </c>
      <c r="G8633" s="59">
        <v>12.5</v>
      </c>
      <c r="H8633" s="58" t="s">
        <v>425</v>
      </c>
      <c r="I8633" s="59">
        <v>39.99</v>
      </c>
      <c r="J8633">
        <v>1</v>
      </c>
      <c r="K8633" s="191"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7.32</v>
      </c>
      <c r="L8633" s="192" t="str">
        <f t="shared" si="134"/>
        <v>Wine750</v>
      </c>
      <c r="M8633" s="191">
        <f>VLOOKUP(L8633,'Slope %'!C:D,2,0)</f>
        <v>0.1</v>
      </c>
    </row>
    <row r="8634" spans="1:13" x14ac:dyDescent="0.25">
      <c r="A8634">
        <v>567859</v>
      </c>
      <c r="B8634" s="58" t="s">
        <v>2193</v>
      </c>
      <c r="C8634" s="58" t="s">
        <v>414</v>
      </c>
      <c r="D8634" s="58" t="s">
        <v>549</v>
      </c>
      <c r="E8634" s="58">
        <v>750</v>
      </c>
      <c r="F8634" s="58">
        <v>12</v>
      </c>
      <c r="G8634" s="59">
        <v>35</v>
      </c>
      <c r="H8634" s="58" t="s">
        <v>428</v>
      </c>
      <c r="I8634" s="59">
        <v>29.99</v>
      </c>
      <c r="J8634">
        <v>1</v>
      </c>
      <c r="K8634" s="191"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20.49</v>
      </c>
      <c r="L8634" s="192" t="str">
        <f t="shared" si="134"/>
        <v>Spirits750</v>
      </c>
      <c r="M8634" s="191">
        <f>VLOOKUP(L8634,'Slope %'!C:D,2,0)</f>
        <v>7.0000000000000007E-2</v>
      </c>
    </row>
    <row r="8635" spans="1:13" x14ac:dyDescent="0.25">
      <c r="A8635">
        <v>568576</v>
      </c>
      <c r="B8635" s="58" t="s">
        <v>6747</v>
      </c>
      <c r="C8635" s="58" t="s">
        <v>414</v>
      </c>
      <c r="D8635" s="58" t="s">
        <v>536</v>
      </c>
      <c r="E8635" s="58">
        <v>750</v>
      </c>
      <c r="F8635" s="58">
        <v>12</v>
      </c>
      <c r="G8635" s="59">
        <v>55</v>
      </c>
      <c r="H8635" s="58" t="s">
        <v>608</v>
      </c>
      <c r="I8635" s="59">
        <v>56.99</v>
      </c>
      <c r="J8635">
        <v>1</v>
      </c>
      <c r="K8635" s="191"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32.200000000000003</v>
      </c>
      <c r="L8635" s="192" t="str">
        <f t="shared" si="134"/>
        <v>Spirits750</v>
      </c>
      <c r="M8635" s="191">
        <f>VLOOKUP(L8635,'Slope %'!C:D,2,0)</f>
        <v>7.0000000000000007E-2</v>
      </c>
    </row>
    <row r="8636" spans="1:13" x14ac:dyDescent="0.25">
      <c r="A8636">
        <v>569434</v>
      </c>
      <c r="B8636" s="58" t="s">
        <v>6748</v>
      </c>
      <c r="C8636" s="58" t="s">
        <v>423</v>
      </c>
      <c r="D8636" s="58" t="s">
        <v>436</v>
      </c>
      <c r="E8636" s="58">
        <v>750</v>
      </c>
      <c r="F8636" s="58">
        <v>12</v>
      </c>
      <c r="G8636" s="59">
        <v>13</v>
      </c>
      <c r="H8636" s="58" t="s">
        <v>521</v>
      </c>
      <c r="I8636" s="59">
        <v>26.99</v>
      </c>
      <c r="J8636">
        <v>1</v>
      </c>
      <c r="K8636" s="191"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7.61</v>
      </c>
      <c r="L8636" s="192" t="str">
        <f t="shared" si="134"/>
        <v>Wine750</v>
      </c>
      <c r="M8636" s="191">
        <f>VLOOKUP(L8636,'Slope %'!C:D,2,0)</f>
        <v>0.1</v>
      </c>
    </row>
    <row r="8637" spans="1:13" x14ac:dyDescent="0.25">
      <c r="A8637">
        <v>572313</v>
      </c>
      <c r="B8637" s="58" t="s">
        <v>6749</v>
      </c>
      <c r="C8637" s="58" t="s">
        <v>410</v>
      </c>
      <c r="D8637" s="58" t="s">
        <v>411</v>
      </c>
      <c r="E8637" s="58">
        <v>500</v>
      </c>
      <c r="F8637" s="58">
        <v>24</v>
      </c>
      <c r="G8637" s="59">
        <v>5</v>
      </c>
      <c r="H8637" s="58" t="s">
        <v>563</v>
      </c>
      <c r="I8637" s="59">
        <v>3.79</v>
      </c>
      <c r="J8637">
        <v>1</v>
      </c>
      <c r="K8637" s="191"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1.95</v>
      </c>
      <c r="L8637" s="192" t="str">
        <f t="shared" si="134"/>
        <v>Beer500</v>
      </c>
      <c r="M8637" s="191">
        <f>VLOOKUP(L8637,'Slope %'!C:D,2,0)</f>
        <v>0.12</v>
      </c>
    </row>
    <row r="8638" spans="1:13" x14ac:dyDescent="0.25">
      <c r="A8638">
        <v>572313</v>
      </c>
      <c r="B8638" s="58" t="s">
        <v>6749</v>
      </c>
      <c r="C8638" s="58" t="s">
        <v>410</v>
      </c>
      <c r="D8638" s="58" t="s">
        <v>411</v>
      </c>
      <c r="E8638" s="58">
        <v>500</v>
      </c>
      <c r="F8638" s="58">
        <v>24</v>
      </c>
      <c r="G8638" s="59">
        <v>5</v>
      </c>
      <c r="H8638" s="58" t="s">
        <v>563</v>
      </c>
      <c r="I8638" s="59">
        <v>3.79</v>
      </c>
      <c r="J8638">
        <v>1</v>
      </c>
      <c r="K8638" s="191"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1.95</v>
      </c>
      <c r="L8638" s="192" t="str">
        <f t="shared" si="134"/>
        <v>Beer500</v>
      </c>
      <c r="M8638" s="191">
        <f>VLOOKUP(L8638,'Slope %'!C:D,2,0)</f>
        <v>0.12</v>
      </c>
    </row>
    <row r="8639" spans="1:13" x14ac:dyDescent="0.25">
      <c r="A8639">
        <v>572875</v>
      </c>
      <c r="B8639" s="58" t="s">
        <v>6750</v>
      </c>
      <c r="C8639" s="58" t="s">
        <v>423</v>
      </c>
      <c r="D8639" s="58" t="s">
        <v>538</v>
      </c>
      <c r="E8639" s="58">
        <v>750</v>
      </c>
      <c r="F8639" s="58">
        <v>12</v>
      </c>
      <c r="G8639" s="59">
        <v>14.5</v>
      </c>
      <c r="H8639" s="58" t="s">
        <v>421</v>
      </c>
      <c r="I8639" s="59">
        <v>23.99</v>
      </c>
      <c r="J8639">
        <v>1</v>
      </c>
      <c r="K8639" s="191"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8.49</v>
      </c>
      <c r="L8639" s="192" t="str">
        <f t="shared" si="134"/>
        <v>Wine750</v>
      </c>
      <c r="M8639" s="191">
        <f>VLOOKUP(L8639,'Slope %'!C:D,2,0)</f>
        <v>0.1</v>
      </c>
    </row>
    <row r="8640" spans="1:13" x14ac:dyDescent="0.25">
      <c r="A8640">
        <v>574152</v>
      </c>
      <c r="B8640" s="58" t="s">
        <v>6751</v>
      </c>
      <c r="C8640" s="58" t="s">
        <v>414</v>
      </c>
      <c r="D8640" s="58" t="s">
        <v>663</v>
      </c>
      <c r="E8640" s="58">
        <v>750</v>
      </c>
      <c r="F8640" s="58">
        <v>6</v>
      </c>
      <c r="G8640" s="59">
        <v>40</v>
      </c>
      <c r="H8640" s="58" t="s">
        <v>428</v>
      </c>
      <c r="I8640" s="59">
        <v>49.99</v>
      </c>
      <c r="J8640">
        <v>1</v>
      </c>
      <c r="K8640" s="191"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23.42</v>
      </c>
      <c r="L8640" s="192" t="str">
        <f t="shared" si="134"/>
        <v>Spirits750</v>
      </c>
      <c r="M8640" s="191">
        <f>VLOOKUP(L8640,'Slope %'!C:D,2,0)</f>
        <v>7.0000000000000007E-2</v>
      </c>
    </row>
    <row r="8641" spans="1:13" x14ac:dyDescent="0.25">
      <c r="A8641">
        <v>576751</v>
      </c>
      <c r="B8641" s="58" t="s">
        <v>6752</v>
      </c>
      <c r="C8641" s="58" t="s">
        <v>423</v>
      </c>
      <c r="D8641" s="58" t="s">
        <v>495</v>
      </c>
      <c r="E8641" s="58">
        <v>750</v>
      </c>
      <c r="F8641" s="58">
        <v>12</v>
      </c>
      <c r="G8641" s="59">
        <v>15</v>
      </c>
      <c r="H8641" s="58" t="s">
        <v>425</v>
      </c>
      <c r="I8641" s="59">
        <v>24.99</v>
      </c>
      <c r="J8641">
        <v>1</v>
      </c>
      <c r="K8641" s="191"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8.7799999999999994</v>
      </c>
      <c r="L8641" s="192" t="str">
        <f t="shared" si="134"/>
        <v>Wine750</v>
      </c>
      <c r="M8641" s="191">
        <f>VLOOKUP(L8641,'Slope %'!C:D,2,0)</f>
        <v>0.1</v>
      </c>
    </row>
    <row r="8642" spans="1:13" x14ac:dyDescent="0.25">
      <c r="A8642">
        <v>577080</v>
      </c>
      <c r="B8642" s="58" t="s">
        <v>6724</v>
      </c>
      <c r="C8642" s="58" t="s">
        <v>423</v>
      </c>
      <c r="D8642" s="58" t="s">
        <v>935</v>
      </c>
      <c r="E8642" s="58">
        <v>1500</v>
      </c>
      <c r="F8642" s="58">
        <v>6</v>
      </c>
      <c r="G8642" s="59">
        <v>6</v>
      </c>
      <c r="H8642" s="58" t="s">
        <v>451</v>
      </c>
      <c r="I8642" s="59">
        <v>20.99</v>
      </c>
      <c r="J8642">
        <v>1</v>
      </c>
      <c r="K8642" s="191"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7.03</v>
      </c>
      <c r="L8642" s="192" t="str">
        <f t="shared" si="134"/>
        <v>Wine1500</v>
      </c>
      <c r="M8642" s="191">
        <f>VLOOKUP(L8642,'Slope %'!C:D,2,0)</f>
        <v>7.0000000000000007E-2</v>
      </c>
    </row>
    <row r="8643" spans="1:13" x14ac:dyDescent="0.25">
      <c r="A8643">
        <v>578641</v>
      </c>
      <c r="B8643" s="58" t="s">
        <v>6753</v>
      </c>
      <c r="C8643" s="58" t="s">
        <v>423</v>
      </c>
      <c r="D8643" s="58" t="s">
        <v>465</v>
      </c>
      <c r="E8643" s="58">
        <v>750</v>
      </c>
      <c r="F8643" s="58">
        <v>12</v>
      </c>
      <c r="G8643" s="59">
        <v>13</v>
      </c>
      <c r="H8643" s="58" t="s">
        <v>431</v>
      </c>
      <c r="I8643" s="59">
        <v>15.99</v>
      </c>
      <c r="J8643">
        <v>1</v>
      </c>
      <c r="K8643" s="191"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7.61</v>
      </c>
      <c r="L8643" s="192" t="str">
        <f t="shared" ref="L8643:L8706" si="135">(_xlfn.CONCAT(C8643,E8643))</f>
        <v>Wine750</v>
      </c>
      <c r="M8643" s="191">
        <f>VLOOKUP(L8643,'Slope %'!C:D,2,0)</f>
        <v>0.1</v>
      </c>
    </row>
    <row r="8644" spans="1:13" x14ac:dyDescent="0.25">
      <c r="A8644">
        <v>580977</v>
      </c>
      <c r="B8644" s="58" t="s">
        <v>6754</v>
      </c>
      <c r="C8644" s="58" t="s">
        <v>423</v>
      </c>
      <c r="D8644" s="58" t="s">
        <v>803</v>
      </c>
      <c r="E8644" s="58">
        <v>750</v>
      </c>
      <c r="F8644" s="58">
        <v>6</v>
      </c>
      <c r="G8644" s="59">
        <v>14.5</v>
      </c>
      <c r="H8644" s="58" t="s">
        <v>471</v>
      </c>
      <c r="I8644" s="59">
        <v>95</v>
      </c>
      <c r="J8644">
        <v>1</v>
      </c>
      <c r="K8644" s="191"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8.49</v>
      </c>
      <c r="L8644" s="192" t="str">
        <f t="shared" si="135"/>
        <v>Wine750</v>
      </c>
      <c r="M8644" s="191">
        <f>VLOOKUP(L8644,'Slope %'!C:D,2,0)</f>
        <v>0.1</v>
      </c>
    </row>
    <row r="8645" spans="1:13" x14ac:dyDescent="0.25">
      <c r="A8645">
        <v>580993</v>
      </c>
      <c r="B8645" s="58" t="s">
        <v>6755</v>
      </c>
      <c r="C8645" s="58" t="s">
        <v>423</v>
      </c>
      <c r="D8645" s="58" t="s">
        <v>424</v>
      </c>
      <c r="E8645" s="58">
        <v>750</v>
      </c>
      <c r="F8645" s="58">
        <v>12</v>
      </c>
      <c r="G8645" s="59">
        <v>6.5</v>
      </c>
      <c r="H8645" s="58" t="s">
        <v>434</v>
      </c>
      <c r="I8645" s="59">
        <v>19.989999999999998</v>
      </c>
      <c r="J8645">
        <v>1</v>
      </c>
      <c r="K8645" s="191"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3.81</v>
      </c>
      <c r="L8645" s="192" t="str">
        <f t="shared" si="135"/>
        <v>Wine750</v>
      </c>
      <c r="M8645" s="191">
        <f>VLOOKUP(L8645,'Slope %'!C:D,2,0)</f>
        <v>0.1</v>
      </c>
    </row>
    <row r="8646" spans="1:13" x14ac:dyDescent="0.25">
      <c r="A8646">
        <v>582023</v>
      </c>
      <c r="B8646" s="58" t="s">
        <v>6756</v>
      </c>
      <c r="C8646" s="58" t="s">
        <v>423</v>
      </c>
      <c r="D8646" s="58" t="s">
        <v>787</v>
      </c>
      <c r="E8646" s="58">
        <v>750</v>
      </c>
      <c r="F8646" s="58">
        <v>6</v>
      </c>
      <c r="G8646" s="59">
        <v>12</v>
      </c>
      <c r="H8646" s="58" t="s">
        <v>437</v>
      </c>
      <c r="I8646" s="59">
        <v>103.99</v>
      </c>
      <c r="J8646">
        <v>1</v>
      </c>
      <c r="K8646" s="191"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7.03</v>
      </c>
      <c r="L8646" s="192" t="str">
        <f t="shared" si="135"/>
        <v>Wine750</v>
      </c>
      <c r="M8646" s="191">
        <f>VLOOKUP(L8646,'Slope %'!C:D,2,0)</f>
        <v>0.1</v>
      </c>
    </row>
    <row r="8647" spans="1:13" x14ac:dyDescent="0.25">
      <c r="A8647">
        <v>582205</v>
      </c>
      <c r="B8647" s="58" t="s">
        <v>6757</v>
      </c>
      <c r="C8647" s="58" t="s">
        <v>414</v>
      </c>
      <c r="D8647" s="58" t="s">
        <v>492</v>
      </c>
      <c r="E8647" s="58">
        <v>750</v>
      </c>
      <c r="F8647" s="58">
        <v>6</v>
      </c>
      <c r="G8647" s="59">
        <v>40</v>
      </c>
      <c r="H8647" s="58" t="s">
        <v>445</v>
      </c>
      <c r="I8647" s="59">
        <v>144.99</v>
      </c>
      <c r="J8647">
        <v>1</v>
      </c>
      <c r="K8647" s="191"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23.42</v>
      </c>
      <c r="L8647" s="192" t="str">
        <f t="shared" si="135"/>
        <v>Spirits750</v>
      </c>
      <c r="M8647" s="191">
        <f>VLOOKUP(L8647,'Slope %'!C:D,2,0)</f>
        <v>7.0000000000000007E-2</v>
      </c>
    </row>
    <row r="8648" spans="1:13" x14ac:dyDescent="0.25">
      <c r="A8648">
        <v>582973</v>
      </c>
      <c r="B8648" s="58" t="s">
        <v>1005</v>
      </c>
      <c r="C8648" s="58" t="s">
        <v>414</v>
      </c>
      <c r="D8648" s="58" t="s">
        <v>460</v>
      </c>
      <c r="E8648" s="58">
        <v>1750</v>
      </c>
      <c r="F8648" s="58">
        <v>6</v>
      </c>
      <c r="G8648" s="59">
        <v>40</v>
      </c>
      <c r="H8648" s="58" t="s">
        <v>428</v>
      </c>
      <c r="I8648" s="59">
        <v>63.99</v>
      </c>
      <c r="J8648">
        <v>1</v>
      </c>
      <c r="K8648" s="191"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54.65</v>
      </c>
      <c r="L8648" s="192" t="str">
        <f t="shared" si="135"/>
        <v>Spirits1750</v>
      </c>
      <c r="M8648" s="191">
        <f>VLOOKUP(L8648,'Slope %'!C:D,2,0)</f>
        <v>0.03</v>
      </c>
    </row>
    <row r="8649" spans="1:13" x14ac:dyDescent="0.25">
      <c r="A8649">
        <v>583062</v>
      </c>
      <c r="B8649" s="58" t="s">
        <v>6758</v>
      </c>
      <c r="C8649" s="58" t="s">
        <v>423</v>
      </c>
      <c r="D8649" s="58" t="s">
        <v>433</v>
      </c>
      <c r="E8649" s="58">
        <v>750</v>
      </c>
      <c r="F8649" s="58">
        <v>12</v>
      </c>
      <c r="G8649" s="59">
        <v>8</v>
      </c>
      <c r="H8649" s="58" t="s">
        <v>539</v>
      </c>
      <c r="I8649" s="59">
        <v>20.170000000000002</v>
      </c>
      <c r="J8649">
        <v>1</v>
      </c>
      <c r="K8649" s="191"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4.68</v>
      </c>
      <c r="L8649" s="192" t="str">
        <f t="shared" si="135"/>
        <v>Wine750</v>
      </c>
      <c r="M8649" s="191">
        <f>VLOOKUP(L8649,'Slope %'!C:D,2,0)</f>
        <v>0.1</v>
      </c>
    </row>
    <row r="8650" spans="1:13" x14ac:dyDescent="0.25">
      <c r="A8650">
        <v>583468</v>
      </c>
      <c r="B8650" s="58" t="s">
        <v>6759</v>
      </c>
      <c r="C8650" s="58" t="s">
        <v>414</v>
      </c>
      <c r="D8650" s="58" t="s">
        <v>545</v>
      </c>
      <c r="E8650" s="58">
        <v>750</v>
      </c>
      <c r="F8650" s="58">
        <v>6</v>
      </c>
      <c r="G8650" s="59">
        <v>40</v>
      </c>
      <c r="H8650" s="58" t="s">
        <v>448</v>
      </c>
      <c r="I8650" s="59">
        <v>344.95</v>
      </c>
      <c r="J8650">
        <v>1</v>
      </c>
      <c r="K8650" s="191"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23.42</v>
      </c>
      <c r="L8650" s="192" t="str">
        <f t="shared" si="135"/>
        <v>Spirits750</v>
      </c>
      <c r="M8650" s="191">
        <f>VLOOKUP(L8650,'Slope %'!C:D,2,0)</f>
        <v>7.0000000000000007E-2</v>
      </c>
    </row>
    <row r="8651" spans="1:13" x14ac:dyDescent="0.25">
      <c r="A8651">
        <v>584730</v>
      </c>
      <c r="B8651" s="58" t="s">
        <v>3501</v>
      </c>
      <c r="C8651" s="58" t="s">
        <v>414</v>
      </c>
      <c r="D8651" s="58" t="s">
        <v>870</v>
      </c>
      <c r="E8651" s="58">
        <v>200</v>
      </c>
      <c r="F8651" s="58">
        <v>48</v>
      </c>
      <c r="G8651" s="59">
        <v>15</v>
      </c>
      <c r="H8651" s="58" t="s">
        <v>448</v>
      </c>
      <c r="I8651" s="59">
        <v>8.99</v>
      </c>
      <c r="J8651">
        <v>1</v>
      </c>
      <c r="K8651" s="191"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3.19</v>
      </c>
      <c r="L8651" s="192" t="str">
        <f t="shared" si="135"/>
        <v>Spirits200</v>
      </c>
      <c r="M8651" s="191">
        <f>VLOOKUP(L8651,'Slope %'!C:D,2,0)</f>
        <v>0.1</v>
      </c>
    </row>
    <row r="8652" spans="1:13" x14ac:dyDescent="0.25">
      <c r="A8652">
        <v>585760</v>
      </c>
      <c r="B8652" s="58" t="s">
        <v>6760</v>
      </c>
      <c r="C8652" s="58" t="s">
        <v>423</v>
      </c>
      <c r="D8652" s="58" t="s">
        <v>602</v>
      </c>
      <c r="E8652" s="58">
        <v>750</v>
      </c>
      <c r="F8652" s="58">
        <v>12</v>
      </c>
      <c r="G8652" s="59">
        <v>13.5</v>
      </c>
      <c r="H8652" s="58" t="s">
        <v>553</v>
      </c>
      <c r="I8652" s="59">
        <v>33.99</v>
      </c>
      <c r="J8652">
        <v>1</v>
      </c>
      <c r="K8652" s="191"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7.9</v>
      </c>
      <c r="L8652" s="192" t="str">
        <f t="shared" si="135"/>
        <v>Wine750</v>
      </c>
      <c r="M8652" s="191">
        <f>VLOOKUP(L8652,'Slope %'!C:D,2,0)</f>
        <v>0.1</v>
      </c>
    </row>
    <row r="8653" spans="1:13" x14ac:dyDescent="0.25">
      <c r="A8653">
        <v>589101</v>
      </c>
      <c r="B8653" s="58" t="s">
        <v>1849</v>
      </c>
      <c r="C8653" s="58" t="s">
        <v>423</v>
      </c>
      <c r="D8653" s="58" t="s">
        <v>575</v>
      </c>
      <c r="E8653" s="58">
        <v>750</v>
      </c>
      <c r="F8653" s="58">
        <v>12</v>
      </c>
      <c r="G8653" s="59">
        <v>12</v>
      </c>
      <c r="H8653" s="58" t="s">
        <v>474</v>
      </c>
      <c r="I8653" s="59">
        <v>15.99</v>
      </c>
      <c r="J8653">
        <v>1</v>
      </c>
      <c r="K8653" s="191"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7.03</v>
      </c>
      <c r="L8653" s="192" t="str">
        <f t="shared" si="135"/>
        <v>Wine750</v>
      </c>
      <c r="M8653" s="191">
        <f>VLOOKUP(L8653,'Slope %'!C:D,2,0)</f>
        <v>0.1</v>
      </c>
    </row>
    <row r="8654" spans="1:13" x14ac:dyDescent="0.25">
      <c r="A8654">
        <v>590844</v>
      </c>
      <c r="B8654" s="58" t="s">
        <v>6761</v>
      </c>
      <c r="C8654" s="58" t="s">
        <v>423</v>
      </c>
      <c r="D8654" s="58" t="s">
        <v>436</v>
      </c>
      <c r="E8654" s="58">
        <v>750</v>
      </c>
      <c r="F8654" s="58">
        <v>12</v>
      </c>
      <c r="G8654" s="59">
        <v>13.7</v>
      </c>
      <c r="H8654" s="58" t="s">
        <v>425</v>
      </c>
      <c r="I8654" s="59">
        <v>16.989999999999998</v>
      </c>
      <c r="J8654">
        <v>1</v>
      </c>
      <c r="K8654" s="191"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8.02</v>
      </c>
      <c r="L8654" s="192" t="str">
        <f t="shared" si="135"/>
        <v>Wine750</v>
      </c>
      <c r="M8654" s="191">
        <f>VLOOKUP(L8654,'Slope %'!C:D,2,0)</f>
        <v>0.1</v>
      </c>
    </row>
    <row r="8655" spans="1:13" x14ac:dyDescent="0.25">
      <c r="A8655">
        <v>591230</v>
      </c>
      <c r="B8655" s="58" t="s">
        <v>6762</v>
      </c>
      <c r="C8655" s="58" t="s">
        <v>410</v>
      </c>
      <c r="D8655" s="58" t="s">
        <v>411</v>
      </c>
      <c r="E8655" s="58">
        <v>500</v>
      </c>
      <c r="F8655" s="58">
        <v>20</v>
      </c>
      <c r="G8655" s="59">
        <v>5</v>
      </c>
      <c r="H8655" s="58" t="s">
        <v>684</v>
      </c>
      <c r="I8655" s="59">
        <v>3.99</v>
      </c>
      <c r="J8655">
        <v>1</v>
      </c>
      <c r="K8655" s="191"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1.95</v>
      </c>
      <c r="L8655" s="192" t="str">
        <f t="shared" si="135"/>
        <v>Beer500</v>
      </c>
      <c r="M8655" s="191">
        <f>VLOOKUP(L8655,'Slope %'!C:D,2,0)</f>
        <v>0.12</v>
      </c>
    </row>
    <row r="8656" spans="1:13" x14ac:dyDescent="0.25">
      <c r="A8656">
        <v>592329</v>
      </c>
      <c r="B8656" s="58" t="s">
        <v>6763</v>
      </c>
      <c r="C8656" s="58" t="s">
        <v>410</v>
      </c>
      <c r="D8656" s="58" t="s">
        <v>717</v>
      </c>
      <c r="E8656" s="58">
        <v>500</v>
      </c>
      <c r="F8656" s="58">
        <v>24</v>
      </c>
      <c r="G8656" s="59">
        <v>8.6</v>
      </c>
      <c r="H8656" s="58" t="s">
        <v>1410</v>
      </c>
      <c r="I8656" s="59">
        <v>3.39</v>
      </c>
      <c r="J8656">
        <v>1</v>
      </c>
      <c r="K8656" s="191"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3.36</v>
      </c>
      <c r="L8656" s="192" t="str">
        <f t="shared" si="135"/>
        <v>Beer500</v>
      </c>
      <c r="M8656" s="191">
        <f>VLOOKUP(L8656,'Slope %'!C:D,2,0)</f>
        <v>0.12</v>
      </c>
    </row>
    <row r="8657" spans="1:13" x14ac:dyDescent="0.25">
      <c r="A8657">
        <v>592329</v>
      </c>
      <c r="B8657" s="58" t="s">
        <v>6763</v>
      </c>
      <c r="C8657" s="58" t="s">
        <v>410</v>
      </c>
      <c r="D8657" s="58" t="s">
        <v>717</v>
      </c>
      <c r="E8657" s="58">
        <v>500</v>
      </c>
      <c r="F8657" s="58">
        <v>24</v>
      </c>
      <c r="G8657" s="59">
        <v>8.6</v>
      </c>
      <c r="H8657" s="58" t="s">
        <v>1410</v>
      </c>
      <c r="I8657" s="59">
        <v>3.39</v>
      </c>
      <c r="J8657">
        <v>1</v>
      </c>
      <c r="K8657" s="191"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3.36</v>
      </c>
      <c r="L8657" s="192" t="str">
        <f t="shared" si="135"/>
        <v>Beer500</v>
      </c>
      <c r="M8657" s="191">
        <f>VLOOKUP(L8657,'Slope %'!C:D,2,0)</f>
        <v>0.12</v>
      </c>
    </row>
    <row r="8658" spans="1:13" x14ac:dyDescent="0.25">
      <c r="A8658">
        <v>598102</v>
      </c>
      <c r="B8658" s="58" t="s">
        <v>6435</v>
      </c>
      <c r="C8658" s="58" t="s">
        <v>423</v>
      </c>
      <c r="D8658" s="58" t="s">
        <v>476</v>
      </c>
      <c r="E8658" s="58">
        <v>1500</v>
      </c>
      <c r="F8658" s="58">
        <v>6</v>
      </c>
      <c r="G8658" s="59">
        <v>13.5</v>
      </c>
      <c r="H8658" s="58" t="s">
        <v>586</v>
      </c>
      <c r="I8658" s="59">
        <v>33.99</v>
      </c>
      <c r="J8658">
        <v>1</v>
      </c>
      <c r="K8658" s="191"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15.81</v>
      </c>
      <c r="L8658" s="192" t="str">
        <f t="shared" si="135"/>
        <v>Wine1500</v>
      </c>
      <c r="M8658" s="191">
        <f>VLOOKUP(L8658,'Slope %'!C:D,2,0)</f>
        <v>7.0000000000000007E-2</v>
      </c>
    </row>
    <row r="8659" spans="1:13" x14ac:dyDescent="0.25">
      <c r="A8659">
        <v>598128</v>
      </c>
      <c r="B8659" s="58" t="s">
        <v>6764</v>
      </c>
      <c r="C8659" s="58" t="s">
        <v>423</v>
      </c>
      <c r="D8659" s="58" t="s">
        <v>538</v>
      </c>
      <c r="E8659" s="58">
        <v>750</v>
      </c>
      <c r="F8659" s="58">
        <v>12</v>
      </c>
      <c r="G8659" s="59">
        <v>14</v>
      </c>
      <c r="H8659" s="58" t="s">
        <v>553</v>
      </c>
      <c r="I8659" s="59">
        <v>21.99</v>
      </c>
      <c r="J8659">
        <v>1</v>
      </c>
      <c r="K8659" s="191"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8.1999999999999993</v>
      </c>
      <c r="L8659" s="192" t="str">
        <f t="shared" si="135"/>
        <v>Wine750</v>
      </c>
      <c r="M8659" s="191">
        <f>VLOOKUP(L8659,'Slope %'!C:D,2,0)</f>
        <v>0.1</v>
      </c>
    </row>
    <row r="8660" spans="1:13" x14ac:dyDescent="0.25">
      <c r="A8660">
        <v>600163</v>
      </c>
      <c r="B8660" s="58" t="s">
        <v>6765</v>
      </c>
      <c r="C8660" s="58" t="s">
        <v>414</v>
      </c>
      <c r="D8660" s="58" t="s">
        <v>460</v>
      </c>
      <c r="E8660" s="58">
        <v>750</v>
      </c>
      <c r="F8660" s="58">
        <v>12</v>
      </c>
      <c r="G8660" s="59">
        <v>47.3</v>
      </c>
      <c r="H8660" s="58" t="s">
        <v>419</v>
      </c>
      <c r="I8660" s="59">
        <v>53.99</v>
      </c>
      <c r="J8660">
        <v>1</v>
      </c>
      <c r="K8660" s="191"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27.7</v>
      </c>
      <c r="L8660" s="192" t="str">
        <f t="shared" si="135"/>
        <v>Spirits750</v>
      </c>
      <c r="M8660" s="191">
        <f>VLOOKUP(L8660,'Slope %'!C:D,2,0)</f>
        <v>7.0000000000000007E-2</v>
      </c>
    </row>
    <row r="8661" spans="1:13" x14ac:dyDescent="0.25">
      <c r="A8661">
        <v>601484</v>
      </c>
      <c r="B8661" s="58" t="s">
        <v>6766</v>
      </c>
      <c r="C8661" s="58" t="s">
        <v>414</v>
      </c>
      <c r="D8661" s="58" t="s">
        <v>536</v>
      </c>
      <c r="E8661" s="58">
        <v>750</v>
      </c>
      <c r="F8661" s="58">
        <v>8</v>
      </c>
      <c r="G8661" s="59">
        <v>23</v>
      </c>
      <c r="H8661" s="58" t="s">
        <v>586</v>
      </c>
      <c r="I8661" s="59">
        <v>32.99</v>
      </c>
      <c r="J8661">
        <v>1</v>
      </c>
      <c r="K8661" s="191"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13.47</v>
      </c>
      <c r="L8661" s="192" t="str">
        <f t="shared" si="135"/>
        <v>Spirits750</v>
      </c>
      <c r="M8661" s="191">
        <f>VLOOKUP(L8661,'Slope %'!C:D,2,0)</f>
        <v>7.0000000000000007E-2</v>
      </c>
    </row>
    <row r="8662" spans="1:13" x14ac:dyDescent="0.25">
      <c r="A8662">
        <v>603530</v>
      </c>
      <c r="B8662" s="58" t="s">
        <v>6767</v>
      </c>
      <c r="C8662" s="58" t="s">
        <v>423</v>
      </c>
      <c r="D8662" s="58" t="s">
        <v>436</v>
      </c>
      <c r="E8662" s="58">
        <v>750</v>
      </c>
      <c r="F8662" s="58">
        <v>12</v>
      </c>
      <c r="G8662" s="59">
        <v>14</v>
      </c>
      <c r="H8662" s="58" t="s">
        <v>591</v>
      </c>
      <c r="I8662" s="59">
        <v>18.989999999999998</v>
      </c>
      <c r="J8662">
        <v>1</v>
      </c>
      <c r="K8662" s="191"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8.1999999999999993</v>
      </c>
      <c r="L8662" s="192" t="str">
        <f t="shared" si="135"/>
        <v>Wine750</v>
      </c>
      <c r="M8662" s="191">
        <f>VLOOKUP(L8662,'Slope %'!C:D,2,0)</f>
        <v>0.1</v>
      </c>
    </row>
    <row r="8663" spans="1:13" x14ac:dyDescent="0.25">
      <c r="A8663">
        <v>603837</v>
      </c>
      <c r="B8663" s="58" t="s">
        <v>6768</v>
      </c>
      <c r="C8663" s="58" t="s">
        <v>423</v>
      </c>
      <c r="D8663" s="58" t="s">
        <v>440</v>
      </c>
      <c r="E8663" s="58">
        <v>300</v>
      </c>
      <c r="F8663" s="58">
        <v>12</v>
      </c>
      <c r="G8663" s="59">
        <v>15.5</v>
      </c>
      <c r="H8663" s="58" t="s">
        <v>507</v>
      </c>
      <c r="I8663" s="59">
        <v>18.989999999999998</v>
      </c>
      <c r="J8663">
        <v>1</v>
      </c>
      <c r="K8663" s="191"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5.22</v>
      </c>
      <c r="L8663" s="192" t="str">
        <f t="shared" si="135"/>
        <v>Wine300</v>
      </c>
      <c r="M8663" s="191">
        <f>VLOOKUP(L8663,'Slope %'!C:D,2,0)</f>
        <v>0.12</v>
      </c>
    </row>
    <row r="8664" spans="1:13" x14ac:dyDescent="0.25">
      <c r="A8664">
        <v>605063</v>
      </c>
      <c r="B8664" s="58" t="s">
        <v>2438</v>
      </c>
      <c r="C8664" s="58" t="s">
        <v>414</v>
      </c>
      <c r="D8664" s="58" t="s">
        <v>810</v>
      </c>
      <c r="E8664" s="58">
        <v>750</v>
      </c>
      <c r="F8664" s="58">
        <v>12</v>
      </c>
      <c r="G8664" s="59">
        <v>45</v>
      </c>
      <c r="H8664" s="58" t="s">
        <v>421</v>
      </c>
      <c r="I8664" s="59">
        <v>46.99</v>
      </c>
      <c r="J8664">
        <v>1</v>
      </c>
      <c r="K8664" s="191"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26.35</v>
      </c>
      <c r="L8664" s="192" t="str">
        <f t="shared" si="135"/>
        <v>Spirits750</v>
      </c>
      <c r="M8664" s="191">
        <f>VLOOKUP(L8664,'Slope %'!C:D,2,0)</f>
        <v>7.0000000000000007E-2</v>
      </c>
    </row>
    <row r="8665" spans="1:13" x14ac:dyDescent="0.25">
      <c r="A8665">
        <v>605923</v>
      </c>
      <c r="B8665" s="58" t="s">
        <v>6769</v>
      </c>
      <c r="C8665" s="58" t="s">
        <v>414</v>
      </c>
      <c r="D8665" s="58" t="s">
        <v>500</v>
      </c>
      <c r="E8665" s="58">
        <v>1140</v>
      </c>
      <c r="F8665" s="58">
        <v>6</v>
      </c>
      <c r="G8665" s="59">
        <v>40</v>
      </c>
      <c r="H8665" s="58" t="s">
        <v>501</v>
      </c>
      <c r="I8665" s="59">
        <v>119.99</v>
      </c>
      <c r="J8665">
        <v>1</v>
      </c>
      <c r="K8665" s="191"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35.6</v>
      </c>
      <c r="L8665" s="192" t="str">
        <f t="shared" si="135"/>
        <v>Spirits1140</v>
      </c>
      <c r="M8665" s="191">
        <f>VLOOKUP(L8665,'Slope %'!C:D,2,0)</f>
        <v>0.05</v>
      </c>
    </row>
    <row r="8666" spans="1:13" x14ac:dyDescent="0.25">
      <c r="A8666">
        <v>606269</v>
      </c>
      <c r="B8666" s="58" t="s">
        <v>6770</v>
      </c>
      <c r="C8666" s="58" t="s">
        <v>410</v>
      </c>
      <c r="D8666" s="58" t="s">
        <v>411</v>
      </c>
      <c r="E8666" s="58">
        <v>5325</v>
      </c>
      <c r="F8666" s="58">
        <v>1</v>
      </c>
      <c r="G8666" s="59">
        <v>5</v>
      </c>
      <c r="H8666" s="58" t="s">
        <v>1283</v>
      </c>
      <c r="I8666" s="59">
        <v>24.99</v>
      </c>
      <c r="J8666">
        <v>15</v>
      </c>
      <c r="K8666" s="191"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20.79</v>
      </c>
      <c r="L8666" s="192" t="str">
        <f t="shared" si="135"/>
        <v>Beer5325</v>
      </c>
      <c r="M8666" s="191">
        <f>VLOOKUP(L8666,'Slope %'!C:D,2,0)</f>
        <v>0.05</v>
      </c>
    </row>
    <row r="8667" spans="1:13" x14ac:dyDescent="0.25">
      <c r="A8667">
        <v>606285</v>
      </c>
      <c r="B8667" s="58" t="s">
        <v>6771</v>
      </c>
      <c r="C8667" s="58" t="s">
        <v>410</v>
      </c>
      <c r="D8667" s="58" t="s">
        <v>411</v>
      </c>
      <c r="E8667" s="58">
        <v>5325</v>
      </c>
      <c r="F8667" s="58">
        <v>1</v>
      </c>
      <c r="G8667" s="59">
        <v>5</v>
      </c>
      <c r="H8667" s="58" t="s">
        <v>1283</v>
      </c>
      <c r="I8667" s="59">
        <v>25.99</v>
      </c>
      <c r="J8667">
        <v>15</v>
      </c>
      <c r="K8667" s="191"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20.79</v>
      </c>
      <c r="L8667" s="192" t="str">
        <f t="shared" si="135"/>
        <v>Beer5325</v>
      </c>
      <c r="M8667" s="191">
        <f>VLOOKUP(L8667,'Slope %'!C:D,2,0)</f>
        <v>0.05</v>
      </c>
    </row>
    <row r="8668" spans="1:13" x14ac:dyDescent="0.25">
      <c r="A8668">
        <v>606285</v>
      </c>
      <c r="B8668" s="58" t="s">
        <v>6771</v>
      </c>
      <c r="C8668" s="58" t="s">
        <v>410</v>
      </c>
      <c r="D8668" s="58" t="s">
        <v>411</v>
      </c>
      <c r="E8668" s="58">
        <v>5325</v>
      </c>
      <c r="F8668" s="58">
        <v>1</v>
      </c>
      <c r="G8668" s="59">
        <v>5</v>
      </c>
      <c r="H8668" s="58" t="s">
        <v>1283</v>
      </c>
      <c r="I8668" s="59">
        <v>25.99</v>
      </c>
      <c r="J8668">
        <v>15</v>
      </c>
      <c r="K8668" s="191"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20.79</v>
      </c>
      <c r="L8668" s="192" t="str">
        <f t="shared" si="135"/>
        <v>Beer5325</v>
      </c>
      <c r="M8668" s="191">
        <f>VLOOKUP(L8668,'Slope %'!C:D,2,0)</f>
        <v>0.05</v>
      </c>
    </row>
    <row r="8669" spans="1:13" x14ac:dyDescent="0.25">
      <c r="A8669">
        <v>609925</v>
      </c>
      <c r="B8669" s="58" t="s">
        <v>6772</v>
      </c>
      <c r="C8669" s="58" t="s">
        <v>414</v>
      </c>
      <c r="D8669" s="58" t="s">
        <v>663</v>
      </c>
      <c r="E8669" s="58">
        <v>750</v>
      </c>
      <c r="F8669" s="58">
        <v>12</v>
      </c>
      <c r="G8669" s="59">
        <v>35</v>
      </c>
      <c r="H8669" s="58" t="s">
        <v>419</v>
      </c>
      <c r="I8669" s="59">
        <v>28.99</v>
      </c>
      <c r="J8669">
        <v>1</v>
      </c>
      <c r="K8669" s="191"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20.49</v>
      </c>
      <c r="L8669" s="192" t="str">
        <f t="shared" si="135"/>
        <v>Spirits750</v>
      </c>
      <c r="M8669" s="191">
        <f>VLOOKUP(L8669,'Slope %'!C:D,2,0)</f>
        <v>7.0000000000000007E-2</v>
      </c>
    </row>
    <row r="8670" spans="1:13" x14ac:dyDescent="0.25">
      <c r="A8670">
        <v>611400</v>
      </c>
      <c r="B8670" s="58" t="s">
        <v>6773</v>
      </c>
      <c r="C8670" s="58" t="s">
        <v>423</v>
      </c>
      <c r="D8670" s="58" t="s">
        <v>436</v>
      </c>
      <c r="E8670" s="58">
        <v>750</v>
      </c>
      <c r="F8670" s="58">
        <v>6</v>
      </c>
      <c r="G8670" s="59">
        <v>14.5</v>
      </c>
      <c r="H8670" s="58" t="s">
        <v>421</v>
      </c>
      <c r="I8670" s="59">
        <v>47.99</v>
      </c>
      <c r="J8670">
        <v>1</v>
      </c>
      <c r="K8670" s="191"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8.49</v>
      </c>
      <c r="L8670" s="192" t="str">
        <f t="shared" si="135"/>
        <v>Wine750</v>
      </c>
      <c r="M8670" s="191">
        <f>VLOOKUP(L8670,'Slope %'!C:D,2,0)</f>
        <v>0.1</v>
      </c>
    </row>
    <row r="8671" spans="1:13" x14ac:dyDescent="0.25">
      <c r="A8671">
        <v>614354</v>
      </c>
      <c r="B8671" s="58" t="s">
        <v>6774</v>
      </c>
      <c r="C8671" s="58" t="s">
        <v>423</v>
      </c>
      <c r="D8671" s="58" t="s">
        <v>436</v>
      </c>
      <c r="E8671" s="58">
        <v>750</v>
      </c>
      <c r="F8671" s="58">
        <v>12</v>
      </c>
      <c r="G8671" s="59">
        <v>14.5</v>
      </c>
      <c r="H8671" s="58" t="s">
        <v>474</v>
      </c>
      <c r="I8671" s="59">
        <v>29.99</v>
      </c>
      <c r="J8671">
        <v>1</v>
      </c>
      <c r="K8671" s="191"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8.49</v>
      </c>
      <c r="L8671" s="192" t="str">
        <f t="shared" si="135"/>
        <v>Wine750</v>
      </c>
      <c r="M8671" s="191">
        <f>VLOOKUP(L8671,'Slope %'!C:D,2,0)</f>
        <v>0.1</v>
      </c>
    </row>
    <row r="8672" spans="1:13" x14ac:dyDescent="0.25">
      <c r="A8672">
        <v>615674</v>
      </c>
      <c r="B8672" s="58" t="s">
        <v>6775</v>
      </c>
      <c r="C8672" s="58" t="s">
        <v>410</v>
      </c>
      <c r="D8672" s="58" t="s">
        <v>411</v>
      </c>
      <c r="E8672" s="58">
        <v>3960</v>
      </c>
      <c r="F8672" s="58">
        <v>2</v>
      </c>
      <c r="G8672" s="59">
        <v>5</v>
      </c>
      <c r="H8672" s="58" t="s">
        <v>516</v>
      </c>
      <c r="I8672" s="59">
        <v>33.99</v>
      </c>
      <c r="J8672">
        <v>12</v>
      </c>
      <c r="K8672" s="191"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15.46</v>
      </c>
      <c r="L8672" s="192" t="str">
        <f t="shared" si="135"/>
        <v>Beer3960</v>
      </c>
      <c r="M8672" s="191">
        <f>VLOOKUP(L8672,'Slope %'!C:D,2,0)</f>
        <v>7.0000000000000007E-2</v>
      </c>
    </row>
    <row r="8673" spans="1:13" x14ac:dyDescent="0.25">
      <c r="A8673">
        <v>615674</v>
      </c>
      <c r="B8673" s="58" t="s">
        <v>6775</v>
      </c>
      <c r="C8673" s="58" t="s">
        <v>410</v>
      </c>
      <c r="D8673" s="58" t="s">
        <v>411</v>
      </c>
      <c r="E8673" s="58">
        <v>3960</v>
      </c>
      <c r="F8673" s="58">
        <v>2</v>
      </c>
      <c r="G8673" s="59">
        <v>5</v>
      </c>
      <c r="H8673" s="58" t="s">
        <v>516</v>
      </c>
      <c r="I8673" s="59">
        <v>33.99</v>
      </c>
      <c r="J8673">
        <v>12</v>
      </c>
      <c r="K8673" s="191"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15.46</v>
      </c>
      <c r="L8673" s="192" t="str">
        <f t="shared" si="135"/>
        <v>Beer3960</v>
      </c>
      <c r="M8673" s="191">
        <f>VLOOKUP(L8673,'Slope %'!C:D,2,0)</f>
        <v>7.0000000000000007E-2</v>
      </c>
    </row>
    <row r="8674" spans="1:13" x14ac:dyDescent="0.25">
      <c r="A8674">
        <v>617670</v>
      </c>
      <c r="B8674" s="58" t="s">
        <v>6776</v>
      </c>
      <c r="C8674" s="58" t="s">
        <v>423</v>
      </c>
      <c r="D8674" s="58" t="s">
        <v>495</v>
      </c>
      <c r="E8674" s="58">
        <v>4000</v>
      </c>
      <c r="F8674" s="58">
        <v>4</v>
      </c>
      <c r="G8674" s="59">
        <v>12.5</v>
      </c>
      <c r="H8674" s="58" t="s">
        <v>425</v>
      </c>
      <c r="I8674" s="59">
        <v>44.99</v>
      </c>
      <c r="J8674">
        <v>1</v>
      </c>
      <c r="K8674" s="191"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32.51</v>
      </c>
      <c r="L8674" s="192" t="str">
        <f t="shared" si="135"/>
        <v>Wine4000</v>
      </c>
      <c r="M8674" s="191">
        <f>VLOOKUP(L8674,'Slope %'!C:D,2,0)</f>
        <v>0.05</v>
      </c>
    </row>
    <row r="8675" spans="1:13" x14ac:dyDescent="0.25">
      <c r="A8675">
        <v>617688</v>
      </c>
      <c r="B8675" s="58" t="s">
        <v>6777</v>
      </c>
      <c r="C8675" s="58" t="s">
        <v>423</v>
      </c>
      <c r="D8675" s="58" t="s">
        <v>436</v>
      </c>
      <c r="E8675" s="58">
        <v>750</v>
      </c>
      <c r="F8675" s="58">
        <v>12</v>
      </c>
      <c r="G8675" s="59">
        <v>12.5</v>
      </c>
      <c r="H8675" s="58" t="s">
        <v>425</v>
      </c>
      <c r="I8675" s="59">
        <v>10.99</v>
      </c>
      <c r="J8675">
        <v>1</v>
      </c>
      <c r="K8675" s="191"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7.32</v>
      </c>
      <c r="L8675" s="192" t="str">
        <f t="shared" si="135"/>
        <v>Wine750</v>
      </c>
      <c r="M8675" s="191">
        <f>VLOOKUP(L8675,'Slope %'!C:D,2,0)</f>
        <v>0.1</v>
      </c>
    </row>
    <row r="8676" spans="1:13" x14ac:dyDescent="0.25">
      <c r="A8676">
        <v>617696</v>
      </c>
      <c r="B8676" s="58" t="s">
        <v>6778</v>
      </c>
      <c r="C8676" s="58" t="s">
        <v>423</v>
      </c>
      <c r="D8676" s="58" t="s">
        <v>436</v>
      </c>
      <c r="E8676" s="58">
        <v>4000</v>
      </c>
      <c r="F8676" s="58">
        <v>4</v>
      </c>
      <c r="G8676" s="59">
        <v>12.5</v>
      </c>
      <c r="H8676" s="58" t="s">
        <v>425</v>
      </c>
      <c r="I8676" s="59">
        <v>44.99</v>
      </c>
      <c r="J8676">
        <v>1</v>
      </c>
      <c r="K8676" s="191"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32.51</v>
      </c>
      <c r="L8676" s="192" t="str">
        <f t="shared" si="135"/>
        <v>Wine4000</v>
      </c>
      <c r="M8676" s="191">
        <f>VLOOKUP(L8676,'Slope %'!C:D,2,0)</f>
        <v>0.05</v>
      </c>
    </row>
    <row r="8677" spans="1:13" x14ac:dyDescent="0.25">
      <c r="A8677">
        <v>617720</v>
      </c>
      <c r="B8677" s="58" t="s">
        <v>6779</v>
      </c>
      <c r="C8677" s="58" t="s">
        <v>410</v>
      </c>
      <c r="D8677" s="58" t="s">
        <v>621</v>
      </c>
      <c r="E8677" s="58">
        <v>330</v>
      </c>
      <c r="F8677" s="58">
        <v>24</v>
      </c>
      <c r="G8677" s="59">
        <v>3.7</v>
      </c>
      <c r="H8677" s="58" t="s">
        <v>516</v>
      </c>
      <c r="I8677" s="59">
        <v>3.29</v>
      </c>
      <c r="J8677">
        <v>1</v>
      </c>
      <c r="K8677" s="191"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0.95</v>
      </c>
      <c r="L8677" s="192" t="str">
        <f t="shared" si="135"/>
        <v>Beer330</v>
      </c>
      <c r="M8677" s="191">
        <f>VLOOKUP(L8677,'Slope %'!C:D,2,0)</f>
        <v>0.12</v>
      </c>
    </row>
    <row r="8678" spans="1:13" x14ac:dyDescent="0.25">
      <c r="A8678">
        <v>617720</v>
      </c>
      <c r="B8678" s="58" t="s">
        <v>6779</v>
      </c>
      <c r="C8678" s="58" t="s">
        <v>410</v>
      </c>
      <c r="D8678" s="58" t="s">
        <v>621</v>
      </c>
      <c r="E8678" s="58">
        <v>330</v>
      </c>
      <c r="F8678" s="58">
        <v>24</v>
      </c>
      <c r="G8678" s="59">
        <v>3.7</v>
      </c>
      <c r="H8678" s="58" t="s">
        <v>516</v>
      </c>
      <c r="I8678" s="59">
        <v>3.29</v>
      </c>
      <c r="J8678">
        <v>1</v>
      </c>
      <c r="K8678" s="191"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0.95</v>
      </c>
      <c r="L8678" s="192" t="str">
        <f t="shared" si="135"/>
        <v>Beer330</v>
      </c>
      <c r="M8678" s="191">
        <f>VLOOKUP(L8678,'Slope %'!C:D,2,0)</f>
        <v>0.12</v>
      </c>
    </row>
    <row r="8679" spans="1:13" x14ac:dyDescent="0.25">
      <c r="A8679">
        <v>622571</v>
      </c>
      <c r="B8679" s="58" t="s">
        <v>6780</v>
      </c>
      <c r="C8679" s="58" t="s">
        <v>423</v>
      </c>
      <c r="D8679" s="58" t="s">
        <v>436</v>
      </c>
      <c r="E8679" s="58">
        <v>750</v>
      </c>
      <c r="F8679" s="58">
        <v>12</v>
      </c>
      <c r="G8679" s="59">
        <v>14</v>
      </c>
      <c r="H8679" s="58" t="s">
        <v>421</v>
      </c>
      <c r="I8679" s="59">
        <v>29.99</v>
      </c>
      <c r="J8679">
        <v>1</v>
      </c>
      <c r="K8679" s="191"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8.1999999999999993</v>
      </c>
      <c r="L8679" s="192" t="str">
        <f t="shared" si="135"/>
        <v>Wine750</v>
      </c>
      <c r="M8679" s="191">
        <f>VLOOKUP(L8679,'Slope %'!C:D,2,0)</f>
        <v>0.1</v>
      </c>
    </row>
    <row r="8680" spans="1:13" x14ac:dyDescent="0.25">
      <c r="A8680">
        <v>623678</v>
      </c>
      <c r="B8680" s="58" t="s">
        <v>5633</v>
      </c>
      <c r="C8680" s="58" t="s">
        <v>414</v>
      </c>
      <c r="D8680" s="58" t="s">
        <v>566</v>
      </c>
      <c r="E8680" s="58">
        <v>1140</v>
      </c>
      <c r="F8680" s="58">
        <v>6</v>
      </c>
      <c r="G8680" s="59">
        <v>17</v>
      </c>
      <c r="H8680" s="58" t="s">
        <v>448</v>
      </c>
      <c r="I8680" s="59">
        <v>39.99</v>
      </c>
      <c r="J8680">
        <v>1</v>
      </c>
      <c r="K8680" s="191"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15.13</v>
      </c>
      <c r="L8680" s="192" t="str">
        <f t="shared" si="135"/>
        <v>Spirits1140</v>
      </c>
      <c r="M8680" s="191">
        <f>VLOOKUP(L8680,'Slope %'!C:D,2,0)</f>
        <v>0.05</v>
      </c>
    </row>
    <row r="8681" spans="1:13" x14ac:dyDescent="0.25">
      <c r="A8681">
        <v>624478</v>
      </c>
      <c r="B8681" s="58" t="s">
        <v>6781</v>
      </c>
      <c r="C8681" s="58" t="s">
        <v>423</v>
      </c>
      <c r="D8681" s="58" t="s">
        <v>538</v>
      </c>
      <c r="E8681" s="58">
        <v>1000</v>
      </c>
      <c r="F8681" s="58">
        <v>12</v>
      </c>
      <c r="G8681" s="59">
        <v>13.5</v>
      </c>
      <c r="H8681" s="58" t="s">
        <v>511</v>
      </c>
      <c r="I8681" s="59">
        <v>12.12</v>
      </c>
      <c r="J8681">
        <v>1</v>
      </c>
      <c r="K8681" s="191"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10.54</v>
      </c>
      <c r="L8681" s="192" t="str">
        <f t="shared" si="135"/>
        <v>Wine1000</v>
      </c>
      <c r="M8681" s="191">
        <f>VLOOKUP(L8681,'Slope %'!C:D,2,0)</f>
        <v>7.0000000000000007E-2</v>
      </c>
    </row>
    <row r="8682" spans="1:13" x14ac:dyDescent="0.25">
      <c r="A8682">
        <v>624544</v>
      </c>
      <c r="B8682" s="58" t="s">
        <v>687</v>
      </c>
      <c r="C8682" s="58" t="s">
        <v>423</v>
      </c>
      <c r="D8682" s="58" t="s">
        <v>538</v>
      </c>
      <c r="E8682" s="58">
        <v>750</v>
      </c>
      <c r="F8682" s="58">
        <v>12</v>
      </c>
      <c r="G8682" s="59">
        <v>13.5</v>
      </c>
      <c r="H8682" s="58" t="s">
        <v>421</v>
      </c>
      <c r="I8682" s="59">
        <v>14.99</v>
      </c>
      <c r="J8682">
        <v>1</v>
      </c>
      <c r="K8682" s="191"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7.9</v>
      </c>
      <c r="L8682" s="192" t="str">
        <f t="shared" si="135"/>
        <v>Wine750</v>
      </c>
      <c r="M8682" s="191">
        <f>VLOOKUP(L8682,'Slope %'!C:D,2,0)</f>
        <v>0.1</v>
      </c>
    </row>
    <row r="8683" spans="1:13" x14ac:dyDescent="0.25">
      <c r="A8683">
        <v>625756</v>
      </c>
      <c r="B8683" s="58" t="s">
        <v>6782</v>
      </c>
      <c r="C8683" s="58" t="s">
        <v>414</v>
      </c>
      <c r="D8683" s="58" t="s">
        <v>447</v>
      </c>
      <c r="E8683" s="58">
        <v>750</v>
      </c>
      <c r="F8683" s="58">
        <v>6</v>
      </c>
      <c r="G8683" s="59">
        <v>15.5</v>
      </c>
      <c r="H8683" s="58" t="s">
        <v>419</v>
      </c>
      <c r="I8683" s="59">
        <v>36.99</v>
      </c>
      <c r="J8683">
        <v>1</v>
      </c>
      <c r="K8683" s="191"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9.08</v>
      </c>
      <c r="L8683" s="192" t="str">
        <f t="shared" si="135"/>
        <v>Spirits750</v>
      </c>
      <c r="M8683" s="191">
        <f>VLOOKUP(L8683,'Slope %'!C:D,2,0)</f>
        <v>7.0000000000000007E-2</v>
      </c>
    </row>
    <row r="8684" spans="1:13" x14ac:dyDescent="0.25">
      <c r="A8684">
        <v>627802</v>
      </c>
      <c r="B8684" s="58" t="s">
        <v>6783</v>
      </c>
      <c r="C8684" s="58" t="s">
        <v>423</v>
      </c>
      <c r="D8684" s="58" t="s">
        <v>473</v>
      </c>
      <c r="E8684" s="58">
        <v>750</v>
      </c>
      <c r="F8684" s="58">
        <v>12</v>
      </c>
      <c r="G8684" s="59">
        <v>13</v>
      </c>
      <c r="H8684" s="58" t="s">
        <v>421</v>
      </c>
      <c r="I8684" s="59">
        <v>14.99</v>
      </c>
      <c r="J8684">
        <v>1</v>
      </c>
      <c r="K8684" s="191"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7.61</v>
      </c>
      <c r="L8684" s="192" t="str">
        <f t="shared" si="135"/>
        <v>Wine750</v>
      </c>
      <c r="M8684" s="191">
        <f>VLOOKUP(L8684,'Slope %'!C:D,2,0)</f>
        <v>0.1</v>
      </c>
    </row>
    <row r="8685" spans="1:13" x14ac:dyDescent="0.25">
      <c r="A8685">
        <v>630467</v>
      </c>
      <c r="B8685" s="58" t="s">
        <v>6784</v>
      </c>
      <c r="C8685" s="58" t="s">
        <v>414</v>
      </c>
      <c r="D8685" s="58" t="s">
        <v>492</v>
      </c>
      <c r="E8685" s="58">
        <v>800</v>
      </c>
      <c r="F8685" s="58">
        <v>6</v>
      </c>
      <c r="G8685" s="59">
        <v>40</v>
      </c>
      <c r="H8685" s="58" t="s">
        <v>419</v>
      </c>
      <c r="I8685" s="59">
        <v>89.99</v>
      </c>
      <c r="J8685">
        <v>4</v>
      </c>
      <c r="K8685" s="191"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24.98</v>
      </c>
      <c r="L8685" s="192" t="str">
        <f t="shared" si="135"/>
        <v>Spirits800</v>
      </c>
      <c r="M8685" s="191">
        <f>VLOOKUP(L8685,'Slope %'!C:D,2,0)</f>
        <v>0.05</v>
      </c>
    </row>
    <row r="8686" spans="1:13" x14ac:dyDescent="0.25">
      <c r="A8686">
        <v>630913</v>
      </c>
      <c r="B8686" s="58" t="s">
        <v>6785</v>
      </c>
      <c r="C8686" s="58" t="s">
        <v>414</v>
      </c>
      <c r="D8686" s="58" t="s">
        <v>447</v>
      </c>
      <c r="E8686" s="58">
        <v>750</v>
      </c>
      <c r="F8686" s="58">
        <v>12</v>
      </c>
      <c r="G8686" s="59">
        <v>20</v>
      </c>
      <c r="H8686" s="58" t="s">
        <v>421</v>
      </c>
      <c r="I8686" s="59">
        <v>34.99</v>
      </c>
      <c r="J8686">
        <v>1</v>
      </c>
      <c r="K8686" s="191"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11.71</v>
      </c>
      <c r="L8686" s="192" t="str">
        <f t="shared" si="135"/>
        <v>Spirits750</v>
      </c>
      <c r="M8686" s="191">
        <f>VLOOKUP(L8686,'Slope %'!C:D,2,0)</f>
        <v>7.0000000000000007E-2</v>
      </c>
    </row>
    <row r="8687" spans="1:13" x14ac:dyDescent="0.25">
      <c r="A8687">
        <v>631226</v>
      </c>
      <c r="B8687" s="58" t="s">
        <v>6786</v>
      </c>
      <c r="C8687" s="58" t="s">
        <v>414</v>
      </c>
      <c r="D8687" s="58" t="s">
        <v>945</v>
      </c>
      <c r="E8687" s="58">
        <v>750</v>
      </c>
      <c r="F8687" s="58">
        <v>12</v>
      </c>
      <c r="G8687" s="59">
        <v>15</v>
      </c>
      <c r="H8687" s="58" t="s">
        <v>445</v>
      </c>
      <c r="I8687" s="59">
        <v>27.49</v>
      </c>
      <c r="J8687">
        <v>1</v>
      </c>
      <c r="K8687" s="191"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8.7799999999999994</v>
      </c>
      <c r="L8687" s="192" t="str">
        <f t="shared" si="135"/>
        <v>Spirits750</v>
      </c>
      <c r="M8687" s="191">
        <f>VLOOKUP(L8687,'Slope %'!C:D,2,0)</f>
        <v>7.0000000000000007E-2</v>
      </c>
    </row>
    <row r="8688" spans="1:13" x14ac:dyDescent="0.25">
      <c r="A8688">
        <v>631291</v>
      </c>
      <c r="B8688" s="58" t="s">
        <v>6787</v>
      </c>
      <c r="C8688" s="58" t="s">
        <v>423</v>
      </c>
      <c r="D8688" s="58" t="s">
        <v>598</v>
      </c>
      <c r="E8688" s="58">
        <v>750</v>
      </c>
      <c r="F8688" s="58">
        <v>12</v>
      </c>
      <c r="G8688" s="59">
        <v>14</v>
      </c>
      <c r="H8688" s="58" t="s">
        <v>507</v>
      </c>
      <c r="I8688" s="59">
        <v>16.989999999999998</v>
      </c>
      <c r="J8688">
        <v>1</v>
      </c>
      <c r="K8688" s="191"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8.1999999999999993</v>
      </c>
      <c r="L8688" s="192" t="str">
        <f t="shared" si="135"/>
        <v>Wine750</v>
      </c>
      <c r="M8688" s="191">
        <f>VLOOKUP(L8688,'Slope %'!C:D,2,0)</f>
        <v>0.1</v>
      </c>
    </row>
    <row r="8689" spans="1:13" x14ac:dyDescent="0.25">
      <c r="A8689">
        <v>631390</v>
      </c>
      <c r="B8689" s="58" t="s">
        <v>6788</v>
      </c>
      <c r="C8689" s="58" t="s">
        <v>414</v>
      </c>
      <c r="D8689" s="58" t="s">
        <v>1568</v>
      </c>
      <c r="E8689" s="58">
        <v>750</v>
      </c>
      <c r="F8689" s="58">
        <v>12</v>
      </c>
      <c r="G8689" s="59">
        <v>15</v>
      </c>
      <c r="H8689" s="58" t="s">
        <v>445</v>
      </c>
      <c r="I8689" s="59">
        <v>27.49</v>
      </c>
      <c r="J8689">
        <v>1</v>
      </c>
      <c r="K8689" s="191"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8.7799999999999994</v>
      </c>
      <c r="L8689" s="192" t="str">
        <f t="shared" si="135"/>
        <v>Spirits750</v>
      </c>
      <c r="M8689" s="191">
        <f>VLOOKUP(L8689,'Slope %'!C:D,2,0)</f>
        <v>7.0000000000000007E-2</v>
      </c>
    </row>
    <row r="8690" spans="1:13" x14ac:dyDescent="0.25">
      <c r="A8690">
        <v>631457</v>
      </c>
      <c r="B8690" s="58" t="s">
        <v>6789</v>
      </c>
      <c r="C8690" s="58" t="s">
        <v>414</v>
      </c>
      <c r="D8690" s="58" t="s">
        <v>1568</v>
      </c>
      <c r="E8690" s="58">
        <v>750</v>
      </c>
      <c r="F8690" s="58">
        <v>12</v>
      </c>
      <c r="G8690" s="59">
        <v>15</v>
      </c>
      <c r="H8690" s="58" t="s">
        <v>445</v>
      </c>
      <c r="I8690" s="59">
        <v>28.49</v>
      </c>
      <c r="J8690">
        <v>1</v>
      </c>
      <c r="K8690" s="191"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8.7799999999999994</v>
      </c>
      <c r="L8690" s="192" t="str">
        <f t="shared" si="135"/>
        <v>Spirits750</v>
      </c>
      <c r="M8690" s="191">
        <f>VLOOKUP(L8690,'Slope %'!C:D,2,0)</f>
        <v>7.0000000000000007E-2</v>
      </c>
    </row>
    <row r="8691" spans="1:13" x14ac:dyDescent="0.25">
      <c r="A8691">
        <v>632919</v>
      </c>
      <c r="B8691" s="58" t="s">
        <v>6790</v>
      </c>
      <c r="C8691" s="58" t="s">
        <v>423</v>
      </c>
      <c r="D8691" s="58" t="s">
        <v>598</v>
      </c>
      <c r="E8691" s="58">
        <v>750</v>
      </c>
      <c r="F8691" s="58">
        <v>12</v>
      </c>
      <c r="G8691" s="59">
        <v>14</v>
      </c>
      <c r="H8691" s="58" t="s">
        <v>437</v>
      </c>
      <c r="I8691" s="59">
        <v>14.99</v>
      </c>
      <c r="J8691">
        <v>1</v>
      </c>
      <c r="K8691" s="191"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8.1999999999999993</v>
      </c>
      <c r="L8691" s="192" t="str">
        <f t="shared" si="135"/>
        <v>Wine750</v>
      </c>
      <c r="M8691" s="191">
        <f>VLOOKUP(L8691,'Slope %'!C:D,2,0)</f>
        <v>0.1</v>
      </c>
    </row>
    <row r="8692" spans="1:13" x14ac:dyDescent="0.25">
      <c r="A8692">
        <v>634873</v>
      </c>
      <c r="B8692" s="58" t="s">
        <v>6791</v>
      </c>
      <c r="C8692" s="58" t="s">
        <v>423</v>
      </c>
      <c r="D8692" s="58" t="s">
        <v>436</v>
      </c>
      <c r="E8692" s="58">
        <v>750</v>
      </c>
      <c r="F8692" s="58">
        <v>12</v>
      </c>
      <c r="G8692" s="59">
        <v>14.5</v>
      </c>
      <c r="H8692" s="58" t="s">
        <v>425</v>
      </c>
      <c r="I8692" s="59">
        <v>23.99</v>
      </c>
      <c r="J8692">
        <v>1</v>
      </c>
      <c r="K8692" s="191"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8.49</v>
      </c>
      <c r="L8692" s="192" t="str">
        <f t="shared" si="135"/>
        <v>Wine750</v>
      </c>
      <c r="M8692" s="191">
        <f>VLOOKUP(L8692,'Slope %'!C:D,2,0)</f>
        <v>0.1</v>
      </c>
    </row>
    <row r="8693" spans="1:13" x14ac:dyDescent="0.25">
      <c r="A8693">
        <v>637058</v>
      </c>
      <c r="B8693" s="58" t="s">
        <v>1005</v>
      </c>
      <c r="C8693" s="58" t="s">
        <v>414</v>
      </c>
      <c r="D8693" s="58" t="s">
        <v>460</v>
      </c>
      <c r="E8693" s="58">
        <v>375</v>
      </c>
      <c r="F8693" s="58">
        <v>12</v>
      </c>
      <c r="G8693" s="59">
        <v>40</v>
      </c>
      <c r="H8693" s="58" t="s">
        <v>428</v>
      </c>
      <c r="I8693" s="59">
        <v>18.989999999999998</v>
      </c>
      <c r="J8693">
        <v>1</v>
      </c>
      <c r="K8693" s="191"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13.3</v>
      </c>
      <c r="L8693" s="192" t="str">
        <f t="shared" si="135"/>
        <v>Spirits375</v>
      </c>
      <c r="M8693" s="191">
        <f>VLOOKUP(L8693,'Slope %'!C:D,2,0)</f>
        <v>0.1</v>
      </c>
    </row>
    <row r="8694" spans="1:13" x14ac:dyDescent="0.25">
      <c r="A8694">
        <v>637322</v>
      </c>
      <c r="B8694" s="58" t="s">
        <v>6792</v>
      </c>
      <c r="C8694" s="58" t="s">
        <v>414</v>
      </c>
      <c r="D8694" s="58" t="s">
        <v>663</v>
      </c>
      <c r="E8694" s="58">
        <v>750</v>
      </c>
      <c r="F8694" s="58">
        <v>12</v>
      </c>
      <c r="G8694" s="59">
        <v>38</v>
      </c>
      <c r="H8694" s="58" t="s">
        <v>445</v>
      </c>
      <c r="I8694" s="59">
        <v>29.99</v>
      </c>
      <c r="J8694">
        <v>1</v>
      </c>
      <c r="K8694" s="191"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22.25</v>
      </c>
      <c r="L8694" s="192" t="str">
        <f t="shared" si="135"/>
        <v>Spirits750</v>
      </c>
      <c r="M8694" s="191">
        <f>VLOOKUP(L8694,'Slope %'!C:D,2,0)</f>
        <v>7.0000000000000007E-2</v>
      </c>
    </row>
    <row r="8695" spans="1:13" x14ac:dyDescent="0.25">
      <c r="A8695">
        <v>637504</v>
      </c>
      <c r="B8695" s="58" t="s">
        <v>6793</v>
      </c>
      <c r="C8695" s="58" t="s">
        <v>414</v>
      </c>
      <c r="D8695" s="58" t="s">
        <v>460</v>
      </c>
      <c r="E8695" s="58">
        <v>750</v>
      </c>
      <c r="F8695" s="58">
        <v>12</v>
      </c>
      <c r="G8695" s="59">
        <v>44</v>
      </c>
      <c r="H8695" s="58" t="s">
        <v>501</v>
      </c>
      <c r="I8695" s="59">
        <v>54.95</v>
      </c>
      <c r="J8695">
        <v>1</v>
      </c>
      <c r="K8695" s="191"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25.76</v>
      </c>
      <c r="L8695" s="192" t="str">
        <f t="shared" si="135"/>
        <v>Spirits750</v>
      </c>
      <c r="M8695" s="191">
        <f>VLOOKUP(L8695,'Slope %'!C:D,2,0)</f>
        <v>7.0000000000000007E-2</v>
      </c>
    </row>
    <row r="8696" spans="1:13" x14ac:dyDescent="0.25">
      <c r="A8696">
        <v>639625</v>
      </c>
      <c r="B8696" s="58" t="s">
        <v>6794</v>
      </c>
      <c r="C8696" s="58" t="s">
        <v>423</v>
      </c>
      <c r="D8696" s="58" t="s">
        <v>440</v>
      </c>
      <c r="E8696" s="58">
        <v>750</v>
      </c>
      <c r="F8696" s="58">
        <v>12</v>
      </c>
      <c r="G8696" s="59">
        <v>14</v>
      </c>
      <c r="H8696" s="58" t="s">
        <v>553</v>
      </c>
      <c r="I8696" s="59">
        <v>35.99</v>
      </c>
      <c r="J8696">
        <v>1</v>
      </c>
      <c r="K8696" s="191"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8.1999999999999993</v>
      </c>
      <c r="L8696" s="192" t="str">
        <f t="shared" si="135"/>
        <v>Wine750</v>
      </c>
      <c r="M8696" s="191">
        <f>VLOOKUP(L8696,'Slope %'!C:D,2,0)</f>
        <v>0.1</v>
      </c>
    </row>
    <row r="8697" spans="1:13" x14ac:dyDescent="0.25">
      <c r="A8697">
        <v>639658</v>
      </c>
      <c r="B8697" s="58" t="s">
        <v>6795</v>
      </c>
      <c r="C8697" s="58" t="s">
        <v>423</v>
      </c>
      <c r="D8697" s="58" t="s">
        <v>602</v>
      </c>
      <c r="E8697" s="58">
        <v>750</v>
      </c>
      <c r="F8697" s="58">
        <v>6</v>
      </c>
      <c r="G8697" s="59">
        <v>13.5</v>
      </c>
      <c r="H8697" s="58" t="s">
        <v>553</v>
      </c>
      <c r="I8697" s="59">
        <v>60</v>
      </c>
      <c r="J8697">
        <v>1</v>
      </c>
      <c r="K8697" s="191"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7.9</v>
      </c>
      <c r="L8697" s="192" t="str">
        <f t="shared" si="135"/>
        <v>Wine750</v>
      </c>
      <c r="M8697" s="191">
        <f>VLOOKUP(L8697,'Slope %'!C:D,2,0)</f>
        <v>0.1</v>
      </c>
    </row>
    <row r="8698" spans="1:13" x14ac:dyDescent="0.25">
      <c r="A8698">
        <v>641522</v>
      </c>
      <c r="B8698" s="58" t="s">
        <v>6796</v>
      </c>
      <c r="C8698" s="58" t="s">
        <v>410</v>
      </c>
      <c r="D8698" s="58" t="s">
        <v>677</v>
      </c>
      <c r="E8698" s="58">
        <v>355</v>
      </c>
      <c r="F8698" s="58">
        <v>24</v>
      </c>
      <c r="G8698" s="59">
        <v>4.4000000000000004</v>
      </c>
      <c r="H8698" s="58" t="s">
        <v>225</v>
      </c>
      <c r="I8698" s="59">
        <v>3.51</v>
      </c>
      <c r="J8698">
        <v>1</v>
      </c>
      <c r="K8698" s="191"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1.22</v>
      </c>
      <c r="L8698" s="192" t="str">
        <f t="shared" si="135"/>
        <v>Beer355</v>
      </c>
      <c r="M8698" s="191">
        <f>VLOOKUP(L8698,'Slope %'!C:D,2,0)</f>
        <v>0.12</v>
      </c>
    </row>
    <row r="8699" spans="1:13" x14ac:dyDescent="0.25">
      <c r="A8699">
        <v>643585</v>
      </c>
      <c r="B8699" s="58" t="s">
        <v>6797</v>
      </c>
      <c r="C8699" s="58" t="s">
        <v>414</v>
      </c>
      <c r="D8699" s="58" t="s">
        <v>663</v>
      </c>
      <c r="E8699" s="58">
        <v>750</v>
      </c>
      <c r="F8699" s="58">
        <v>12</v>
      </c>
      <c r="G8699" s="59">
        <v>35</v>
      </c>
      <c r="H8699" s="58" t="s">
        <v>419</v>
      </c>
      <c r="I8699" s="59">
        <v>28.99</v>
      </c>
      <c r="J8699">
        <v>1</v>
      </c>
      <c r="K8699" s="191"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20.49</v>
      </c>
      <c r="L8699" s="192" t="str">
        <f t="shared" si="135"/>
        <v>Spirits750</v>
      </c>
      <c r="M8699" s="191">
        <f>VLOOKUP(L8699,'Slope %'!C:D,2,0)</f>
        <v>7.0000000000000007E-2</v>
      </c>
    </row>
    <row r="8700" spans="1:13" x14ac:dyDescent="0.25">
      <c r="A8700">
        <v>643866</v>
      </c>
      <c r="B8700" s="58" t="s">
        <v>6798</v>
      </c>
      <c r="C8700" s="58" t="s">
        <v>423</v>
      </c>
      <c r="D8700" s="58" t="s">
        <v>476</v>
      </c>
      <c r="E8700" s="58">
        <v>750</v>
      </c>
      <c r="F8700" s="58">
        <v>12</v>
      </c>
      <c r="G8700" s="59">
        <v>13.5</v>
      </c>
      <c r="H8700" s="58" t="s">
        <v>586</v>
      </c>
      <c r="I8700" s="59">
        <v>19.989999999999998</v>
      </c>
      <c r="J8700">
        <v>1</v>
      </c>
      <c r="K8700" s="191"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7.9</v>
      </c>
      <c r="L8700" s="192" t="str">
        <f t="shared" si="135"/>
        <v>Wine750</v>
      </c>
      <c r="M8700" s="191">
        <f>VLOOKUP(L8700,'Slope %'!C:D,2,0)</f>
        <v>0.1</v>
      </c>
    </row>
    <row r="8701" spans="1:13" x14ac:dyDescent="0.25">
      <c r="A8701">
        <v>650390</v>
      </c>
      <c r="B8701" s="58" t="s">
        <v>6799</v>
      </c>
      <c r="C8701" s="58" t="s">
        <v>423</v>
      </c>
      <c r="D8701" s="58" t="s">
        <v>436</v>
      </c>
      <c r="E8701" s="58">
        <v>750</v>
      </c>
      <c r="F8701" s="58">
        <v>12</v>
      </c>
      <c r="G8701" s="59">
        <v>13.5</v>
      </c>
      <c r="H8701" s="58" t="s">
        <v>600</v>
      </c>
      <c r="I8701" s="59">
        <v>15.49</v>
      </c>
      <c r="J8701">
        <v>1</v>
      </c>
      <c r="K8701" s="191"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7.9</v>
      </c>
      <c r="L8701" s="192" t="str">
        <f t="shared" si="135"/>
        <v>Wine750</v>
      </c>
      <c r="M8701" s="191">
        <f>VLOOKUP(L8701,'Slope %'!C:D,2,0)</f>
        <v>0.1</v>
      </c>
    </row>
    <row r="8702" spans="1:13" x14ac:dyDescent="0.25">
      <c r="A8702">
        <v>655613</v>
      </c>
      <c r="B8702" s="58" t="s">
        <v>6800</v>
      </c>
      <c r="C8702" s="58" t="s">
        <v>423</v>
      </c>
      <c r="D8702" s="58" t="s">
        <v>436</v>
      </c>
      <c r="E8702" s="58">
        <v>1000</v>
      </c>
      <c r="F8702" s="58">
        <v>12</v>
      </c>
      <c r="G8702" s="59">
        <v>13</v>
      </c>
      <c r="H8702" s="58" t="s">
        <v>437</v>
      </c>
      <c r="I8702" s="59">
        <v>14.99</v>
      </c>
      <c r="J8702">
        <v>1</v>
      </c>
      <c r="K8702" s="191"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10.15</v>
      </c>
      <c r="L8702" s="192" t="str">
        <f t="shared" si="135"/>
        <v>Wine1000</v>
      </c>
      <c r="M8702" s="191">
        <f>VLOOKUP(L8702,'Slope %'!C:D,2,0)</f>
        <v>7.0000000000000007E-2</v>
      </c>
    </row>
    <row r="8703" spans="1:13" x14ac:dyDescent="0.25">
      <c r="A8703">
        <v>656579</v>
      </c>
      <c r="B8703" s="58" t="s">
        <v>6801</v>
      </c>
      <c r="C8703" s="58" t="s">
        <v>423</v>
      </c>
      <c r="D8703" s="58" t="s">
        <v>602</v>
      </c>
      <c r="E8703" s="58">
        <v>750</v>
      </c>
      <c r="F8703" s="58">
        <v>12</v>
      </c>
      <c r="G8703" s="59">
        <v>13.5</v>
      </c>
      <c r="H8703" s="58" t="s">
        <v>445</v>
      </c>
      <c r="I8703" s="59">
        <v>25.39</v>
      </c>
      <c r="J8703">
        <v>1</v>
      </c>
      <c r="K8703" s="191"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7.9</v>
      </c>
      <c r="L8703" s="192" t="str">
        <f t="shared" si="135"/>
        <v>Wine750</v>
      </c>
      <c r="M8703" s="191">
        <f>VLOOKUP(L8703,'Slope %'!C:D,2,0)</f>
        <v>0.1</v>
      </c>
    </row>
    <row r="8704" spans="1:13" x14ac:dyDescent="0.25">
      <c r="A8704">
        <v>662841</v>
      </c>
      <c r="B8704" s="58" t="s">
        <v>6802</v>
      </c>
      <c r="C8704" s="58" t="s">
        <v>414</v>
      </c>
      <c r="D8704" s="58" t="s">
        <v>810</v>
      </c>
      <c r="E8704" s="58">
        <v>750</v>
      </c>
      <c r="F8704" s="58">
        <v>12</v>
      </c>
      <c r="G8704" s="59">
        <v>45</v>
      </c>
      <c r="H8704" s="58" t="s">
        <v>421</v>
      </c>
      <c r="I8704" s="59">
        <v>46.99</v>
      </c>
      <c r="J8704">
        <v>1</v>
      </c>
      <c r="K8704" s="191"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26.35</v>
      </c>
      <c r="L8704" s="192" t="str">
        <f t="shared" si="135"/>
        <v>Spirits750</v>
      </c>
      <c r="M8704" s="191">
        <f>VLOOKUP(L8704,'Slope %'!C:D,2,0)</f>
        <v>7.0000000000000007E-2</v>
      </c>
    </row>
    <row r="8705" spans="1:13" x14ac:dyDescent="0.25">
      <c r="A8705">
        <v>663187</v>
      </c>
      <c r="B8705" s="58" t="s">
        <v>6803</v>
      </c>
      <c r="C8705" s="58" t="s">
        <v>423</v>
      </c>
      <c r="D8705" s="58" t="s">
        <v>455</v>
      </c>
      <c r="E8705" s="58">
        <v>750</v>
      </c>
      <c r="F8705" s="58">
        <v>6</v>
      </c>
      <c r="G8705" s="59">
        <v>11</v>
      </c>
      <c r="H8705" s="58" t="s">
        <v>434</v>
      </c>
      <c r="I8705" s="59">
        <v>34.99</v>
      </c>
      <c r="J8705">
        <v>1</v>
      </c>
      <c r="K8705" s="191"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6.44</v>
      </c>
      <c r="L8705" s="192" t="str">
        <f t="shared" si="135"/>
        <v>Wine750</v>
      </c>
      <c r="M8705" s="191">
        <f>VLOOKUP(L8705,'Slope %'!C:D,2,0)</f>
        <v>0.1</v>
      </c>
    </row>
    <row r="8706" spans="1:13" x14ac:dyDescent="0.25">
      <c r="A8706">
        <v>668947</v>
      </c>
      <c r="B8706" s="58" t="s">
        <v>6804</v>
      </c>
      <c r="C8706" s="58" t="s">
        <v>673</v>
      </c>
      <c r="D8706" s="58" t="s">
        <v>1398</v>
      </c>
      <c r="E8706" s="58">
        <v>2130</v>
      </c>
      <c r="F8706" s="58">
        <v>4</v>
      </c>
      <c r="G8706" s="59">
        <v>5</v>
      </c>
      <c r="H8706" s="58" t="s">
        <v>1399</v>
      </c>
      <c r="I8706" s="59">
        <v>17.98</v>
      </c>
      <c r="J8706">
        <v>6</v>
      </c>
      <c r="K8706" s="191"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8.31</v>
      </c>
      <c r="L8706" s="192" t="str">
        <f t="shared" si="135"/>
        <v>Ready to Drink2130</v>
      </c>
      <c r="M8706" s="191">
        <f>VLOOKUP(L8706,'Slope %'!C:D,2,0)</f>
        <v>0.1</v>
      </c>
    </row>
    <row r="8707" spans="1:13" x14ac:dyDescent="0.25">
      <c r="A8707">
        <v>668947</v>
      </c>
      <c r="B8707" s="58" t="s">
        <v>6804</v>
      </c>
      <c r="C8707" s="58" t="s">
        <v>673</v>
      </c>
      <c r="D8707" s="58" t="s">
        <v>1398</v>
      </c>
      <c r="E8707" s="58">
        <v>2130</v>
      </c>
      <c r="F8707" s="58">
        <v>4</v>
      </c>
      <c r="G8707" s="59">
        <v>5</v>
      </c>
      <c r="H8707" s="58" t="s">
        <v>1399</v>
      </c>
      <c r="I8707" s="59">
        <v>17.98</v>
      </c>
      <c r="J8707">
        <v>6</v>
      </c>
      <c r="K8707" s="191"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8.31</v>
      </c>
      <c r="L8707" s="192" t="str">
        <f t="shared" ref="L8707:L8770" si="136">(_xlfn.CONCAT(C8707,E8707))</f>
        <v>Ready to Drink2130</v>
      </c>
      <c r="M8707" s="191">
        <f>VLOOKUP(L8707,'Slope %'!C:D,2,0)</f>
        <v>0.1</v>
      </c>
    </row>
    <row r="8708" spans="1:13" x14ac:dyDescent="0.25">
      <c r="A8708">
        <v>675207</v>
      </c>
      <c r="B8708" s="58" t="s">
        <v>6805</v>
      </c>
      <c r="C8708" s="58" t="s">
        <v>423</v>
      </c>
      <c r="D8708" s="58" t="s">
        <v>467</v>
      </c>
      <c r="E8708" s="58">
        <v>750</v>
      </c>
      <c r="F8708" s="58">
        <v>12</v>
      </c>
      <c r="G8708" s="59">
        <v>13.5</v>
      </c>
      <c r="H8708" s="58" t="s">
        <v>608</v>
      </c>
      <c r="I8708" s="59">
        <v>32.99</v>
      </c>
      <c r="J8708">
        <v>1</v>
      </c>
      <c r="K8708" s="191"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7.9</v>
      </c>
      <c r="L8708" s="192" t="str">
        <f t="shared" si="136"/>
        <v>Wine750</v>
      </c>
      <c r="M8708" s="191">
        <f>VLOOKUP(L8708,'Slope %'!C:D,2,0)</f>
        <v>0.1</v>
      </c>
    </row>
    <row r="8709" spans="1:13" x14ac:dyDescent="0.25">
      <c r="A8709">
        <v>676395</v>
      </c>
      <c r="B8709" s="58" t="s">
        <v>6806</v>
      </c>
      <c r="C8709" s="58" t="s">
        <v>410</v>
      </c>
      <c r="D8709" s="58" t="s">
        <v>411</v>
      </c>
      <c r="E8709" s="58">
        <v>330</v>
      </c>
      <c r="F8709" s="58">
        <v>24</v>
      </c>
      <c r="G8709" s="59">
        <v>5</v>
      </c>
      <c r="H8709" s="58" t="s">
        <v>600</v>
      </c>
      <c r="I8709" s="59">
        <v>2.99</v>
      </c>
      <c r="J8709">
        <v>1</v>
      </c>
      <c r="K8709" s="191"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1.29</v>
      </c>
      <c r="L8709" s="192" t="str">
        <f t="shared" si="136"/>
        <v>Beer330</v>
      </c>
      <c r="M8709" s="191">
        <f>VLOOKUP(L8709,'Slope %'!C:D,2,0)</f>
        <v>0.12</v>
      </c>
    </row>
    <row r="8710" spans="1:13" x14ac:dyDescent="0.25">
      <c r="A8710">
        <v>676395</v>
      </c>
      <c r="B8710" s="58" t="s">
        <v>6806</v>
      </c>
      <c r="C8710" s="58" t="s">
        <v>410</v>
      </c>
      <c r="D8710" s="58" t="s">
        <v>411</v>
      </c>
      <c r="E8710" s="58">
        <v>330</v>
      </c>
      <c r="F8710" s="58">
        <v>24</v>
      </c>
      <c r="G8710" s="59">
        <v>5</v>
      </c>
      <c r="H8710" s="58" t="s">
        <v>600</v>
      </c>
      <c r="I8710" s="59">
        <v>2.99</v>
      </c>
      <c r="J8710">
        <v>1</v>
      </c>
      <c r="K8710" s="191"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1.29</v>
      </c>
      <c r="L8710" s="192" t="str">
        <f t="shared" si="136"/>
        <v>Beer330</v>
      </c>
      <c r="M8710" s="191">
        <f>VLOOKUP(L8710,'Slope %'!C:D,2,0)</f>
        <v>0.12</v>
      </c>
    </row>
    <row r="8711" spans="1:13" x14ac:dyDescent="0.25">
      <c r="A8711">
        <v>676551</v>
      </c>
      <c r="B8711" s="58" t="s">
        <v>6807</v>
      </c>
      <c r="C8711" s="58" t="s">
        <v>410</v>
      </c>
      <c r="D8711" s="58" t="s">
        <v>411</v>
      </c>
      <c r="E8711" s="58">
        <v>473</v>
      </c>
      <c r="F8711" s="58">
        <v>24</v>
      </c>
      <c r="G8711" s="59">
        <v>5</v>
      </c>
      <c r="H8711" s="58" t="s">
        <v>600</v>
      </c>
      <c r="I8711" s="59">
        <v>3.99</v>
      </c>
      <c r="J8711">
        <v>1</v>
      </c>
      <c r="K8711" s="191"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1.85</v>
      </c>
      <c r="L8711" s="192" t="str">
        <f t="shared" si="136"/>
        <v>Beer473</v>
      </c>
      <c r="M8711" s="191">
        <f>VLOOKUP(L8711,'Slope %'!C:D,2,0)</f>
        <v>0.12</v>
      </c>
    </row>
    <row r="8712" spans="1:13" x14ac:dyDescent="0.25">
      <c r="A8712">
        <v>676551</v>
      </c>
      <c r="B8712" s="58" t="s">
        <v>6807</v>
      </c>
      <c r="C8712" s="58" t="s">
        <v>410</v>
      </c>
      <c r="D8712" s="58" t="s">
        <v>411</v>
      </c>
      <c r="E8712" s="58">
        <v>473</v>
      </c>
      <c r="F8712" s="58">
        <v>24</v>
      </c>
      <c r="G8712" s="59">
        <v>5</v>
      </c>
      <c r="H8712" s="58" t="s">
        <v>600</v>
      </c>
      <c r="I8712" s="59">
        <v>3.99</v>
      </c>
      <c r="J8712">
        <v>1</v>
      </c>
      <c r="K8712" s="191"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1.85</v>
      </c>
      <c r="L8712" s="192" t="str">
        <f t="shared" si="136"/>
        <v>Beer473</v>
      </c>
      <c r="M8712" s="191">
        <f>VLOOKUP(L8712,'Slope %'!C:D,2,0)</f>
        <v>0.12</v>
      </c>
    </row>
    <row r="8713" spans="1:13" x14ac:dyDescent="0.25">
      <c r="A8713">
        <v>681155</v>
      </c>
      <c r="B8713" s="58" t="s">
        <v>6808</v>
      </c>
      <c r="C8713" s="58" t="s">
        <v>410</v>
      </c>
      <c r="D8713" s="58" t="s">
        <v>411</v>
      </c>
      <c r="E8713" s="58">
        <v>8520</v>
      </c>
      <c r="F8713" s="58">
        <v>1</v>
      </c>
      <c r="G8713" s="59">
        <v>5</v>
      </c>
      <c r="H8713" s="58" t="s">
        <v>412</v>
      </c>
      <c r="I8713" s="59">
        <v>43.99</v>
      </c>
      <c r="J8713">
        <v>24</v>
      </c>
      <c r="K8713" s="191"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33.26</v>
      </c>
      <c r="L8713" s="192" t="str">
        <f t="shared" si="136"/>
        <v>Beer8520</v>
      </c>
      <c r="M8713" s="191">
        <f>VLOOKUP(L8713,'Slope %'!C:D,2,0)</f>
        <v>0.05</v>
      </c>
    </row>
    <row r="8714" spans="1:13" x14ac:dyDescent="0.25">
      <c r="A8714">
        <v>681155</v>
      </c>
      <c r="B8714" s="58" t="s">
        <v>6808</v>
      </c>
      <c r="C8714" s="58" t="s">
        <v>410</v>
      </c>
      <c r="D8714" s="58" t="s">
        <v>411</v>
      </c>
      <c r="E8714" s="58">
        <v>8520</v>
      </c>
      <c r="F8714" s="58">
        <v>1</v>
      </c>
      <c r="G8714" s="59">
        <v>5</v>
      </c>
      <c r="H8714" s="58" t="s">
        <v>412</v>
      </c>
      <c r="I8714" s="59">
        <v>43.99</v>
      </c>
      <c r="J8714">
        <v>24</v>
      </c>
      <c r="K8714" s="191"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33.26</v>
      </c>
      <c r="L8714" s="192" t="str">
        <f t="shared" si="136"/>
        <v>Beer8520</v>
      </c>
      <c r="M8714" s="191">
        <f>VLOOKUP(L8714,'Slope %'!C:D,2,0)</f>
        <v>0.05</v>
      </c>
    </row>
    <row r="8715" spans="1:13" x14ac:dyDescent="0.25">
      <c r="A8715">
        <v>681403</v>
      </c>
      <c r="B8715" s="58" t="s">
        <v>6809</v>
      </c>
      <c r="C8715" s="58" t="s">
        <v>410</v>
      </c>
      <c r="D8715" s="58" t="s">
        <v>411</v>
      </c>
      <c r="E8715" s="58">
        <v>4092</v>
      </c>
      <c r="F8715" s="58">
        <v>1</v>
      </c>
      <c r="G8715" s="59">
        <v>5.2</v>
      </c>
      <c r="H8715" s="58" t="s">
        <v>1283</v>
      </c>
      <c r="I8715" s="59">
        <v>28.99</v>
      </c>
      <c r="J8715">
        <v>12</v>
      </c>
      <c r="K8715" s="191"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16.61</v>
      </c>
      <c r="L8715" s="192" t="str">
        <f t="shared" si="136"/>
        <v>Beer4092</v>
      </c>
      <c r="M8715" s="191">
        <f>VLOOKUP(L8715,'Slope %'!C:D,2,0)</f>
        <v>7.0000000000000007E-2</v>
      </c>
    </row>
    <row r="8716" spans="1:13" x14ac:dyDescent="0.25">
      <c r="A8716">
        <v>681403</v>
      </c>
      <c r="B8716" s="58" t="s">
        <v>6809</v>
      </c>
      <c r="C8716" s="58" t="s">
        <v>410</v>
      </c>
      <c r="D8716" s="58" t="s">
        <v>411</v>
      </c>
      <c r="E8716" s="58">
        <v>4092</v>
      </c>
      <c r="F8716" s="58">
        <v>1</v>
      </c>
      <c r="G8716" s="59">
        <v>5.2</v>
      </c>
      <c r="H8716" s="58" t="s">
        <v>1283</v>
      </c>
      <c r="I8716" s="59">
        <v>28.99</v>
      </c>
      <c r="J8716">
        <v>12</v>
      </c>
      <c r="K8716" s="191"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16.61</v>
      </c>
      <c r="L8716" s="192" t="str">
        <f t="shared" si="136"/>
        <v>Beer4092</v>
      </c>
      <c r="M8716" s="191">
        <f>VLOOKUP(L8716,'Slope %'!C:D,2,0)</f>
        <v>7.0000000000000007E-2</v>
      </c>
    </row>
    <row r="8717" spans="1:13" x14ac:dyDescent="0.25">
      <c r="A8717">
        <v>681411</v>
      </c>
      <c r="B8717" s="58" t="s">
        <v>6810</v>
      </c>
      <c r="C8717" s="58" t="s">
        <v>410</v>
      </c>
      <c r="D8717" s="58" t="s">
        <v>411</v>
      </c>
      <c r="E8717" s="58">
        <v>2046</v>
      </c>
      <c r="F8717" s="58">
        <v>4</v>
      </c>
      <c r="G8717" s="59">
        <v>5</v>
      </c>
      <c r="H8717" s="58" t="s">
        <v>1283</v>
      </c>
      <c r="I8717" s="59">
        <v>13.49</v>
      </c>
      <c r="J8717">
        <v>6</v>
      </c>
      <c r="K8717" s="191"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7.99</v>
      </c>
      <c r="L8717" s="192" t="str">
        <f t="shared" si="136"/>
        <v>Beer2046</v>
      </c>
      <c r="M8717" s="191">
        <f>VLOOKUP(L8717,'Slope %'!C:D,2,0)</f>
        <v>0.1</v>
      </c>
    </row>
    <row r="8718" spans="1:13" x14ac:dyDescent="0.25">
      <c r="A8718">
        <v>681411</v>
      </c>
      <c r="B8718" s="58" t="s">
        <v>6810</v>
      </c>
      <c r="C8718" s="58" t="s">
        <v>410</v>
      </c>
      <c r="D8718" s="58" t="s">
        <v>411</v>
      </c>
      <c r="E8718" s="58">
        <v>2046</v>
      </c>
      <c r="F8718" s="58">
        <v>4</v>
      </c>
      <c r="G8718" s="59">
        <v>5</v>
      </c>
      <c r="H8718" s="58" t="s">
        <v>1283</v>
      </c>
      <c r="I8718" s="59">
        <v>13.49</v>
      </c>
      <c r="J8718">
        <v>6</v>
      </c>
      <c r="K8718" s="191"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7.99</v>
      </c>
      <c r="L8718" s="192" t="str">
        <f t="shared" si="136"/>
        <v>Beer2046</v>
      </c>
      <c r="M8718" s="191">
        <f>VLOOKUP(L8718,'Slope %'!C:D,2,0)</f>
        <v>0.1</v>
      </c>
    </row>
    <row r="8719" spans="1:13" x14ac:dyDescent="0.25">
      <c r="A8719">
        <v>681767</v>
      </c>
      <c r="B8719" s="58" t="s">
        <v>6811</v>
      </c>
      <c r="C8719" s="58" t="s">
        <v>410</v>
      </c>
      <c r="D8719" s="58" t="s">
        <v>411</v>
      </c>
      <c r="E8719" s="58">
        <v>2840</v>
      </c>
      <c r="F8719" s="58">
        <v>3</v>
      </c>
      <c r="G8719" s="59">
        <v>5</v>
      </c>
      <c r="H8719" s="58" t="s">
        <v>600</v>
      </c>
      <c r="I8719" s="59">
        <v>17.59</v>
      </c>
      <c r="J8719">
        <v>8</v>
      </c>
      <c r="K8719" s="191"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11.09</v>
      </c>
      <c r="L8719" s="192" t="str">
        <f t="shared" si="136"/>
        <v>Beer2840</v>
      </c>
      <c r="M8719" s="191">
        <f>VLOOKUP(L8719,'Slope %'!C:D,2,0)</f>
        <v>7.0000000000000007E-2</v>
      </c>
    </row>
    <row r="8720" spans="1:13" x14ac:dyDescent="0.25">
      <c r="A8720">
        <v>681767</v>
      </c>
      <c r="B8720" s="58" t="s">
        <v>6811</v>
      </c>
      <c r="C8720" s="58" t="s">
        <v>410</v>
      </c>
      <c r="D8720" s="58" t="s">
        <v>411</v>
      </c>
      <c r="E8720" s="58">
        <v>2840</v>
      </c>
      <c r="F8720" s="58">
        <v>3</v>
      </c>
      <c r="G8720" s="59">
        <v>5</v>
      </c>
      <c r="H8720" s="58" t="s">
        <v>600</v>
      </c>
      <c r="I8720" s="59">
        <v>17.59</v>
      </c>
      <c r="J8720">
        <v>8</v>
      </c>
      <c r="K8720" s="191"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11.09</v>
      </c>
      <c r="L8720" s="192" t="str">
        <f t="shared" si="136"/>
        <v>Beer2840</v>
      </c>
      <c r="M8720" s="191">
        <f>VLOOKUP(L8720,'Slope %'!C:D,2,0)</f>
        <v>7.0000000000000007E-2</v>
      </c>
    </row>
    <row r="8721" spans="1:13" x14ac:dyDescent="0.25">
      <c r="A8721">
        <v>682930</v>
      </c>
      <c r="B8721" s="58" t="s">
        <v>6812</v>
      </c>
      <c r="C8721" s="58" t="s">
        <v>410</v>
      </c>
      <c r="D8721" s="58" t="s">
        <v>411</v>
      </c>
      <c r="E8721" s="58">
        <v>5325</v>
      </c>
      <c r="F8721" s="58">
        <v>1</v>
      </c>
      <c r="G8721" s="59">
        <v>5</v>
      </c>
      <c r="H8721" s="58" t="s">
        <v>516</v>
      </c>
      <c r="I8721" s="59">
        <v>30.49</v>
      </c>
      <c r="J8721">
        <v>15</v>
      </c>
      <c r="K8721" s="191"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20.79</v>
      </c>
      <c r="L8721" s="192" t="str">
        <f t="shared" si="136"/>
        <v>Beer5325</v>
      </c>
      <c r="M8721" s="191">
        <f>VLOOKUP(L8721,'Slope %'!C:D,2,0)</f>
        <v>0.05</v>
      </c>
    </row>
    <row r="8722" spans="1:13" x14ac:dyDescent="0.25">
      <c r="A8722">
        <v>682930</v>
      </c>
      <c r="B8722" s="58" t="s">
        <v>6812</v>
      </c>
      <c r="C8722" s="58" t="s">
        <v>410</v>
      </c>
      <c r="D8722" s="58" t="s">
        <v>411</v>
      </c>
      <c r="E8722" s="58">
        <v>5325</v>
      </c>
      <c r="F8722" s="58">
        <v>1</v>
      </c>
      <c r="G8722" s="59">
        <v>5</v>
      </c>
      <c r="H8722" s="58" t="s">
        <v>516</v>
      </c>
      <c r="I8722" s="59">
        <v>30.49</v>
      </c>
      <c r="J8722">
        <v>15</v>
      </c>
      <c r="K8722" s="191"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20.79</v>
      </c>
      <c r="L8722" s="192" t="str">
        <f t="shared" si="136"/>
        <v>Beer5325</v>
      </c>
      <c r="M8722" s="191">
        <f>VLOOKUP(L8722,'Slope %'!C:D,2,0)</f>
        <v>0.05</v>
      </c>
    </row>
    <row r="8723" spans="1:13" x14ac:dyDescent="0.25">
      <c r="A8723">
        <v>683847</v>
      </c>
      <c r="B8723" s="58" t="s">
        <v>6813</v>
      </c>
      <c r="C8723" s="58" t="s">
        <v>410</v>
      </c>
      <c r="D8723" s="58" t="s">
        <v>621</v>
      </c>
      <c r="E8723" s="58">
        <v>5325</v>
      </c>
      <c r="F8723" s="58">
        <v>1</v>
      </c>
      <c r="G8723" s="59">
        <v>4</v>
      </c>
      <c r="H8723" s="58" t="s">
        <v>516</v>
      </c>
      <c r="I8723" s="59">
        <v>33.99</v>
      </c>
      <c r="J8723">
        <v>15</v>
      </c>
      <c r="K8723" s="191"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16.63</v>
      </c>
      <c r="L8723" s="192" t="str">
        <f t="shared" si="136"/>
        <v>Beer5325</v>
      </c>
      <c r="M8723" s="191">
        <f>VLOOKUP(L8723,'Slope %'!C:D,2,0)</f>
        <v>0.05</v>
      </c>
    </row>
    <row r="8724" spans="1:13" x14ac:dyDescent="0.25">
      <c r="A8724">
        <v>683847</v>
      </c>
      <c r="B8724" s="58" t="s">
        <v>6813</v>
      </c>
      <c r="C8724" s="58" t="s">
        <v>410</v>
      </c>
      <c r="D8724" s="58" t="s">
        <v>621</v>
      </c>
      <c r="E8724" s="58">
        <v>5325</v>
      </c>
      <c r="F8724" s="58">
        <v>1</v>
      </c>
      <c r="G8724" s="59">
        <v>4</v>
      </c>
      <c r="H8724" s="58" t="s">
        <v>516</v>
      </c>
      <c r="I8724" s="59">
        <v>33.99</v>
      </c>
      <c r="J8724">
        <v>15</v>
      </c>
      <c r="K8724" s="191"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16.63</v>
      </c>
      <c r="L8724" s="192" t="str">
        <f t="shared" si="136"/>
        <v>Beer5325</v>
      </c>
      <c r="M8724" s="191">
        <f>VLOOKUP(L8724,'Slope %'!C:D,2,0)</f>
        <v>0.05</v>
      </c>
    </row>
    <row r="8725" spans="1:13" x14ac:dyDescent="0.25">
      <c r="A8725">
        <v>687251</v>
      </c>
      <c r="B8725" s="58" t="s">
        <v>6814</v>
      </c>
      <c r="C8725" s="58" t="s">
        <v>410</v>
      </c>
      <c r="D8725" s="58" t="s">
        <v>677</v>
      </c>
      <c r="E8725" s="58">
        <v>2840</v>
      </c>
      <c r="F8725" s="58">
        <v>3</v>
      </c>
      <c r="G8725" s="59">
        <v>5</v>
      </c>
      <c r="H8725" s="58" t="s">
        <v>516</v>
      </c>
      <c r="I8725" s="59">
        <v>17.489999999999998</v>
      </c>
      <c r="J8725">
        <v>8</v>
      </c>
      <c r="K8725" s="191"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11.09</v>
      </c>
      <c r="L8725" s="192" t="str">
        <f t="shared" si="136"/>
        <v>Beer2840</v>
      </c>
      <c r="M8725" s="191">
        <f>VLOOKUP(L8725,'Slope %'!C:D,2,0)</f>
        <v>7.0000000000000007E-2</v>
      </c>
    </row>
    <row r="8726" spans="1:13" x14ac:dyDescent="0.25">
      <c r="A8726">
        <v>687251</v>
      </c>
      <c r="B8726" s="58" t="s">
        <v>6814</v>
      </c>
      <c r="C8726" s="58" t="s">
        <v>410</v>
      </c>
      <c r="D8726" s="58" t="s">
        <v>677</v>
      </c>
      <c r="E8726" s="58">
        <v>2840</v>
      </c>
      <c r="F8726" s="58">
        <v>3</v>
      </c>
      <c r="G8726" s="59">
        <v>5</v>
      </c>
      <c r="H8726" s="58" t="s">
        <v>516</v>
      </c>
      <c r="I8726" s="59">
        <v>17.489999999999998</v>
      </c>
      <c r="J8726">
        <v>8</v>
      </c>
      <c r="K8726" s="191"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11.09</v>
      </c>
      <c r="L8726" s="192" t="str">
        <f t="shared" si="136"/>
        <v>Beer2840</v>
      </c>
      <c r="M8726" s="191">
        <f>VLOOKUP(L8726,'Slope %'!C:D,2,0)</f>
        <v>7.0000000000000007E-2</v>
      </c>
    </row>
    <row r="8727" spans="1:13" x14ac:dyDescent="0.25">
      <c r="A8727">
        <v>693093</v>
      </c>
      <c r="B8727" s="58" t="s">
        <v>6815</v>
      </c>
      <c r="C8727" s="58" t="s">
        <v>410</v>
      </c>
      <c r="D8727" s="58" t="s">
        <v>411</v>
      </c>
      <c r="E8727" s="58">
        <v>355</v>
      </c>
      <c r="F8727" s="58">
        <v>24</v>
      </c>
      <c r="G8727" s="59">
        <v>4.7</v>
      </c>
      <c r="H8727" s="58" t="s">
        <v>412</v>
      </c>
      <c r="I8727" s="59">
        <v>2.59</v>
      </c>
      <c r="J8727">
        <v>1</v>
      </c>
      <c r="K8727" s="191"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1.3</v>
      </c>
      <c r="L8727" s="192" t="str">
        <f t="shared" si="136"/>
        <v>Beer355</v>
      </c>
      <c r="M8727" s="191">
        <f>VLOOKUP(L8727,'Slope %'!C:D,2,0)</f>
        <v>0.12</v>
      </c>
    </row>
    <row r="8728" spans="1:13" x14ac:dyDescent="0.25">
      <c r="A8728">
        <v>693093</v>
      </c>
      <c r="B8728" s="58" t="s">
        <v>6815</v>
      </c>
      <c r="C8728" s="58" t="s">
        <v>410</v>
      </c>
      <c r="D8728" s="58" t="s">
        <v>411</v>
      </c>
      <c r="E8728" s="58">
        <v>355</v>
      </c>
      <c r="F8728" s="58">
        <v>24</v>
      </c>
      <c r="G8728" s="59">
        <v>4.7</v>
      </c>
      <c r="H8728" s="58" t="s">
        <v>412</v>
      </c>
      <c r="I8728" s="59">
        <v>2.59</v>
      </c>
      <c r="J8728">
        <v>1</v>
      </c>
      <c r="K8728" s="191"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1.3</v>
      </c>
      <c r="L8728" s="192" t="str">
        <f t="shared" si="136"/>
        <v>Beer355</v>
      </c>
      <c r="M8728" s="191">
        <f>VLOOKUP(L8728,'Slope %'!C:D,2,0)</f>
        <v>0.12</v>
      </c>
    </row>
    <row r="8729" spans="1:13" x14ac:dyDescent="0.25">
      <c r="A8729">
        <v>694257</v>
      </c>
      <c r="B8729" s="58" t="s">
        <v>6816</v>
      </c>
      <c r="C8729" s="58" t="s">
        <v>410</v>
      </c>
      <c r="D8729" s="58" t="s">
        <v>411</v>
      </c>
      <c r="E8729" s="58">
        <v>10650</v>
      </c>
      <c r="F8729" s="58">
        <v>1</v>
      </c>
      <c r="G8729" s="59">
        <v>5</v>
      </c>
      <c r="H8729" s="58" t="s">
        <v>516</v>
      </c>
      <c r="I8729" s="59">
        <v>64.489999999999995</v>
      </c>
      <c r="J8729">
        <v>30</v>
      </c>
      <c r="K8729" s="191"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37.450000000000003</v>
      </c>
      <c r="L8729" s="192" t="str">
        <f t="shared" si="136"/>
        <v>Beer10650</v>
      </c>
      <c r="M8729" s="191">
        <f>VLOOKUP(L8729,'Slope %'!C:D,2,0)</f>
        <v>0.05</v>
      </c>
    </row>
    <row r="8730" spans="1:13" x14ac:dyDescent="0.25">
      <c r="A8730">
        <v>694257</v>
      </c>
      <c r="B8730" s="58" t="s">
        <v>6816</v>
      </c>
      <c r="C8730" s="58" t="s">
        <v>410</v>
      </c>
      <c r="D8730" s="58" t="s">
        <v>411</v>
      </c>
      <c r="E8730" s="58">
        <v>10650</v>
      </c>
      <c r="F8730" s="58">
        <v>1</v>
      </c>
      <c r="G8730" s="59">
        <v>5</v>
      </c>
      <c r="H8730" s="58" t="s">
        <v>516</v>
      </c>
      <c r="I8730" s="59">
        <v>64.489999999999995</v>
      </c>
      <c r="J8730">
        <v>30</v>
      </c>
      <c r="K8730" s="191"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37.450000000000003</v>
      </c>
      <c r="L8730" s="192" t="str">
        <f t="shared" si="136"/>
        <v>Beer10650</v>
      </c>
      <c r="M8730" s="191">
        <f>VLOOKUP(L8730,'Slope %'!C:D,2,0)</f>
        <v>0.05</v>
      </c>
    </row>
    <row r="8731" spans="1:13" x14ac:dyDescent="0.25">
      <c r="A8731">
        <v>694323</v>
      </c>
      <c r="B8731" s="58" t="s">
        <v>6817</v>
      </c>
      <c r="C8731" s="58" t="s">
        <v>410</v>
      </c>
      <c r="D8731" s="58" t="s">
        <v>411</v>
      </c>
      <c r="E8731" s="58">
        <v>10650</v>
      </c>
      <c r="F8731" s="58">
        <v>1</v>
      </c>
      <c r="G8731" s="59">
        <v>5</v>
      </c>
      <c r="H8731" s="58" t="s">
        <v>516</v>
      </c>
      <c r="I8731" s="59">
        <v>64.489999999999995</v>
      </c>
      <c r="J8731">
        <v>30</v>
      </c>
      <c r="K8731" s="191"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37.450000000000003</v>
      </c>
      <c r="L8731" s="192" t="str">
        <f t="shared" si="136"/>
        <v>Beer10650</v>
      </c>
      <c r="M8731" s="191">
        <f>VLOOKUP(L8731,'Slope %'!C:D,2,0)</f>
        <v>0.05</v>
      </c>
    </row>
    <row r="8732" spans="1:13" x14ac:dyDescent="0.25">
      <c r="A8732">
        <v>694323</v>
      </c>
      <c r="B8732" s="58" t="s">
        <v>6817</v>
      </c>
      <c r="C8732" s="58" t="s">
        <v>410</v>
      </c>
      <c r="D8732" s="58" t="s">
        <v>411</v>
      </c>
      <c r="E8732" s="58">
        <v>10650</v>
      </c>
      <c r="F8732" s="58">
        <v>1</v>
      </c>
      <c r="G8732" s="59">
        <v>5</v>
      </c>
      <c r="H8732" s="58" t="s">
        <v>516</v>
      </c>
      <c r="I8732" s="59">
        <v>64.489999999999995</v>
      </c>
      <c r="J8732">
        <v>30</v>
      </c>
      <c r="K8732" s="191"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37.450000000000003</v>
      </c>
      <c r="L8732" s="192" t="str">
        <f t="shared" si="136"/>
        <v>Beer10650</v>
      </c>
      <c r="M8732" s="191">
        <f>VLOOKUP(L8732,'Slope %'!C:D,2,0)</f>
        <v>0.05</v>
      </c>
    </row>
    <row r="8733" spans="1:13" x14ac:dyDescent="0.25">
      <c r="A8733">
        <v>694554</v>
      </c>
      <c r="B8733" s="58" t="s">
        <v>6818</v>
      </c>
      <c r="C8733" s="58" t="s">
        <v>410</v>
      </c>
      <c r="D8733" s="58" t="s">
        <v>621</v>
      </c>
      <c r="E8733" s="58">
        <v>10650</v>
      </c>
      <c r="F8733" s="58">
        <v>1</v>
      </c>
      <c r="G8733" s="59">
        <v>4</v>
      </c>
      <c r="H8733" s="58" t="s">
        <v>412</v>
      </c>
      <c r="I8733" s="59">
        <v>61.99</v>
      </c>
      <c r="J8733">
        <v>30</v>
      </c>
      <c r="K8733" s="191"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29.96</v>
      </c>
      <c r="L8733" s="192" t="str">
        <f t="shared" si="136"/>
        <v>Beer10650</v>
      </c>
      <c r="M8733" s="191">
        <f>VLOOKUP(L8733,'Slope %'!C:D,2,0)</f>
        <v>0.05</v>
      </c>
    </row>
    <row r="8734" spans="1:13" x14ac:dyDescent="0.25">
      <c r="A8734">
        <v>694554</v>
      </c>
      <c r="B8734" s="58" t="s">
        <v>6818</v>
      </c>
      <c r="C8734" s="58" t="s">
        <v>410</v>
      </c>
      <c r="D8734" s="58" t="s">
        <v>621</v>
      </c>
      <c r="E8734" s="58">
        <v>10650</v>
      </c>
      <c r="F8734" s="58">
        <v>1</v>
      </c>
      <c r="G8734" s="59">
        <v>4</v>
      </c>
      <c r="H8734" s="58" t="s">
        <v>412</v>
      </c>
      <c r="I8734" s="59">
        <v>61.99</v>
      </c>
      <c r="J8734">
        <v>30</v>
      </c>
      <c r="K8734" s="191"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29.96</v>
      </c>
      <c r="L8734" s="192" t="str">
        <f t="shared" si="136"/>
        <v>Beer10650</v>
      </c>
      <c r="M8734" s="191">
        <f>VLOOKUP(L8734,'Slope %'!C:D,2,0)</f>
        <v>0.05</v>
      </c>
    </row>
    <row r="8735" spans="1:13" x14ac:dyDescent="0.25">
      <c r="A8735">
        <v>694588</v>
      </c>
      <c r="B8735" s="58" t="s">
        <v>6819</v>
      </c>
      <c r="C8735" s="58" t="s">
        <v>410</v>
      </c>
      <c r="D8735" s="58" t="s">
        <v>411</v>
      </c>
      <c r="E8735" s="58">
        <v>2840</v>
      </c>
      <c r="F8735" s="58">
        <v>3</v>
      </c>
      <c r="G8735" s="59">
        <v>5</v>
      </c>
      <c r="H8735" s="58" t="s">
        <v>516</v>
      </c>
      <c r="I8735" s="59">
        <v>18.489999999999998</v>
      </c>
      <c r="J8735">
        <v>8</v>
      </c>
      <c r="K8735" s="191"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11.09</v>
      </c>
      <c r="L8735" s="192" t="str">
        <f t="shared" si="136"/>
        <v>Beer2840</v>
      </c>
      <c r="M8735" s="191">
        <f>VLOOKUP(L8735,'Slope %'!C:D,2,0)</f>
        <v>7.0000000000000007E-2</v>
      </c>
    </row>
    <row r="8736" spans="1:13" x14ac:dyDescent="0.25">
      <c r="A8736">
        <v>694588</v>
      </c>
      <c r="B8736" s="58" t="s">
        <v>6819</v>
      </c>
      <c r="C8736" s="58" t="s">
        <v>410</v>
      </c>
      <c r="D8736" s="58" t="s">
        <v>411</v>
      </c>
      <c r="E8736" s="58">
        <v>2840</v>
      </c>
      <c r="F8736" s="58">
        <v>3</v>
      </c>
      <c r="G8736" s="59">
        <v>5</v>
      </c>
      <c r="H8736" s="58" t="s">
        <v>516</v>
      </c>
      <c r="I8736" s="59">
        <v>18.489999999999998</v>
      </c>
      <c r="J8736">
        <v>8</v>
      </c>
      <c r="K8736" s="191"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11.09</v>
      </c>
      <c r="L8736" s="192" t="str">
        <f t="shared" si="136"/>
        <v>Beer2840</v>
      </c>
      <c r="M8736" s="191">
        <f>VLOOKUP(L8736,'Slope %'!C:D,2,0)</f>
        <v>7.0000000000000007E-2</v>
      </c>
    </row>
    <row r="8737" spans="1:13" x14ac:dyDescent="0.25">
      <c r="A8737">
        <v>695106</v>
      </c>
      <c r="B8737" s="58" t="s">
        <v>6820</v>
      </c>
      <c r="C8737" s="58" t="s">
        <v>410</v>
      </c>
      <c r="D8737" s="58" t="s">
        <v>411</v>
      </c>
      <c r="E8737" s="58">
        <v>3960</v>
      </c>
      <c r="F8737" s="58">
        <v>2</v>
      </c>
      <c r="G8737" s="59">
        <v>5</v>
      </c>
      <c r="H8737" s="58" t="s">
        <v>412</v>
      </c>
      <c r="I8737" s="59">
        <v>32.99</v>
      </c>
      <c r="J8737">
        <v>12</v>
      </c>
      <c r="K8737" s="191"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15.46</v>
      </c>
      <c r="L8737" s="192" t="str">
        <f t="shared" si="136"/>
        <v>Beer3960</v>
      </c>
      <c r="M8737" s="191">
        <f>VLOOKUP(L8737,'Slope %'!C:D,2,0)</f>
        <v>7.0000000000000007E-2</v>
      </c>
    </row>
    <row r="8738" spans="1:13" x14ac:dyDescent="0.25">
      <c r="A8738">
        <v>695106</v>
      </c>
      <c r="B8738" s="58" t="s">
        <v>6820</v>
      </c>
      <c r="C8738" s="58" t="s">
        <v>410</v>
      </c>
      <c r="D8738" s="58" t="s">
        <v>411</v>
      </c>
      <c r="E8738" s="58">
        <v>3960</v>
      </c>
      <c r="F8738" s="58">
        <v>2</v>
      </c>
      <c r="G8738" s="59">
        <v>5</v>
      </c>
      <c r="H8738" s="58" t="s">
        <v>412</v>
      </c>
      <c r="I8738" s="59">
        <v>32.99</v>
      </c>
      <c r="J8738">
        <v>12</v>
      </c>
      <c r="K8738" s="191"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15.46</v>
      </c>
      <c r="L8738" s="192" t="str">
        <f t="shared" si="136"/>
        <v>Beer3960</v>
      </c>
      <c r="M8738" s="191">
        <f>VLOOKUP(L8738,'Slope %'!C:D,2,0)</f>
        <v>7.0000000000000007E-2</v>
      </c>
    </row>
    <row r="8739" spans="1:13" x14ac:dyDescent="0.25">
      <c r="A8739">
        <v>696757</v>
      </c>
      <c r="B8739" s="58" t="s">
        <v>6821</v>
      </c>
      <c r="C8739" s="58" t="s">
        <v>414</v>
      </c>
      <c r="D8739" s="58" t="s">
        <v>4552</v>
      </c>
      <c r="E8739" s="58">
        <v>460</v>
      </c>
      <c r="F8739" s="58">
        <v>6</v>
      </c>
      <c r="G8739" s="59">
        <v>50</v>
      </c>
      <c r="H8739" s="58" t="s">
        <v>4553</v>
      </c>
      <c r="I8739" s="59">
        <v>33.299999999999997</v>
      </c>
      <c r="J8739">
        <v>1</v>
      </c>
      <c r="K8739" s="191"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19.03</v>
      </c>
      <c r="L8739" s="192" t="str">
        <f t="shared" si="136"/>
        <v>Spirits460</v>
      </c>
      <c r="M8739" s="191">
        <f>VLOOKUP(L8739,'Slope %'!C:D,2,0)</f>
        <v>7.0000000000000007E-2</v>
      </c>
    </row>
    <row r="8740" spans="1:13" x14ac:dyDescent="0.25">
      <c r="A8740">
        <v>697236</v>
      </c>
      <c r="B8740" s="58" t="s">
        <v>6822</v>
      </c>
      <c r="C8740" s="58" t="s">
        <v>414</v>
      </c>
      <c r="D8740" s="58" t="s">
        <v>418</v>
      </c>
      <c r="E8740" s="58">
        <v>750</v>
      </c>
      <c r="F8740" s="58">
        <v>12</v>
      </c>
      <c r="G8740" s="59">
        <v>40</v>
      </c>
      <c r="H8740" s="58" t="s">
        <v>419</v>
      </c>
      <c r="I8740" s="59">
        <v>45.99</v>
      </c>
      <c r="J8740">
        <v>1</v>
      </c>
      <c r="K8740" s="191"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23.42</v>
      </c>
      <c r="L8740" s="192" t="str">
        <f t="shared" si="136"/>
        <v>Spirits750</v>
      </c>
      <c r="M8740" s="191">
        <f>VLOOKUP(L8740,'Slope %'!C:D,2,0)</f>
        <v>7.0000000000000007E-2</v>
      </c>
    </row>
    <row r="8741" spans="1:13" x14ac:dyDescent="0.25">
      <c r="A8741">
        <v>697888</v>
      </c>
      <c r="B8741" s="58" t="s">
        <v>6823</v>
      </c>
      <c r="C8741" s="58" t="s">
        <v>410</v>
      </c>
      <c r="D8741" s="58" t="s">
        <v>411</v>
      </c>
      <c r="E8741" s="58">
        <v>2840</v>
      </c>
      <c r="F8741" s="58">
        <v>3</v>
      </c>
      <c r="G8741" s="59">
        <v>5</v>
      </c>
      <c r="H8741" s="58" t="s">
        <v>412</v>
      </c>
      <c r="I8741" s="59">
        <v>17.690000000000001</v>
      </c>
      <c r="J8741">
        <v>8</v>
      </c>
      <c r="K8741" s="191"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11.09</v>
      </c>
      <c r="L8741" s="192" t="str">
        <f t="shared" si="136"/>
        <v>Beer2840</v>
      </c>
      <c r="M8741" s="191">
        <f>VLOOKUP(L8741,'Slope %'!C:D,2,0)</f>
        <v>7.0000000000000007E-2</v>
      </c>
    </row>
    <row r="8742" spans="1:13" x14ac:dyDescent="0.25">
      <c r="A8742">
        <v>697888</v>
      </c>
      <c r="B8742" s="58" t="s">
        <v>6823</v>
      </c>
      <c r="C8742" s="58" t="s">
        <v>410</v>
      </c>
      <c r="D8742" s="58" t="s">
        <v>411</v>
      </c>
      <c r="E8742" s="58">
        <v>2840</v>
      </c>
      <c r="F8742" s="58">
        <v>3</v>
      </c>
      <c r="G8742" s="59">
        <v>5</v>
      </c>
      <c r="H8742" s="58" t="s">
        <v>412</v>
      </c>
      <c r="I8742" s="59">
        <v>17.690000000000001</v>
      </c>
      <c r="J8742">
        <v>8</v>
      </c>
      <c r="K8742" s="191"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11.09</v>
      </c>
      <c r="L8742" s="192" t="str">
        <f t="shared" si="136"/>
        <v>Beer2840</v>
      </c>
      <c r="M8742" s="191">
        <f>VLOOKUP(L8742,'Slope %'!C:D,2,0)</f>
        <v>7.0000000000000007E-2</v>
      </c>
    </row>
    <row r="8743" spans="1:13" x14ac:dyDescent="0.25">
      <c r="A8743">
        <v>698100</v>
      </c>
      <c r="B8743" s="58" t="s">
        <v>6824</v>
      </c>
      <c r="C8743" s="58" t="s">
        <v>410</v>
      </c>
      <c r="D8743" s="58" t="s">
        <v>621</v>
      </c>
      <c r="E8743" s="58">
        <v>2840</v>
      </c>
      <c r="F8743" s="58">
        <v>3</v>
      </c>
      <c r="G8743" s="59">
        <v>4</v>
      </c>
      <c r="H8743" s="58" t="s">
        <v>412</v>
      </c>
      <c r="I8743" s="59">
        <v>17.690000000000001</v>
      </c>
      <c r="J8743">
        <v>8</v>
      </c>
      <c r="K8743" s="191"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8.8699999999999992</v>
      </c>
      <c r="L8743" s="192" t="str">
        <f t="shared" si="136"/>
        <v>Beer2840</v>
      </c>
      <c r="M8743" s="191">
        <f>VLOOKUP(L8743,'Slope %'!C:D,2,0)</f>
        <v>7.0000000000000007E-2</v>
      </c>
    </row>
    <row r="8744" spans="1:13" x14ac:dyDescent="0.25">
      <c r="A8744">
        <v>698100</v>
      </c>
      <c r="B8744" s="58" t="s">
        <v>6824</v>
      </c>
      <c r="C8744" s="58" t="s">
        <v>410</v>
      </c>
      <c r="D8744" s="58" t="s">
        <v>621</v>
      </c>
      <c r="E8744" s="58">
        <v>2840</v>
      </c>
      <c r="F8744" s="58">
        <v>3</v>
      </c>
      <c r="G8744" s="59">
        <v>4</v>
      </c>
      <c r="H8744" s="58" t="s">
        <v>412</v>
      </c>
      <c r="I8744" s="59">
        <v>17.690000000000001</v>
      </c>
      <c r="J8744">
        <v>8</v>
      </c>
      <c r="K8744" s="191"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8.8699999999999992</v>
      </c>
      <c r="L8744" s="192" t="str">
        <f t="shared" si="136"/>
        <v>Beer2840</v>
      </c>
      <c r="M8744" s="191">
        <f>VLOOKUP(L8744,'Slope %'!C:D,2,0)</f>
        <v>7.0000000000000007E-2</v>
      </c>
    </row>
    <row r="8745" spans="1:13" x14ac:dyDescent="0.25">
      <c r="A8745">
        <v>702754</v>
      </c>
      <c r="B8745" s="58" t="s">
        <v>6825</v>
      </c>
      <c r="C8745" s="58" t="s">
        <v>410</v>
      </c>
      <c r="D8745" s="58" t="s">
        <v>411</v>
      </c>
      <c r="E8745" s="58">
        <v>8520</v>
      </c>
      <c r="F8745" s="58">
        <v>1</v>
      </c>
      <c r="G8745" s="59">
        <v>4.7</v>
      </c>
      <c r="H8745" s="58" t="s">
        <v>412</v>
      </c>
      <c r="I8745" s="59">
        <v>55.99</v>
      </c>
      <c r="J8745">
        <v>24</v>
      </c>
      <c r="K8745" s="191"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31.26</v>
      </c>
      <c r="L8745" s="192" t="str">
        <f t="shared" si="136"/>
        <v>Beer8520</v>
      </c>
      <c r="M8745" s="191">
        <f>VLOOKUP(L8745,'Slope %'!C:D,2,0)</f>
        <v>0.05</v>
      </c>
    </row>
    <row r="8746" spans="1:13" x14ac:dyDescent="0.25">
      <c r="A8746">
        <v>702754</v>
      </c>
      <c r="B8746" s="58" t="s">
        <v>6825</v>
      </c>
      <c r="C8746" s="58" t="s">
        <v>410</v>
      </c>
      <c r="D8746" s="58" t="s">
        <v>411</v>
      </c>
      <c r="E8746" s="58">
        <v>8520</v>
      </c>
      <c r="F8746" s="58">
        <v>1</v>
      </c>
      <c r="G8746" s="59">
        <v>4.7</v>
      </c>
      <c r="H8746" s="58" t="s">
        <v>412</v>
      </c>
      <c r="I8746" s="59">
        <v>55.99</v>
      </c>
      <c r="J8746">
        <v>24</v>
      </c>
      <c r="K8746" s="191"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31.26</v>
      </c>
      <c r="L8746" s="192" t="str">
        <f t="shared" si="136"/>
        <v>Beer8520</v>
      </c>
      <c r="M8746" s="191">
        <f>VLOOKUP(L8746,'Slope %'!C:D,2,0)</f>
        <v>0.05</v>
      </c>
    </row>
    <row r="8747" spans="1:13" x14ac:dyDescent="0.25">
      <c r="A8747">
        <v>707179</v>
      </c>
      <c r="B8747" s="58" t="s">
        <v>6826</v>
      </c>
      <c r="C8747" s="58" t="s">
        <v>414</v>
      </c>
      <c r="D8747" s="58" t="s">
        <v>536</v>
      </c>
      <c r="E8747" s="58">
        <v>700</v>
      </c>
      <c r="F8747" s="58">
        <v>6</v>
      </c>
      <c r="G8747" s="59">
        <v>35</v>
      </c>
      <c r="H8747" s="58" t="s">
        <v>6827</v>
      </c>
      <c r="I8747" s="59">
        <v>60.52</v>
      </c>
      <c r="J8747">
        <v>1</v>
      </c>
      <c r="K8747" s="191"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19.13</v>
      </c>
      <c r="L8747" s="192" t="str">
        <f t="shared" si="136"/>
        <v>Spirits700</v>
      </c>
      <c r="M8747" s="191">
        <f>VLOOKUP(L8747,'Slope %'!C:D,2,0)</f>
        <v>7.0000000000000007E-2</v>
      </c>
    </row>
    <row r="8748" spans="1:13" x14ac:dyDescent="0.25">
      <c r="A8748">
        <v>708073</v>
      </c>
      <c r="B8748" s="58" t="s">
        <v>6828</v>
      </c>
      <c r="C8748" s="58" t="s">
        <v>423</v>
      </c>
      <c r="D8748" s="58" t="s">
        <v>436</v>
      </c>
      <c r="E8748" s="58">
        <v>750</v>
      </c>
      <c r="F8748" s="58">
        <v>12</v>
      </c>
      <c r="G8748" s="59">
        <v>14.5</v>
      </c>
      <c r="H8748" s="58" t="s">
        <v>425</v>
      </c>
      <c r="I8748" s="59">
        <v>74.989999999999995</v>
      </c>
      <c r="J8748">
        <v>1</v>
      </c>
      <c r="K8748" s="191"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8.49</v>
      </c>
      <c r="L8748" s="192" t="str">
        <f t="shared" si="136"/>
        <v>Wine750</v>
      </c>
      <c r="M8748" s="191">
        <f>VLOOKUP(L8748,'Slope %'!C:D,2,0)</f>
        <v>0.1</v>
      </c>
    </row>
    <row r="8749" spans="1:13" x14ac:dyDescent="0.25">
      <c r="A8749">
        <v>709279</v>
      </c>
      <c r="B8749" s="58" t="s">
        <v>6829</v>
      </c>
      <c r="C8749" s="58" t="s">
        <v>414</v>
      </c>
      <c r="D8749" s="58" t="s">
        <v>503</v>
      </c>
      <c r="E8749" s="58">
        <v>750</v>
      </c>
      <c r="F8749" s="58">
        <v>6</v>
      </c>
      <c r="G8749" s="59">
        <v>40</v>
      </c>
      <c r="H8749" s="58" t="s">
        <v>480</v>
      </c>
      <c r="I8749" s="59">
        <v>40.49</v>
      </c>
      <c r="J8749">
        <v>1</v>
      </c>
      <c r="K8749" s="191"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23.42</v>
      </c>
      <c r="L8749" s="192" t="str">
        <f t="shared" si="136"/>
        <v>Spirits750</v>
      </c>
      <c r="M8749" s="191">
        <f>VLOOKUP(L8749,'Slope %'!C:D,2,0)</f>
        <v>7.0000000000000007E-2</v>
      </c>
    </row>
    <row r="8750" spans="1:13" x14ac:dyDescent="0.25">
      <c r="A8750">
        <v>710311</v>
      </c>
      <c r="B8750" s="58" t="s">
        <v>643</v>
      </c>
      <c r="C8750" s="58" t="s">
        <v>414</v>
      </c>
      <c r="D8750" s="58" t="s">
        <v>418</v>
      </c>
      <c r="E8750" s="58">
        <v>375</v>
      </c>
      <c r="F8750" s="58">
        <v>12</v>
      </c>
      <c r="G8750" s="59">
        <v>40</v>
      </c>
      <c r="H8750" s="58" t="s">
        <v>428</v>
      </c>
      <c r="I8750" s="59">
        <v>25.99</v>
      </c>
      <c r="J8750">
        <v>1</v>
      </c>
      <c r="K8750" s="191"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13.3</v>
      </c>
      <c r="L8750" s="192" t="str">
        <f t="shared" si="136"/>
        <v>Spirits375</v>
      </c>
      <c r="M8750" s="191">
        <f>VLOOKUP(L8750,'Slope %'!C:D,2,0)</f>
        <v>0.1</v>
      </c>
    </row>
    <row r="8751" spans="1:13" x14ac:dyDescent="0.25">
      <c r="A8751">
        <v>710323</v>
      </c>
      <c r="B8751" s="58" t="s">
        <v>6830</v>
      </c>
      <c r="C8751" s="58" t="s">
        <v>423</v>
      </c>
      <c r="D8751" s="58" t="s">
        <v>575</v>
      </c>
      <c r="E8751" s="58">
        <v>750</v>
      </c>
      <c r="F8751" s="58">
        <v>12</v>
      </c>
      <c r="G8751" s="59">
        <v>12</v>
      </c>
      <c r="H8751" s="58" t="s">
        <v>586</v>
      </c>
      <c r="I8751" s="59">
        <v>15.79</v>
      </c>
      <c r="J8751">
        <v>1</v>
      </c>
      <c r="K8751" s="191"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7.03</v>
      </c>
      <c r="L8751" s="192" t="str">
        <f t="shared" si="136"/>
        <v>Wine750</v>
      </c>
      <c r="M8751" s="191">
        <f>VLOOKUP(L8751,'Slope %'!C:D,2,0)</f>
        <v>0.1</v>
      </c>
    </row>
    <row r="8752" spans="1:13" x14ac:dyDescent="0.25">
      <c r="A8752">
        <v>710324</v>
      </c>
      <c r="B8752" s="58" t="s">
        <v>6831</v>
      </c>
      <c r="C8752" s="58" t="s">
        <v>423</v>
      </c>
      <c r="D8752" s="58" t="s">
        <v>639</v>
      </c>
      <c r="E8752" s="58">
        <v>750</v>
      </c>
      <c r="F8752" s="58">
        <v>12</v>
      </c>
      <c r="G8752" s="59">
        <v>12.5</v>
      </c>
      <c r="H8752" s="58" t="s">
        <v>586</v>
      </c>
      <c r="I8752" s="59">
        <v>15.79</v>
      </c>
      <c r="J8752">
        <v>1</v>
      </c>
      <c r="K8752" s="191"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7.32</v>
      </c>
      <c r="L8752" s="192" t="str">
        <f t="shared" si="136"/>
        <v>Wine750</v>
      </c>
      <c r="M8752" s="191">
        <f>VLOOKUP(L8752,'Slope %'!C:D,2,0)</f>
        <v>0.1</v>
      </c>
    </row>
    <row r="8753" spans="1:13" x14ac:dyDescent="0.25">
      <c r="A8753">
        <v>710649</v>
      </c>
      <c r="B8753" s="58" t="s">
        <v>6832</v>
      </c>
      <c r="C8753" s="58" t="s">
        <v>410</v>
      </c>
      <c r="D8753" s="58" t="s">
        <v>677</v>
      </c>
      <c r="E8753" s="58">
        <v>500</v>
      </c>
      <c r="F8753" s="58">
        <v>24</v>
      </c>
      <c r="G8753" s="59">
        <v>4.3</v>
      </c>
      <c r="H8753" s="58" t="s">
        <v>419</v>
      </c>
      <c r="I8753" s="59">
        <v>3.99</v>
      </c>
      <c r="J8753">
        <v>1</v>
      </c>
      <c r="K8753" s="191"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1.68</v>
      </c>
      <c r="L8753" s="192" t="str">
        <f t="shared" si="136"/>
        <v>Beer500</v>
      </c>
      <c r="M8753" s="191">
        <f>VLOOKUP(L8753,'Slope %'!C:D,2,0)</f>
        <v>0.12</v>
      </c>
    </row>
    <row r="8754" spans="1:13" x14ac:dyDescent="0.25">
      <c r="A8754">
        <v>710649</v>
      </c>
      <c r="B8754" s="58" t="s">
        <v>6832</v>
      </c>
      <c r="C8754" s="58" t="s">
        <v>410</v>
      </c>
      <c r="D8754" s="58" t="s">
        <v>677</v>
      </c>
      <c r="E8754" s="58">
        <v>500</v>
      </c>
      <c r="F8754" s="58">
        <v>24</v>
      </c>
      <c r="G8754" s="59">
        <v>4.3</v>
      </c>
      <c r="H8754" s="58" t="s">
        <v>419</v>
      </c>
      <c r="I8754" s="59">
        <v>3.99</v>
      </c>
      <c r="J8754">
        <v>1</v>
      </c>
      <c r="K8754" s="191"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1.68</v>
      </c>
      <c r="L8754" s="192" t="str">
        <f t="shared" si="136"/>
        <v>Beer500</v>
      </c>
      <c r="M8754" s="191">
        <f>VLOOKUP(L8754,'Slope %'!C:D,2,0)</f>
        <v>0.12</v>
      </c>
    </row>
    <row r="8755" spans="1:13" x14ac:dyDescent="0.25">
      <c r="A8755">
        <v>710681</v>
      </c>
      <c r="B8755" s="58" t="s">
        <v>6833</v>
      </c>
      <c r="C8755" s="58" t="s">
        <v>423</v>
      </c>
      <c r="D8755" s="58" t="s">
        <v>450</v>
      </c>
      <c r="E8755" s="58">
        <v>750</v>
      </c>
      <c r="F8755" s="58">
        <v>12</v>
      </c>
      <c r="G8755" s="59">
        <v>14.8</v>
      </c>
      <c r="H8755" s="58" t="s">
        <v>471</v>
      </c>
      <c r="I8755" s="59">
        <v>37.99</v>
      </c>
      <c r="J8755">
        <v>1</v>
      </c>
      <c r="K8755" s="191"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8.67</v>
      </c>
      <c r="L8755" s="192" t="str">
        <f t="shared" si="136"/>
        <v>Wine750</v>
      </c>
      <c r="M8755" s="191">
        <f>VLOOKUP(L8755,'Slope %'!C:D,2,0)</f>
        <v>0.1</v>
      </c>
    </row>
    <row r="8756" spans="1:13" x14ac:dyDescent="0.25">
      <c r="A8756">
        <v>710707</v>
      </c>
      <c r="B8756" s="58" t="s">
        <v>6834</v>
      </c>
      <c r="C8756" s="58" t="s">
        <v>410</v>
      </c>
      <c r="D8756" s="58" t="s">
        <v>411</v>
      </c>
      <c r="E8756" s="58">
        <v>5325</v>
      </c>
      <c r="F8756" s="58">
        <v>1</v>
      </c>
      <c r="G8756" s="59">
        <v>5</v>
      </c>
      <c r="H8756" s="58" t="s">
        <v>759</v>
      </c>
      <c r="I8756" s="59">
        <v>26.49</v>
      </c>
      <c r="J8756">
        <v>15</v>
      </c>
      <c r="K8756" s="191"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20.79</v>
      </c>
      <c r="L8756" s="192" t="str">
        <f t="shared" si="136"/>
        <v>Beer5325</v>
      </c>
      <c r="M8756" s="191">
        <f>VLOOKUP(L8756,'Slope %'!C:D,2,0)</f>
        <v>0.05</v>
      </c>
    </row>
    <row r="8757" spans="1:13" x14ac:dyDescent="0.25">
      <c r="A8757">
        <v>710707</v>
      </c>
      <c r="B8757" s="58" t="s">
        <v>6834</v>
      </c>
      <c r="C8757" s="58" t="s">
        <v>410</v>
      </c>
      <c r="D8757" s="58" t="s">
        <v>411</v>
      </c>
      <c r="E8757" s="58">
        <v>5325</v>
      </c>
      <c r="F8757" s="58">
        <v>1</v>
      </c>
      <c r="G8757" s="59">
        <v>5</v>
      </c>
      <c r="H8757" s="58" t="s">
        <v>759</v>
      </c>
      <c r="I8757" s="59">
        <v>26.49</v>
      </c>
      <c r="J8757">
        <v>15</v>
      </c>
      <c r="K8757" s="191"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20.79</v>
      </c>
      <c r="L8757" s="192" t="str">
        <f t="shared" si="136"/>
        <v>Beer5325</v>
      </c>
      <c r="M8757" s="191">
        <f>VLOOKUP(L8757,'Slope %'!C:D,2,0)</f>
        <v>0.05</v>
      </c>
    </row>
    <row r="8758" spans="1:13" x14ac:dyDescent="0.25">
      <c r="A8758">
        <v>711733</v>
      </c>
      <c r="B8758" s="58" t="s">
        <v>6835</v>
      </c>
      <c r="C8758" s="58" t="s">
        <v>414</v>
      </c>
      <c r="D8758" s="58" t="s">
        <v>636</v>
      </c>
      <c r="E8758" s="58">
        <v>750</v>
      </c>
      <c r="F8758" s="58">
        <v>12</v>
      </c>
      <c r="G8758" s="59">
        <v>40</v>
      </c>
      <c r="H8758" s="58" t="s">
        <v>421</v>
      </c>
      <c r="I8758" s="59">
        <v>36.99</v>
      </c>
      <c r="J8758">
        <v>1</v>
      </c>
      <c r="K8758" s="191"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23.42</v>
      </c>
      <c r="L8758" s="192" t="str">
        <f t="shared" si="136"/>
        <v>Spirits750</v>
      </c>
      <c r="M8758" s="191">
        <f>VLOOKUP(L8758,'Slope %'!C:D,2,0)</f>
        <v>7.0000000000000007E-2</v>
      </c>
    </row>
    <row r="8759" spans="1:13" x14ac:dyDescent="0.25">
      <c r="A8759">
        <v>712072</v>
      </c>
      <c r="B8759" s="58" t="s">
        <v>6836</v>
      </c>
      <c r="C8759" s="58" t="s">
        <v>414</v>
      </c>
      <c r="D8759" s="58" t="s">
        <v>810</v>
      </c>
      <c r="E8759" s="58">
        <v>750</v>
      </c>
      <c r="F8759" s="58">
        <v>12</v>
      </c>
      <c r="G8759" s="59">
        <v>45.6</v>
      </c>
      <c r="H8759" s="58" t="s">
        <v>419</v>
      </c>
      <c r="I8759" s="59">
        <v>56.99</v>
      </c>
      <c r="J8759">
        <v>1</v>
      </c>
      <c r="K8759" s="191"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26.7</v>
      </c>
      <c r="L8759" s="192" t="str">
        <f t="shared" si="136"/>
        <v>Spirits750</v>
      </c>
      <c r="M8759" s="191">
        <f>VLOOKUP(L8759,'Slope %'!C:D,2,0)</f>
        <v>7.0000000000000007E-2</v>
      </c>
    </row>
    <row r="8760" spans="1:13" x14ac:dyDescent="0.25">
      <c r="A8760">
        <v>712160</v>
      </c>
      <c r="B8760" s="58" t="s">
        <v>6837</v>
      </c>
      <c r="C8760" s="58" t="s">
        <v>414</v>
      </c>
      <c r="D8760" s="58" t="s">
        <v>488</v>
      </c>
      <c r="E8760" s="58">
        <v>750</v>
      </c>
      <c r="F8760" s="58">
        <v>12</v>
      </c>
      <c r="G8760" s="59">
        <v>45</v>
      </c>
      <c r="H8760" s="58" t="s">
        <v>419</v>
      </c>
      <c r="I8760" s="59">
        <v>35.99</v>
      </c>
      <c r="J8760">
        <v>1</v>
      </c>
      <c r="K8760" s="191"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26.35</v>
      </c>
      <c r="L8760" s="192" t="str">
        <f t="shared" si="136"/>
        <v>Spirits750</v>
      </c>
      <c r="M8760" s="191">
        <f>VLOOKUP(L8760,'Slope %'!C:D,2,0)</f>
        <v>7.0000000000000007E-2</v>
      </c>
    </row>
    <row r="8761" spans="1:13" x14ac:dyDescent="0.25">
      <c r="A8761">
        <v>713110</v>
      </c>
      <c r="B8761" s="58" t="s">
        <v>6838</v>
      </c>
      <c r="C8761" s="58" t="s">
        <v>423</v>
      </c>
      <c r="D8761" s="58" t="s">
        <v>436</v>
      </c>
      <c r="E8761" s="58">
        <v>750</v>
      </c>
      <c r="F8761" s="58">
        <v>12</v>
      </c>
      <c r="G8761" s="59">
        <v>13</v>
      </c>
      <c r="H8761" s="58" t="s">
        <v>483</v>
      </c>
      <c r="I8761" s="59">
        <v>21.99</v>
      </c>
      <c r="J8761">
        <v>1</v>
      </c>
      <c r="K8761" s="191"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7.61</v>
      </c>
      <c r="L8761" s="192" t="str">
        <f t="shared" si="136"/>
        <v>Wine750</v>
      </c>
      <c r="M8761" s="191">
        <f>VLOOKUP(L8761,'Slope %'!C:D,2,0)</f>
        <v>0.1</v>
      </c>
    </row>
    <row r="8762" spans="1:13" x14ac:dyDescent="0.25">
      <c r="A8762">
        <v>713434</v>
      </c>
      <c r="B8762" s="58" t="s">
        <v>6839</v>
      </c>
      <c r="C8762" s="58" t="s">
        <v>423</v>
      </c>
      <c r="D8762" s="58" t="s">
        <v>495</v>
      </c>
      <c r="E8762" s="58">
        <v>750</v>
      </c>
      <c r="F8762" s="58">
        <v>12</v>
      </c>
      <c r="G8762" s="59">
        <v>13.5</v>
      </c>
      <c r="H8762" s="58" t="s">
        <v>553</v>
      </c>
      <c r="I8762" s="59">
        <v>22.49</v>
      </c>
      <c r="J8762">
        <v>1</v>
      </c>
      <c r="K8762" s="191"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7.9</v>
      </c>
      <c r="L8762" s="192" t="str">
        <f t="shared" si="136"/>
        <v>Wine750</v>
      </c>
      <c r="M8762" s="191">
        <f>VLOOKUP(L8762,'Slope %'!C:D,2,0)</f>
        <v>0.1</v>
      </c>
    </row>
    <row r="8763" spans="1:13" x14ac:dyDescent="0.25">
      <c r="A8763">
        <v>714113</v>
      </c>
      <c r="B8763" s="58" t="s">
        <v>6840</v>
      </c>
      <c r="C8763" s="58" t="s">
        <v>414</v>
      </c>
      <c r="D8763" s="58" t="s">
        <v>463</v>
      </c>
      <c r="E8763" s="58">
        <v>750</v>
      </c>
      <c r="F8763" s="58">
        <v>6</v>
      </c>
      <c r="G8763" s="59">
        <v>43</v>
      </c>
      <c r="H8763" s="58" t="s">
        <v>416</v>
      </c>
      <c r="I8763" s="59">
        <v>624.99</v>
      </c>
      <c r="J8763">
        <v>1</v>
      </c>
      <c r="K8763" s="191"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25.18</v>
      </c>
      <c r="L8763" s="192" t="str">
        <f t="shared" si="136"/>
        <v>Spirits750</v>
      </c>
      <c r="M8763" s="191">
        <f>VLOOKUP(L8763,'Slope %'!C:D,2,0)</f>
        <v>7.0000000000000007E-2</v>
      </c>
    </row>
    <row r="8764" spans="1:13" x14ac:dyDescent="0.25">
      <c r="A8764">
        <v>714199</v>
      </c>
      <c r="B8764" s="58" t="s">
        <v>6841</v>
      </c>
      <c r="C8764" s="58" t="s">
        <v>414</v>
      </c>
      <c r="D8764" s="58" t="s">
        <v>1084</v>
      </c>
      <c r="E8764" s="58">
        <v>750</v>
      </c>
      <c r="F8764" s="58">
        <v>12</v>
      </c>
      <c r="G8764" s="59">
        <v>35</v>
      </c>
      <c r="H8764" s="58" t="s">
        <v>419</v>
      </c>
      <c r="I8764" s="59">
        <v>33.99</v>
      </c>
      <c r="J8764">
        <v>1</v>
      </c>
      <c r="K8764" s="191"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20.49</v>
      </c>
      <c r="L8764" s="192" t="str">
        <f t="shared" si="136"/>
        <v>Spirits750</v>
      </c>
      <c r="M8764" s="191">
        <f>VLOOKUP(L8764,'Slope %'!C:D,2,0)</f>
        <v>7.0000000000000007E-2</v>
      </c>
    </row>
    <row r="8765" spans="1:13" x14ac:dyDescent="0.25">
      <c r="A8765">
        <v>714842</v>
      </c>
      <c r="B8765" s="58" t="s">
        <v>6842</v>
      </c>
      <c r="C8765" s="58" t="s">
        <v>410</v>
      </c>
      <c r="D8765" s="58" t="s">
        <v>411</v>
      </c>
      <c r="E8765" s="58">
        <v>500</v>
      </c>
      <c r="F8765" s="58">
        <v>24</v>
      </c>
      <c r="G8765" s="59">
        <v>5.0999999999999996</v>
      </c>
      <c r="H8765" s="58" t="s">
        <v>1176</v>
      </c>
      <c r="I8765" s="59">
        <v>4.1900000000000004</v>
      </c>
      <c r="J8765">
        <v>1</v>
      </c>
      <c r="K8765" s="191"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1.99</v>
      </c>
      <c r="L8765" s="192" t="str">
        <f t="shared" si="136"/>
        <v>Beer500</v>
      </c>
      <c r="M8765" s="191">
        <f>VLOOKUP(L8765,'Slope %'!C:D,2,0)</f>
        <v>0.12</v>
      </c>
    </row>
    <row r="8766" spans="1:13" x14ac:dyDescent="0.25">
      <c r="A8766">
        <v>714884</v>
      </c>
      <c r="B8766" s="58" t="s">
        <v>6843</v>
      </c>
      <c r="C8766" s="58" t="s">
        <v>423</v>
      </c>
      <c r="D8766" s="58" t="s">
        <v>436</v>
      </c>
      <c r="E8766" s="58">
        <v>750</v>
      </c>
      <c r="F8766" s="58">
        <v>12</v>
      </c>
      <c r="G8766" s="59">
        <v>13</v>
      </c>
      <c r="H8766" s="58" t="s">
        <v>434</v>
      </c>
      <c r="I8766" s="59">
        <v>22.99</v>
      </c>
      <c r="J8766">
        <v>1</v>
      </c>
      <c r="K8766" s="191"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7.61</v>
      </c>
      <c r="L8766" s="192" t="str">
        <f t="shared" si="136"/>
        <v>Wine750</v>
      </c>
      <c r="M8766" s="191">
        <f>VLOOKUP(L8766,'Slope %'!C:D,2,0)</f>
        <v>0.1</v>
      </c>
    </row>
    <row r="8767" spans="1:13" x14ac:dyDescent="0.25">
      <c r="A8767">
        <v>715032</v>
      </c>
      <c r="B8767" s="58" t="s">
        <v>6844</v>
      </c>
      <c r="C8767" s="58" t="s">
        <v>423</v>
      </c>
      <c r="D8767" s="58" t="s">
        <v>495</v>
      </c>
      <c r="E8767" s="58">
        <v>750</v>
      </c>
      <c r="F8767" s="58">
        <v>12</v>
      </c>
      <c r="G8767" s="59">
        <v>13.5</v>
      </c>
      <c r="H8767" s="58" t="s">
        <v>507</v>
      </c>
      <c r="I8767" s="59">
        <v>15.99</v>
      </c>
      <c r="J8767">
        <v>1</v>
      </c>
      <c r="K8767" s="191"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7.9</v>
      </c>
      <c r="L8767" s="192" t="str">
        <f t="shared" si="136"/>
        <v>Wine750</v>
      </c>
      <c r="M8767" s="191">
        <f>VLOOKUP(L8767,'Slope %'!C:D,2,0)</f>
        <v>0.1</v>
      </c>
    </row>
    <row r="8768" spans="1:13" x14ac:dyDescent="0.25">
      <c r="A8768">
        <v>715714</v>
      </c>
      <c r="B8768" s="58" t="s">
        <v>6845</v>
      </c>
      <c r="C8768" s="58" t="s">
        <v>423</v>
      </c>
      <c r="D8768" s="58" t="s">
        <v>602</v>
      </c>
      <c r="E8768" s="58">
        <v>750</v>
      </c>
      <c r="F8768" s="58">
        <v>12</v>
      </c>
      <c r="G8768" s="59">
        <v>13.5</v>
      </c>
      <c r="H8768" s="58" t="s">
        <v>553</v>
      </c>
      <c r="I8768" s="59">
        <v>24.49</v>
      </c>
      <c r="J8768">
        <v>1</v>
      </c>
      <c r="K8768" s="191"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7.9</v>
      </c>
      <c r="L8768" s="192" t="str">
        <f t="shared" si="136"/>
        <v>Wine750</v>
      </c>
      <c r="M8768" s="191">
        <f>VLOOKUP(L8768,'Slope %'!C:D,2,0)</f>
        <v>0.1</v>
      </c>
    </row>
    <row r="8769" spans="1:13" x14ac:dyDescent="0.25">
      <c r="A8769">
        <v>716890</v>
      </c>
      <c r="B8769" s="58" t="s">
        <v>6846</v>
      </c>
      <c r="C8769" s="58" t="s">
        <v>423</v>
      </c>
      <c r="D8769" s="58" t="s">
        <v>602</v>
      </c>
      <c r="E8769" s="58">
        <v>750</v>
      </c>
      <c r="F8769" s="58">
        <v>12</v>
      </c>
      <c r="G8769" s="59">
        <v>14</v>
      </c>
      <c r="H8769" s="58" t="s">
        <v>451</v>
      </c>
      <c r="I8769" s="59">
        <v>15.99</v>
      </c>
      <c r="J8769">
        <v>1</v>
      </c>
      <c r="K8769" s="191"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8.1999999999999993</v>
      </c>
      <c r="L8769" s="192" t="str">
        <f t="shared" si="136"/>
        <v>Wine750</v>
      </c>
      <c r="M8769" s="191">
        <f>VLOOKUP(L8769,'Slope %'!C:D,2,0)</f>
        <v>0.1</v>
      </c>
    </row>
    <row r="8770" spans="1:13" x14ac:dyDescent="0.25">
      <c r="A8770">
        <v>719400</v>
      </c>
      <c r="B8770" s="58" t="s">
        <v>6847</v>
      </c>
      <c r="C8770" s="58" t="s">
        <v>423</v>
      </c>
      <c r="D8770" s="58" t="s">
        <v>440</v>
      </c>
      <c r="E8770" s="58">
        <v>750</v>
      </c>
      <c r="F8770" s="58">
        <v>12</v>
      </c>
      <c r="G8770" s="59">
        <v>13</v>
      </c>
      <c r="H8770" s="58" t="s">
        <v>2442</v>
      </c>
      <c r="I8770" s="59">
        <v>14.95</v>
      </c>
      <c r="J8770">
        <v>1</v>
      </c>
      <c r="K8770" s="191"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7.61</v>
      </c>
      <c r="L8770" s="192" t="str">
        <f t="shared" si="136"/>
        <v>Wine750</v>
      </c>
      <c r="M8770" s="191">
        <f>VLOOKUP(L8770,'Slope %'!C:D,2,0)</f>
        <v>0.1</v>
      </c>
    </row>
    <row r="8771" spans="1:13" x14ac:dyDescent="0.25">
      <c r="A8771">
        <v>721344</v>
      </c>
      <c r="B8771" s="58" t="s">
        <v>6848</v>
      </c>
      <c r="C8771" s="58" t="s">
        <v>414</v>
      </c>
      <c r="D8771" s="58" t="s">
        <v>663</v>
      </c>
      <c r="E8771" s="58">
        <v>750</v>
      </c>
      <c r="F8771" s="58">
        <v>12</v>
      </c>
      <c r="G8771" s="59">
        <v>35</v>
      </c>
      <c r="H8771" s="58" t="s">
        <v>419</v>
      </c>
      <c r="I8771" s="59">
        <v>51.99</v>
      </c>
      <c r="J8771">
        <v>1</v>
      </c>
      <c r="K8771" s="191"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20.49</v>
      </c>
      <c r="L8771" s="192" t="str">
        <f t="shared" ref="L8771:L8834" si="137">(_xlfn.CONCAT(C8771,E8771))</f>
        <v>Spirits750</v>
      </c>
      <c r="M8771" s="191">
        <f>VLOOKUP(L8771,'Slope %'!C:D,2,0)</f>
        <v>7.0000000000000007E-2</v>
      </c>
    </row>
    <row r="8772" spans="1:13" x14ac:dyDescent="0.25">
      <c r="A8772">
        <v>721449</v>
      </c>
      <c r="B8772" s="58" t="s">
        <v>6849</v>
      </c>
      <c r="C8772" s="58" t="s">
        <v>423</v>
      </c>
      <c r="D8772" s="58" t="s">
        <v>476</v>
      </c>
      <c r="E8772" s="58">
        <v>750</v>
      </c>
      <c r="F8772" s="58">
        <v>6</v>
      </c>
      <c r="G8772" s="59">
        <v>13.9</v>
      </c>
      <c r="H8772" s="58" t="s">
        <v>421</v>
      </c>
      <c r="I8772" s="59">
        <v>61.5</v>
      </c>
      <c r="J8772">
        <v>1</v>
      </c>
      <c r="K8772" s="191"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8.14</v>
      </c>
      <c r="L8772" s="192" t="str">
        <f t="shared" si="137"/>
        <v>Wine750</v>
      </c>
      <c r="M8772" s="191">
        <f>VLOOKUP(L8772,'Slope %'!C:D,2,0)</f>
        <v>0.1</v>
      </c>
    </row>
    <row r="8773" spans="1:13" x14ac:dyDescent="0.25">
      <c r="A8773">
        <v>721783</v>
      </c>
      <c r="B8773" s="58" t="s">
        <v>6850</v>
      </c>
      <c r="C8773" s="58" t="s">
        <v>423</v>
      </c>
      <c r="D8773" s="58" t="s">
        <v>436</v>
      </c>
      <c r="E8773" s="58">
        <v>750</v>
      </c>
      <c r="F8773" s="58">
        <v>12</v>
      </c>
      <c r="G8773" s="59">
        <v>13</v>
      </c>
      <c r="H8773" s="58" t="s">
        <v>521</v>
      </c>
      <c r="I8773" s="59">
        <v>24.99</v>
      </c>
      <c r="J8773">
        <v>1</v>
      </c>
      <c r="K8773" s="191"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7.61</v>
      </c>
      <c r="L8773" s="192" t="str">
        <f t="shared" si="137"/>
        <v>Wine750</v>
      </c>
      <c r="M8773" s="191">
        <f>VLOOKUP(L8773,'Slope %'!C:D,2,0)</f>
        <v>0.1</v>
      </c>
    </row>
    <row r="8774" spans="1:13" x14ac:dyDescent="0.25">
      <c r="A8774">
        <v>722573</v>
      </c>
      <c r="B8774" s="58" t="s">
        <v>6851</v>
      </c>
      <c r="C8774" s="58" t="s">
        <v>410</v>
      </c>
      <c r="D8774" s="58" t="s">
        <v>677</v>
      </c>
      <c r="E8774" s="58">
        <v>5325</v>
      </c>
      <c r="F8774" s="58">
        <v>1</v>
      </c>
      <c r="G8774" s="59">
        <v>5</v>
      </c>
      <c r="H8774" s="58" t="s">
        <v>759</v>
      </c>
      <c r="I8774" s="59">
        <v>29.49</v>
      </c>
      <c r="J8774">
        <v>15</v>
      </c>
      <c r="K8774" s="191"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20.79</v>
      </c>
      <c r="L8774" s="192" t="str">
        <f t="shared" si="137"/>
        <v>Beer5325</v>
      </c>
      <c r="M8774" s="191">
        <f>VLOOKUP(L8774,'Slope %'!C:D,2,0)</f>
        <v>0.05</v>
      </c>
    </row>
    <row r="8775" spans="1:13" x14ac:dyDescent="0.25">
      <c r="A8775">
        <v>722573</v>
      </c>
      <c r="B8775" s="58" t="s">
        <v>6851</v>
      </c>
      <c r="C8775" s="58" t="s">
        <v>410</v>
      </c>
      <c r="D8775" s="58" t="s">
        <v>677</v>
      </c>
      <c r="E8775" s="58">
        <v>5325</v>
      </c>
      <c r="F8775" s="58">
        <v>1</v>
      </c>
      <c r="G8775" s="59">
        <v>5</v>
      </c>
      <c r="H8775" s="58" t="s">
        <v>759</v>
      </c>
      <c r="I8775" s="59">
        <v>29.49</v>
      </c>
      <c r="J8775">
        <v>15</v>
      </c>
      <c r="K8775" s="191"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20.79</v>
      </c>
      <c r="L8775" s="192" t="str">
        <f t="shared" si="137"/>
        <v>Beer5325</v>
      </c>
      <c r="M8775" s="191">
        <f>VLOOKUP(L8775,'Slope %'!C:D,2,0)</f>
        <v>0.05</v>
      </c>
    </row>
    <row r="8776" spans="1:13" x14ac:dyDescent="0.25">
      <c r="A8776">
        <v>722757</v>
      </c>
      <c r="B8776" s="58" t="s">
        <v>6852</v>
      </c>
      <c r="C8776" s="58" t="s">
        <v>410</v>
      </c>
      <c r="D8776" s="58" t="s">
        <v>411</v>
      </c>
      <c r="E8776" s="58">
        <v>500</v>
      </c>
      <c r="F8776" s="58">
        <v>24</v>
      </c>
      <c r="G8776" s="59">
        <v>4.8</v>
      </c>
      <c r="H8776" s="58" t="s">
        <v>496</v>
      </c>
      <c r="I8776" s="59">
        <v>2.99</v>
      </c>
      <c r="J8776">
        <v>1</v>
      </c>
      <c r="K8776" s="191"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1.87</v>
      </c>
      <c r="L8776" s="192" t="str">
        <f t="shared" si="137"/>
        <v>Beer500</v>
      </c>
      <c r="M8776" s="191">
        <f>VLOOKUP(L8776,'Slope %'!C:D,2,0)</f>
        <v>0.12</v>
      </c>
    </row>
    <row r="8777" spans="1:13" x14ac:dyDescent="0.25">
      <c r="A8777">
        <v>722810</v>
      </c>
      <c r="B8777" s="58" t="s">
        <v>6853</v>
      </c>
      <c r="C8777" s="58" t="s">
        <v>423</v>
      </c>
      <c r="D8777" s="58" t="s">
        <v>465</v>
      </c>
      <c r="E8777" s="58">
        <v>750</v>
      </c>
      <c r="F8777" s="58">
        <v>12</v>
      </c>
      <c r="G8777" s="59">
        <v>13</v>
      </c>
      <c r="H8777" s="58" t="s">
        <v>425</v>
      </c>
      <c r="I8777" s="59">
        <v>24.99</v>
      </c>
      <c r="J8777">
        <v>1</v>
      </c>
      <c r="K8777" s="191"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7.61</v>
      </c>
      <c r="L8777" s="192" t="str">
        <f t="shared" si="137"/>
        <v>Wine750</v>
      </c>
      <c r="M8777" s="191">
        <f>VLOOKUP(L8777,'Slope %'!C:D,2,0)</f>
        <v>0.1</v>
      </c>
    </row>
    <row r="8778" spans="1:13" x14ac:dyDescent="0.25">
      <c r="A8778">
        <v>723759</v>
      </c>
      <c r="B8778" s="58" t="s">
        <v>6854</v>
      </c>
      <c r="C8778" s="58" t="s">
        <v>423</v>
      </c>
      <c r="D8778" s="58" t="s">
        <v>495</v>
      </c>
      <c r="E8778" s="58">
        <v>750</v>
      </c>
      <c r="F8778" s="58">
        <v>12</v>
      </c>
      <c r="G8778" s="59">
        <v>14.9</v>
      </c>
      <c r="H8778" s="58" t="s">
        <v>2751</v>
      </c>
      <c r="I8778" s="59">
        <v>28.54</v>
      </c>
      <c r="J8778">
        <v>1</v>
      </c>
      <c r="K8778" s="191"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8.7200000000000006</v>
      </c>
      <c r="L8778" s="192" t="str">
        <f t="shared" si="137"/>
        <v>Wine750</v>
      </c>
      <c r="M8778" s="191">
        <f>VLOOKUP(L8778,'Slope %'!C:D,2,0)</f>
        <v>0.1</v>
      </c>
    </row>
    <row r="8779" spans="1:13" x14ac:dyDescent="0.25">
      <c r="A8779">
        <v>723874</v>
      </c>
      <c r="B8779" s="58" t="s">
        <v>6855</v>
      </c>
      <c r="C8779" s="58" t="s">
        <v>423</v>
      </c>
      <c r="D8779" s="58" t="s">
        <v>510</v>
      </c>
      <c r="E8779" s="58">
        <v>750</v>
      </c>
      <c r="F8779" s="58">
        <v>12</v>
      </c>
      <c r="G8779" s="59">
        <v>19</v>
      </c>
      <c r="H8779" s="58" t="s">
        <v>511</v>
      </c>
      <c r="I8779" s="59">
        <v>22.49</v>
      </c>
      <c r="J8779">
        <v>1</v>
      </c>
      <c r="K8779" s="191"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11.12</v>
      </c>
      <c r="L8779" s="192" t="str">
        <f t="shared" si="137"/>
        <v>Wine750</v>
      </c>
      <c r="M8779" s="191">
        <f>VLOOKUP(L8779,'Slope %'!C:D,2,0)</f>
        <v>0.1</v>
      </c>
    </row>
    <row r="8780" spans="1:13" x14ac:dyDescent="0.25">
      <c r="A8780">
        <v>724004</v>
      </c>
      <c r="B8780" s="58" t="s">
        <v>6856</v>
      </c>
      <c r="C8780" s="58" t="s">
        <v>414</v>
      </c>
      <c r="D8780" s="58" t="s">
        <v>418</v>
      </c>
      <c r="E8780" s="58">
        <v>700</v>
      </c>
      <c r="F8780" s="58">
        <v>12</v>
      </c>
      <c r="G8780" s="59">
        <v>40</v>
      </c>
      <c r="H8780" s="58" t="s">
        <v>6857</v>
      </c>
      <c r="I8780" s="59">
        <v>27.49</v>
      </c>
      <c r="J8780">
        <v>1</v>
      </c>
      <c r="K8780" s="191"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21.86</v>
      </c>
      <c r="L8780" s="192" t="str">
        <f t="shared" si="137"/>
        <v>Spirits700</v>
      </c>
      <c r="M8780" s="191">
        <f>VLOOKUP(L8780,'Slope %'!C:D,2,0)</f>
        <v>7.0000000000000007E-2</v>
      </c>
    </row>
    <row r="8781" spans="1:13" x14ac:dyDescent="0.25">
      <c r="A8781">
        <v>724260</v>
      </c>
      <c r="B8781" s="58" t="s">
        <v>6858</v>
      </c>
      <c r="C8781" s="58" t="s">
        <v>423</v>
      </c>
      <c r="D8781" s="58" t="s">
        <v>560</v>
      </c>
      <c r="E8781" s="58">
        <v>750</v>
      </c>
      <c r="F8781" s="58">
        <v>12</v>
      </c>
      <c r="G8781" s="59">
        <v>15</v>
      </c>
      <c r="H8781" s="58" t="s">
        <v>507</v>
      </c>
      <c r="I8781" s="59">
        <v>63.99</v>
      </c>
      <c r="J8781">
        <v>1</v>
      </c>
      <c r="K8781" s="191"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8.7799999999999994</v>
      </c>
      <c r="L8781" s="192" t="str">
        <f t="shared" si="137"/>
        <v>Wine750</v>
      </c>
      <c r="M8781" s="191">
        <f>VLOOKUP(L8781,'Slope %'!C:D,2,0)</f>
        <v>0.1</v>
      </c>
    </row>
    <row r="8782" spans="1:13" x14ac:dyDescent="0.25">
      <c r="A8782">
        <v>724354</v>
      </c>
      <c r="B8782" s="58" t="s">
        <v>6859</v>
      </c>
      <c r="C8782" s="58" t="s">
        <v>414</v>
      </c>
      <c r="D8782" s="58" t="s">
        <v>555</v>
      </c>
      <c r="E8782" s="58">
        <v>750</v>
      </c>
      <c r="F8782" s="58">
        <v>12</v>
      </c>
      <c r="G8782" s="59">
        <v>42.8</v>
      </c>
      <c r="H8782" s="58" t="s">
        <v>6860</v>
      </c>
      <c r="I8782" s="59">
        <v>37.54</v>
      </c>
      <c r="J8782">
        <v>1</v>
      </c>
      <c r="K8782" s="191"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25.06</v>
      </c>
      <c r="L8782" s="192" t="str">
        <f t="shared" si="137"/>
        <v>Spirits750</v>
      </c>
      <c r="M8782" s="191">
        <f>VLOOKUP(L8782,'Slope %'!C:D,2,0)</f>
        <v>7.0000000000000007E-2</v>
      </c>
    </row>
    <row r="8783" spans="1:13" x14ac:dyDescent="0.25">
      <c r="A8783">
        <v>725770</v>
      </c>
      <c r="B8783" s="58" t="s">
        <v>6861</v>
      </c>
      <c r="C8783" s="58" t="s">
        <v>423</v>
      </c>
      <c r="D8783" s="58" t="s">
        <v>436</v>
      </c>
      <c r="E8783" s="58">
        <v>750</v>
      </c>
      <c r="F8783" s="58">
        <v>12</v>
      </c>
      <c r="G8783" s="59">
        <v>13.5</v>
      </c>
      <c r="H8783" s="58" t="s">
        <v>421</v>
      </c>
      <c r="I8783" s="59">
        <v>19.989999999999998</v>
      </c>
      <c r="J8783">
        <v>1</v>
      </c>
      <c r="K8783" s="191"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7.9</v>
      </c>
      <c r="L8783" s="192" t="str">
        <f t="shared" si="137"/>
        <v>Wine750</v>
      </c>
      <c r="M8783" s="191">
        <f>VLOOKUP(L8783,'Slope %'!C:D,2,0)</f>
        <v>0.1</v>
      </c>
    </row>
    <row r="8784" spans="1:13" x14ac:dyDescent="0.25">
      <c r="A8784">
        <v>725788</v>
      </c>
      <c r="B8784" s="58" t="s">
        <v>6862</v>
      </c>
      <c r="C8784" s="58" t="s">
        <v>423</v>
      </c>
      <c r="D8784" s="58" t="s">
        <v>436</v>
      </c>
      <c r="E8784" s="58">
        <v>750</v>
      </c>
      <c r="F8784" s="58">
        <v>12</v>
      </c>
      <c r="G8784" s="59">
        <v>14</v>
      </c>
      <c r="H8784" s="58" t="s">
        <v>421</v>
      </c>
      <c r="I8784" s="59">
        <v>19.989999999999998</v>
      </c>
      <c r="J8784">
        <v>1</v>
      </c>
      <c r="K8784" s="191"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8.1999999999999993</v>
      </c>
      <c r="L8784" s="192" t="str">
        <f t="shared" si="137"/>
        <v>Wine750</v>
      </c>
      <c r="M8784" s="191">
        <f>VLOOKUP(L8784,'Slope %'!C:D,2,0)</f>
        <v>0.1</v>
      </c>
    </row>
    <row r="8785" spans="1:13" x14ac:dyDescent="0.25">
      <c r="A8785">
        <v>730326</v>
      </c>
      <c r="B8785" s="58" t="s">
        <v>6863</v>
      </c>
      <c r="C8785" s="58" t="s">
        <v>423</v>
      </c>
      <c r="D8785" s="58" t="s">
        <v>473</v>
      </c>
      <c r="E8785" s="58">
        <v>750</v>
      </c>
      <c r="F8785" s="58">
        <v>12</v>
      </c>
      <c r="G8785" s="59">
        <v>13</v>
      </c>
      <c r="H8785" s="58" t="s">
        <v>586</v>
      </c>
      <c r="I8785" s="59">
        <v>11.99</v>
      </c>
      <c r="J8785">
        <v>1</v>
      </c>
      <c r="K8785" s="191"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7.61</v>
      </c>
      <c r="L8785" s="192" t="str">
        <f t="shared" si="137"/>
        <v>Wine750</v>
      </c>
      <c r="M8785" s="191">
        <f>VLOOKUP(L8785,'Slope %'!C:D,2,0)</f>
        <v>0.1</v>
      </c>
    </row>
    <row r="8786" spans="1:13" x14ac:dyDescent="0.25">
      <c r="A8786">
        <v>730907</v>
      </c>
      <c r="B8786" s="58" t="s">
        <v>6864</v>
      </c>
      <c r="C8786" s="58" t="s">
        <v>414</v>
      </c>
      <c r="D8786" s="58" t="s">
        <v>625</v>
      </c>
      <c r="E8786" s="58">
        <v>750</v>
      </c>
      <c r="F8786" s="58">
        <v>6</v>
      </c>
      <c r="G8786" s="59">
        <v>40</v>
      </c>
      <c r="H8786" s="58" t="s">
        <v>419</v>
      </c>
      <c r="I8786" s="59">
        <v>104.99</v>
      </c>
      <c r="J8786">
        <v>1</v>
      </c>
      <c r="K8786" s="191"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23.42</v>
      </c>
      <c r="L8786" s="192" t="str">
        <f t="shared" si="137"/>
        <v>Spirits750</v>
      </c>
      <c r="M8786" s="191">
        <f>VLOOKUP(L8786,'Slope %'!C:D,2,0)</f>
        <v>7.0000000000000007E-2</v>
      </c>
    </row>
    <row r="8787" spans="1:13" x14ac:dyDescent="0.25">
      <c r="A8787">
        <v>730909</v>
      </c>
      <c r="B8787" s="58" t="s">
        <v>2394</v>
      </c>
      <c r="C8787" s="58" t="s">
        <v>414</v>
      </c>
      <c r="D8787" s="58" t="s">
        <v>634</v>
      </c>
      <c r="E8787" s="58">
        <v>750</v>
      </c>
      <c r="F8787" s="58">
        <v>6</v>
      </c>
      <c r="G8787" s="59">
        <v>40</v>
      </c>
      <c r="H8787" s="58" t="s">
        <v>419</v>
      </c>
      <c r="I8787" s="59">
        <v>89.99</v>
      </c>
      <c r="J8787">
        <v>1</v>
      </c>
      <c r="K8787" s="191"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23.42</v>
      </c>
      <c r="L8787" s="192" t="str">
        <f t="shared" si="137"/>
        <v>Spirits750</v>
      </c>
      <c r="M8787" s="191">
        <f>VLOOKUP(L8787,'Slope %'!C:D,2,0)</f>
        <v>7.0000000000000007E-2</v>
      </c>
    </row>
    <row r="8788" spans="1:13" x14ac:dyDescent="0.25">
      <c r="A8788">
        <v>732124</v>
      </c>
      <c r="B8788" s="58" t="s">
        <v>1431</v>
      </c>
      <c r="C8788" s="58" t="s">
        <v>414</v>
      </c>
      <c r="D8788" s="58" t="s">
        <v>634</v>
      </c>
      <c r="E8788" s="58">
        <v>750</v>
      </c>
      <c r="F8788" s="58">
        <v>12</v>
      </c>
      <c r="G8788" s="59">
        <v>40</v>
      </c>
      <c r="H8788" s="58" t="s">
        <v>480</v>
      </c>
      <c r="I8788" s="59">
        <v>41.49</v>
      </c>
      <c r="J8788">
        <v>1</v>
      </c>
      <c r="K8788" s="191"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23.42</v>
      </c>
      <c r="L8788" s="192" t="str">
        <f t="shared" si="137"/>
        <v>Spirits750</v>
      </c>
      <c r="M8788" s="191">
        <f>VLOOKUP(L8788,'Slope %'!C:D,2,0)</f>
        <v>7.0000000000000007E-2</v>
      </c>
    </row>
    <row r="8789" spans="1:13" x14ac:dyDescent="0.25">
      <c r="A8789">
        <v>732126</v>
      </c>
      <c r="B8789" s="58" t="s">
        <v>6865</v>
      </c>
      <c r="C8789" s="58" t="s">
        <v>414</v>
      </c>
      <c r="D8789" s="58" t="s">
        <v>625</v>
      </c>
      <c r="E8789" s="58">
        <v>750</v>
      </c>
      <c r="F8789" s="58">
        <v>6</v>
      </c>
      <c r="G8789" s="59">
        <v>40</v>
      </c>
      <c r="H8789" s="58" t="s">
        <v>480</v>
      </c>
      <c r="I8789" s="59">
        <v>53.99</v>
      </c>
      <c r="J8789">
        <v>1</v>
      </c>
      <c r="K8789" s="191"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23.42</v>
      </c>
      <c r="L8789" s="192" t="str">
        <f t="shared" si="137"/>
        <v>Spirits750</v>
      </c>
      <c r="M8789" s="191">
        <f>VLOOKUP(L8789,'Slope %'!C:D,2,0)</f>
        <v>7.0000000000000007E-2</v>
      </c>
    </row>
    <row r="8790" spans="1:13" x14ac:dyDescent="0.25">
      <c r="A8790">
        <v>732510</v>
      </c>
      <c r="B8790" s="58" t="s">
        <v>6866</v>
      </c>
      <c r="C8790" s="58" t="s">
        <v>414</v>
      </c>
      <c r="D8790" s="58" t="s">
        <v>1475</v>
      </c>
      <c r="E8790" s="58">
        <v>750</v>
      </c>
      <c r="F8790" s="58">
        <v>12</v>
      </c>
      <c r="G8790" s="59">
        <v>42.8</v>
      </c>
      <c r="H8790" s="58" t="s">
        <v>759</v>
      </c>
      <c r="I8790" s="59">
        <v>30.99</v>
      </c>
      <c r="J8790">
        <v>1</v>
      </c>
      <c r="K8790" s="191"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25.06</v>
      </c>
      <c r="L8790" s="192" t="str">
        <f t="shared" si="137"/>
        <v>Spirits750</v>
      </c>
      <c r="M8790" s="191">
        <f>VLOOKUP(L8790,'Slope %'!C:D,2,0)</f>
        <v>7.0000000000000007E-2</v>
      </c>
    </row>
    <row r="8791" spans="1:13" x14ac:dyDescent="0.25">
      <c r="A8791">
        <v>733615</v>
      </c>
      <c r="B8791" s="58" t="s">
        <v>6867</v>
      </c>
      <c r="C8791" s="58" t="s">
        <v>423</v>
      </c>
      <c r="D8791" s="58" t="s">
        <v>787</v>
      </c>
      <c r="E8791" s="58">
        <v>750</v>
      </c>
      <c r="F8791" s="58">
        <v>6</v>
      </c>
      <c r="G8791" s="59">
        <v>12.5</v>
      </c>
      <c r="H8791" s="58" t="s">
        <v>437</v>
      </c>
      <c r="I8791" s="59">
        <v>118.99</v>
      </c>
      <c r="J8791">
        <v>1</v>
      </c>
      <c r="K8791" s="191"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7.32</v>
      </c>
      <c r="L8791" s="192" t="str">
        <f t="shared" si="137"/>
        <v>Wine750</v>
      </c>
      <c r="M8791" s="191">
        <f>VLOOKUP(L8791,'Slope %'!C:D,2,0)</f>
        <v>0.1</v>
      </c>
    </row>
    <row r="8792" spans="1:13" x14ac:dyDescent="0.25">
      <c r="A8792">
        <v>734471</v>
      </c>
      <c r="B8792" s="58" t="s">
        <v>6868</v>
      </c>
      <c r="C8792" s="58" t="s">
        <v>423</v>
      </c>
      <c r="D8792" s="58" t="s">
        <v>473</v>
      </c>
      <c r="E8792" s="58">
        <v>750</v>
      </c>
      <c r="F8792" s="58">
        <v>12</v>
      </c>
      <c r="G8792" s="59">
        <v>13.8</v>
      </c>
      <c r="H8792" s="58" t="s">
        <v>451</v>
      </c>
      <c r="I8792" s="59">
        <v>25.99</v>
      </c>
      <c r="J8792">
        <v>1</v>
      </c>
      <c r="K8792" s="191"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8.08</v>
      </c>
      <c r="L8792" s="192" t="str">
        <f t="shared" si="137"/>
        <v>Wine750</v>
      </c>
      <c r="M8792" s="191">
        <f>VLOOKUP(L8792,'Slope %'!C:D,2,0)</f>
        <v>0.1</v>
      </c>
    </row>
    <row r="8793" spans="1:13" x14ac:dyDescent="0.25">
      <c r="A8793">
        <v>734472</v>
      </c>
      <c r="B8793" s="58" t="s">
        <v>6869</v>
      </c>
      <c r="C8793" s="58" t="s">
        <v>423</v>
      </c>
      <c r="D8793" s="58" t="s">
        <v>495</v>
      </c>
      <c r="E8793" s="58">
        <v>750</v>
      </c>
      <c r="F8793" s="58">
        <v>12</v>
      </c>
      <c r="G8793" s="59">
        <v>14.5</v>
      </c>
      <c r="H8793" s="58" t="s">
        <v>451</v>
      </c>
      <c r="I8793" s="59">
        <v>25.99</v>
      </c>
      <c r="J8793">
        <v>1</v>
      </c>
      <c r="K8793" s="191"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8.49</v>
      </c>
      <c r="L8793" s="192" t="str">
        <f t="shared" si="137"/>
        <v>Wine750</v>
      </c>
      <c r="M8793" s="191">
        <f>VLOOKUP(L8793,'Slope %'!C:D,2,0)</f>
        <v>0.1</v>
      </c>
    </row>
    <row r="8794" spans="1:13" x14ac:dyDescent="0.25">
      <c r="A8794">
        <v>734878</v>
      </c>
      <c r="B8794" s="58" t="s">
        <v>6870</v>
      </c>
      <c r="C8794" s="58" t="s">
        <v>423</v>
      </c>
      <c r="D8794" s="58" t="s">
        <v>495</v>
      </c>
      <c r="E8794" s="58">
        <v>748</v>
      </c>
      <c r="F8794" s="58">
        <v>6</v>
      </c>
      <c r="G8794" s="59">
        <v>13</v>
      </c>
      <c r="H8794" s="58" t="s">
        <v>451</v>
      </c>
      <c r="I8794" s="59">
        <v>10.01</v>
      </c>
      <c r="J8794">
        <v>4</v>
      </c>
      <c r="K8794" s="191"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7.59</v>
      </c>
      <c r="L8794" s="192" t="str">
        <f t="shared" si="137"/>
        <v>Wine748</v>
      </c>
      <c r="M8794" s="191" t="e">
        <f>VLOOKUP(L8794,'Slope %'!C:D,2,0)</f>
        <v>#N/A</v>
      </c>
    </row>
    <row r="8795" spans="1:13" x14ac:dyDescent="0.25">
      <c r="A8795">
        <v>734879</v>
      </c>
      <c r="B8795" s="58" t="s">
        <v>6871</v>
      </c>
      <c r="C8795" s="58" t="s">
        <v>423</v>
      </c>
      <c r="D8795" s="58" t="s">
        <v>575</v>
      </c>
      <c r="E8795" s="58">
        <v>748</v>
      </c>
      <c r="F8795" s="58">
        <v>6</v>
      </c>
      <c r="G8795" s="59">
        <v>12.5</v>
      </c>
      <c r="H8795" s="58" t="s">
        <v>451</v>
      </c>
      <c r="I8795" s="59">
        <v>10.14</v>
      </c>
      <c r="J8795">
        <v>4</v>
      </c>
      <c r="K8795" s="191"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7.3</v>
      </c>
      <c r="L8795" s="192" t="str">
        <f t="shared" si="137"/>
        <v>Wine748</v>
      </c>
      <c r="M8795" s="191" t="e">
        <f>VLOOKUP(L8795,'Slope %'!C:D,2,0)</f>
        <v>#N/A</v>
      </c>
    </row>
    <row r="8796" spans="1:13" x14ac:dyDescent="0.25">
      <c r="A8796">
        <v>735398</v>
      </c>
      <c r="B8796" s="58" t="s">
        <v>6872</v>
      </c>
      <c r="C8796" s="58" t="s">
        <v>423</v>
      </c>
      <c r="D8796" s="58" t="s">
        <v>598</v>
      </c>
      <c r="E8796" s="58">
        <v>750</v>
      </c>
      <c r="F8796" s="58">
        <v>6</v>
      </c>
      <c r="G8796" s="59">
        <v>15</v>
      </c>
      <c r="H8796" s="58" t="s">
        <v>2442</v>
      </c>
      <c r="I8796" s="59">
        <v>32.950000000000003</v>
      </c>
      <c r="J8796">
        <v>1</v>
      </c>
      <c r="K8796" s="191"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8.7799999999999994</v>
      </c>
      <c r="L8796" s="192" t="str">
        <f t="shared" si="137"/>
        <v>Wine750</v>
      </c>
      <c r="M8796" s="191">
        <f>VLOOKUP(L8796,'Slope %'!C:D,2,0)</f>
        <v>0.1</v>
      </c>
    </row>
    <row r="8797" spans="1:13" x14ac:dyDescent="0.25">
      <c r="A8797">
        <v>735400</v>
      </c>
      <c r="B8797" s="58" t="s">
        <v>6873</v>
      </c>
      <c r="C8797" s="58" t="s">
        <v>423</v>
      </c>
      <c r="D8797" s="58" t="s">
        <v>598</v>
      </c>
      <c r="E8797" s="58">
        <v>750</v>
      </c>
      <c r="F8797" s="58">
        <v>12</v>
      </c>
      <c r="G8797" s="59">
        <v>13.5</v>
      </c>
      <c r="H8797" s="58" t="s">
        <v>2442</v>
      </c>
      <c r="I8797" s="59">
        <v>23.34</v>
      </c>
      <c r="J8797">
        <v>1</v>
      </c>
      <c r="K8797" s="191"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7.9</v>
      </c>
      <c r="L8797" s="192" t="str">
        <f t="shared" si="137"/>
        <v>Wine750</v>
      </c>
      <c r="M8797" s="191">
        <f>VLOOKUP(L8797,'Slope %'!C:D,2,0)</f>
        <v>0.1</v>
      </c>
    </row>
    <row r="8798" spans="1:13" x14ac:dyDescent="0.25">
      <c r="A8798">
        <v>736339</v>
      </c>
      <c r="B8798" s="58" t="s">
        <v>6874</v>
      </c>
      <c r="C8798" s="58" t="s">
        <v>410</v>
      </c>
      <c r="D8798" s="58" t="s">
        <v>621</v>
      </c>
      <c r="E8798" s="58">
        <v>2840</v>
      </c>
      <c r="F8798" s="58">
        <v>3</v>
      </c>
      <c r="G8798" s="59">
        <v>4</v>
      </c>
      <c r="H8798" s="58" t="s">
        <v>516</v>
      </c>
      <c r="I8798" s="59">
        <v>18.489999999999998</v>
      </c>
      <c r="J8798">
        <v>8</v>
      </c>
      <c r="K8798" s="191"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8.8699999999999992</v>
      </c>
      <c r="L8798" s="192" t="str">
        <f t="shared" si="137"/>
        <v>Beer2840</v>
      </c>
      <c r="M8798" s="191">
        <f>VLOOKUP(L8798,'Slope %'!C:D,2,0)</f>
        <v>7.0000000000000007E-2</v>
      </c>
    </row>
    <row r="8799" spans="1:13" x14ac:dyDescent="0.25">
      <c r="A8799">
        <v>736339</v>
      </c>
      <c r="B8799" s="58" t="s">
        <v>6874</v>
      </c>
      <c r="C8799" s="58" t="s">
        <v>410</v>
      </c>
      <c r="D8799" s="58" t="s">
        <v>621</v>
      </c>
      <c r="E8799" s="58">
        <v>2840</v>
      </c>
      <c r="F8799" s="58">
        <v>3</v>
      </c>
      <c r="G8799" s="59">
        <v>4</v>
      </c>
      <c r="H8799" s="58" t="s">
        <v>516</v>
      </c>
      <c r="I8799" s="59">
        <v>18.489999999999998</v>
      </c>
      <c r="J8799">
        <v>8</v>
      </c>
      <c r="K8799" s="191"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8.8699999999999992</v>
      </c>
      <c r="L8799" s="192" t="str">
        <f t="shared" si="137"/>
        <v>Beer2840</v>
      </c>
      <c r="M8799" s="191">
        <f>VLOOKUP(L8799,'Slope %'!C:D,2,0)</f>
        <v>7.0000000000000007E-2</v>
      </c>
    </row>
    <row r="8800" spans="1:13" x14ac:dyDescent="0.25">
      <c r="A8800">
        <v>736561</v>
      </c>
      <c r="B8800" s="58" t="s">
        <v>6875</v>
      </c>
      <c r="C8800" s="58" t="s">
        <v>414</v>
      </c>
      <c r="D8800" s="58" t="s">
        <v>524</v>
      </c>
      <c r="E8800" s="58">
        <v>750</v>
      </c>
      <c r="F8800" s="58">
        <v>6</v>
      </c>
      <c r="G8800" s="59">
        <v>40</v>
      </c>
      <c r="H8800" s="58" t="s">
        <v>586</v>
      </c>
      <c r="I8800" s="59">
        <v>122.99</v>
      </c>
      <c r="J8800">
        <v>1</v>
      </c>
      <c r="K8800" s="191"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23.42</v>
      </c>
      <c r="L8800" s="192" t="str">
        <f t="shared" si="137"/>
        <v>Spirits750</v>
      </c>
      <c r="M8800" s="191">
        <f>VLOOKUP(L8800,'Slope %'!C:D,2,0)</f>
        <v>7.0000000000000007E-2</v>
      </c>
    </row>
    <row r="8801" spans="1:13" x14ac:dyDescent="0.25">
      <c r="A8801">
        <v>736714</v>
      </c>
      <c r="B8801" s="58" t="s">
        <v>6876</v>
      </c>
      <c r="C8801" s="58" t="s">
        <v>414</v>
      </c>
      <c r="D8801" s="58" t="s">
        <v>536</v>
      </c>
      <c r="E8801" s="58">
        <v>700</v>
      </c>
      <c r="F8801" s="58">
        <v>6</v>
      </c>
      <c r="G8801" s="59">
        <v>22</v>
      </c>
      <c r="H8801" s="58" t="s">
        <v>608</v>
      </c>
      <c r="I8801" s="59">
        <v>32.99</v>
      </c>
      <c r="J8801">
        <v>1</v>
      </c>
      <c r="K8801" s="191"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12.02</v>
      </c>
      <c r="L8801" s="192" t="str">
        <f t="shared" si="137"/>
        <v>Spirits700</v>
      </c>
      <c r="M8801" s="191">
        <f>VLOOKUP(L8801,'Slope %'!C:D,2,0)</f>
        <v>7.0000000000000007E-2</v>
      </c>
    </row>
    <row r="8802" spans="1:13" x14ac:dyDescent="0.25">
      <c r="A8802">
        <v>736892</v>
      </c>
      <c r="B8802" s="58" t="s">
        <v>6877</v>
      </c>
      <c r="C8802" s="58" t="s">
        <v>414</v>
      </c>
      <c r="D8802" s="58" t="s">
        <v>552</v>
      </c>
      <c r="E8802" s="58">
        <v>750</v>
      </c>
      <c r="F8802" s="58">
        <v>12</v>
      </c>
      <c r="G8802" s="59">
        <v>31</v>
      </c>
      <c r="H8802" s="58" t="s">
        <v>1241</v>
      </c>
      <c r="I8802" s="59">
        <v>34.99</v>
      </c>
      <c r="J8802">
        <v>1</v>
      </c>
      <c r="K8802" s="191"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18.149999999999999</v>
      </c>
      <c r="L8802" s="192" t="str">
        <f t="shared" si="137"/>
        <v>Spirits750</v>
      </c>
      <c r="M8802" s="191">
        <f>VLOOKUP(L8802,'Slope %'!C:D,2,0)</f>
        <v>7.0000000000000007E-2</v>
      </c>
    </row>
    <row r="8803" spans="1:13" x14ac:dyDescent="0.25">
      <c r="A8803">
        <v>737070</v>
      </c>
      <c r="B8803" s="58" t="s">
        <v>6878</v>
      </c>
      <c r="C8803" s="58" t="s">
        <v>423</v>
      </c>
      <c r="D8803" s="58" t="s">
        <v>430</v>
      </c>
      <c r="E8803" s="58">
        <v>750</v>
      </c>
      <c r="F8803" s="58">
        <v>12</v>
      </c>
      <c r="G8803" s="59">
        <v>14</v>
      </c>
      <c r="H8803" s="58" t="s">
        <v>421</v>
      </c>
      <c r="I8803" s="59">
        <v>29.99</v>
      </c>
      <c r="J8803">
        <v>1</v>
      </c>
      <c r="K8803" s="191"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8.1999999999999993</v>
      </c>
      <c r="L8803" s="192" t="str">
        <f t="shared" si="137"/>
        <v>Wine750</v>
      </c>
      <c r="M8803" s="191">
        <f>VLOOKUP(L8803,'Slope %'!C:D,2,0)</f>
        <v>0.1</v>
      </c>
    </row>
    <row r="8804" spans="1:13" x14ac:dyDescent="0.25">
      <c r="A8804">
        <v>737215</v>
      </c>
      <c r="B8804" s="58" t="s">
        <v>6879</v>
      </c>
      <c r="C8804" s="58" t="s">
        <v>423</v>
      </c>
      <c r="D8804" s="58" t="s">
        <v>436</v>
      </c>
      <c r="E8804" s="58">
        <v>750</v>
      </c>
      <c r="F8804" s="58">
        <v>12</v>
      </c>
      <c r="G8804" s="59">
        <v>14.5</v>
      </c>
      <c r="H8804" s="58" t="s">
        <v>511</v>
      </c>
      <c r="I8804" s="59">
        <v>20.99</v>
      </c>
      <c r="J8804">
        <v>1</v>
      </c>
      <c r="K8804" s="191"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8.49</v>
      </c>
      <c r="L8804" s="192" t="str">
        <f t="shared" si="137"/>
        <v>Wine750</v>
      </c>
      <c r="M8804" s="191">
        <f>VLOOKUP(L8804,'Slope %'!C:D,2,0)</f>
        <v>0.1</v>
      </c>
    </row>
    <row r="8805" spans="1:13" x14ac:dyDescent="0.25">
      <c r="A8805">
        <v>739125</v>
      </c>
      <c r="B8805" s="58" t="s">
        <v>6880</v>
      </c>
      <c r="C8805" s="58" t="s">
        <v>410</v>
      </c>
      <c r="D8805" s="58" t="s">
        <v>411</v>
      </c>
      <c r="E8805" s="58">
        <v>6390</v>
      </c>
      <c r="F8805" s="58">
        <v>1</v>
      </c>
      <c r="G8805" s="59">
        <v>5</v>
      </c>
      <c r="H8805" s="58" t="s">
        <v>516</v>
      </c>
      <c r="I8805" s="59">
        <v>40.49</v>
      </c>
      <c r="J8805">
        <v>18</v>
      </c>
      <c r="K8805" s="191"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24.94</v>
      </c>
      <c r="L8805" s="192" t="str">
        <f t="shared" si="137"/>
        <v>Beer6390</v>
      </c>
      <c r="M8805" s="191">
        <f>VLOOKUP(L8805,'Slope %'!C:D,2,0)</f>
        <v>0.05</v>
      </c>
    </row>
    <row r="8806" spans="1:13" x14ac:dyDescent="0.25">
      <c r="A8806">
        <v>739125</v>
      </c>
      <c r="B8806" s="58" t="s">
        <v>6880</v>
      </c>
      <c r="C8806" s="58" t="s">
        <v>410</v>
      </c>
      <c r="D8806" s="58" t="s">
        <v>411</v>
      </c>
      <c r="E8806" s="58">
        <v>6390</v>
      </c>
      <c r="F8806" s="58">
        <v>1</v>
      </c>
      <c r="G8806" s="59">
        <v>5</v>
      </c>
      <c r="H8806" s="58" t="s">
        <v>516</v>
      </c>
      <c r="I8806" s="59">
        <v>40.49</v>
      </c>
      <c r="J8806">
        <v>18</v>
      </c>
      <c r="K8806" s="191"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24.94</v>
      </c>
      <c r="L8806" s="192" t="str">
        <f t="shared" si="137"/>
        <v>Beer6390</v>
      </c>
      <c r="M8806" s="191">
        <f>VLOOKUP(L8806,'Slope %'!C:D,2,0)</f>
        <v>0.05</v>
      </c>
    </row>
    <row r="8807" spans="1:13" x14ac:dyDescent="0.25">
      <c r="A8807">
        <v>739162</v>
      </c>
      <c r="B8807" s="58" t="s">
        <v>6881</v>
      </c>
      <c r="C8807" s="58" t="s">
        <v>410</v>
      </c>
      <c r="D8807" s="58" t="s">
        <v>621</v>
      </c>
      <c r="E8807" s="58">
        <v>6390</v>
      </c>
      <c r="F8807" s="58">
        <v>1</v>
      </c>
      <c r="G8807" s="59">
        <v>4</v>
      </c>
      <c r="H8807" s="58" t="s">
        <v>516</v>
      </c>
      <c r="I8807" s="59">
        <v>40.49</v>
      </c>
      <c r="J8807">
        <v>18</v>
      </c>
      <c r="K8807" s="191"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19.95</v>
      </c>
      <c r="L8807" s="192" t="str">
        <f t="shared" si="137"/>
        <v>Beer6390</v>
      </c>
      <c r="M8807" s="191">
        <f>VLOOKUP(L8807,'Slope %'!C:D,2,0)</f>
        <v>0.05</v>
      </c>
    </row>
    <row r="8808" spans="1:13" x14ac:dyDescent="0.25">
      <c r="A8808">
        <v>739162</v>
      </c>
      <c r="B8808" s="58" t="s">
        <v>6881</v>
      </c>
      <c r="C8808" s="58" t="s">
        <v>410</v>
      </c>
      <c r="D8808" s="58" t="s">
        <v>621</v>
      </c>
      <c r="E8808" s="58">
        <v>6390</v>
      </c>
      <c r="F8808" s="58">
        <v>1</v>
      </c>
      <c r="G8808" s="59">
        <v>4</v>
      </c>
      <c r="H8808" s="58" t="s">
        <v>516</v>
      </c>
      <c r="I8808" s="59">
        <v>40.49</v>
      </c>
      <c r="J8808">
        <v>18</v>
      </c>
      <c r="K8808" s="191"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19.95</v>
      </c>
      <c r="L8808" s="192" t="str">
        <f t="shared" si="137"/>
        <v>Beer6390</v>
      </c>
      <c r="M8808" s="191">
        <f>VLOOKUP(L8808,'Slope %'!C:D,2,0)</f>
        <v>0.05</v>
      </c>
    </row>
    <row r="8809" spans="1:13" x14ac:dyDescent="0.25">
      <c r="A8809">
        <v>739242</v>
      </c>
      <c r="B8809" s="58" t="s">
        <v>6882</v>
      </c>
      <c r="C8809" s="58" t="s">
        <v>423</v>
      </c>
      <c r="D8809" s="58" t="s">
        <v>436</v>
      </c>
      <c r="E8809" s="58">
        <v>750</v>
      </c>
      <c r="F8809" s="58">
        <v>12</v>
      </c>
      <c r="G8809" s="59">
        <v>13.5</v>
      </c>
      <c r="H8809" s="58" t="s">
        <v>451</v>
      </c>
      <c r="I8809" s="59">
        <v>16.989999999999998</v>
      </c>
      <c r="J8809">
        <v>1</v>
      </c>
      <c r="K8809" s="191"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7.9</v>
      </c>
      <c r="L8809" s="192" t="str">
        <f t="shared" si="137"/>
        <v>Wine750</v>
      </c>
      <c r="M8809" s="191">
        <f>VLOOKUP(L8809,'Slope %'!C:D,2,0)</f>
        <v>0.1</v>
      </c>
    </row>
    <row r="8810" spans="1:13" x14ac:dyDescent="0.25">
      <c r="A8810">
        <v>739999</v>
      </c>
      <c r="B8810" s="58" t="s">
        <v>6856</v>
      </c>
      <c r="C8810" s="58" t="s">
        <v>414</v>
      </c>
      <c r="D8810" s="58" t="s">
        <v>418</v>
      </c>
      <c r="E8810" s="58">
        <v>750</v>
      </c>
      <c r="F8810" s="58">
        <v>12</v>
      </c>
      <c r="G8810" s="59">
        <v>40</v>
      </c>
      <c r="H8810" s="58" t="s">
        <v>6857</v>
      </c>
      <c r="I8810" s="59">
        <v>27.99</v>
      </c>
      <c r="J8810">
        <v>1</v>
      </c>
      <c r="K8810" s="191"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23.42</v>
      </c>
      <c r="L8810" s="192" t="str">
        <f t="shared" si="137"/>
        <v>Spirits750</v>
      </c>
      <c r="M8810" s="191">
        <f>VLOOKUP(L8810,'Slope %'!C:D,2,0)</f>
        <v>7.0000000000000007E-2</v>
      </c>
    </row>
    <row r="8811" spans="1:13" x14ac:dyDescent="0.25">
      <c r="A8811">
        <v>740342</v>
      </c>
      <c r="B8811" s="58" t="s">
        <v>6883</v>
      </c>
      <c r="C8811" s="58" t="s">
        <v>414</v>
      </c>
      <c r="D8811" s="58" t="s">
        <v>552</v>
      </c>
      <c r="E8811" s="58">
        <v>1140</v>
      </c>
      <c r="F8811" s="58">
        <v>12</v>
      </c>
      <c r="G8811" s="59">
        <v>34.9</v>
      </c>
      <c r="H8811" s="58" t="s">
        <v>437</v>
      </c>
      <c r="I8811" s="59">
        <v>32.99</v>
      </c>
      <c r="J8811">
        <v>1</v>
      </c>
      <c r="K8811" s="191"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31.06</v>
      </c>
      <c r="L8811" s="192" t="str">
        <f t="shared" si="137"/>
        <v>Spirits1140</v>
      </c>
      <c r="M8811" s="191">
        <f>VLOOKUP(L8811,'Slope %'!C:D,2,0)</f>
        <v>0.05</v>
      </c>
    </row>
    <row r="8812" spans="1:13" x14ac:dyDescent="0.25">
      <c r="A8812">
        <v>740369</v>
      </c>
      <c r="B8812" s="58" t="s">
        <v>6884</v>
      </c>
      <c r="C8812" s="58" t="s">
        <v>423</v>
      </c>
      <c r="D8812" s="58" t="s">
        <v>803</v>
      </c>
      <c r="E8812" s="58">
        <v>750</v>
      </c>
      <c r="F8812" s="58">
        <v>12</v>
      </c>
      <c r="G8812" s="59">
        <v>13.5</v>
      </c>
      <c r="H8812" s="58" t="s">
        <v>1241</v>
      </c>
      <c r="I8812" s="59">
        <v>16.989999999999998</v>
      </c>
      <c r="J8812">
        <v>1</v>
      </c>
      <c r="K8812" s="191"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7.9</v>
      </c>
      <c r="L8812" s="192" t="str">
        <f t="shared" si="137"/>
        <v>Wine750</v>
      </c>
      <c r="M8812" s="191">
        <f>VLOOKUP(L8812,'Slope %'!C:D,2,0)</f>
        <v>0.1</v>
      </c>
    </row>
    <row r="8813" spans="1:13" x14ac:dyDescent="0.25">
      <c r="A8813">
        <v>740723</v>
      </c>
      <c r="B8813" s="58" t="s">
        <v>6885</v>
      </c>
      <c r="C8813" s="58" t="s">
        <v>410</v>
      </c>
      <c r="D8813" s="58" t="s">
        <v>411</v>
      </c>
      <c r="E8813" s="58">
        <v>710</v>
      </c>
      <c r="F8813" s="58">
        <v>12</v>
      </c>
      <c r="G8813" s="59">
        <v>4.9000000000000004</v>
      </c>
      <c r="H8813" s="58" t="s">
        <v>1283</v>
      </c>
      <c r="I8813" s="59">
        <v>3.99</v>
      </c>
      <c r="J8813">
        <v>1</v>
      </c>
      <c r="K8813" s="191"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2.72</v>
      </c>
      <c r="L8813" s="192" t="str">
        <f t="shared" si="137"/>
        <v>Beer710</v>
      </c>
      <c r="M8813" s="191">
        <f>VLOOKUP(L8813,'Slope %'!C:D,2,0)</f>
        <v>0.12</v>
      </c>
    </row>
    <row r="8814" spans="1:13" x14ac:dyDescent="0.25">
      <c r="A8814">
        <v>740723</v>
      </c>
      <c r="B8814" s="58" t="s">
        <v>6885</v>
      </c>
      <c r="C8814" s="58" t="s">
        <v>410</v>
      </c>
      <c r="D8814" s="58" t="s">
        <v>411</v>
      </c>
      <c r="E8814" s="58">
        <v>710</v>
      </c>
      <c r="F8814" s="58">
        <v>12</v>
      </c>
      <c r="G8814" s="59">
        <v>4.9000000000000004</v>
      </c>
      <c r="H8814" s="58" t="s">
        <v>1283</v>
      </c>
      <c r="I8814" s="59">
        <v>3.99</v>
      </c>
      <c r="J8814">
        <v>1</v>
      </c>
      <c r="K8814" s="191"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2.72</v>
      </c>
      <c r="L8814" s="192" t="str">
        <f t="shared" si="137"/>
        <v>Beer710</v>
      </c>
      <c r="M8814" s="191">
        <f>VLOOKUP(L8814,'Slope %'!C:D,2,0)</f>
        <v>0.12</v>
      </c>
    </row>
    <row r="8815" spans="1:13" x14ac:dyDescent="0.25">
      <c r="A8815">
        <v>741000</v>
      </c>
      <c r="B8815" s="58" t="s">
        <v>6886</v>
      </c>
      <c r="C8815" s="58" t="s">
        <v>414</v>
      </c>
      <c r="D8815" s="58" t="s">
        <v>536</v>
      </c>
      <c r="E8815" s="58">
        <v>750</v>
      </c>
      <c r="F8815" s="58">
        <v>6</v>
      </c>
      <c r="G8815" s="59">
        <v>11</v>
      </c>
      <c r="H8815" s="58" t="s">
        <v>534</v>
      </c>
      <c r="I8815" s="59">
        <v>30.49</v>
      </c>
      <c r="J8815">
        <v>1</v>
      </c>
      <c r="K8815" s="191"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6.44</v>
      </c>
      <c r="L8815" s="192" t="str">
        <f t="shared" si="137"/>
        <v>Spirits750</v>
      </c>
      <c r="M8815" s="191">
        <f>VLOOKUP(L8815,'Slope %'!C:D,2,0)</f>
        <v>7.0000000000000007E-2</v>
      </c>
    </row>
    <row r="8816" spans="1:13" x14ac:dyDescent="0.25">
      <c r="A8816">
        <v>741407</v>
      </c>
      <c r="B8816" s="58" t="s">
        <v>6887</v>
      </c>
      <c r="C8816" s="58" t="s">
        <v>423</v>
      </c>
      <c r="D8816" s="58" t="s">
        <v>602</v>
      </c>
      <c r="E8816" s="58">
        <v>750</v>
      </c>
      <c r="F8816" s="58">
        <v>12</v>
      </c>
      <c r="G8816" s="59">
        <v>13.5</v>
      </c>
      <c r="H8816" s="58" t="s">
        <v>496</v>
      </c>
      <c r="I8816" s="59">
        <v>28.99</v>
      </c>
      <c r="J8816">
        <v>1</v>
      </c>
      <c r="K8816" s="191"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7.9</v>
      </c>
      <c r="L8816" s="192" t="str">
        <f t="shared" si="137"/>
        <v>Wine750</v>
      </c>
      <c r="M8816" s="191">
        <f>VLOOKUP(L8816,'Slope %'!C:D,2,0)</f>
        <v>0.1</v>
      </c>
    </row>
    <row r="8817" spans="1:13" x14ac:dyDescent="0.25">
      <c r="A8817">
        <v>741637</v>
      </c>
      <c r="B8817" s="58" t="s">
        <v>6888</v>
      </c>
      <c r="C8817" s="58" t="s">
        <v>410</v>
      </c>
      <c r="D8817" s="58" t="s">
        <v>717</v>
      </c>
      <c r="E8817" s="58">
        <v>330</v>
      </c>
      <c r="F8817" s="58">
        <v>24</v>
      </c>
      <c r="G8817" s="59">
        <v>8.5</v>
      </c>
      <c r="H8817" s="58" t="s">
        <v>1176</v>
      </c>
      <c r="I8817" s="59">
        <v>5.99</v>
      </c>
      <c r="J8817">
        <v>1</v>
      </c>
      <c r="K8817" s="191"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2.19</v>
      </c>
      <c r="L8817" s="192" t="str">
        <f t="shared" si="137"/>
        <v>Beer330</v>
      </c>
      <c r="M8817" s="191">
        <f>VLOOKUP(L8817,'Slope %'!C:D,2,0)</f>
        <v>0.12</v>
      </c>
    </row>
    <row r="8818" spans="1:13" x14ac:dyDescent="0.25">
      <c r="A8818">
        <v>741637</v>
      </c>
      <c r="B8818" s="58" t="s">
        <v>6888</v>
      </c>
      <c r="C8818" s="58" t="s">
        <v>410</v>
      </c>
      <c r="D8818" s="58" t="s">
        <v>717</v>
      </c>
      <c r="E8818" s="58">
        <v>330</v>
      </c>
      <c r="F8818" s="58">
        <v>24</v>
      </c>
      <c r="G8818" s="59">
        <v>8.5</v>
      </c>
      <c r="H8818" s="58" t="s">
        <v>1176</v>
      </c>
      <c r="I8818" s="59">
        <v>5.99</v>
      </c>
      <c r="J8818">
        <v>1</v>
      </c>
      <c r="K8818" s="191"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2.19</v>
      </c>
      <c r="L8818" s="192" t="str">
        <f t="shared" si="137"/>
        <v>Beer330</v>
      </c>
      <c r="M8818" s="191">
        <f>VLOOKUP(L8818,'Slope %'!C:D,2,0)</f>
        <v>0.12</v>
      </c>
    </row>
    <row r="8819" spans="1:13" x14ac:dyDescent="0.25">
      <c r="A8819">
        <v>742542</v>
      </c>
      <c r="B8819" s="58" t="s">
        <v>6889</v>
      </c>
      <c r="C8819" s="58" t="s">
        <v>414</v>
      </c>
      <c r="D8819" s="58" t="s">
        <v>503</v>
      </c>
      <c r="E8819" s="58">
        <v>750</v>
      </c>
      <c r="F8819" s="58">
        <v>12</v>
      </c>
      <c r="G8819" s="59">
        <v>42.8</v>
      </c>
      <c r="H8819" s="58" t="s">
        <v>2587</v>
      </c>
      <c r="I8819" s="59">
        <v>36.229999999999997</v>
      </c>
      <c r="J8819">
        <v>1</v>
      </c>
      <c r="K8819" s="191"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25.06</v>
      </c>
      <c r="L8819" s="192" t="str">
        <f t="shared" si="137"/>
        <v>Spirits750</v>
      </c>
      <c r="M8819" s="191">
        <f>VLOOKUP(L8819,'Slope %'!C:D,2,0)</f>
        <v>7.0000000000000007E-2</v>
      </c>
    </row>
    <row r="8820" spans="1:13" x14ac:dyDescent="0.25">
      <c r="A8820">
        <v>742971</v>
      </c>
      <c r="B8820" s="58" t="s">
        <v>6890</v>
      </c>
      <c r="C8820" s="58" t="s">
        <v>410</v>
      </c>
      <c r="D8820" s="58" t="s">
        <v>411</v>
      </c>
      <c r="E8820" s="58">
        <v>5325</v>
      </c>
      <c r="F8820" s="58">
        <v>1</v>
      </c>
      <c r="G8820" s="59">
        <v>4.9000000000000004</v>
      </c>
      <c r="H8820" s="58" t="s">
        <v>1283</v>
      </c>
      <c r="I8820" s="59">
        <v>28.99</v>
      </c>
      <c r="J8820">
        <v>15</v>
      </c>
      <c r="K8820" s="191"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20.37</v>
      </c>
      <c r="L8820" s="192" t="str">
        <f t="shared" si="137"/>
        <v>Beer5325</v>
      </c>
      <c r="M8820" s="191">
        <f>VLOOKUP(L8820,'Slope %'!C:D,2,0)</f>
        <v>0.05</v>
      </c>
    </row>
    <row r="8821" spans="1:13" x14ac:dyDescent="0.25">
      <c r="A8821">
        <v>742971</v>
      </c>
      <c r="B8821" s="58" t="s">
        <v>6890</v>
      </c>
      <c r="C8821" s="58" t="s">
        <v>410</v>
      </c>
      <c r="D8821" s="58" t="s">
        <v>411</v>
      </c>
      <c r="E8821" s="58">
        <v>5325</v>
      </c>
      <c r="F8821" s="58">
        <v>1</v>
      </c>
      <c r="G8821" s="59">
        <v>4.9000000000000004</v>
      </c>
      <c r="H8821" s="58" t="s">
        <v>1283</v>
      </c>
      <c r="I8821" s="59">
        <v>28.99</v>
      </c>
      <c r="J8821">
        <v>15</v>
      </c>
      <c r="K8821" s="191"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20.37</v>
      </c>
      <c r="L8821" s="192" t="str">
        <f t="shared" si="137"/>
        <v>Beer5325</v>
      </c>
      <c r="M8821" s="191">
        <f>VLOOKUP(L8821,'Slope %'!C:D,2,0)</f>
        <v>0.05</v>
      </c>
    </row>
    <row r="8822" spans="1:13" x14ac:dyDescent="0.25">
      <c r="A8822">
        <v>744269</v>
      </c>
      <c r="B8822" s="58" t="s">
        <v>6891</v>
      </c>
      <c r="C8822" s="58" t="s">
        <v>423</v>
      </c>
      <c r="D8822" s="58" t="s">
        <v>436</v>
      </c>
      <c r="E8822" s="58">
        <v>750</v>
      </c>
      <c r="F8822" s="58">
        <v>12</v>
      </c>
      <c r="G8822" s="59">
        <v>15.5</v>
      </c>
      <c r="H8822" s="58" t="s">
        <v>451</v>
      </c>
      <c r="I8822" s="59">
        <v>79.989999999999995</v>
      </c>
      <c r="J8822">
        <v>1</v>
      </c>
      <c r="K8822" s="191"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9.08</v>
      </c>
      <c r="L8822" s="192" t="str">
        <f t="shared" si="137"/>
        <v>Wine750</v>
      </c>
      <c r="M8822" s="191">
        <f>VLOOKUP(L8822,'Slope %'!C:D,2,0)</f>
        <v>0.1</v>
      </c>
    </row>
    <row r="8823" spans="1:13" x14ac:dyDescent="0.25">
      <c r="A8823">
        <v>744271</v>
      </c>
      <c r="B8823" s="58" t="s">
        <v>6892</v>
      </c>
      <c r="C8823" s="58" t="s">
        <v>410</v>
      </c>
      <c r="D8823" s="58" t="s">
        <v>411</v>
      </c>
      <c r="E8823" s="58">
        <v>500</v>
      </c>
      <c r="F8823" s="58">
        <v>24</v>
      </c>
      <c r="G8823" s="59">
        <v>5.5</v>
      </c>
      <c r="H8823" s="58" t="s">
        <v>1410</v>
      </c>
      <c r="I8823" s="59">
        <v>3.45</v>
      </c>
      <c r="J8823">
        <v>1</v>
      </c>
      <c r="K8823" s="191"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2.15</v>
      </c>
      <c r="L8823" s="192" t="str">
        <f t="shared" si="137"/>
        <v>Beer500</v>
      </c>
      <c r="M8823" s="191">
        <f>VLOOKUP(L8823,'Slope %'!C:D,2,0)</f>
        <v>0.12</v>
      </c>
    </row>
    <row r="8824" spans="1:13" x14ac:dyDescent="0.25">
      <c r="A8824">
        <v>745967</v>
      </c>
      <c r="B8824" s="58" t="s">
        <v>6893</v>
      </c>
      <c r="C8824" s="58" t="s">
        <v>423</v>
      </c>
      <c r="D8824" s="58" t="s">
        <v>436</v>
      </c>
      <c r="E8824" s="58">
        <v>750</v>
      </c>
      <c r="F8824" s="58">
        <v>12</v>
      </c>
      <c r="G8824" s="59">
        <v>13</v>
      </c>
      <c r="H8824" s="58" t="s">
        <v>521</v>
      </c>
      <c r="I8824" s="59">
        <v>28.99</v>
      </c>
      <c r="J8824">
        <v>1</v>
      </c>
      <c r="K8824" s="191"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7.61</v>
      </c>
      <c r="L8824" s="192" t="str">
        <f t="shared" si="137"/>
        <v>Wine750</v>
      </c>
      <c r="M8824" s="191">
        <f>VLOOKUP(L8824,'Slope %'!C:D,2,0)</f>
        <v>0.1</v>
      </c>
    </row>
    <row r="8825" spans="1:13" x14ac:dyDescent="0.25">
      <c r="A8825">
        <v>745991</v>
      </c>
      <c r="B8825" s="58" t="s">
        <v>6894</v>
      </c>
      <c r="C8825" s="58" t="s">
        <v>414</v>
      </c>
      <c r="D8825" s="58" t="s">
        <v>663</v>
      </c>
      <c r="E8825" s="58">
        <v>750</v>
      </c>
      <c r="F8825" s="58">
        <v>12</v>
      </c>
      <c r="G8825" s="59">
        <v>35</v>
      </c>
      <c r="H8825" s="58" t="s">
        <v>534</v>
      </c>
      <c r="I8825" s="59">
        <v>32.99</v>
      </c>
      <c r="J8825">
        <v>1</v>
      </c>
      <c r="K8825" s="191"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20.49</v>
      </c>
      <c r="L8825" s="192" t="str">
        <f t="shared" si="137"/>
        <v>Spirits750</v>
      </c>
      <c r="M8825" s="191">
        <f>VLOOKUP(L8825,'Slope %'!C:D,2,0)</f>
        <v>7.0000000000000007E-2</v>
      </c>
    </row>
    <row r="8826" spans="1:13" x14ac:dyDescent="0.25">
      <c r="A8826">
        <v>747556</v>
      </c>
      <c r="B8826" s="58" t="s">
        <v>6895</v>
      </c>
      <c r="C8826" s="58" t="s">
        <v>414</v>
      </c>
      <c r="D8826" s="58" t="s">
        <v>418</v>
      </c>
      <c r="E8826" s="58">
        <v>750</v>
      </c>
      <c r="F8826" s="58">
        <v>12</v>
      </c>
      <c r="G8826" s="59">
        <v>40</v>
      </c>
      <c r="H8826" s="58" t="s">
        <v>451</v>
      </c>
      <c r="I8826" s="59">
        <v>28.99</v>
      </c>
      <c r="J8826">
        <v>1</v>
      </c>
      <c r="K8826" s="191"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23.42</v>
      </c>
      <c r="L8826" s="192" t="str">
        <f t="shared" si="137"/>
        <v>Spirits750</v>
      </c>
      <c r="M8826" s="191">
        <f>VLOOKUP(L8826,'Slope %'!C:D,2,0)</f>
        <v>7.0000000000000007E-2</v>
      </c>
    </row>
    <row r="8827" spans="1:13" x14ac:dyDescent="0.25">
      <c r="A8827">
        <v>748811</v>
      </c>
      <c r="B8827" s="58" t="s">
        <v>6896</v>
      </c>
      <c r="C8827" s="58" t="s">
        <v>414</v>
      </c>
      <c r="D8827" s="58" t="s">
        <v>488</v>
      </c>
      <c r="E8827" s="58">
        <v>750</v>
      </c>
      <c r="F8827" s="58">
        <v>6</v>
      </c>
      <c r="G8827" s="59">
        <v>40</v>
      </c>
      <c r="H8827" s="58" t="s">
        <v>480</v>
      </c>
      <c r="I8827" s="59">
        <v>52.99</v>
      </c>
      <c r="J8827">
        <v>1</v>
      </c>
      <c r="K8827" s="191"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23.42</v>
      </c>
      <c r="L8827" s="192" t="str">
        <f t="shared" si="137"/>
        <v>Spirits750</v>
      </c>
      <c r="M8827" s="191">
        <f>VLOOKUP(L8827,'Slope %'!C:D,2,0)</f>
        <v>7.0000000000000007E-2</v>
      </c>
    </row>
    <row r="8828" spans="1:13" x14ac:dyDescent="0.25">
      <c r="A8828">
        <v>751988</v>
      </c>
      <c r="B8828" s="58" t="s">
        <v>809</v>
      </c>
      <c r="C8828" s="58" t="s">
        <v>414</v>
      </c>
      <c r="D8828" s="58" t="s">
        <v>810</v>
      </c>
      <c r="E8828" s="58">
        <v>375</v>
      </c>
      <c r="F8828" s="58">
        <v>12</v>
      </c>
      <c r="G8828" s="59">
        <v>45</v>
      </c>
      <c r="H8828" s="58" t="s">
        <v>419</v>
      </c>
      <c r="I8828" s="59">
        <v>23.99</v>
      </c>
      <c r="J8828">
        <v>1</v>
      </c>
      <c r="K8828" s="191"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14.96</v>
      </c>
      <c r="L8828" s="192" t="str">
        <f t="shared" si="137"/>
        <v>Spirits375</v>
      </c>
      <c r="M8828" s="191">
        <f>VLOOKUP(L8828,'Slope %'!C:D,2,0)</f>
        <v>0.1</v>
      </c>
    </row>
    <row r="8829" spans="1:13" x14ac:dyDescent="0.25">
      <c r="A8829">
        <v>752376</v>
      </c>
      <c r="B8829" s="58" t="s">
        <v>6897</v>
      </c>
      <c r="C8829" s="58" t="s">
        <v>423</v>
      </c>
      <c r="D8829" s="58" t="s">
        <v>436</v>
      </c>
      <c r="E8829" s="58">
        <v>750</v>
      </c>
      <c r="F8829" s="58">
        <v>12</v>
      </c>
      <c r="G8829" s="59">
        <v>12.5</v>
      </c>
      <c r="H8829" s="58" t="s">
        <v>451</v>
      </c>
      <c r="I8829" s="59">
        <v>16.989999999999998</v>
      </c>
      <c r="J8829">
        <v>1</v>
      </c>
      <c r="K8829" s="191"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7.32</v>
      </c>
      <c r="L8829" s="192" t="str">
        <f t="shared" si="137"/>
        <v>Wine750</v>
      </c>
      <c r="M8829" s="191">
        <f>VLOOKUP(L8829,'Slope %'!C:D,2,0)</f>
        <v>0.1</v>
      </c>
    </row>
    <row r="8830" spans="1:13" x14ac:dyDescent="0.25">
      <c r="A8830">
        <v>755204</v>
      </c>
      <c r="B8830" s="58" t="s">
        <v>6898</v>
      </c>
      <c r="C8830" s="58" t="s">
        <v>423</v>
      </c>
      <c r="D8830" s="58" t="s">
        <v>436</v>
      </c>
      <c r="E8830" s="58">
        <v>750</v>
      </c>
      <c r="F8830" s="58">
        <v>6</v>
      </c>
      <c r="G8830" s="59">
        <v>16</v>
      </c>
      <c r="H8830" s="58" t="s">
        <v>2442</v>
      </c>
      <c r="I8830" s="59">
        <v>29.96</v>
      </c>
      <c r="J8830">
        <v>1</v>
      </c>
      <c r="K8830" s="191"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9.3699999999999992</v>
      </c>
      <c r="L8830" s="192" t="str">
        <f t="shared" si="137"/>
        <v>Wine750</v>
      </c>
      <c r="M8830" s="191">
        <f>VLOOKUP(L8830,'Slope %'!C:D,2,0)</f>
        <v>0.1</v>
      </c>
    </row>
    <row r="8831" spans="1:13" x14ac:dyDescent="0.25">
      <c r="A8831">
        <v>755213</v>
      </c>
      <c r="B8831" s="58" t="s">
        <v>6899</v>
      </c>
      <c r="C8831" s="58" t="s">
        <v>673</v>
      </c>
      <c r="D8831" s="58" t="s">
        <v>1122</v>
      </c>
      <c r="E8831" s="58">
        <v>30000</v>
      </c>
      <c r="F8831" s="58">
        <v>1</v>
      </c>
      <c r="G8831" s="59">
        <v>5.8</v>
      </c>
      <c r="H8831" s="58" t="s">
        <v>1526</v>
      </c>
      <c r="I8831" s="59">
        <v>337.34</v>
      </c>
      <c r="J8831">
        <v>1</v>
      </c>
      <c r="K8831" s="191"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135.84</v>
      </c>
      <c r="L8831" s="192" t="str">
        <f t="shared" si="137"/>
        <v>Ready to Drink30000</v>
      </c>
      <c r="M8831" s="191" t="e">
        <f>VLOOKUP(L8831,'Slope %'!C:D,2,0)</f>
        <v>#N/A</v>
      </c>
    </row>
    <row r="8832" spans="1:13" x14ac:dyDescent="0.25">
      <c r="A8832">
        <v>755637</v>
      </c>
      <c r="B8832" s="58" t="s">
        <v>6900</v>
      </c>
      <c r="C8832" s="58" t="s">
        <v>414</v>
      </c>
      <c r="D8832" s="58" t="s">
        <v>488</v>
      </c>
      <c r="E8832" s="58">
        <v>750</v>
      </c>
      <c r="F8832" s="58">
        <v>6</v>
      </c>
      <c r="G8832" s="59">
        <v>45</v>
      </c>
      <c r="H8832" s="58" t="s">
        <v>437</v>
      </c>
      <c r="I8832" s="59">
        <v>69.989999999999995</v>
      </c>
      <c r="J8832">
        <v>1</v>
      </c>
      <c r="K8832" s="191"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26.35</v>
      </c>
      <c r="L8832" s="192" t="str">
        <f t="shared" si="137"/>
        <v>Spirits750</v>
      </c>
      <c r="M8832" s="191">
        <f>VLOOKUP(L8832,'Slope %'!C:D,2,0)</f>
        <v>7.0000000000000007E-2</v>
      </c>
    </row>
    <row r="8833" spans="1:13" x14ac:dyDescent="0.25">
      <c r="A8833">
        <v>755777</v>
      </c>
      <c r="B8833" s="58" t="s">
        <v>6901</v>
      </c>
      <c r="C8833" s="58" t="s">
        <v>414</v>
      </c>
      <c r="D8833" s="58" t="s">
        <v>1956</v>
      </c>
      <c r="E8833" s="58">
        <v>750</v>
      </c>
      <c r="F8833" s="58">
        <v>12</v>
      </c>
      <c r="G8833" s="59">
        <v>35</v>
      </c>
      <c r="H8833" s="58" t="s">
        <v>480</v>
      </c>
      <c r="I8833" s="59">
        <v>41.49</v>
      </c>
      <c r="J8833">
        <v>1</v>
      </c>
      <c r="K8833" s="191"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20.49</v>
      </c>
      <c r="L8833" s="192" t="str">
        <f t="shared" si="137"/>
        <v>Spirits750</v>
      </c>
      <c r="M8833" s="191">
        <f>VLOOKUP(L8833,'Slope %'!C:D,2,0)</f>
        <v>7.0000000000000007E-2</v>
      </c>
    </row>
    <row r="8834" spans="1:13" x14ac:dyDescent="0.25">
      <c r="A8834">
        <v>756776</v>
      </c>
      <c r="B8834" s="58" t="s">
        <v>6902</v>
      </c>
      <c r="C8834" s="58" t="s">
        <v>410</v>
      </c>
      <c r="D8834" s="58" t="s">
        <v>411</v>
      </c>
      <c r="E8834" s="58">
        <v>500</v>
      </c>
      <c r="F8834" s="58">
        <v>24</v>
      </c>
      <c r="G8834" s="59">
        <v>7</v>
      </c>
      <c r="H8834" s="58" t="s">
        <v>1410</v>
      </c>
      <c r="I8834" s="59">
        <v>3.19</v>
      </c>
      <c r="J8834">
        <v>1</v>
      </c>
      <c r="K8834" s="191"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2.73</v>
      </c>
      <c r="L8834" s="192" t="str">
        <f t="shared" si="137"/>
        <v>Beer500</v>
      </c>
      <c r="M8834" s="191">
        <f>VLOOKUP(L8834,'Slope %'!C:D,2,0)</f>
        <v>0.12</v>
      </c>
    </row>
    <row r="8835" spans="1:13" x14ac:dyDescent="0.25">
      <c r="A8835">
        <v>757715</v>
      </c>
      <c r="B8835" s="58" t="s">
        <v>6903</v>
      </c>
      <c r="C8835" s="58" t="s">
        <v>673</v>
      </c>
      <c r="D8835" s="58" t="s">
        <v>750</v>
      </c>
      <c r="E8835" s="58">
        <v>2130</v>
      </c>
      <c r="F8835" s="58">
        <v>4</v>
      </c>
      <c r="G8835" s="59">
        <v>4</v>
      </c>
      <c r="H8835" s="58" t="s">
        <v>516</v>
      </c>
      <c r="I8835" s="59">
        <v>18.18</v>
      </c>
      <c r="J8835">
        <v>6</v>
      </c>
      <c r="K8835" s="191"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6.65</v>
      </c>
      <c r="L8835" s="192" t="str">
        <f t="shared" ref="L8835:L8898" si="138">(_xlfn.CONCAT(C8835,E8835))</f>
        <v>Ready to Drink2130</v>
      </c>
      <c r="M8835" s="191">
        <f>VLOOKUP(L8835,'Slope %'!C:D,2,0)</f>
        <v>0.1</v>
      </c>
    </row>
    <row r="8836" spans="1:13" x14ac:dyDescent="0.25">
      <c r="A8836">
        <v>757715</v>
      </c>
      <c r="B8836" s="58" t="s">
        <v>6903</v>
      </c>
      <c r="C8836" s="58" t="s">
        <v>673</v>
      </c>
      <c r="D8836" s="58" t="s">
        <v>750</v>
      </c>
      <c r="E8836" s="58">
        <v>2130</v>
      </c>
      <c r="F8836" s="58">
        <v>4</v>
      </c>
      <c r="G8836" s="59">
        <v>4</v>
      </c>
      <c r="H8836" s="58" t="s">
        <v>516</v>
      </c>
      <c r="I8836" s="59">
        <v>18.18</v>
      </c>
      <c r="J8836">
        <v>6</v>
      </c>
      <c r="K8836" s="191"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6.65</v>
      </c>
      <c r="L8836" s="192" t="str">
        <f t="shared" si="138"/>
        <v>Ready to Drink2130</v>
      </c>
      <c r="M8836" s="191">
        <f>VLOOKUP(L8836,'Slope %'!C:D,2,0)</f>
        <v>0.1</v>
      </c>
    </row>
    <row r="8837" spans="1:13" x14ac:dyDescent="0.25">
      <c r="A8837">
        <v>758118</v>
      </c>
      <c r="B8837" s="58" t="s">
        <v>6904</v>
      </c>
      <c r="C8837" s="58" t="s">
        <v>423</v>
      </c>
      <c r="D8837" s="58" t="s">
        <v>436</v>
      </c>
      <c r="E8837" s="58">
        <v>750</v>
      </c>
      <c r="F8837" s="58">
        <v>12</v>
      </c>
      <c r="G8837" s="59">
        <v>14</v>
      </c>
      <c r="H8837" s="58" t="s">
        <v>471</v>
      </c>
      <c r="I8837" s="59">
        <v>16.989999999999998</v>
      </c>
      <c r="J8837">
        <v>1</v>
      </c>
      <c r="K8837" s="191"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8.1999999999999993</v>
      </c>
      <c r="L8837" s="192" t="str">
        <f t="shared" si="138"/>
        <v>Wine750</v>
      </c>
      <c r="M8837" s="191">
        <f>VLOOKUP(L8837,'Slope %'!C:D,2,0)</f>
        <v>0.1</v>
      </c>
    </row>
    <row r="8838" spans="1:13" x14ac:dyDescent="0.25">
      <c r="A8838">
        <v>760593</v>
      </c>
      <c r="B8838" s="58" t="s">
        <v>6895</v>
      </c>
      <c r="C8838" s="58" t="s">
        <v>414</v>
      </c>
      <c r="D8838" s="58" t="s">
        <v>418</v>
      </c>
      <c r="E8838" s="58">
        <v>375</v>
      </c>
      <c r="F8838" s="58">
        <v>24</v>
      </c>
      <c r="G8838" s="59">
        <v>40</v>
      </c>
      <c r="H8838" s="58" t="s">
        <v>451</v>
      </c>
      <c r="I8838" s="59">
        <v>14.99</v>
      </c>
      <c r="J8838">
        <v>1</v>
      </c>
      <c r="K8838" s="191"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13.3</v>
      </c>
      <c r="L8838" s="192" t="str">
        <f t="shared" si="138"/>
        <v>Spirits375</v>
      </c>
      <c r="M8838" s="191">
        <f>VLOOKUP(L8838,'Slope %'!C:D,2,0)</f>
        <v>0.1</v>
      </c>
    </row>
    <row r="8839" spans="1:13" x14ac:dyDescent="0.25">
      <c r="A8839">
        <v>761030</v>
      </c>
      <c r="B8839" s="58" t="s">
        <v>6905</v>
      </c>
      <c r="C8839" s="58" t="s">
        <v>423</v>
      </c>
      <c r="D8839" s="58" t="s">
        <v>450</v>
      </c>
      <c r="E8839" s="58">
        <v>750</v>
      </c>
      <c r="F8839" s="58">
        <v>12</v>
      </c>
      <c r="G8839" s="59">
        <v>14.2</v>
      </c>
      <c r="H8839" s="58" t="s">
        <v>496</v>
      </c>
      <c r="I8839" s="59">
        <v>17.989999999999998</v>
      </c>
      <c r="J8839">
        <v>1</v>
      </c>
      <c r="K8839" s="191"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8.31</v>
      </c>
      <c r="L8839" s="192" t="str">
        <f t="shared" si="138"/>
        <v>Wine750</v>
      </c>
      <c r="M8839" s="191">
        <f>VLOOKUP(L8839,'Slope %'!C:D,2,0)</f>
        <v>0.1</v>
      </c>
    </row>
    <row r="8840" spans="1:13" x14ac:dyDescent="0.25">
      <c r="A8840">
        <v>761574</v>
      </c>
      <c r="B8840" s="58" t="s">
        <v>6906</v>
      </c>
      <c r="C8840" s="58" t="s">
        <v>423</v>
      </c>
      <c r="D8840" s="58" t="s">
        <v>851</v>
      </c>
      <c r="E8840" s="58">
        <v>750</v>
      </c>
      <c r="F8840" s="58">
        <v>12</v>
      </c>
      <c r="G8840" s="59">
        <v>9</v>
      </c>
      <c r="H8840" s="58" t="s">
        <v>451</v>
      </c>
      <c r="I8840" s="59">
        <v>12.99</v>
      </c>
      <c r="J8840">
        <v>1</v>
      </c>
      <c r="K8840" s="191"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5.27</v>
      </c>
      <c r="L8840" s="192" t="str">
        <f t="shared" si="138"/>
        <v>Wine750</v>
      </c>
      <c r="M8840" s="191">
        <f>VLOOKUP(L8840,'Slope %'!C:D,2,0)</f>
        <v>0.1</v>
      </c>
    </row>
    <row r="8841" spans="1:13" x14ac:dyDescent="0.25">
      <c r="A8841">
        <v>761576</v>
      </c>
      <c r="B8841" s="58" t="s">
        <v>6907</v>
      </c>
      <c r="C8841" s="58" t="s">
        <v>423</v>
      </c>
      <c r="D8841" s="58" t="s">
        <v>851</v>
      </c>
      <c r="E8841" s="58">
        <v>750</v>
      </c>
      <c r="F8841" s="58">
        <v>12</v>
      </c>
      <c r="G8841" s="59">
        <v>9</v>
      </c>
      <c r="H8841" s="58" t="s">
        <v>451</v>
      </c>
      <c r="I8841" s="59">
        <v>12.99</v>
      </c>
      <c r="J8841">
        <v>1</v>
      </c>
      <c r="K8841" s="191"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5.27</v>
      </c>
      <c r="L8841" s="192" t="str">
        <f t="shared" si="138"/>
        <v>Wine750</v>
      </c>
      <c r="M8841" s="191">
        <f>VLOOKUP(L8841,'Slope %'!C:D,2,0)</f>
        <v>0.1</v>
      </c>
    </row>
    <row r="8842" spans="1:13" x14ac:dyDescent="0.25">
      <c r="A8842">
        <v>763946</v>
      </c>
      <c r="B8842" s="58" t="s">
        <v>6908</v>
      </c>
      <c r="C8842" s="58" t="s">
        <v>410</v>
      </c>
      <c r="D8842" s="58" t="s">
        <v>906</v>
      </c>
      <c r="E8842" s="58">
        <v>500</v>
      </c>
      <c r="F8842" s="58">
        <v>24</v>
      </c>
      <c r="G8842" s="59">
        <v>2.5</v>
      </c>
      <c r="H8842" s="58" t="s">
        <v>1410</v>
      </c>
      <c r="I8842" s="59">
        <v>3.99</v>
      </c>
      <c r="J8842">
        <v>1</v>
      </c>
      <c r="K8842" s="191"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0.98</v>
      </c>
      <c r="L8842" s="192" t="str">
        <f t="shared" si="138"/>
        <v>Beer500</v>
      </c>
      <c r="M8842" s="191">
        <f>VLOOKUP(L8842,'Slope %'!C:D,2,0)</f>
        <v>0.12</v>
      </c>
    </row>
    <row r="8843" spans="1:13" x14ac:dyDescent="0.25">
      <c r="A8843">
        <v>764068</v>
      </c>
      <c r="B8843" s="58" t="s">
        <v>6909</v>
      </c>
      <c r="C8843" s="58" t="s">
        <v>423</v>
      </c>
      <c r="D8843" s="58" t="s">
        <v>495</v>
      </c>
      <c r="E8843" s="58">
        <v>750</v>
      </c>
      <c r="F8843" s="58">
        <v>6</v>
      </c>
      <c r="G8843" s="59">
        <v>12</v>
      </c>
      <c r="H8843" s="58" t="s">
        <v>483</v>
      </c>
      <c r="I8843" s="59">
        <v>23.99</v>
      </c>
      <c r="J8843">
        <v>1</v>
      </c>
      <c r="K8843" s="191"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7.03</v>
      </c>
      <c r="L8843" s="192" t="str">
        <f t="shared" si="138"/>
        <v>Wine750</v>
      </c>
      <c r="M8843" s="191">
        <f>VLOOKUP(L8843,'Slope %'!C:D,2,0)</f>
        <v>0.1</v>
      </c>
    </row>
    <row r="8844" spans="1:13" x14ac:dyDescent="0.25">
      <c r="A8844">
        <v>764425</v>
      </c>
      <c r="B8844" s="58" t="s">
        <v>6910</v>
      </c>
      <c r="C8844" s="58" t="s">
        <v>414</v>
      </c>
      <c r="D8844" s="58" t="s">
        <v>1475</v>
      </c>
      <c r="E8844" s="58">
        <v>700</v>
      </c>
      <c r="F8844" s="58">
        <v>6</v>
      </c>
      <c r="G8844" s="59">
        <v>45</v>
      </c>
      <c r="H8844" s="58" t="s">
        <v>3215</v>
      </c>
      <c r="I8844" s="59">
        <v>94.99</v>
      </c>
      <c r="J8844">
        <v>1</v>
      </c>
      <c r="K8844" s="191"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24.59</v>
      </c>
      <c r="L8844" s="192" t="str">
        <f t="shared" si="138"/>
        <v>Spirits700</v>
      </c>
      <c r="M8844" s="191">
        <f>VLOOKUP(L8844,'Slope %'!C:D,2,0)</f>
        <v>7.0000000000000007E-2</v>
      </c>
    </row>
    <row r="8845" spans="1:13" x14ac:dyDescent="0.25">
      <c r="A8845">
        <v>764706</v>
      </c>
      <c r="B8845" s="58" t="s">
        <v>6911</v>
      </c>
      <c r="C8845" s="58" t="s">
        <v>423</v>
      </c>
      <c r="D8845" s="58" t="s">
        <v>436</v>
      </c>
      <c r="E8845" s="58">
        <v>750</v>
      </c>
      <c r="F8845" s="58">
        <v>6</v>
      </c>
      <c r="G8845" s="59">
        <v>14.5</v>
      </c>
      <c r="H8845" s="58" t="s">
        <v>799</v>
      </c>
      <c r="I8845" s="59">
        <v>39.99</v>
      </c>
      <c r="J8845">
        <v>1</v>
      </c>
      <c r="K8845" s="191"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8.49</v>
      </c>
      <c r="L8845" s="192" t="str">
        <f t="shared" si="138"/>
        <v>Wine750</v>
      </c>
      <c r="M8845" s="191">
        <f>VLOOKUP(L8845,'Slope %'!C:D,2,0)</f>
        <v>0.1</v>
      </c>
    </row>
    <row r="8846" spans="1:13" x14ac:dyDescent="0.25">
      <c r="A8846">
        <v>765188</v>
      </c>
      <c r="B8846" s="58" t="s">
        <v>6912</v>
      </c>
      <c r="C8846" s="58" t="s">
        <v>423</v>
      </c>
      <c r="D8846" s="58" t="s">
        <v>935</v>
      </c>
      <c r="E8846" s="58">
        <v>750</v>
      </c>
      <c r="F8846" s="58">
        <v>12</v>
      </c>
      <c r="G8846" s="59">
        <v>7</v>
      </c>
      <c r="H8846" s="58" t="s">
        <v>1241</v>
      </c>
      <c r="I8846" s="59">
        <v>18.989999999999998</v>
      </c>
      <c r="J8846">
        <v>1</v>
      </c>
      <c r="K8846" s="191"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4.0999999999999996</v>
      </c>
      <c r="L8846" s="192" t="str">
        <f t="shared" si="138"/>
        <v>Wine750</v>
      </c>
      <c r="M8846" s="191">
        <f>VLOOKUP(L8846,'Slope %'!C:D,2,0)</f>
        <v>0.1</v>
      </c>
    </row>
    <row r="8847" spans="1:13" x14ac:dyDescent="0.25">
      <c r="A8847">
        <v>765190</v>
      </c>
      <c r="B8847" s="58" t="s">
        <v>6913</v>
      </c>
      <c r="C8847" s="58" t="s">
        <v>423</v>
      </c>
      <c r="D8847" s="58" t="s">
        <v>935</v>
      </c>
      <c r="E8847" s="58">
        <v>750</v>
      </c>
      <c r="F8847" s="58">
        <v>12</v>
      </c>
      <c r="G8847" s="59">
        <v>7</v>
      </c>
      <c r="H8847" s="58" t="s">
        <v>1241</v>
      </c>
      <c r="I8847" s="59">
        <v>18.989999999999998</v>
      </c>
      <c r="J8847">
        <v>1</v>
      </c>
      <c r="K8847" s="191"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4.0999999999999996</v>
      </c>
      <c r="L8847" s="192" t="str">
        <f t="shared" si="138"/>
        <v>Wine750</v>
      </c>
      <c r="M8847" s="191">
        <f>VLOOKUP(L8847,'Slope %'!C:D,2,0)</f>
        <v>0.1</v>
      </c>
    </row>
    <row r="8848" spans="1:13" x14ac:dyDescent="0.25">
      <c r="A8848">
        <v>766362</v>
      </c>
      <c r="B8848" s="58" t="s">
        <v>6914</v>
      </c>
      <c r="C8848" s="58" t="s">
        <v>414</v>
      </c>
      <c r="D8848" s="58" t="s">
        <v>663</v>
      </c>
      <c r="E8848" s="58">
        <v>750</v>
      </c>
      <c r="F8848" s="58">
        <v>12</v>
      </c>
      <c r="G8848" s="59">
        <v>35</v>
      </c>
      <c r="H8848" s="58" t="s">
        <v>496</v>
      </c>
      <c r="I8848" s="59">
        <v>29.99</v>
      </c>
      <c r="J8848">
        <v>1</v>
      </c>
      <c r="K8848" s="191"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20.49</v>
      </c>
      <c r="L8848" s="192" t="str">
        <f t="shared" si="138"/>
        <v>Spirits750</v>
      </c>
      <c r="M8848" s="191">
        <f>VLOOKUP(L8848,'Slope %'!C:D,2,0)</f>
        <v>7.0000000000000007E-2</v>
      </c>
    </row>
    <row r="8849" spans="1:13" x14ac:dyDescent="0.25">
      <c r="A8849">
        <v>767062</v>
      </c>
      <c r="B8849" s="58" t="s">
        <v>6915</v>
      </c>
      <c r="C8849" s="58" t="s">
        <v>410</v>
      </c>
      <c r="D8849" s="58" t="s">
        <v>411</v>
      </c>
      <c r="E8849" s="58">
        <v>740</v>
      </c>
      <c r="F8849" s="58">
        <v>12</v>
      </c>
      <c r="G8849" s="59">
        <v>5</v>
      </c>
      <c r="H8849" s="58" t="s">
        <v>516</v>
      </c>
      <c r="I8849" s="59">
        <v>5.19</v>
      </c>
      <c r="J8849">
        <v>1</v>
      </c>
      <c r="K8849" s="191"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2.89</v>
      </c>
      <c r="L8849" s="192" t="str">
        <f t="shared" si="138"/>
        <v>Beer740</v>
      </c>
      <c r="M8849" s="191">
        <f>VLOOKUP(L8849,'Slope %'!C:D,2,0)</f>
        <v>0.12</v>
      </c>
    </row>
    <row r="8850" spans="1:13" x14ac:dyDescent="0.25">
      <c r="A8850">
        <v>767062</v>
      </c>
      <c r="B8850" s="58" t="s">
        <v>6915</v>
      </c>
      <c r="C8850" s="58" t="s">
        <v>410</v>
      </c>
      <c r="D8850" s="58" t="s">
        <v>411</v>
      </c>
      <c r="E8850" s="58">
        <v>740</v>
      </c>
      <c r="F8850" s="58">
        <v>12</v>
      </c>
      <c r="G8850" s="59">
        <v>5</v>
      </c>
      <c r="H8850" s="58" t="s">
        <v>516</v>
      </c>
      <c r="I8850" s="59">
        <v>5.19</v>
      </c>
      <c r="J8850">
        <v>1</v>
      </c>
      <c r="K8850" s="191"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2.89</v>
      </c>
      <c r="L8850" s="192" t="str">
        <f t="shared" si="138"/>
        <v>Beer740</v>
      </c>
      <c r="M8850" s="191">
        <f>VLOOKUP(L8850,'Slope %'!C:D,2,0)</f>
        <v>0.12</v>
      </c>
    </row>
    <row r="8851" spans="1:13" x14ac:dyDescent="0.25">
      <c r="A8851">
        <v>767065</v>
      </c>
      <c r="B8851" s="58" t="s">
        <v>6916</v>
      </c>
      <c r="C8851" s="58" t="s">
        <v>410</v>
      </c>
      <c r="D8851" s="58" t="s">
        <v>621</v>
      </c>
      <c r="E8851" s="58">
        <v>740</v>
      </c>
      <c r="F8851" s="58">
        <v>12</v>
      </c>
      <c r="G8851" s="59">
        <v>4</v>
      </c>
      <c r="H8851" s="58" t="s">
        <v>516</v>
      </c>
      <c r="I8851" s="59">
        <v>5.19</v>
      </c>
      <c r="J8851">
        <v>1</v>
      </c>
      <c r="K8851" s="191"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2.31</v>
      </c>
      <c r="L8851" s="192" t="str">
        <f t="shared" si="138"/>
        <v>Beer740</v>
      </c>
      <c r="M8851" s="191">
        <f>VLOOKUP(L8851,'Slope %'!C:D,2,0)</f>
        <v>0.12</v>
      </c>
    </row>
    <row r="8852" spans="1:13" x14ac:dyDescent="0.25">
      <c r="A8852">
        <v>767065</v>
      </c>
      <c r="B8852" s="58" t="s">
        <v>6916</v>
      </c>
      <c r="C8852" s="58" t="s">
        <v>410</v>
      </c>
      <c r="D8852" s="58" t="s">
        <v>621</v>
      </c>
      <c r="E8852" s="58">
        <v>740</v>
      </c>
      <c r="F8852" s="58">
        <v>12</v>
      </c>
      <c r="G8852" s="59">
        <v>4</v>
      </c>
      <c r="H8852" s="58" t="s">
        <v>516</v>
      </c>
      <c r="I8852" s="59">
        <v>5.19</v>
      </c>
      <c r="J8852">
        <v>1</v>
      </c>
      <c r="K8852" s="191"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2.31</v>
      </c>
      <c r="L8852" s="192" t="str">
        <f t="shared" si="138"/>
        <v>Beer740</v>
      </c>
      <c r="M8852" s="191">
        <f>VLOOKUP(L8852,'Slope %'!C:D,2,0)</f>
        <v>0.12</v>
      </c>
    </row>
    <row r="8853" spans="1:13" x14ac:dyDescent="0.25">
      <c r="A8853">
        <v>767374</v>
      </c>
      <c r="B8853" s="58" t="s">
        <v>6917</v>
      </c>
      <c r="C8853" s="58" t="s">
        <v>414</v>
      </c>
      <c r="D8853" s="58" t="s">
        <v>1757</v>
      </c>
      <c r="E8853" s="58">
        <v>700</v>
      </c>
      <c r="F8853" s="58">
        <v>12</v>
      </c>
      <c r="G8853" s="59">
        <v>40</v>
      </c>
      <c r="H8853" s="58" t="s">
        <v>1241</v>
      </c>
      <c r="I8853" s="59">
        <v>34.99</v>
      </c>
      <c r="J8853">
        <v>1</v>
      </c>
      <c r="K8853" s="191"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21.86</v>
      </c>
      <c r="L8853" s="192" t="str">
        <f t="shared" si="138"/>
        <v>Spirits700</v>
      </c>
      <c r="M8853" s="191">
        <f>VLOOKUP(L8853,'Slope %'!C:D,2,0)</f>
        <v>7.0000000000000007E-2</v>
      </c>
    </row>
    <row r="8854" spans="1:13" x14ac:dyDescent="0.25">
      <c r="A8854">
        <v>767743</v>
      </c>
      <c r="B8854" s="58" t="s">
        <v>6918</v>
      </c>
      <c r="C8854" s="58" t="s">
        <v>423</v>
      </c>
      <c r="D8854" s="58" t="s">
        <v>465</v>
      </c>
      <c r="E8854" s="58">
        <v>750</v>
      </c>
      <c r="F8854" s="58">
        <v>12</v>
      </c>
      <c r="G8854" s="59">
        <v>13.5</v>
      </c>
      <c r="H8854" s="58" t="s">
        <v>496</v>
      </c>
      <c r="I8854" s="59">
        <v>25.99</v>
      </c>
      <c r="J8854">
        <v>1</v>
      </c>
      <c r="K8854" s="191"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7.9</v>
      </c>
      <c r="L8854" s="192" t="str">
        <f t="shared" si="138"/>
        <v>Wine750</v>
      </c>
      <c r="M8854" s="191">
        <f>VLOOKUP(L8854,'Slope %'!C:D,2,0)</f>
        <v>0.1</v>
      </c>
    </row>
    <row r="8855" spans="1:13" x14ac:dyDescent="0.25">
      <c r="A8855">
        <v>767874</v>
      </c>
      <c r="B8855" s="58" t="s">
        <v>6919</v>
      </c>
      <c r="C8855" s="58" t="s">
        <v>423</v>
      </c>
      <c r="D8855" s="58" t="s">
        <v>851</v>
      </c>
      <c r="E8855" s="58">
        <v>750</v>
      </c>
      <c r="F8855" s="58">
        <v>12</v>
      </c>
      <c r="G8855" s="59">
        <v>9</v>
      </c>
      <c r="H8855" s="58" t="s">
        <v>451</v>
      </c>
      <c r="I8855" s="59">
        <v>11.99</v>
      </c>
      <c r="J8855">
        <v>1</v>
      </c>
      <c r="K8855" s="191"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5.27</v>
      </c>
      <c r="L8855" s="192" t="str">
        <f t="shared" si="138"/>
        <v>Wine750</v>
      </c>
      <c r="M8855" s="191">
        <f>VLOOKUP(L8855,'Slope %'!C:D,2,0)</f>
        <v>0.1</v>
      </c>
    </row>
    <row r="8856" spans="1:13" x14ac:dyDescent="0.25">
      <c r="A8856">
        <v>768113</v>
      </c>
      <c r="B8856" s="58" t="s">
        <v>6920</v>
      </c>
      <c r="C8856" s="58" t="s">
        <v>423</v>
      </c>
      <c r="D8856" s="58" t="s">
        <v>436</v>
      </c>
      <c r="E8856" s="58">
        <v>750</v>
      </c>
      <c r="F8856" s="58">
        <v>12</v>
      </c>
      <c r="G8856" s="59">
        <v>14.5</v>
      </c>
      <c r="H8856" s="58" t="s">
        <v>483</v>
      </c>
      <c r="I8856" s="59">
        <v>28.99</v>
      </c>
      <c r="J8856">
        <v>1</v>
      </c>
      <c r="K8856" s="191"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8.49</v>
      </c>
      <c r="L8856" s="192" t="str">
        <f t="shared" si="138"/>
        <v>Wine750</v>
      </c>
      <c r="M8856" s="191">
        <f>VLOOKUP(L8856,'Slope %'!C:D,2,0)</f>
        <v>0.1</v>
      </c>
    </row>
    <row r="8857" spans="1:13" x14ac:dyDescent="0.25">
      <c r="A8857">
        <v>768423</v>
      </c>
      <c r="B8857" s="58" t="s">
        <v>6921</v>
      </c>
      <c r="C8857" s="58" t="s">
        <v>410</v>
      </c>
      <c r="D8857" s="58" t="s">
        <v>411</v>
      </c>
      <c r="E8857" s="58">
        <v>330</v>
      </c>
      <c r="F8857" s="58">
        <v>24</v>
      </c>
      <c r="G8857" s="59">
        <v>4.9000000000000004</v>
      </c>
      <c r="H8857" s="58" t="s">
        <v>1176</v>
      </c>
      <c r="I8857" s="59">
        <v>2.66</v>
      </c>
      <c r="J8857">
        <v>1</v>
      </c>
      <c r="K8857" s="191"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1.26</v>
      </c>
      <c r="L8857" s="192" t="str">
        <f t="shared" si="138"/>
        <v>Beer330</v>
      </c>
      <c r="M8857" s="191">
        <f>VLOOKUP(L8857,'Slope %'!C:D,2,0)</f>
        <v>0.12</v>
      </c>
    </row>
    <row r="8858" spans="1:13" x14ac:dyDescent="0.25">
      <c r="A8858">
        <v>768423</v>
      </c>
      <c r="B8858" s="58" t="s">
        <v>6921</v>
      </c>
      <c r="C8858" s="58" t="s">
        <v>410</v>
      </c>
      <c r="D8858" s="58" t="s">
        <v>411</v>
      </c>
      <c r="E8858" s="58">
        <v>330</v>
      </c>
      <c r="F8858" s="58">
        <v>24</v>
      </c>
      <c r="G8858" s="59">
        <v>4.9000000000000004</v>
      </c>
      <c r="H8858" s="58" t="s">
        <v>1176</v>
      </c>
      <c r="I8858" s="59">
        <v>2.66</v>
      </c>
      <c r="J8858">
        <v>1</v>
      </c>
      <c r="K8858" s="191"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1.26</v>
      </c>
      <c r="L8858" s="192" t="str">
        <f t="shared" si="138"/>
        <v>Beer330</v>
      </c>
      <c r="M8858" s="191">
        <f>VLOOKUP(L8858,'Slope %'!C:D,2,0)</f>
        <v>0.12</v>
      </c>
    </row>
    <row r="8859" spans="1:13" x14ac:dyDescent="0.25">
      <c r="A8859">
        <v>768570</v>
      </c>
      <c r="B8859" s="58" t="s">
        <v>6922</v>
      </c>
      <c r="C8859" s="58" t="s">
        <v>423</v>
      </c>
      <c r="D8859" s="58" t="s">
        <v>803</v>
      </c>
      <c r="E8859" s="58">
        <v>750</v>
      </c>
      <c r="F8859" s="58">
        <v>12</v>
      </c>
      <c r="G8859" s="59">
        <v>15</v>
      </c>
      <c r="H8859" s="58" t="s">
        <v>1241</v>
      </c>
      <c r="I8859" s="59">
        <v>32.99</v>
      </c>
      <c r="J8859">
        <v>1</v>
      </c>
      <c r="K8859" s="191"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8.7799999999999994</v>
      </c>
      <c r="L8859" s="192" t="str">
        <f t="shared" si="138"/>
        <v>Wine750</v>
      </c>
      <c r="M8859" s="191">
        <f>VLOOKUP(L8859,'Slope %'!C:D,2,0)</f>
        <v>0.1</v>
      </c>
    </row>
    <row r="8860" spans="1:13" x14ac:dyDescent="0.25">
      <c r="A8860">
        <v>770296</v>
      </c>
      <c r="B8860" s="58" t="s">
        <v>6923</v>
      </c>
      <c r="C8860" s="58" t="s">
        <v>423</v>
      </c>
      <c r="D8860" s="58" t="s">
        <v>467</v>
      </c>
      <c r="E8860" s="58">
        <v>750</v>
      </c>
      <c r="F8860" s="58">
        <v>12</v>
      </c>
      <c r="G8860" s="59">
        <v>14.5</v>
      </c>
      <c r="H8860" s="58" t="s">
        <v>451</v>
      </c>
      <c r="I8860" s="59">
        <v>16.989999999999998</v>
      </c>
      <c r="J8860">
        <v>1</v>
      </c>
      <c r="K8860" s="191"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8.49</v>
      </c>
      <c r="L8860" s="192" t="str">
        <f t="shared" si="138"/>
        <v>Wine750</v>
      </c>
      <c r="M8860" s="191">
        <f>VLOOKUP(L8860,'Slope %'!C:D,2,0)</f>
        <v>0.1</v>
      </c>
    </row>
    <row r="8861" spans="1:13" x14ac:dyDescent="0.25">
      <c r="A8861">
        <v>770906</v>
      </c>
      <c r="B8861" s="58" t="s">
        <v>6924</v>
      </c>
      <c r="C8861" s="58" t="s">
        <v>414</v>
      </c>
      <c r="D8861" s="58" t="s">
        <v>1568</v>
      </c>
      <c r="E8861" s="58">
        <v>750</v>
      </c>
      <c r="F8861" s="58">
        <v>6</v>
      </c>
      <c r="G8861" s="59">
        <v>50</v>
      </c>
      <c r="H8861" s="58" t="s">
        <v>448</v>
      </c>
      <c r="I8861" s="59">
        <v>32.99</v>
      </c>
      <c r="J8861">
        <v>1</v>
      </c>
      <c r="K8861" s="191"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29.28</v>
      </c>
      <c r="L8861" s="192" t="str">
        <f t="shared" si="138"/>
        <v>Spirits750</v>
      </c>
      <c r="M8861" s="191">
        <f>VLOOKUP(L8861,'Slope %'!C:D,2,0)</f>
        <v>7.0000000000000007E-2</v>
      </c>
    </row>
    <row r="8862" spans="1:13" x14ac:dyDescent="0.25">
      <c r="A8862">
        <v>770907</v>
      </c>
      <c r="B8862" s="58" t="s">
        <v>6925</v>
      </c>
      <c r="C8862" s="58" t="s">
        <v>414</v>
      </c>
      <c r="D8862" s="58" t="s">
        <v>715</v>
      </c>
      <c r="E8862" s="58">
        <v>750</v>
      </c>
      <c r="F8862" s="58">
        <v>6</v>
      </c>
      <c r="G8862" s="59">
        <v>20</v>
      </c>
      <c r="H8862" s="58" t="s">
        <v>448</v>
      </c>
      <c r="I8862" s="59">
        <v>32.99</v>
      </c>
      <c r="J8862">
        <v>1</v>
      </c>
      <c r="K8862" s="191"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11.71</v>
      </c>
      <c r="L8862" s="192" t="str">
        <f t="shared" si="138"/>
        <v>Spirits750</v>
      </c>
      <c r="M8862" s="191">
        <f>VLOOKUP(L8862,'Slope %'!C:D,2,0)</f>
        <v>7.0000000000000007E-2</v>
      </c>
    </row>
    <row r="8863" spans="1:13" x14ac:dyDescent="0.25">
      <c r="A8863">
        <v>772285</v>
      </c>
      <c r="B8863" s="58" t="s">
        <v>6926</v>
      </c>
      <c r="C8863" s="58" t="s">
        <v>673</v>
      </c>
      <c r="D8863" s="58" t="s">
        <v>674</v>
      </c>
      <c r="E8863" s="58">
        <v>1000</v>
      </c>
      <c r="F8863" s="58">
        <v>12</v>
      </c>
      <c r="G8863" s="59">
        <v>5</v>
      </c>
      <c r="H8863" s="58" t="s">
        <v>428</v>
      </c>
      <c r="I8863" s="59">
        <v>9.99</v>
      </c>
      <c r="J8863">
        <v>1</v>
      </c>
      <c r="K8863" s="191"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3.9</v>
      </c>
      <c r="L8863" s="192" t="str">
        <f t="shared" si="138"/>
        <v>Ready to Drink1000</v>
      </c>
      <c r="M8863" s="191">
        <f>VLOOKUP(L8863,'Slope %'!C:D,2,0)</f>
        <v>0.12</v>
      </c>
    </row>
    <row r="8864" spans="1:13" x14ac:dyDescent="0.25">
      <c r="A8864">
        <v>772475</v>
      </c>
      <c r="B8864" s="58" t="s">
        <v>1373</v>
      </c>
      <c r="C8864" s="58" t="s">
        <v>414</v>
      </c>
      <c r="D8864" s="58" t="s">
        <v>418</v>
      </c>
      <c r="E8864" s="58">
        <v>750</v>
      </c>
      <c r="F8864" s="58">
        <v>12</v>
      </c>
      <c r="G8864" s="59">
        <v>40</v>
      </c>
      <c r="H8864" s="58" t="s">
        <v>428</v>
      </c>
      <c r="I8864" s="59">
        <v>49.99</v>
      </c>
      <c r="J8864">
        <v>1</v>
      </c>
      <c r="K8864" s="191"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23.42</v>
      </c>
      <c r="L8864" s="192" t="str">
        <f t="shared" si="138"/>
        <v>Spirits750</v>
      </c>
      <c r="M8864" s="191">
        <f>VLOOKUP(L8864,'Slope %'!C:D,2,0)</f>
        <v>7.0000000000000007E-2</v>
      </c>
    </row>
    <row r="8865" spans="1:13" x14ac:dyDescent="0.25">
      <c r="A8865">
        <v>773568</v>
      </c>
      <c r="B8865" s="58" t="s">
        <v>6927</v>
      </c>
      <c r="C8865" s="58" t="s">
        <v>414</v>
      </c>
      <c r="D8865" s="58" t="s">
        <v>1475</v>
      </c>
      <c r="E8865" s="58">
        <v>700</v>
      </c>
      <c r="F8865" s="58">
        <v>6</v>
      </c>
      <c r="G8865" s="59">
        <v>43</v>
      </c>
      <c r="H8865" s="58" t="s">
        <v>3215</v>
      </c>
      <c r="I8865" s="59">
        <v>89.99</v>
      </c>
      <c r="J8865">
        <v>1</v>
      </c>
      <c r="K8865" s="191"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23.5</v>
      </c>
      <c r="L8865" s="192" t="str">
        <f t="shared" si="138"/>
        <v>Spirits700</v>
      </c>
      <c r="M8865" s="191">
        <f>VLOOKUP(L8865,'Slope %'!C:D,2,0)</f>
        <v>7.0000000000000007E-2</v>
      </c>
    </row>
    <row r="8866" spans="1:13" x14ac:dyDescent="0.25">
      <c r="A8866">
        <v>775066</v>
      </c>
      <c r="B8866" s="58" t="s">
        <v>6928</v>
      </c>
      <c r="C8866" s="58" t="s">
        <v>423</v>
      </c>
      <c r="D8866" s="58" t="s">
        <v>436</v>
      </c>
      <c r="E8866" s="58">
        <v>750</v>
      </c>
      <c r="F8866" s="58">
        <v>12</v>
      </c>
      <c r="G8866" s="59">
        <v>13</v>
      </c>
      <c r="H8866" s="58" t="s">
        <v>608</v>
      </c>
      <c r="I8866" s="59">
        <v>26.99</v>
      </c>
      <c r="J8866">
        <v>1</v>
      </c>
      <c r="K8866" s="191"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7.61</v>
      </c>
      <c r="L8866" s="192" t="str">
        <f t="shared" si="138"/>
        <v>Wine750</v>
      </c>
      <c r="M8866" s="191">
        <f>VLOOKUP(L8866,'Slope %'!C:D,2,0)</f>
        <v>0.1</v>
      </c>
    </row>
    <row r="8867" spans="1:13" x14ac:dyDescent="0.25">
      <c r="A8867">
        <v>775155</v>
      </c>
      <c r="B8867" s="58" t="s">
        <v>6929</v>
      </c>
      <c r="C8867" s="58" t="s">
        <v>423</v>
      </c>
      <c r="D8867" s="58" t="s">
        <v>455</v>
      </c>
      <c r="E8867" s="58">
        <v>187</v>
      </c>
      <c r="F8867" s="58">
        <v>24</v>
      </c>
      <c r="G8867" s="59">
        <v>11</v>
      </c>
      <c r="H8867" s="58" t="s">
        <v>451</v>
      </c>
      <c r="I8867" s="59">
        <v>6.99</v>
      </c>
      <c r="J8867">
        <v>1</v>
      </c>
      <c r="K8867" s="191"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2.31</v>
      </c>
      <c r="L8867" s="192" t="str">
        <f t="shared" si="138"/>
        <v>Wine187</v>
      </c>
      <c r="M8867" s="191">
        <f>VLOOKUP(L8867,'Slope %'!C:D,2,0)</f>
        <v>0.12</v>
      </c>
    </row>
    <row r="8868" spans="1:13" x14ac:dyDescent="0.25">
      <c r="A8868">
        <v>775808</v>
      </c>
      <c r="B8868" s="58" t="s">
        <v>6930</v>
      </c>
      <c r="C8868" s="58" t="s">
        <v>423</v>
      </c>
      <c r="D8868" s="58" t="s">
        <v>476</v>
      </c>
      <c r="E8868" s="58">
        <v>750</v>
      </c>
      <c r="F8868" s="58">
        <v>12</v>
      </c>
      <c r="G8868" s="59">
        <v>13.9</v>
      </c>
      <c r="H8868" s="58" t="s">
        <v>451</v>
      </c>
      <c r="I8868" s="59">
        <v>23.99</v>
      </c>
      <c r="J8868">
        <v>1</v>
      </c>
      <c r="K8868" s="191"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8.14</v>
      </c>
      <c r="L8868" s="192" t="str">
        <f t="shared" si="138"/>
        <v>Wine750</v>
      </c>
      <c r="M8868" s="191">
        <f>VLOOKUP(L8868,'Slope %'!C:D,2,0)</f>
        <v>0.1</v>
      </c>
    </row>
    <row r="8869" spans="1:13" x14ac:dyDescent="0.25">
      <c r="A8869">
        <v>775809</v>
      </c>
      <c r="B8869" s="58" t="s">
        <v>6931</v>
      </c>
      <c r="C8869" s="58" t="s">
        <v>423</v>
      </c>
      <c r="D8869" s="58" t="s">
        <v>473</v>
      </c>
      <c r="E8869" s="58">
        <v>750</v>
      </c>
      <c r="F8869" s="58">
        <v>12</v>
      </c>
      <c r="G8869" s="59">
        <v>13.8</v>
      </c>
      <c r="H8869" s="58" t="s">
        <v>451</v>
      </c>
      <c r="I8869" s="59">
        <v>19.989999999999998</v>
      </c>
      <c r="J8869">
        <v>1</v>
      </c>
      <c r="K8869" s="191"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8.08</v>
      </c>
      <c r="L8869" s="192" t="str">
        <f t="shared" si="138"/>
        <v>Wine750</v>
      </c>
      <c r="M8869" s="191">
        <f>VLOOKUP(L8869,'Slope %'!C:D,2,0)</f>
        <v>0.1</v>
      </c>
    </row>
    <row r="8870" spans="1:13" x14ac:dyDescent="0.25">
      <c r="A8870">
        <v>776470</v>
      </c>
      <c r="B8870" s="58" t="s">
        <v>6932</v>
      </c>
      <c r="C8870" s="58" t="s">
        <v>423</v>
      </c>
      <c r="D8870" s="58" t="s">
        <v>602</v>
      </c>
      <c r="E8870" s="58">
        <v>750</v>
      </c>
      <c r="F8870" s="58">
        <v>12</v>
      </c>
      <c r="G8870" s="59">
        <v>13.8</v>
      </c>
      <c r="H8870" s="58" t="s">
        <v>451</v>
      </c>
      <c r="I8870" s="59">
        <v>18.989999999999998</v>
      </c>
      <c r="J8870">
        <v>1</v>
      </c>
      <c r="K8870" s="191"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8.08</v>
      </c>
      <c r="L8870" s="192" t="str">
        <f t="shared" si="138"/>
        <v>Wine750</v>
      </c>
      <c r="M8870" s="191">
        <f>VLOOKUP(L8870,'Slope %'!C:D,2,0)</f>
        <v>0.1</v>
      </c>
    </row>
    <row r="8871" spans="1:13" x14ac:dyDescent="0.25">
      <c r="A8871">
        <v>776695</v>
      </c>
      <c r="B8871" s="58" t="s">
        <v>6933</v>
      </c>
      <c r="C8871" s="58" t="s">
        <v>423</v>
      </c>
      <c r="D8871" s="58" t="s">
        <v>476</v>
      </c>
      <c r="E8871" s="58">
        <v>750</v>
      </c>
      <c r="F8871" s="58">
        <v>12</v>
      </c>
      <c r="G8871" s="59">
        <v>13.5</v>
      </c>
      <c r="H8871" s="58" t="s">
        <v>799</v>
      </c>
      <c r="I8871" s="59">
        <v>21.99</v>
      </c>
      <c r="J8871">
        <v>1</v>
      </c>
      <c r="K8871" s="191"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7.9</v>
      </c>
      <c r="L8871" s="192" t="str">
        <f t="shared" si="138"/>
        <v>Wine750</v>
      </c>
      <c r="M8871" s="191">
        <f>VLOOKUP(L8871,'Slope %'!C:D,2,0)</f>
        <v>0.1</v>
      </c>
    </row>
    <row r="8872" spans="1:13" x14ac:dyDescent="0.25">
      <c r="A8872">
        <v>778115</v>
      </c>
      <c r="B8872" s="58" t="s">
        <v>6934</v>
      </c>
      <c r="C8872" s="58" t="s">
        <v>414</v>
      </c>
      <c r="D8872" s="58" t="s">
        <v>634</v>
      </c>
      <c r="E8872" s="58">
        <v>750</v>
      </c>
      <c r="F8872" s="58">
        <v>6</v>
      </c>
      <c r="G8872" s="59">
        <v>40</v>
      </c>
      <c r="H8872" s="58" t="s">
        <v>445</v>
      </c>
      <c r="I8872" s="59">
        <v>45.99</v>
      </c>
      <c r="J8872">
        <v>1</v>
      </c>
      <c r="K8872" s="191"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23.42</v>
      </c>
      <c r="L8872" s="192" t="str">
        <f t="shared" si="138"/>
        <v>Spirits750</v>
      </c>
      <c r="M8872" s="191">
        <f>VLOOKUP(L8872,'Slope %'!C:D,2,0)</f>
        <v>7.0000000000000007E-2</v>
      </c>
    </row>
    <row r="8873" spans="1:13" x14ac:dyDescent="0.25">
      <c r="A8873">
        <v>778150</v>
      </c>
      <c r="B8873" s="58" t="s">
        <v>6935</v>
      </c>
      <c r="C8873" s="58" t="s">
        <v>414</v>
      </c>
      <c r="D8873" s="58" t="s">
        <v>623</v>
      </c>
      <c r="E8873" s="58">
        <v>750</v>
      </c>
      <c r="F8873" s="58">
        <v>6</v>
      </c>
      <c r="G8873" s="59">
        <v>40</v>
      </c>
      <c r="H8873" s="58" t="s">
        <v>445</v>
      </c>
      <c r="I8873" s="59">
        <v>47.99</v>
      </c>
      <c r="J8873">
        <v>1</v>
      </c>
      <c r="K8873" s="191"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23.42</v>
      </c>
      <c r="L8873" s="192" t="str">
        <f t="shared" si="138"/>
        <v>Spirits750</v>
      </c>
      <c r="M8873" s="191">
        <f>VLOOKUP(L8873,'Slope %'!C:D,2,0)</f>
        <v>7.0000000000000007E-2</v>
      </c>
    </row>
    <row r="8874" spans="1:13" x14ac:dyDescent="0.25">
      <c r="A8874">
        <v>779001</v>
      </c>
      <c r="B8874" s="58" t="s">
        <v>6936</v>
      </c>
      <c r="C8874" s="58" t="s">
        <v>423</v>
      </c>
      <c r="D8874" s="58" t="s">
        <v>476</v>
      </c>
      <c r="E8874" s="58">
        <v>750</v>
      </c>
      <c r="F8874" s="58">
        <v>12</v>
      </c>
      <c r="G8874" s="59">
        <v>13.5</v>
      </c>
      <c r="H8874" s="58" t="s">
        <v>586</v>
      </c>
      <c r="I8874" s="59">
        <v>20.99</v>
      </c>
      <c r="J8874">
        <v>1</v>
      </c>
      <c r="K8874" s="191"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7.9</v>
      </c>
      <c r="L8874" s="192" t="str">
        <f t="shared" si="138"/>
        <v>Wine750</v>
      </c>
      <c r="M8874" s="191">
        <f>VLOOKUP(L8874,'Slope %'!C:D,2,0)</f>
        <v>0.1</v>
      </c>
    </row>
    <row r="8875" spans="1:13" x14ac:dyDescent="0.25">
      <c r="A8875">
        <v>783706</v>
      </c>
      <c r="B8875" s="58" t="s">
        <v>6937</v>
      </c>
      <c r="C8875" s="58" t="s">
        <v>423</v>
      </c>
      <c r="D8875" s="58" t="s">
        <v>436</v>
      </c>
      <c r="E8875" s="58">
        <v>750</v>
      </c>
      <c r="F8875" s="58">
        <v>12</v>
      </c>
      <c r="G8875" s="59">
        <v>13</v>
      </c>
      <c r="H8875" s="58" t="s">
        <v>600</v>
      </c>
      <c r="I8875" s="59">
        <v>13.49</v>
      </c>
      <c r="J8875">
        <v>1</v>
      </c>
      <c r="K8875" s="191"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7.61</v>
      </c>
      <c r="L8875" s="192" t="str">
        <f t="shared" si="138"/>
        <v>Wine750</v>
      </c>
      <c r="M8875" s="191">
        <f>VLOOKUP(L8875,'Slope %'!C:D,2,0)</f>
        <v>0.1</v>
      </c>
    </row>
    <row r="8876" spans="1:13" x14ac:dyDescent="0.25">
      <c r="A8876">
        <v>783707</v>
      </c>
      <c r="B8876" s="58" t="s">
        <v>6938</v>
      </c>
      <c r="C8876" s="58" t="s">
        <v>423</v>
      </c>
      <c r="D8876" s="58" t="s">
        <v>436</v>
      </c>
      <c r="E8876" s="58">
        <v>750</v>
      </c>
      <c r="F8876" s="58">
        <v>12</v>
      </c>
      <c r="G8876" s="59">
        <v>12</v>
      </c>
      <c r="H8876" s="58" t="s">
        <v>600</v>
      </c>
      <c r="I8876" s="59">
        <v>13.49</v>
      </c>
      <c r="J8876">
        <v>1</v>
      </c>
      <c r="K8876" s="191"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7.03</v>
      </c>
      <c r="L8876" s="192" t="str">
        <f t="shared" si="138"/>
        <v>Wine750</v>
      </c>
      <c r="M8876" s="191">
        <f>VLOOKUP(L8876,'Slope %'!C:D,2,0)</f>
        <v>0.1</v>
      </c>
    </row>
    <row r="8877" spans="1:13" x14ac:dyDescent="0.25">
      <c r="A8877">
        <v>785555</v>
      </c>
      <c r="B8877" s="58" t="s">
        <v>6939</v>
      </c>
      <c r="C8877" s="58" t="s">
        <v>414</v>
      </c>
      <c r="D8877" s="58" t="s">
        <v>663</v>
      </c>
      <c r="E8877" s="58">
        <v>750</v>
      </c>
      <c r="F8877" s="58">
        <v>12</v>
      </c>
      <c r="G8877" s="59">
        <v>35</v>
      </c>
      <c r="H8877" s="58" t="s">
        <v>448</v>
      </c>
      <c r="I8877" s="59">
        <v>27.99</v>
      </c>
      <c r="J8877">
        <v>1</v>
      </c>
      <c r="K8877" s="191"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20.49</v>
      </c>
      <c r="L8877" s="192" t="str">
        <f t="shared" si="138"/>
        <v>Spirits750</v>
      </c>
      <c r="M8877" s="191">
        <f>VLOOKUP(L8877,'Slope %'!C:D,2,0)</f>
        <v>7.0000000000000007E-2</v>
      </c>
    </row>
    <row r="8878" spans="1:13" x14ac:dyDescent="0.25">
      <c r="A8878">
        <v>785712</v>
      </c>
      <c r="B8878" s="58" t="s">
        <v>6940</v>
      </c>
      <c r="C8878" s="58" t="s">
        <v>414</v>
      </c>
      <c r="D8878" s="58" t="s">
        <v>634</v>
      </c>
      <c r="E8878" s="58">
        <v>750</v>
      </c>
      <c r="F8878" s="58">
        <v>6</v>
      </c>
      <c r="G8878" s="59">
        <v>40</v>
      </c>
      <c r="H8878" s="58" t="s">
        <v>6941</v>
      </c>
      <c r="I8878" s="59">
        <v>69.989999999999995</v>
      </c>
      <c r="J8878">
        <v>1</v>
      </c>
      <c r="K8878" s="191"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23.42</v>
      </c>
      <c r="L8878" s="192" t="str">
        <f t="shared" si="138"/>
        <v>Spirits750</v>
      </c>
      <c r="M8878" s="191">
        <f>VLOOKUP(L8878,'Slope %'!C:D,2,0)</f>
        <v>7.0000000000000007E-2</v>
      </c>
    </row>
    <row r="8879" spans="1:13" x14ac:dyDescent="0.25">
      <c r="A8879">
        <v>786825</v>
      </c>
      <c r="B8879" s="58" t="s">
        <v>6929</v>
      </c>
      <c r="C8879" s="58" t="s">
        <v>423</v>
      </c>
      <c r="D8879" s="58" t="s">
        <v>455</v>
      </c>
      <c r="E8879" s="58">
        <v>750</v>
      </c>
      <c r="F8879" s="58">
        <v>6</v>
      </c>
      <c r="G8879" s="59">
        <v>11</v>
      </c>
      <c r="H8879" s="58" t="s">
        <v>451</v>
      </c>
      <c r="I8879" s="59">
        <v>22.99</v>
      </c>
      <c r="J8879">
        <v>1</v>
      </c>
      <c r="K8879" s="191"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6.44</v>
      </c>
      <c r="L8879" s="192" t="str">
        <f t="shared" si="138"/>
        <v>Wine750</v>
      </c>
      <c r="M8879" s="191">
        <f>VLOOKUP(L8879,'Slope %'!C:D,2,0)</f>
        <v>0.1</v>
      </c>
    </row>
    <row r="8880" spans="1:13" x14ac:dyDescent="0.25">
      <c r="A8880">
        <v>788039</v>
      </c>
      <c r="B8880" s="58" t="s">
        <v>6942</v>
      </c>
      <c r="C8880" s="58" t="s">
        <v>423</v>
      </c>
      <c r="D8880" s="58" t="s">
        <v>450</v>
      </c>
      <c r="E8880" s="58">
        <v>750</v>
      </c>
      <c r="F8880" s="58">
        <v>12</v>
      </c>
      <c r="G8880" s="59">
        <v>14.5</v>
      </c>
      <c r="H8880" s="58" t="s">
        <v>451</v>
      </c>
      <c r="I8880" s="59">
        <v>17.989999999999998</v>
      </c>
      <c r="J8880">
        <v>1</v>
      </c>
      <c r="K8880" s="191"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8.49</v>
      </c>
      <c r="L8880" s="192" t="str">
        <f t="shared" si="138"/>
        <v>Wine750</v>
      </c>
      <c r="M8880" s="191">
        <f>VLOOKUP(L8880,'Slope %'!C:D,2,0)</f>
        <v>0.1</v>
      </c>
    </row>
    <row r="8881" spans="1:13" x14ac:dyDescent="0.25">
      <c r="A8881">
        <v>788564</v>
      </c>
      <c r="B8881" s="58" t="s">
        <v>6943</v>
      </c>
      <c r="C8881" s="58" t="s">
        <v>423</v>
      </c>
      <c r="D8881" s="58" t="s">
        <v>935</v>
      </c>
      <c r="E8881" s="58">
        <v>750</v>
      </c>
      <c r="F8881" s="58">
        <v>12</v>
      </c>
      <c r="G8881" s="59">
        <v>11</v>
      </c>
      <c r="H8881" s="58" t="s">
        <v>451</v>
      </c>
      <c r="I8881" s="59">
        <v>12.99</v>
      </c>
      <c r="J8881">
        <v>1</v>
      </c>
      <c r="K8881" s="191"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6.44</v>
      </c>
      <c r="L8881" s="192" t="str">
        <f t="shared" si="138"/>
        <v>Wine750</v>
      </c>
      <c r="M8881" s="191">
        <f>VLOOKUP(L8881,'Slope %'!C:D,2,0)</f>
        <v>0.1</v>
      </c>
    </row>
    <row r="8882" spans="1:13" x14ac:dyDescent="0.25">
      <c r="A8882">
        <v>789884</v>
      </c>
      <c r="B8882" s="58" t="s">
        <v>6944</v>
      </c>
      <c r="C8882" s="58" t="s">
        <v>423</v>
      </c>
      <c r="D8882" s="58" t="s">
        <v>436</v>
      </c>
      <c r="E8882" s="58">
        <v>750</v>
      </c>
      <c r="F8882" s="58">
        <v>12</v>
      </c>
      <c r="G8882" s="59">
        <v>13.8</v>
      </c>
      <c r="H8882" s="58" t="s">
        <v>451</v>
      </c>
      <c r="I8882" s="59">
        <v>9.8800000000000008</v>
      </c>
      <c r="J8882">
        <v>1</v>
      </c>
      <c r="K8882" s="191"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8.08</v>
      </c>
      <c r="L8882" s="192" t="str">
        <f t="shared" si="138"/>
        <v>Wine750</v>
      </c>
      <c r="M8882" s="191">
        <f>VLOOKUP(L8882,'Slope %'!C:D,2,0)</f>
        <v>0.1</v>
      </c>
    </row>
    <row r="8883" spans="1:13" x14ac:dyDescent="0.25">
      <c r="A8883">
        <v>789982</v>
      </c>
      <c r="B8883" s="58" t="s">
        <v>6945</v>
      </c>
      <c r="C8883" s="58" t="s">
        <v>423</v>
      </c>
      <c r="D8883" s="58" t="s">
        <v>575</v>
      </c>
      <c r="E8883" s="58">
        <v>750</v>
      </c>
      <c r="F8883" s="58">
        <v>12</v>
      </c>
      <c r="G8883" s="59">
        <v>12</v>
      </c>
      <c r="H8883" s="58" t="s">
        <v>425</v>
      </c>
      <c r="I8883" s="59">
        <v>11.99</v>
      </c>
      <c r="J8883">
        <v>1</v>
      </c>
      <c r="K8883" s="191"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7.03</v>
      </c>
      <c r="L8883" s="192" t="str">
        <f t="shared" si="138"/>
        <v>Wine750</v>
      </c>
      <c r="M8883" s="191">
        <f>VLOOKUP(L8883,'Slope %'!C:D,2,0)</f>
        <v>0.1</v>
      </c>
    </row>
    <row r="8884" spans="1:13" x14ac:dyDescent="0.25">
      <c r="A8884">
        <v>790007</v>
      </c>
      <c r="B8884" s="58" t="s">
        <v>6946</v>
      </c>
      <c r="C8884" s="58" t="s">
        <v>423</v>
      </c>
      <c r="D8884" s="58" t="s">
        <v>436</v>
      </c>
      <c r="E8884" s="58">
        <v>750</v>
      </c>
      <c r="F8884" s="58">
        <v>12</v>
      </c>
      <c r="G8884" s="59">
        <v>12.5</v>
      </c>
      <c r="H8884" s="58" t="s">
        <v>539</v>
      </c>
      <c r="I8884" s="59">
        <v>16.989999999999998</v>
      </c>
      <c r="J8884">
        <v>1</v>
      </c>
      <c r="K8884" s="191"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7.32</v>
      </c>
      <c r="L8884" s="192" t="str">
        <f t="shared" si="138"/>
        <v>Wine750</v>
      </c>
      <c r="M8884" s="191">
        <f>VLOOKUP(L8884,'Slope %'!C:D,2,0)</f>
        <v>0.1</v>
      </c>
    </row>
    <row r="8885" spans="1:13" x14ac:dyDescent="0.25">
      <c r="A8885">
        <v>790255</v>
      </c>
      <c r="B8885" s="58" t="s">
        <v>6947</v>
      </c>
      <c r="C8885" s="58" t="s">
        <v>423</v>
      </c>
      <c r="D8885" s="58" t="s">
        <v>436</v>
      </c>
      <c r="E8885" s="58">
        <v>750</v>
      </c>
      <c r="F8885" s="58">
        <v>12</v>
      </c>
      <c r="G8885" s="59">
        <v>14</v>
      </c>
      <c r="H8885" s="58" t="s">
        <v>608</v>
      </c>
      <c r="I8885" s="59">
        <v>17.989999999999998</v>
      </c>
      <c r="J8885">
        <v>1</v>
      </c>
      <c r="K8885" s="191"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8.1999999999999993</v>
      </c>
      <c r="L8885" s="192" t="str">
        <f t="shared" si="138"/>
        <v>Wine750</v>
      </c>
      <c r="M8885" s="191">
        <f>VLOOKUP(L8885,'Slope %'!C:D,2,0)</f>
        <v>0.1</v>
      </c>
    </row>
    <row r="8886" spans="1:13" x14ac:dyDescent="0.25">
      <c r="A8886">
        <v>790265</v>
      </c>
      <c r="B8886" s="58" t="s">
        <v>6948</v>
      </c>
      <c r="C8886" s="58" t="s">
        <v>673</v>
      </c>
      <c r="D8886" s="58" t="s">
        <v>1398</v>
      </c>
      <c r="E8886" s="58">
        <v>30000</v>
      </c>
      <c r="F8886" s="58">
        <v>1</v>
      </c>
      <c r="G8886" s="59">
        <v>5.5</v>
      </c>
      <c r="H8886" s="58" t="s">
        <v>448</v>
      </c>
      <c r="I8886" s="59">
        <v>151.69999999999999</v>
      </c>
      <c r="J8886">
        <v>1</v>
      </c>
      <c r="K8886" s="191"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128.82</v>
      </c>
      <c r="L8886" s="192" t="str">
        <f t="shared" si="138"/>
        <v>Ready to Drink30000</v>
      </c>
      <c r="M8886" s="191" t="e">
        <f>VLOOKUP(L8886,'Slope %'!C:D,2,0)</f>
        <v>#N/A</v>
      </c>
    </row>
    <row r="8887" spans="1:13" x14ac:dyDescent="0.25">
      <c r="A8887">
        <v>791563</v>
      </c>
      <c r="B8887" s="58" t="s">
        <v>6949</v>
      </c>
      <c r="C8887" s="58" t="s">
        <v>423</v>
      </c>
      <c r="D8887" s="58" t="s">
        <v>473</v>
      </c>
      <c r="E8887" s="58">
        <v>750</v>
      </c>
      <c r="F8887" s="58">
        <v>12</v>
      </c>
      <c r="G8887" s="59">
        <v>14.1</v>
      </c>
      <c r="H8887" s="58" t="s">
        <v>799</v>
      </c>
      <c r="I8887" s="59">
        <v>23.99</v>
      </c>
      <c r="J8887">
        <v>1</v>
      </c>
      <c r="K8887" s="191"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8.26</v>
      </c>
      <c r="L8887" s="192" t="str">
        <f t="shared" si="138"/>
        <v>Wine750</v>
      </c>
      <c r="M8887" s="191">
        <f>VLOOKUP(L8887,'Slope %'!C:D,2,0)</f>
        <v>0.1</v>
      </c>
    </row>
    <row r="8888" spans="1:13" x14ac:dyDescent="0.25">
      <c r="A8888">
        <v>799950</v>
      </c>
      <c r="B8888" s="58" t="s">
        <v>6950</v>
      </c>
      <c r="C8888" s="58" t="s">
        <v>410</v>
      </c>
      <c r="D8888" s="58" t="s">
        <v>717</v>
      </c>
      <c r="E8888" s="58">
        <v>473</v>
      </c>
      <c r="F8888" s="58">
        <v>24</v>
      </c>
      <c r="G8888" s="59">
        <v>6.1</v>
      </c>
      <c r="H8888" s="58" t="s">
        <v>448</v>
      </c>
      <c r="I8888" s="59">
        <v>3.89</v>
      </c>
      <c r="J8888">
        <v>1</v>
      </c>
      <c r="K8888" s="191"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2.25</v>
      </c>
      <c r="L8888" s="192" t="str">
        <f t="shared" si="138"/>
        <v>Beer473</v>
      </c>
      <c r="M8888" s="191">
        <f>VLOOKUP(L8888,'Slope %'!C:D,2,0)</f>
        <v>0.12</v>
      </c>
    </row>
    <row r="8889" spans="1:13" x14ac:dyDescent="0.25">
      <c r="A8889">
        <v>799950</v>
      </c>
      <c r="B8889" s="58" t="s">
        <v>6950</v>
      </c>
      <c r="C8889" s="58" t="s">
        <v>410</v>
      </c>
      <c r="D8889" s="58" t="s">
        <v>717</v>
      </c>
      <c r="E8889" s="58">
        <v>473</v>
      </c>
      <c r="F8889" s="58">
        <v>24</v>
      </c>
      <c r="G8889" s="59">
        <v>6.1</v>
      </c>
      <c r="H8889" s="58" t="s">
        <v>448</v>
      </c>
      <c r="I8889" s="59">
        <v>3.89</v>
      </c>
      <c r="J8889">
        <v>1</v>
      </c>
      <c r="K8889" s="191"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2.25</v>
      </c>
      <c r="L8889" s="192" t="str">
        <f t="shared" si="138"/>
        <v>Beer473</v>
      </c>
      <c r="M8889" s="191">
        <f>VLOOKUP(L8889,'Slope %'!C:D,2,0)</f>
        <v>0.12</v>
      </c>
    </row>
    <row r="8890" spans="1:13" x14ac:dyDescent="0.25">
      <c r="A8890">
        <v>800565</v>
      </c>
      <c r="B8890" s="58" t="s">
        <v>6951</v>
      </c>
      <c r="C8890" s="58" t="s">
        <v>410</v>
      </c>
      <c r="D8890" s="58" t="s">
        <v>621</v>
      </c>
      <c r="E8890" s="58">
        <v>4092</v>
      </c>
      <c r="F8890" s="58">
        <v>1</v>
      </c>
      <c r="G8890" s="59">
        <v>4</v>
      </c>
      <c r="H8890" s="58" t="s">
        <v>1283</v>
      </c>
      <c r="I8890" s="59">
        <v>27.49</v>
      </c>
      <c r="J8890">
        <v>12</v>
      </c>
      <c r="K8890" s="191"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12.78</v>
      </c>
      <c r="L8890" s="192" t="str">
        <f t="shared" si="138"/>
        <v>Beer4092</v>
      </c>
      <c r="M8890" s="191">
        <f>VLOOKUP(L8890,'Slope %'!C:D,2,0)</f>
        <v>7.0000000000000007E-2</v>
      </c>
    </row>
    <row r="8891" spans="1:13" x14ac:dyDescent="0.25">
      <c r="A8891">
        <v>800565</v>
      </c>
      <c r="B8891" s="58" t="s">
        <v>6951</v>
      </c>
      <c r="C8891" s="58" t="s">
        <v>410</v>
      </c>
      <c r="D8891" s="58" t="s">
        <v>621</v>
      </c>
      <c r="E8891" s="58">
        <v>4092</v>
      </c>
      <c r="F8891" s="58">
        <v>1</v>
      </c>
      <c r="G8891" s="59">
        <v>4</v>
      </c>
      <c r="H8891" s="58" t="s">
        <v>1283</v>
      </c>
      <c r="I8891" s="59">
        <v>27.49</v>
      </c>
      <c r="J8891">
        <v>12</v>
      </c>
      <c r="K8891" s="191"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12.78</v>
      </c>
      <c r="L8891" s="192" t="str">
        <f t="shared" si="138"/>
        <v>Beer4092</v>
      </c>
      <c r="M8891" s="191">
        <f>VLOOKUP(L8891,'Slope %'!C:D,2,0)</f>
        <v>7.0000000000000007E-2</v>
      </c>
    </row>
    <row r="8892" spans="1:13" x14ac:dyDescent="0.25">
      <c r="A8892">
        <v>800755</v>
      </c>
      <c r="B8892" s="58" t="s">
        <v>6952</v>
      </c>
      <c r="C8892" s="58" t="s">
        <v>423</v>
      </c>
      <c r="D8892" s="58" t="s">
        <v>538</v>
      </c>
      <c r="E8892" s="58">
        <v>750</v>
      </c>
      <c r="F8892" s="58">
        <v>6</v>
      </c>
      <c r="G8892" s="59">
        <v>14.5</v>
      </c>
      <c r="H8892" s="58" t="s">
        <v>421</v>
      </c>
      <c r="I8892" s="59">
        <v>30.99</v>
      </c>
      <c r="J8892">
        <v>1</v>
      </c>
      <c r="K8892" s="191"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8.49</v>
      </c>
      <c r="L8892" s="192" t="str">
        <f t="shared" si="138"/>
        <v>Wine750</v>
      </c>
      <c r="M8892" s="191">
        <f>VLOOKUP(L8892,'Slope %'!C:D,2,0)</f>
        <v>0.1</v>
      </c>
    </row>
    <row r="8893" spans="1:13" x14ac:dyDescent="0.25">
      <c r="A8893">
        <v>801209</v>
      </c>
      <c r="B8893" s="58" t="s">
        <v>6953</v>
      </c>
      <c r="C8893" s="58" t="s">
        <v>423</v>
      </c>
      <c r="D8893" s="58" t="s">
        <v>645</v>
      </c>
      <c r="E8893" s="58">
        <v>750</v>
      </c>
      <c r="F8893" s="58">
        <v>6</v>
      </c>
      <c r="G8893" s="59">
        <v>18.5</v>
      </c>
      <c r="H8893" s="58" t="s">
        <v>434</v>
      </c>
      <c r="I8893" s="59">
        <v>24.99</v>
      </c>
      <c r="J8893">
        <v>1</v>
      </c>
      <c r="K8893" s="191"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10.83</v>
      </c>
      <c r="L8893" s="192" t="str">
        <f t="shared" si="138"/>
        <v>Wine750</v>
      </c>
      <c r="M8893" s="191">
        <f>VLOOKUP(L8893,'Slope %'!C:D,2,0)</f>
        <v>0.1</v>
      </c>
    </row>
    <row r="8894" spans="1:13" x14ac:dyDescent="0.25">
      <c r="A8894">
        <v>802108</v>
      </c>
      <c r="B8894" s="58" t="s">
        <v>6954</v>
      </c>
      <c r="C8894" s="58" t="s">
        <v>423</v>
      </c>
      <c r="D8894" s="58" t="s">
        <v>436</v>
      </c>
      <c r="E8894" s="58">
        <v>750</v>
      </c>
      <c r="F8894" s="58">
        <v>12</v>
      </c>
      <c r="G8894" s="59">
        <v>13.5</v>
      </c>
      <c r="H8894" s="58" t="s">
        <v>501</v>
      </c>
      <c r="I8894" s="59">
        <v>24.99</v>
      </c>
      <c r="J8894">
        <v>1</v>
      </c>
      <c r="K8894" s="191"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7.9</v>
      </c>
      <c r="L8894" s="192" t="str">
        <f t="shared" si="138"/>
        <v>Wine750</v>
      </c>
      <c r="M8894" s="191">
        <f>VLOOKUP(L8894,'Slope %'!C:D,2,0)</f>
        <v>0.1</v>
      </c>
    </row>
    <row r="8895" spans="1:13" x14ac:dyDescent="0.25">
      <c r="A8895">
        <v>802496</v>
      </c>
      <c r="B8895" s="58" t="s">
        <v>6955</v>
      </c>
      <c r="C8895" s="58" t="s">
        <v>414</v>
      </c>
      <c r="D8895" s="58" t="s">
        <v>1896</v>
      </c>
      <c r="E8895" s="58">
        <v>750</v>
      </c>
      <c r="F8895" s="58">
        <v>12</v>
      </c>
      <c r="G8895" s="59">
        <v>40</v>
      </c>
      <c r="H8895" s="58" t="s">
        <v>419</v>
      </c>
      <c r="I8895" s="59">
        <v>23.75</v>
      </c>
      <c r="J8895">
        <v>1</v>
      </c>
      <c r="K8895" s="191"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23.42</v>
      </c>
      <c r="L8895" s="192" t="str">
        <f t="shared" si="138"/>
        <v>Spirits750</v>
      </c>
      <c r="M8895" s="191">
        <f>VLOOKUP(L8895,'Slope %'!C:D,2,0)</f>
        <v>7.0000000000000007E-2</v>
      </c>
    </row>
    <row r="8896" spans="1:13" x14ac:dyDescent="0.25">
      <c r="A8896">
        <v>802751</v>
      </c>
      <c r="B8896" s="58" t="s">
        <v>6956</v>
      </c>
      <c r="C8896" s="58" t="s">
        <v>414</v>
      </c>
      <c r="D8896" s="58" t="s">
        <v>1067</v>
      </c>
      <c r="E8896" s="58">
        <v>750</v>
      </c>
      <c r="F8896" s="58">
        <v>12</v>
      </c>
      <c r="G8896" s="59">
        <v>40</v>
      </c>
      <c r="H8896" s="58" t="s">
        <v>419</v>
      </c>
      <c r="I8896" s="59">
        <v>31.93</v>
      </c>
      <c r="J8896">
        <v>1</v>
      </c>
      <c r="K8896" s="191"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23.42</v>
      </c>
      <c r="L8896" s="192" t="str">
        <f t="shared" si="138"/>
        <v>Spirits750</v>
      </c>
      <c r="M8896" s="191">
        <f>VLOOKUP(L8896,'Slope %'!C:D,2,0)</f>
        <v>7.0000000000000007E-2</v>
      </c>
    </row>
    <row r="8897" spans="1:13" x14ac:dyDescent="0.25">
      <c r="A8897">
        <v>802843</v>
      </c>
      <c r="B8897" s="58" t="s">
        <v>6957</v>
      </c>
      <c r="C8897" s="58" t="s">
        <v>414</v>
      </c>
      <c r="D8897" s="58" t="s">
        <v>536</v>
      </c>
      <c r="E8897" s="58">
        <v>750</v>
      </c>
      <c r="F8897" s="58">
        <v>12</v>
      </c>
      <c r="G8897" s="59">
        <v>40</v>
      </c>
      <c r="H8897" s="58" t="s">
        <v>428</v>
      </c>
      <c r="I8897" s="59">
        <v>33.69</v>
      </c>
      <c r="J8897">
        <v>1</v>
      </c>
      <c r="K8897" s="191"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23.42</v>
      </c>
      <c r="L8897" s="192" t="str">
        <f t="shared" si="138"/>
        <v>Spirits750</v>
      </c>
      <c r="M8897" s="191">
        <f>VLOOKUP(L8897,'Slope %'!C:D,2,0)</f>
        <v>7.0000000000000007E-2</v>
      </c>
    </row>
    <row r="8898" spans="1:13" x14ac:dyDescent="0.25">
      <c r="A8898">
        <v>802934</v>
      </c>
      <c r="B8898" s="58" t="s">
        <v>6958</v>
      </c>
      <c r="C8898" s="58" t="s">
        <v>414</v>
      </c>
      <c r="D8898" s="58" t="s">
        <v>606</v>
      </c>
      <c r="E8898" s="58">
        <v>750</v>
      </c>
      <c r="F8898" s="58">
        <v>12</v>
      </c>
      <c r="G8898" s="59">
        <v>35</v>
      </c>
      <c r="H8898" s="58" t="s">
        <v>428</v>
      </c>
      <c r="I8898" s="59">
        <v>23</v>
      </c>
      <c r="J8898">
        <v>1</v>
      </c>
      <c r="K8898" s="191"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20.49</v>
      </c>
      <c r="L8898" s="192" t="str">
        <f t="shared" si="138"/>
        <v>Spirits750</v>
      </c>
      <c r="M8898" s="191">
        <f>VLOOKUP(L8898,'Slope %'!C:D,2,0)</f>
        <v>7.0000000000000007E-2</v>
      </c>
    </row>
    <row r="8899" spans="1:13" x14ac:dyDescent="0.25">
      <c r="A8899">
        <v>803304</v>
      </c>
      <c r="B8899" s="58" t="s">
        <v>6959</v>
      </c>
      <c r="C8899" s="58" t="s">
        <v>410</v>
      </c>
      <c r="D8899" s="58" t="s">
        <v>411</v>
      </c>
      <c r="E8899" s="58">
        <v>330</v>
      </c>
      <c r="F8899" s="58">
        <v>24</v>
      </c>
      <c r="G8899" s="59">
        <v>5</v>
      </c>
      <c r="H8899" s="58" t="s">
        <v>600</v>
      </c>
      <c r="I8899" s="59">
        <v>2.99</v>
      </c>
      <c r="J8899">
        <v>1</v>
      </c>
      <c r="K8899" s="191"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1.29</v>
      </c>
      <c r="L8899" s="192" t="str">
        <f t="shared" ref="L8899:L8962" si="139">(_xlfn.CONCAT(C8899,E8899))</f>
        <v>Beer330</v>
      </c>
      <c r="M8899" s="191">
        <f>VLOOKUP(L8899,'Slope %'!C:D,2,0)</f>
        <v>0.12</v>
      </c>
    </row>
    <row r="8900" spans="1:13" x14ac:dyDescent="0.25">
      <c r="A8900">
        <v>803304</v>
      </c>
      <c r="B8900" s="58" t="s">
        <v>6959</v>
      </c>
      <c r="C8900" s="58" t="s">
        <v>410</v>
      </c>
      <c r="D8900" s="58" t="s">
        <v>411</v>
      </c>
      <c r="E8900" s="58">
        <v>330</v>
      </c>
      <c r="F8900" s="58">
        <v>24</v>
      </c>
      <c r="G8900" s="59">
        <v>5</v>
      </c>
      <c r="H8900" s="58" t="s">
        <v>600</v>
      </c>
      <c r="I8900" s="59">
        <v>2.99</v>
      </c>
      <c r="J8900">
        <v>1</v>
      </c>
      <c r="K8900" s="191"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1.29</v>
      </c>
      <c r="L8900" s="192" t="str">
        <f t="shared" si="139"/>
        <v>Beer330</v>
      </c>
      <c r="M8900" s="191">
        <f>VLOOKUP(L8900,'Slope %'!C:D,2,0)</f>
        <v>0.12</v>
      </c>
    </row>
    <row r="8901" spans="1:13" x14ac:dyDescent="0.25">
      <c r="A8901">
        <v>803361</v>
      </c>
      <c r="B8901" s="58" t="s">
        <v>6960</v>
      </c>
      <c r="C8901" s="58" t="s">
        <v>423</v>
      </c>
      <c r="D8901" s="58" t="s">
        <v>424</v>
      </c>
      <c r="E8901" s="58">
        <v>750</v>
      </c>
      <c r="F8901" s="58">
        <v>12</v>
      </c>
      <c r="G8901" s="59">
        <v>12</v>
      </c>
      <c r="H8901" s="58" t="s">
        <v>521</v>
      </c>
      <c r="I8901" s="59">
        <v>28.99</v>
      </c>
      <c r="J8901">
        <v>1</v>
      </c>
      <c r="K8901" s="191"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7.03</v>
      </c>
      <c r="L8901" s="192" t="str">
        <f t="shared" si="139"/>
        <v>Wine750</v>
      </c>
      <c r="M8901" s="191">
        <f>VLOOKUP(L8901,'Slope %'!C:D,2,0)</f>
        <v>0.1</v>
      </c>
    </row>
    <row r="8902" spans="1:13" x14ac:dyDescent="0.25">
      <c r="A8902">
        <v>803395</v>
      </c>
      <c r="B8902" s="58" t="s">
        <v>6961</v>
      </c>
      <c r="C8902" s="58" t="s">
        <v>410</v>
      </c>
      <c r="D8902" s="58" t="s">
        <v>411</v>
      </c>
      <c r="E8902" s="58">
        <v>500</v>
      </c>
      <c r="F8902" s="58">
        <v>24</v>
      </c>
      <c r="G8902" s="59">
        <v>4.5999999999999996</v>
      </c>
      <c r="H8902" s="58" t="s">
        <v>600</v>
      </c>
      <c r="I8902" s="59">
        <v>3.29</v>
      </c>
      <c r="J8902">
        <v>1</v>
      </c>
      <c r="K8902" s="191"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1.8</v>
      </c>
      <c r="L8902" s="192" t="str">
        <f t="shared" si="139"/>
        <v>Beer500</v>
      </c>
      <c r="M8902" s="191">
        <f>VLOOKUP(L8902,'Slope %'!C:D,2,0)</f>
        <v>0.12</v>
      </c>
    </row>
    <row r="8903" spans="1:13" x14ac:dyDescent="0.25">
      <c r="A8903">
        <v>803395</v>
      </c>
      <c r="B8903" s="58" t="s">
        <v>6961</v>
      </c>
      <c r="C8903" s="58" t="s">
        <v>410</v>
      </c>
      <c r="D8903" s="58" t="s">
        <v>411</v>
      </c>
      <c r="E8903" s="58">
        <v>500</v>
      </c>
      <c r="F8903" s="58">
        <v>24</v>
      </c>
      <c r="G8903" s="59">
        <v>4.5999999999999996</v>
      </c>
      <c r="H8903" s="58" t="s">
        <v>600</v>
      </c>
      <c r="I8903" s="59">
        <v>3.29</v>
      </c>
      <c r="J8903">
        <v>1</v>
      </c>
      <c r="K8903" s="191"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1.8</v>
      </c>
      <c r="L8903" s="192" t="str">
        <f t="shared" si="139"/>
        <v>Beer500</v>
      </c>
      <c r="M8903" s="191">
        <f>VLOOKUP(L8903,'Slope %'!C:D,2,0)</f>
        <v>0.12</v>
      </c>
    </row>
    <row r="8904" spans="1:13" x14ac:dyDescent="0.25">
      <c r="A8904">
        <v>803569</v>
      </c>
      <c r="B8904" s="58" t="s">
        <v>6516</v>
      </c>
      <c r="C8904" s="58" t="s">
        <v>423</v>
      </c>
      <c r="D8904" s="58" t="s">
        <v>473</v>
      </c>
      <c r="E8904" s="58">
        <v>1500</v>
      </c>
      <c r="F8904" s="58">
        <v>6</v>
      </c>
      <c r="G8904" s="59">
        <v>12.5</v>
      </c>
      <c r="H8904" s="58" t="s">
        <v>474</v>
      </c>
      <c r="I8904" s="59">
        <v>16.64</v>
      </c>
      <c r="J8904">
        <v>1</v>
      </c>
      <c r="K8904" s="191"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14.64</v>
      </c>
      <c r="L8904" s="192" t="str">
        <f t="shared" si="139"/>
        <v>Wine1500</v>
      </c>
      <c r="M8904" s="191">
        <f>VLOOKUP(L8904,'Slope %'!C:D,2,0)</f>
        <v>7.0000000000000007E-2</v>
      </c>
    </row>
    <row r="8905" spans="1:13" x14ac:dyDescent="0.25">
      <c r="A8905">
        <v>807115</v>
      </c>
      <c r="B8905" s="58" t="s">
        <v>6962</v>
      </c>
      <c r="C8905" s="58" t="s">
        <v>423</v>
      </c>
      <c r="D8905" s="58" t="s">
        <v>538</v>
      </c>
      <c r="E8905" s="58">
        <v>750</v>
      </c>
      <c r="F8905" s="58">
        <v>12</v>
      </c>
      <c r="G8905" s="59">
        <v>14.5</v>
      </c>
      <c r="H8905" s="58" t="s">
        <v>591</v>
      </c>
      <c r="I8905" s="59">
        <v>12.99</v>
      </c>
      <c r="J8905">
        <v>1</v>
      </c>
      <c r="K8905" s="191"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8.49</v>
      </c>
      <c r="L8905" s="192" t="str">
        <f t="shared" si="139"/>
        <v>Wine750</v>
      </c>
      <c r="M8905" s="191">
        <f>VLOOKUP(L8905,'Slope %'!C:D,2,0)</f>
        <v>0.1</v>
      </c>
    </row>
    <row r="8906" spans="1:13" x14ac:dyDescent="0.25">
      <c r="A8906">
        <v>807273</v>
      </c>
      <c r="B8906" s="58" t="s">
        <v>6963</v>
      </c>
      <c r="C8906" s="58" t="s">
        <v>423</v>
      </c>
      <c r="D8906" s="58" t="s">
        <v>440</v>
      </c>
      <c r="E8906" s="58">
        <v>200</v>
      </c>
      <c r="F8906" s="58">
        <v>30</v>
      </c>
      <c r="G8906" s="59">
        <v>16</v>
      </c>
      <c r="H8906" s="58" t="s">
        <v>437</v>
      </c>
      <c r="I8906" s="59">
        <v>8.99</v>
      </c>
      <c r="J8906">
        <v>1</v>
      </c>
      <c r="K8906" s="191"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3.59</v>
      </c>
      <c r="L8906" s="192" t="str">
        <f t="shared" si="139"/>
        <v>Wine200</v>
      </c>
      <c r="M8906" s="191">
        <f>VLOOKUP(L8906,'Slope %'!C:D,2,0)</f>
        <v>0.12</v>
      </c>
    </row>
    <row r="8907" spans="1:13" x14ac:dyDescent="0.25">
      <c r="A8907">
        <v>807610</v>
      </c>
      <c r="B8907" s="58" t="s">
        <v>6964</v>
      </c>
      <c r="C8907" s="58" t="s">
        <v>423</v>
      </c>
      <c r="D8907" s="58" t="s">
        <v>639</v>
      </c>
      <c r="E8907" s="58">
        <v>750</v>
      </c>
      <c r="F8907" s="58">
        <v>12</v>
      </c>
      <c r="G8907" s="59">
        <v>14.5</v>
      </c>
      <c r="H8907" s="58" t="s">
        <v>471</v>
      </c>
      <c r="I8907" s="59">
        <v>79.989999999999995</v>
      </c>
      <c r="J8907">
        <v>1</v>
      </c>
      <c r="K8907" s="191"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8.49</v>
      </c>
      <c r="L8907" s="192" t="str">
        <f t="shared" si="139"/>
        <v>Wine750</v>
      </c>
      <c r="M8907" s="191">
        <f>VLOOKUP(L8907,'Slope %'!C:D,2,0)</f>
        <v>0.1</v>
      </c>
    </row>
    <row r="8908" spans="1:13" x14ac:dyDescent="0.25">
      <c r="A8908">
        <v>808887</v>
      </c>
      <c r="B8908" s="58" t="s">
        <v>3949</v>
      </c>
      <c r="C8908" s="58" t="s">
        <v>414</v>
      </c>
      <c r="D8908" s="58" t="s">
        <v>415</v>
      </c>
      <c r="E8908" s="58">
        <v>750</v>
      </c>
      <c r="F8908" s="58">
        <v>6</v>
      </c>
      <c r="G8908" s="59">
        <v>40</v>
      </c>
      <c r="H8908" s="58" t="s">
        <v>480</v>
      </c>
      <c r="I8908" s="59">
        <v>37.49</v>
      </c>
      <c r="J8908">
        <v>1</v>
      </c>
      <c r="K8908" s="191"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23.42</v>
      </c>
      <c r="L8908" s="192" t="str">
        <f t="shared" si="139"/>
        <v>Spirits750</v>
      </c>
      <c r="M8908" s="191">
        <f>VLOOKUP(L8908,'Slope %'!C:D,2,0)</f>
        <v>7.0000000000000007E-2</v>
      </c>
    </row>
    <row r="8909" spans="1:13" x14ac:dyDescent="0.25">
      <c r="A8909">
        <v>812233</v>
      </c>
      <c r="B8909" s="58" t="s">
        <v>3557</v>
      </c>
      <c r="C8909" s="58" t="s">
        <v>414</v>
      </c>
      <c r="D8909" s="58" t="s">
        <v>1084</v>
      </c>
      <c r="E8909" s="58">
        <v>375</v>
      </c>
      <c r="F8909" s="58">
        <v>12</v>
      </c>
      <c r="G8909" s="59">
        <v>35</v>
      </c>
      <c r="H8909" s="58" t="s">
        <v>456</v>
      </c>
      <c r="I8909" s="59">
        <v>13.59</v>
      </c>
      <c r="J8909">
        <v>1</v>
      </c>
      <c r="K8909" s="191"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11.64</v>
      </c>
      <c r="L8909" s="192" t="str">
        <f t="shared" si="139"/>
        <v>Spirits375</v>
      </c>
      <c r="M8909" s="191">
        <f>VLOOKUP(L8909,'Slope %'!C:D,2,0)</f>
        <v>0.1</v>
      </c>
    </row>
    <row r="8910" spans="1:13" x14ac:dyDescent="0.25">
      <c r="A8910">
        <v>812589</v>
      </c>
      <c r="B8910" s="58" t="s">
        <v>6965</v>
      </c>
      <c r="C8910" s="58" t="s">
        <v>414</v>
      </c>
      <c r="D8910" s="58" t="s">
        <v>634</v>
      </c>
      <c r="E8910" s="58">
        <v>750</v>
      </c>
      <c r="F8910" s="58">
        <v>6</v>
      </c>
      <c r="G8910" s="59">
        <v>40</v>
      </c>
      <c r="H8910" s="58" t="s">
        <v>1076</v>
      </c>
      <c r="I8910" s="59">
        <v>81.99</v>
      </c>
      <c r="J8910">
        <v>1</v>
      </c>
      <c r="K8910" s="191"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23.42</v>
      </c>
      <c r="L8910" s="192" t="str">
        <f t="shared" si="139"/>
        <v>Spirits750</v>
      </c>
      <c r="M8910" s="191">
        <f>VLOOKUP(L8910,'Slope %'!C:D,2,0)</f>
        <v>7.0000000000000007E-2</v>
      </c>
    </row>
    <row r="8911" spans="1:13" x14ac:dyDescent="0.25">
      <c r="A8911">
        <v>812640</v>
      </c>
      <c r="B8911" s="58" t="s">
        <v>6966</v>
      </c>
      <c r="C8911" s="58" t="s">
        <v>414</v>
      </c>
      <c r="D8911" s="58" t="s">
        <v>623</v>
      </c>
      <c r="E8911" s="58">
        <v>750</v>
      </c>
      <c r="F8911" s="58">
        <v>12</v>
      </c>
      <c r="G8911" s="59">
        <v>40</v>
      </c>
      <c r="H8911" s="58" t="s">
        <v>1076</v>
      </c>
      <c r="I8911" s="59">
        <v>49.99</v>
      </c>
      <c r="J8911">
        <v>1</v>
      </c>
      <c r="K8911" s="191"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23.42</v>
      </c>
      <c r="L8911" s="192" t="str">
        <f t="shared" si="139"/>
        <v>Spirits750</v>
      </c>
      <c r="M8911" s="191">
        <f>VLOOKUP(L8911,'Slope %'!C:D,2,0)</f>
        <v>7.0000000000000007E-2</v>
      </c>
    </row>
    <row r="8912" spans="1:13" x14ac:dyDescent="0.25">
      <c r="A8912">
        <v>812873</v>
      </c>
      <c r="B8912" s="58" t="s">
        <v>6967</v>
      </c>
      <c r="C8912" s="58" t="s">
        <v>414</v>
      </c>
      <c r="D8912" s="58" t="s">
        <v>3087</v>
      </c>
      <c r="E8912" s="58">
        <v>360</v>
      </c>
      <c r="F8912" s="58">
        <v>20</v>
      </c>
      <c r="G8912" s="59">
        <v>12</v>
      </c>
      <c r="H8912" s="58" t="s">
        <v>684</v>
      </c>
      <c r="I8912" s="59">
        <v>10.99</v>
      </c>
      <c r="J8912">
        <v>1</v>
      </c>
      <c r="K8912" s="191"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3.83</v>
      </c>
      <c r="L8912" s="192" t="str">
        <f t="shared" si="139"/>
        <v>Spirits360</v>
      </c>
      <c r="M8912" s="191">
        <f>VLOOKUP(L8912,'Slope %'!C:D,2,0)</f>
        <v>0.1</v>
      </c>
    </row>
    <row r="8913" spans="1:13" x14ac:dyDescent="0.25">
      <c r="A8913">
        <v>814573</v>
      </c>
      <c r="B8913" s="58" t="s">
        <v>6968</v>
      </c>
      <c r="C8913" s="58" t="s">
        <v>410</v>
      </c>
      <c r="D8913" s="58" t="s">
        <v>677</v>
      </c>
      <c r="E8913" s="58">
        <v>4260</v>
      </c>
      <c r="F8913" s="58">
        <v>2</v>
      </c>
      <c r="G8913" s="59">
        <v>5</v>
      </c>
      <c r="H8913" s="58" t="s">
        <v>448</v>
      </c>
      <c r="I8913" s="59">
        <v>28.98</v>
      </c>
      <c r="J8913">
        <v>12</v>
      </c>
      <c r="K8913" s="191"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16.63</v>
      </c>
      <c r="L8913" s="192" t="str">
        <f t="shared" si="139"/>
        <v>Beer4260</v>
      </c>
      <c r="M8913" s="191">
        <f>VLOOKUP(L8913,'Slope %'!C:D,2,0)</f>
        <v>7.0000000000000007E-2</v>
      </c>
    </row>
    <row r="8914" spans="1:13" x14ac:dyDescent="0.25">
      <c r="A8914">
        <v>815819</v>
      </c>
      <c r="B8914" s="58" t="s">
        <v>6969</v>
      </c>
      <c r="C8914" s="58" t="s">
        <v>410</v>
      </c>
      <c r="D8914" s="58" t="s">
        <v>717</v>
      </c>
      <c r="E8914" s="58">
        <v>500</v>
      </c>
      <c r="F8914" s="58">
        <v>12</v>
      </c>
      <c r="G8914" s="59">
        <v>5.7</v>
      </c>
      <c r="H8914" s="58" t="s">
        <v>1176</v>
      </c>
      <c r="I8914" s="59">
        <v>4.09</v>
      </c>
      <c r="J8914">
        <v>1</v>
      </c>
      <c r="K8914" s="191"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2.2200000000000002</v>
      </c>
      <c r="L8914" s="192" t="str">
        <f t="shared" si="139"/>
        <v>Beer500</v>
      </c>
      <c r="M8914" s="191">
        <f>VLOOKUP(L8914,'Slope %'!C:D,2,0)</f>
        <v>0.12</v>
      </c>
    </row>
    <row r="8915" spans="1:13" x14ac:dyDescent="0.25">
      <c r="A8915">
        <v>815820</v>
      </c>
      <c r="B8915" s="58" t="s">
        <v>6970</v>
      </c>
      <c r="C8915" s="58" t="s">
        <v>410</v>
      </c>
      <c r="D8915" s="58" t="s">
        <v>677</v>
      </c>
      <c r="E8915" s="58">
        <v>500</v>
      </c>
      <c r="F8915" s="58">
        <v>12</v>
      </c>
      <c r="G8915" s="59">
        <v>5.3</v>
      </c>
      <c r="H8915" s="58" t="s">
        <v>1176</v>
      </c>
      <c r="I8915" s="59">
        <v>4.6900000000000004</v>
      </c>
      <c r="J8915">
        <v>1</v>
      </c>
      <c r="K8915" s="191"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2.0699999999999998</v>
      </c>
      <c r="L8915" s="192" t="str">
        <f t="shared" si="139"/>
        <v>Beer500</v>
      </c>
      <c r="M8915" s="191">
        <f>VLOOKUP(L8915,'Slope %'!C:D,2,0)</f>
        <v>0.12</v>
      </c>
    </row>
    <row r="8916" spans="1:13" x14ac:dyDescent="0.25">
      <c r="A8916">
        <v>815821</v>
      </c>
      <c r="B8916" s="58" t="s">
        <v>6971</v>
      </c>
      <c r="C8916" s="58" t="s">
        <v>410</v>
      </c>
      <c r="D8916" s="58" t="s">
        <v>677</v>
      </c>
      <c r="E8916" s="58">
        <v>500</v>
      </c>
      <c r="F8916" s="58">
        <v>12</v>
      </c>
      <c r="G8916" s="59">
        <v>5.3</v>
      </c>
      <c r="H8916" s="58" t="s">
        <v>1176</v>
      </c>
      <c r="I8916" s="59">
        <v>4.59</v>
      </c>
      <c r="J8916">
        <v>1</v>
      </c>
      <c r="K8916" s="191"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2.0699999999999998</v>
      </c>
      <c r="L8916" s="192" t="str">
        <f t="shared" si="139"/>
        <v>Beer500</v>
      </c>
      <c r="M8916" s="191">
        <f>VLOOKUP(L8916,'Slope %'!C:D,2,0)</f>
        <v>0.12</v>
      </c>
    </row>
    <row r="8917" spans="1:13" x14ac:dyDescent="0.25">
      <c r="A8917">
        <v>815823</v>
      </c>
      <c r="B8917" s="58" t="s">
        <v>6972</v>
      </c>
      <c r="C8917" s="58" t="s">
        <v>410</v>
      </c>
      <c r="D8917" s="58" t="s">
        <v>1539</v>
      </c>
      <c r="E8917" s="58">
        <v>1980</v>
      </c>
      <c r="F8917" s="58">
        <v>4</v>
      </c>
      <c r="G8917" s="59">
        <v>0.4</v>
      </c>
      <c r="H8917" s="58" t="s">
        <v>1176</v>
      </c>
      <c r="I8917" s="59">
        <v>12.99</v>
      </c>
      <c r="J8917">
        <v>6</v>
      </c>
      <c r="K8917" s="191"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0.62</v>
      </c>
      <c r="L8917" s="192" t="str">
        <f t="shared" si="139"/>
        <v>Beer1980</v>
      </c>
      <c r="M8917" s="191">
        <f>VLOOKUP(L8917,'Slope %'!C:D,2,0)</f>
        <v>0.1</v>
      </c>
    </row>
    <row r="8918" spans="1:13" x14ac:dyDescent="0.25">
      <c r="A8918">
        <v>817791</v>
      </c>
      <c r="B8918" s="58" t="s">
        <v>6973</v>
      </c>
      <c r="C8918" s="58" t="s">
        <v>423</v>
      </c>
      <c r="D8918" s="58" t="s">
        <v>455</v>
      </c>
      <c r="E8918" s="58">
        <v>750</v>
      </c>
      <c r="F8918" s="58">
        <v>12</v>
      </c>
      <c r="G8918" s="59">
        <v>11</v>
      </c>
      <c r="H8918" s="58" t="s">
        <v>471</v>
      </c>
      <c r="I8918" s="59">
        <v>18.989999999999998</v>
      </c>
      <c r="J8918">
        <v>1</v>
      </c>
      <c r="K8918" s="191"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6.44</v>
      </c>
      <c r="L8918" s="192" t="str">
        <f t="shared" si="139"/>
        <v>Wine750</v>
      </c>
      <c r="M8918" s="191">
        <f>VLOOKUP(L8918,'Slope %'!C:D,2,0)</f>
        <v>0.1</v>
      </c>
    </row>
    <row r="8919" spans="1:13" x14ac:dyDescent="0.25">
      <c r="A8919">
        <v>820380</v>
      </c>
      <c r="B8919" s="58" t="s">
        <v>6974</v>
      </c>
      <c r="C8919" s="58" t="s">
        <v>410</v>
      </c>
      <c r="D8919" s="58" t="s">
        <v>717</v>
      </c>
      <c r="E8919" s="58">
        <v>3784</v>
      </c>
      <c r="F8919" s="58">
        <v>3</v>
      </c>
      <c r="G8919" s="59">
        <v>7</v>
      </c>
      <c r="H8919" s="58" t="s">
        <v>1695</v>
      </c>
      <c r="I8919" s="59">
        <v>31.99</v>
      </c>
      <c r="J8919">
        <v>8</v>
      </c>
      <c r="K8919" s="191"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20.68</v>
      </c>
      <c r="L8919" s="192" t="str">
        <f t="shared" si="139"/>
        <v>Beer3784</v>
      </c>
      <c r="M8919" s="191">
        <f>VLOOKUP(L8919,'Slope %'!C:D,2,0)</f>
        <v>7.0000000000000007E-2</v>
      </c>
    </row>
    <row r="8920" spans="1:13" x14ac:dyDescent="0.25">
      <c r="A8920">
        <v>822296</v>
      </c>
      <c r="B8920" s="58" t="s">
        <v>6975</v>
      </c>
      <c r="C8920" s="58" t="s">
        <v>423</v>
      </c>
      <c r="D8920" s="58" t="s">
        <v>602</v>
      </c>
      <c r="E8920" s="58">
        <v>750</v>
      </c>
      <c r="F8920" s="58">
        <v>12</v>
      </c>
      <c r="G8920" s="59">
        <v>12.5</v>
      </c>
      <c r="H8920" s="58" t="s">
        <v>421</v>
      </c>
      <c r="I8920" s="59">
        <v>19.989999999999998</v>
      </c>
      <c r="J8920">
        <v>1</v>
      </c>
      <c r="K8920" s="191"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7.32</v>
      </c>
      <c r="L8920" s="192" t="str">
        <f t="shared" si="139"/>
        <v>Wine750</v>
      </c>
      <c r="M8920" s="191">
        <f>VLOOKUP(L8920,'Slope %'!C:D,2,0)</f>
        <v>0.1</v>
      </c>
    </row>
    <row r="8921" spans="1:13" x14ac:dyDescent="0.25">
      <c r="A8921">
        <v>822947</v>
      </c>
      <c r="B8921" s="58" t="s">
        <v>6976</v>
      </c>
      <c r="C8921" s="58" t="s">
        <v>410</v>
      </c>
      <c r="D8921" s="58" t="s">
        <v>906</v>
      </c>
      <c r="E8921" s="58">
        <v>473</v>
      </c>
      <c r="F8921" s="58">
        <v>24</v>
      </c>
      <c r="G8921" s="59">
        <v>5.5</v>
      </c>
      <c r="H8921" s="58" t="s">
        <v>1526</v>
      </c>
      <c r="I8921" s="59">
        <v>5.49</v>
      </c>
      <c r="J8921">
        <v>1</v>
      </c>
      <c r="K8921" s="191"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2.0299999999999998</v>
      </c>
      <c r="L8921" s="192" t="str">
        <f t="shared" si="139"/>
        <v>Beer473</v>
      </c>
      <c r="M8921" s="191">
        <f>VLOOKUP(L8921,'Slope %'!C:D,2,0)</f>
        <v>0.12</v>
      </c>
    </row>
    <row r="8922" spans="1:13" x14ac:dyDescent="0.25">
      <c r="A8922">
        <v>822947</v>
      </c>
      <c r="B8922" s="58" t="s">
        <v>6976</v>
      </c>
      <c r="C8922" s="58" t="s">
        <v>410</v>
      </c>
      <c r="D8922" s="58" t="s">
        <v>906</v>
      </c>
      <c r="E8922" s="58">
        <v>473</v>
      </c>
      <c r="F8922" s="58">
        <v>24</v>
      </c>
      <c r="G8922" s="59">
        <v>5.5</v>
      </c>
      <c r="H8922" s="58" t="s">
        <v>1526</v>
      </c>
      <c r="I8922" s="59">
        <v>5.49</v>
      </c>
      <c r="J8922">
        <v>1</v>
      </c>
      <c r="K8922" s="191"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2.0299999999999998</v>
      </c>
      <c r="L8922" s="192" t="str">
        <f t="shared" si="139"/>
        <v>Beer473</v>
      </c>
      <c r="M8922" s="191">
        <f>VLOOKUP(L8922,'Slope %'!C:D,2,0)</f>
        <v>0.12</v>
      </c>
    </row>
    <row r="8923" spans="1:13" x14ac:dyDescent="0.25">
      <c r="A8923">
        <v>829473</v>
      </c>
      <c r="B8923" s="58" t="s">
        <v>1005</v>
      </c>
      <c r="C8923" s="58" t="s">
        <v>414</v>
      </c>
      <c r="D8923" s="58" t="s">
        <v>460</v>
      </c>
      <c r="E8923" s="58">
        <v>50</v>
      </c>
      <c r="F8923" s="58">
        <v>96</v>
      </c>
      <c r="G8923" s="59">
        <v>40</v>
      </c>
      <c r="H8923" s="58" t="s">
        <v>428</v>
      </c>
      <c r="I8923" s="59">
        <v>4.49</v>
      </c>
      <c r="J8923">
        <v>1</v>
      </c>
      <c r="K8923" s="191"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2.13</v>
      </c>
      <c r="L8923" s="192" t="str">
        <f t="shared" si="139"/>
        <v>Spirits50</v>
      </c>
      <c r="M8923" s="191">
        <f>VLOOKUP(L8923,'Slope %'!C:D,2,0)</f>
        <v>0.1</v>
      </c>
    </row>
    <row r="8924" spans="1:13" x14ac:dyDescent="0.25">
      <c r="A8924">
        <v>834846</v>
      </c>
      <c r="B8924" s="58" t="s">
        <v>6977</v>
      </c>
      <c r="C8924" s="58" t="s">
        <v>423</v>
      </c>
      <c r="D8924" s="58" t="s">
        <v>560</v>
      </c>
      <c r="E8924" s="58">
        <v>750</v>
      </c>
      <c r="F8924" s="58">
        <v>12</v>
      </c>
      <c r="G8924" s="59">
        <v>13.5</v>
      </c>
      <c r="H8924" s="58" t="s">
        <v>1241</v>
      </c>
      <c r="I8924" s="59">
        <v>16.989999999999998</v>
      </c>
      <c r="J8924">
        <v>1</v>
      </c>
      <c r="K8924" s="191"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7.9</v>
      </c>
      <c r="L8924" s="192" t="str">
        <f t="shared" si="139"/>
        <v>Wine750</v>
      </c>
      <c r="M8924" s="191">
        <f>VLOOKUP(L8924,'Slope %'!C:D,2,0)</f>
        <v>0.1</v>
      </c>
    </row>
    <row r="8925" spans="1:13" x14ac:dyDescent="0.25">
      <c r="A8925">
        <v>840204</v>
      </c>
      <c r="B8925" s="58" t="s">
        <v>6978</v>
      </c>
      <c r="C8925" s="58" t="s">
        <v>414</v>
      </c>
      <c r="D8925" s="58" t="s">
        <v>623</v>
      </c>
      <c r="E8925" s="58">
        <v>750</v>
      </c>
      <c r="F8925" s="58">
        <v>6</v>
      </c>
      <c r="G8925" s="59">
        <v>40</v>
      </c>
      <c r="H8925" s="58" t="s">
        <v>6941</v>
      </c>
      <c r="I8925" s="59">
        <v>79.989999999999995</v>
      </c>
      <c r="J8925">
        <v>1</v>
      </c>
      <c r="K8925" s="191"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23.42</v>
      </c>
      <c r="L8925" s="192" t="str">
        <f t="shared" si="139"/>
        <v>Spirits750</v>
      </c>
      <c r="M8925" s="191">
        <f>VLOOKUP(L8925,'Slope %'!C:D,2,0)</f>
        <v>7.0000000000000007E-2</v>
      </c>
    </row>
    <row r="8926" spans="1:13" x14ac:dyDescent="0.25">
      <c r="A8926">
        <v>840553</v>
      </c>
      <c r="B8926" s="58" t="s">
        <v>6979</v>
      </c>
      <c r="C8926" s="58" t="s">
        <v>410</v>
      </c>
      <c r="D8926" s="58" t="s">
        <v>440</v>
      </c>
      <c r="E8926" s="58">
        <v>0</v>
      </c>
      <c r="F8926" s="58">
        <v>1</v>
      </c>
      <c r="I8926" s="59">
        <v>0</v>
      </c>
      <c r="J8926">
        <v>1E-4</v>
      </c>
      <c r="K8926" s="191"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0</v>
      </c>
      <c r="L8926" s="192" t="str">
        <f t="shared" si="139"/>
        <v>Beer0</v>
      </c>
      <c r="M8926" s="191" t="e">
        <f>VLOOKUP(L8926,'Slope %'!C:D,2,0)</f>
        <v>#N/A</v>
      </c>
    </row>
    <row r="8927" spans="1:13" x14ac:dyDescent="0.25">
      <c r="A8927">
        <v>840553</v>
      </c>
      <c r="B8927" s="58" t="s">
        <v>6979</v>
      </c>
      <c r="C8927" s="58" t="s">
        <v>410</v>
      </c>
      <c r="D8927" s="58" t="s">
        <v>440</v>
      </c>
      <c r="E8927" s="58">
        <v>0</v>
      </c>
      <c r="F8927" s="58">
        <v>1</v>
      </c>
      <c r="I8927" s="59">
        <v>0</v>
      </c>
      <c r="J8927">
        <v>1E-4</v>
      </c>
      <c r="K8927" s="191"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0</v>
      </c>
      <c r="L8927" s="192" t="str">
        <f t="shared" si="139"/>
        <v>Beer0</v>
      </c>
      <c r="M8927" s="191" t="e">
        <f>VLOOKUP(L8927,'Slope %'!C:D,2,0)</f>
        <v>#N/A</v>
      </c>
    </row>
    <row r="8928" spans="1:13" x14ac:dyDescent="0.25">
      <c r="A8928">
        <v>842252</v>
      </c>
      <c r="B8928" s="58" t="s">
        <v>6980</v>
      </c>
      <c r="C8928" s="58" t="s">
        <v>423</v>
      </c>
      <c r="D8928" s="58" t="s">
        <v>473</v>
      </c>
      <c r="E8928" s="58">
        <v>750</v>
      </c>
      <c r="F8928" s="58">
        <v>12</v>
      </c>
      <c r="G8928" s="59">
        <v>13</v>
      </c>
      <c r="H8928" s="58" t="s">
        <v>425</v>
      </c>
      <c r="I8928" s="59">
        <v>21.99</v>
      </c>
      <c r="J8928">
        <v>1</v>
      </c>
      <c r="K8928" s="191"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7.61</v>
      </c>
      <c r="L8928" s="192" t="str">
        <f t="shared" si="139"/>
        <v>Wine750</v>
      </c>
      <c r="M8928" s="191">
        <f>VLOOKUP(L8928,'Slope %'!C:D,2,0)</f>
        <v>0.1</v>
      </c>
    </row>
    <row r="8929" spans="1:13" x14ac:dyDescent="0.25">
      <c r="A8929">
        <v>842740</v>
      </c>
      <c r="B8929" s="58" t="s">
        <v>6981</v>
      </c>
      <c r="C8929" s="58" t="s">
        <v>423</v>
      </c>
      <c r="D8929" s="58" t="s">
        <v>787</v>
      </c>
      <c r="E8929" s="58">
        <v>750</v>
      </c>
      <c r="F8929" s="58">
        <v>6</v>
      </c>
      <c r="G8929" s="59">
        <v>12</v>
      </c>
      <c r="H8929" s="58" t="s">
        <v>1701</v>
      </c>
      <c r="I8929" s="59">
        <v>69.989999999999995</v>
      </c>
      <c r="J8929">
        <v>1</v>
      </c>
      <c r="K8929" s="191"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7.03</v>
      </c>
      <c r="L8929" s="192" t="str">
        <f t="shared" si="139"/>
        <v>Wine750</v>
      </c>
      <c r="M8929" s="191">
        <f>VLOOKUP(L8929,'Slope %'!C:D,2,0)</f>
        <v>0.1</v>
      </c>
    </row>
    <row r="8930" spans="1:13" x14ac:dyDescent="0.25">
      <c r="A8930">
        <v>845909</v>
      </c>
      <c r="B8930" s="58" t="s">
        <v>6982</v>
      </c>
      <c r="C8930" s="58" t="s">
        <v>423</v>
      </c>
      <c r="D8930" s="58" t="s">
        <v>465</v>
      </c>
      <c r="E8930" s="58">
        <v>750</v>
      </c>
      <c r="F8930" s="58">
        <v>12</v>
      </c>
      <c r="G8930" s="59">
        <v>13</v>
      </c>
      <c r="H8930" s="58" t="s">
        <v>425</v>
      </c>
      <c r="I8930" s="59">
        <v>20.99</v>
      </c>
      <c r="J8930">
        <v>1</v>
      </c>
      <c r="K8930" s="191"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7.61</v>
      </c>
      <c r="L8930" s="192" t="str">
        <f t="shared" si="139"/>
        <v>Wine750</v>
      </c>
      <c r="M8930" s="191">
        <f>VLOOKUP(L8930,'Slope %'!C:D,2,0)</f>
        <v>0.1</v>
      </c>
    </row>
    <row r="8931" spans="1:13" x14ac:dyDescent="0.25">
      <c r="A8931">
        <v>846766</v>
      </c>
      <c r="B8931" s="58" t="s">
        <v>6983</v>
      </c>
      <c r="C8931" s="58" t="s">
        <v>423</v>
      </c>
      <c r="D8931" s="58" t="s">
        <v>465</v>
      </c>
      <c r="E8931" s="58">
        <v>750</v>
      </c>
      <c r="F8931" s="58">
        <v>12</v>
      </c>
      <c r="G8931" s="59">
        <v>13</v>
      </c>
      <c r="H8931" s="58" t="s">
        <v>511</v>
      </c>
      <c r="I8931" s="59">
        <v>17.989999999999998</v>
      </c>
      <c r="J8931">
        <v>1</v>
      </c>
      <c r="K8931" s="191"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7.61</v>
      </c>
      <c r="L8931" s="192" t="str">
        <f t="shared" si="139"/>
        <v>Wine750</v>
      </c>
      <c r="M8931" s="191">
        <f>VLOOKUP(L8931,'Slope %'!C:D,2,0)</f>
        <v>0.1</v>
      </c>
    </row>
    <row r="8932" spans="1:13" x14ac:dyDescent="0.25">
      <c r="A8932">
        <v>848234</v>
      </c>
      <c r="B8932" s="58" t="s">
        <v>6984</v>
      </c>
      <c r="C8932" s="58" t="s">
        <v>423</v>
      </c>
      <c r="D8932" s="58" t="s">
        <v>476</v>
      </c>
      <c r="E8932" s="58">
        <v>750</v>
      </c>
      <c r="F8932" s="58">
        <v>12</v>
      </c>
      <c r="G8932" s="59">
        <v>13.5</v>
      </c>
      <c r="H8932" s="58" t="s">
        <v>586</v>
      </c>
      <c r="I8932" s="59">
        <v>25.99</v>
      </c>
      <c r="J8932">
        <v>1</v>
      </c>
      <c r="K8932" s="191"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7.9</v>
      </c>
      <c r="L8932" s="192" t="str">
        <f t="shared" si="139"/>
        <v>Wine750</v>
      </c>
      <c r="M8932" s="191">
        <f>VLOOKUP(L8932,'Slope %'!C:D,2,0)</f>
        <v>0.1</v>
      </c>
    </row>
    <row r="8933" spans="1:13" x14ac:dyDescent="0.25">
      <c r="A8933">
        <v>848705</v>
      </c>
      <c r="B8933" s="58" t="s">
        <v>6985</v>
      </c>
      <c r="C8933" s="58" t="s">
        <v>423</v>
      </c>
      <c r="D8933" s="58" t="s">
        <v>436</v>
      </c>
      <c r="E8933" s="58">
        <v>750</v>
      </c>
      <c r="F8933" s="58">
        <v>6</v>
      </c>
      <c r="G8933" s="59">
        <v>14.5</v>
      </c>
      <c r="H8933" s="58" t="s">
        <v>511</v>
      </c>
      <c r="I8933" s="59">
        <v>49.99</v>
      </c>
      <c r="J8933">
        <v>1</v>
      </c>
      <c r="K8933" s="191"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8.49</v>
      </c>
      <c r="L8933" s="192" t="str">
        <f t="shared" si="139"/>
        <v>Wine750</v>
      </c>
      <c r="M8933" s="191">
        <f>VLOOKUP(L8933,'Slope %'!C:D,2,0)</f>
        <v>0.1</v>
      </c>
    </row>
    <row r="8934" spans="1:13" x14ac:dyDescent="0.25">
      <c r="A8934">
        <v>852921</v>
      </c>
      <c r="B8934" s="58" t="s">
        <v>6986</v>
      </c>
      <c r="C8934" s="58" t="s">
        <v>414</v>
      </c>
      <c r="D8934" s="58" t="s">
        <v>500</v>
      </c>
      <c r="E8934" s="58">
        <v>750</v>
      </c>
      <c r="F8934" s="58">
        <v>6</v>
      </c>
      <c r="G8934" s="59">
        <v>43</v>
      </c>
      <c r="H8934" s="58" t="s">
        <v>501</v>
      </c>
      <c r="I8934" s="59">
        <v>102.99</v>
      </c>
      <c r="J8934">
        <v>1</v>
      </c>
      <c r="K8934" s="191"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25.18</v>
      </c>
      <c r="L8934" s="192" t="str">
        <f t="shared" si="139"/>
        <v>Spirits750</v>
      </c>
      <c r="M8934" s="191">
        <f>VLOOKUP(L8934,'Slope %'!C:D,2,0)</f>
        <v>7.0000000000000007E-2</v>
      </c>
    </row>
    <row r="8935" spans="1:13" x14ac:dyDescent="0.25">
      <c r="A8935">
        <v>853038</v>
      </c>
      <c r="B8935" s="58" t="s">
        <v>6987</v>
      </c>
      <c r="C8935" s="58" t="s">
        <v>423</v>
      </c>
      <c r="D8935" s="58" t="s">
        <v>473</v>
      </c>
      <c r="E8935" s="58">
        <v>750</v>
      </c>
      <c r="F8935" s="58">
        <v>12</v>
      </c>
      <c r="G8935" s="59">
        <v>8</v>
      </c>
      <c r="H8935" s="58" t="s">
        <v>511</v>
      </c>
      <c r="I8935" s="59">
        <v>8.66</v>
      </c>
      <c r="J8935">
        <v>1</v>
      </c>
      <c r="K8935" s="191"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4.68</v>
      </c>
      <c r="L8935" s="192" t="str">
        <f t="shared" si="139"/>
        <v>Wine750</v>
      </c>
      <c r="M8935" s="191">
        <f>VLOOKUP(L8935,'Slope %'!C:D,2,0)</f>
        <v>0.1</v>
      </c>
    </row>
    <row r="8936" spans="1:13" x14ac:dyDescent="0.25">
      <c r="A8936">
        <v>857227</v>
      </c>
      <c r="B8936" s="58" t="s">
        <v>6988</v>
      </c>
      <c r="C8936" s="58" t="s">
        <v>423</v>
      </c>
      <c r="D8936" s="58" t="s">
        <v>520</v>
      </c>
      <c r="E8936" s="58">
        <v>750</v>
      </c>
      <c r="F8936" s="58">
        <v>12</v>
      </c>
      <c r="G8936" s="59">
        <v>8.5</v>
      </c>
      <c r="H8936" s="58" t="s">
        <v>507</v>
      </c>
      <c r="I8936" s="59">
        <v>18.489999999999998</v>
      </c>
      <c r="J8936">
        <v>1</v>
      </c>
      <c r="K8936" s="191"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4.9800000000000004</v>
      </c>
      <c r="L8936" s="192" t="str">
        <f t="shared" si="139"/>
        <v>Wine750</v>
      </c>
      <c r="M8936" s="191">
        <f>VLOOKUP(L8936,'Slope %'!C:D,2,0)</f>
        <v>0.1</v>
      </c>
    </row>
    <row r="8937" spans="1:13" x14ac:dyDescent="0.25">
      <c r="A8937">
        <v>861443</v>
      </c>
      <c r="B8937" s="58" t="s">
        <v>6989</v>
      </c>
      <c r="C8937" s="58" t="s">
        <v>410</v>
      </c>
      <c r="D8937" s="58" t="s">
        <v>717</v>
      </c>
      <c r="E8937" s="58">
        <v>2000</v>
      </c>
      <c r="F8937" s="58">
        <v>8</v>
      </c>
      <c r="G8937" s="59">
        <v>6.2</v>
      </c>
      <c r="H8937" s="58" t="s">
        <v>697</v>
      </c>
      <c r="I8937" s="59">
        <v>9.85</v>
      </c>
      <c r="J8937">
        <v>1</v>
      </c>
      <c r="K8937" s="191"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9.68</v>
      </c>
      <c r="L8937" s="192" t="str">
        <f t="shared" si="139"/>
        <v>Beer2000</v>
      </c>
      <c r="M8937" s="191">
        <f>VLOOKUP(L8937,'Slope %'!C:D,2,0)</f>
        <v>0.1</v>
      </c>
    </row>
    <row r="8938" spans="1:13" x14ac:dyDescent="0.25">
      <c r="A8938">
        <v>861443</v>
      </c>
      <c r="B8938" s="58" t="s">
        <v>6989</v>
      </c>
      <c r="C8938" s="58" t="s">
        <v>410</v>
      </c>
      <c r="D8938" s="58" t="s">
        <v>717</v>
      </c>
      <c r="E8938" s="58">
        <v>2000</v>
      </c>
      <c r="F8938" s="58">
        <v>8</v>
      </c>
      <c r="G8938" s="59">
        <v>6.2</v>
      </c>
      <c r="H8938" s="58" t="s">
        <v>697</v>
      </c>
      <c r="I8938" s="59">
        <v>9.85</v>
      </c>
      <c r="J8938">
        <v>1</v>
      </c>
      <c r="K8938" s="191"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9.68</v>
      </c>
      <c r="L8938" s="192" t="str">
        <f t="shared" si="139"/>
        <v>Beer2000</v>
      </c>
      <c r="M8938" s="191">
        <f>VLOOKUP(L8938,'Slope %'!C:D,2,0)</f>
        <v>0.1</v>
      </c>
    </row>
    <row r="8939" spans="1:13" x14ac:dyDescent="0.25">
      <c r="A8939">
        <v>863472</v>
      </c>
      <c r="B8939" s="58" t="s">
        <v>6990</v>
      </c>
      <c r="C8939" s="58" t="s">
        <v>423</v>
      </c>
      <c r="D8939" s="58" t="s">
        <v>495</v>
      </c>
      <c r="E8939" s="58">
        <v>750</v>
      </c>
      <c r="F8939" s="58">
        <v>12</v>
      </c>
      <c r="G8939" s="59">
        <v>12.5</v>
      </c>
      <c r="H8939" s="58" t="s">
        <v>600</v>
      </c>
      <c r="I8939" s="59">
        <v>14.99</v>
      </c>
      <c r="J8939">
        <v>1</v>
      </c>
      <c r="K8939" s="191"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7.32</v>
      </c>
      <c r="L8939" s="192" t="str">
        <f t="shared" si="139"/>
        <v>Wine750</v>
      </c>
      <c r="M8939" s="191">
        <f>VLOOKUP(L8939,'Slope %'!C:D,2,0)</f>
        <v>0.1</v>
      </c>
    </row>
    <row r="8940" spans="1:13" x14ac:dyDescent="0.25">
      <c r="A8940">
        <v>864913</v>
      </c>
      <c r="B8940" s="58" t="s">
        <v>6991</v>
      </c>
      <c r="C8940" s="58" t="s">
        <v>423</v>
      </c>
      <c r="D8940" s="58" t="s">
        <v>602</v>
      </c>
      <c r="E8940" s="58">
        <v>750</v>
      </c>
      <c r="F8940" s="58">
        <v>12</v>
      </c>
      <c r="G8940" s="59">
        <v>13.5</v>
      </c>
      <c r="H8940" s="58" t="s">
        <v>425</v>
      </c>
      <c r="I8940" s="59">
        <v>18.989999999999998</v>
      </c>
      <c r="J8940">
        <v>1</v>
      </c>
      <c r="K8940" s="191"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7.9</v>
      </c>
      <c r="L8940" s="192" t="str">
        <f t="shared" si="139"/>
        <v>Wine750</v>
      </c>
      <c r="M8940" s="191">
        <f>VLOOKUP(L8940,'Slope %'!C:D,2,0)</f>
        <v>0.1</v>
      </c>
    </row>
    <row r="8941" spans="1:13" x14ac:dyDescent="0.25">
      <c r="A8941">
        <v>867077</v>
      </c>
      <c r="B8941" s="58" t="s">
        <v>6992</v>
      </c>
      <c r="C8941" s="58" t="s">
        <v>423</v>
      </c>
      <c r="D8941" s="58" t="s">
        <v>473</v>
      </c>
      <c r="E8941" s="58">
        <v>750</v>
      </c>
      <c r="F8941" s="58">
        <v>12</v>
      </c>
      <c r="G8941" s="59">
        <v>13</v>
      </c>
      <c r="H8941" s="58" t="s">
        <v>521</v>
      </c>
      <c r="I8941" s="59">
        <v>41.99</v>
      </c>
      <c r="J8941">
        <v>1</v>
      </c>
      <c r="K8941" s="191"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7.61</v>
      </c>
      <c r="L8941" s="192" t="str">
        <f t="shared" si="139"/>
        <v>Wine750</v>
      </c>
      <c r="M8941" s="191">
        <f>VLOOKUP(L8941,'Slope %'!C:D,2,0)</f>
        <v>0.1</v>
      </c>
    </row>
    <row r="8942" spans="1:13" x14ac:dyDescent="0.25">
      <c r="A8942">
        <v>867085</v>
      </c>
      <c r="B8942" s="58" t="s">
        <v>6993</v>
      </c>
      <c r="C8942" s="58" t="s">
        <v>423</v>
      </c>
      <c r="D8942" s="58" t="s">
        <v>436</v>
      </c>
      <c r="E8942" s="58">
        <v>750</v>
      </c>
      <c r="F8942" s="58">
        <v>12</v>
      </c>
      <c r="G8942" s="59">
        <v>13.5</v>
      </c>
      <c r="H8942" s="58" t="s">
        <v>1040</v>
      </c>
      <c r="I8942" s="59">
        <v>19.989999999999998</v>
      </c>
      <c r="J8942">
        <v>1</v>
      </c>
      <c r="K8942" s="191"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7.9</v>
      </c>
      <c r="L8942" s="192" t="str">
        <f t="shared" si="139"/>
        <v>Wine750</v>
      </c>
      <c r="M8942" s="191">
        <f>VLOOKUP(L8942,'Slope %'!C:D,2,0)</f>
        <v>0.1</v>
      </c>
    </row>
    <row r="8943" spans="1:13" x14ac:dyDescent="0.25">
      <c r="A8943">
        <v>868307</v>
      </c>
      <c r="B8943" s="58" t="s">
        <v>6994</v>
      </c>
      <c r="C8943" s="58" t="s">
        <v>423</v>
      </c>
      <c r="D8943" s="58" t="s">
        <v>538</v>
      </c>
      <c r="E8943" s="58">
        <v>750</v>
      </c>
      <c r="F8943" s="58">
        <v>12</v>
      </c>
      <c r="G8943" s="59">
        <v>13</v>
      </c>
      <c r="H8943" s="58" t="s">
        <v>421</v>
      </c>
      <c r="I8943" s="59">
        <v>37.99</v>
      </c>
      <c r="J8943">
        <v>1</v>
      </c>
      <c r="K8943" s="191"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7.61</v>
      </c>
      <c r="L8943" s="192" t="str">
        <f t="shared" si="139"/>
        <v>Wine750</v>
      </c>
      <c r="M8943" s="191">
        <f>VLOOKUP(L8943,'Slope %'!C:D,2,0)</f>
        <v>0.1</v>
      </c>
    </row>
    <row r="8944" spans="1:13" x14ac:dyDescent="0.25">
      <c r="A8944">
        <v>869768</v>
      </c>
      <c r="B8944" s="58" t="s">
        <v>6995</v>
      </c>
      <c r="C8944" s="58" t="s">
        <v>414</v>
      </c>
      <c r="D8944" s="58" t="s">
        <v>715</v>
      </c>
      <c r="E8944" s="58">
        <v>750</v>
      </c>
      <c r="F8944" s="58">
        <v>12</v>
      </c>
      <c r="G8944" s="59">
        <v>16</v>
      </c>
      <c r="H8944" s="58" t="s">
        <v>428</v>
      </c>
      <c r="I8944" s="59">
        <v>22.07</v>
      </c>
      <c r="J8944">
        <v>1</v>
      </c>
      <c r="K8944" s="191"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9.3699999999999992</v>
      </c>
      <c r="L8944" s="192" t="str">
        <f t="shared" si="139"/>
        <v>Spirits750</v>
      </c>
      <c r="M8944" s="191">
        <f>VLOOKUP(L8944,'Slope %'!C:D,2,0)</f>
        <v>7.0000000000000007E-2</v>
      </c>
    </row>
    <row r="8945" spans="1:13" x14ac:dyDescent="0.25">
      <c r="A8945">
        <v>870337</v>
      </c>
      <c r="B8945" s="58" t="s">
        <v>6996</v>
      </c>
      <c r="C8945" s="58" t="s">
        <v>423</v>
      </c>
      <c r="D8945" s="58" t="s">
        <v>467</v>
      </c>
      <c r="E8945" s="58">
        <v>750</v>
      </c>
      <c r="F8945" s="58">
        <v>12</v>
      </c>
      <c r="G8945" s="59">
        <v>12.5</v>
      </c>
      <c r="H8945" s="58" t="s">
        <v>471</v>
      </c>
      <c r="I8945" s="59">
        <v>23.99</v>
      </c>
      <c r="J8945">
        <v>1</v>
      </c>
      <c r="K8945" s="191"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7.32</v>
      </c>
      <c r="L8945" s="192" t="str">
        <f t="shared" si="139"/>
        <v>Wine750</v>
      </c>
      <c r="M8945" s="191">
        <f>VLOOKUP(L8945,'Slope %'!C:D,2,0)</f>
        <v>0.1</v>
      </c>
    </row>
    <row r="8946" spans="1:13" x14ac:dyDescent="0.25">
      <c r="A8946">
        <v>870568</v>
      </c>
      <c r="B8946" s="58" t="s">
        <v>6997</v>
      </c>
      <c r="C8946" s="58" t="s">
        <v>414</v>
      </c>
      <c r="D8946" s="58" t="s">
        <v>1757</v>
      </c>
      <c r="E8946" s="58">
        <v>500</v>
      </c>
      <c r="F8946" s="58">
        <v>6</v>
      </c>
      <c r="G8946" s="59">
        <v>40</v>
      </c>
      <c r="H8946" s="58" t="s">
        <v>496</v>
      </c>
      <c r="I8946" s="59">
        <v>139.99</v>
      </c>
      <c r="J8946">
        <v>1</v>
      </c>
      <c r="K8946" s="191"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16.55</v>
      </c>
      <c r="L8946" s="192" t="str">
        <f t="shared" si="139"/>
        <v>Spirits500</v>
      </c>
      <c r="M8946" s="191">
        <f>VLOOKUP(L8946,'Slope %'!C:D,2,0)</f>
        <v>7.0000000000000007E-2</v>
      </c>
    </row>
    <row r="8947" spans="1:13" x14ac:dyDescent="0.25">
      <c r="A8947">
        <v>870949</v>
      </c>
      <c r="B8947" s="58" t="s">
        <v>6998</v>
      </c>
      <c r="C8947" s="58" t="s">
        <v>423</v>
      </c>
      <c r="D8947" s="58" t="s">
        <v>436</v>
      </c>
      <c r="E8947" s="58">
        <v>750</v>
      </c>
      <c r="F8947" s="58">
        <v>12</v>
      </c>
      <c r="G8947" s="59">
        <v>15</v>
      </c>
      <c r="H8947" s="58" t="s">
        <v>591</v>
      </c>
      <c r="I8947" s="59">
        <v>30.99</v>
      </c>
      <c r="J8947">
        <v>1</v>
      </c>
      <c r="K8947" s="191"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8.7799999999999994</v>
      </c>
      <c r="L8947" s="192" t="str">
        <f t="shared" si="139"/>
        <v>Wine750</v>
      </c>
      <c r="M8947" s="191">
        <f>VLOOKUP(L8947,'Slope %'!C:D,2,0)</f>
        <v>0.1</v>
      </c>
    </row>
    <row r="8948" spans="1:13" x14ac:dyDescent="0.25">
      <c r="A8948">
        <v>871996</v>
      </c>
      <c r="B8948" s="58" t="s">
        <v>6999</v>
      </c>
      <c r="C8948" s="58" t="s">
        <v>414</v>
      </c>
      <c r="D8948" s="58" t="s">
        <v>549</v>
      </c>
      <c r="E8948" s="58">
        <v>1140</v>
      </c>
      <c r="F8948" s="58">
        <v>8</v>
      </c>
      <c r="G8948" s="59">
        <v>35</v>
      </c>
      <c r="H8948" s="58" t="s">
        <v>419</v>
      </c>
      <c r="I8948" s="59">
        <v>42.49</v>
      </c>
      <c r="J8948">
        <v>1</v>
      </c>
      <c r="K8948" s="191"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31.15</v>
      </c>
      <c r="L8948" s="192" t="str">
        <f t="shared" si="139"/>
        <v>Spirits1140</v>
      </c>
      <c r="M8948" s="191">
        <f>VLOOKUP(L8948,'Slope %'!C:D,2,0)</f>
        <v>0.05</v>
      </c>
    </row>
    <row r="8949" spans="1:13" x14ac:dyDescent="0.25">
      <c r="A8949">
        <v>873927</v>
      </c>
      <c r="B8949" s="58" t="s">
        <v>461</v>
      </c>
      <c r="C8949" s="58" t="s">
        <v>414</v>
      </c>
      <c r="D8949" s="58" t="s">
        <v>427</v>
      </c>
      <c r="E8949" s="58">
        <v>1140</v>
      </c>
      <c r="F8949" s="58">
        <v>12</v>
      </c>
      <c r="G8949" s="59">
        <v>40</v>
      </c>
      <c r="H8949" s="58" t="s">
        <v>428</v>
      </c>
      <c r="I8949" s="59">
        <v>38.99</v>
      </c>
      <c r="J8949">
        <v>1</v>
      </c>
      <c r="K8949" s="191"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35.6</v>
      </c>
      <c r="L8949" s="192" t="str">
        <f t="shared" si="139"/>
        <v>Spirits1140</v>
      </c>
      <c r="M8949" s="191">
        <f>VLOOKUP(L8949,'Slope %'!C:D,2,0)</f>
        <v>0.05</v>
      </c>
    </row>
    <row r="8950" spans="1:13" x14ac:dyDescent="0.25">
      <c r="A8950">
        <v>876201</v>
      </c>
      <c r="B8950" s="58" t="s">
        <v>7000</v>
      </c>
      <c r="C8950" s="58" t="s">
        <v>423</v>
      </c>
      <c r="D8950" s="58" t="s">
        <v>430</v>
      </c>
      <c r="E8950" s="58">
        <v>750</v>
      </c>
      <c r="F8950" s="58">
        <v>12</v>
      </c>
      <c r="G8950" s="59">
        <v>13</v>
      </c>
      <c r="H8950" s="58" t="s">
        <v>2442</v>
      </c>
      <c r="I8950" s="59">
        <v>14.95</v>
      </c>
      <c r="J8950">
        <v>1</v>
      </c>
      <c r="K8950" s="191"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7.61</v>
      </c>
      <c r="L8950" s="192" t="str">
        <f t="shared" si="139"/>
        <v>Wine750</v>
      </c>
      <c r="M8950" s="191">
        <f>VLOOKUP(L8950,'Slope %'!C:D,2,0)</f>
        <v>0.1</v>
      </c>
    </row>
    <row r="8951" spans="1:13" x14ac:dyDescent="0.25">
      <c r="A8951">
        <v>878702</v>
      </c>
      <c r="B8951" s="58" t="s">
        <v>7001</v>
      </c>
      <c r="C8951" s="58" t="s">
        <v>414</v>
      </c>
      <c r="D8951" s="58" t="s">
        <v>566</v>
      </c>
      <c r="E8951" s="58">
        <v>700</v>
      </c>
      <c r="F8951" s="58">
        <v>6</v>
      </c>
      <c r="G8951" s="59">
        <v>17</v>
      </c>
      <c r="H8951" s="58" t="s">
        <v>434</v>
      </c>
      <c r="I8951" s="59">
        <v>33.99</v>
      </c>
      <c r="J8951">
        <v>1</v>
      </c>
      <c r="K8951" s="191"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9.2899999999999991</v>
      </c>
      <c r="L8951" s="192" t="str">
        <f t="shared" si="139"/>
        <v>Spirits700</v>
      </c>
      <c r="M8951" s="191">
        <f>VLOOKUP(L8951,'Slope %'!C:D,2,0)</f>
        <v>7.0000000000000007E-2</v>
      </c>
    </row>
    <row r="8952" spans="1:13" x14ac:dyDescent="0.25">
      <c r="A8952">
        <v>881466</v>
      </c>
      <c r="B8952" s="58" t="s">
        <v>7002</v>
      </c>
      <c r="C8952" s="58" t="s">
        <v>414</v>
      </c>
      <c r="D8952" s="58" t="s">
        <v>715</v>
      </c>
      <c r="E8952" s="58">
        <v>750</v>
      </c>
      <c r="F8952" s="58">
        <v>12</v>
      </c>
      <c r="G8952" s="59">
        <v>35</v>
      </c>
      <c r="H8952" s="58" t="s">
        <v>421</v>
      </c>
      <c r="I8952" s="59">
        <v>24.99</v>
      </c>
      <c r="J8952">
        <v>1</v>
      </c>
      <c r="K8952" s="191"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20.49</v>
      </c>
      <c r="L8952" s="192" t="str">
        <f t="shared" si="139"/>
        <v>Spirits750</v>
      </c>
      <c r="M8952" s="191">
        <f>VLOOKUP(L8952,'Slope %'!C:D,2,0)</f>
        <v>7.0000000000000007E-2</v>
      </c>
    </row>
    <row r="8953" spans="1:13" x14ac:dyDescent="0.25">
      <c r="A8953">
        <v>881610</v>
      </c>
      <c r="B8953" s="58" t="s">
        <v>7003</v>
      </c>
      <c r="C8953" s="58" t="s">
        <v>414</v>
      </c>
      <c r="D8953" s="58" t="s">
        <v>1475</v>
      </c>
      <c r="E8953" s="58">
        <v>750</v>
      </c>
      <c r="F8953" s="58">
        <v>6</v>
      </c>
      <c r="G8953" s="59">
        <v>46</v>
      </c>
      <c r="H8953" s="58" t="s">
        <v>7004</v>
      </c>
      <c r="I8953" s="59">
        <v>114.67</v>
      </c>
      <c r="J8953">
        <v>1</v>
      </c>
      <c r="K8953" s="191"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26.93</v>
      </c>
      <c r="L8953" s="192" t="str">
        <f t="shared" si="139"/>
        <v>Spirits750</v>
      </c>
      <c r="M8953" s="191">
        <f>VLOOKUP(L8953,'Slope %'!C:D,2,0)</f>
        <v>7.0000000000000007E-2</v>
      </c>
    </row>
    <row r="8954" spans="1:13" x14ac:dyDescent="0.25">
      <c r="A8954">
        <v>883140</v>
      </c>
      <c r="B8954" s="58" t="s">
        <v>7005</v>
      </c>
      <c r="C8954" s="58" t="s">
        <v>423</v>
      </c>
      <c r="D8954" s="58" t="s">
        <v>476</v>
      </c>
      <c r="E8954" s="58">
        <v>750</v>
      </c>
      <c r="F8954" s="58">
        <v>12</v>
      </c>
      <c r="G8954" s="59">
        <v>13</v>
      </c>
      <c r="H8954" s="58" t="s">
        <v>451</v>
      </c>
      <c r="I8954" s="59">
        <v>12.99</v>
      </c>
      <c r="J8954">
        <v>1</v>
      </c>
      <c r="K8954" s="191"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7.61</v>
      </c>
      <c r="L8954" s="192" t="str">
        <f t="shared" si="139"/>
        <v>Wine750</v>
      </c>
      <c r="M8954" s="191">
        <f>VLOOKUP(L8954,'Slope %'!C:D,2,0)</f>
        <v>0.1</v>
      </c>
    </row>
    <row r="8955" spans="1:13" x14ac:dyDescent="0.25">
      <c r="A8955">
        <v>883322</v>
      </c>
      <c r="B8955" s="58" t="s">
        <v>7006</v>
      </c>
      <c r="C8955" s="58" t="s">
        <v>423</v>
      </c>
      <c r="D8955" s="58" t="s">
        <v>450</v>
      </c>
      <c r="E8955" s="58">
        <v>750</v>
      </c>
      <c r="F8955" s="58">
        <v>12</v>
      </c>
      <c r="G8955" s="59">
        <v>8</v>
      </c>
      <c r="H8955" s="58" t="s">
        <v>451</v>
      </c>
      <c r="I8955" s="59">
        <v>12.99</v>
      </c>
      <c r="J8955">
        <v>1</v>
      </c>
      <c r="K8955" s="191"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4.68</v>
      </c>
      <c r="L8955" s="192" t="str">
        <f t="shared" si="139"/>
        <v>Wine750</v>
      </c>
      <c r="M8955" s="191">
        <f>VLOOKUP(L8955,'Slope %'!C:D,2,0)</f>
        <v>0.1</v>
      </c>
    </row>
    <row r="8956" spans="1:13" x14ac:dyDescent="0.25">
      <c r="A8956">
        <v>883504</v>
      </c>
      <c r="B8956" s="58" t="s">
        <v>7007</v>
      </c>
      <c r="C8956" s="58" t="s">
        <v>423</v>
      </c>
      <c r="D8956" s="58" t="s">
        <v>495</v>
      </c>
      <c r="E8956" s="58">
        <v>750</v>
      </c>
      <c r="F8956" s="58">
        <v>12</v>
      </c>
      <c r="G8956" s="59">
        <v>13.5</v>
      </c>
      <c r="H8956" s="58" t="s">
        <v>451</v>
      </c>
      <c r="I8956" s="59">
        <v>12.99</v>
      </c>
      <c r="J8956">
        <v>1</v>
      </c>
      <c r="K8956" s="191"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7.9</v>
      </c>
      <c r="L8956" s="192" t="str">
        <f t="shared" si="139"/>
        <v>Wine750</v>
      </c>
      <c r="M8956" s="191">
        <f>VLOOKUP(L8956,'Slope %'!C:D,2,0)</f>
        <v>0.1</v>
      </c>
    </row>
    <row r="8957" spans="1:13" x14ac:dyDescent="0.25">
      <c r="A8957">
        <v>886846</v>
      </c>
      <c r="B8957" s="58" t="s">
        <v>7008</v>
      </c>
      <c r="C8957" s="58" t="s">
        <v>423</v>
      </c>
      <c r="D8957" s="58" t="s">
        <v>520</v>
      </c>
      <c r="E8957" s="58">
        <v>750</v>
      </c>
      <c r="F8957" s="58">
        <v>12</v>
      </c>
      <c r="G8957" s="59">
        <v>7.5</v>
      </c>
      <c r="H8957" s="58" t="s">
        <v>507</v>
      </c>
      <c r="I8957" s="59">
        <v>39.99</v>
      </c>
      <c r="J8957">
        <v>1</v>
      </c>
      <c r="K8957" s="191"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4.3899999999999997</v>
      </c>
      <c r="L8957" s="192" t="str">
        <f t="shared" si="139"/>
        <v>Wine750</v>
      </c>
      <c r="M8957" s="191">
        <f>VLOOKUP(L8957,'Slope %'!C:D,2,0)</f>
        <v>0.1</v>
      </c>
    </row>
    <row r="8958" spans="1:13" x14ac:dyDescent="0.25">
      <c r="A8958">
        <v>887083</v>
      </c>
      <c r="B8958" s="58" t="s">
        <v>7009</v>
      </c>
      <c r="C8958" s="58" t="s">
        <v>414</v>
      </c>
      <c r="D8958" s="58" t="s">
        <v>415</v>
      </c>
      <c r="E8958" s="58">
        <v>750</v>
      </c>
      <c r="F8958" s="58">
        <v>12</v>
      </c>
      <c r="G8958" s="59">
        <v>40</v>
      </c>
      <c r="H8958" s="58" t="s">
        <v>501</v>
      </c>
      <c r="I8958" s="59">
        <v>24.06</v>
      </c>
      <c r="J8958">
        <v>1</v>
      </c>
      <c r="K8958" s="191"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23.42</v>
      </c>
      <c r="L8958" s="192" t="str">
        <f t="shared" si="139"/>
        <v>Spirits750</v>
      </c>
      <c r="M8958" s="191">
        <f>VLOOKUP(L8958,'Slope %'!C:D,2,0)</f>
        <v>7.0000000000000007E-2</v>
      </c>
    </row>
    <row r="8959" spans="1:13" x14ac:dyDescent="0.25">
      <c r="A8959">
        <v>887307</v>
      </c>
      <c r="B8959" s="58" t="s">
        <v>7010</v>
      </c>
      <c r="C8959" s="58" t="s">
        <v>423</v>
      </c>
      <c r="D8959" s="58" t="s">
        <v>436</v>
      </c>
      <c r="E8959" s="58">
        <v>750</v>
      </c>
      <c r="F8959" s="58">
        <v>12</v>
      </c>
      <c r="G8959" s="59">
        <v>14.5</v>
      </c>
      <c r="H8959" s="58" t="s">
        <v>437</v>
      </c>
      <c r="I8959" s="59">
        <v>19.989999999999998</v>
      </c>
      <c r="J8959">
        <v>1</v>
      </c>
      <c r="K8959" s="191"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8.49</v>
      </c>
      <c r="L8959" s="192" t="str">
        <f t="shared" si="139"/>
        <v>Wine750</v>
      </c>
      <c r="M8959" s="191">
        <f>VLOOKUP(L8959,'Slope %'!C:D,2,0)</f>
        <v>0.1</v>
      </c>
    </row>
    <row r="8960" spans="1:13" x14ac:dyDescent="0.25">
      <c r="A8960">
        <v>887349</v>
      </c>
      <c r="B8960" s="58" t="s">
        <v>7011</v>
      </c>
      <c r="C8960" s="58" t="s">
        <v>423</v>
      </c>
      <c r="D8960" s="58" t="s">
        <v>465</v>
      </c>
      <c r="E8960" s="58">
        <v>750</v>
      </c>
      <c r="F8960" s="58">
        <v>12</v>
      </c>
      <c r="G8960" s="59">
        <v>13</v>
      </c>
      <c r="H8960" s="58" t="s">
        <v>421</v>
      </c>
      <c r="I8960" s="59">
        <v>19.989999999999998</v>
      </c>
      <c r="J8960">
        <v>1</v>
      </c>
      <c r="K8960" s="191"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7.61</v>
      </c>
      <c r="L8960" s="192" t="str">
        <f t="shared" si="139"/>
        <v>Wine750</v>
      </c>
      <c r="M8960" s="191">
        <f>VLOOKUP(L8960,'Slope %'!C:D,2,0)</f>
        <v>0.1</v>
      </c>
    </row>
    <row r="8961" spans="1:13" x14ac:dyDescent="0.25">
      <c r="A8961">
        <v>887395</v>
      </c>
      <c r="B8961" s="58" t="s">
        <v>7012</v>
      </c>
      <c r="C8961" s="58" t="s">
        <v>414</v>
      </c>
      <c r="D8961" s="58" t="s">
        <v>3087</v>
      </c>
      <c r="E8961" s="58">
        <v>375</v>
      </c>
      <c r="F8961" s="58">
        <v>20</v>
      </c>
      <c r="G8961" s="59">
        <v>12</v>
      </c>
      <c r="H8961" s="58" t="s">
        <v>684</v>
      </c>
      <c r="I8961" s="59">
        <v>11.39</v>
      </c>
      <c r="J8961">
        <v>1</v>
      </c>
      <c r="K8961" s="191"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3.99</v>
      </c>
      <c r="L8961" s="192" t="str">
        <f t="shared" si="139"/>
        <v>Spirits375</v>
      </c>
      <c r="M8961" s="191">
        <f>VLOOKUP(L8961,'Slope %'!C:D,2,0)</f>
        <v>0.1</v>
      </c>
    </row>
    <row r="8962" spans="1:13" x14ac:dyDescent="0.25">
      <c r="A8962">
        <v>887397</v>
      </c>
      <c r="B8962" s="58" t="s">
        <v>7013</v>
      </c>
      <c r="C8962" s="58" t="s">
        <v>414</v>
      </c>
      <c r="D8962" s="58" t="s">
        <v>3087</v>
      </c>
      <c r="E8962" s="58">
        <v>375</v>
      </c>
      <c r="F8962" s="58">
        <v>20</v>
      </c>
      <c r="G8962" s="59">
        <v>12</v>
      </c>
      <c r="H8962" s="58" t="s">
        <v>684</v>
      </c>
      <c r="I8962" s="59">
        <v>11.39</v>
      </c>
      <c r="J8962">
        <v>1</v>
      </c>
      <c r="K8962" s="191"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3.99</v>
      </c>
      <c r="L8962" s="192" t="str">
        <f t="shared" si="139"/>
        <v>Spirits375</v>
      </c>
      <c r="M8962" s="191">
        <f>VLOOKUP(L8962,'Slope %'!C:D,2,0)</f>
        <v>0.1</v>
      </c>
    </row>
    <row r="8963" spans="1:13" x14ac:dyDescent="0.25">
      <c r="A8963">
        <v>887968</v>
      </c>
      <c r="B8963" s="58" t="s">
        <v>1048</v>
      </c>
      <c r="C8963" s="58" t="s">
        <v>414</v>
      </c>
      <c r="D8963" s="58" t="s">
        <v>715</v>
      </c>
      <c r="E8963" s="58">
        <v>1140</v>
      </c>
      <c r="F8963" s="58">
        <v>12</v>
      </c>
      <c r="G8963" s="59">
        <v>35</v>
      </c>
      <c r="H8963" s="58" t="s">
        <v>428</v>
      </c>
      <c r="I8963" s="59">
        <v>33.299999999999997</v>
      </c>
      <c r="J8963">
        <v>1</v>
      </c>
      <c r="K8963" s="191"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31.15</v>
      </c>
      <c r="L8963" s="192" t="str">
        <f t="shared" ref="L8963:L9026" si="140">(_xlfn.CONCAT(C8963,E8963))</f>
        <v>Spirits1140</v>
      </c>
      <c r="M8963" s="191">
        <f>VLOOKUP(L8963,'Slope %'!C:D,2,0)</f>
        <v>0.05</v>
      </c>
    </row>
    <row r="8964" spans="1:13" x14ac:dyDescent="0.25">
      <c r="A8964">
        <v>887976</v>
      </c>
      <c r="B8964" s="58" t="s">
        <v>7014</v>
      </c>
      <c r="C8964" s="58" t="s">
        <v>423</v>
      </c>
      <c r="D8964" s="58" t="s">
        <v>436</v>
      </c>
      <c r="E8964" s="58">
        <v>750</v>
      </c>
      <c r="F8964" s="58">
        <v>12</v>
      </c>
      <c r="G8964" s="59">
        <v>10</v>
      </c>
      <c r="H8964" s="58" t="s">
        <v>539</v>
      </c>
      <c r="I8964" s="59">
        <v>19.03</v>
      </c>
      <c r="J8964">
        <v>1</v>
      </c>
      <c r="K8964" s="191"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5.86</v>
      </c>
      <c r="L8964" s="192" t="str">
        <f t="shared" si="140"/>
        <v>Wine750</v>
      </c>
      <c r="M8964" s="191">
        <f>VLOOKUP(L8964,'Slope %'!C:D,2,0)</f>
        <v>0.1</v>
      </c>
    </row>
    <row r="8965" spans="1:13" x14ac:dyDescent="0.25">
      <c r="A8965">
        <v>888412</v>
      </c>
      <c r="B8965" s="58" t="s">
        <v>5039</v>
      </c>
      <c r="C8965" s="58" t="s">
        <v>414</v>
      </c>
      <c r="D8965" s="58" t="s">
        <v>552</v>
      </c>
      <c r="E8965" s="58">
        <v>750</v>
      </c>
      <c r="F8965" s="58">
        <v>12</v>
      </c>
      <c r="G8965" s="59">
        <v>15</v>
      </c>
      <c r="H8965" s="58" t="s">
        <v>448</v>
      </c>
      <c r="I8965" s="59">
        <v>21.57</v>
      </c>
      <c r="J8965">
        <v>1</v>
      </c>
      <c r="K8965" s="191"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8.7799999999999994</v>
      </c>
      <c r="L8965" s="192" t="str">
        <f t="shared" si="140"/>
        <v>Spirits750</v>
      </c>
      <c r="M8965" s="191">
        <f>VLOOKUP(L8965,'Slope %'!C:D,2,0)</f>
        <v>7.0000000000000007E-2</v>
      </c>
    </row>
    <row r="8966" spans="1:13" x14ac:dyDescent="0.25">
      <c r="A8966">
        <v>888503</v>
      </c>
      <c r="B8966" s="58" t="s">
        <v>5039</v>
      </c>
      <c r="C8966" s="58" t="s">
        <v>414</v>
      </c>
      <c r="D8966" s="58" t="s">
        <v>552</v>
      </c>
      <c r="E8966" s="58">
        <v>375</v>
      </c>
      <c r="F8966" s="58">
        <v>24</v>
      </c>
      <c r="G8966" s="59">
        <v>15</v>
      </c>
      <c r="H8966" s="58" t="s">
        <v>448</v>
      </c>
      <c r="I8966" s="59">
        <v>12.72</v>
      </c>
      <c r="J8966">
        <v>1</v>
      </c>
      <c r="K8966" s="191"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4.99</v>
      </c>
      <c r="L8966" s="192" t="str">
        <f t="shared" si="140"/>
        <v>Spirits375</v>
      </c>
      <c r="M8966" s="191">
        <f>VLOOKUP(L8966,'Slope %'!C:D,2,0)</f>
        <v>0.1</v>
      </c>
    </row>
    <row r="8967" spans="1:13" x14ac:dyDescent="0.25">
      <c r="A8967">
        <v>889584</v>
      </c>
      <c r="B8967" s="58" t="s">
        <v>7015</v>
      </c>
      <c r="C8967" s="58" t="s">
        <v>423</v>
      </c>
      <c r="D8967" s="58" t="s">
        <v>436</v>
      </c>
      <c r="E8967" s="58">
        <v>750</v>
      </c>
      <c r="F8967" s="58">
        <v>12</v>
      </c>
      <c r="G8967" s="59">
        <v>14</v>
      </c>
      <c r="H8967" s="58" t="s">
        <v>434</v>
      </c>
      <c r="I8967" s="59">
        <v>21.99</v>
      </c>
      <c r="J8967">
        <v>1</v>
      </c>
      <c r="K8967" s="191"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8.1999999999999993</v>
      </c>
      <c r="L8967" s="192" t="str">
        <f t="shared" si="140"/>
        <v>Wine750</v>
      </c>
      <c r="M8967" s="191">
        <f>VLOOKUP(L8967,'Slope %'!C:D,2,0)</f>
        <v>0.1</v>
      </c>
    </row>
    <row r="8968" spans="1:13" x14ac:dyDescent="0.25">
      <c r="A8968">
        <v>889766</v>
      </c>
      <c r="B8968" s="58" t="s">
        <v>7016</v>
      </c>
      <c r="C8968" s="58" t="s">
        <v>423</v>
      </c>
      <c r="D8968" s="58" t="s">
        <v>787</v>
      </c>
      <c r="E8968" s="58">
        <v>750</v>
      </c>
      <c r="F8968" s="58">
        <v>6</v>
      </c>
      <c r="G8968" s="59">
        <v>12</v>
      </c>
      <c r="H8968" s="58" t="s">
        <v>434</v>
      </c>
      <c r="I8968" s="59">
        <v>89.99</v>
      </c>
      <c r="J8968">
        <v>1</v>
      </c>
      <c r="K8968" s="191"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7.03</v>
      </c>
      <c r="L8968" s="192" t="str">
        <f t="shared" si="140"/>
        <v>Wine750</v>
      </c>
      <c r="M8968" s="191">
        <f>VLOOKUP(L8968,'Slope %'!C:D,2,0)</f>
        <v>0.1</v>
      </c>
    </row>
    <row r="8969" spans="1:13" x14ac:dyDescent="0.25">
      <c r="A8969">
        <v>890657</v>
      </c>
      <c r="B8969" s="58" t="s">
        <v>7017</v>
      </c>
      <c r="C8969" s="58" t="s">
        <v>414</v>
      </c>
      <c r="D8969" s="58" t="s">
        <v>783</v>
      </c>
      <c r="E8969" s="58">
        <v>1140</v>
      </c>
      <c r="F8969" s="58">
        <v>12</v>
      </c>
      <c r="G8969" s="59">
        <v>40</v>
      </c>
      <c r="H8969" s="58" t="s">
        <v>784</v>
      </c>
      <c r="I8969" s="59">
        <v>36.99</v>
      </c>
      <c r="J8969">
        <v>1</v>
      </c>
      <c r="K8969" s="191"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35.6</v>
      </c>
      <c r="L8969" s="192" t="str">
        <f t="shared" si="140"/>
        <v>Spirits1140</v>
      </c>
      <c r="M8969" s="191">
        <f>VLOOKUP(L8969,'Slope %'!C:D,2,0)</f>
        <v>0.05</v>
      </c>
    </row>
    <row r="8970" spans="1:13" x14ac:dyDescent="0.25">
      <c r="A8970">
        <v>892315</v>
      </c>
      <c r="B8970" s="58" t="s">
        <v>7018</v>
      </c>
      <c r="C8970" s="58" t="s">
        <v>423</v>
      </c>
      <c r="D8970" s="58" t="s">
        <v>467</v>
      </c>
      <c r="E8970" s="58">
        <v>750</v>
      </c>
      <c r="F8970" s="58">
        <v>12</v>
      </c>
      <c r="G8970" s="59">
        <v>11.5</v>
      </c>
      <c r="H8970" s="58" t="s">
        <v>425</v>
      </c>
      <c r="I8970" s="59">
        <v>7.16</v>
      </c>
      <c r="J8970">
        <v>1</v>
      </c>
      <c r="K8970" s="191"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6.73</v>
      </c>
      <c r="L8970" s="192" t="str">
        <f t="shared" si="140"/>
        <v>Wine750</v>
      </c>
      <c r="M8970" s="191">
        <f>VLOOKUP(L8970,'Slope %'!C:D,2,0)</f>
        <v>0.1</v>
      </c>
    </row>
    <row r="8971" spans="1:13" x14ac:dyDescent="0.25">
      <c r="A8971">
        <v>892380</v>
      </c>
      <c r="B8971" s="58" t="s">
        <v>7019</v>
      </c>
      <c r="C8971" s="58" t="s">
        <v>414</v>
      </c>
      <c r="D8971" s="58" t="s">
        <v>415</v>
      </c>
      <c r="E8971" s="58">
        <v>750</v>
      </c>
      <c r="F8971" s="58">
        <v>12</v>
      </c>
      <c r="G8971" s="59">
        <v>40</v>
      </c>
      <c r="H8971" s="58" t="s">
        <v>416</v>
      </c>
      <c r="I8971" s="59">
        <v>34.42</v>
      </c>
      <c r="J8971">
        <v>1</v>
      </c>
      <c r="K8971" s="191"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23.42</v>
      </c>
      <c r="L8971" s="192" t="str">
        <f t="shared" si="140"/>
        <v>Spirits750</v>
      </c>
      <c r="M8971" s="191">
        <f>VLOOKUP(L8971,'Slope %'!C:D,2,0)</f>
        <v>7.0000000000000007E-2</v>
      </c>
    </row>
    <row r="8972" spans="1:13" x14ac:dyDescent="0.25">
      <c r="A8972">
        <v>892851</v>
      </c>
      <c r="B8972" s="58" t="s">
        <v>7020</v>
      </c>
      <c r="C8972" s="58" t="s">
        <v>423</v>
      </c>
      <c r="D8972" s="58" t="s">
        <v>424</v>
      </c>
      <c r="E8972" s="58">
        <v>750</v>
      </c>
      <c r="F8972" s="58">
        <v>12</v>
      </c>
      <c r="G8972" s="59">
        <v>7</v>
      </c>
      <c r="H8972" s="58" t="s">
        <v>425</v>
      </c>
      <c r="I8972" s="59">
        <v>7.16</v>
      </c>
      <c r="J8972">
        <v>1</v>
      </c>
      <c r="K8972" s="191"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4.0999999999999996</v>
      </c>
      <c r="L8972" s="192" t="str">
        <f t="shared" si="140"/>
        <v>Wine750</v>
      </c>
      <c r="M8972" s="191">
        <f>VLOOKUP(L8972,'Slope %'!C:D,2,0)</f>
        <v>0.1</v>
      </c>
    </row>
    <row r="8973" spans="1:13" x14ac:dyDescent="0.25">
      <c r="A8973">
        <v>892943</v>
      </c>
      <c r="B8973" s="58" t="s">
        <v>7020</v>
      </c>
      <c r="C8973" s="58" t="s">
        <v>423</v>
      </c>
      <c r="D8973" s="58" t="s">
        <v>424</v>
      </c>
      <c r="E8973" s="58">
        <v>1500</v>
      </c>
      <c r="F8973" s="58">
        <v>6</v>
      </c>
      <c r="G8973" s="59">
        <v>7</v>
      </c>
      <c r="H8973" s="58" t="s">
        <v>425</v>
      </c>
      <c r="I8973" s="59">
        <v>12.7</v>
      </c>
      <c r="J8973">
        <v>1</v>
      </c>
      <c r="K8973" s="191"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8.1999999999999993</v>
      </c>
      <c r="L8973" s="192" t="str">
        <f t="shared" si="140"/>
        <v>Wine1500</v>
      </c>
      <c r="M8973" s="191">
        <f>VLOOKUP(L8973,'Slope %'!C:D,2,0)</f>
        <v>7.0000000000000007E-2</v>
      </c>
    </row>
    <row r="8974" spans="1:13" x14ac:dyDescent="0.25">
      <c r="A8974">
        <v>893032</v>
      </c>
      <c r="B8974" s="58" t="s">
        <v>782</v>
      </c>
      <c r="C8974" s="58" t="s">
        <v>414</v>
      </c>
      <c r="D8974" s="58" t="s">
        <v>783</v>
      </c>
      <c r="E8974" s="58">
        <v>1140</v>
      </c>
      <c r="F8974" s="58">
        <v>12</v>
      </c>
      <c r="G8974" s="59">
        <v>40</v>
      </c>
      <c r="H8974" s="58" t="s">
        <v>428</v>
      </c>
      <c r="I8974" s="59">
        <v>36.04</v>
      </c>
      <c r="J8974">
        <v>1</v>
      </c>
      <c r="K8974" s="191"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35.6</v>
      </c>
      <c r="L8974" s="192" t="str">
        <f t="shared" si="140"/>
        <v>Spirits1140</v>
      </c>
      <c r="M8974" s="191">
        <f>VLOOKUP(L8974,'Slope %'!C:D,2,0)</f>
        <v>0.05</v>
      </c>
    </row>
    <row r="8975" spans="1:13" x14ac:dyDescent="0.25">
      <c r="A8975">
        <v>893214</v>
      </c>
      <c r="B8975" s="58" t="s">
        <v>6516</v>
      </c>
      <c r="C8975" s="58" t="s">
        <v>423</v>
      </c>
      <c r="D8975" s="58" t="s">
        <v>473</v>
      </c>
      <c r="E8975" s="58">
        <v>750</v>
      </c>
      <c r="F8975" s="58">
        <v>12</v>
      </c>
      <c r="G8975" s="59">
        <v>11.5</v>
      </c>
      <c r="H8975" s="58" t="s">
        <v>474</v>
      </c>
      <c r="I8975" s="59">
        <v>8.65</v>
      </c>
      <c r="J8975">
        <v>1</v>
      </c>
      <c r="K8975" s="191"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6.73</v>
      </c>
      <c r="L8975" s="192" t="str">
        <f t="shared" si="140"/>
        <v>Wine750</v>
      </c>
      <c r="M8975" s="191">
        <f>VLOOKUP(L8975,'Slope %'!C:D,2,0)</f>
        <v>0.1</v>
      </c>
    </row>
    <row r="8976" spans="1:13" x14ac:dyDescent="0.25">
      <c r="A8976">
        <v>893289</v>
      </c>
      <c r="B8976" s="58" t="s">
        <v>7021</v>
      </c>
      <c r="C8976" s="58" t="s">
        <v>423</v>
      </c>
      <c r="D8976" s="58" t="s">
        <v>476</v>
      </c>
      <c r="E8976" s="58">
        <v>750</v>
      </c>
      <c r="F8976" s="58">
        <v>12</v>
      </c>
      <c r="G8976" s="59">
        <v>12.5</v>
      </c>
      <c r="H8976" s="58" t="s">
        <v>425</v>
      </c>
      <c r="I8976" s="59">
        <v>11.99</v>
      </c>
      <c r="J8976">
        <v>1</v>
      </c>
      <c r="K8976" s="191"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7.32</v>
      </c>
      <c r="L8976" s="192" t="str">
        <f t="shared" si="140"/>
        <v>Wine750</v>
      </c>
      <c r="M8976" s="191">
        <f>VLOOKUP(L8976,'Slope %'!C:D,2,0)</f>
        <v>0.1</v>
      </c>
    </row>
    <row r="8977" spans="1:13" x14ac:dyDescent="0.25">
      <c r="A8977">
        <v>893305</v>
      </c>
      <c r="B8977" s="58" t="s">
        <v>7022</v>
      </c>
      <c r="C8977" s="58" t="s">
        <v>423</v>
      </c>
      <c r="D8977" s="58" t="s">
        <v>436</v>
      </c>
      <c r="E8977" s="58">
        <v>750</v>
      </c>
      <c r="F8977" s="58">
        <v>12</v>
      </c>
      <c r="G8977" s="59">
        <v>12.5</v>
      </c>
      <c r="H8977" s="58" t="s">
        <v>474</v>
      </c>
      <c r="I8977" s="59">
        <v>8.76</v>
      </c>
      <c r="J8977">
        <v>1</v>
      </c>
      <c r="K8977" s="191"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7.32</v>
      </c>
      <c r="L8977" s="192" t="str">
        <f t="shared" si="140"/>
        <v>Wine750</v>
      </c>
      <c r="M8977" s="191">
        <f>VLOOKUP(L8977,'Slope %'!C:D,2,0)</f>
        <v>0.1</v>
      </c>
    </row>
    <row r="8978" spans="1:13" x14ac:dyDescent="0.25">
      <c r="A8978">
        <v>893479</v>
      </c>
      <c r="B8978" s="58" t="s">
        <v>7023</v>
      </c>
      <c r="C8978" s="58" t="s">
        <v>414</v>
      </c>
      <c r="D8978" s="58" t="s">
        <v>2797</v>
      </c>
      <c r="E8978" s="58">
        <v>750</v>
      </c>
      <c r="F8978" s="58">
        <v>12</v>
      </c>
      <c r="G8978" s="59">
        <v>17</v>
      </c>
      <c r="H8978" s="58" t="s">
        <v>1076</v>
      </c>
      <c r="I8978" s="59">
        <v>24.99</v>
      </c>
      <c r="J8978">
        <v>1</v>
      </c>
      <c r="K8978" s="191"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9.9499999999999993</v>
      </c>
      <c r="L8978" s="192" t="str">
        <f t="shared" si="140"/>
        <v>Spirits750</v>
      </c>
      <c r="M8978" s="191">
        <f>VLOOKUP(L8978,'Slope %'!C:D,2,0)</f>
        <v>7.0000000000000007E-2</v>
      </c>
    </row>
    <row r="8979" spans="1:13" x14ac:dyDescent="0.25">
      <c r="A8979">
        <v>893487</v>
      </c>
      <c r="B8979" s="58" t="s">
        <v>7024</v>
      </c>
      <c r="C8979" s="58" t="s">
        <v>423</v>
      </c>
      <c r="D8979" s="58" t="s">
        <v>495</v>
      </c>
      <c r="E8979" s="58">
        <v>1500</v>
      </c>
      <c r="F8979" s="58">
        <v>6</v>
      </c>
      <c r="G8979" s="59">
        <v>11.5</v>
      </c>
      <c r="H8979" s="58" t="s">
        <v>425</v>
      </c>
      <c r="I8979" s="59">
        <v>16.3</v>
      </c>
      <c r="J8979">
        <v>1</v>
      </c>
      <c r="K8979" s="191"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13.47</v>
      </c>
      <c r="L8979" s="192" t="str">
        <f t="shared" si="140"/>
        <v>Wine1500</v>
      </c>
      <c r="M8979" s="191">
        <f>VLOOKUP(L8979,'Slope %'!C:D,2,0)</f>
        <v>7.0000000000000007E-2</v>
      </c>
    </row>
    <row r="8980" spans="1:13" x14ac:dyDescent="0.25">
      <c r="A8980">
        <v>893560</v>
      </c>
      <c r="B8980" s="58" t="s">
        <v>7025</v>
      </c>
      <c r="C8980" s="58" t="s">
        <v>414</v>
      </c>
      <c r="D8980" s="58" t="s">
        <v>715</v>
      </c>
      <c r="E8980" s="58">
        <v>750</v>
      </c>
      <c r="F8980" s="58">
        <v>12</v>
      </c>
      <c r="G8980" s="59">
        <v>17</v>
      </c>
      <c r="H8980" s="58" t="s">
        <v>1076</v>
      </c>
      <c r="I8980" s="59">
        <v>23.99</v>
      </c>
      <c r="J8980">
        <v>1</v>
      </c>
      <c r="K8980" s="191"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9.9499999999999993</v>
      </c>
      <c r="L8980" s="192" t="str">
        <f t="shared" si="140"/>
        <v>Spirits750</v>
      </c>
      <c r="M8980" s="191">
        <f>VLOOKUP(L8980,'Slope %'!C:D,2,0)</f>
        <v>7.0000000000000007E-2</v>
      </c>
    </row>
    <row r="8981" spans="1:13" x14ac:dyDescent="0.25">
      <c r="A8981">
        <v>893578</v>
      </c>
      <c r="B8981" s="58" t="s">
        <v>7026</v>
      </c>
      <c r="C8981" s="58" t="s">
        <v>423</v>
      </c>
      <c r="D8981" s="58" t="s">
        <v>450</v>
      </c>
      <c r="E8981" s="58">
        <v>1500</v>
      </c>
      <c r="F8981" s="58">
        <v>6</v>
      </c>
      <c r="G8981" s="59">
        <v>10</v>
      </c>
      <c r="H8981" s="58" t="s">
        <v>425</v>
      </c>
      <c r="I8981" s="59">
        <v>15.44</v>
      </c>
      <c r="J8981">
        <v>1</v>
      </c>
      <c r="K8981" s="191"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11.71</v>
      </c>
      <c r="L8981" s="192" t="str">
        <f t="shared" si="140"/>
        <v>Wine1500</v>
      </c>
      <c r="M8981" s="191">
        <f>VLOOKUP(L8981,'Slope %'!C:D,2,0)</f>
        <v>7.0000000000000007E-2</v>
      </c>
    </row>
    <row r="8982" spans="1:13" x14ac:dyDescent="0.25">
      <c r="A8982">
        <v>893669</v>
      </c>
      <c r="B8982" s="58" t="s">
        <v>7027</v>
      </c>
      <c r="C8982" s="58" t="s">
        <v>423</v>
      </c>
      <c r="D8982" s="58" t="s">
        <v>473</v>
      </c>
      <c r="E8982" s="58">
        <v>1500</v>
      </c>
      <c r="F8982" s="58">
        <v>6</v>
      </c>
      <c r="G8982" s="59">
        <v>11.5</v>
      </c>
      <c r="H8982" s="58" t="s">
        <v>425</v>
      </c>
      <c r="I8982" s="59">
        <v>15.89</v>
      </c>
      <c r="J8982">
        <v>1</v>
      </c>
      <c r="K8982" s="191"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13.47</v>
      </c>
      <c r="L8982" s="192" t="str">
        <f t="shared" si="140"/>
        <v>Wine1500</v>
      </c>
      <c r="M8982" s="191">
        <f>VLOOKUP(L8982,'Slope %'!C:D,2,0)</f>
        <v>7.0000000000000007E-2</v>
      </c>
    </row>
    <row r="8983" spans="1:13" x14ac:dyDescent="0.25">
      <c r="A8983">
        <v>893750</v>
      </c>
      <c r="B8983" s="58" t="s">
        <v>1586</v>
      </c>
      <c r="C8983" s="58" t="s">
        <v>414</v>
      </c>
      <c r="D8983" s="58" t="s">
        <v>488</v>
      </c>
      <c r="E8983" s="58">
        <v>750</v>
      </c>
      <c r="F8983" s="58">
        <v>12</v>
      </c>
      <c r="G8983" s="59">
        <v>40</v>
      </c>
      <c r="H8983" s="58" t="s">
        <v>416</v>
      </c>
      <c r="I8983" s="59">
        <v>24.49</v>
      </c>
      <c r="J8983">
        <v>1</v>
      </c>
      <c r="K8983" s="191"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23.42</v>
      </c>
      <c r="L8983" s="192" t="str">
        <f t="shared" si="140"/>
        <v>Spirits750</v>
      </c>
      <c r="M8983" s="191">
        <f>VLOOKUP(L8983,'Slope %'!C:D,2,0)</f>
        <v>7.0000000000000007E-2</v>
      </c>
    </row>
    <row r="8984" spans="1:13" x14ac:dyDescent="0.25">
      <c r="A8984">
        <v>893834</v>
      </c>
      <c r="B8984" s="58" t="s">
        <v>7028</v>
      </c>
      <c r="C8984" s="58" t="s">
        <v>414</v>
      </c>
      <c r="D8984" s="58" t="s">
        <v>533</v>
      </c>
      <c r="E8984" s="58">
        <v>750</v>
      </c>
      <c r="F8984" s="58">
        <v>12</v>
      </c>
      <c r="G8984" s="59">
        <v>21</v>
      </c>
      <c r="H8984" s="58" t="s">
        <v>1076</v>
      </c>
      <c r="I8984" s="59">
        <v>24.99</v>
      </c>
      <c r="J8984">
        <v>1</v>
      </c>
      <c r="K8984" s="191"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12.3</v>
      </c>
      <c r="L8984" s="192" t="str">
        <f t="shared" si="140"/>
        <v>Spirits750</v>
      </c>
      <c r="M8984" s="191">
        <f>VLOOKUP(L8984,'Slope %'!C:D,2,0)</f>
        <v>7.0000000000000007E-2</v>
      </c>
    </row>
    <row r="8985" spans="1:13" x14ac:dyDescent="0.25">
      <c r="A8985">
        <v>893842</v>
      </c>
      <c r="B8985" s="58" t="s">
        <v>988</v>
      </c>
      <c r="C8985" s="58" t="s">
        <v>414</v>
      </c>
      <c r="D8985" s="58" t="s">
        <v>418</v>
      </c>
      <c r="E8985" s="58">
        <v>1140</v>
      </c>
      <c r="F8985" s="58">
        <v>8</v>
      </c>
      <c r="G8985" s="59">
        <v>40</v>
      </c>
      <c r="H8985" s="58" t="s">
        <v>416</v>
      </c>
      <c r="I8985" s="59">
        <v>36.99</v>
      </c>
      <c r="J8985">
        <v>1</v>
      </c>
      <c r="K8985" s="191"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35.6</v>
      </c>
      <c r="L8985" s="192" t="str">
        <f t="shared" si="140"/>
        <v>Spirits1140</v>
      </c>
      <c r="M8985" s="191">
        <f>VLOOKUP(L8985,'Slope %'!C:D,2,0)</f>
        <v>0.05</v>
      </c>
    </row>
    <row r="8986" spans="1:13" x14ac:dyDescent="0.25">
      <c r="A8986">
        <v>894204</v>
      </c>
      <c r="B8986" s="58" t="s">
        <v>7029</v>
      </c>
      <c r="C8986" s="58" t="s">
        <v>423</v>
      </c>
      <c r="D8986" s="58" t="s">
        <v>436</v>
      </c>
      <c r="E8986" s="58">
        <v>4000</v>
      </c>
      <c r="F8986" s="58">
        <v>4</v>
      </c>
      <c r="G8986" s="59">
        <v>12</v>
      </c>
      <c r="H8986" s="58" t="s">
        <v>425</v>
      </c>
      <c r="I8986" s="59">
        <v>37.93</v>
      </c>
      <c r="J8986">
        <v>1</v>
      </c>
      <c r="K8986" s="191"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31.2</v>
      </c>
      <c r="L8986" s="192" t="str">
        <f t="shared" si="140"/>
        <v>Wine4000</v>
      </c>
      <c r="M8986" s="191">
        <f>VLOOKUP(L8986,'Slope %'!C:D,2,0)</f>
        <v>0.05</v>
      </c>
    </row>
    <row r="8987" spans="1:13" x14ac:dyDescent="0.25">
      <c r="A8987">
        <v>894295</v>
      </c>
      <c r="B8987" s="58" t="s">
        <v>7030</v>
      </c>
      <c r="C8987" s="58" t="s">
        <v>423</v>
      </c>
      <c r="D8987" s="58" t="s">
        <v>495</v>
      </c>
      <c r="E8987" s="58">
        <v>4000</v>
      </c>
      <c r="F8987" s="58">
        <v>4</v>
      </c>
      <c r="G8987" s="59">
        <v>12</v>
      </c>
      <c r="H8987" s="58" t="s">
        <v>425</v>
      </c>
      <c r="I8987" s="59">
        <v>37.93</v>
      </c>
      <c r="J8987">
        <v>1</v>
      </c>
      <c r="K8987" s="191"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31.2</v>
      </c>
      <c r="L8987" s="192" t="str">
        <f t="shared" si="140"/>
        <v>Wine4000</v>
      </c>
      <c r="M8987" s="191">
        <f>VLOOKUP(L8987,'Slope %'!C:D,2,0)</f>
        <v>0.05</v>
      </c>
    </row>
    <row r="8988" spans="1:13" x14ac:dyDescent="0.25">
      <c r="A8988">
        <v>894386</v>
      </c>
      <c r="B8988" s="58" t="s">
        <v>7031</v>
      </c>
      <c r="C8988" s="58" t="s">
        <v>423</v>
      </c>
      <c r="D8988" s="58" t="s">
        <v>473</v>
      </c>
      <c r="E8988" s="58">
        <v>4000</v>
      </c>
      <c r="F8988" s="58">
        <v>4</v>
      </c>
      <c r="G8988" s="59">
        <v>12.5</v>
      </c>
      <c r="H8988" s="58" t="s">
        <v>425</v>
      </c>
      <c r="I8988" s="59">
        <v>32.909999999999997</v>
      </c>
      <c r="J8988">
        <v>1</v>
      </c>
      <c r="K8988" s="191"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32.51</v>
      </c>
      <c r="L8988" s="192" t="str">
        <f t="shared" si="140"/>
        <v>Wine4000</v>
      </c>
      <c r="M8988" s="191">
        <f>VLOOKUP(L8988,'Slope %'!C:D,2,0)</f>
        <v>0.05</v>
      </c>
    </row>
    <row r="8989" spans="1:13" x14ac:dyDescent="0.25">
      <c r="A8989">
        <v>894725</v>
      </c>
      <c r="B8989" s="58" t="s">
        <v>6387</v>
      </c>
      <c r="C8989" s="58" t="s">
        <v>423</v>
      </c>
      <c r="D8989" s="58" t="s">
        <v>538</v>
      </c>
      <c r="E8989" s="58">
        <v>1500</v>
      </c>
      <c r="F8989" s="58">
        <v>6</v>
      </c>
      <c r="G8989" s="59">
        <v>14.3</v>
      </c>
      <c r="H8989" s="58" t="s">
        <v>445</v>
      </c>
      <c r="I8989" s="59">
        <v>34.99</v>
      </c>
      <c r="J8989">
        <v>1</v>
      </c>
      <c r="K8989" s="191"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16.75</v>
      </c>
      <c r="L8989" s="192" t="str">
        <f t="shared" si="140"/>
        <v>Wine1500</v>
      </c>
      <c r="M8989" s="191">
        <f>VLOOKUP(L8989,'Slope %'!C:D,2,0)</f>
        <v>7.0000000000000007E-2</v>
      </c>
    </row>
    <row r="8990" spans="1:13" x14ac:dyDescent="0.25">
      <c r="A8990">
        <v>895177</v>
      </c>
      <c r="B8990" s="58" t="s">
        <v>6316</v>
      </c>
      <c r="C8990" s="58" t="s">
        <v>423</v>
      </c>
      <c r="D8990" s="58" t="s">
        <v>467</v>
      </c>
      <c r="E8990" s="58">
        <v>4000</v>
      </c>
      <c r="F8990" s="58">
        <v>4</v>
      </c>
      <c r="G8990" s="59">
        <v>11.5</v>
      </c>
      <c r="H8990" s="58" t="s">
        <v>425</v>
      </c>
      <c r="I8990" s="59">
        <v>30.59</v>
      </c>
      <c r="J8990">
        <v>1</v>
      </c>
      <c r="K8990" s="191"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29.9</v>
      </c>
      <c r="L8990" s="192" t="str">
        <f t="shared" si="140"/>
        <v>Wine4000</v>
      </c>
      <c r="M8990" s="191">
        <f>VLOOKUP(L8990,'Slope %'!C:D,2,0)</f>
        <v>0.05</v>
      </c>
    </row>
    <row r="8991" spans="1:13" x14ac:dyDescent="0.25">
      <c r="A8991">
        <v>895300</v>
      </c>
      <c r="B8991" s="58" t="s">
        <v>5902</v>
      </c>
      <c r="C8991" s="58" t="s">
        <v>414</v>
      </c>
      <c r="D8991" s="58" t="s">
        <v>715</v>
      </c>
      <c r="E8991" s="58">
        <v>750</v>
      </c>
      <c r="F8991" s="58">
        <v>12</v>
      </c>
      <c r="G8991" s="59">
        <v>15</v>
      </c>
      <c r="H8991" s="58" t="s">
        <v>448</v>
      </c>
      <c r="I8991" s="59">
        <v>23.37</v>
      </c>
      <c r="J8991">
        <v>1</v>
      </c>
      <c r="K8991" s="191"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8.7799999999999994</v>
      </c>
      <c r="L8991" s="192" t="str">
        <f t="shared" si="140"/>
        <v>Spirits750</v>
      </c>
      <c r="M8991" s="191">
        <f>VLOOKUP(L8991,'Slope %'!C:D,2,0)</f>
        <v>7.0000000000000007E-2</v>
      </c>
    </row>
    <row r="8992" spans="1:13" x14ac:dyDescent="0.25">
      <c r="A8992">
        <v>896237</v>
      </c>
      <c r="B8992" s="58" t="s">
        <v>7032</v>
      </c>
      <c r="C8992" s="58" t="s">
        <v>414</v>
      </c>
      <c r="D8992" s="58" t="s">
        <v>415</v>
      </c>
      <c r="E8992" s="58">
        <v>750</v>
      </c>
      <c r="F8992" s="58">
        <v>6</v>
      </c>
      <c r="G8992" s="59">
        <v>56.3</v>
      </c>
      <c r="H8992" s="58" t="s">
        <v>496</v>
      </c>
      <c r="I8992" s="59">
        <v>59.99</v>
      </c>
      <c r="J8992">
        <v>1</v>
      </c>
      <c r="K8992" s="191"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32.97</v>
      </c>
      <c r="L8992" s="192" t="str">
        <f t="shared" si="140"/>
        <v>Spirits750</v>
      </c>
      <c r="M8992" s="191">
        <f>VLOOKUP(L8992,'Slope %'!C:D,2,0)</f>
        <v>7.0000000000000007E-2</v>
      </c>
    </row>
    <row r="8993" spans="1:13" x14ac:dyDescent="0.25">
      <c r="A8993">
        <v>896811</v>
      </c>
      <c r="B8993" s="58" t="s">
        <v>1847</v>
      </c>
      <c r="C8993" s="58" t="s">
        <v>414</v>
      </c>
      <c r="D8993" s="58" t="s">
        <v>418</v>
      </c>
      <c r="E8993" s="58">
        <v>750</v>
      </c>
      <c r="F8993" s="58">
        <v>12</v>
      </c>
      <c r="G8993" s="59">
        <v>40</v>
      </c>
      <c r="H8993" s="58" t="s">
        <v>448</v>
      </c>
      <c r="I8993" s="59">
        <v>37.99</v>
      </c>
      <c r="J8993">
        <v>1</v>
      </c>
      <c r="K8993" s="191"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23.42</v>
      </c>
      <c r="L8993" s="192" t="str">
        <f t="shared" si="140"/>
        <v>Spirits750</v>
      </c>
      <c r="M8993" s="191">
        <f>VLOOKUP(L8993,'Slope %'!C:D,2,0)</f>
        <v>7.0000000000000007E-2</v>
      </c>
    </row>
    <row r="8994" spans="1:13" x14ac:dyDescent="0.25">
      <c r="A8994">
        <v>896845</v>
      </c>
      <c r="B8994" s="58" t="s">
        <v>7033</v>
      </c>
      <c r="C8994" s="58" t="s">
        <v>423</v>
      </c>
      <c r="D8994" s="58" t="s">
        <v>476</v>
      </c>
      <c r="E8994" s="58">
        <v>1500</v>
      </c>
      <c r="F8994" s="58">
        <v>6</v>
      </c>
      <c r="G8994" s="59">
        <v>11.5</v>
      </c>
      <c r="H8994" s="58" t="s">
        <v>425</v>
      </c>
      <c r="I8994" s="59">
        <v>16.010000000000002</v>
      </c>
      <c r="J8994">
        <v>1</v>
      </c>
      <c r="K8994" s="191"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13.47</v>
      </c>
      <c r="L8994" s="192" t="str">
        <f t="shared" si="140"/>
        <v>Wine1500</v>
      </c>
      <c r="M8994" s="191">
        <f>VLOOKUP(L8994,'Slope %'!C:D,2,0)</f>
        <v>7.0000000000000007E-2</v>
      </c>
    </row>
    <row r="8995" spans="1:13" x14ac:dyDescent="0.25">
      <c r="A8995">
        <v>897603</v>
      </c>
      <c r="B8995" s="58" t="s">
        <v>7034</v>
      </c>
      <c r="C8995" s="58" t="s">
        <v>414</v>
      </c>
      <c r="D8995" s="58" t="s">
        <v>415</v>
      </c>
      <c r="E8995" s="58">
        <v>750</v>
      </c>
      <c r="F8995" s="58">
        <v>12</v>
      </c>
      <c r="G8995" s="59">
        <v>40</v>
      </c>
      <c r="H8995" s="58" t="s">
        <v>416</v>
      </c>
      <c r="I8995" s="59">
        <v>32.89</v>
      </c>
      <c r="J8995">
        <v>1</v>
      </c>
      <c r="K8995" s="191"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23.42</v>
      </c>
      <c r="L8995" s="192" t="str">
        <f t="shared" si="140"/>
        <v>Spirits750</v>
      </c>
      <c r="M8995" s="191">
        <f>VLOOKUP(L8995,'Slope %'!C:D,2,0)</f>
        <v>7.0000000000000007E-2</v>
      </c>
    </row>
    <row r="8996" spans="1:13" x14ac:dyDescent="0.25">
      <c r="A8996">
        <v>897801</v>
      </c>
      <c r="B8996" s="58" t="s">
        <v>878</v>
      </c>
      <c r="C8996" s="58" t="s">
        <v>423</v>
      </c>
      <c r="D8996" s="58" t="s">
        <v>520</v>
      </c>
      <c r="E8996" s="58">
        <v>750</v>
      </c>
      <c r="F8996" s="58">
        <v>12</v>
      </c>
      <c r="G8996" s="59">
        <v>9</v>
      </c>
      <c r="H8996" s="58" t="s">
        <v>553</v>
      </c>
      <c r="I8996" s="59">
        <v>15.49</v>
      </c>
      <c r="J8996">
        <v>1</v>
      </c>
      <c r="K8996" s="191"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5.27</v>
      </c>
      <c r="L8996" s="192" t="str">
        <f t="shared" si="140"/>
        <v>Wine750</v>
      </c>
      <c r="M8996" s="191">
        <f>VLOOKUP(L8996,'Slope %'!C:D,2,0)</f>
        <v>0.1</v>
      </c>
    </row>
    <row r="8997" spans="1:13" x14ac:dyDescent="0.25">
      <c r="A8997">
        <v>897892</v>
      </c>
      <c r="B8997" s="58" t="s">
        <v>1320</v>
      </c>
      <c r="C8997" s="58" t="s">
        <v>414</v>
      </c>
      <c r="D8997" s="58" t="s">
        <v>418</v>
      </c>
      <c r="E8997" s="58">
        <v>1750</v>
      </c>
      <c r="F8997" s="58">
        <v>6</v>
      </c>
      <c r="G8997" s="59">
        <v>40</v>
      </c>
      <c r="H8997" s="58" t="s">
        <v>456</v>
      </c>
      <c r="I8997" s="59">
        <v>67.989999999999995</v>
      </c>
      <c r="J8997">
        <v>1</v>
      </c>
      <c r="K8997" s="191"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54.65</v>
      </c>
      <c r="L8997" s="192" t="str">
        <f t="shared" si="140"/>
        <v>Spirits1750</v>
      </c>
      <c r="M8997" s="191">
        <f>VLOOKUP(L8997,'Slope %'!C:D,2,0)</f>
        <v>0.03</v>
      </c>
    </row>
    <row r="8998" spans="1:13" x14ac:dyDescent="0.25">
      <c r="A8998">
        <v>898411</v>
      </c>
      <c r="B8998" s="58" t="s">
        <v>7035</v>
      </c>
      <c r="C8998" s="58" t="s">
        <v>414</v>
      </c>
      <c r="D8998" s="58" t="s">
        <v>488</v>
      </c>
      <c r="E8998" s="58">
        <v>1140</v>
      </c>
      <c r="F8998" s="58">
        <v>12</v>
      </c>
      <c r="G8998" s="59">
        <v>40</v>
      </c>
      <c r="H8998" s="58" t="s">
        <v>416</v>
      </c>
      <c r="I8998" s="59">
        <v>35.6</v>
      </c>
      <c r="J8998">
        <v>1</v>
      </c>
      <c r="K8998" s="191"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35.6</v>
      </c>
      <c r="L8998" s="192" t="str">
        <f t="shared" si="140"/>
        <v>Spirits1140</v>
      </c>
      <c r="M8998" s="191">
        <f>VLOOKUP(L8998,'Slope %'!C:D,2,0)</f>
        <v>0.05</v>
      </c>
    </row>
    <row r="8999" spans="1:13" x14ac:dyDescent="0.25">
      <c r="A8999">
        <v>898601</v>
      </c>
      <c r="B8999" s="58" t="s">
        <v>6657</v>
      </c>
      <c r="C8999" s="58" t="s">
        <v>414</v>
      </c>
      <c r="D8999" s="58" t="s">
        <v>418</v>
      </c>
      <c r="E8999" s="58">
        <v>1750</v>
      </c>
      <c r="F8999" s="58">
        <v>6</v>
      </c>
      <c r="G8999" s="59">
        <v>40</v>
      </c>
      <c r="H8999" s="58" t="s">
        <v>445</v>
      </c>
      <c r="I8999" s="59">
        <v>55.65</v>
      </c>
      <c r="J8999">
        <v>1</v>
      </c>
      <c r="K8999" s="191"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54.65</v>
      </c>
      <c r="L8999" s="192" t="str">
        <f t="shared" si="140"/>
        <v>Spirits1750</v>
      </c>
      <c r="M8999" s="191">
        <f>VLOOKUP(L8999,'Slope %'!C:D,2,0)</f>
        <v>0.03</v>
      </c>
    </row>
    <row r="9000" spans="1:13" x14ac:dyDescent="0.25">
      <c r="A9000">
        <v>898791</v>
      </c>
      <c r="B9000" s="58" t="s">
        <v>7036</v>
      </c>
      <c r="C9000" s="58" t="s">
        <v>414</v>
      </c>
      <c r="D9000" s="58" t="s">
        <v>1606</v>
      </c>
      <c r="E9000" s="58">
        <v>750</v>
      </c>
      <c r="F9000" s="58">
        <v>6</v>
      </c>
      <c r="G9000" s="59">
        <v>40</v>
      </c>
      <c r="H9000" s="58" t="s">
        <v>445</v>
      </c>
      <c r="I9000" s="59">
        <v>104.99</v>
      </c>
      <c r="J9000">
        <v>1</v>
      </c>
      <c r="K9000" s="191"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23.42</v>
      </c>
      <c r="L9000" s="192" t="str">
        <f t="shared" si="140"/>
        <v>Spirits750</v>
      </c>
      <c r="M9000" s="191">
        <f>VLOOKUP(L9000,'Slope %'!C:D,2,0)</f>
        <v>7.0000000000000007E-2</v>
      </c>
    </row>
    <row r="9001" spans="1:13" x14ac:dyDescent="0.25">
      <c r="A9001">
        <v>898833</v>
      </c>
      <c r="B9001" s="58" t="s">
        <v>7033</v>
      </c>
      <c r="C9001" s="58" t="s">
        <v>423</v>
      </c>
      <c r="D9001" s="58" t="s">
        <v>476</v>
      </c>
      <c r="E9001" s="58">
        <v>750</v>
      </c>
      <c r="F9001" s="58">
        <v>12</v>
      </c>
      <c r="G9001" s="59">
        <v>11.5</v>
      </c>
      <c r="H9001" s="58" t="s">
        <v>425</v>
      </c>
      <c r="I9001" s="59">
        <v>7.74</v>
      </c>
      <c r="J9001">
        <v>1</v>
      </c>
      <c r="K9001" s="191"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6.73</v>
      </c>
      <c r="L9001" s="192" t="str">
        <f t="shared" si="140"/>
        <v>Wine750</v>
      </c>
      <c r="M9001" s="191">
        <f>VLOOKUP(L9001,'Slope %'!C:D,2,0)</f>
        <v>0.1</v>
      </c>
    </row>
    <row r="9002" spans="1:13" x14ac:dyDescent="0.25">
      <c r="A9002">
        <v>898924</v>
      </c>
      <c r="B9002" s="58" t="s">
        <v>7033</v>
      </c>
      <c r="C9002" s="58" t="s">
        <v>423</v>
      </c>
      <c r="D9002" s="58" t="s">
        <v>476</v>
      </c>
      <c r="E9002" s="58">
        <v>1500</v>
      </c>
      <c r="F9002" s="58">
        <v>6</v>
      </c>
      <c r="G9002" s="59">
        <v>11.5</v>
      </c>
      <c r="H9002" s="58" t="s">
        <v>425</v>
      </c>
      <c r="I9002" s="59">
        <v>14.51</v>
      </c>
      <c r="J9002">
        <v>1</v>
      </c>
      <c r="K9002" s="191"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13.47</v>
      </c>
      <c r="L9002" s="192" t="str">
        <f t="shared" si="140"/>
        <v>Wine1500</v>
      </c>
      <c r="M9002" s="191">
        <f>VLOOKUP(L9002,'Slope %'!C:D,2,0)</f>
        <v>7.0000000000000007E-2</v>
      </c>
    </row>
    <row r="9003" spans="1:13" x14ac:dyDescent="0.25">
      <c r="A9003">
        <v>899013</v>
      </c>
      <c r="B9003" s="58" t="s">
        <v>7037</v>
      </c>
      <c r="C9003" s="58" t="s">
        <v>423</v>
      </c>
      <c r="D9003" s="58" t="s">
        <v>467</v>
      </c>
      <c r="E9003" s="58">
        <v>750</v>
      </c>
      <c r="F9003" s="58">
        <v>12</v>
      </c>
      <c r="G9003" s="59">
        <v>11.5</v>
      </c>
      <c r="H9003" s="58" t="s">
        <v>425</v>
      </c>
      <c r="I9003" s="59">
        <v>6.94</v>
      </c>
      <c r="J9003">
        <v>1</v>
      </c>
      <c r="K9003" s="191"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6.73</v>
      </c>
      <c r="L9003" s="192" t="str">
        <f t="shared" si="140"/>
        <v>Wine750</v>
      </c>
      <c r="M9003" s="191">
        <f>VLOOKUP(L9003,'Slope %'!C:D,2,0)</f>
        <v>0.1</v>
      </c>
    </row>
    <row r="9004" spans="1:13" x14ac:dyDescent="0.25">
      <c r="A9004">
        <v>899104</v>
      </c>
      <c r="B9004" s="58" t="s">
        <v>7038</v>
      </c>
      <c r="C9004" s="58" t="s">
        <v>423</v>
      </c>
      <c r="D9004" s="58" t="s">
        <v>467</v>
      </c>
      <c r="E9004" s="58">
        <v>750</v>
      </c>
      <c r="F9004" s="58">
        <v>12</v>
      </c>
      <c r="G9004" s="59">
        <v>11.5</v>
      </c>
      <c r="H9004" s="58" t="s">
        <v>425</v>
      </c>
      <c r="I9004" s="59">
        <v>6.94</v>
      </c>
      <c r="J9004">
        <v>1</v>
      </c>
      <c r="K9004" s="191"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6.73</v>
      </c>
      <c r="L9004" s="192" t="str">
        <f t="shared" si="140"/>
        <v>Wine750</v>
      </c>
      <c r="M9004" s="191">
        <f>VLOOKUP(L9004,'Slope %'!C:D,2,0)</f>
        <v>0.1</v>
      </c>
    </row>
    <row r="9005" spans="1:13" x14ac:dyDescent="0.25">
      <c r="A9005">
        <v>899195</v>
      </c>
      <c r="B9005" s="58" t="s">
        <v>7030</v>
      </c>
      <c r="C9005" s="58" t="s">
        <v>423</v>
      </c>
      <c r="D9005" s="58" t="s">
        <v>495</v>
      </c>
      <c r="E9005" s="58">
        <v>750</v>
      </c>
      <c r="F9005" s="58">
        <v>12</v>
      </c>
      <c r="G9005" s="59">
        <v>12</v>
      </c>
      <c r="H9005" s="58" t="s">
        <v>425</v>
      </c>
      <c r="I9005" s="59">
        <v>7.47</v>
      </c>
      <c r="J9005">
        <v>1</v>
      </c>
      <c r="K9005" s="191"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7.03</v>
      </c>
      <c r="L9005" s="192" t="str">
        <f t="shared" si="140"/>
        <v>Wine750</v>
      </c>
      <c r="M9005" s="191">
        <f>VLOOKUP(L9005,'Slope %'!C:D,2,0)</f>
        <v>0.1</v>
      </c>
    </row>
    <row r="9006" spans="1:13" x14ac:dyDescent="0.25">
      <c r="A9006">
        <v>899286</v>
      </c>
      <c r="B9006" s="58" t="s">
        <v>7027</v>
      </c>
      <c r="C9006" s="58" t="s">
        <v>423</v>
      </c>
      <c r="D9006" s="58" t="s">
        <v>473</v>
      </c>
      <c r="E9006" s="58">
        <v>750</v>
      </c>
      <c r="F9006" s="58">
        <v>12</v>
      </c>
      <c r="G9006" s="59">
        <v>11.5</v>
      </c>
      <c r="H9006" s="58" t="s">
        <v>425</v>
      </c>
      <c r="I9006" s="59">
        <v>7.69</v>
      </c>
      <c r="J9006">
        <v>1</v>
      </c>
      <c r="K9006" s="191"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6.73</v>
      </c>
      <c r="L9006" s="192" t="str">
        <f t="shared" si="140"/>
        <v>Wine750</v>
      </c>
      <c r="M9006" s="191">
        <f>VLOOKUP(L9006,'Slope %'!C:D,2,0)</f>
        <v>0.1</v>
      </c>
    </row>
    <row r="9007" spans="1:13" x14ac:dyDescent="0.25">
      <c r="A9007">
        <v>899377</v>
      </c>
      <c r="B9007" s="58" t="s">
        <v>7027</v>
      </c>
      <c r="C9007" s="58" t="s">
        <v>423</v>
      </c>
      <c r="D9007" s="58" t="s">
        <v>473</v>
      </c>
      <c r="E9007" s="58">
        <v>1500</v>
      </c>
      <c r="F9007" s="58">
        <v>6</v>
      </c>
      <c r="G9007" s="59">
        <v>11.5</v>
      </c>
      <c r="H9007" s="58" t="s">
        <v>425</v>
      </c>
      <c r="I9007" s="59">
        <v>14.4</v>
      </c>
      <c r="J9007">
        <v>1</v>
      </c>
      <c r="K9007" s="191"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13.47</v>
      </c>
      <c r="L9007" s="192" t="str">
        <f t="shared" si="140"/>
        <v>Wine1500</v>
      </c>
      <c r="M9007" s="191">
        <f>VLOOKUP(L9007,'Slope %'!C:D,2,0)</f>
        <v>7.0000000000000007E-2</v>
      </c>
    </row>
    <row r="9008" spans="1:13" x14ac:dyDescent="0.25">
      <c r="A9008">
        <v>899468</v>
      </c>
      <c r="B9008" s="58" t="s">
        <v>7039</v>
      </c>
      <c r="C9008" s="58" t="s">
        <v>423</v>
      </c>
      <c r="D9008" s="58" t="s">
        <v>465</v>
      </c>
      <c r="E9008" s="58">
        <v>750</v>
      </c>
      <c r="F9008" s="58">
        <v>12</v>
      </c>
      <c r="G9008" s="59">
        <v>11.8</v>
      </c>
      <c r="H9008" s="58" t="s">
        <v>425</v>
      </c>
      <c r="I9008" s="59">
        <v>7.59</v>
      </c>
      <c r="J9008">
        <v>1</v>
      </c>
      <c r="K9008" s="191"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6.91</v>
      </c>
      <c r="L9008" s="192" t="str">
        <f t="shared" si="140"/>
        <v>Wine750</v>
      </c>
      <c r="M9008" s="191">
        <f>VLOOKUP(L9008,'Slope %'!C:D,2,0)</f>
        <v>0.1</v>
      </c>
    </row>
    <row r="9009" spans="1:13" x14ac:dyDescent="0.25">
      <c r="A9009">
        <v>899559</v>
      </c>
      <c r="B9009" s="58" t="s">
        <v>7024</v>
      </c>
      <c r="C9009" s="58" t="s">
        <v>423</v>
      </c>
      <c r="D9009" s="58" t="s">
        <v>495</v>
      </c>
      <c r="E9009" s="58">
        <v>750</v>
      </c>
      <c r="F9009" s="58">
        <v>12</v>
      </c>
      <c r="G9009" s="59">
        <v>11.5</v>
      </c>
      <c r="H9009" s="58" t="s">
        <v>425</v>
      </c>
      <c r="I9009" s="59">
        <v>8</v>
      </c>
      <c r="J9009">
        <v>1</v>
      </c>
      <c r="K9009" s="191"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6.73</v>
      </c>
      <c r="L9009" s="192" t="str">
        <f t="shared" si="140"/>
        <v>Wine750</v>
      </c>
      <c r="M9009" s="191">
        <f>VLOOKUP(L9009,'Slope %'!C:D,2,0)</f>
        <v>0.1</v>
      </c>
    </row>
    <row r="9010" spans="1:13" x14ac:dyDescent="0.25">
      <c r="A9010">
        <v>899641</v>
      </c>
      <c r="B9010" s="58" t="s">
        <v>7024</v>
      </c>
      <c r="C9010" s="58" t="s">
        <v>423</v>
      </c>
      <c r="D9010" s="58" t="s">
        <v>495</v>
      </c>
      <c r="E9010" s="58">
        <v>1500</v>
      </c>
      <c r="F9010" s="58">
        <v>6</v>
      </c>
      <c r="G9010" s="59">
        <v>11.5</v>
      </c>
      <c r="H9010" s="58" t="s">
        <v>425</v>
      </c>
      <c r="I9010" s="59">
        <v>14.8</v>
      </c>
      <c r="J9010">
        <v>1</v>
      </c>
      <c r="K9010" s="191"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13.47</v>
      </c>
      <c r="L9010" s="192" t="str">
        <f t="shared" si="140"/>
        <v>Wine1500</v>
      </c>
      <c r="M9010" s="191">
        <f>VLOOKUP(L9010,'Slope %'!C:D,2,0)</f>
        <v>7.0000000000000007E-2</v>
      </c>
    </row>
    <row r="9011" spans="1:13" x14ac:dyDescent="0.25">
      <c r="A9011">
        <v>899732</v>
      </c>
      <c r="B9011" s="58" t="s">
        <v>7026</v>
      </c>
      <c r="C9011" s="58" t="s">
        <v>423</v>
      </c>
      <c r="D9011" s="58" t="s">
        <v>450</v>
      </c>
      <c r="E9011" s="58">
        <v>750</v>
      </c>
      <c r="F9011" s="58">
        <v>12</v>
      </c>
      <c r="G9011" s="59">
        <v>9</v>
      </c>
      <c r="H9011" s="58" t="s">
        <v>425</v>
      </c>
      <c r="I9011" s="59">
        <v>7.31</v>
      </c>
      <c r="J9011">
        <v>1</v>
      </c>
      <c r="K9011" s="191"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5.27</v>
      </c>
      <c r="L9011" s="192" t="str">
        <f t="shared" si="140"/>
        <v>Wine750</v>
      </c>
      <c r="M9011" s="191">
        <f>VLOOKUP(L9011,'Slope %'!C:D,2,0)</f>
        <v>0.1</v>
      </c>
    </row>
    <row r="9012" spans="1:13" x14ac:dyDescent="0.25">
      <c r="A9012">
        <v>899823</v>
      </c>
      <c r="B9012" s="58" t="s">
        <v>7026</v>
      </c>
      <c r="C9012" s="58" t="s">
        <v>423</v>
      </c>
      <c r="D9012" s="58" t="s">
        <v>450</v>
      </c>
      <c r="E9012" s="58">
        <v>1500</v>
      </c>
      <c r="F9012" s="58">
        <v>6</v>
      </c>
      <c r="G9012" s="59">
        <v>9</v>
      </c>
      <c r="H9012" s="58" t="s">
        <v>425</v>
      </c>
      <c r="I9012" s="59">
        <v>13.74</v>
      </c>
      <c r="J9012">
        <v>1</v>
      </c>
      <c r="K9012" s="191"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10.54</v>
      </c>
      <c r="L9012" s="192" t="str">
        <f t="shared" si="140"/>
        <v>Wine1500</v>
      </c>
      <c r="M9012" s="191">
        <f>VLOOKUP(L9012,'Slope %'!C:D,2,0)</f>
        <v>7.0000000000000007E-2</v>
      </c>
    </row>
    <row r="9013" spans="1:13" x14ac:dyDescent="0.25">
      <c r="A9013">
        <v>900035</v>
      </c>
      <c r="B9013" s="58" t="s">
        <v>7040</v>
      </c>
      <c r="C9013" s="58" t="s">
        <v>410</v>
      </c>
      <c r="D9013" s="58" t="s">
        <v>411</v>
      </c>
      <c r="E9013" s="58">
        <v>4092</v>
      </c>
      <c r="F9013" s="58">
        <v>1</v>
      </c>
      <c r="G9013" s="59">
        <v>5</v>
      </c>
      <c r="H9013" s="58" t="s">
        <v>516</v>
      </c>
      <c r="I9013" s="59">
        <v>31.99</v>
      </c>
      <c r="J9013">
        <v>12</v>
      </c>
      <c r="K9013" s="191"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15.97</v>
      </c>
      <c r="L9013" s="192" t="str">
        <f t="shared" si="140"/>
        <v>Beer4092</v>
      </c>
      <c r="M9013" s="191">
        <f>VLOOKUP(L9013,'Slope %'!C:D,2,0)</f>
        <v>7.0000000000000007E-2</v>
      </c>
    </row>
    <row r="9014" spans="1:13" x14ac:dyDescent="0.25">
      <c r="A9014">
        <v>900035</v>
      </c>
      <c r="B9014" s="58" t="s">
        <v>7040</v>
      </c>
      <c r="C9014" s="58" t="s">
        <v>410</v>
      </c>
      <c r="D9014" s="58" t="s">
        <v>411</v>
      </c>
      <c r="E9014" s="58">
        <v>4092</v>
      </c>
      <c r="F9014" s="58">
        <v>1</v>
      </c>
      <c r="G9014" s="59">
        <v>5</v>
      </c>
      <c r="H9014" s="58" t="s">
        <v>516</v>
      </c>
      <c r="I9014" s="59">
        <v>31.99</v>
      </c>
      <c r="J9014">
        <v>12</v>
      </c>
      <c r="K9014" s="191"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15.97</v>
      </c>
      <c r="L9014" s="192" t="str">
        <f t="shared" si="140"/>
        <v>Beer4092</v>
      </c>
      <c r="M9014" s="191">
        <f>VLOOKUP(L9014,'Slope %'!C:D,2,0)</f>
        <v>7.0000000000000007E-2</v>
      </c>
    </row>
    <row r="9015" spans="1:13" x14ac:dyDescent="0.25">
      <c r="A9015">
        <v>900100</v>
      </c>
      <c r="B9015" s="58" t="s">
        <v>7041</v>
      </c>
      <c r="C9015" s="58" t="s">
        <v>410</v>
      </c>
      <c r="D9015" s="58" t="s">
        <v>677</v>
      </c>
      <c r="E9015" s="58">
        <v>4092</v>
      </c>
      <c r="F9015" s="58">
        <v>1</v>
      </c>
      <c r="G9015" s="59">
        <v>5</v>
      </c>
      <c r="H9015" s="58" t="s">
        <v>516</v>
      </c>
      <c r="I9015" s="59">
        <v>31.49</v>
      </c>
      <c r="J9015">
        <v>12</v>
      </c>
      <c r="K9015" s="191"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15.97</v>
      </c>
      <c r="L9015" s="192" t="str">
        <f t="shared" si="140"/>
        <v>Beer4092</v>
      </c>
      <c r="M9015" s="191">
        <f>VLOOKUP(L9015,'Slope %'!C:D,2,0)</f>
        <v>7.0000000000000007E-2</v>
      </c>
    </row>
    <row r="9016" spans="1:13" x14ac:dyDescent="0.25">
      <c r="A9016">
        <v>900100</v>
      </c>
      <c r="B9016" s="58" t="s">
        <v>7041</v>
      </c>
      <c r="C9016" s="58" t="s">
        <v>410</v>
      </c>
      <c r="D9016" s="58" t="s">
        <v>677</v>
      </c>
      <c r="E9016" s="58">
        <v>4092</v>
      </c>
      <c r="F9016" s="58">
        <v>1</v>
      </c>
      <c r="G9016" s="59">
        <v>5</v>
      </c>
      <c r="H9016" s="58" t="s">
        <v>516</v>
      </c>
      <c r="I9016" s="59">
        <v>31.49</v>
      </c>
      <c r="J9016">
        <v>12</v>
      </c>
      <c r="K9016" s="191"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15.97</v>
      </c>
      <c r="L9016" s="192" t="str">
        <f t="shared" si="140"/>
        <v>Beer4092</v>
      </c>
      <c r="M9016" s="191">
        <f>VLOOKUP(L9016,'Slope %'!C:D,2,0)</f>
        <v>7.0000000000000007E-2</v>
      </c>
    </row>
    <row r="9017" spans="1:13" x14ac:dyDescent="0.25">
      <c r="A9017">
        <v>900134</v>
      </c>
      <c r="B9017" s="58" t="s">
        <v>7042</v>
      </c>
      <c r="C9017" s="58" t="s">
        <v>410</v>
      </c>
      <c r="D9017" s="58" t="s">
        <v>411</v>
      </c>
      <c r="E9017" s="58">
        <v>4092</v>
      </c>
      <c r="F9017" s="58">
        <v>1</v>
      </c>
      <c r="G9017" s="59">
        <v>5</v>
      </c>
      <c r="H9017" s="58" t="s">
        <v>412</v>
      </c>
      <c r="I9017" s="59">
        <v>25.29</v>
      </c>
      <c r="J9017">
        <v>12</v>
      </c>
      <c r="K9017" s="191"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15.97</v>
      </c>
      <c r="L9017" s="192" t="str">
        <f t="shared" si="140"/>
        <v>Beer4092</v>
      </c>
      <c r="M9017" s="191">
        <f>VLOOKUP(L9017,'Slope %'!C:D,2,0)</f>
        <v>7.0000000000000007E-2</v>
      </c>
    </row>
    <row r="9018" spans="1:13" x14ac:dyDescent="0.25">
      <c r="A9018">
        <v>900134</v>
      </c>
      <c r="B9018" s="58" t="s">
        <v>7042</v>
      </c>
      <c r="C9018" s="58" t="s">
        <v>410</v>
      </c>
      <c r="D9018" s="58" t="s">
        <v>411</v>
      </c>
      <c r="E9018" s="58">
        <v>4092</v>
      </c>
      <c r="F9018" s="58">
        <v>1</v>
      </c>
      <c r="G9018" s="59">
        <v>5</v>
      </c>
      <c r="H9018" s="58" t="s">
        <v>412</v>
      </c>
      <c r="I9018" s="59">
        <v>25.29</v>
      </c>
      <c r="J9018">
        <v>12</v>
      </c>
      <c r="K9018" s="191"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15.97</v>
      </c>
      <c r="L9018" s="192" t="str">
        <f t="shared" si="140"/>
        <v>Beer4092</v>
      </c>
      <c r="M9018" s="191">
        <f>VLOOKUP(L9018,'Slope %'!C:D,2,0)</f>
        <v>7.0000000000000007E-2</v>
      </c>
    </row>
    <row r="9019" spans="1:13" x14ac:dyDescent="0.25">
      <c r="A9019">
        <v>900159</v>
      </c>
      <c r="B9019" s="58" t="s">
        <v>7043</v>
      </c>
      <c r="C9019" s="58" t="s">
        <v>410</v>
      </c>
      <c r="D9019" s="58" t="s">
        <v>677</v>
      </c>
      <c r="E9019" s="58">
        <v>8184</v>
      </c>
      <c r="F9019" s="58">
        <v>1</v>
      </c>
      <c r="G9019" s="59">
        <v>5</v>
      </c>
      <c r="H9019" s="58" t="s">
        <v>516</v>
      </c>
      <c r="I9019" s="59">
        <v>55.99</v>
      </c>
      <c r="J9019">
        <v>24</v>
      </c>
      <c r="K9019" s="191"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31.95</v>
      </c>
      <c r="L9019" s="192" t="str">
        <f t="shared" si="140"/>
        <v>Beer8184</v>
      </c>
      <c r="M9019" s="191">
        <f>VLOOKUP(L9019,'Slope %'!C:D,2,0)</f>
        <v>0.05</v>
      </c>
    </row>
    <row r="9020" spans="1:13" x14ac:dyDescent="0.25">
      <c r="A9020">
        <v>900159</v>
      </c>
      <c r="B9020" s="58" t="s">
        <v>7043</v>
      </c>
      <c r="C9020" s="58" t="s">
        <v>410</v>
      </c>
      <c r="D9020" s="58" t="s">
        <v>677</v>
      </c>
      <c r="E9020" s="58">
        <v>8184</v>
      </c>
      <c r="F9020" s="58">
        <v>1</v>
      </c>
      <c r="G9020" s="59">
        <v>5</v>
      </c>
      <c r="H9020" s="58" t="s">
        <v>516</v>
      </c>
      <c r="I9020" s="59">
        <v>55.99</v>
      </c>
      <c r="J9020">
        <v>24</v>
      </c>
      <c r="K9020" s="191"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31.95</v>
      </c>
      <c r="L9020" s="192" t="str">
        <f t="shared" si="140"/>
        <v>Beer8184</v>
      </c>
      <c r="M9020" s="191">
        <f>VLOOKUP(L9020,'Slope %'!C:D,2,0)</f>
        <v>0.05</v>
      </c>
    </row>
    <row r="9021" spans="1:13" x14ac:dyDescent="0.25">
      <c r="A9021">
        <v>900308</v>
      </c>
      <c r="B9021" s="58" t="s">
        <v>7044</v>
      </c>
      <c r="C9021" s="58" t="s">
        <v>410</v>
      </c>
      <c r="D9021" s="58" t="s">
        <v>621</v>
      </c>
      <c r="E9021" s="58">
        <v>4092</v>
      </c>
      <c r="F9021" s="58">
        <v>1</v>
      </c>
      <c r="G9021" s="59">
        <v>4</v>
      </c>
      <c r="H9021" s="58" t="s">
        <v>516</v>
      </c>
      <c r="I9021" s="59">
        <v>31.99</v>
      </c>
      <c r="J9021">
        <v>12</v>
      </c>
      <c r="K9021" s="191"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12.78</v>
      </c>
      <c r="L9021" s="192" t="str">
        <f t="shared" si="140"/>
        <v>Beer4092</v>
      </c>
      <c r="M9021" s="191">
        <f>VLOOKUP(L9021,'Slope %'!C:D,2,0)</f>
        <v>7.0000000000000007E-2</v>
      </c>
    </row>
    <row r="9022" spans="1:13" x14ac:dyDescent="0.25">
      <c r="A9022">
        <v>900308</v>
      </c>
      <c r="B9022" s="58" t="s">
        <v>7044</v>
      </c>
      <c r="C9022" s="58" t="s">
        <v>410</v>
      </c>
      <c r="D9022" s="58" t="s">
        <v>621</v>
      </c>
      <c r="E9022" s="58">
        <v>4092</v>
      </c>
      <c r="F9022" s="58">
        <v>1</v>
      </c>
      <c r="G9022" s="59">
        <v>4</v>
      </c>
      <c r="H9022" s="58" t="s">
        <v>516</v>
      </c>
      <c r="I9022" s="59">
        <v>31.99</v>
      </c>
      <c r="J9022">
        <v>12</v>
      </c>
      <c r="K9022" s="191"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12.78</v>
      </c>
      <c r="L9022" s="192" t="str">
        <f t="shared" si="140"/>
        <v>Beer4092</v>
      </c>
      <c r="M9022" s="191">
        <f>VLOOKUP(L9022,'Slope %'!C:D,2,0)</f>
        <v>7.0000000000000007E-2</v>
      </c>
    </row>
    <row r="9023" spans="1:13" x14ac:dyDescent="0.25">
      <c r="A9023">
        <v>900480</v>
      </c>
      <c r="B9023" s="58" t="s">
        <v>7045</v>
      </c>
      <c r="C9023" s="58" t="s">
        <v>410</v>
      </c>
      <c r="D9023" s="58" t="s">
        <v>411</v>
      </c>
      <c r="E9023" s="58">
        <v>8184</v>
      </c>
      <c r="F9023" s="58">
        <v>1</v>
      </c>
      <c r="G9023" s="59">
        <v>5</v>
      </c>
      <c r="H9023" s="58" t="s">
        <v>516</v>
      </c>
      <c r="I9023" s="59">
        <v>55.49</v>
      </c>
      <c r="J9023">
        <v>24</v>
      </c>
      <c r="K9023" s="191"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31.95</v>
      </c>
      <c r="L9023" s="192" t="str">
        <f t="shared" si="140"/>
        <v>Beer8184</v>
      </c>
      <c r="M9023" s="191">
        <f>VLOOKUP(L9023,'Slope %'!C:D,2,0)</f>
        <v>0.05</v>
      </c>
    </row>
    <row r="9024" spans="1:13" x14ac:dyDescent="0.25">
      <c r="A9024">
        <v>900480</v>
      </c>
      <c r="B9024" s="58" t="s">
        <v>7045</v>
      </c>
      <c r="C9024" s="58" t="s">
        <v>410</v>
      </c>
      <c r="D9024" s="58" t="s">
        <v>411</v>
      </c>
      <c r="E9024" s="58">
        <v>8184</v>
      </c>
      <c r="F9024" s="58">
        <v>1</v>
      </c>
      <c r="G9024" s="59">
        <v>5</v>
      </c>
      <c r="H9024" s="58" t="s">
        <v>516</v>
      </c>
      <c r="I9024" s="59">
        <v>55.49</v>
      </c>
      <c r="J9024">
        <v>24</v>
      </c>
      <c r="K9024" s="191"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31.95</v>
      </c>
      <c r="L9024" s="192" t="str">
        <f t="shared" si="140"/>
        <v>Beer8184</v>
      </c>
      <c r="M9024" s="191">
        <f>VLOOKUP(L9024,'Slope %'!C:D,2,0)</f>
        <v>0.05</v>
      </c>
    </row>
    <row r="9025" spans="1:13" x14ac:dyDescent="0.25">
      <c r="A9025">
        <v>900621</v>
      </c>
      <c r="B9025" s="58" t="s">
        <v>7046</v>
      </c>
      <c r="C9025" s="58" t="s">
        <v>410</v>
      </c>
      <c r="D9025" s="58" t="s">
        <v>411</v>
      </c>
      <c r="E9025" s="58">
        <v>2046</v>
      </c>
      <c r="F9025" s="58">
        <v>4</v>
      </c>
      <c r="G9025" s="59">
        <v>5</v>
      </c>
      <c r="H9025" s="58" t="s">
        <v>412</v>
      </c>
      <c r="I9025" s="59">
        <v>15.79</v>
      </c>
      <c r="J9025">
        <v>6</v>
      </c>
      <c r="K9025" s="191"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7.99</v>
      </c>
      <c r="L9025" s="192" t="str">
        <f t="shared" si="140"/>
        <v>Beer2046</v>
      </c>
      <c r="M9025" s="191">
        <f>VLOOKUP(L9025,'Slope %'!C:D,2,0)</f>
        <v>0.1</v>
      </c>
    </row>
    <row r="9026" spans="1:13" x14ac:dyDescent="0.25">
      <c r="A9026">
        <v>900621</v>
      </c>
      <c r="B9026" s="58" t="s">
        <v>7046</v>
      </c>
      <c r="C9026" s="58" t="s">
        <v>410</v>
      </c>
      <c r="D9026" s="58" t="s">
        <v>411</v>
      </c>
      <c r="E9026" s="58">
        <v>2046</v>
      </c>
      <c r="F9026" s="58">
        <v>4</v>
      </c>
      <c r="G9026" s="59">
        <v>5</v>
      </c>
      <c r="H9026" s="58" t="s">
        <v>412</v>
      </c>
      <c r="I9026" s="59">
        <v>15.79</v>
      </c>
      <c r="J9026">
        <v>6</v>
      </c>
      <c r="K9026" s="191"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7.99</v>
      </c>
      <c r="L9026" s="192" t="str">
        <f t="shared" si="140"/>
        <v>Beer2046</v>
      </c>
      <c r="M9026" s="191">
        <f>VLOOKUP(L9026,'Slope %'!C:D,2,0)</f>
        <v>0.1</v>
      </c>
    </row>
    <row r="9027" spans="1:13" x14ac:dyDescent="0.25">
      <c r="A9027">
        <v>900779</v>
      </c>
      <c r="B9027" s="58" t="s">
        <v>7047</v>
      </c>
      <c r="C9027" s="58" t="s">
        <v>410</v>
      </c>
      <c r="D9027" s="58" t="s">
        <v>411</v>
      </c>
      <c r="E9027" s="58">
        <v>8184</v>
      </c>
      <c r="F9027" s="58">
        <v>1</v>
      </c>
      <c r="G9027" s="59">
        <v>5</v>
      </c>
      <c r="H9027" s="58" t="s">
        <v>412</v>
      </c>
      <c r="I9027" s="59">
        <v>54.29</v>
      </c>
      <c r="J9027">
        <v>24</v>
      </c>
      <c r="K9027" s="191"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31.95</v>
      </c>
      <c r="L9027" s="192" t="str">
        <f t="shared" ref="L9027:L9090" si="141">(_xlfn.CONCAT(C9027,E9027))</f>
        <v>Beer8184</v>
      </c>
      <c r="M9027" s="191">
        <f>VLOOKUP(L9027,'Slope %'!C:D,2,0)</f>
        <v>0.05</v>
      </c>
    </row>
    <row r="9028" spans="1:13" x14ac:dyDescent="0.25">
      <c r="A9028">
        <v>900779</v>
      </c>
      <c r="B9028" s="58" t="s">
        <v>7047</v>
      </c>
      <c r="C9028" s="58" t="s">
        <v>410</v>
      </c>
      <c r="D9028" s="58" t="s">
        <v>411</v>
      </c>
      <c r="E9028" s="58">
        <v>8184</v>
      </c>
      <c r="F9028" s="58">
        <v>1</v>
      </c>
      <c r="G9028" s="59">
        <v>5</v>
      </c>
      <c r="H9028" s="58" t="s">
        <v>412</v>
      </c>
      <c r="I9028" s="59">
        <v>54.29</v>
      </c>
      <c r="J9028">
        <v>24</v>
      </c>
      <c r="K9028" s="191"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31.95</v>
      </c>
      <c r="L9028" s="192" t="str">
        <f t="shared" si="141"/>
        <v>Beer8184</v>
      </c>
      <c r="M9028" s="191">
        <f>VLOOKUP(L9028,'Slope %'!C:D,2,0)</f>
        <v>0.05</v>
      </c>
    </row>
    <row r="9029" spans="1:13" x14ac:dyDescent="0.25">
      <c r="A9029">
        <v>902619</v>
      </c>
      <c r="B9029" s="58" t="s">
        <v>7048</v>
      </c>
      <c r="C9029" s="58" t="s">
        <v>410</v>
      </c>
      <c r="D9029" s="58" t="s">
        <v>411</v>
      </c>
      <c r="E9029" s="58">
        <v>2046</v>
      </c>
      <c r="F9029" s="58">
        <v>4</v>
      </c>
      <c r="G9029" s="59">
        <v>5</v>
      </c>
      <c r="H9029" s="58" t="s">
        <v>516</v>
      </c>
      <c r="I9029" s="59">
        <v>16.09</v>
      </c>
      <c r="J9029">
        <v>6</v>
      </c>
      <c r="K9029" s="191"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7.99</v>
      </c>
      <c r="L9029" s="192" t="str">
        <f t="shared" si="141"/>
        <v>Beer2046</v>
      </c>
      <c r="M9029" s="191">
        <f>VLOOKUP(L9029,'Slope %'!C:D,2,0)</f>
        <v>0.1</v>
      </c>
    </row>
    <row r="9030" spans="1:13" x14ac:dyDescent="0.25">
      <c r="A9030">
        <v>902619</v>
      </c>
      <c r="B9030" s="58" t="s">
        <v>7048</v>
      </c>
      <c r="C9030" s="58" t="s">
        <v>410</v>
      </c>
      <c r="D9030" s="58" t="s">
        <v>411</v>
      </c>
      <c r="E9030" s="58">
        <v>2046</v>
      </c>
      <c r="F9030" s="58">
        <v>4</v>
      </c>
      <c r="G9030" s="59">
        <v>5</v>
      </c>
      <c r="H9030" s="58" t="s">
        <v>516</v>
      </c>
      <c r="I9030" s="59">
        <v>16.09</v>
      </c>
      <c r="J9030">
        <v>6</v>
      </c>
      <c r="K9030" s="191"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7.99</v>
      </c>
      <c r="L9030" s="192" t="str">
        <f t="shared" si="141"/>
        <v>Beer2046</v>
      </c>
      <c r="M9030" s="191">
        <f>VLOOKUP(L9030,'Slope %'!C:D,2,0)</f>
        <v>0.1</v>
      </c>
    </row>
    <row r="9031" spans="1:13" x14ac:dyDescent="0.25">
      <c r="A9031">
        <v>902627</v>
      </c>
      <c r="B9031" s="58" t="s">
        <v>7049</v>
      </c>
      <c r="C9031" s="58" t="s">
        <v>410</v>
      </c>
      <c r="D9031" s="58" t="s">
        <v>411</v>
      </c>
      <c r="E9031" s="58">
        <v>4092</v>
      </c>
      <c r="F9031" s="58">
        <v>1</v>
      </c>
      <c r="G9031" s="59">
        <v>5</v>
      </c>
      <c r="H9031" s="58" t="s">
        <v>516</v>
      </c>
      <c r="I9031" s="59">
        <v>31.99</v>
      </c>
      <c r="J9031">
        <v>12</v>
      </c>
      <c r="K9031" s="191"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15.97</v>
      </c>
      <c r="L9031" s="192" t="str">
        <f t="shared" si="141"/>
        <v>Beer4092</v>
      </c>
      <c r="M9031" s="191">
        <f>VLOOKUP(L9031,'Slope %'!C:D,2,0)</f>
        <v>7.0000000000000007E-2</v>
      </c>
    </row>
    <row r="9032" spans="1:13" x14ac:dyDescent="0.25">
      <c r="A9032">
        <v>902627</v>
      </c>
      <c r="B9032" s="58" t="s">
        <v>7049</v>
      </c>
      <c r="C9032" s="58" t="s">
        <v>410</v>
      </c>
      <c r="D9032" s="58" t="s">
        <v>411</v>
      </c>
      <c r="E9032" s="58">
        <v>4092</v>
      </c>
      <c r="F9032" s="58">
        <v>1</v>
      </c>
      <c r="G9032" s="59">
        <v>5</v>
      </c>
      <c r="H9032" s="58" t="s">
        <v>516</v>
      </c>
      <c r="I9032" s="59">
        <v>31.99</v>
      </c>
      <c r="J9032">
        <v>12</v>
      </c>
      <c r="K9032" s="191"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15.97</v>
      </c>
      <c r="L9032" s="192" t="str">
        <f t="shared" si="141"/>
        <v>Beer4092</v>
      </c>
      <c r="M9032" s="191">
        <f>VLOOKUP(L9032,'Slope %'!C:D,2,0)</f>
        <v>7.0000000000000007E-2</v>
      </c>
    </row>
    <row r="9033" spans="1:13" x14ac:dyDescent="0.25">
      <c r="A9033">
        <v>902635</v>
      </c>
      <c r="B9033" s="58" t="s">
        <v>7050</v>
      </c>
      <c r="C9033" s="58" t="s">
        <v>410</v>
      </c>
      <c r="D9033" s="58" t="s">
        <v>411</v>
      </c>
      <c r="E9033" s="58">
        <v>8184</v>
      </c>
      <c r="F9033" s="58">
        <v>1</v>
      </c>
      <c r="G9033" s="59">
        <v>5</v>
      </c>
      <c r="H9033" s="58" t="s">
        <v>516</v>
      </c>
      <c r="I9033" s="59">
        <v>55.49</v>
      </c>
      <c r="J9033">
        <v>24</v>
      </c>
      <c r="K9033" s="191"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31.95</v>
      </c>
      <c r="L9033" s="192" t="str">
        <f t="shared" si="141"/>
        <v>Beer8184</v>
      </c>
      <c r="M9033" s="191">
        <f>VLOOKUP(L9033,'Slope %'!C:D,2,0)</f>
        <v>0.05</v>
      </c>
    </row>
    <row r="9034" spans="1:13" x14ac:dyDescent="0.25">
      <c r="A9034">
        <v>902635</v>
      </c>
      <c r="B9034" s="58" t="s">
        <v>7050</v>
      </c>
      <c r="C9034" s="58" t="s">
        <v>410</v>
      </c>
      <c r="D9034" s="58" t="s">
        <v>411</v>
      </c>
      <c r="E9034" s="58">
        <v>8184</v>
      </c>
      <c r="F9034" s="58">
        <v>1</v>
      </c>
      <c r="G9034" s="59">
        <v>5</v>
      </c>
      <c r="H9034" s="58" t="s">
        <v>516</v>
      </c>
      <c r="I9034" s="59">
        <v>55.49</v>
      </c>
      <c r="J9034">
        <v>24</v>
      </c>
      <c r="K9034" s="191"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31.95</v>
      </c>
      <c r="L9034" s="192" t="str">
        <f t="shared" si="141"/>
        <v>Beer8184</v>
      </c>
      <c r="M9034" s="191">
        <f>VLOOKUP(L9034,'Slope %'!C:D,2,0)</f>
        <v>0.05</v>
      </c>
    </row>
    <row r="9035" spans="1:13" x14ac:dyDescent="0.25">
      <c r="A9035">
        <v>903187</v>
      </c>
      <c r="B9035" s="58" t="s">
        <v>7051</v>
      </c>
      <c r="C9035" s="58" t="s">
        <v>410</v>
      </c>
      <c r="D9035" s="58" t="s">
        <v>411</v>
      </c>
      <c r="E9035" s="58">
        <v>4092</v>
      </c>
      <c r="F9035" s="58">
        <v>1</v>
      </c>
      <c r="G9035" s="59">
        <v>5</v>
      </c>
      <c r="H9035" s="58" t="s">
        <v>516</v>
      </c>
      <c r="I9035" s="59">
        <v>31.99</v>
      </c>
      <c r="J9035">
        <v>12</v>
      </c>
      <c r="K9035" s="191"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15.97</v>
      </c>
      <c r="L9035" s="192" t="str">
        <f t="shared" si="141"/>
        <v>Beer4092</v>
      </c>
      <c r="M9035" s="191">
        <f>VLOOKUP(L9035,'Slope %'!C:D,2,0)</f>
        <v>7.0000000000000007E-2</v>
      </c>
    </row>
    <row r="9036" spans="1:13" x14ac:dyDescent="0.25">
      <c r="A9036">
        <v>903187</v>
      </c>
      <c r="B9036" s="58" t="s">
        <v>7051</v>
      </c>
      <c r="C9036" s="58" t="s">
        <v>410</v>
      </c>
      <c r="D9036" s="58" t="s">
        <v>411</v>
      </c>
      <c r="E9036" s="58">
        <v>4092</v>
      </c>
      <c r="F9036" s="58">
        <v>1</v>
      </c>
      <c r="G9036" s="59">
        <v>5</v>
      </c>
      <c r="H9036" s="58" t="s">
        <v>516</v>
      </c>
      <c r="I9036" s="59">
        <v>31.99</v>
      </c>
      <c r="J9036">
        <v>12</v>
      </c>
      <c r="K9036" s="191"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15.97</v>
      </c>
      <c r="L9036" s="192" t="str">
        <f t="shared" si="141"/>
        <v>Beer4092</v>
      </c>
      <c r="M9036" s="191">
        <f>VLOOKUP(L9036,'Slope %'!C:D,2,0)</f>
        <v>7.0000000000000007E-2</v>
      </c>
    </row>
    <row r="9037" spans="1:13" x14ac:dyDescent="0.25">
      <c r="A9037">
        <v>903393</v>
      </c>
      <c r="B9037" s="58" t="s">
        <v>7052</v>
      </c>
      <c r="C9037" s="58" t="s">
        <v>410</v>
      </c>
      <c r="D9037" s="58" t="s">
        <v>717</v>
      </c>
      <c r="E9037" s="58">
        <v>2130</v>
      </c>
      <c r="F9037" s="58">
        <v>4</v>
      </c>
      <c r="G9037" s="59">
        <v>5.65</v>
      </c>
      <c r="H9037" s="58" t="s">
        <v>412</v>
      </c>
      <c r="I9037" s="59">
        <v>13.29</v>
      </c>
      <c r="J9037">
        <v>6</v>
      </c>
      <c r="K9037" s="191"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9.4</v>
      </c>
      <c r="L9037" s="192" t="str">
        <f t="shared" si="141"/>
        <v>Beer2130</v>
      </c>
      <c r="M9037" s="191">
        <f>VLOOKUP(L9037,'Slope %'!C:D,2,0)</f>
        <v>0.1</v>
      </c>
    </row>
    <row r="9038" spans="1:13" x14ac:dyDescent="0.25">
      <c r="A9038">
        <v>903393</v>
      </c>
      <c r="B9038" s="58" t="s">
        <v>7052</v>
      </c>
      <c r="C9038" s="58" t="s">
        <v>410</v>
      </c>
      <c r="D9038" s="58" t="s">
        <v>717</v>
      </c>
      <c r="E9038" s="58">
        <v>2130</v>
      </c>
      <c r="F9038" s="58">
        <v>4</v>
      </c>
      <c r="G9038" s="59">
        <v>5.65</v>
      </c>
      <c r="H9038" s="58" t="s">
        <v>412</v>
      </c>
      <c r="I9038" s="59">
        <v>13.29</v>
      </c>
      <c r="J9038">
        <v>6</v>
      </c>
      <c r="K9038" s="191"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9.4</v>
      </c>
      <c r="L9038" s="192" t="str">
        <f t="shared" si="141"/>
        <v>Beer2130</v>
      </c>
      <c r="M9038" s="191">
        <f>VLOOKUP(L9038,'Slope %'!C:D,2,0)</f>
        <v>0.1</v>
      </c>
    </row>
    <row r="9039" spans="1:13" x14ac:dyDescent="0.25">
      <c r="A9039">
        <v>904334</v>
      </c>
      <c r="B9039" s="58" t="s">
        <v>7053</v>
      </c>
      <c r="C9039" s="58" t="s">
        <v>410</v>
      </c>
      <c r="D9039" s="58" t="s">
        <v>411</v>
      </c>
      <c r="E9039" s="58">
        <v>2130</v>
      </c>
      <c r="F9039" s="58">
        <v>4</v>
      </c>
      <c r="G9039" s="59">
        <v>5</v>
      </c>
      <c r="H9039" s="58" t="s">
        <v>516</v>
      </c>
      <c r="I9039" s="59">
        <v>13.19</v>
      </c>
      <c r="J9039">
        <v>6</v>
      </c>
      <c r="K9039" s="191"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8.31</v>
      </c>
      <c r="L9039" s="192" t="str">
        <f t="shared" si="141"/>
        <v>Beer2130</v>
      </c>
      <c r="M9039" s="191">
        <f>VLOOKUP(L9039,'Slope %'!C:D,2,0)</f>
        <v>0.1</v>
      </c>
    </row>
    <row r="9040" spans="1:13" x14ac:dyDescent="0.25">
      <c r="A9040">
        <v>904334</v>
      </c>
      <c r="B9040" s="58" t="s">
        <v>7053</v>
      </c>
      <c r="C9040" s="58" t="s">
        <v>410</v>
      </c>
      <c r="D9040" s="58" t="s">
        <v>411</v>
      </c>
      <c r="E9040" s="58">
        <v>2130</v>
      </c>
      <c r="F9040" s="58">
        <v>4</v>
      </c>
      <c r="G9040" s="59">
        <v>5</v>
      </c>
      <c r="H9040" s="58" t="s">
        <v>516</v>
      </c>
      <c r="I9040" s="59">
        <v>13.19</v>
      </c>
      <c r="J9040">
        <v>6</v>
      </c>
      <c r="K9040" s="191"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8.31</v>
      </c>
      <c r="L9040" s="192" t="str">
        <f t="shared" si="141"/>
        <v>Beer2130</v>
      </c>
      <c r="M9040" s="191">
        <f>VLOOKUP(L9040,'Slope %'!C:D,2,0)</f>
        <v>0.1</v>
      </c>
    </row>
    <row r="9041" spans="1:13" x14ac:dyDescent="0.25">
      <c r="A9041">
        <v>905844</v>
      </c>
      <c r="B9041" s="58" t="s">
        <v>7054</v>
      </c>
      <c r="C9041" s="58" t="s">
        <v>410</v>
      </c>
      <c r="D9041" s="58" t="s">
        <v>411</v>
      </c>
      <c r="E9041" s="58">
        <v>8520</v>
      </c>
      <c r="F9041" s="58">
        <v>1</v>
      </c>
      <c r="G9041" s="59">
        <v>5</v>
      </c>
      <c r="H9041" s="58" t="s">
        <v>412</v>
      </c>
      <c r="I9041" s="59">
        <v>50.79</v>
      </c>
      <c r="J9041">
        <v>24</v>
      </c>
      <c r="K9041" s="191"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33.26</v>
      </c>
      <c r="L9041" s="192" t="str">
        <f t="shared" si="141"/>
        <v>Beer8520</v>
      </c>
      <c r="M9041" s="191">
        <f>VLOOKUP(L9041,'Slope %'!C:D,2,0)</f>
        <v>0.05</v>
      </c>
    </row>
    <row r="9042" spans="1:13" x14ac:dyDescent="0.25">
      <c r="A9042">
        <v>905844</v>
      </c>
      <c r="B9042" s="58" t="s">
        <v>7054</v>
      </c>
      <c r="C9042" s="58" t="s">
        <v>410</v>
      </c>
      <c r="D9042" s="58" t="s">
        <v>411</v>
      </c>
      <c r="E9042" s="58">
        <v>8520</v>
      </c>
      <c r="F9042" s="58">
        <v>1</v>
      </c>
      <c r="G9042" s="59">
        <v>5</v>
      </c>
      <c r="H9042" s="58" t="s">
        <v>412</v>
      </c>
      <c r="I9042" s="59">
        <v>50.79</v>
      </c>
      <c r="J9042">
        <v>24</v>
      </c>
      <c r="K9042" s="191"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33.26</v>
      </c>
      <c r="L9042" s="192" t="str">
        <f t="shared" si="141"/>
        <v>Beer8520</v>
      </c>
      <c r="M9042" s="191">
        <f>VLOOKUP(L9042,'Slope %'!C:D,2,0)</f>
        <v>0.05</v>
      </c>
    </row>
    <row r="9043" spans="1:13" x14ac:dyDescent="0.25">
      <c r="A9043">
        <v>906313</v>
      </c>
      <c r="B9043" s="58" t="s">
        <v>7055</v>
      </c>
      <c r="C9043" s="58" t="s">
        <v>410</v>
      </c>
      <c r="D9043" s="58" t="s">
        <v>411</v>
      </c>
      <c r="E9043" s="58">
        <v>8520</v>
      </c>
      <c r="F9043" s="58">
        <v>1</v>
      </c>
      <c r="G9043" s="59">
        <v>5</v>
      </c>
      <c r="H9043" s="58" t="s">
        <v>516</v>
      </c>
      <c r="I9043" s="59">
        <v>45.99</v>
      </c>
      <c r="J9043">
        <v>24</v>
      </c>
      <c r="K9043" s="191"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33.26</v>
      </c>
      <c r="L9043" s="192" t="str">
        <f t="shared" si="141"/>
        <v>Beer8520</v>
      </c>
      <c r="M9043" s="191">
        <f>VLOOKUP(L9043,'Slope %'!C:D,2,0)</f>
        <v>0.05</v>
      </c>
    </row>
    <row r="9044" spans="1:13" x14ac:dyDescent="0.25">
      <c r="A9044">
        <v>906313</v>
      </c>
      <c r="B9044" s="58" t="s">
        <v>7055</v>
      </c>
      <c r="C9044" s="58" t="s">
        <v>410</v>
      </c>
      <c r="D9044" s="58" t="s">
        <v>411</v>
      </c>
      <c r="E9044" s="58">
        <v>8520</v>
      </c>
      <c r="F9044" s="58">
        <v>1</v>
      </c>
      <c r="G9044" s="59">
        <v>5</v>
      </c>
      <c r="H9044" s="58" t="s">
        <v>516</v>
      </c>
      <c r="I9044" s="59">
        <v>45.99</v>
      </c>
      <c r="J9044">
        <v>24</v>
      </c>
      <c r="K9044" s="191"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33.26</v>
      </c>
      <c r="L9044" s="192" t="str">
        <f t="shared" si="141"/>
        <v>Beer8520</v>
      </c>
      <c r="M9044" s="191">
        <f>VLOOKUP(L9044,'Slope %'!C:D,2,0)</f>
        <v>0.05</v>
      </c>
    </row>
    <row r="9045" spans="1:13" x14ac:dyDescent="0.25">
      <c r="A9045">
        <v>906339</v>
      </c>
      <c r="B9045" s="58" t="s">
        <v>7056</v>
      </c>
      <c r="C9045" s="58" t="s">
        <v>410</v>
      </c>
      <c r="D9045" s="58" t="s">
        <v>621</v>
      </c>
      <c r="E9045" s="58">
        <v>8520</v>
      </c>
      <c r="F9045" s="58">
        <v>1</v>
      </c>
      <c r="G9045" s="59">
        <v>4</v>
      </c>
      <c r="H9045" s="58" t="s">
        <v>516</v>
      </c>
      <c r="I9045" s="59">
        <v>52.99</v>
      </c>
      <c r="J9045">
        <v>24</v>
      </c>
      <c r="K9045" s="191"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26.61</v>
      </c>
      <c r="L9045" s="192" t="str">
        <f t="shared" si="141"/>
        <v>Beer8520</v>
      </c>
      <c r="M9045" s="191">
        <f>VLOOKUP(L9045,'Slope %'!C:D,2,0)</f>
        <v>0.05</v>
      </c>
    </row>
    <row r="9046" spans="1:13" x14ac:dyDescent="0.25">
      <c r="A9046">
        <v>906339</v>
      </c>
      <c r="B9046" s="58" t="s">
        <v>7056</v>
      </c>
      <c r="C9046" s="58" t="s">
        <v>410</v>
      </c>
      <c r="D9046" s="58" t="s">
        <v>621</v>
      </c>
      <c r="E9046" s="58">
        <v>8520</v>
      </c>
      <c r="F9046" s="58">
        <v>1</v>
      </c>
      <c r="G9046" s="59">
        <v>4</v>
      </c>
      <c r="H9046" s="58" t="s">
        <v>516</v>
      </c>
      <c r="I9046" s="59">
        <v>52.99</v>
      </c>
      <c r="J9046">
        <v>24</v>
      </c>
      <c r="K9046" s="191"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26.61</v>
      </c>
      <c r="L9046" s="192" t="str">
        <f t="shared" si="141"/>
        <v>Beer8520</v>
      </c>
      <c r="M9046" s="191">
        <f>VLOOKUP(L9046,'Slope %'!C:D,2,0)</f>
        <v>0.05</v>
      </c>
    </row>
    <row r="9047" spans="1:13" x14ac:dyDescent="0.25">
      <c r="A9047">
        <v>906354</v>
      </c>
      <c r="B9047" s="58" t="s">
        <v>7057</v>
      </c>
      <c r="C9047" s="58" t="s">
        <v>410</v>
      </c>
      <c r="D9047" s="58" t="s">
        <v>411</v>
      </c>
      <c r="E9047" s="58">
        <v>8520</v>
      </c>
      <c r="F9047" s="58">
        <v>1</v>
      </c>
      <c r="G9047" s="59">
        <v>5</v>
      </c>
      <c r="H9047" s="58" t="s">
        <v>516</v>
      </c>
      <c r="I9047" s="59">
        <v>52.99</v>
      </c>
      <c r="J9047">
        <v>24</v>
      </c>
      <c r="K9047" s="191"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33.26</v>
      </c>
      <c r="L9047" s="192" t="str">
        <f t="shared" si="141"/>
        <v>Beer8520</v>
      </c>
      <c r="M9047" s="191">
        <f>VLOOKUP(L9047,'Slope %'!C:D,2,0)</f>
        <v>0.05</v>
      </c>
    </row>
    <row r="9048" spans="1:13" x14ac:dyDescent="0.25">
      <c r="A9048">
        <v>906354</v>
      </c>
      <c r="B9048" s="58" t="s">
        <v>7057</v>
      </c>
      <c r="C9048" s="58" t="s">
        <v>410</v>
      </c>
      <c r="D9048" s="58" t="s">
        <v>411</v>
      </c>
      <c r="E9048" s="58">
        <v>8520</v>
      </c>
      <c r="F9048" s="58">
        <v>1</v>
      </c>
      <c r="G9048" s="59">
        <v>5</v>
      </c>
      <c r="H9048" s="58" t="s">
        <v>516</v>
      </c>
      <c r="I9048" s="59">
        <v>52.99</v>
      </c>
      <c r="J9048">
        <v>24</v>
      </c>
      <c r="K9048" s="191"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33.26</v>
      </c>
      <c r="L9048" s="192" t="str">
        <f t="shared" si="141"/>
        <v>Beer8520</v>
      </c>
      <c r="M9048" s="191">
        <f>VLOOKUP(L9048,'Slope %'!C:D,2,0)</f>
        <v>0.05</v>
      </c>
    </row>
    <row r="9049" spans="1:13" x14ac:dyDescent="0.25">
      <c r="A9049">
        <v>906560</v>
      </c>
      <c r="B9049" s="58" t="s">
        <v>7058</v>
      </c>
      <c r="C9049" s="58" t="s">
        <v>410</v>
      </c>
      <c r="D9049" s="58" t="s">
        <v>621</v>
      </c>
      <c r="E9049" s="58">
        <v>2046</v>
      </c>
      <c r="F9049" s="58">
        <v>4</v>
      </c>
      <c r="G9049" s="59">
        <v>4</v>
      </c>
      <c r="H9049" s="58" t="s">
        <v>412</v>
      </c>
      <c r="I9049" s="59">
        <v>15.79</v>
      </c>
      <c r="J9049">
        <v>6</v>
      </c>
      <c r="K9049" s="191"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6.39</v>
      </c>
      <c r="L9049" s="192" t="str">
        <f t="shared" si="141"/>
        <v>Beer2046</v>
      </c>
      <c r="M9049" s="191">
        <f>VLOOKUP(L9049,'Slope %'!C:D,2,0)</f>
        <v>0.1</v>
      </c>
    </row>
    <row r="9050" spans="1:13" x14ac:dyDescent="0.25">
      <c r="A9050">
        <v>906560</v>
      </c>
      <c r="B9050" s="58" t="s">
        <v>7058</v>
      </c>
      <c r="C9050" s="58" t="s">
        <v>410</v>
      </c>
      <c r="D9050" s="58" t="s">
        <v>621</v>
      </c>
      <c r="E9050" s="58">
        <v>2046</v>
      </c>
      <c r="F9050" s="58">
        <v>4</v>
      </c>
      <c r="G9050" s="59">
        <v>4</v>
      </c>
      <c r="H9050" s="58" t="s">
        <v>412</v>
      </c>
      <c r="I9050" s="59">
        <v>15.79</v>
      </c>
      <c r="J9050">
        <v>6</v>
      </c>
      <c r="K9050" s="191"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6.39</v>
      </c>
      <c r="L9050" s="192" t="str">
        <f t="shared" si="141"/>
        <v>Beer2046</v>
      </c>
      <c r="M9050" s="191">
        <f>VLOOKUP(L9050,'Slope %'!C:D,2,0)</f>
        <v>0.1</v>
      </c>
    </row>
    <row r="9051" spans="1:13" x14ac:dyDescent="0.25">
      <c r="A9051">
        <v>906586</v>
      </c>
      <c r="B9051" s="58" t="s">
        <v>7059</v>
      </c>
      <c r="C9051" s="58" t="s">
        <v>410</v>
      </c>
      <c r="D9051" s="58" t="s">
        <v>621</v>
      </c>
      <c r="E9051" s="58">
        <v>8184</v>
      </c>
      <c r="F9051" s="58">
        <v>1</v>
      </c>
      <c r="G9051" s="59">
        <v>4</v>
      </c>
      <c r="H9051" s="58" t="s">
        <v>412</v>
      </c>
      <c r="I9051" s="59">
        <v>54.29</v>
      </c>
      <c r="J9051">
        <v>24</v>
      </c>
      <c r="K9051" s="191"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25.56</v>
      </c>
      <c r="L9051" s="192" t="str">
        <f t="shared" si="141"/>
        <v>Beer8184</v>
      </c>
      <c r="M9051" s="191">
        <f>VLOOKUP(L9051,'Slope %'!C:D,2,0)</f>
        <v>0.05</v>
      </c>
    </row>
    <row r="9052" spans="1:13" x14ac:dyDescent="0.25">
      <c r="A9052">
        <v>906586</v>
      </c>
      <c r="B9052" s="58" t="s">
        <v>7059</v>
      </c>
      <c r="C9052" s="58" t="s">
        <v>410</v>
      </c>
      <c r="D9052" s="58" t="s">
        <v>621</v>
      </c>
      <c r="E9052" s="58">
        <v>8184</v>
      </c>
      <c r="F9052" s="58">
        <v>1</v>
      </c>
      <c r="G9052" s="59">
        <v>4</v>
      </c>
      <c r="H9052" s="58" t="s">
        <v>412</v>
      </c>
      <c r="I9052" s="59">
        <v>54.29</v>
      </c>
      <c r="J9052">
        <v>24</v>
      </c>
      <c r="K9052" s="191"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25.56</v>
      </c>
      <c r="L9052" s="192" t="str">
        <f t="shared" si="141"/>
        <v>Beer8184</v>
      </c>
      <c r="M9052" s="191">
        <f>VLOOKUP(L9052,'Slope %'!C:D,2,0)</f>
        <v>0.05</v>
      </c>
    </row>
    <row r="9053" spans="1:13" x14ac:dyDescent="0.25">
      <c r="A9053">
        <v>906644</v>
      </c>
      <c r="B9053" s="58" t="s">
        <v>7060</v>
      </c>
      <c r="C9053" s="58" t="s">
        <v>410</v>
      </c>
      <c r="D9053" s="58" t="s">
        <v>621</v>
      </c>
      <c r="E9053" s="58">
        <v>8520</v>
      </c>
      <c r="F9053" s="58">
        <v>1</v>
      </c>
      <c r="G9053" s="59">
        <v>4</v>
      </c>
      <c r="H9053" s="58" t="s">
        <v>412</v>
      </c>
      <c r="I9053" s="59">
        <v>50.79</v>
      </c>
      <c r="J9053">
        <v>24</v>
      </c>
      <c r="K9053" s="191"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26.61</v>
      </c>
      <c r="L9053" s="192" t="str">
        <f t="shared" si="141"/>
        <v>Beer8520</v>
      </c>
      <c r="M9053" s="191">
        <f>VLOOKUP(L9053,'Slope %'!C:D,2,0)</f>
        <v>0.05</v>
      </c>
    </row>
    <row r="9054" spans="1:13" x14ac:dyDescent="0.25">
      <c r="A9054">
        <v>906644</v>
      </c>
      <c r="B9054" s="58" t="s">
        <v>7060</v>
      </c>
      <c r="C9054" s="58" t="s">
        <v>410</v>
      </c>
      <c r="D9054" s="58" t="s">
        <v>621</v>
      </c>
      <c r="E9054" s="58">
        <v>8520</v>
      </c>
      <c r="F9054" s="58">
        <v>1</v>
      </c>
      <c r="G9054" s="59">
        <v>4</v>
      </c>
      <c r="H9054" s="58" t="s">
        <v>412</v>
      </c>
      <c r="I9054" s="59">
        <v>50.79</v>
      </c>
      <c r="J9054">
        <v>24</v>
      </c>
      <c r="K9054" s="191"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26.61</v>
      </c>
      <c r="L9054" s="192" t="str">
        <f t="shared" si="141"/>
        <v>Beer8520</v>
      </c>
      <c r="M9054" s="191">
        <f>VLOOKUP(L9054,'Slope %'!C:D,2,0)</f>
        <v>0.05</v>
      </c>
    </row>
    <row r="9055" spans="1:13" x14ac:dyDescent="0.25">
      <c r="A9055">
        <v>908616</v>
      </c>
      <c r="B9055" s="58" t="s">
        <v>7061</v>
      </c>
      <c r="C9055" s="58" t="s">
        <v>410</v>
      </c>
      <c r="D9055" s="58" t="s">
        <v>621</v>
      </c>
      <c r="E9055" s="58">
        <v>8184</v>
      </c>
      <c r="F9055" s="58">
        <v>1</v>
      </c>
      <c r="G9055" s="59">
        <v>4</v>
      </c>
      <c r="H9055" s="58" t="s">
        <v>516</v>
      </c>
      <c r="I9055" s="59">
        <v>55.49</v>
      </c>
      <c r="J9055">
        <v>24</v>
      </c>
      <c r="K9055" s="191"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25.56</v>
      </c>
      <c r="L9055" s="192" t="str">
        <f t="shared" si="141"/>
        <v>Beer8184</v>
      </c>
      <c r="M9055" s="191">
        <f>VLOOKUP(L9055,'Slope %'!C:D,2,0)</f>
        <v>0.05</v>
      </c>
    </row>
    <row r="9056" spans="1:13" x14ac:dyDescent="0.25">
      <c r="A9056">
        <v>908616</v>
      </c>
      <c r="B9056" s="58" t="s">
        <v>7061</v>
      </c>
      <c r="C9056" s="58" t="s">
        <v>410</v>
      </c>
      <c r="D9056" s="58" t="s">
        <v>621</v>
      </c>
      <c r="E9056" s="58">
        <v>8184</v>
      </c>
      <c r="F9056" s="58">
        <v>1</v>
      </c>
      <c r="G9056" s="59">
        <v>4</v>
      </c>
      <c r="H9056" s="58" t="s">
        <v>516</v>
      </c>
      <c r="I9056" s="59">
        <v>55.49</v>
      </c>
      <c r="J9056">
        <v>24</v>
      </c>
      <c r="K9056" s="191"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25.56</v>
      </c>
      <c r="L9056" s="192" t="str">
        <f t="shared" si="141"/>
        <v>Beer8184</v>
      </c>
      <c r="M9056" s="191">
        <f>VLOOKUP(L9056,'Slope %'!C:D,2,0)</f>
        <v>0.05</v>
      </c>
    </row>
    <row r="9057" spans="1:13" x14ac:dyDescent="0.25">
      <c r="A9057">
        <v>908624</v>
      </c>
      <c r="B9057" s="58" t="s">
        <v>7062</v>
      </c>
      <c r="C9057" s="58" t="s">
        <v>410</v>
      </c>
      <c r="D9057" s="58" t="s">
        <v>621</v>
      </c>
      <c r="E9057" s="58">
        <v>4092</v>
      </c>
      <c r="F9057" s="58">
        <v>1</v>
      </c>
      <c r="G9057" s="59">
        <v>4</v>
      </c>
      <c r="H9057" s="58" t="s">
        <v>516</v>
      </c>
      <c r="I9057" s="59">
        <v>31.99</v>
      </c>
      <c r="J9057">
        <v>12</v>
      </c>
      <c r="K9057" s="191"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12.78</v>
      </c>
      <c r="L9057" s="192" t="str">
        <f t="shared" si="141"/>
        <v>Beer4092</v>
      </c>
      <c r="M9057" s="191">
        <f>VLOOKUP(L9057,'Slope %'!C:D,2,0)</f>
        <v>7.0000000000000007E-2</v>
      </c>
    </row>
    <row r="9058" spans="1:13" x14ac:dyDescent="0.25">
      <c r="A9058">
        <v>908624</v>
      </c>
      <c r="B9058" s="58" t="s">
        <v>7062</v>
      </c>
      <c r="C9058" s="58" t="s">
        <v>410</v>
      </c>
      <c r="D9058" s="58" t="s">
        <v>621</v>
      </c>
      <c r="E9058" s="58">
        <v>4092</v>
      </c>
      <c r="F9058" s="58">
        <v>1</v>
      </c>
      <c r="G9058" s="59">
        <v>4</v>
      </c>
      <c r="H9058" s="58" t="s">
        <v>516</v>
      </c>
      <c r="I9058" s="59">
        <v>31.99</v>
      </c>
      <c r="J9058">
        <v>12</v>
      </c>
      <c r="K9058" s="191"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12.78</v>
      </c>
      <c r="L9058" s="192" t="str">
        <f t="shared" si="141"/>
        <v>Beer4092</v>
      </c>
      <c r="M9058" s="191">
        <f>VLOOKUP(L9058,'Slope %'!C:D,2,0)</f>
        <v>7.0000000000000007E-2</v>
      </c>
    </row>
    <row r="9059" spans="1:13" x14ac:dyDescent="0.25">
      <c r="A9059">
        <v>909523</v>
      </c>
      <c r="B9059" s="58" t="s">
        <v>7063</v>
      </c>
      <c r="C9059" s="58" t="s">
        <v>410</v>
      </c>
      <c r="D9059" s="58" t="s">
        <v>411</v>
      </c>
      <c r="E9059" s="58">
        <v>8184</v>
      </c>
      <c r="F9059" s="58">
        <v>1</v>
      </c>
      <c r="G9059" s="59">
        <v>5</v>
      </c>
      <c r="H9059" s="58" t="s">
        <v>516</v>
      </c>
      <c r="I9059" s="59">
        <v>55.49</v>
      </c>
      <c r="J9059">
        <v>24</v>
      </c>
      <c r="K9059" s="191"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31.95</v>
      </c>
      <c r="L9059" s="192" t="str">
        <f t="shared" si="141"/>
        <v>Beer8184</v>
      </c>
      <c r="M9059" s="191">
        <f>VLOOKUP(L9059,'Slope %'!C:D,2,0)</f>
        <v>0.05</v>
      </c>
    </row>
    <row r="9060" spans="1:13" x14ac:dyDescent="0.25">
      <c r="A9060">
        <v>909523</v>
      </c>
      <c r="B9060" s="58" t="s">
        <v>7063</v>
      </c>
      <c r="C9060" s="58" t="s">
        <v>410</v>
      </c>
      <c r="D9060" s="58" t="s">
        <v>411</v>
      </c>
      <c r="E9060" s="58">
        <v>8184</v>
      </c>
      <c r="F9060" s="58">
        <v>1</v>
      </c>
      <c r="G9060" s="59">
        <v>5</v>
      </c>
      <c r="H9060" s="58" t="s">
        <v>516</v>
      </c>
      <c r="I9060" s="59">
        <v>55.49</v>
      </c>
      <c r="J9060">
        <v>24</v>
      </c>
      <c r="K9060" s="191"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31.95</v>
      </c>
      <c r="L9060" s="192" t="str">
        <f t="shared" si="141"/>
        <v>Beer8184</v>
      </c>
      <c r="M9060" s="191">
        <f>VLOOKUP(L9060,'Slope %'!C:D,2,0)</f>
        <v>0.05</v>
      </c>
    </row>
    <row r="9061" spans="1:13" x14ac:dyDescent="0.25">
      <c r="A9061">
        <v>911404</v>
      </c>
      <c r="B9061" s="58" t="s">
        <v>7064</v>
      </c>
      <c r="C9061" s="58" t="s">
        <v>410</v>
      </c>
      <c r="D9061" s="58" t="s">
        <v>411</v>
      </c>
      <c r="E9061" s="58">
        <v>4092</v>
      </c>
      <c r="F9061" s="58">
        <v>1</v>
      </c>
      <c r="G9061" s="59">
        <v>5</v>
      </c>
      <c r="H9061" s="58" t="s">
        <v>600</v>
      </c>
      <c r="I9061" s="59">
        <v>30.99</v>
      </c>
      <c r="J9061">
        <v>12</v>
      </c>
      <c r="K9061" s="191"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15.97</v>
      </c>
      <c r="L9061" s="192" t="str">
        <f t="shared" si="141"/>
        <v>Beer4092</v>
      </c>
      <c r="M9061" s="191">
        <f>VLOOKUP(L9061,'Slope %'!C:D,2,0)</f>
        <v>7.0000000000000007E-2</v>
      </c>
    </row>
    <row r="9062" spans="1:13" x14ac:dyDescent="0.25">
      <c r="A9062">
        <v>911404</v>
      </c>
      <c r="B9062" s="58" t="s">
        <v>7064</v>
      </c>
      <c r="C9062" s="58" t="s">
        <v>410</v>
      </c>
      <c r="D9062" s="58" t="s">
        <v>411</v>
      </c>
      <c r="E9062" s="58">
        <v>4092</v>
      </c>
      <c r="F9062" s="58">
        <v>1</v>
      </c>
      <c r="G9062" s="59">
        <v>5</v>
      </c>
      <c r="H9062" s="58" t="s">
        <v>600</v>
      </c>
      <c r="I9062" s="59">
        <v>30.99</v>
      </c>
      <c r="J9062">
        <v>12</v>
      </c>
      <c r="K9062" s="191"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15.97</v>
      </c>
      <c r="L9062" s="192" t="str">
        <f t="shared" si="141"/>
        <v>Beer4092</v>
      </c>
      <c r="M9062" s="191">
        <f>VLOOKUP(L9062,'Slope %'!C:D,2,0)</f>
        <v>7.0000000000000007E-2</v>
      </c>
    </row>
    <row r="9063" spans="1:13" x14ac:dyDescent="0.25">
      <c r="A9063">
        <v>911412</v>
      </c>
      <c r="B9063" s="58" t="s">
        <v>7065</v>
      </c>
      <c r="C9063" s="58" t="s">
        <v>410</v>
      </c>
      <c r="D9063" s="58" t="s">
        <v>411</v>
      </c>
      <c r="E9063" s="58">
        <v>8184</v>
      </c>
      <c r="F9063" s="58">
        <v>1</v>
      </c>
      <c r="G9063" s="59">
        <v>5</v>
      </c>
      <c r="H9063" s="58" t="s">
        <v>600</v>
      </c>
      <c r="I9063" s="59">
        <v>53.99</v>
      </c>
      <c r="J9063">
        <v>24</v>
      </c>
      <c r="K9063" s="191"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31.95</v>
      </c>
      <c r="L9063" s="192" t="str">
        <f t="shared" si="141"/>
        <v>Beer8184</v>
      </c>
      <c r="M9063" s="191">
        <f>VLOOKUP(L9063,'Slope %'!C:D,2,0)</f>
        <v>0.05</v>
      </c>
    </row>
    <row r="9064" spans="1:13" x14ac:dyDescent="0.25">
      <c r="A9064">
        <v>911412</v>
      </c>
      <c r="B9064" s="58" t="s">
        <v>7065</v>
      </c>
      <c r="C9064" s="58" t="s">
        <v>410</v>
      </c>
      <c r="D9064" s="58" t="s">
        <v>411</v>
      </c>
      <c r="E9064" s="58">
        <v>8184</v>
      </c>
      <c r="F9064" s="58">
        <v>1</v>
      </c>
      <c r="G9064" s="59">
        <v>5</v>
      </c>
      <c r="H9064" s="58" t="s">
        <v>600</v>
      </c>
      <c r="I9064" s="59">
        <v>53.99</v>
      </c>
      <c r="J9064">
        <v>24</v>
      </c>
      <c r="K9064" s="191"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31.95</v>
      </c>
      <c r="L9064" s="192" t="str">
        <f t="shared" si="141"/>
        <v>Beer8184</v>
      </c>
      <c r="M9064" s="191">
        <f>VLOOKUP(L9064,'Slope %'!C:D,2,0)</f>
        <v>0.05</v>
      </c>
    </row>
    <row r="9065" spans="1:13" x14ac:dyDescent="0.25">
      <c r="A9065">
        <v>912253</v>
      </c>
      <c r="B9065" s="58" t="s">
        <v>7066</v>
      </c>
      <c r="C9065" s="58" t="s">
        <v>410</v>
      </c>
      <c r="D9065" s="58" t="s">
        <v>411</v>
      </c>
      <c r="E9065" s="58">
        <v>8520</v>
      </c>
      <c r="F9065" s="58">
        <v>1</v>
      </c>
      <c r="G9065" s="59">
        <v>5.5</v>
      </c>
      <c r="H9065" s="58" t="s">
        <v>412</v>
      </c>
      <c r="I9065" s="59">
        <v>43.99</v>
      </c>
      <c r="J9065">
        <v>24</v>
      </c>
      <c r="K9065" s="191"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36.58</v>
      </c>
      <c r="L9065" s="192" t="str">
        <f t="shared" si="141"/>
        <v>Beer8520</v>
      </c>
      <c r="M9065" s="191">
        <f>VLOOKUP(L9065,'Slope %'!C:D,2,0)</f>
        <v>0.05</v>
      </c>
    </row>
    <row r="9066" spans="1:13" x14ac:dyDescent="0.25">
      <c r="A9066">
        <v>912253</v>
      </c>
      <c r="B9066" s="58" t="s">
        <v>7066</v>
      </c>
      <c r="C9066" s="58" t="s">
        <v>410</v>
      </c>
      <c r="D9066" s="58" t="s">
        <v>411</v>
      </c>
      <c r="E9066" s="58">
        <v>8520</v>
      </c>
      <c r="F9066" s="58">
        <v>1</v>
      </c>
      <c r="G9066" s="59">
        <v>5.5</v>
      </c>
      <c r="H9066" s="58" t="s">
        <v>412</v>
      </c>
      <c r="I9066" s="59">
        <v>43.99</v>
      </c>
      <c r="J9066">
        <v>24</v>
      </c>
      <c r="K9066" s="191"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36.58</v>
      </c>
      <c r="L9066" s="192" t="str">
        <f t="shared" si="141"/>
        <v>Beer8520</v>
      </c>
      <c r="M9066" s="191">
        <f>VLOOKUP(L9066,'Slope %'!C:D,2,0)</f>
        <v>0.05</v>
      </c>
    </row>
    <row r="9067" spans="1:13" x14ac:dyDescent="0.25">
      <c r="A9067">
        <v>913244</v>
      </c>
      <c r="B9067" s="58" t="s">
        <v>7067</v>
      </c>
      <c r="C9067" s="58" t="s">
        <v>410</v>
      </c>
      <c r="D9067" s="58" t="s">
        <v>717</v>
      </c>
      <c r="E9067" s="58">
        <v>2130</v>
      </c>
      <c r="F9067" s="58">
        <v>4</v>
      </c>
      <c r="G9067" s="59">
        <v>6.3</v>
      </c>
      <c r="H9067" s="58" t="s">
        <v>833</v>
      </c>
      <c r="I9067" s="59">
        <v>11.69</v>
      </c>
      <c r="J9067">
        <v>6</v>
      </c>
      <c r="K9067" s="191"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10.48</v>
      </c>
      <c r="L9067" s="192" t="str">
        <f t="shared" si="141"/>
        <v>Beer2130</v>
      </c>
      <c r="M9067" s="191">
        <f>VLOOKUP(L9067,'Slope %'!C:D,2,0)</f>
        <v>0.1</v>
      </c>
    </row>
    <row r="9068" spans="1:13" x14ac:dyDescent="0.25">
      <c r="A9068">
        <v>913244</v>
      </c>
      <c r="B9068" s="58" t="s">
        <v>7067</v>
      </c>
      <c r="C9068" s="58" t="s">
        <v>410</v>
      </c>
      <c r="D9068" s="58" t="s">
        <v>717</v>
      </c>
      <c r="E9068" s="58">
        <v>2130</v>
      </c>
      <c r="F9068" s="58">
        <v>4</v>
      </c>
      <c r="G9068" s="59">
        <v>6.3</v>
      </c>
      <c r="H9068" s="58" t="s">
        <v>833</v>
      </c>
      <c r="I9068" s="59">
        <v>11.69</v>
      </c>
      <c r="J9068">
        <v>6</v>
      </c>
      <c r="K9068" s="191"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10.48</v>
      </c>
      <c r="L9068" s="192" t="str">
        <f t="shared" si="141"/>
        <v>Beer2130</v>
      </c>
      <c r="M9068" s="191">
        <f>VLOOKUP(L9068,'Slope %'!C:D,2,0)</f>
        <v>0.1</v>
      </c>
    </row>
    <row r="9069" spans="1:13" x14ac:dyDescent="0.25">
      <c r="A9069">
        <v>913541</v>
      </c>
      <c r="B9069" s="58" t="s">
        <v>7068</v>
      </c>
      <c r="C9069" s="58" t="s">
        <v>410</v>
      </c>
      <c r="D9069" s="58" t="s">
        <v>621</v>
      </c>
      <c r="E9069" s="58">
        <v>5325</v>
      </c>
      <c r="F9069" s="58">
        <v>1</v>
      </c>
      <c r="G9069" s="59">
        <v>4</v>
      </c>
      <c r="H9069" s="58" t="s">
        <v>516</v>
      </c>
      <c r="I9069" s="59">
        <v>33.99</v>
      </c>
      <c r="J9069">
        <v>15</v>
      </c>
      <c r="K9069" s="191"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16.63</v>
      </c>
      <c r="L9069" s="192" t="str">
        <f t="shared" si="141"/>
        <v>Beer5325</v>
      </c>
      <c r="M9069" s="191">
        <f>VLOOKUP(L9069,'Slope %'!C:D,2,0)</f>
        <v>0.05</v>
      </c>
    </row>
    <row r="9070" spans="1:13" x14ac:dyDescent="0.25">
      <c r="A9070">
        <v>913541</v>
      </c>
      <c r="B9070" s="58" t="s">
        <v>7068</v>
      </c>
      <c r="C9070" s="58" t="s">
        <v>410</v>
      </c>
      <c r="D9070" s="58" t="s">
        <v>621</v>
      </c>
      <c r="E9070" s="58">
        <v>5325</v>
      </c>
      <c r="F9070" s="58">
        <v>1</v>
      </c>
      <c r="G9070" s="59">
        <v>4</v>
      </c>
      <c r="H9070" s="58" t="s">
        <v>516</v>
      </c>
      <c r="I9070" s="59">
        <v>33.99</v>
      </c>
      <c r="J9070">
        <v>15</v>
      </c>
      <c r="K9070" s="191"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16.63</v>
      </c>
      <c r="L9070" s="192" t="str">
        <f t="shared" si="141"/>
        <v>Beer5325</v>
      </c>
      <c r="M9070" s="191">
        <f>VLOOKUP(L9070,'Slope %'!C:D,2,0)</f>
        <v>0.05</v>
      </c>
    </row>
    <row r="9071" spans="1:13" x14ac:dyDescent="0.25">
      <c r="A9071">
        <v>919373</v>
      </c>
      <c r="B9071" s="58" t="s">
        <v>7069</v>
      </c>
      <c r="C9071" s="58" t="s">
        <v>410</v>
      </c>
      <c r="D9071" s="58" t="s">
        <v>411</v>
      </c>
      <c r="E9071" s="58">
        <v>8520</v>
      </c>
      <c r="F9071" s="58">
        <v>1</v>
      </c>
      <c r="G9071" s="59">
        <v>5</v>
      </c>
      <c r="H9071" s="58" t="s">
        <v>516</v>
      </c>
      <c r="I9071" s="59">
        <v>52.99</v>
      </c>
      <c r="J9071">
        <v>24</v>
      </c>
      <c r="K9071" s="191"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33.26</v>
      </c>
      <c r="L9071" s="192" t="str">
        <f t="shared" si="141"/>
        <v>Beer8520</v>
      </c>
      <c r="M9071" s="191">
        <f>VLOOKUP(L9071,'Slope %'!C:D,2,0)</f>
        <v>0.05</v>
      </c>
    </row>
    <row r="9072" spans="1:13" x14ac:dyDescent="0.25">
      <c r="A9072">
        <v>919373</v>
      </c>
      <c r="B9072" s="58" t="s">
        <v>7069</v>
      </c>
      <c r="C9072" s="58" t="s">
        <v>410</v>
      </c>
      <c r="D9072" s="58" t="s">
        <v>411</v>
      </c>
      <c r="E9072" s="58">
        <v>8520</v>
      </c>
      <c r="F9072" s="58">
        <v>1</v>
      </c>
      <c r="G9072" s="59">
        <v>5</v>
      </c>
      <c r="H9072" s="58" t="s">
        <v>516</v>
      </c>
      <c r="I9072" s="59">
        <v>52.99</v>
      </c>
      <c r="J9072">
        <v>24</v>
      </c>
      <c r="K9072" s="191"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33.26</v>
      </c>
      <c r="L9072" s="192" t="str">
        <f t="shared" si="141"/>
        <v>Beer8520</v>
      </c>
      <c r="M9072" s="191">
        <f>VLOOKUP(L9072,'Slope %'!C:D,2,0)</f>
        <v>0.05</v>
      </c>
    </row>
    <row r="9073" spans="1:13" x14ac:dyDescent="0.25">
      <c r="A9073">
        <v>923318</v>
      </c>
      <c r="B9073" s="58" t="s">
        <v>7070</v>
      </c>
      <c r="C9073" s="58" t="s">
        <v>410</v>
      </c>
      <c r="D9073" s="58" t="s">
        <v>411</v>
      </c>
      <c r="E9073" s="58">
        <v>5325</v>
      </c>
      <c r="F9073" s="58">
        <v>1</v>
      </c>
      <c r="G9073" s="59">
        <v>5</v>
      </c>
      <c r="H9073" s="58" t="s">
        <v>412</v>
      </c>
      <c r="I9073" s="59">
        <v>32.99</v>
      </c>
      <c r="J9073">
        <v>15</v>
      </c>
      <c r="K9073" s="191"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20.79</v>
      </c>
      <c r="L9073" s="192" t="str">
        <f t="shared" si="141"/>
        <v>Beer5325</v>
      </c>
      <c r="M9073" s="191">
        <f>VLOOKUP(L9073,'Slope %'!C:D,2,0)</f>
        <v>0.05</v>
      </c>
    </row>
    <row r="9074" spans="1:13" x14ac:dyDescent="0.25">
      <c r="A9074">
        <v>923318</v>
      </c>
      <c r="B9074" s="58" t="s">
        <v>7070</v>
      </c>
      <c r="C9074" s="58" t="s">
        <v>410</v>
      </c>
      <c r="D9074" s="58" t="s">
        <v>411</v>
      </c>
      <c r="E9074" s="58">
        <v>5325</v>
      </c>
      <c r="F9074" s="58">
        <v>1</v>
      </c>
      <c r="G9074" s="59">
        <v>5</v>
      </c>
      <c r="H9074" s="58" t="s">
        <v>412</v>
      </c>
      <c r="I9074" s="59">
        <v>32.99</v>
      </c>
      <c r="J9074">
        <v>15</v>
      </c>
      <c r="K9074" s="191"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20.79</v>
      </c>
      <c r="L9074" s="192" t="str">
        <f t="shared" si="141"/>
        <v>Beer5325</v>
      </c>
      <c r="M9074" s="191">
        <f>VLOOKUP(L9074,'Slope %'!C:D,2,0)</f>
        <v>0.05</v>
      </c>
    </row>
    <row r="9075" spans="1:13" x14ac:dyDescent="0.25">
      <c r="A9075">
        <v>924134</v>
      </c>
      <c r="B9075" s="58" t="s">
        <v>7071</v>
      </c>
      <c r="C9075" s="58" t="s">
        <v>423</v>
      </c>
      <c r="D9075" s="58" t="s">
        <v>598</v>
      </c>
      <c r="E9075" s="58">
        <v>750</v>
      </c>
      <c r="F9075" s="58">
        <v>12</v>
      </c>
      <c r="G9075" s="59">
        <v>13.5</v>
      </c>
      <c r="H9075" s="58" t="s">
        <v>451</v>
      </c>
      <c r="I9075" s="59">
        <v>19.989999999999998</v>
      </c>
      <c r="J9075">
        <v>1</v>
      </c>
      <c r="K9075" s="191"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7.9</v>
      </c>
      <c r="L9075" s="192" t="str">
        <f t="shared" si="141"/>
        <v>Wine750</v>
      </c>
      <c r="M9075" s="191">
        <f>VLOOKUP(L9075,'Slope %'!C:D,2,0)</f>
        <v>0.1</v>
      </c>
    </row>
    <row r="9076" spans="1:13" x14ac:dyDescent="0.25">
      <c r="A9076">
        <v>925222</v>
      </c>
      <c r="B9076" s="58" t="s">
        <v>7072</v>
      </c>
      <c r="C9076" s="58" t="s">
        <v>410</v>
      </c>
      <c r="D9076" s="58" t="s">
        <v>411</v>
      </c>
      <c r="E9076" s="58">
        <v>5325</v>
      </c>
      <c r="F9076" s="58">
        <v>1</v>
      </c>
      <c r="G9076" s="59">
        <v>5</v>
      </c>
      <c r="H9076" s="58" t="s">
        <v>516</v>
      </c>
      <c r="I9076" s="59">
        <v>33.99</v>
      </c>
      <c r="J9076">
        <v>15</v>
      </c>
      <c r="K9076" s="191"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20.79</v>
      </c>
      <c r="L9076" s="192" t="str">
        <f t="shared" si="141"/>
        <v>Beer5325</v>
      </c>
      <c r="M9076" s="191">
        <f>VLOOKUP(L9076,'Slope %'!C:D,2,0)</f>
        <v>0.05</v>
      </c>
    </row>
    <row r="9077" spans="1:13" x14ac:dyDescent="0.25">
      <c r="A9077">
        <v>925222</v>
      </c>
      <c r="B9077" s="58" t="s">
        <v>7072</v>
      </c>
      <c r="C9077" s="58" t="s">
        <v>410</v>
      </c>
      <c r="D9077" s="58" t="s">
        <v>411</v>
      </c>
      <c r="E9077" s="58">
        <v>5325</v>
      </c>
      <c r="F9077" s="58">
        <v>1</v>
      </c>
      <c r="G9077" s="59">
        <v>5</v>
      </c>
      <c r="H9077" s="58" t="s">
        <v>516</v>
      </c>
      <c r="I9077" s="59">
        <v>33.99</v>
      </c>
      <c r="J9077">
        <v>15</v>
      </c>
      <c r="K9077" s="191"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20.79</v>
      </c>
      <c r="L9077" s="192" t="str">
        <f t="shared" si="141"/>
        <v>Beer5325</v>
      </c>
      <c r="M9077" s="191">
        <f>VLOOKUP(L9077,'Slope %'!C:D,2,0)</f>
        <v>0.05</v>
      </c>
    </row>
    <row r="9078" spans="1:13" x14ac:dyDescent="0.25">
      <c r="A9078">
        <v>927236</v>
      </c>
      <c r="B9078" s="58" t="s">
        <v>7073</v>
      </c>
      <c r="C9078" s="58" t="s">
        <v>410</v>
      </c>
      <c r="D9078" s="58" t="s">
        <v>677</v>
      </c>
      <c r="E9078" s="58">
        <v>4092</v>
      </c>
      <c r="F9078" s="58">
        <v>1</v>
      </c>
      <c r="G9078" s="59">
        <v>5.2</v>
      </c>
      <c r="H9078" s="58" t="s">
        <v>412</v>
      </c>
      <c r="I9078" s="59">
        <v>28.99</v>
      </c>
      <c r="J9078">
        <v>12</v>
      </c>
      <c r="K9078" s="191"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16.61</v>
      </c>
      <c r="L9078" s="192" t="str">
        <f t="shared" si="141"/>
        <v>Beer4092</v>
      </c>
      <c r="M9078" s="191">
        <f>VLOOKUP(L9078,'Slope %'!C:D,2,0)</f>
        <v>7.0000000000000007E-2</v>
      </c>
    </row>
    <row r="9079" spans="1:13" x14ac:dyDescent="0.25">
      <c r="A9079">
        <v>927236</v>
      </c>
      <c r="B9079" s="58" t="s">
        <v>7073</v>
      </c>
      <c r="C9079" s="58" t="s">
        <v>410</v>
      </c>
      <c r="D9079" s="58" t="s">
        <v>677</v>
      </c>
      <c r="E9079" s="58">
        <v>4092</v>
      </c>
      <c r="F9079" s="58">
        <v>1</v>
      </c>
      <c r="G9079" s="59">
        <v>5.2</v>
      </c>
      <c r="H9079" s="58" t="s">
        <v>412</v>
      </c>
      <c r="I9079" s="59">
        <v>28.99</v>
      </c>
      <c r="J9079">
        <v>12</v>
      </c>
      <c r="K9079" s="191"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16.61</v>
      </c>
      <c r="L9079" s="192" t="str">
        <f t="shared" si="141"/>
        <v>Beer4092</v>
      </c>
      <c r="M9079" s="191">
        <f>VLOOKUP(L9079,'Slope %'!C:D,2,0)</f>
        <v>7.0000000000000007E-2</v>
      </c>
    </row>
    <row r="9080" spans="1:13" x14ac:dyDescent="0.25">
      <c r="A9080">
        <v>928721</v>
      </c>
      <c r="B9080" s="58" t="s">
        <v>7074</v>
      </c>
      <c r="C9080" s="58" t="s">
        <v>410</v>
      </c>
      <c r="D9080" s="58" t="s">
        <v>411</v>
      </c>
      <c r="E9080" s="58">
        <v>5325</v>
      </c>
      <c r="F9080" s="58">
        <v>1</v>
      </c>
      <c r="G9080" s="59">
        <v>5</v>
      </c>
      <c r="H9080" s="58" t="s">
        <v>516</v>
      </c>
      <c r="I9080" s="59">
        <v>33.99</v>
      </c>
      <c r="J9080">
        <v>15</v>
      </c>
      <c r="K9080" s="191"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20.79</v>
      </c>
      <c r="L9080" s="192" t="str">
        <f t="shared" si="141"/>
        <v>Beer5325</v>
      </c>
      <c r="M9080" s="191">
        <f>VLOOKUP(L9080,'Slope %'!C:D,2,0)</f>
        <v>0.05</v>
      </c>
    </row>
    <row r="9081" spans="1:13" x14ac:dyDescent="0.25">
      <c r="A9081">
        <v>928721</v>
      </c>
      <c r="B9081" s="58" t="s">
        <v>7074</v>
      </c>
      <c r="C9081" s="58" t="s">
        <v>410</v>
      </c>
      <c r="D9081" s="58" t="s">
        <v>411</v>
      </c>
      <c r="E9081" s="58">
        <v>5325</v>
      </c>
      <c r="F9081" s="58">
        <v>1</v>
      </c>
      <c r="G9081" s="59">
        <v>5</v>
      </c>
      <c r="H9081" s="58" t="s">
        <v>516</v>
      </c>
      <c r="I9081" s="59">
        <v>33.99</v>
      </c>
      <c r="J9081">
        <v>15</v>
      </c>
      <c r="K9081" s="191"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20.79</v>
      </c>
      <c r="L9081" s="192" t="str">
        <f t="shared" si="141"/>
        <v>Beer5325</v>
      </c>
      <c r="M9081" s="191">
        <f>VLOOKUP(L9081,'Slope %'!C:D,2,0)</f>
        <v>0.05</v>
      </c>
    </row>
    <row r="9082" spans="1:13" x14ac:dyDescent="0.25">
      <c r="A9082">
        <v>929620</v>
      </c>
      <c r="B9082" s="58" t="s">
        <v>7075</v>
      </c>
      <c r="C9082" s="58" t="s">
        <v>410</v>
      </c>
      <c r="D9082" s="58" t="s">
        <v>621</v>
      </c>
      <c r="E9082" s="58">
        <v>5325</v>
      </c>
      <c r="F9082" s="58">
        <v>1</v>
      </c>
      <c r="G9082" s="59">
        <v>4</v>
      </c>
      <c r="H9082" s="58" t="s">
        <v>412</v>
      </c>
      <c r="I9082" s="59">
        <v>32.99</v>
      </c>
      <c r="J9082">
        <v>15</v>
      </c>
      <c r="K9082" s="191"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16.63</v>
      </c>
      <c r="L9082" s="192" t="str">
        <f t="shared" si="141"/>
        <v>Beer5325</v>
      </c>
      <c r="M9082" s="191">
        <f>VLOOKUP(L9082,'Slope %'!C:D,2,0)</f>
        <v>0.05</v>
      </c>
    </row>
    <row r="9083" spans="1:13" x14ac:dyDescent="0.25">
      <c r="A9083">
        <v>929620</v>
      </c>
      <c r="B9083" s="58" t="s">
        <v>7075</v>
      </c>
      <c r="C9083" s="58" t="s">
        <v>410</v>
      </c>
      <c r="D9083" s="58" t="s">
        <v>621</v>
      </c>
      <c r="E9083" s="58">
        <v>5325</v>
      </c>
      <c r="F9083" s="58">
        <v>1</v>
      </c>
      <c r="G9083" s="59">
        <v>4</v>
      </c>
      <c r="H9083" s="58" t="s">
        <v>412</v>
      </c>
      <c r="I9083" s="59">
        <v>32.99</v>
      </c>
      <c r="J9083">
        <v>15</v>
      </c>
      <c r="K9083" s="191"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16.63</v>
      </c>
      <c r="L9083" s="192" t="str">
        <f t="shared" si="141"/>
        <v>Beer5325</v>
      </c>
      <c r="M9083" s="191">
        <f>VLOOKUP(L9083,'Slope %'!C:D,2,0)</f>
        <v>0.05</v>
      </c>
    </row>
    <row r="9084" spans="1:13" x14ac:dyDescent="0.25">
      <c r="A9084">
        <v>929653</v>
      </c>
      <c r="B9084" s="58" t="s">
        <v>7076</v>
      </c>
      <c r="C9084" s="58" t="s">
        <v>410</v>
      </c>
      <c r="D9084" s="58" t="s">
        <v>411</v>
      </c>
      <c r="E9084" s="58">
        <v>5325</v>
      </c>
      <c r="F9084" s="58">
        <v>1</v>
      </c>
      <c r="G9084" s="59">
        <v>5.5</v>
      </c>
      <c r="H9084" s="58" t="s">
        <v>412</v>
      </c>
      <c r="I9084" s="59">
        <v>28.99</v>
      </c>
      <c r="J9084">
        <v>15</v>
      </c>
      <c r="K9084" s="191"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22.86</v>
      </c>
      <c r="L9084" s="192" t="str">
        <f t="shared" si="141"/>
        <v>Beer5325</v>
      </c>
      <c r="M9084" s="191">
        <f>VLOOKUP(L9084,'Slope %'!C:D,2,0)</f>
        <v>0.05</v>
      </c>
    </row>
    <row r="9085" spans="1:13" x14ac:dyDescent="0.25">
      <c r="A9085">
        <v>929653</v>
      </c>
      <c r="B9085" s="58" t="s">
        <v>7076</v>
      </c>
      <c r="C9085" s="58" t="s">
        <v>410</v>
      </c>
      <c r="D9085" s="58" t="s">
        <v>411</v>
      </c>
      <c r="E9085" s="58">
        <v>5325</v>
      </c>
      <c r="F9085" s="58">
        <v>1</v>
      </c>
      <c r="G9085" s="59">
        <v>5.5</v>
      </c>
      <c r="H9085" s="58" t="s">
        <v>412</v>
      </c>
      <c r="I9085" s="59">
        <v>28.99</v>
      </c>
      <c r="J9085">
        <v>15</v>
      </c>
      <c r="K9085" s="191"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22.86</v>
      </c>
      <c r="L9085" s="192" t="str">
        <f t="shared" si="141"/>
        <v>Beer5325</v>
      </c>
      <c r="M9085" s="191">
        <f>VLOOKUP(L9085,'Slope %'!C:D,2,0)</f>
        <v>0.05</v>
      </c>
    </row>
    <row r="9086" spans="1:13" x14ac:dyDescent="0.25">
      <c r="A9086">
        <v>929661</v>
      </c>
      <c r="B9086" s="58" t="s">
        <v>7077</v>
      </c>
      <c r="C9086" s="58" t="s">
        <v>410</v>
      </c>
      <c r="D9086" s="58" t="s">
        <v>411</v>
      </c>
      <c r="E9086" s="58">
        <v>5325</v>
      </c>
      <c r="F9086" s="58">
        <v>1</v>
      </c>
      <c r="G9086" s="59">
        <v>5</v>
      </c>
      <c r="H9086" s="58" t="s">
        <v>412</v>
      </c>
      <c r="I9086" s="59">
        <v>29.49</v>
      </c>
      <c r="J9086">
        <v>15</v>
      </c>
      <c r="K9086" s="191"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20.79</v>
      </c>
      <c r="L9086" s="192" t="str">
        <f t="shared" si="141"/>
        <v>Beer5325</v>
      </c>
      <c r="M9086" s="191">
        <f>VLOOKUP(L9086,'Slope %'!C:D,2,0)</f>
        <v>0.05</v>
      </c>
    </row>
    <row r="9087" spans="1:13" x14ac:dyDescent="0.25">
      <c r="A9087">
        <v>929661</v>
      </c>
      <c r="B9087" s="58" t="s">
        <v>7077</v>
      </c>
      <c r="C9087" s="58" t="s">
        <v>410</v>
      </c>
      <c r="D9087" s="58" t="s">
        <v>411</v>
      </c>
      <c r="E9087" s="58">
        <v>5325</v>
      </c>
      <c r="F9087" s="58">
        <v>1</v>
      </c>
      <c r="G9087" s="59">
        <v>5</v>
      </c>
      <c r="H9087" s="58" t="s">
        <v>412</v>
      </c>
      <c r="I9087" s="59">
        <v>29.49</v>
      </c>
      <c r="J9087">
        <v>15</v>
      </c>
      <c r="K9087" s="191"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20.79</v>
      </c>
      <c r="L9087" s="192" t="str">
        <f t="shared" si="141"/>
        <v>Beer5325</v>
      </c>
      <c r="M9087" s="191">
        <f>VLOOKUP(L9087,'Slope %'!C:D,2,0)</f>
        <v>0.05</v>
      </c>
    </row>
    <row r="9088" spans="1:13" x14ac:dyDescent="0.25">
      <c r="A9088">
        <v>929687</v>
      </c>
      <c r="B9088" s="58" t="s">
        <v>7078</v>
      </c>
      <c r="C9088" s="58" t="s">
        <v>410</v>
      </c>
      <c r="D9088" s="58" t="s">
        <v>411</v>
      </c>
      <c r="E9088" s="58">
        <v>5325</v>
      </c>
      <c r="F9088" s="58">
        <v>1</v>
      </c>
      <c r="G9088" s="59">
        <v>5</v>
      </c>
      <c r="H9088" s="58" t="s">
        <v>412</v>
      </c>
      <c r="I9088" s="59">
        <v>28.99</v>
      </c>
      <c r="J9088">
        <v>15</v>
      </c>
      <c r="K9088" s="191"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20.79</v>
      </c>
      <c r="L9088" s="192" t="str">
        <f t="shared" si="141"/>
        <v>Beer5325</v>
      </c>
      <c r="M9088" s="191">
        <f>VLOOKUP(L9088,'Slope %'!C:D,2,0)</f>
        <v>0.05</v>
      </c>
    </row>
    <row r="9089" spans="1:13" x14ac:dyDescent="0.25">
      <c r="A9089">
        <v>929687</v>
      </c>
      <c r="B9089" s="58" t="s">
        <v>7078</v>
      </c>
      <c r="C9089" s="58" t="s">
        <v>410</v>
      </c>
      <c r="D9089" s="58" t="s">
        <v>411</v>
      </c>
      <c r="E9089" s="58">
        <v>5325</v>
      </c>
      <c r="F9089" s="58">
        <v>1</v>
      </c>
      <c r="G9089" s="59">
        <v>5</v>
      </c>
      <c r="H9089" s="58" t="s">
        <v>412</v>
      </c>
      <c r="I9089" s="59">
        <v>28.99</v>
      </c>
      <c r="J9089">
        <v>15</v>
      </c>
      <c r="K9089" s="191"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20.79</v>
      </c>
      <c r="L9089" s="192" t="str">
        <f t="shared" si="141"/>
        <v>Beer5325</v>
      </c>
      <c r="M9089" s="191">
        <f>VLOOKUP(L9089,'Slope %'!C:D,2,0)</f>
        <v>0.05</v>
      </c>
    </row>
    <row r="9090" spans="1:13" x14ac:dyDescent="0.25">
      <c r="A9090">
        <v>935155</v>
      </c>
      <c r="B9090" s="58" t="s">
        <v>7079</v>
      </c>
      <c r="C9090" s="58" t="s">
        <v>410</v>
      </c>
      <c r="D9090" s="58" t="s">
        <v>411</v>
      </c>
      <c r="E9090" s="58">
        <v>5325</v>
      </c>
      <c r="F9090" s="58">
        <v>1</v>
      </c>
      <c r="G9090" s="59">
        <v>5</v>
      </c>
      <c r="H9090" s="58" t="s">
        <v>516</v>
      </c>
      <c r="I9090" s="59">
        <v>30.49</v>
      </c>
      <c r="J9090">
        <v>15</v>
      </c>
      <c r="K9090" s="191"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20.79</v>
      </c>
      <c r="L9090" s="192" t="str">
        <f t="shared" si="141"/>
        <v>Beer5325</v>
      </c>
      <c r="M9090" s="191">
        <f>VLOOKUP(L9090,'Slope %'!C:D,2,0)</f>
        <v>0.05</v>
      </c>
    </row>
    <row r="9091" spans="1:13" x14ac:dyDescent="0.25">
      <c r="A9091">
        <v>935155</v>
      </c>
      <c r="B9091" s="58" t="s">
        <v>7079</v>
      </c>
      <c r="C9091" s="58" t="s">
        <v>410</v>
      </c>
      <c r="D9091" s="58" t="s">
        <v>411</v>
      </c>
      <c r="E9091" s="58">
        <v>5325</v>
      </c>
      <c r="F9091" s="58">
        <v>1</v>
      </c>
      <c r="G9091" s="59">
        <v>5</v>
      </c>
      <c r="H9091" s="58" t="s">
        <v>516</v>
      </c>
      <c r="I9091" s="59">
        <v>30.49</v>
      </c>
      <c r="J9091">
        <v>15</v>
      </c>
      <c r="K9091" s="191"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20.79</v>
      </c>
      <c r="L9091" s="192" t="str">
        <f t="shared" ref="L9091:L9154" si="142">(_xlfn.CONCAT(C9091,E9091))</f>
        <v>Beer5325</v>
      </c>
      <c r="M9091" s="191">
        <f>VLOOKUP(L9091,'Slope %'!C:D,2,0)</f>
        <v>0.05</v>
      </c>
    </row>
    <row r="9092" spans="1:13" x14ac:dyDescent="0.25">
      <c r="A9092">
        <v>937227</v>
      </c>
      <c r="B9092" s="58" t="s">
        <v>7080</v>
      </c>
      <c r="C9092" s="58" t="s">
        <v>423</v>
      </c>
      <c r="D9092" s="58" t="s">
        <v>436</v>
      </c>
      <c r="E9092" s="58">
        <v>750</v>
      </c>
      <c r="F9092" s="58">
        <v>12</v>
      </c>
      <c r="G9092" s="59">
        <v>13.5</v>
      </c>
      <c r="H9092" s="58" t="s">
        <v>445</v>
      </c>
      <c r="I9092" s="59">
        <v>35.29</v>
      </c>
      <c r="J9092">
        <v>1</v>
      </c>
      <c r="K9092" s="191"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7.9</v>
      </c>
      <c r="L9092" s="192" t="str">
        <f t="shared" si="142"/>
        <v>Wine750</v>
      </c>
      <c r="M9092" s="191">
        <f>VLOOKUP(L9092,'Slope %'!C:D,2,0)</f>
        <v>0.1</v>
      </c>
    </row>
    <row r="9093" spans="1:13" x14ac:dyDescent="0.25">
      <c r="A9093">
        <v>945543</v>
      </c>
      <c r="B9093" s="58" t="s">
        <v>7081</v>
      </c>
      <c r="C9093" s="58" t="s">
        <v>410</v>
      </c>
      <c r="D9093" s="58" t="s">
        <v>411</v>
      </c>
      <c r="E9093" s="58">
        <v>5325</v>
      </c>
      <c r="F9093" s="58">
        <v>1</v>
      </c>
      <c r="G9093" s="59">
        <v>5</v>
      </c>
      <c r="H9093" s="58" t="s">
        <v>516</v>
      </c>
      <c r="I9093" s="59">
        <v>33.99</v>
      </c>
      <c r="J9093">
        <v>15</v>
      </c>
      <c r="K9093" s="191"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20.79</v>
      </c>
      <c r="L9093" s="192" t="str">
        <f t="shared" si="142"/>
        <v>Beer5325</v>
      </c>
      <c r="M9093" s="191">
        <f>VLOOKUP(L9093,'Slope %'!C:D,2,0)</f>
        <v>0.05</v>
      </c>
    </row>
    <row r="9094" spans="1:13" x14ac:dyDescent="0.25">
      <c r="A9094">
        <v>945543</v>
      </c>
      <c r="B9094" s="58" t="s">
        <v>7081</v>
      </c>
      <c r="C9094" s="58" t="s">
        <v>410</v>
      </c>
      <c r="D9094" s="58" t="s">
        <v>411</v>
      </c>
      <c r="E9094" s="58">
        <v>5325</v>
      </c>
      <c r="F9094" s="58">
        <v>1</v>
      </c>
      <c r="G9094" s="59">
        <v>5</v>
      </c>
      <c r="H9094" s="58" t="s">
        <v>516</v>
      </c>
      <c r="I9094" s="59">
        <v>33.99</v>
      </c>
      <c r="J9094">
        <v>15</v>
      </c>
      <c r="K9094" s="191"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20.79</v>
      </c>
      <c r="L9094" s="192" t="str">
        <f t="shared" si="142"/>
        <v>Beer5325</v>
      </c>
      <c r="M9094" s="191">
        <f>VLOOKUP(L9094,'Slope %'!C:D,2,0)</f>
        <v>0.05</v>
      </c>
    </row>
    <row r="9095" spans="1:13" x14ac:dyDescent="0.25">
      <c r="A9095">
        <v>948216</v>
      </c>
      <c r="B9095" s="58" t="s">
        <v>7082</v>
      </c>
      <c r="C9095" s="58" t="s">
        <v>410</v>
      </c>
      <c r="D9095" s="58" t="s">
        <v>440</v>
      </c>
      <c r="E9095" s="58">
        <v>0</v>
      </c>
      <c r="F9095" s="58">
        <v>1</v>
      </c>
      <c r="H9095" s="58" t="s">
        <v>7083</v>
      </c>
      <c r="I9095" s="59">
        <v>0</v>
      </c>
      <c r="J9095">
        <v>1E-4</v>
      </c>
      <c r="K9095" s="191"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0</v>
      </c>
      <c r="L9095" s="192" t="str">
        <f t="shared" si="142"/>
        <v>Beer0</v>
      </c>
      <c r="M9095" s="191" t="e">
        <f>VLOOKUP(L9095,'Slope %'!C:D,2,0)</f>
        <v>#N/A</v>
      </c>
    </row>
    <row r="9096" spans="1:13" x14ac:dyDescent="0.25">
      <c r="A9096">
        <v>948216</v>
      </c>
      <c r="B9096" s="58" t="s">
        <v>7082</v>
      </c>
      <c r="C9096" s="58" t="s">
        <v>410</v>
      </c>
      <c r="D9096" s="58" t="s">
        <v>440</v>
      </c>
      <c r="E9096" s="58">
        <v>0</v>
      </c>
      <c r="F9096" s="58">
        <v>1</v>
      </c>
      <c r="H9096" s="58" t="s">
        <v>7083</v>
      </c>
      <c r="I9096" s="59">
        <v>0</v>
      </c>
      <c r="J9096">
        <v>1E-4</v>
      </c>
      <c r="K9096" s="191"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0</v>
      </c>
      <c r="L9096" s="192" t="str">
        <f t="shared" si="142"/>
        <v>Beer0</v>
      </c>
      <c r="M9096" s="191" t="e">
        <f>VLOOKUP(L9096,'Slope %'!C:D,2,0)</f>
        <v>#N/A</v>
      </c>
    </row>
    <row r="9097" spans="1:13" x14ac:dyDescent="0.25">
      <c r="A9097">
        <v>948349</v>
      </c>
      <c r="B9097" s="58" t="s">
        <v>7084</v>
      </c>
      <c r="C9097" s="58" t="s">
        <v>410</v>
      </c>
      <c r="D9097" s="58" t="s">
        <v>440</v>
      </c>
      <c r="E9097" s="58">
        <v>0</v>
      </c>
      <c r="F9097" s="58">
        <v>1</v>
      </c>
      <c r="I9097" s="59">
        <v>0</v>
      </c>
      <c r="J9097">
        <v>1E-4</v>
      </c>
      <c r="K9097" s="191"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0</v>
      </c>
      <c r="L9097" s="192" t="str">
        <f t="shared" si="142"/>
        <v>Beer0</v>
      </c>
      <c r="M9097" s="191" t="e">
        <f>VLOOKUP(L9097,'Slope %'!C:D,2,0)</f>
        <v>#N/A</v>
      </c>
    </row>
    <row r="9098" spans="1:13" x14ac:dyDescent="0.25">
      <c r="A9098">
        <v>948349</v>
      </c>
      <c r="B9098" s="58" t="s">
        <v>7084</v>
      </c>
      <c r="C9098" s="58" t="s">
        <v>410</v>
      </c>
      <c r="D9098" s="58" t="s">
        <v>440</v>
      </c>
      <c r="E9098" s="58">
        <v>0</v>
      </c>
      <c r="F9098" s="58">
        <v>1</v>
      </c>
      <c r="H9098" s="58" t="s">
        <v>5620</v>
      </c>
      <c r="I9098" s="59">
        <v>0</v>
      </c>
      <c r="J9098">
        <v>1E-4</v>
      </c>
      <c r="K9098" s="191"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0</v>
      </c>
      <c r="L9098" s="192" t="str">
        <f t="shared" si="142"/>
        <v>Beer0</v>
      </c>
      <c r="M9098" s="191" t="e">
        <f>VLOOKUP(L9098,'Slope %'!C:D,2,0)</f>
        <v>#N/A</v>
      </c>
    </row>
    <row r="9099" spans="1:13" x14ac:dyDescent="0.25">
      <c r="A9099">
        <v>948471</v>
      </c>
      <c r="B9099" s="58" t="s">
        <v>7085</v>
      </c>
      <c r="C9099" s="58" t="s">
        <v>410</v>
      </c>
      <c r="D9099" s="58" t="s">
        <v>440</v>
      </c>
      <c r="E9099" s="58">
        <v>0</v>
      </c>
      <c r="F9099" s="58">
        <v>1</v>
      </c>
      <c r="H9099" s="58" t="s">
        <v>5620</v>
      </c>
      <c r="I9099" s="59">
        <v>0</v>
      </c>
      <c r="J9099">
        <v>1E-4</v>
      </c>
      <c r="K9099" s="191"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0</v>
      </c>
      <c r="L9099" s="192" t="str">
        <f t="shared" si="142"/>
        <v>Beer0</v>
      </c>
      <c r="M9099" s="191" t="e">
        <f>VLOOKUP(L9099,'Slope %'!C:D,2,0)</f>
        <v>#N/A</v>
      </c>
    </row>
    <row r="9100" spans="1:13" x14ac:dyDescent="0.25">
      <c r="A9100">
        <v>948471</v>
      </c>
      <c r="B9100" s="58" t="s">
        <v>7085</v>
      </c>
      <c r="C9100" s="58" t="s">
        <v>410</v>
      </c>
      <c r="D9100" s="58" t="s">
        <v>440</v>
      </c>
      <c r="E9100" s="58">
        <v>0</v>
      </c>
      <c r="F9100" s="58">
        <v>1</v>
      </c>
      <c r="H9100" s="58" t="s">
        <v>5620</v>
      </c>
      <c r="I9100" s="59">
        <v>0</v>
      </c>
      <c r="J9100">
        <v>1E-4</v>
      </c>
      <c r="K9100" s="191"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0</v>
      </c>
      <c r="L9100" s="192" t="str">
        <f t="shared" si="142"/>
        <v>Beer0</v>
      </c>
      <c r="M9100" s="191" t="e">
        <f>VLOOKUP(L9100,'Slope %'!C:D,2,0)</f>
        <v>#N/A</v>
      </c>
    </row>
    <row r="9101" spans="1:13" x14ac:dyDescent="0.25">
      <c r="A9101">
        <v>948472</v>
      </c>
      <c r="B9101" s="58" t="s">
        <v>7086</v>
      </c>
      <c r="C9101" s="58" t="s">
        <v>410</v>
      </c>
      <c r="D9101" s="58" t="s">
        <v>440</v>
      </c>
      <c r="E9101" s="58">
        <v>0</v>
      </c>
      <c r="F9101" s="58">
        <v>8</v>
      </c>
      <c r="H9101" s="58" t="s">
        <v>5620</v>
      </c>
      <c r="I9101" s="59">
        <v>0</v>
      </c>
      <c r="J9101">
        <v>1E-4</v>
      </c>
      <c r="K9101" s="191"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0</v>
      </c>
      <c r="L9101" s="192" t="str">
        <f t="shared" si="142"/>
        <v>Beer0</v>
      </c>
      <c r="M9101" s="191" t="e">
        <f>VLOOKUP(L9101,'Slope %'!C:D,2,0)</f>
        <v>#N/A</v>
      </c>
    </row>
    <row r="9102" spans="1:13" x14ac:dyDescent="0.25">
      <c r="A9102">
        <v>948472</v>
      </c>
      <c r="B9102" s="58" t="s">
        <v>7086</v>
      </c>
      <c r="C9102" s="58" t="s">
        <v>410</v>
      </c>
      <c r="D9102" s="58" t="s">
        <v>440</v>
      </c>
      <c r="E9102" s="58">
        <v>0</v>
      </c>
      <c r="F9102" s="58">
        <v>8</v>
      </c>
      <c r="H9102" s="58" t="s">
        <v>5620</v>
      </c>
      <c r="I9102" s="59">
        <v>0</v>
      </c>
      <c r="J9102">
        <v>1E-4</v>
      </c>
      <c r="K9102" s="191"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0</v>
      </c>
      <c r="L9102" s="192" t="str">
        <f t="shared" si="142"/>
        <v>Beer0</v>
      </c>
      <c r="M9102" s="191" t="e">
        <f>VLOOKUP(L9102,'Slope %'!C:D,2,0)</f>
        <v>#N/A</v>
      </c>
    </row>
    <row r="9103" spans="1:13" x14ac:dyDescent="0.25">
      <c r="A9103">
        <v>953953</v>
      </c>
      <c r="B9103" s="58" t="s">
        <v>7087</v>
      </c>
      <c r="C9103" s="58" t="s">
        <v>423</v>
      </c>
      <c r="D9103" s="58" t="s">
        <v>473</v>
      </c>
      <c r="E9103" s="58">
        <v>750</v>
      </c>
      <c r="F9103" s="58">
        <v>12</v>
      </c>
      <c r="G9103" s="59">
        <v>0.5</v>
      </c>
      <c r="H9103" s="58" t="s">
        <v>496</v>
      </c>
      <c r="I9103" s="59">
        <v>14.99</v>
      </c>
      <c r="J9103">
        <v>1</v>
      </c>
      <c r="K9103" s="191"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0.28999999999999998</v>
      </c>
      <c r="L9103" s="192" t="str">
        <f t="shared" si="142"/>
        <v>Wine750</v>
      </c>
      <c r="M9103" s="191">
        <f>VLOOKUP(L9103,'Slope %'!C:D,2,0)</f>
        <v>0.1</v>
      </c>
    </row>
    <row r="9104" spans="1:13" x14ac:dyDescent="0.25">
      <c r="A9104">
        <v>953958</v>
      </c>
      <c r="B9104" s="58" t="s">
        <v>7088</v>
      </c>
      <c r="C9104" s="58" t="s">
        <v>423</v>
      </c>
      <c r="D9104" s="58" t="s">
        <v>476</v>
      </c>
      <c r="E9104" s="58">
        <v>750</v>
      </c>
      <c r="F9104" s="58">
        <v>12</v>
      </c>
      <c r="G9104" s="59">
        <v>0.5</v>
      </c>
      <c r="H9104" s="58" t="s">
        <v>496</v>
      </c>
      <c r="I9104" s="59">
        <v>14.99</v>
      </c>
      <c r="J9104">
        <v>1</v>
      </c>
      <c r="K9104" s="191"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0.28999999999999998</v>
      </c>
      <c r="L9104" s="192" t="str">
        <f t="shared" si="142"/>
        <v>Wine750</v>
      </c>
      <c r="M9104" s="191">
        <f>VLOOKUP(L9104,'Slope %'!C:D,2,0)</f>
        <v>0.1</v>
      </c>
    </row>
    <row r="9105" spans="1:13" x14ac:dyDescent="0.25">
      <c r="A9105">
        <v>956896</v>
      </c>
      <c r="B9105" s="58" t="s">
        <v>7089</v>
      </c>
      <c r="C9105" s="58" t="s">
        <v>423</v>
      </c>
      <c r="D9105" s="58" t="s">
        <v>598</v>
      </c>
      <c r="E9105" s="58">
        <v>750</v>
      </c>
      <c r="F9105" s="58">
        <v>6</v>
      </c>
      <c r="G9105" s="59">
        <v>14.5</v>
      </c>
      <c r="H9105" s="58" t="s">
        <v>521</v>
      </c>
      <c r="I9105" s="59">
        <v>39.99</v>
      </c>
      <c r="J9105">
        <v>1</v>
      </c>
      <c r="K9105" s="191"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8.49</v>
      </c>
      <c r="L9105" s="192" t="str">
        <f t="shared" si="142"/>
        <v>Wine750</v>
      </c>
      <c r="M9105" s="191">
        <f>VLOOKUP(L9105,'Slope %'!C:D,2,0)</f>
        <v>0.1</v>
      </c>
    </row>
    <row r="9106" spans="1:13" x14ac:dyDescent="0.25">
      <c r="A9106">
        <v>981837</v>
      </c>
      <c r="B9106" s="58" t="s">
        <v>7090</v>
      </c>
      <c r="C9106" s="58" t="s">
        <v>423</v>
      </c>
      <c r="D9106" s="58" t="s">
        <v>538</v>
      </c>
      <c r="E9106" s="58">
        <v>16000</v>
      </c>
      <c r="F9106" s="58">
        <v>1</v>
      </c>
      <c r="G9106" s="59">
        <v>12.5</v>
      </c>
      <c r="H9106" s="58" t="s">
        <v>474</v>
      </c>
      <c r="I9106" s="59">
        <v>147.47</v>
      </c>
      <c r="J9106">
        <v>1</v>
      </c>
      <c r="K9106" s="191"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130.02000000000001</v>
      </c>
      <c r="L9106" s="192" t="str">
        <f t="shared" si="142"/>
        <v>Wine16000</v>
      </c>
      <c r="M9106" s="191" t="e">
        <f>VLOOKUP(L9106,'Slope %'!C:D,2,0)</f>
        <v>#N/A</v>
      </c>
    </row>
    <row r="9107" spans="1:13" x14ac:dyDescent="0.25">
      <c r="A9107">
        <v>981845</v>
      </c>
      <c r="B9107" s="58" t="s">
        <v>7091</v>
      </c>
      <c r="C9107" s="58" t="s">
        <v>423</v>
      </c>
      <c r="D9107" s="58" t="s">
        <v>575</v>
      </c>
      <c r="E9107" s="58">
        <v>16000</v>
      </c>
      <c r="F9107" s="58">
        <v>1</v>
      </c>
      <c r="G9107" s="59">
        <v>12.5</v>
      </c>
      <c r="H9107" s="58" t="s">
        <v>474</v>
      </c>
      <c r="I9107" s="59">
        <v>147.47</v>
      </c>
      <c r="J9107">
        <v>1</v>
      </c>
      <c r="K9107" s="191"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130.02000000000001</v>
      </c>
      <c r="L9107" s="192" t="str">
        <f t="shared" si="142"/>
        <v>Wine16000</v>
      </c>
      <c r="M9107" s="191" t="e">
        <f>VLOOKUP(L9107,'Slope %'!C:D,2,0)</f>
        <v>#N/A</v>
      </c>
    </row>
    <row r="9108" spans="1:13" x14ac:dyDescent="0.25">
      <c r="A9108">
        <v>982082</v>
      </c>
      <c r="B9108" s="58" t="s">
        <v>7092</v>
      </c>
      <c r="C9108" s="58" t="s">
        <v>423</v>
      </c>
      <c r="D9108" s="58" t="s">
        <v>473</v>
      </c>
      <c r="E9108" s="58">
        <v>4000</v>
      </c>
      <c r="F9108" s="58">
        <v>4</v>
      </c>
      <c r="G9108" s="59">
        <v>12.5</v>
      </c>
      <c r="H9108" s="58" t="s">
        <v>425</v>
      </c>
      <c r="I9108" s="59">
        <v>44.99</v>
      </c>
      <c r="J9108">
        <v>1</v>
      </c>
      <c r="K9108" s="191"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32.51</v>
      </c>
      <c r="L9108" s="192" t="str">
        <f t="shared" si="142"/>
        <v>Wine4000</v>
      </c>
      <c r="M9108" s="191">
        <f>VLOOKUP(L9108,'Slope %'!C:D,2,0)</f>
        <v>0.05</v>
      </c>
    </row>
    <row r="9109" spans="1:13" x14ac:dyDescent="0.25">
      <c r="A9109">
        <v>983932</v>
      </c>
      <c r="B9109" s="58" t="s">
        <v>7093</v>
      </c>
      <c r="C9109" s="58" t="s">
        <v>423</v>
      </c>
      <c r="D9109" s="58" t="s">
        <v>467</v>
      </c>
      <c r="E9109" s="58">
        <v>4000</v>
      </c>
      <c r="F9109" s="58">
        <v>4</v>
      </c>
      <c r="G9109" s="59">
        <v>11.5</v>
      </c>
      <c r="H9109" s="58" t="s">
        <v>474</v>
      </c>
      <c r="I9109" s="59">
        <v>44.99</v>
      </c>
      <c r="J9109">
        <v>1</v>
      </c>
      <c r="K9109" s="191"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29.9</v>
      </c>
      <c r="L9109" s="192" t="str">
        <f t="shared" si="142"/>
        <v>Wine4000</v>
      </c>
      <c r="M9109" s="191">
        <f>VLOOKUP(L9109,'Slope %'!C:D,2,0)</f>
        <v>0.05</v>
      </c>
    </row>
    <row r="9110" spans="1:13" x14ac:dyDescent="0.25">
      <c r="A9110">
        <v>983957</v>
      </c>
      <c r="B9110" s="58" t="s">
        <v>6561</v>
      </c>
      <c r="C9110" s="58" t="s">
        <v>423</v>
      </c>
      <c r="D9110" s="58" t="s">
        <v>473</v>
      </c>
      <c r="E9110" s="58">
        <v>4000</v>
      </c>
      <c r="F9110" s="58">
        <v>4</v>
      </c>
      <c r="G9110" s="59">
        <v>12.5</v>
      </c>
      <c r="H9110" s="58" t="s">
        <v>474</v>
      </c>
      <c r="I9110" s="59">
        <v>44.99</v>
      </c>
      <c r="J9110">
        <v>1</v>
      </c>
      <c r="K9110" s="191"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32.51</v>
      </c>
      <c r="L9110" s="192" t="str">
        <f t="shared" si="142"/>
        <v>Wine4000</v>
      </c>
      <c r="M9110" s="191">
        <f>VLOOKUP(L9110,'Slope %'!C:D,2,0)</f>
        <v>0.05</v>
      </c>
    </row>
    <row r="9111" spans="1:13" x14ac:dyDescent="0.25">
      <c r="A9111">
        <v>983965</v>
      </c>
      <c r="B9111" s="58" t="s">
        <v>6673</v>
      </c>
      <c r="C9111" s="58" t="s">
        <v>423</v>
      </c>
      <c r="D9111" s="58" t="s">
        <v>495</v>
      </c>
      <c r="E9111" s="58">
        <v>4000</v>
      </c>
      <c r="F9111" s="58">
        <v>4</v>
      </c>
      <c r="G9111" s="59">
        <v>12.5</v>
      </c>
      <c r="H9111" s="58" t="s">
        <v>474</v>
      </c>
      <c r="I9111" s="59">
        <v>44.99</v>
      </c>
      <c r="J9111">
        <v>1</v>
      </c>
      <c r="K9111" s="191"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32.51</v>
      </c>
      <c r="L9111" s="192" t="str">
        <f t="shared" si="142"/>
        <v>Wine4000</v>
      </c>
      <c r="M9111" s="191">
        <f>VLOOKUP(L9111,'Slope %'!C:D,2,0)</f>
        <v>0.05</v>
      </c>
    </row>
    <row r="9112" spans="1:13" x14ac:dyDescent="0.25">
      <c r="A9112">
        <v>985812</v>
      </c>
      <c r="B9112" s="58" t="s">
        <v>7094</v>
      </c>
      <c r="C9112" s="58" t="s">
        <v>423</v>
      </c>
      <c r="D9112" s="58" t="s">
        <v>436</v>
      </c>
      <c r="E9112" s="58">
        <v>750</v>
      </c>
      <c r="F9112" s="58">
        <v>6</v>
      </c>
      <c r="G9112" s="59">
        <v>13.5</v>
      </c>
      <c r="H9112" s="58" t="s">
        <v>591</v>
      </c>
      <c r="I9112" s="59">
        <v>40.99</v>
      </c>
      <c r="J9112">
        <v>1</v>
      </c>
      <c r="K9112" s="191"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7.9</v>
      </c>
      <c r="L9112" s="192" t="str">
        <f t="shared" si="142"/>
        <v>Wine750</v>
      </c>
      <c r="M9112" s="191">
        <f>VLOOKUP(L9112,'Slope %'!C:D,2,0)</f>
        <v>0.1</v>
      </c>
    </row>
    <row r="9113" spans="1:13" x14ac:dyDescent="0.25">
      <c r="A9113">
        <v>986927</v>
      </c>
      <c r="B9113" s="58" t="s">
        <v>1097</v>
      </c>
      <c r="C9113" s="58" t="s">
        <v>423</v>
      </c>
      <c r="D9113" s="58" t="s">
        <v>473</v>
      </c>
      <c r="E9113" s="58">
        <v>16000</v>
      </c>
      <c r="F9113" s="58">
        <v>1</v>
      </c>
      <c r="G9113" s="59">
        <v>12.5</v>
      </c>
      <c r="H9113" s="58" t="s">
        <v>474</v>
      </c>
      <c r="I9113" s="59">
        <v>148.68</v>
      </c>
      <c r="J9113">
        <v>1</v>
      </c>
      <c r="K9113" s="191"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130.02000000000001</v>
      </c>
      <c r="L9113" s="192" t="str">
        <f t="shared" si="142"/>
        <v>Wine16000</v>
      </c>
      <c r="M9113" s="191" t="e">
        <f>VLOOKUP(L9113,'Slope %'!C:D,2,0)</f>
        <v>#N/A</v>
      </c>
    </row>
    <row r="9114" spans="1:13" x14ac:dyDescent="0.25">
      <c r="A9114">
        <v>986935</v>
      </c>
      <c r="B9114" s="58" t="s">
        <v>7095</v>
      </c>
      <c r="C9114" s="58" t="s">
        <v>423</v>
      </c>
      <c r="D9114" s="58" t="s">
        <v>495</v>
      </c>
      <c r="E9114" s="58">
        <v>16000</v>
      </c>
      <c r="F9114" s="58">
        <v>1</v>
      </c>
      <c r="G9114" s="59">
        <v>13.5</v>
      </c>
      <c r="H9114" s="58" t="s">
        <v>474</v>
      </c>
      <c r="I9114" s="59">
        <v>148.68</v>
      </c>
      <c r="J9114">
        <v>1</v>
      </c>
      <c r="K9114" s="191"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140.41999999999999</v>
      </c>
      <c r="L9114" s="192" t="str">
        <f t="shared" si="142"/>
        <v>Wine16000</v>
      </c>
      <c r="M9114" s="191" t="e">
        <f>VLOOKUP(L9114,'Slope %'!C:D,2,0)</f>
        <v>#N/A</v>
      </c>
    </row>
    <row r="9115" spans="1:13" x14ac:dyDescent="0.25">
      <c r="A9115">
        <v>988265</v>
      </c>
      <c r="B9115" s="58" t="s">
        <v>7096</v>
      </c>
      <c r="C9115" s="58" t="s">
        <v>423</v>
      </c>
      <c r="D9115" s="58" t="s">
        <v>476</v>
      </c>
      <c r="E9115" s="58">
        <v>4000</v>
      </c>
      <c r="F9115" s="58">
        <v>4</v>
      </c>
      <c r="G9115" s="59">
        <v>13</v>
      </c>
      <c r="H9115" s="58" t="s">
        <v>474</v>
      </c>
      <c r="I9115" s="59">
        <v>44.99</v>
      </c>
      <c r="J9115">
        <v>1</v>
      </c>
      <c r="K9115" s="191"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33.81</v>
      </c>
      <c r="L9115" s="192" t="str">
        <f t="shared" si="142"/>
        <v>Wine4000</v>
      </c>
      <c r="M9115" s="191">
        <f>VLOOKUP(L9115,'Slope %'!C:D,2,0)</f>
        <v>0.05</v>
      </c>
    </row>
    <row r="9116" spans="1:13" x14ac:dyDescent="0.25">
      <c r="A9116">
        <v>988266</v>
      </c>
      <c r="B9116" s="58" t="s">
        <v>7097</v>
      </c>
      <c r="C9116" s="58" t="s">
        <v>423</v>
      </c>
      <c r="D9116" s="58" t="s">
        <v>465</v>
      </c>
      <c r="E9116" s="58">
        <v>4000</v>
      </c>
      <c r="F9116" s="58">
        <v>4</v>
      </c>
      <c r="G9116" s="59">
        <v>12</v>
      </c>
      <c r="H9116" s="58" t="s">
        <v>474</v>
      </c>
      <c r="I9116" s="59">
        <v>44.99</v>
      </c>
      <c r="J9116">
        <v>1</v>
      </c>
      <c r="K9116" s="191"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31.2</v>
      </c>
      <c r="L9116" s="192" t="str">
        <f t="shared" si="142"/>
        <v>Wine4000</v>
      </c>
      <c r="M9116" s="191">
        <f>VLOOKUP(L9116,'Slope %'!C:D,2,0)</f>
        <v>0.05</v>
      </c>
    </row>
    <row r="9117" spans="1:13" x14ac:dyDescent="0.25">
      <c r="A9117">
        <v>989665</v>
      </c>
      <c r="B9117" s="58" t="s">
        <v>7098</v>
      </c>
      <c r="C9117" s="58" t="s">
        <v>423</v>
      </c>
      <c r="D9117" s="58" t="s">
        <v>602</v>
      </c>
      <c r="E9117" s="58">
        <v>750</v>
      </c>
      <c r="F9117" s="58">
        <v>12</v>
      </c>
      <c r="G9117" s="59">
        <v>13.5</v>
      </c>
      <c r="H9117" s="58" t="s">
        <v>474</v>
      </c>
      <c r="I9117" s="59">
        <v>24.99</v>
      </c>
      <c r="J9117">
        <v>1</v>
      </c>
      <c r="K9117" s="191"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7.9</v>
      </c>
      <c r="L9117" s="192" t="str">
        <f t="shared" si="142"/>
        <v>Wine750</v>
      </c>
      <c r="M9117" s="191">
        <f>VLOOKUP(L9117,'Slope %'!C:D,2,0)</f>
        <v>0.1</v>
      </c>
    </row>
    <row r="9118" spans="1:13" x14ac:dyDescent="0.25">
      <c r="A9118">
        <v>989921</v>
      </c>
      <c r="B9118" s="58" t="s">
        <v>7099</v>
      </c>
      <c r="C9118" s="58" t="s">
        <v>423</v>
      </c>
      <c r="D9118" s="58" t="s">
        <v>575</v>
      </c>
      <c r="E9118" s="58">
        <v>750</v>
      </c>
      <c r="F9118" s="58">
        <v>12</v>
      </c>
      <c r="G9118" s="59">
        <v>12</v>
      </c>
      <c r="H9118" s="58" t="s">
        <v>474</v>
      </c>
      <c r="I9118" s="59">
        <v>11.99</v>
      </c>
      <c r="J9118">
        <v>1</v>
      </c>
      <c r="K9118" s="191"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7.03</v>
      </c>
      <c r="L9118" s="192" t="str">
        <f t="shared" si="142"/>
        <v>Wine750</v>
      </c>
      <c r="M9118" s="191">
        <f>VLOOKUP(L9118,'Slope %'!C:D,2,0)</f>
        <v>0.1</v>
      </c>
    </row>
    <row r="9119" spans="1:13" x14ac:dyDescent="0.25">
      <c r="A9119">
        <v>994616</v>
      </c>
      <c r="B9119" s="58" t="s">
        <v>5715</v>
      </c>
      <c r="C9119" s="58" t="s">
        <v>423</v>
      </c>
      <c r="D9119" s="58" t="s">
        <v>436</v>
      </c>
      <c r="E9119" s="58">
        <v>750</v>
      </c>
      <c r="F9119" s="58">
        <v>12</v>
      </c>
      <c r="G9119" s="59">
        <v>14</v>
      </c>
      <c r="H9119" s="58" t="s">
        <v>521</v>
      </c>
      <c r="I9119" s="59">
        <v>25.99</v>
      </c>
      <c r="J9119">
        <v>1</v>
      </c>
      <c r="K9119" s="191"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8.1999999999999993</v>
      </c>
      <c r="L9119" s="192" t="str">
        <f t="shared" si="142"/>
        <v>Wine750</v>
      </c>
      <c r="M9119" s="191">
        <f>VLOOKUP(L9119,'Slope %'!C:D,2,0)</f>
        <v>0.1</v>
      </c>
    </row>
    <row r="9120" spans="1:13" x14ac:dyDescent="0.25">
      <c r="A9120">
        <v>8000408</v>
      </c>
      <c r="B9120" s="58" t="s">
        <v>7100</v>
      </c>
      <c r="C9120" s="58" t="s">
        <v>7101</v>
      </c>
      <c r="D9120" s="58" t="s">
        <v>440</v>
      </c>
      <c r="E9120" s="58">
        <v>0</v>
      </c>
      <c r="F9120" s="58">
        <v>19</v>
      </c>
      <c r="H9120" s="58" t="s">
        <v>7102</v>
      </c>
      <c r="I9120" s="59">
        <v>10</v>
      </c>
      <c r="K9120" s="191"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0</v>
      </c>
      <c r="L9120" s="192" t="str">
        <f t="shared" si="142"/>
        <v>Fees &amp; Charges0</v>
      </c>
      <c r="M9120" s="191" t="e">
        <f>VLOOKUP(L9120,'Slope %'!C:D,2,0)</f>
        <v>#N/A</v>
      </c>
    </row>
    <row r="9121" spans="11:13" x14ac:dyDescent="0.25">
      <c r="K9121" s="191"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0</v>
      </c>
      <c r="L9121" s="192" t="str">
        <f t="shared" si="142"/>
        <v/>
      </c>
      <c r="M9121" s="191" t="e">
        <f>VLOOKUP(L9121,'Slope %'!C:D,2,0)</f>
        <v>#N/A</v>
      </c>
    </row>
    <row r="9122" spans="11:13" x14ac:dyDescent="0.25">
      <c r="K9122" s="191"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0</v>
      </c>
      <c r="L9122" s="192" t="str">
        <f t="shared" si="142"/>
        <v/>
      </c>
      <c r="M9122" s="191" t="e">
        <f>VLOOKUP(L9122,'Slope %'!C:D,2,0)</f>
        <v>#N/A</v>
      </c>
    </row>
    <row r="9123" spans="11:13" x14ac:dyDescent="0.25">
      <c r="K9123" s="191"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0</v>
      </c>
      <c r="L9123" s="192" t="str">
        <f t="shared" si="142"/>
        <v/>
      </c>
      <c r="M9123" s="191" t="e">
        <f>VLOOKUP(L9123,'Slope %'!C:D,2,0)</f>
        <v>#N/A</v>
      </c>
    </row>
    <row r="9124" spans="11:13" x14ac:dyDescent="0.25">
      <c r="K9124" s="191"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0</v>
      </c>
      <c r="L9124" s="192" t="str">
        <f t="shared" si="142"/>
        <v/>
      </c>
      <c r="M9124" s="191" t="e">
        <f>VLOOKUP(L9124,'Slope %'!C:D,2,0)</f>
        <v>#N/A</v>
      </c>
    </row>
    <row r="9125" spans="11:13" x14ac:dyDescent="0.25">
      <c r="K9125" s="191"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0</v>
      </c>
      <c r="L9125" s="192" t="str">
        <f t="shared" si="142"/>
        <v/>
      </c>
      <c r="M9125" s="191" t="e">
        <f>VLOOKUP(L9125,'Slope %'!C:D,2,0)</f>
        <v>#N/A</v>
      </c>
    </row>
    <row r="9126" spans="11:13" x14ac:dyDescent="0.25">
      <c r="K9126" s="191"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0</v>
      </c>
      <c r="L9126" s="192" t="str">
        <f t="shared" si="142"/>
        <v/>
      </c>
      <c r="M9126" s="191" t="e">
        <f>VLOOKUP(L9126,'Slope %'!C:D,2,0)</f>
        <v>#N/A</v>
      </c>
    </row>
    <row r="9127" spans="11:13" x14ac:dyDescent="0.25">
      <c r="K9127" s="191"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0</v>
      </c>
      <c r="L9127" s="192" t="str">
        <f t="shared" si="142"/>
        <v/>
      </c>
      <c r="M9127" s="191" t="e">
        <f>VLOOKUP(L9127,'Slope %'!C:D,2,0)</f>
        <v>#N/A</v>
      </c>
    </row>
    <row r="9128" spans="11:13" x14ac:dyDescent="0.25">
      <c r="K9128" s="191"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0</v>
      </c>
      <c r="L9128" s="192" t="str">
        <f t="shared" si="142"/>
        <v/>
      </c>
      <c r="M9128" s="191" t="e">
        <f>VLOOKUP(L9128,'Slope %'!C:D,2,0)</f>
        <v>#N/A</v>
      </c>
    </row>
    <row r="9129" spans="11:13" x14ac:dyDescent="0.25">
      <c r="K9129" s="191"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0</v>
      </c>
      <c r="L9129" s="192" t="str">
        <f t="shared" si="142"/>
        <v/>
      </c>
      <c r="M9129" s="191" t="e">
        <f>VLOOKUP(L9129,'Slope %'!C:D,2,0)</f>
        <v>#N/A</v>
      </c>
    </row>
    <row r="9130" spans="11:13" x14ac:dyDescent="0.25">
      <c r="K9130" s="191"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0</v>
      </c>
      <c r="L9130" s="192" t="str">
        <f t="shared" si="142"/>
        <v/>
      </c>
      <c r="M9130" s="191" t="e">
        <f>VLOOKUP(L9130,'Slope %'!C:D,2,0)</f>
        <v>#N/A</v>
      </c>
    </row>
    <row r="9131" spans="11:13" x14ac:dyDescent="0.25">
      <c r="K9131" s="191"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0</v>
      </c>
      <c r="L9131" s="192" t="str">
        <f t="shared" si="142"/>
        <v/>
      </c>
      <c r="M9131" s="191" t="e">
        <f>VLOOKUP(L9131,'Slope %'!C:D,2,0)</f>
        <v>#N/A</v>
      </c>
    </row>
    <row r="9132" spans="11:13" x14ac:dyDescent="0.25">
      <c r="K9132" s="191"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0</v>
      </c>
      <c r="L9132" s="192" t="str">
        <f t="shared" si="142"/>
        <v/>
      </c>
      <c r="M9132" s="191" t="e">
        <f>VLOOKUP(L9132,'Slope %'!C:D,2,0)</f>
        <v>#N/A</v>
      </c>
    </row>
    <row r="9133" spans="11:13" x14ac:dyDescent="0.25">
      <c r="K9133" s="191"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0</v>
      </c>
      <c r="L9133" s="192" t="str">
        <f t="shared" si="142"/>
        <v/>
      </c>
      <c r="M9133" s="191" t="e">
        <f>VLOOKUP(L9133,'Slope %'!C:D,2,0)</f>
        <v>#N/A</v>
      </c>
    </row>
    <row r="9134" spans="11:13" x14ac:dyDescent="0.25">
      <c r="K9134" s="191"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0</v>
      </c>
      <c r="L9134" s="192" t="str">
        <f t="shared" si="142"/>
        <v/>
      </c>
      <c r="M9134" s="191" t="e">
        <f>VLOOKUP(L9134,'Slope %'!C:D,2,0)</f>
        <v>#N/A</v>
      </c>
    </row>
    <row r="9135" spans="11:13" x14ac:dyDescent="0.25">
      <c r="K9135" s="191"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0</v>
      </c>
      <c r="L9135" s="192" t="str">
        <f t="shared" si="142"/>
        <v/>
      </c>
      <c r="M9135" s="191" t="e">
        <f>VLOOKUP(L9135,'Slope %'!C:D,2,0)</f>
        <v>#N/A</v>
      </c>
    </row>
    <row r="9136" spans="11:13" x14ac:dyDescent="0.25">
      <c r="K9136" s="191"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0</v>
      </c>
      <c r="L9136" s="192" t="str">
        <f t="shared" si="142"/>
        <v/>
      </c>
      <c r="M9136" s="191" t="e">
        <f>VLOOKUP(L9136,'Slope %'!C:D,2,0)</f>
        <v>#N/A</v>
      </c>
    </row>
    <row r="9137" spans="11:13" x14ac:dyDescent="0.25">
      <c r="K9137" s="191"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0</v>
      </c>
      <c r="L9137" s="192" t="str">
        <f t="shared" si="142"/>
        <v/>
      </c>
      <c r="M9137" s="191" t="e">
        <f>VLOOKUP(L9137,'Slope %'!C:D,2,0)</f>
        <v>#N/A</v>
      </c>
    </row>
    <row r="9138" spans="11:13" x14ac:dyDescent="0.25">
      <c r="K9138" s="191"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0</v>
      </c>
      <c r="L9138" s="192" t="str">
        <f t="shared" si="142"/>
        <v/>
      </c>
      <c r="M9138" s="191" t="e">
        <f>VLOOKUP(L9138,'Slope %'!C:D,2,0)</f>
        <v>#N/A</v>
      </c>
    </row>
    <row r="9139" spans="11:13" x14ac:dyDescent="0.25">
      <c r="K9139" s="191"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0</v>
      </c>
      <c r="L9139" s="192" t="str">
        <f t="shared" si="142"/>
        <v/>
      </c>
      <c r="M9139" s="191" t="e">
        <f>VLOOKUP(L9139,'Slope %'!C:D,2,0)</f>
        <v>#N/A</v>
      </c>
    </row>
    <row r="9140" spans="11:13" x14ac:dyDescent="0.25">
      <c r="K9140" s="191"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0</v>
      </c>
      <c r="L9140" s="192" t="str">
        <f t="shared" si="142"/>
        <v/>
      </c>
      <c r="M9140" s="191" t="e">
        <f>VLOOKUP(L9140,'Slope %'!C:D,2,0)</f>
        <v>#N/A</v>
      </c>
    </row>
    <row r="9141" spans="11:13" x14ac:dyDescent="0.25">
      <c r="K9141" s="191"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0</v>
      </c>
      <c r="L9141" s="192" t="str">
        <f t="shared" si="142"/>
        <v/>
      </c>
      <c r="M9141" s="191" t="e">
        <f>VLOOKUP(L9141,'Slope %'!C:D,2,0)</f>
        <v>#N/A</v>
      </c>
    </row>
    <row r="9142" spans="11:13" x14ac:dyDescent="0.25">
      <c r="K9142" s="191"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0</v>
      </c>
      <c r="L9142" s="192" t="str">
        <f t="shared" si="142"/>
        <v/>
      </c>
      <c r="M9142" s="191" t="e">
        <f>VLOOKUP(L9142,'Slope %'!C:D,2,0)</f>
        <v>#N/A</v>
      </c>
    </row>
    <row r="9143" spans="11:13" x14ac:dyDescent="0.25">
      <c r="K9143" s="191"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0</v>
      </c>
      <c r="L9143" s="192" t="str">
        <f t="shared" si="142"/>
        <v/>
      </c>
      <c r="M9143" s="191" t="e">
        <f>VLOOKUP(L9143,'Slope %'!C:D,2,0)</f>
        <v>#N/A</v>
      </c>
    </row>
    <row r="9144" spans="11:13" x14ac:dyDescent="0.25">
      <c r="K9144" s="191"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0</v>
      </c>
      <c r="L9144" s="192" t="str">
        <f t="shared" si="142"/>
        <v/>
      </c>
      <c r="M9144" s="191" t="e">
        <f>VLOOKUP(L9144,'Slope %'!C:D,2,0)</f>
        <v>#N/A</v>
      </c>
    </row>
    <row r="9145" spans="11:13" x14ac:dyDescent="0.25">
      <c r="K9145" s="191"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0</v>
      </c>
      <c r="L9145" s="192" t="str">
        <f t="shared" si="142"/>
        <v/>
      </c>
      <c r="M9145" s="191" t="e">
        <f>VLOOKUP(L9145,'Slope %'!C:D,2,0)</f>
        <v>#N/A</v>
      </c>
    </row>
    <row r="9146" spans="11:13" x14ac:dyDescent="0.25">
      <c r="K9146" s="191"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0</v>
      </c>
      <c r="L9146" s="192" t="str">
        <f t="shared" si="142"/>
        <v/>
      </c>
      <c r="M9146" s="191" t="e">
        <f>VLOOKUP(L9146,'Slope %'!C:D,2,0)</f>
        <v>#N/A</v>
      </c>
    </row>
    <row r="9147" spans="11:13" x14ac:dyDescent="0.25">
      <c r="K9147" s="191"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0</v>
      </c>
      <c r="L9147" s="192" t="str">
        <f t="shared" si="142"/>
        <v/>
      </c>
      <c r="M9147" s="191" t="e">
        <f>VLOOKUP(L9147,'Slope %'!C:D,2,0)</f>
        <v>#N/A</v>
      </c>
    </row>
    <row r="9148" spans="11:13" x14ac:dyDescent="0.25">
      <c r="K9148" s="191"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0</v>
      </c>
      <c r="L9148" s="192" t="str">
        <f t="shared" si="142"/>
        <v/>
      </c>
      <c r="M9148" s="191" t="e">
        <f>VLOOKUP(L9148,'Slope %'!C:D,2,0)</f>
        <v>#N/A</v>
      </c>
    </row>
    <row r="9149" spans="11:13" x14ac:dyDescent="0.25">
      <c r="K9149" s="191"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0</v>
      </c>
      <c r="L9149" s="192" t="str">
        <f t="shared" si="142"/>
        <v/>
      </c>
      <c r="M9149" s="191" t="e">
        <f>VLOOKUP(L9149,'Slope %'!C:D,2,0)</f>
        <v>#N/A</v>
      </c>
    </row>
    <row r="9150" spans="11:13" x14ac:dyDescent="0.25">
      <c r="K9150" s="191"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0</v>
      </c>
      <c r="L9150" s="192" t="str">
        <f t="shared" si="142"/>
        <v/>
      </c>
      <c r="M9150" s="191" t="e">
        <f>VLOOKUP(L9150,'Slope %'!C:D,2,0)</f>
        <v>#N/A</v>
      </c>
    </row>
    <row r="9151" spans="11:13" x14ac:dyDescent="0.25">
      <c r="K9151" s="191"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0</v>
      </c>
      <c r="L9151" s="192" t="str">
        <f t="shared" si="142"/>
        <v/>
      </c>
      <c r="M9151" s="191" t="e">
        <f>VLOOKUP(L9151,'Slope %'!C:D,2,0)</f>
        <v>#N/A</v>
      </c>
    </row>
    <row r="9152" spans="11:13" x14ac:dyDescent="0.25">
      <c r="K9152" s="191"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0</v>
      </c>
      <c r="L9152" s="192" t="str">
        <f t="shared" si="142"/>
        <v/>
      </c>
      <c r="M9152" s="191" t="e">
        <f>VLOOKUP(L9152,'Slope %'!C:D,2,0)</f>
        <v>#N/A</v>
      </c>
    </row>
    <row r="9153" spans="11:13" x14ac:dyDescent="0.25">
      <c r="K9153" s="191"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0</v>
      </c>
      <c r="L9153" s="192" t="str">
        <f t="shared" si="142"/>
        <v/>
      </c>
      <c r="M9153" s="191" t="e">
        <f>VLOOKUP(L9153,'Slope %'!C:D,2,0)</f>
        <v>#N/A</v>
      </c>
    </row>
    <row r="9154" spans="11:13" x14ac:dyDescent="0.25">
      <c r="K9154" s="191"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0</v>
      </c>
      <c r="L9154" s="192" t="str">
        <f t="shared" si="142"/>
        <v/>
      </c>
      <c r="M9154" s="191" t="e">
        <f>VLOOKUP(L9154,'Slope %'!C:D,2,0)</f>
        <v>#N/A</v>
      </c>
    </row>
    <row r="9155" spans="11:13" x14ac:dyDescent="0.25">
      <c r="K9155" s="191"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0</v>
      </c>
      <c r="L9155" s="192" t="str">
        <f t="shared" ref="L9155:L9218" si="143">(_xlfn.CONCAT(C9155,E9155))</f>
        <v/>
      </c>
      <c r="M9155" s="191" t="e">
        <f>VLOOKUP(L9155,'Slope %'!C:D,2,0)</f>
        <v>#N/A</v>
      </c>
    </row>
    <row r="9156" spans="11:13" x14ac:dyDescent="0.25">
      <c r="K9156" s="191"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0</v>
      </c>
      <c r="L9156" s="192" t="str">
        <f t="shared" si="143"/>
        <v/>
      </c>
      <c r="M9156" s="191" t="e">
        <f>VLOOKUP(L9156,'Slope %'!C:D,2,0)</f>
        <v>#N/A</v>
      </c>
    </row>
    <row r="9157" spans="11:13" x14ac:dyDescent="0.25">
      <c r="K9157" s="191"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0</v>
      </c>
      <c r="L9157" s="192" t="str">
        <f t="shared" si="143"/>
        <v/>
      </c>
      <c r="M9157" s="191" t="e">
        <f>VLOOKUP(L9157,'Slope %'!C:D,2,0)</f>
        <v>#N/A</v>
      </c>
    </row>
    <row r="9158" spans="11:13" x14ac:dyDescent="0.25">
      <c r="K9158" s="191"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0</v>
      </c>
      <c r="L9158" s="192" t="str">
        <f t="shared" si="143"/>
        <v/>
      </c>
      <c r="M9158" s="191" t="e">
        <f>VLOOKUP(L9158,'Slope %'!C:D,2,0)</f>
        <v>#N/A</v>
      </c>
    </row>
    <row r="9159" spans="11:13" x14ac:dyDescent="0.25">
      <c r="K9159" s="191"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0</v>
      </c>
      <c r="L9159" s="192" t="str">
        <f t="shared" si="143"/>
        <v/>
      </c>
      <c r="M9159" s="191" t="e">
        <f>VLOOKUP(L9159,'Slope %'!C:D,2,0)</f>
        <v>#N/A</v>
      </c>
    </row>
    <row r="9160" spans="11:13" x14ac:dyDescent="0.25">
      <c r="K9160" s="191"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0</v>
      </c>
      <c r="L9160" s="192" t="str">
        <f t="shared" si="143"/>
        <v/>
      </c>
      <c r="M9160" s="191" t="e">
        <f>VLOOKUP(L9160,'Slope %'!C:D,2,0)</f>
        <v>#N/A</v>
      </c>
    </row>
    <row r="9161" spans="11:13" x14ac:dyDescent="0.25">
      <c r="K9161" s="191"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0</v>
      </c>
      <c r="L9161" s="192" t="str">
        <f t="shared" si="143"/>
        <v/>
      </c>
      <c r="M9161" s="191" t="e">
        <f>VLOOKUP(L9161,'Slope %'!C:D,2,0)</f>
        <v>#N/A</v>
      </c>
    </row>
    <row r="9162" spans="11:13" x14ac:dyDescent="0.25">
      <c r="K9162" s="191"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0</v>
      </c>
      <c r="L9162" s="192" t="str">
        <f t="shared" si="143"/>
        <v/>
      </c>
      <c r="M9162" s="191" t="e">
        <f>VLOOKUP(L9162,'Slope %'!C:D,2,0)</f>
        <v>#N/A</v>
      </c>
    </row>
    <row r="9163" spans="11:13" x14ac:dyDescent="0.25">
      <c r="K9163" s="191"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0</v>
      </c>
      <c r="L9163" s="192" t="str">
        <f t="shared" si="143"/>
        <v/>
      </c>
      <c r="M9163" s="191" t="e">
        <f>VLOOKUP(L9163,'Slope %'!C:D,2,0)</f>
        <v>#N/A</v>
      </c>
    </row>
    <row r="9164" spans="11:13" x14ac:dyDescent="0.25">
      <c r="K9164" s="191"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0</v>
      </c>
      <c r="L9164" s="192" t="str">
        <f t="shared" si="143"/>
        <v/>
      </c>
      <c r="M9164" s="191" t="e">
        <f>VLOOKUP(L9164,'Slope %'!C:D,2,0)</f>
        <v>#N/A</v>
      </c>
    </row>
    <row r="9165" spans="11:13" x14ac:dyDescent="0.25">
      <c r="K9165" s="191"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0</v>
      </c>
      <c r="L9165" s="192" t="str">
        <f t="shared" si="143"/>
        <v/>
      </c>
      <c r="M9165" s="191" t="e">
        <f>VLOOKUP(L9165,'Slope %'!C:D,2,0)</f>
        <v>#N/A</v>
      </c>
    </row>
    <row r="9166" spans="11:13" x14ac:dyDescent="0.25">
      <c r="K9166" s="191"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0</v>
      </c>
      <c r="L9166" s="192" t="str">
        <f t="shared" si="143"/>
        <v/>
      </c>
      <c r="M9166" s="191" t="e">
        <f>VLOOKUP(L9166,'Slope %'!C:D,2,0)</f>
        <v>#N/A</v>
      </c>
    </row>
    <row r="9167" spans="11:13" x14ac:dyDescent="0.25">
      <c r="K9167" s="191"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0</v>
      </c>
      <c r="L9167" s="192" t="str">
        <f t="shared" si="143"/>
        <v/>
      </c>
      <c r="M9167" s="191" t="e">
        <f>VLOOKUP(L9167,'Slope %'!C:D,2,0)</f>
        <v>#N/A</v>
      </c>
    </row>
    <row r="9168" spans="11:13" x14ac:dyDescent="0.25">
      <c r="K9168" s="191"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0</v>
      </c>
      <c r="L9168" s="192" t="str">
        <f t="shared" si="143"/>
        <v/>
      </c>
      <c r="M9168" s="191" t="e">
        <f>VLOOKUP(L9168,'Slope %'!C:D,2,0)</f>
        <v>#N/A</v>
      </c>
    </row>
    <row r="9169" spans="11:13" x14ac:dyDescent="0.25">
      <c r="K9169" s="191"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0</v>
      </c>
      <c r="L9169" s="192" t="str">
        <f t="shared" si="143"/>
        <v/>
      </c>
      <c r="M9169" s="191" t="e">
        <f>VLOOKUP(L9169,'Slope %'!C:D,2,0)</f>
        <v>#N/A</v>
      </c>
    </row>
    <row r="9170" spans="11:13" x14ac:dyDescent="0.25">
      <c r="K9170" s="191"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0</v>
      </c>
      <c r="L9170" s="192" t="str">
        <f t="shared" si="143"/>
        <v/>
      </c>
      <c r="M9170" s="191" t="e">
        <f>VLOOKUP(L9170,'Slope %'!C:D,2,0)</f>
        <v>#N/A</v>
      </c>
    </row>
    <row r="9171" spans="11:13" x14ac:dyDescent="0.25">
      <c r="K9171" s="191"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0</v>
      </c>
      <c r="L9171" s="192" t="str">
        <f t="shared" si="143"/>
        <v/>
      </c>
      <c r="M9171" s="191" t="e">
        <f>VLOOKUP(L9171,'Slope %'!C:D,2,0)</f>
        <v>#N/A</v>
      </c>
    </row>
    <row r="9172" spans="11:13" x14ac:dyDescent="0.25">
      <c r="K9172" s="191"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0</v>
      </c>
      <c r="L9172" s="192" t="str">
        <f t="shared" si="143"/>
        <v/>
      </c>
      <c r="M9172" s="191" t="e">
        <f>VLOOKUP(L9172,'Slope %'!C:D,2,0)</f>
        <v>#N/A</v>
      </c>
    </row>
    <row r="9173" spans="11:13" x14ac:dyDescent="0.25">
      <c r="K9173" s="191"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0</v>
      </c>
      <c r="L9173" s="192" t="str">
        <f t="shared" si="143"/>
        <v/>
      </c>
      <c r="M9173" s="191" t="e">
        <f>VLOOKUP(L9173,'Slope %'!C:D,2,0)</f>
        <v>#N/A</v>
      </c>
    </row>
    <row r="9174" spans="11:13" x14ac:dyDescent="0.25">
      <c r="K9174" s="191"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0</v>
      </c>
      <c r="L9174" s="192" t="str">
        <f t="shared" si="143"/>
        <v/>
      </c>
      <c r="M9174" s="191" t="e">
        <f>VLOOKUP(L9174,'Slope %'!C:D,2,0)</f>
        <v>#N/A</v>
      </c>
    </row>
    <row r="9175" spans="11:13" x14ac:dyDescent="0.25">
      <c r="K9175" s="191"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0</v>
      </c>
      <c r="L9175" s="192" t="str">
        <f t="shared" si="143"/>
        <v/>
      </c>
      <c r="M9175" s="191" t="e">
        <f>VLOOKUP(L9175,'Slope %'!C:D,2,0)</f>
        <v>#N/A</v>
      </c>
    </row>
    <row r="9176" spans="11:13" x14ac:dyDescent="0.25">
      <c r="K9176" s="191"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0</v>
      </c>
      <c r="L9176" s="192" t="str">
        <f t="shared" si="143"/>
        <v/>
      </c>
      <c r="M9176" s="191" t="e">
        <f>VLOOKUP(L9176,'Slope %'!C:D,2,0)</f>
        <v>#N/A</v>
      </c>
    </row>
    <row r="9177" spans="11:13" x14ac:dyDescent="0.25">
      <c r="K9177" s="191"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0</v>
      </c>
      <c r="L9177" s="192" t="str">
        <f t="shared" si="143"/>
        <v/>
      </c>
      <c r="M9177" s="191" t="e">
        <f>VLOOKUP(L9177,'Slope %'!C:D,2,0)</f>
        <v>#N/A</v>
      </c>
    </row>
    <row r="9178" spans="11:13" x14ac:dyDescent="0.25">
      <c r="K9178" s="191"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0</v>
      </c>
      <c r="L9178" s="192" t="str">
        <f t="shared" si="143"/>
        <v/>
      </c>
      <c r="M9178" s="191" t="e">
        <f>VLOOKUP(L9178,'Slope %'!C:D,2,0)</f>
        <v>#N/A</v>
      </c>
    </row>
    <row r="9179" spans="11:13" x14ac:dyDescent="0.25">
      <c r="K9179" s="191"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0</v>
      </c>
      <c r="L9179" s="192" t="str">
        <f t="shared" si="143"/>
        <v/>
      </c>
      <c r="M9179" s="191" t="e">
        <f>VLOOKUP(L9179,'Slope %'!C:D,2,0)</f>
        <v>#N/A</v>
      </c>
    </row>
    <row r="9180" spans="11:13" x14ac:dyDescent="0.25">
      <c r="K9180" s="191"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0</v>
      </c>
      <c r="L9180" s="192" t="str">
        <f t="shared" si="143"/>
        <v/>
      </c>
      <c r="M9180" s="191" t="e">
        <f>VLOOKUP(L9180,'Slope %'!C:D,2,0)</f>
        <v>#N/A</v>
      </c>
    </row>
    <row r="9181" spans="11:13" x14ac:dyDescent="0.25">
      <c r="K9181" s="191"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0</v>
      </c>
      <c r="L9181" s="192" t="str">
        <f t="shared" si="143"/>
        <v/>
      </c>
      <c r="M9181" s="191" t="e">
        <f>VLOOKUP(L9181,'Slope %'!C:D,2,0)</f>
        <v>#N/A</v>
      </c>
    </row>
    <row r="9182" spans="11:13" x14ac:dyDescent="0.25">
      <c r="K9182" s="191"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0</v>
      </c>
      <c r="L9182" s="192" t="str">
        <f t="shared" si="143"/>
        <v/>
      </c>
      <c r="M9182" s="191" t="e">
        <f>VLOOKUP(L9182,'Slope %'!C:D,2,0)</f>
        <v>#N/A</v>
      </c>
    </row>
    <row r="9183" spans="11:13" x14ac:dyDescent="0.25">
      <c r="K9183" s="191"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0</v>
      </c>
      <c r="L9183" s="192" t="str">
        <f t="shared" si="143"/>
        <v/>
      </c>
      <c r="M9183" s="191" t="e">
        <f>VLOOKUP(L9183,'Slope %'!C:D,2,0)</f>
        <v>#N/A</v>
      </c>
    </row>
    <row r="9184" spans="11:13" x14ac:dyDescent="0.25">
      <c r="K9184" s="191"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0</v>
      </c>
      <c r="L9184" s="192" t="str">
        <f t="shared" si="143"/>
        <v/>
      </c>
      <c r="M9184" s="191" t="e">
        <f>VLOOKUP(L9184,'Slope %'!C:D,2,0)</f>
        <v>#N/A</v>
      </c>
    </row>
    <row r="9185" spans="11:13" x14ac:dyDescent="0.25">
      <c r="K9185" s="191"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0</v>
      </c>
      <c r="L9185" s="192" t="str">
        <f t="shared" si="143"/>
        <v/>
      </c>
      <c r="M9185" s="191" t="e">
        <f>VLOOKUP(L9185,'Slope %'!C:D,2,0)</f>
        <v>#N/A</v>
      </c>
    </row>
    <row r="9186" spans="11:13" x14ac:dyDescent="0.25">
      <c r="K9186" s="191"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0</v>
      </c>
      <c r="L9186" s="192" t="str">
        <f t="shared" si="143"/>
        <v/>
      </c>
      <c r="M9186" s="191" t="e">
        <f>VLOOKUP(L9186,'Slope %'!C:D,2,0)</f>
        <v>#N/A</v>
      </c>
    </row>
    <row r="9187" spans="11:13" x14ac:dyDescent="0.25">
      <c r="K9187" s="191"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0</v>
      </c>
      <c r="L9187" s="192" t="str">
        <f t="shared" si="143"/>
        <v/>
      </c>
      <c r="M9187" s="191" t="e">
        <f>VLOOKUP(L9187,'Slope %'!C:D,2,0)</f>
        <v>#N/A</v>
      </c>
    </row>
    <row r="9188" spans="11:13" x14ac:dyDescent="0.25">
      <c r="K9188" s="191"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0</v>
      </c>
      <c r="L9188" s="192" t="str">
        <f t="shared" si="143"/>
        <v/>
      </c>
      <c r="M9188" s="191" t="e">
        <f>VLOOKUP(L9188,'Slope %'!C:D,2,0)</f>
        <v>#N/A</v>
      </c>
    </row>
    <row r="9189" spans="11:13" x14ac:dyDescent="0.25">
      <c r="K9189" s="191"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0</v>
      </c>
      <c r="L9189" s="192" t="str">
        <f t="shared" si="143"/>
        <v/>
      </c>
      <c r="M9189" s="191" t="e">
        <f>VLOOKUP(L9189,'Slope %'!C:D,2,0)</f>
        <v>#N/A</v>
      </c>
    </row>
    <row r="9190" spans="11:13" x14ac:dyDescent="0.25">
      <c r="K9190" s="191"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0</v>
      </c>
      <c r="L9190" s="192" t="str">
        <f t="shared" si="143"/>
        <v/>
      </c>
      <c r="M9190" s="191" t="e">
        <f>VLOOKUP(L9190,'Slope %'!C:D,2,0)</f>
        <v>#N/A</v>
      </c>
    </row>
    <row r="9191" spans="11:13" x14ac:dyDescent="0.25">
      <c r="K9191" s="191"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0</v>
      </c>
      <c r="L9191" s="192" t="str">
        <f t="shared" si="143"/>
        <v/>
      </c>
      <c r="M9191" s="191" t="e">
        <f>VLOOKUP(L9191,'Slope %'!C:D,2,0)</f>
        <v>#N/A</v>
      </c>
    </row>
    <row r="9192" spans="11:13" x14ac:dyDescent="0.25">
      <c r="K9192" s="191"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0</v>
      </c>
      <c r="L9192" s="192" t="str">
        <f t="shared" si="143"/>
        <v/>
      </c>
      <c r="M9192" s="191" t="e">
        <f>VLOOKUP(L9192,'Slope %'!C:D,2,0)</f>
        <v>#N/A</v>
      </c>
    </row>
    <row r="9193" spans="11:13" x14ac:dyDescent="0.25">
      <c r="K9193" s="191"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0</v>
      </c>
      <c r="L9193" s="192" t="str">
        <f t="shared" si="143"/>
        <v/>
      </c>
      <c r="M9193" s="191" t="e">
        <f>VLOOKUP(L9193,'Slope %'!C:D,2,0)</f>
        <v>#N/A</v>
      </c>
    </row>
    <row r="9194" spans="11:13" x14ac:dyDescent="0.25">
      <c r="K9194" s="191"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0</v>
      </c>
      <c r="L9194" s="192" t="str">
        <f t="shared" si="143"/>
        <v/>
      </c>
      <c r="M9194" s="191" t="e">
        <f>VLOOKUP(L9194,'Slope %'!C:D,2,0)</f>
        <v>#N/A</v>
      </c>
    </row>
    <row r="9195" spans="11:13" x14ac:dyDescent="0.25">
      <c r="K9195" s="191"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0</v>
      </c>
      <c r="L9195" s="192" t="str">
        <f t="shared" si="143"/>
        <v/>
      </c>
      <c r="M9195" s="191" t="e">
        <f>VLOOKUP(L9195,'Slope %'!C:D,2,0)</f>
        <v>#N/A</v>
      </c>
    </row>
    <row r="9196" spans="11:13" x14ac:dyDescent="0.25">
      <c r="K9196" s="191"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0</v>
      </c>
      <c r="L9196" s="192" t="str">
        <f t="shared" si="143"/>
        <v/>
      </c>
      <c r="M9196" s="191" t="e">
        <f>VLOOKUP(L9196,'Slope %'!C:D,2,0)</f>
        <v>#N/A</v>
      </c>
    </row>
    <row r="9197" spans="11:13" x14ac:dyDescent="0.25">
      <c r="K9197" s="191"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0</v>
      </c>
      <c r="L9197" s="192" t="str">
        <f t="shared" si="143"/>
        <v/>
      </c>
      <c r="M9197" s="191" t="e">
        <f>VLOOKUP(L9197,'Slope %'!C:D,2,0)</f>
        <v>#N/A</v>
      </c>
    </row>
    <row r="9198" spans="11:13" x14ac:dyDescent="0.25">
      <c r="K9198" s="191"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0</v>
      </c>
      <c r="L9198" s="192" t="str">
        <f t="shared" si="143"/>
        <v/>
      </c>
      <c r="M9198" s="191" t="e">
        <f>VLOOKUP(L9198,'Slope %'!C:D,2,0)</f>
        <v>#N/A</v>
      </c>
    </row>
    <row r="9199" spans="11:13" x14ac:dyDescent="0.25">
      <c r="K9199" s="191"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0</v>
      </c>
      <c r="L9199" s="192" t="str">
        <f t="shared" si="143"/>
        <v/>
      </c>
      <c r="M9199" s="191" t="e">
        <f>VLOOKUP(L9199,'Slope %'!C:D,2,0)</f>
        <v>#N/A</v>
      </c>
    </row>
    <row r="9200" spans="11:13" x14ac:dyDescent="0.25">
      <c r="K9200" s="191"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0</v>
      </c>
      <c r="L9200" s="192" t="str">
        <f t="shared" si="143"/>
        <v/>
      </c>
      <c r="M9200" s="191" t="e">
        <f>VLOOKUP(L9200,'Slope %'!C:D,2,0)</f>
        <v>#N/A</v>
      </c>
    </row>
    <row r="9201" spans="11:13" x14ac:dyDescent="0.25">
      <c r="K9201" s="191"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0</v>
      </c>
      <c r="L9201" s="192" t="str">
        <f t="shared" si="143"/>
        <v/>
      </c>
      <c r="M9201" s="191" t="e">
        <f>VLOOKUP(L9201,'Slope %'!C:D,2,0)</f>
        <v>#N/A</v>
      </c>
    </row>
    <row r="9202" spans="11:13" x14ac:dyDescent="0.25">
      <c r="K9202" s="191"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0</v>
      </c>
      <c r="L9202" s="192" t="str">
        <f t="shared" si="143"/>
        <v/>
      </c>
      <c r="M9202" s="191" t="e">
        <f>VLOOKUP(L9202,'Slope %'!C:D,2,0)</f>
        <v>#N/A</v>
      </c>
    </row>
    <row r="9203" spans="11:13" x14ac:dyDescent="0.25">
      <c r="K9203" s="191"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0</v>
      </c>
      <c r="L9203" s="192" t="str">
        <f t="shared" si="143"/>
        <v/>
      </c>
      <c r="M9203" s="191" t="e">
        <f>VLOOKUP(L9203,'Slope %'!C:D,2,0)</f>
        <v>#N/A</v>
      </c>
    </row>
    <row r="9204" spans="11:13" x14ac:dyDescent="0.25">
      <c r="K9204" s="191"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0</v>
      </c>
      <c r="L9204" s="192" t="str">
        <f t="shared" si="143"/>
        <v/>
      </c>
      <c r="M9204" s="191" t="e">
        <f>VLOOKUP(L9204,'Slope %'!C:D,2,0)</f>
        <v>#N/A</v>
      </c>
    </row>
    <row r="9205" spans="11:13" x14ac:dyDescent="0.25">
      <c r="K9205" s="191"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0</v>
      </c>
      <c r="L9205" s="192" t="str">
        <f t="shared" si="143"/>
        <v/>
      </c>
      <c r="M9205" s="191" t="e">
        <f>VLOOKUP(L9205,'Slope %'!C:D,2,0)</f>
        <v>#N/A</v>
      </c>
    </row>
    <row r="9206" spans="11:13" x14ac:dyDescent="0.25">
      <c r="K9206" s="191"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0</v>
      </c>
      <c r="L9206" s="192" t="str">
        <f t="shared" si="143"/>
        <v/>
      </c>
      <c r="M9206" s="191" t="e">
        <f>VLOOKUP(L9206,'Slope %'!C:D,2,0)</f>
        <v>#N/A</v>
      </c>
    </row>
    <row r="9207" spans="11:13" x14ac:dyDescent="0.25">
      <c r="K9207" s="191"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0</v>
      </c>
      <c r="L9207" s="192" t="str">
        <f t="shared" si="143"/>
        <v/>
      </c>
      <c r="M9207" s="191" t="e">
        <f>VLOOKUP(L9207,'Slope %'!C:D,2,0)</f>
        <v>#N/A</v>
      </c>
    </row>
    <row r="9208" spans="11:13" x14ac:dyDescent="0.25">
      <c r="K9208" s="191"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0</v>
      </c>
      <c r="L9208" s="192" t="str">
        <f t="shared" si="143"/>
        <v/>
      </c>
      <c r="M9208" s="191" t="e">
        <f>VLOOKUP(L9208,'Slope %'!C:D,2,0)</f>
        <v>#N/A</v>
      </c>
    </row>
    <row r="9209" spans="11:13" x14ac:dyDescent="0.25">
      <c r="K9209" s="191"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0</v>
      </c>
      <c r="L9209" s="192" t="str">
        <f t="shared" si="143"/>
        <v/>
      </c>
      <c r="M9209" s="191" t="e">
        <f>VLOOKUP(L9209,'Slope %'!C:D,2,0)</f>
        <v>#N/A</v>
      </c>
    </row>
    <row r="9210" spans="11:13" x14ac:dyDescent="0.25">
      <c r="K9210" s="191"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0</v>
      </c>
      <c r="L9210" s="192" t="str">
        <f t="shared" si="143"/>
        <v/>
      </c>
      <c r="M9210" s="191" t="e">
        <f>VLOOKUP(L9210,'Slope %'!C:D,2,0)</f>
        <v>#N/A</v>
      </c>
    </row>
    <row r="9211" spans="11:13" x14ac:dyDescent="0.25">
      <c r="K9211" s="191"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0</v>
      </c>
      <c r="L9211" s="192" t="str">
        <f t="shared" si="143"/>
        <v/>
      </c>
      <c r="M9211" s="191" t="e">
        <f>VLOOKUP(L9211,'Slope %'!C:D,2,0)</f>
        <v>#N/A</v>
      </c>
    </row>
    <row r="9212" spans="11:13" x14ac:dyDescent="0.25">
      <c r="K9212" s="191"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0</v>
      </c>
      <c r="L9212" s="192" t="str">
        <f t="shared" si="143"/>
        <v/>
      </c>
      <c r="M9212" s="191" t="e">
        <f>VLOOKUP(L9212,'Slope %'!C:D,2,0)</f>
        <v>#N/A</v>
      </c>
    </row>
    <row r="9213" spans="11:13" x14ac:dyDescent="0.25">
      <c r="K9213" s="191"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0</v>
      </c>
      <c r="L9213" s="192" t="str">
        <f t="shared" si="143"/>
        <v/>
      </c>
      <c r="M9213" s="191" t="e">
        <f>VLOOKUP(L9213,'Slope %'!C:D,2,0)</f>
        <v>#N/A</v>
      </c>
    </row>
    <row r="9214" spans="11:13" x14ac:dyDescent="0.25">
      <c r="K9214" s="191"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0</v>
      </c>
      <c r="L9214" s="192" t="str">
        <f t="shared" si="143"/>
        <v/>
      </c>
      <c r="M9214" s="191" t="e">
        <f>VLOOKUP(L9214,'Slope %'!C:D,2,0)</f>
        <v>#N/A</v>
      </c>
    </row>
    <row r="9215" spans="11:13" x14ac:dyDescent="0.25">
      <c r="K9215" s="191"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0</v>
      </c>
      <c r="L9215" s="192" t="str">
        <f t="shared" si="143"/>
        <v/>
      </c>
      <c r="M9215" s="191" t="e">
        <f>VLOOKUP(L9215,'Slope %'!C:D,2,0)</f>
        <v>#N/A</v>
      </c>
    </row>
    <row r="9216" spans="11:13" x14ac:dyDescent="0.25">
      <c r="K9216" s="191"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0</v>
      </c>
      <c r="L9216" s="192" t="str">
        <f t="shared" si="143"/>
        <v/>
      </c>
      <c r="M9216" s="191" t="e">
        <f>VLOOKUP(L9216,'Slope %'!C:D,2,0)</f>
        <v>#N/A</v>
      </c>
    </row>
    <row r="9217" spans="11:13" x14ac:dyDescent="0.25">
      <c r="K9217" s="191"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0</v>
      </c>
      <c r="L9217" s="192" t="str">
        <f t="shared" si="143"/>
        <v/>
      </c>
      <c r="M9217" s="191" t="e">
        <f>VLOOKUP(L9217,'Slope %'!C:D,2,0)</f>
        <v>#N/A</v>
      </c>
    </row>
    <row r="9218" spans="11:13" x14ac:dyDescent="0.25">
      <c r="K9218" s="191"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0</v>
      </c>
      <c r="L9218" s="192" t="str">
        <f t="shared" si="143"/>
        <v/>
      </c>
      <c r="M9218" s="191" t="e">
        <f>VLOOKUP(L9218,'Slope %'!C:D,2,0)</f>
        <v>#N/A</v>
      </c>
    </row>
    <row r="9219" spans="11:13" x14ac:dyDescent="0.25">
      <c r="K9219" s="191"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0</v>
      </c>
      <c r="L9219" s="192" t="str">
        <f t="shared" ref="L9219:L9282" si="144">(_xlfn.CONCAT(C9219,E9219))</f>
        <v/>
      </c>
      <c r="M9219" s="191" t="e">
        <f>VLOOKUP(L9219,'Slope %'!C:D,2,0)</f>
        <v>#N/A</v>
      </c>
    </row>
    <row r="9220" spans="11:13" x14ac:dyDescent="0.25">
      <c r="K9220" s="191"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0</v>
      </c>
      <c r="L9220" s="192" t="str">
        <f t="shared" si="144"/>
        <v/>
      </c>
      <c r="M9220" s="191" t="e">
        <f>VLOOKUP(L9220,'Slope %'!C:D,2,0)</f>
        <v>#N/A</v>
      </c>
    </row>
    <row r="9221" spans="11:13" x14ac:dyDescent="0.25">
      <c r="K9221" s="191"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0</v>
      </c>
      <c r="L9221" s="192" t="str">
        <f t="shared" si="144"/>
        <v/>
      </c>
      <c r="M9221" s="191" t="e">
        <f>VLOOKUP(L9221,'Slope %'!C:D,2,0)</f>
        <v>#N/A</v>
      </c>
    </row>
    <row r="9222" spans="11:13" x14ac:dyDescent="0.25">
      <c r="K9222" s="191"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0</v>
      </c>
      <c r="L9222" s="192" t="str">
        <f t="shared" si="144"/>
        <v/>
      </c>
      <c r="M9222" s="191" t="e">
        <f>VLOOKUP(L9222,'Slope %'!C:D,2,0)</f>
        <v>#N/A</v>
      </c>
    </row>
    <row r="9223" spans="11:13" x14ac:dyDescent="0.25">
      <c r="K9223" s="191"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0</v>
      </c>
      <c r="L9223" s="192" t="str">
        <f t="shared" si="144"/>
        <v/>
      </c>
      <c r="M9223" s="191" t="e">
        <f>VLOOKUP(L9223,'Slope %'!C:D,2,0)</f>
        <v>#N/A</v>
      </c>
    </row>
    <row r="9224" spans="11:13" x14ac:dyDescent="0.25">
      <c r="K9224" s="191"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0</v>
      </c>
      <c r="L9224" s="192" t="str">
        <f t="shared" si="144"/>
        <v/>
      </c>
      <c r="M9224" s="191" t="e">
        <f>VLOOKUP(L9224,'Slope %'!C:D,2,0)</f>
        <v>#N/A</v>
      </c>
    </row>
    <row r="9225" spans="11:13" x14ac:dyDescent="0.25">
      <c r="K9225" s="191"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0</v>
      </c>
      <c r="L9225" s="192" t="str">
        <f t="shared" si="144"/>
        <v/>
      </c>
      <c r="M9225" s="191" t="e">
        <f>VLOOKUP(L9225,'Slope %'!C:D,2,0)</f>
        <v>#N/A</v>
      </c>
    </row>
    <row r="9226" spans="11:13" x14ac:dyDescent="0.25">
      <c r="K9226" s="191"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0</v>
      </c>
      <c r="L9226" s="192" t="str">
        <f t="shared" si="144"/>
        <v/>
      </c>
      <c r="M9226" s="191" t="e">
        <f>VLOOKUP(L9226,'Slope %'!C:D,2,0)</f>
        <v>#N/A</v>
      </c>
    </row>
    <row r="9227" spans="11:13" x14ac:dyDescent="0.25">
      <c r="K9227" s="191"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0</v>
      </c>
      <c r="L9227" s="192" t="str">
        <f t="shared" si="144"/>
        <v/>
      </c>
      <c r="M9227" s="191" t="e">
        <f>VLOOKUP(L9227,'Slope %'!C:D,2,0)</f>
        <v>#N/A</v>
      </c>
    </row>
    <row r="9228" spans="11:13" x14ac:dyDescent="0.25">
      <c r="K9228" s="191"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0</v>
      </c>
      <c r="L9228" s="192" t="str">
        <f t="shared" si="144"/>
        <v/>
      </c>
      <c r="M9228" s="191" t="e">
        <f>VLOOKUP(L9228,'Slope %'!C:D,2,0)</f>
        <v>#N/A</v>
      </c>
    </row>
    <row r="9229" spans="11:13" x14ac:dyDescent="0.25">
      <c r="K9229" s="191"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0</v>
      </c>
      <c r="L9229" s="192" t="str">
        <f t="shared" si="144"/>
        <v/>
      </c>
      <c r="M9229" s="191" t="e">
        <f>VLOOKUP(L9229,'Slope %'!C:D,2,0)</f>
        <v>#N/A</v>
      </c>
    </row>
    <row r="9230" spans="11:13" x14ac:dyDescent="0.25">
      <c r="K9230" s="191"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0</v>
      </c>
      <c r="L9230" s="192" t="str">
        <f t="shared" si="144"/>
        <v/>
      </c>
      <c r="M9230" s="191" t="e">
        <f>VLOOKUP(L9230,'Slope %'!C:D,2,0)</f>
        <v>#N/A</v>
      </c>
    </row>
    <row r="9231" spans="11:13" x14ac:dyDescent="0.25">
      <c r="K9231" s="191"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0</v>
      </c>
      <c r="L9231" s="192" t="str">
        <f t="shared" si="144"/>
        <v/>
      </c>
      <c r="M9231" s="191" t="e">
        <f>VLOOKUP(L9231,'Slope %'!C:D,2,0)</f>
        <v>#N/A</v>
      </c>
    </row>
    <row r="9232" spans="11:13" x14ac:dyDescent="0.25">
      <c r="K9232" s="191"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0</v>
      </c>
      <c r="L9232" s="192" t="str">
        <f t="shared" si="144"/>
        <v/>
      </c>
      <c r="M9232" s="191" t="e">
        <f>VLOOKUP(L9232,'Slope %'!C:D,2,0)</f>
        <v>#N/A</v>
      </c>
    </row>
    <row r="9233" spans="11:13" x14ac:dyDescent="0.25">
      <c r="K9233" s="191"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0</v>
      </c>
      <c r="L9233" s="192" t="str">
        <f t="shared" si="144"/>
        <v/>
      </c>
      <c r="M9233" s="191" t="e">
        <f>VLOOKUP(L9233,'Slope %'!C:D,2,0)</f>
        <v>#N/A</v>
      </c>
    </row>
    <row r="9234" spans="11:13" x14ac:dyDescent="0.25">
      <c r="K9234" s="191"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0</v>
      </c>
      <c r="L9234" s="192" t="str">
        <f t="shared" si="144"/>
        <v/>
      </c>
      <c r="M9234" s="191" t="e">
        <f>VLOOKUP(L9234,'Slope %'!C:D,2,0)</f>
        <v>#N/A</v>
      </c>
    </row>
    <row r="9235" spans="11:13" x14ac:dyDescent="0.25">
      <c r="K9235" s="191"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0</v>
      </c>
      <c r="L9235" s="192" t="str">
        <f t="shared" si="144"/>
        <v/>
      </c>
      <c r="M9235" s="191" t="e">
        <f>VLOOKUP(L9235,'Slope %'!C:D,2,0)</f>
        <v>#N/A</v>
      </c>
    </row>
    <row r="9236" spans="11:13" x14ac:dyDescent="0.25">
      <c r="K9236" s="191"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0</v>
      </c>
      <c r="L9236" s="192" t="str">
        <f t="shared" si="144"/>
        <v/>
      </c>
      <c r="M9236" s="191" t="e">
        <f>VLOOKUP(L9236,'Slope %'!C:D,2,0)</f>
        <v>#N/A</v>
      </c>
    </row>
    <row r="9237" spans="11:13" x14ac:dyDescent="0.25">
      <c r="K9237" s="191"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0</v>
      </c>
      <c r="L9237" s="192" t="str">
        <f t="shared" si="144"/>
        <v/>
      </c>
      <c r="M9237" s="191" t="e">
        <f>VLOOKUP(L9237,'Slope %'!C:D,2,0)</f>
        <v>#N/A</v>
      </c>
    </row>
    <row r="9238" spans="11:13" x14ac:dyDescent="0.25">
      <c r="K9238" s="191"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0</v>
      </c>
      <c r="L9238" s="192" t="str">
        <f t="shared" si="144"/>
        <v/>
      </c>
      <c r="M9238" s="191" t="e">
        <f>VLOOKUP(L9238,'Slope %'!C:D,2,0)</f>
        <v>#N/A</v>
      </c>
    </row>
    <row r="9239" spans="11:13" x14ac:dyDescent="0.25">
      <c r="K9239" s="191"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0</v>
      </c>
      <c r="L9239" s="192" t="str">
        <f t="shared" si="144"/>
        <v/>
      </c>
      <c r="M9239" s="191" t="e">
        <f>VLOOKUP(L9239,'Slope %'!C:D,2,0)</f>
        <v>#N/A</v>
      </c>
    </row>
    <row r="9240" spans="11:13" x14ac:dyDescent="0.25">
      <c r="K9240" s="191"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0</v>
      </c>
      <c r="L9240" s="192" t="str">
        <f t="shared" si="144"/>
        <v/>
      </c>
      <c r="M9240" s="191" t="e">
        <f>VLOOKUP(L9240,'Slope %'!C:D,2,0)</f>
        <v>#N/A</v>
      </c>
    </row>
    <row r="9241" spans="11:13" x14ac:dyDescent="0.25">
      <c r="K9241" s="191"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0</v>
      </c>
      <c r="L9241" s="192" t="str">
        <f t="shared" si="144"/>
        <v/>
      </c>
      <c r="M9241" s="191" t="e">
        <f>VLOOKUP(L9241,'Slope %'!C:D,2,0)</f>
        <v>#N/A</v>
      </c>
    </row>
    <row r="9242" spans="11:13" x14ac:dyDescent="0.25">
      <c r="K9242" s="191"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0</v>
      </c>
      <c r="L9242" s="192" t="str">
        <f t="shared" si="144"/>
        <v/>
      </c>
      <c r="M9242" s="191" t="e">
        <f>VLOOKUP(L9242,'Slope %'!C:D,2,0)</f>
        <v>#N/A</v>
      </c>
    </row>
    <row r="9243" spans="11:13" x14ac:dyDescent="0.25">
      <c r="K9243" s="191"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0</v>
      </c>
      <c r="L9243" s="192" t="str">
        <f t="shared" si="144"/>
        <v/>
      </c>
      <c r="M9243" s="191" t="e">
        <f>VLOOKUP(L9243,'Slope %'!C:D,2,0)</f>
        <v>#N/A</v>
      </c>
    </row>
    <row r="9244" spans="11:13" x14ac:dyDescent="0.25">
      <c r="K9244" s="191"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0</v>
      </c>
      <c r="L9244" s="192" t="str">
        <f t="shared" si="144"/>
        <v/>
      </c>
      <c r="M9244" s="191" t="e">
        <f>VLOOKUP(L9244,'Slope %'!C:D,2,0)</f>
        <v>#N/A</v>
      </c>
    </row>
    <row r="9245" spans="11:13" x14ac:dyDescent="0.25">
      <c r="K9245" s="191"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0</v>
      </c>
      <c r="L9245" s="192" t="str">
        <f t="shared" si="144"/>
        <v/>
      </c>
      <c r="M9245" s="191" t="e">
        <f>VLOOKUP(L9245,'Slope %'!C:D,2,0)</f>
        <v>#N/A</v>
      </c>
    </row>
    <row r="9246" spans="11:13" x14ac:dyDescent="0.25">
      <c r="K9246" s="191"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0</v>
      </c>
      <c r="L9246" s="192" t="str">
        <f t="shared" si="144"/>
        <v/>
      </c>
      <c r="M9246" s="191" t="e">
        <f>VLOOKUP(L9246,'Slope %'!C:D,2,0)</f>
        <v>#N/A</v>
      </c>
    </row>
    <row r="9247" spans="11:13" x14ac:dyDescent="0.25">
      <c r="K9247" s="191"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0</v>
      </c>
      <c r="L9247" s="192" t="str">
        <f t="shared" si="144"/>
        <v/>
      </c>
      <c r="M9247" s="191" t="e">
        <f>VLOOKUP(L9247,'Slope %'!C:D,2,0)</f>
        <v>#N/A</v>
      </c>
    </row>
    <row r="9248" spans="11:13" x14ac:dyDescent="0.25">
      <c r="K9248" s="191"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0</v>
      </c>
      <c r="L9248" s="192" t="str">
        <f t="shared" si="144"/>
        <v/>
      </c>
      <c r="M9248" s="191" t="e">
        <f>VLOOKUP(L9248,'Slope %'!C:D,2,0)</f>
        <v>#N/A</v>
      </c>
    </row>
    <row r="9249" spans="11:13" x14ac:dyDescent="0.25">
      <c r="K9249" s="191"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0</v>
      </c>
      <c r="L9249" s="192" t="str">
        <f t="shared" si="144"/>
        <v/>
      </c>
      <c r="M9249" s="191" t="e">
        <f>VLOOKUP(L9249,'Slope %'!C:D,2,0)</f>
        <v>#N/A</v>
      </c>
    </row>
    <row r="9250" spans="11:13" x14ac:dyDescent="0.25">
      <c r="K9250" s="191"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0</v>
      </c>
      <c r="L9250" s="192" t="str">
        <f t="shared" si="144"/>
        <v/>
      </c>
      <c r="M9250" s="191" t="e">
        <f>VLOOKUP(L9250,'Slope %'!C:D,2,0)</f>
        <v>#N/A</v>
      </c>
    </row>
    <row r="9251" spans="11:13" x14ac:dyDescent="0.25">
      <c r="K9251" s="191"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0</v>
      </c>
      <c r="L9251" s="192" t="str">
        <f t="shared" si="144"/>
        <v/>
      </c>
      <c r="M9251" s="191" t="e">
        <f>VLOOKUP(L9251,'Slope %'!C:D,2,0)</f>
        <v>#N/A</v>
      </c>
    </row>
    <row r="9252" spans="11:13" x14ac:dyDescent="0.25">
      <c r="K9252" s="191"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0</v>
      </c>
      <c r="L9252" s="192" t="str">
        <f t="shared" si="144"/>
        <v/>
      </c>
      <c r="M9252" s="191" t="e">
        <f>VLOOKUP(L9252,'Slope %'!C:D,2,0)</f>
        <v>#N/A</v>
      </c>
    </row>
    <row r="9253" spans="11:13" x14ac:dyDescent="0.25">
      <c r="K9253" s="191"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0</v>
      </c>
      <c r="L9253" s="192" t="str">
        <f t="shared" si="144"/>
        <v/>
      </c>
      <c r="M9253" s="191" t="e">
        <f>VLOOKUP(L9253,'Slope %'!C:D,2,0)</f>
        <v>#N/A</v>
      </c>
    </row>
    <row r="9254" spans="11:13" x14ac:dyDescent="0.25">
      <c r="K9254" s="191"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0</v>
      </c>
      <c r="L9254" s="192" t="str">
        <f t="shared" si="144"/>
        <v/>
      </c>
      <c r="M9254" s="191" t="e">
        <f>VLOOKUP(L9254,'Slope %'!C:D,2,0)</f>
        <v>#N/A</v>
      </c>
    </row>
    <row r="9255" spans="11:13" x14ac:dyDescent="0.25">
      <c r="K9255" s="191"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0</v>
      </c>
      <c r="L9255" s="192" t="str">
        <f t="shared" si="144"/>
        <v/>
      </c>
      <c r="M9255" s="191" t="e">
        <f>VLOOKUP(L9255,'Slope %'!C:D,2,0)</f>
        <v>#N/A</v>
      </c>
    </row>
    <row r="9256" spans="11:13" x14ac:dyDescent="0.25">
      <c r="K9256" s="191"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0</v>
      </c>
      <c r="L9256" s="192" t="str">
        <f t="shared" si="144"/>
        <v/>
      </c>
      <c r="M9256" s="191" t="e">
        <f>VLOOKUP(L9256,'Slope %'!C:D,2,0)</f>
        <v>#N/A</v>
      </c>
    </row>
    <row r="9257" spans="11:13" x14ac:dyDescent="0.25">
      <c r="K9257" s="191"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0</v>
      </c>
      <c r="L9257" s="192" t="str">
        <f t="shared" si="144"/>
        <v/>
      </c>
      <c r="M9257" s="191" t="e">
        <f>VLOOKUP(L9257,'Slope %'!C:D,2,0)</f>
        <v>#N/A</v>
      </c>
    </row>
    <row r="9258" spans="11:13" x14ac:dyDescent="0.25">
      <c r="K9258" s="191"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0</v>
      </c>
      <c r="L9258" s="192" t="str">
        <f t="shared" si="144"/>
        <v/>
      </c>
      <c r="M9258" s="191" t="e">
        <f>VLOOKUP(L9258,'Slope %'!C:D,2,0)</f>
        <v>#N/A</v>
      </c>
    </row>
    <row r="9259" spans="11:13" x14ac:dyDescent="0.25">
      <c r="K9259" s="191"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0</v>
      </c>
      <c r="L9259" s="192" t="str">
        <f t="shared" si="144"/>
        <v/>
      </c>
      <c r="M9259" s="191" t="e">
        <f>VLOOKUP(L9259,'Slope %'!C:D,2,0)</f>
        <v>#N/A</v>
      </c>
    </row>
    <row r="9260" spans="11:13" x14ac:dyDescent="0.25">
      <c r="K9260" s="191"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0</v>
      </c>
      <c r="L9260" s="192" t="str">
        <f t="shared" si="144"/>
        <v/>
      </c>
      <c r="M9260" s="191" t="e">
        <f>VLOOKUP(L9260,'Slope %'!C:D,2,0)</f>
        <v>#N/A</v>
      </c>
    </row>
    <row r="9261" spans="11:13" x14ac:dyDescent="0.25">
      <c r="K9261" s="191"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0</v>
      </c>
      <c r="L9261" s="192" t="str">
        <f t="shared" si="144"/>
        <v/>
      </c>
      <c r="M9261" s="191" t="e">
        <f>VLOOKUP(L9261,'Slope %'!C:D,2,0)</f>
        <v>#N/A</v>
      </c>
    </row>
    <row r="9262" spans="11:13" x14ac:dyDescent="0.25">
      <c r="K9262" s="191"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0</v>
      </c>
      <c r="L9262" s="192" t="str">
        <f t="shared" si="144"/>
        <v/>
      </c>
      <c r="M9262" s="191" t="e">
        <f>VLOOKUP(L9262,'Slope %'!C:D,2,0)</f>
        <v>#N/A</v>
      </c>
    </row>
    <row r="9263" spans="11:13" x14ac:dyDescent="0.25">
      <c r="K9263" s="191"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0</v>
      </c>
      <c r="L9263" s="192" t="str">
        <f t="shared" si="144"/>
        <v/>
      </c>
      <c r="M9263" s="191" t="e">
        <f>VLOOKUP(L9263,'Slope %'!C:D,2,0)</f>
        <v>#N/A</v>
      </c>
    </row>
    <row r="9264" spans="11:13" x14ac:dyDescent="0.25">
      <c r="K9264" s="191"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0</v>
      </c>
      <c r="L9264" s="192" t="str">
        <f t="shared" si="144"/>
        <v/>
      </c>
      <c r="M9264" s="191" t="e">
        <f>VLOOKUP(L9264,'Slope %'!C:D,2,0)</f>
        <v>#N/A</v>
      </c>
    </row>
    <row r="9265" spans="11:13" x14ac:dyDescent="0.25">
      <c r="K9265" s="191"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0</v>
      </c>
      <c r="L9265" s="192" t="str">
        <f t="shared" si="144"/>
        <v/>
      </c>
      <c r="M9265" s="191" t="e">
        <f>VLOOKUP(L9265,'Slope %'!C:D,2,0)</f>
        <v>#N/A</v>
      </c>
    </row>
    <row r="9266" spans="11:13" x14ac:dyDescent="0.25">
      <c r="K9266" s="191"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0</v>
      </c>
      <c r="L9266" s="192" t="str">
        <f t="shared" si="144"/>
        <v/>
      </c>
      <c r="M9266" s="191" t="e">
        <f>VLOOKUP(L9266,'Slope %'!C:D,2,0)</f>
        <v>#N/A</v>
      </c>
    </row>
    <row r="9267" spans="11:13" x14ac:dyDescent="0.25">
      <c r="K9267" s="191"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0</v>
      </c>
      <c r="L9267" s="192" t="str">
        <f t="shared" si="144"/>
        <v/>
      </c>
      <c r="M9267" s="191" t="e">
        <f>VLOOKUP(L9267,'Slope %'!C:D,2,0)</f>
        <v>#N/A</v>
      </c>
    </row>
    <row r="9268" spans="11:13" x14ac:dyDescent="0.25">
      <c r="K9268" s="191"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0</v>
      </c>
      <c r="L9268" s="192" t="str">
        <f t="shared" si="144"/>
        <v/>
      </c>
      <c r="M9268" s="191" t="e">
        <f>VLOOKUP(L9268,'Slope %'!C:D,2,0)</f>
        <v>#N/A</v>
      </c>
    </row>
    <row r="9269" spans="11:13" x14ac:dyDescent="0.25">
      <c r="K9269" s="191"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0</v>
      </c>
      <c r="L9269" s="192" t="str">
        <f t="shared" si="144"/>
        <v/>
      </c>
      <c r="M9269" s="191" t="e">
        <f>VLOOKUP(L9269,'Slope %'!C:D,2,0)</f>
        <v>#N/A</v>
      </c>
    </row>
    <row r="9270" spans="11:13" x14ac:dyDescent="0.25">
      <c r="K9270" s="191"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0</v>
      </c>
      <c r="L9270" s="192" t="str">
        <f t="shared" si="144"/>
        <v/>
      </c>
      <c r="M9270" s="191" t="e">
        <f>VLOOKUP(L9270,'Slope %'!C:D,2,0)</f>
        <v>#N/A</v>
      </c>
    </row>
    <row r="9271" spans="11:13" x14ac:dyDescent="0.25">
      <c r="K9271" s="191"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0</v>
      </c>
      <c r="L9271" s="192" t="str">
        <f t="shared" si="144"/>
        <v/>
      </c>
      <c r="M9271" s="191" t="e">
        <f>VLOOKUP(L9271,'Slope %'!C:D,2,0)</f>
        <v>#N/A</v>
      </c>
    </row>
    <row r="9272" spans="11:13" x14ac:dyDescent="0.25">
      <c r="K9272" s="191"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0</v>
      </c>
      <c r="L9272" s="192" t="str">
        <f t="shared" si="144"/>
        <v/>
      </c>
      <c r="M9272" s="191" t="e">
        <f>VLOOKUP(L9272,'Slope %'!C:D,2,0)</f>
        <v>#N/A</v>
      </c>
    </row>
    <row r="9273" spans="11:13" x14ac:dyDescent="0.25">
      <c r="K9273" s="191"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0</v>
      </c>
      <c r="L9273" s="192" t="str">
        <f t="shared" si="144"/>
        <v/>
      </c>
      <c r="M9273" s="191" t="e">
        <f>VLOOKUP(L9273,'Slope %'!C:D,2,0)</f>
        <v>#N/A</v>
      </c>
    </row>
    <row r="9274" spans="11:13" x14ac:dyDescent="0.25">
      <c r="K9274" s="191"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0</v>
      </c>
      <c r="L9274" s="192" t="str">
        <f t="shared" si="144"/>
        <v/>
      </c>
      <c r="M9274" s="191" t="e">
        <f>VLOOKUP(L9274,'Slope %'!C:D,2,0)</f>
        <v>#N/A</v>
      </c>
    </row>
    <row r="9275" spans="11:13" x14ac:dyDescent="0.25">
      <c r="K9275" s="191"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0</v>
      </c>
      <c r="L9275" s="192" t="str">
        <f t="shared" si="144"/>
        <v/>
      </c>
      <c r="M9275" s="191" t="e">
        <f>VLOOKUP(L9275,'Slope %'!C:D,2,0)</f>
        <v>#N/A</v>
      </c>
    </row>
    <row r="9276" spans="11:13" x14ac:dyDescent="0.25">
      <c r="K9276" s="191"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0</v>
      </c>
      <c r="L9276" s="192" t="str">
        <f t="shared" si="144"/>
        <v/>
      </c>
      <c r="M9276" s="191" t="e">
        <f>VLOOKUP(L9276,'Slope %'!C:D,2,0)</f>
        <v>#N/A</v>
      </c>
    </row>
    <row r="9277" spans="11:13" x14ac:dyDescent="0.25">
      <c r="K9277" s="191"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0</v>
      </c>
      <c r="L9277" s="192" t="str">
        <f t="shared" si="144"/>
        <v/>
      </c>
      <c r="M9277" s="191" t="e">
        <f>VLOOKUP(L9277,'Slope %'!C:D,2,0)</f>
        <v>#N/A</v>
      </c>
    </row>
    <row r="9278" spans="11:13" x14ac:dyDescent="0.25">
      <c r="K9278" s="191"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0</v>
      </c>
      <c r="L9278" s="192" t="str">
        <f t="shared" si="144"/>
        <v/>
      </c>
      <c r="M9278" s="191" t="e">
        <f>VLOOKUP(L9278,'Slope %'!C:D,2,0)</f>
        <v>#N/A</v>
      </c>
    </row>
    <row r="9279" spans="11:13" x14ac:dyDescent="0.25">
      <c r="K9279" s="191"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0</v>
      </c>
      <c r="L9279" s="192" t="str">
        <f t="shared" si="144"/>
        <v/>
      </c>
      <c r="M9279" s="191" t="e">
        <f>VLOOKUP(L9279,'Slope %'!C:D,2,0)</f>
        <v>#N/A</v>
      </c>
    </row>
    <row r="9280" spans="11:13" x14ac:dyDescent="0.25">
      <c r="K9280" s="191"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0</v>
      </c>
      <c r="L9280" s="192" t="str">
        <f t="shared" si="144"/>
        <v/>
      </c>
      <c r="M9280" s="191" t="e">
        <f>VLOOKUP(L9280,'Slope %'!C:D,2,0)</f>
        <v>#N/A</v>
      </c>
    </row>
    <row r="9281" spans="11:13" x14ac:dyDescent="0.25">
      <c r="K9281" s="191"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0</v>
      </c>
      <c r="L9281" s="192" t="str">
        <f t="shared" si="144"/>
        <v/>
      </c>
      <c r="M9281" s="191" t="e">
        <f>VLOOKUP(L9281,'Slope %'!C:D,2,0)</f>
        <v>#N/A</v>
      </c>
    </row>
    <row r="9282" spans="11:13" x14ac:dyDescent="0.25">
      <c r="K9282" s="191"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0</v>
      </c>
      <c r="L9282" s="192" t="str">
        <f t="shared" si="144"/>
        <v/>
      </c>
      <c r="M9282" s="191" t="e">
        <f>VLOOKUP(L9282,'Slope %'!C:D,2,0)</f>
        <v>#N/A</v>
      </c>
    </row>
    <row r="9283" spans="11:13" x14ac:dyDescent="0.25">
      <c r="K9283" s="191"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0</v>
      </c>
      <c r="L9283" s="192" t="str">
        <f t="shared" ref="L9283:L9346" si="145">(_xlfn.CONCAT(C9283,E9283))</f>
        <v/>
      </c>
      <c r="M9283" s="191" t="e">
        <f>VLOOKUP(L9283,'Slope %'!C:D,2,0)</f>
        <v>#N/A</v>
      </c>
    </row>
    <row r="9284" spans="11:13" x14ac:dyDescent="0.25">
      <c r="K9284" s="191"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0</v>
      </c>
      <c r="L9284" s="192" t="str">
        <f t="shared" si="145"/>
        <v/>
      </c>
      <c r="M9284" s="191" t="e">
        <f>VLOOKUP(L9284,'Slope %'!C:D,2,0)</f>
        <v>#N/A</v>
      </c>
    </row>
    <row r="9285" spans="11:13" x14ac:dyDescent="0.25">
      <c r="K9285" s="191"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0</v>
      </c>
      <c r="L9285" s="192" t="str">
        <f t="shared" si="145"/>
        <v/>
      </c>
      <c r="M9285" s="191" t="e">
        <f>VLOOKUP(L9285,'Slope %'!C:D,2,0)</f>
        <v>#N/A</v>
      </c>
    </row>
    <row r="9286" spans="11:13" x14ac:dyDescent="0.25">
      <c r="K9286" s="191"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0</v>
      </c>
      <c r="L9286" s="192" t="str">
        <f t="shared" si="145"/>
        <v/>
      </c>
      <c r="M9286" s="191" t="e">
        <f>VLOOKUP(L9286,'Slope %'!C:D,2,0)</f>
        <v>#N/A</v>
      </c>
    </row>
    <row r="9287" spans="11:13" x14ac:dyDescent="0.25">
      <c r="K9287" s="191"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0</v>
      </c>
      <c r="L9287" s="192" t="str">
        <f t="shared" si="145"/>
        <v/>
      </c>
      <c r="M9287" s="191" t="e">
        <f>VLOOKUP(L9287,'Slope %'!C:D,2,0)</f>
        <v>#N/A</v>
      </c>
    </row>
    <row r="9288" spans="11:13" x14ac:dyDescent="0.25">
      <c r="K9288" s="191"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0</v>
      </c>
      <c r="L9288" s="192" t="str">
        <f t="shared" si="145"/>
        <v/>
      </c>
      <c r="M9288" s="191" t="e">
        <f>VLOOKUP(L9288,'Slope %'!C:D,2,0)</f>
        <v>#N/A</v>
      </c>
    </row>
    <row r="9289" spans="11:13" x14ac:dyDescent="0.25">
      <c r="K9289" s="191"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0</v>
      </c>
      <c r="L9289" s="192" t="str">
        <f t="shared" si="145"/>
        <v/>
      </c>
      <c r="M9289" s="191" t="e">
        <f>VLOOKUP(L9289,'Slope %'!C:D,2,0)</f>
        <v>#N/A</v>
      </c>
    </row>
    <row r="9290" spans="11:13" x14ac:dyDescent="0.25">
      <c r="K9290" s="191"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0</v>
      </c>
      <c r="L9290" s="192" t="str">
        <f t="shared" si="145"/>
        <v/>
      </c>
      <c r="M9290" s="191" t="e">
        <f>VLOOKUP(L9290,'Slope %'!C:D,2,0)</f>
        <v>#N/A</v>
      </c>
    </row>
    <row r="9291" spans="11:13" x14ac:dyDescent="0.25">
      <c r="K9291" s="191"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0</v>
      </c>
      <c r="L9291" s="192" t="str">
        <f t="shared" si="145"/>
        <v/>
      </c>
      <c r="M9291" s="191" t="e">
        <f>VLOOKUP(L9291,'Slope %'!C:D,2,0)</f>
        <v>#N/A</v>
      </c>
    </row>
    <row r="9292" spans="11:13" x14ac:dyDescent="0.25">
      <c r="K9292" s="191"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0</v>
      </c>
      <c r="L9292" s="192" t="str">
        <f t="shared" si="145"/>
        <v/>
      </c>
      <c r="M9292" s="191" t="e">
        <f>VLOOKUP(L9292,'Slope %'!C:D,2,0)</f>
        <v>#N/A</v>
      </c>
    </row>
    <row r="9293" spans="11:13" x14ac:dyDescent="0.25">
      <c r="K9293" s="191"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0</v>
      </c>
      <c r="L9293" s="192" t="str">
        <f t="shared" si="145"/>
        <v/>
      </c>
      <c r="M9293" s="191" t="e">
        <f>VLOOKUP(L9293,'Slope %'!C:D,2,0)</f>
        <v>#N/A</v>
      </c>
    </row>
    <row r="9294" spans="11:13" x14ac:dyDescent="0.25">
      <c r="K9294" s="191"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0</v>
      </c>
      <c r="L9294" s="192" t="str">
        <f t="shared" si="145"/>
        <v/>
      </c>
      <c r="M9294" s="191" t="e">
        <f>VLOOKUP(L9294,'Slope %'!C:D,2,0)</f>
        <v>#N/A</v>
      </c>
    </row>
    <row r="9295" spans="11:13" x14ac:dyDescent="0.25">
      <c r="K9295" s="191"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0</v>
      </c>
      <c r="L9295" s="192" t="str">
        <f t="shared" si="145"/>
        <v/>
      </c>
      <c r="M9295" s="191" t="e">
        <f>VLOOKUP(L9295,'Slope %'!C:D,2,0)</f>
        <v>#N/A</v>
      </c>
    </row>
    <row r="9296" spans="11:13" x14ac:dyDescent="0.25">
      <c r="K9296" s="191"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0</v>
      </c>
      <c r="L9296" s="192" t="str">
        <f t="shared" si="145"/>
        <v/>
      </c>
      <c r="M9296" s="191" t="e">
        <f>VLOOKUP(L9296,'Slope %'!C:D,2,0)</f>
        <v>#N/A</v>
      </c>
    </row>
    <row r="9297" spans="11:13" x14ac:dyDescent="0.25">
      <c r="K9297" s="191"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0</v>
      </c>
      <c r="L9297" s="192" t="str">
        <f t="shared" si="145"/>
        <v/>
      </c>
      <c r="M9297" s="191" t="e">
        <f>VLOOKUP(L9297,'Slope %'!C:D,2,0)</f>
        <v>#N/A</v>
      </c>
    </row>
    <row r="9298" spans="11:13" x14ac:dyDescent="0.25">
      <c r="K9298" s="191"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0</v>
      </c>
      <c r="L9298" s="192" t="str">
        <f t="shared" si="145"/>
        <v/>
      </c>
      <c r="M9298" s="191" t="e">
        <f>VLOOKUP(L9298,'Slope %'!C:D,2,0)</f>
        <v>#N/A</v>
      </c>
    </row>
    <row r="9299" spans="11:13" x14ac:dyDescent="0.25">
      <c r="K9299" s="191"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0</v>
      </c>
      <c r="L9299" s="192" t="str">
        <f t="shared" si="145"/>
        <v/>
      </c>
      <c r="M9299" s="191" t="e">
        <f>VLOOKUP(L9299,'Slope %'!C:D,2,0)</f>
        <v>#N/A</v>
      </c>
    </row>
    <row r="9300" spans="11:13" x14ac:dyDescent="0.25">
      <c r="K9300" s="191"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0</v>
      </c>
      <c r="L9300" s="192" t="str">
        <f t="shared" si="145"/>
        <v/>
      </c>
      <c r="M9300" s="191" t="e">
        <f>VLOOKUP(L9300,'Slope %'!C:D,2,0)</f>
        <v>#N/A</v>
      </c>
    </row>
    <row r="9301" spans="11:13" x14ac:dyDescent="0.25">
      <c r="K9301" s="191"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0</v>
      </c>
      <c r="L9301" s="192" t="str">
        <f t="shared" si="145"/>
        <v/>
      </c>
      <c r="M9301" s="191" t="e">
        <f>VLOOKUP(L9301,'Slope %'!C:D,2,0)</f>
        <v>#N/A</v>
      </c>
    </row>
    <row r="9302" spans="11:13" x14ac:dyDescent="0.25">
      <c r="K9302" s="191"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0</v>
      </c>
      <c r="L9302" s="192" t="str">
        <f t="shared" si="145"/>
        <v/>
      </c>
      <c r="M9302" s="191" t="e">
        <f>VLOOKUP(L9302,'Slope %'!C:D,2,0)</f>
        <v>#N/A</v>
      </c>
    </row>
    <row r="9303" spans="11:13" x14ac:dyDescent="0.25">
      <c r="K9303" s="191"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0</v>
      </c>
      <c r="L9303" s="192" t="str">
        <f t="shared" si="145"/>
        <v/>
      </c>
      <c r="M9303" s="191" t="e">
        <f>VLOOKUP(L9303,'Slope %'!C:D,2,0)</f>
        <v>#N/A</v>
      </c>
    </row>
    <row r="9304" spans="11:13" x14ac:dyDescent="0.25">
      <c r="K9304" s="191"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0</v>
      </c>
      <c r="L9304" s="192" t="str">
        <f t="shared" si="145"/>
        <v/>
      </c>
      <c r="M9304" s="191" t="e">
        <f>VLOOKUP(L9304,'Slope %'!C:D,2,0)</f>
        <v>#N/A</v>
      </c>
    </row>
    <row r="9305" spans="11:13" x14ac:dyDescent="0.25">
      <c r="K9305" s="191"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0</v>
      </c>
      <c r="L9305" s="192" t="str">
        <f t="shared" si="145"/>
        <v/>
      </c>
      <c r="M9305" s="191" t="e">
        <f>VLOOKUP(L9305,'Slope %'!C:D,2,0)</f>
        <v>#N/A</v>
      </c>
    </row>
    <row r="9306" spans="11:13" x14ac:dyDescent="0.25">
      <c r="K9306" s="191"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0</v>
      </c>
      <c r="L9306" s="192" t="str">
        <f t="shared" si="145"/>
        <v/>
      </c>
      <c r="M9306" s="191" t="e">
        <f>VLOOKUP(L9306,'Slope %'!C:D,2,0)</f>
        <v>#N/A</v>
      </c>
    </row>
    <row r="9307" spans="11:13" x14ac:dyDescent="0.25">
      <c r="K9307" s="191"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0</v>
      </c>
      <c r="L9307" s="192" t="str">
        <f t="shared" si="145"/>
        <v/>
      </c>
      <c r="M9307" s="191" t="e">
        <f>VLOOKUP(L9307,'Slope %'!C:D,2,0)</f>
        <v>#N/A</v>
      </c>
    </row>
    <row r="9308" spans="11:13" x14ac:dyDescent="0.25">
      <c r="K9308" s="191"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0</v>
      </c>
      <c r="L9308" s="192" t="str">
        <f t="shared" si="145"/>
        <v/>
      </c>
      <c r="M9308" s="191" t="e">
        <f>VLOOKUP(L9308,'Slope %'!C:D,2,0)</f>
        <v>#N/A</v>
      </c>
    </row>
    <row r="9309" spans="11:13" x14ac:dyDescent="0.25">
      <c r="K9309" s="191"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0</v>
      </c>
      <c r="L9309" s="192" t="str">
        <f t="shared" si="145"/>
        <v/>
      </c>
      <c r="M9309" s="191" t="e">
        <f>VLOOKUP(L9309,'Slope %'!C:D,2,0)</f>
        <v>#N/A</v>
      </c>
    </row>
    <row r="9310" spans="11:13" x14ac:dyDescent="0.25">
      <c r="K9310" s="191"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0</v>
      </c>
      <c r="L9310" s="192" t="str">
        <f t="shared" si="145"/>
        <v/>
      </c>
      <c r="M9310" s="191" t="e">
        <f>VLOOKUP(L9310,'Slope %'!C:D,2,0)</f>
        <v>#N/A</v>
      </c>
    </row>
    <row r="9311" spans="11:13" x14ac:dyDescent="0.25">
      <c r="K9311" s="191"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0</v>
      </c>
      <c r="L9311" s="192" t="str">
        <f t="shared" si="145"/>
        <v/>
      </c>
      <c r="M9311" s="191" t="e">
        <f>VLOOKUP(L9311,'Slope %'!C:D,2,0)</f>
        <v>#N/A</v>
      </c>
    </row>
    <row r="9312" spans="11:13" x14ac:dyDescent="0.25">
      <c r="K9312" s="191"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0</v>
      </c>
      <c r="L9312" s="192" t="str">
        <f t="shared" si="145"/>
        <v/>
      </c>
      <c r="M9312" s="191" t="e">
        <f>VLOOKUP(L9312,'Slope %'!C:D,2,0)</f>
        <v>#N/A</v>
      </c>
    </row>
    <row r="9313" spans="11:13" x14ac:dyDescent="0.25">
      <c r="K9313" s="191"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0</v>
      </c>
      <c r="L9313" s="192" t="str">
        <f t="shared" si="145"/>
        <v/>
      </c>
      <c r="M9313" s="191" t="e">
        <f>VLOOKUP(L9313,'Slope %'!C:D,2,0)</f>
        <v>#N/A</v>
      </c>
    </row>
    <row r="9314" spans="11:13" x14ac:dyDescent="0.25">
      <c r="K9314" s="191"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0</v>
      </c>
      <c r="L9314" s="192" t="str">
        <f t="shared" si="145"/>
        <v/>
      </c>
      <c r="M9314" s="191" t="e">
        <f>VLOOKUP(L9314,'Slope %'!C:D,2,0)</f>
        <v>#N/A</v>
      </c>
    </row>
    <row r="9315" spans="11:13" x14ac:dyDescent="0.25">
      <c r="K9315" s="191"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0</v>
      </c>
      <c r="L9315" s="192" t="str">
        <f t="shared" si="145"/>
        <v/>
      </c>
      <c r="M9315" s="191" t="e">
        <f>VLOOKUP(L9315,'Slope %'!C:D,2,0)</f>
        <v>#N/A</v>
      </c>
    </row>
    <row r="9316" spans="11:13" x14ac:dyDescent="0.25">
      <c r="K9316" s="191"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0</v>
      </c>
      <c r="L9316" s="192" t="str">
        <f t="shared" si="145"/>
        <v/>
      </c>
      <c r="M9316" s="191" t="e">
        <f>VLOOKUP(L9316,'Slope %'!C:D,2,0)</f>
        <v>#N/A</v>
      </c>
    </row>
    <row r="9317" spans="11:13" x14ac:dyDescent="0.25">
      <c r="K9317" s="191"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0</v>
      </c>
      <c r="L9317" s="192" t="str">
        <f t="shared" si="145"/>
        <v/>
      </c>
      <c r="M9317" s="191" t="e">
        <f>VLOOKUP(L9317,'Slope %'!C:D,2,0)</f>
        <v>#N/A</v>
      </c>
    </row>
    <row r="9318" spans="11:13" x14ac:dyDescent="0.25">
      <c r="K9318" s="191"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0</v>
      </c>
      <c r="L9318" s="192" t="str">
        <f t="shared" si="145"/>
        <v/>
      </c>
      <c r="M9318" s="191" t="e">
        <f>VLOOKUP(L9318,'Slope %'!C:D,2,0)</f>
        <v>#N/A</v>
      </c>
    </row>
    <row r="9319" spans="11:13" x14ac:dyDescent="0.25">
      <c r="K9319" s="191"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0</v>
      </c>
      <c r="L9319" s="192" t="str">
        <f t="shared" si="145"/>
        <v/>
      </c>
      <c r="M9319" s="191" t="e">
        <f>VLOOKUP(L9319,'Slope %'!C:D,2,0)</f>
        <v>#N/A</v>
      </c>
    </row>
    <row r="9320" spans="11:13" x14ac:dyDescent="0.25">
      <c r="K9320" s="191"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0</v>
      </c>
      <c r="L9320" s="192" t="str">
        <f t="shared" si="145"/>
        <v/>
      </c>
      <c r="M9320" s="191" t="e">
        <f>VLOOKUP(L9320,'Slope %'!C:D,2,0)</f>
        <v>#N/A</v>
      </c>
    </row>
    <row r="9321" spans="11:13" x14ac:dyDescent="0.25">
      <c r="K9321" s="191"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0</v>
      </c>
      <c r="L9321" s="192" t="str">
        <f t="shared" si="145"/>
        <v/>
      </c>
      <c r="M9321" s="191" t="e">
        <f>VLOOKUP(L9321,'Slope %'!C:D,2,0)</f>
        <v>#N/A</v>
      </c>
    </row>
    <row r="9322" spans="11:13" x14ac:dyDescent="0.25">
      <c r="K9322" s="191"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0</v>
      </c>
      <c r="L9322" s="192" t="str">
        <f t="shared" si="145"/>
        <v/>
      </c>
      <c r="M9322" s="191" t="e">
        <f>VLOOKUP(L9322,'Slope %'!C:D,2,0)</f>
        <v>#N/A</v>
      </c>
    </row>
    <row r="9323" spans="11:13" x14ac:dyDescent="0.25">
      <c r="K9323" s="191"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0</v>
      </c>
      <c r="L9323" s="192" t="str">
        <f t="shared" si="145"/>
        <v/>
      </c>
      <c r="M9323" s="191" t="e">
        <f>VLOOKUP(L9323,'Slope %'!C:D,2,0)</f>
        <v>#N/A</v>
      </c>
    </row>
    <row r="9324" spans="11:13" x14ac:dyDescent="0.25">
      <c r="K9324" s="191"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0</v>
      </c>
      <c r="L9324" s="192" t="str">
        <f t="shared" si="145"/>
        <v/>
      </c>
      <c r="M9324" s="191" t="e">
        <f>VLOOKUP(L9324,'Slope %'!C:D,2,0)</f>
        <v>#N/A</v>
      </c>
    </row>
    <row r="9325" spans="11:13" x14ac:dyDescent="0.25">
      <c r="K9325" s="191"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0</v>
      </c>
      <c r="L9325" s="192" t="str">
        <f t="shared" si="145"/>
        <v/>
      </c>
      <c r="M9325" s="191" t="e">
        <f>VLOOKUP(L9325,'Slope %'!C:D,2,0)</f>
        <v>#N/A</v>
      </c>
    </row>
    <row r="9326" spans="11:13" x14ac:dyDescent="0.25">
      <c r="K9326" s="191"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0</v>
      </c>
      <c r="L9326" s="192" t="str">
        <f t="shared" si="145"/>
        <v/>
      </c>
      <c r="M9326" s="191" t="e">
        <f>VLOOKUP(L9326,'Slope %'!C:D,2,0)</f>
        <v>#N/A</v>
      </c>
    </row>
    <row r="9327" spans="11:13" x14ac:dyDescent="0.25">
      <c r="K9327" s="191"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0</v>
      </c>
      <c r="L9327" s="192" t="str">
        <f t="shared" si="145"/>
        <v/>
      </c>
      <c r="M9327" s="191" t="e">
        <f>VLOOKUP(L9327,'Slope %'!C:D,2,0)</f>
        <v>#N/A</v>
      </c>
    </row>
    <row r="9328" spans="11:13" x14ac:dyDescent="0.25">
      <c r="K9328" s="191"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0</v>
      </c>
      <c r="L9328" s="192" t="str">
        <f t="shared" si="145"/>
        <v/>
      </c>
      <c r="M9328" s="191" t="e">
        <f>VLOOKUP(L9328,'Slope %'!C:D,2,0)</f>
        <v>#N/A</v>
      </c>
    </row>
    <row r="9329" spans="11:13" x14ac:dyDescent="0.25">
      <c r="K9329" s="191"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0</v>
      </c>
      <c r="L9329" s="192" t="str">
        <f t="shared" si="145"/>
        <v/>
      </c>
      <c r="M9329" s="191" t="e">
        <f>VLOOKUP(L9329,'Slope %'!C:D,2,0)</f>
        <v>#N/A</v>
      </c>
    </row>
    <row r="9330" spans="11:13" x14ac:dyDescent="0.25">
      <c r="K9330" s="191"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0</v>
      </c>
      <c r="L9330" s="192" t="str">
        <f t="shared" si="145"/>
        <v/>
      </c>
      <c r="M9330" s="191" t="e">
        <f>VLOOKUP(L9330,'Slope %'!C:D,2,0)</f>
        <v>#N/A</v>
      </c>
    </row>
    <row r="9331" spans="11:13" x14ac:dyDescent="0.25">
      <c r="K9331" s="191"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0</v>
      </c>
      <c r="L9331" s="192" t="str">
        <f t="shared" si="145"/>
        <v/>
      </c>
      <c r="M9331" s="191" t="e">
        <f>VLOOKUP(L9331,'Slope %'!C:D,2,0)</f>
        <v>#N/A</v>
      </c>
    </row>
    <row r="9332" spans="11:13" x14ac:dyDescent="0.25">
      <c r="K9332" s="191"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0</v>
      </c>
      <c r="L9332" s="192" t="str">
        <f t="shared" si="145"/>
        <v/>
      </c>
      <c r="M9332" s="191" t="e">
        <f>VLOOKUP(L9332,'Slope %'!C:D,2,0)</f>
        <v>#N/A</v>
      </c>
    </row>
    <row r="9333" spans="11:13" x14ac:dyDescent="0.25">
      <c r="K9333" s="191"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0</v>
      </c>
      <c r="L9333" s="192" t="str">
        <f t="shared" si="145"/>
        <v/>
      </c>
      <c r="M9333" s="191" t="e">
        <f>VLOOKUP(L9333,'Slope %'!C:D,2,0)</f>
        <v>#N/A</v>
      </c>
    </row>
    <row r="9334" spans="11:13" x14ac:dyDescent="0.25">
      <c r="K9334" s="191"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0</v>
      </c>
      <c r="L9334" s="192" t="str">
        <f t="shared" si="145"/>
        <v/>
      </c>
      <c r="M9334" s="191" t="e">
        <f>VLOOKUP(L9334,'Slope %'!C:D,2,0)</f>
        <v>#N/A</v>
      </c>
    </row>
    <row r="9335" spans="11:13" x14ac:dyDescent="0.25">
      <c r="K9335" s="191"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0</v>
      </c>
      <c r="L9335" s="192" t="str">
        <f t="shared" si="145"/>
        <v/>
      </c>
      <c r="M9335" s="191" t="e">
        <f>VLOOKUP(L9335,'Slope %'!C:D,2,0)</f>
        <v>#N/A</v>
      </c>
    </row>
    <row r="9336" spans="11:13" x14ac:dyDescent="0.25">
      <c r="K9336" s="191"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0</v>
      </c>
      <c r="L9336" s="192" t="str">
        <f t="shared" si="145"/>
        <v/>
      </c>
      <c r="M9336" s="191" t="e">
        <f>VLOOKUP(L9336,'Slope %'!C:D,2,0)</f>
        <v>#N/A</v>
      </c>
    </row>
    <row r="9337" spans="11:13" x14ac:dyDescent="0.25">
      <c r="K9337" s="191"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0</v>
      </c>
      <c r="L9337" s="192" t="str">
        <f t="shared" si="145"/>
        <v/>
      </c>
      <c r="M9337" s="191" t="e">
        <f>VLOOKUP(L9337,'Slope %'!C:D,2,0)</f>
        <v>#N/A</v>
      </c>
    </row>
    <row r="9338" spans="11:13" x14ac:dyDescent="0.25">
      <c r="K9338" s="191"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0</v>
      </c>
      <c r="L9338" s="192" t="str">
        <f t="shared" si="145"/>
        <v/>
      </c>
      <c r="M9338" s="191" t="e">
        <f>VLOOKUP(L9338,'Slope %'!C:D,2,0)</f>
        <v>#N/A</v>
      </c>
    </row>
    <row r="9339" spans="11:13" x14ac:dyDescent="0.25">
      <c r="K9339" s="191"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0</v>
      </c>
      <c r="L9339" s="192" t="str">
        <f t="shared" si="145"/>
        <v/>
      </c>
      <c r="M9339" s="191" t="e">
        <f>VLOOKUP(L9339,'Slope %'!C:D,2,0)</f>
        <v>#N/A</v>
      </c>
    </row>
    <row r="9340" spans="11:13" x14ac:dyDescent="0.25">
      <c r="K9340" s="191"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0</v>
      </c>
      <c r="L9340" s="192" t="str">
        <f t="shared" si="145"/>
        <v/>
      </c>
      <c r="M9340" s="191" t="e">
        <f>VLOOKUP(L9340,'Slope %'!C:D,2,0)</f>
        <v>#N/A</v>
      </c>
    </row>
    <row r="9341" spans="11:13" x14ac:dyDescent="0.25">
      <c r="K9341" s="191"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0</v>
      </c>
      <c r="L9341" s="192" t="str">
        <f t="shared" si="145"/>
        <v/>
      </c>
      <c r="M9341" s="191" t="e">
        <f>VLOOKUP(L9341,'Slope %'!C:D,2,0)</f>
        <v>#N/A</v>
      </c>
    </row>
    <row r="9342" spans="11:13" x14ac:dyDescent="0.25">
      <c r="K9342" s="191"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0</v>
      </c>
      <c r="L9342" s="192" t="str">
        <f t="shared" si="145"/>
        <v/>
      </c>
      <c r="M9342" s="191" t="e">
        <f>VLOOKUP(L9342,'Slope %'!C:D,2,0)</f>
        <v>#N/A</v>
      </c>
    </row>
    <row r="9343" spans="11:13" x14ac:dyDescent="0.25">
      <c r="K9343" s="191"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0</v>
      </c>
      <c r="L9343" s="192" t="str">
        <f t="shared" si="145"/>
        <v/>
      </c>
      <c r="M9343" s="191" t="e">
        <f>VLOOKUP(L9343,'Slope %'!C:D,2,0)</f>
        <v>#N/A</v>
      </c>
    </row>
    <row r="9344" spans="11:13" x14ac:dyDescent="0.25">
      <c r="K9344" s="191"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0</v>
      </c>
      <c r="L9344" s="192" t="str">
        <f t="shared" si="145"/>
        <v/>
      </c>
      <c r="M9344" s="191" t="e">
        <f>VLOOKUP(L9344,'Slope %'!C:D,2,0)</f>
        <v>#N/A</v>
      </c>
    </row>
    <row r="9345" spans="11:13" x14ac:dyDescent="0.25">
      <c r="K9345" s="191"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0</v>
      </c>
      <c r="L9345" s="192" t="str">
        <f t="shared" si="145"/>
        <v/>
      </c>
      <c r="M9345" s="191" t="e">
        <f>VLOOKUP(L9345,'Slope %'!C:D,2,0)</f>
        <v>#N/A</v>
      </c>
    </row>
    <row r="9346" spans="11:13" x14ac:dyDescent="0.25">
      <c r="K9346" s="191"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0</v>
      </c>
      <c r="L9346" s="192" t="str">
        <f t="shared" si="145"/>
        <v/>
      </c>
      <c r="M9346" s="191" t="e">
        <f>VLOOKUP(L9346,'Slope %'!C:D,2,0)</f>
        <v>#N/A</v>
      </c>
    </row>
    <row r="9347" spans="11:13" x14ac:dyDescent="0.25">
      <c r="K9347" s="191"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0</v>
      </c>
      <c r="L9347" s="192" t="str">
        <f t="shared" ref="L9347:L9410" si="146">(_xlfn.CONCAT(C9347,E9347))</f>
        <v/>
      </c>
      <c r="M9347" s="191" t="e">
        <f>VLOOKUP(L9347,'Slope %'!C:D,2,0)</f>
        <v>#N/A</v>
      </c>
    </row>
    <row r="9348" spans="11:13" x14ac:dyDescent="0.25">
      <c r="K9348" s="191"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0</v>
      </c>
      <c r="L9348" s="192" t="str">
        <f t="shared" si="146"/>
        <v/>
      </c>
      <c r="M9348" s="191" t="e">
        <f>VLOOKUP(L9348,'Slope %'!C:D,2,0)</f>
        <v>#N/A</v>
      </c>
    </row>
    <row r="9349" spans="11:13" x14ac:dyDescent="0.25">
      <c r="K9349" s="191"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0</v>
      </c>
      <c r="L9349" s="192" t="str">
        <f t="shared" si="146"/>
        <v/>
      </c>
      <c r="M9349" s="191" t="e">
        <f>VLOOKUP(L9349,'Slope %'!C:D,2,0)</f>
        <v>#N/A</v>
      </c>
    </row>
    <row r="9350" spans="11:13" x14ac:dyDescent="0.25">
      <c r="K9350" s="191"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0</v>
      </c>
      <c r="L9350" s="192" t="str">
        <f t="shared" si="146"/>
        <v/>
      </c>
      <c r="M9350" s="191" t="e">
        <f>VLOOKUP(L9350,'Slope %'!C:D,2,0)</f>
        <v>#N/A</v>
      </c>
    </row>
    <row r="9351" spans="11:13" x14ac:dyDescent="0.25">
      <c r="K9351" s="191"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0</v>
      </c>
      <c r="L9351" s="192" t="str">
        <f t="shared" si="146"/>
        <v/>
      </c>
      <c r="M9351" s="191" t="e">
        <f>VLOOKUP(L9351,'Slope %'!C:D,2,0)</f>
        <v>#N/A</v>
      </c>
    </row>
    <row r="9352" spans="11:13" x14ac:dyDescent="0.25">
      <c r="K9352" s="191"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0</v>
      </c>
      <c r="L9352" s="192" t="str">
        <f t="shared" si="146"/>
        <v/>
      </c>
      <c r="M9352" s="191" t="e">
        <f>VLOOKUP(L9352,'Slope %'!C:D,2,0)</f>
        <v>#N/A</v>
      </c>
    </row>
    <row r="9353" spans="11:13" x14ac:dyDescent="0.25">
      <c r="K9353" s="191"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0</v>
      </c>
      <c r="L9353" s="192" t="str">
        <f t="shared" si="146"/>
        <v/>
      </c>
      <c r="M9353" s="191" t="e">
        <f>VLOOKUP(L9353,'Slope %'!C:D,2,0)</f>
        <v>#N/A</v>
      </c>
    </row>
    <row r="9354" spans="11:13" x14ac:dyDescent="0.25">
      <c r="K9354" s="191"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0</v>
      </c>
      <c r="L9354" s="192" t="str">
        <f t="shared" si="146"/>
        <v/>
      </c>
      <c r="M9354" s="191" t="e">
        <f>VLOOKUP(L9354,'Slope %'!C:D,2,0)</f>
        <v>#N/A</v>
      </c>
    </row>
    <row r="9355" spans="11:13" x14ac:dyDescent="0.25">
      <c r="K9355" s="191"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0</v>
      </c>
      <c r="L9355" s="192" t="str">
        <f t="shared" si="146"/>
        <v/>
      </c>
      <c r="M9355" s="191" t="e">
        <f>VLOOKUP(L9355,'Slope %'!C:D,2,0)</f>
        <v>#N/A</v>
      </c>
    </row>
    <row r="9356" spans="11:13" x14ac:dyDescent="0.25">
      <c r="K9356" s="191"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0</v>
      </c>
      <c r="L9356" s="192" t="str">
        <f t="shared" si="146"/>
        <v/>
      </c>
      <c r="M9356" s="191" t="e">
        <f>VLOOKUP(L9356,'Slope %'!C:D,2,0)</f>
        <v>#N/A</v>
      </c>
    </row>
    <row r="9357" spans="11:13" x14ac:dyDescent="0.25">
      <c r="K9357" s="191"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0</v>
      </c>
      <c r="L9357" s="192" t="str">
        <f t="shared" si="146"/>
        <v/>
      </c>
      <c r="M9357" s="191" t="e">
        <f>VLOOKUP(L9357,'Slope %'!C:D,2,0)</f>
        <v>#N/A</v>
      </c>
    </row>
    <row r="9358" spans="11:13" x14ac:dyDescent="0.25">
      <c r="K9358" s="191"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0</v>
      </c>
      <c r="L9358" s="192" t="str">
        <f t="shared" si="146"/>
        <v/>
      </c>
      <c r="M9358" s="191" t="e">
        <f>VLOOKUP(L9358,'Slope %'!C:D,2,0)</f>
        <v>#N/A</v>
      </c>
    </row>
    <row r="9359" spans="11:13" x14ac:dyDescent="0.25">
      <c r="K9359" s="191"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0</v>
      </c>
      <c r="L9359" s="192" t="str">
        <f t="shared" si="146"/>
        <v/>
      </c>
      <c r="M9359" s="191" t="e">
        <f>VLOOKUP(L9359,'Slope %'!C:D,2,0)</f>
        <v>#N/A</v>
      </c>
    </row>
    <row r="9360" spans="11:13" x14ac:dyDescent="0.25">
      <c r="K9360" s="191"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0</v>
      </c>
      <c r="L9360" s="192" t="str">
        <f t="shared" si="146"/>
        <v/>
      </c>
      <c r="M9360" s="191" t="e">
        <f>VLOOKUP(L9360,'Slope %'!C:D,2,0)</f>
        <v>#N/A</v>
      </c>
    </row>
    <row r="9361" spans="11:13" x14ac:dyDescent="0.25">
      <c r="K9361" s="191"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0</v>
      </c>
      <c r="L9361" s="192" t="str">
        <f t="shared" si="146"/>
        <v/>
      </c>
      <c r="M9361" s="191" t="e">
        <f>VLOOKUP(L9361,'Slope %'!C:D,2,0)</f>
        <v>#N/A</v>
      </c>
    </row>
    <row r="9362" spans="11:13" x14ac:dyDescent="0.25">
      <c r="K9362" s="191"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0</v>
      </c>
      <c r="L9362" s="192" t="str">
        <f t="shared" si="146"/>
        <v/>
      </c>
      <c r="M9362" s="191" t="e">
        <f>VLOOKUP(L9362,'Slope %'!C:D,2,0)</f>
        <v>#N/A</v>
      </c>
    </row>
    <row r="9363" spans="11:13" x14ac:dyDescent="0.25">
      <c r="K9363" s="191"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0</v>
      </c>
      <c r="L9363" s="192" t="str">
        <f t="shared" si="146"/>
        <v/>
      </c>
      <c r="M9363" s="191" t="e">
        <f>VLOOKUP(L9363,'Slope %'!C:D,2,0)</f>
        <v>#N/A</v>
      </c>
    </row>
    <row r="9364" spans="11:13" x14ac:dyDescent="0.25">
      <c r="K9364" s="191"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0</v>
      </c>
      <c r="L9364" s="192" t="str">
        <f t="shared" si="146"/>
        <v/>
      </c>
      <c r="M9364" s="191" t="e">
        <f>VLOOKUP(L9364,'Slope %'!C:D,2,0)</f>
        <v>#N/A</v>
      </c>
    </row>
    <row r="9365" spans="11:13" x14ac:dyDescent="0.25">
      <c r="K9365" s="191"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0</v>
      </c>
      <c r="L9365" s="192" t="str">
        <f t="shared" si="146"/>
        <v/>
      </c>
      <c r="M9365" s="191" t="e">
        <f>VLOOKUP(L9365,'Slope %'!C:D,2,0)</f>
        <v>#N/A</v>
      </c>
    </row>
    <row r="9366" spans="11:13" x14ac:dyDescent="0.25">
      <c r="K9366" s="191"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0</v>
      </c>
      <c r="L9366" s="192" t="str">
        <f t="shared" si="146"/>
        <v/>
      </c>
      <c r="M9366" s="191" t="e">
        <f>VLOOKUP(L9366,'Slope %'!C:D,2,0)</f>
        <v>#N/A</v>
      </c>
    </row>
    <row r="9367" spans="11:13" x14ac:dyDescent="0.25">
      <c r="K9367" s="191"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0</v>
      </c>
      <c r="L9367" s="192" t="str">
        <f t="shared" si="146"/>
        <v/>
      </c>
      <c r="M9367" s="191" t="e">
        <f>VLOOKUP(L9367,'Slope %'!C:D,2,0)</f>
        <v>#N/A</v>
      </c>
    </row>
    <row r="9368" spans="11:13" x14ac:dyDescent="0.25">
      <c r="K9368" s="191"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0</v>
      </c>
      <c r="L9368" s="192" t="str">
        <f t="shared" si="146"/>
        <v/>
      </c>
      <c r="M9368" s="191" t="e">
        <f>VLOOKUP(L9368,'Slope %'!C:D,2,0)</f>
        <v>#N/A</v>
      </c>
    </row>
    <row r="9369" spans="11:13" x14ac:dyDescent="0.25">
      <c r="K9369" s="191"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0</v>
      </c>
      <c r="L9369" s="192" t="str">
        <f t="shared" si="146"/>
        <v/>
      </c>
      <c r="M9369" s="191" t="e">
        <f>VLOOKUP(L9369,'Slope %'!C:D,2,0)</f>
        <v>#N/A</v>
      </c>
    </row>
    <row r="9370" spans="11:13" x14ac:dyDescent="0.25">
      <c r="K9370" s="191"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0</v>
      </c>
      <c r="L9370" s="192" t="str">
        <f t="shared" si="146"/>
        <v/>
      </c>
      <c r="M9370" s="191" t="e">
        <f>VLOOKUP(L9370,'Slope %'!C:D,2,0)</f>
        <v>#N/A</v>
      </c>
    </row>
    <row r="9371" spans="11:13" x14ac:dyDescent="0.25">
      <c r="K9371" s="191"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0</v>
      </c>
      <c r="L9371" s="192" t="str">
        <f t="shared" si="146"/>
        <v/>
      </c>
      <c r="M9371" s="191" t="e">
        <f>VLOOKUP(L9371,'Slope %'!C:D,2,0)</f>
        <v>#N/A</v>
      </c>
    </row>
    <row r="9372" spans="11:13" x14ac:dyDescent="0.25">
      <c r="K9372" s="191"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0</v>
      </c>
      <c r="L9372" s="192" t="str">
        <f t="shared" si="146"/>
        <v/>
      </c>
      <c r="M9372" s="191" t="e">
        <f>VLOOKUP(L9372,'Slope %'!C:D,2,0)</f>
        <v>#N/A</v>
      </c>
    </row>
    <row r="9373" spans="11:13" x14ac:dyDescent="0.25">
      <c r="K9373" s="191"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0</v>
      </c>
      <c r="L9373" s="192" t="str">
        <f t="shared" si="146"/>
        <v/>
      </c>
      <c r="M9373" s="191" t="e">
        <f>VLOOKUP(L9373,'Slope %'!C:D,2,0)</f>
        <v>#N/A</v>
      </c>
    </row>
    <row r="9374" spans="11:13" x14ac:dyDescent="0.25">
      <c r="K9374" s="191"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0</v>
      </c>
      <c r="L9374" s="192" t="str">
        <f t="shared" si="146"/>
        <v/>
      </c>
      <c r="M9374" s="191" t="e">
        <f>VLOOKUP(L9374,'Slope %'!C:D,2,0)</f>
        <v>#N/A</v>
      </c>
    </row>
    <row r="9375" spans="11:13" x14ac:dyDescent="0.25">
      <c r="K9375" s="191"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0</v>
      </c>
      <c r="L9375" s="192" t="str">
        <f t="shared" si="146"/>
        <v/>
      </c>
      <c r="M9375" s="191" t="e">
        <f>VLOOKUP(L9375,'Slope %'!C:D,2,0)</f>
        <v>#N/A</v>
      </c>
    </row>
    <row r="9376" spans="11:13" x14ac:dyDescent="0.25">
      <c r="K9376" s="191"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0</v>
      </c>
      <c r="L9376" s="192" t="str">
        <f t="shared" si="146"/>
        <v/>
      </c>
      <c r="M9376" s="191" t="e">
        <f>VLOOKUP(L9376,'Slope %'!C:D,2,0)</f>
        <v>#N/A</v>
      </c>
    </row>
    <row r="9377" spans="11:13" x14ac:dyDescent="0.25">
      <c r="K9377" s="191"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0</v>
      </c>
      <c r="L9377" s="192" t="str">
        <f t="shared" si="146"/>
        <v/>
      </c>
      <c r="M9377" s="191" t="e">
        <f>VLOOKUP(L9377,'Slope %'!C:D,2,0)</f>
        <v>#N/A</v>
      </c>
    </row>
    <row r="9378" spans="11:13" x14ac:dyDescent="0.25">
      <c r="K9378" s="191"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0</v>
      </c>
      <c r="L9378" s="192" t="str">
        <f t="shared" si="146"/>
        <v/>
      </c>
      <c r="M9378" s="191" t="e">
        <f>VLOOKUP(L9378,'Slope %'!C:D,2,0)</f>
        <v>#N/A</v>
      </c>
    </row>
    <row r="9379" spans="11:13" x14ac:dyDescent="0.25">
      <c r="K9379" s="191"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0</v>
      </c>
      <c r="L9379" s="192" t="str">
        <f t="shared" si="146"/>
        <v/>
      </c>
      <c r="M9379" s="191" t="e">
        <f>VLOOKUP(L9379,'Slope %'!C:D,2,0)</f>
        <v>#N/A</v>
      </c>
    </row>
    <row r="9380" spans="11:13" x14ac:dyDescent="0.25">
      <c r="K9380" s="191"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0</v>
      </c>
      <c r="L9380" s="192" t="str">
        <f t="shared" si="146"/>
        <v/>
      </c>
      <c r="M9380" s="191" t="e">
        <f>VLOOKUP(L9380,'Slope %'!C:D,2,0)</f>
        <v>#N/A</v>
      </c>
    </row>
    <row r="9381" spans="11:13" x14ac:dyDescent="0.25">
      <c r="K9381" s="191"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0</v>
      </c>
      <c r="L9381" s="192" t="str">
        <f t="shared" si="146"/>
        <v/>
      </c>
      <c r="M9381" s="191" t="e">
        <f>VLOOKUP(L9381,'Slope %'!C:D,2,0)</f>
        <v>#N/A</v>
      </c>
    </row>
    <row r="9382" spans="11:13" x14ac:dyDescent="0.25">
      <c r="K9382" s="191"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0</v>
      </c>
      <c r="L9382" s="192" t="str">
        <f t="shared" si="146"/>
        <v/>
      </c>
      <c r="M9382" s="191" t="e">
        <f>VLOOKUP(L9382,'Slope %'!C:D,2,0)</f>
        <v>#N/A</v>
      </c>
    </row>
    <row r="9383" spans="11:13" x14ac:dyDescent="0.25">
      <c r="K9383" s="191"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0</v>
      </c>
      <c r="L9383" s="192" t="str">
        <f t="shared" si="146"/>
        <v/>
      </c>
      <c r="M9383" s="191" t="e">
        <f>VLOOKUP(L9383,'Slope %'!C:D,2,0)</f>
        <v>#N/A</v>
      </c>
    </row>
    <row r="9384" spans="11:13" x14ac:dyDescent="0.25">
      <c r="K9384" s="191"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0</v>
      </c>
      <c r="L9384" s="192" t="str">
        <f t="shared" si="146"/>
        <v/>
      </c>
      <c r="M9384" s="191" t="e">
        <f>VLOOKUP(L9384,'Slope %'!C:D,2,0)</f>
        <v>#N/A</v>
      </c>
    </row>
    <row r="9385" spans="11:13" x14ac:dyDescent="0.25">
      <c r="K9385" s="191"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0</v>
      </c>
      <c r="L9385" s="192" t="str">
        <f t="shared" si="146"/>
        <v/>
      </c>
      <c r="M9385" s="191" t="e">
        <f>VLOOKUP(L9385,'Slope %'!C:D,2,0)</f>
        <v>#N/A</v>
      </c>
    </row>
    <row r="9386" spans="11:13" x14ac:dyDescent="0.25">
      <c r="K9386" s="191"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0</v>
      </c>
      <c r="L9386" s="192" t="str">
        <f t="shared" si="146"/>
        <v/>
      </c>
      <c r="M9386" s="191" t="e">
        <f>VLOOKUP(L9386,'Slope %'!C:D,2,0)</f>
        <v>#N/A</v>
      </c>
    </row>
    <row r="9387" spans="11:13" x14ac:dyDescent="0.25">
      <c r="K9387" s="191"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0</v>
      </c>
      <c r="L9387" s="192" t="str">
        <f t="shared" si="146"/>
        <v/>
      </c>
      <c r="M9387" s="191" t="e">
        <f>VLOOKUP(L9387,'Slope %'!C:D,2,0)</f>
        <v>#N/A</v>
      </c>
    </row>
    <row r="9388" spans="11:13" x14ac:dyDescent="0.25">
      <c r="K9388" s="191"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0</v>
      </c>
      <c r="L9388" s="192" t="str">
        <f t="shared" si="146"/>
        <v/>
      </c>
      <c r="M9388" s="191" t="e">
        <f>VLOOKUP(L9388,'Slope %'!C:D,2,0)</f>
        <v>#N/A</v>
      </c>
    </row>
    <row r="9389" spans="11:13" x14ac:dyDescent="0.25">
      <c r="K9389" s="191"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0</v>
      </c>
      <c r="L9389" s="192" t="str">
        <f t="shared" si="146"/>
        <v/>
      </c>
      <c r="M9389" s="191" t="e">
        <f>VLOOKUP(L9389,'Slope %'!C:D,2,0)</f>
        <v>#N/A</v>
      </c>
    </row>
    <row r="9390" spans="11:13" x14ac:dyDescent="0.25">
      <c r="K9390" s="191"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0</v>
      </c>
      <c r="L9390" s="192" t="str">
        <f t="shared" si="146"/>
        <v/>
      </c>
      <c r="M9390" s="191" t="e">
        <f>VLOOKUP(L9390,'Slope %'!C:D,2,0)</f>
        <v>#N/A</v>
      </c>
    </row>
    <row r="9391" spans="11:13" x14ac:dyDescent="0.25">
      <c r="K9391" s="191"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0</v>
      </c>
      <c r="L9391" s="192" t="str">
        <f t="shared" si="146"/>
        <v/>
      </c>
      <c r="M9391" s="191" t="e">
        <f>VLOOKUP(L9391,'Slope %'!C:D,2,0)</f>
        <v>#N/A</v>
      </c>
    </row>
    <row r="9392" spans="11:13" x14ac:dyDescent="0.25">
      <c r="K9392" s="191"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0</v>
      </c>
      <c r="L9392" s="192" t="str">
        <f t="shared" si="146"/>
        <v/>
      </c>
      <c r="M9392" s="191" t="e">
        <f>VLOOKUP(L9392,'Slope %'!C:D,2,0)</f>
        <v>#N/A</v>
      </c>
    </row>
    <row r="9393" spans="11:13" x14ac:dyDescent="0.25">
      <c r="K9393" s="191"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0</v>
      </c>
      <c r="L9393" s="192" t="str">
        <f t="shared" si="146"/>
        <v/>
      </c>
      <c r="M9393" s="191" t="e">
        <f>VLOOKUP(L9393,'Slope %'!C:D,2,0)</f>
        <v>#N/A</v>
      </c>
    </row>
    <row r="9394" spans="11:13" x14ac:dyDescent="0.25">
      <c r="K9394" s="191"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0</v>
      </c>
      <c r="L9394" s="192" t="str">
        <f t="shared" si="146"/>
        <v/>
      </c>
      <c r="M9394" s="191" t="e">
        <f>VLOOKUP(L9394,'Slope %'!C:D,2,0)</f>
        <v>#N/A</v>
      </c>
    </row>
    <row r="9395" spans="11:13" x14ac:dyDescent="0.25">
      <c r="K9395" s="191"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0</v>
      </c>
      <c r="L9395" s="192" t="str">
        <f t="shared" si="146"/>
        <v/>
      </c>
      <c r="M9395" s="191" t="e">
        <f>VLOOKUP(L9395,'Slope %'!C:D,2,0)</f>
        <v>#N/A</v>
      </c>
    </row>
    <row r="9396" spans="11:13" x14ac:dyDescent="0.25">
      <c r="K9396" s="191"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0</v>
      </c>
      <c r="L9396" s="192" t="str">
        <f t="shared" si="146"/>
        <v/>
      </c>
      <c r="M9396" s="191" t="e">
        <f>VLOOKUP(L9396,'Slope %'!C:D,2,0)</f>
        <v>#N/A</v>
      </c>
    </row>
    <row r="9397" spans="11:13" x14ac:dyDescent="0.25">
      <c r="K9397" s="191"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0</v>
      </c>
      <c r="L9397" s="192" t="str">
        <f t="shared" si="146"/>
        <v/>
      </c>
      <c r="M9397" s="191" t="e">
        <f>VLOOKUP(L9397,'Slope %'!C:D,2,0)</f>
        <v>#N/A</v>
      </c>
    </row>
    <row r="9398" spans="11:13" x14ac:dyDescent="0.25">
      <c r="K9398" s="191"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0</v>
      </c>
      <c r="L9398" s="192" t="str">
        <f t="shared" si="146"/>
        <v/>
      </c>
      <c r="M9398" s="191" t="e">
        <f>VLOOKUP(L9398,'Slope %'!C:D,2,0)</f>
        <v>#N/A</v>
      </c>
    </row>
    <row r="9399" spans="11:13" x14ac:dyDescent="0.25">
      <c r="K9399" s="191"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0</v>
      </c>
      <c r="L9399" s="192" t="str">
        <f t="shared" si="146"/>
        <v/>
      </c>
      <c r="M9399" s="191" t="e">
        <f>VLOOKUP(L9399,'Slope %'!C:D,2,0)</f>
        <v>#N/A</v>
      </c>
    </row>
    <row r="9400" spans="11:13" x14ac:dyDescent="0.25">
      <c r="K9400" s="191"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0</v>
      </c>
      <c r="L9400" s="192" t="str">
        <f t="shared" si="146"/>
        <v/>
      </c>
      <c r="M9400" s="191" t="e">
        <f>VLOOKUP(L9400,'Slope %'!C:D,2,0)</f>
        <v>#N/A</v>
      </c>
    </row>
    <row r="9401" spans="11:13" x14ac:dyDescent="0.25">
      <c r="K9401" s="191"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0</v>
      </c>
      <c r="L9401" s="192" t="str">
        <f t="shared" si="146"/>
        <v/>
      </c>
      <c r="M9401" s="191" t="e">
        <f>VLOOKUP(L9401,'Slope %'!C:D,2,0)</f>
        <v>#N/A</v>
      </c>
    </row>
    <row r="9402" spans="11:13" x14ac:dyDescent="0.25">
      <c r="K9402" s="191"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0</v>
      </c>
      <c r="L9402" s="192" t="str">
        <f t="shared" si="146"/>
        <v/>
      </c>
      <c r="M9402" s="191" t="e">
        <f>VLOOKUP(L9402,'Slope %'!C:D,2,0)</f>
        <v>#N/A</v>
      </c>
    </row>
    <row r="9403" spans="11:13" x14ac:dyDescent="0.25">
      <c r="K9403" s="191"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0</v>
      </c>
      <c r="L9403" s="192" t="str">
        <f t="shared" si="146"/>
        <v/>
      </c>
      <c r="M9403" s="191" t="e">
        <f>VLOOKUP(L9403,'Slope %'!C:D,2,0)</f>
        <v>#N/A</v>
      </c>
    </row>
    <row r="9404" spans="11:13" x14ac:dyDescent="0.25">
      <c r="K9404" s="191"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0</v>
      </c>
      <c r="L9404" s="192" t="str">
        <f t="shared" si="146"/>
        <v/>
      </c>
      <c r="M9404" s="191" t="e">
        <f>VLOOKUP(L9404,'Slope %'!C:D,2,0)</f>
        <v>#N/A</v>
      </c>
    </row>
    <row r="9405" spans="11:13" x14ac:dyDescent="0.25">
      <c r="K9405" s="191"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0</v>
      </c>
      <c r="L9405" s="192" t="str">
        <f t="shared" si="146"/>
        <v/>
      </c>
      <c r="M9405" s="191" t="e">
        <f>VLOOKUP(L9405,'Slope %'!C:D,2,0)</f>
        <v>#N/A</v>
      </c>
    </row>
    <row r="9406" spans="11:13" x14ac:dyDescent="0.25">
      <c r="K9406" s="191"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0</v>
      </c>
      <c r="L9406" s="192" t="str">
        <f t="shared" si="146"/>
        <v/>
      </c>
      <c r="M9406" s="191" t="e">
        <f>VLOOKUP(L9406,'Slope %'!C:D,2,0)</f>
        <v>#N/A</v>
      </c>
    </row>
    <row r="9407" spans="11:13" x14ac:dyDescent="0.25">
      <c r="K9407" s="191"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0</v>
      </c>
      <c r="L9407" s="192" t="str">
        <f t="shared" si="146"/>
        <v/>
      </c>
      <c r="M9407" s="191" t="e">
        <f>VLOOKUP(L9407,'Slope %'!C:D,2,0)</f>
        <v>#N/A</v>
      </c>
    </row>
    <row r="9408" spans="11:13" x14ac:dyDescent="0.25">
      <c r="K9408" s="191"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0</v>
      </c>
      <c r="L9408" s="192" t="str">
        <f t="shared" si="146"/>
        <v/>
      </c>
      <c r="M9408" s="191" t="e">
        <f>VLOOKUP(L9408,'Slope %'!C:D,2,0)</f>
        <v>#N/A</v>
      </c>
    </row>
    <row r="9409" spans="11:13" x14ac:dyDescent="0.25">
      <c r="K9409" s="191"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0</v>
      </c>
      <c r="L9409" s="192" t="str">
        <f t="shared" si="146"/>
        <v/>
      </c>
      <c r="M9409" s="191" t="e">
        <f>VLOOKUP(L9409,'Slope %'!C:D,2,0)</f>
        <v>#N/A</v>
      </c>
    </row>
    <row r="9410" spans="11:13" x14ac:dyDescent="0.25">
      <c r="K9410" s="191"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0</v>
      </c>
      <c r="L9410" s="192" t="str">
        <f t="shared" si="146"/>
        <v/>
      </c>
      <c r="M9410" s="191" t="e">
        <f>VLOOKUP(L9410,'Slope %'!C:D,2,0)</f>
        <v>#N/A</v>
      </c>
    </row>
    <row r="9411" spans="11:13" x14ac:dyDescent="0.25">
      <c r="K9411" s="191"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0</v>
      </c>
      <c r="L9411" s="192" t="str">
        <f t="shared" ref="L9411:L9474" si="147">(_xlfn.CONCAT(C9411,E9411))</f>
        <v/>
      </c>
      <c r="M9411" s="191" t="e">
        <f>VLOOKUP(L9411,'Slope %'!C:D,2,0)</f>
        <v>#N/A</v>
      </c>
    </row>
    <row r="9412" spans="11:13" x14ac:dyDescent="0.25">
      <c r="K9412" s="191"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0</v>
      </c>
      <c r="L9412" s="192" t="str">
        <f t="shared" si="147"/>
        <v/>
      </c>
      <c r="M9412" s="191" t="e">
        <f>VLOOKUP(L9412,'Slope %'!C:D,2,0)</f>
        <v>#N/A</v>
      </c>
    </row>
    <row r="9413" spans="11:13" x14ac:dyDescent="0.25">
      <c r="K9413" s="191"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0</v>
      </c>
      <c r="L9413" s="192" t="str">
        <f t="shared" si="147"/>
        <v/>
      </c>
      <c r="M9413" s="191" t="e">
        <f>VLOOKUP(L9413,'Slope %'!C:D,2,0)</f>
        <v>#N/A</v>
      </c>
    </row>
    <row r="9414" spans="11:13" x14ac:dyDescent="0.25">
      <c r="K9414" s="191"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0</v>
      </c>
      <c r="L9414" s="192" t="str">
        <f t="shared" si="147"/>
        <v/>
      </c>
      <c r="M9414" s="191" t="e">
        <f>VLOOKUP(L9414,'Slope %'!C:D,2,0)</f>
        <v>#N/A</v>
      </c>
    </row>
    <row r="9415" spans="11:13" x14ac:dyDescent="0.25">
      <c r="K9415" s="191"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0</v>
      </c>
      <c r="L9415" s="192" t="str">
        <f t="shared" si="147"/>
        <v/>
      </c>
      <c r="M9415" s="191" t="e">
        <f>VLOOKUP(L9415,'Slope %'!C:D,2,0)</f>
        <v>#N/A</v>
      </c>
    </row>
    <row r="9416" spans="11:13" x14ac:dyDescent="0.25">
      <c r="K9416" s="191"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0</v>
      </c>
      <c r="L9416" s="192" t="str">
        <f t="shared" si="147"/>
        <v/>
      </c>
      <c r="M9416" s="191" t="e">
        <f>VLOOKUP(L9416,'Slope %'!C:D,2,0)</f>
        <v>#N/A</v>
      </c>
    </row>
    <row r="9417" spans="11:13" x14ac:dyDescent="0.25">
      <c r="K9417" s="191"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0</v>
      </c>
      <c r="L9417" s="192" t="str">
        <f t="shared" si="147"/>
        <v/>
      </c>
      <c r="M9417" s="191" t="e">
        <f>VLOOKUP(L9417,'Slope %'!C:D,2,0)</f>
        <v>#N/A</v>
      </c>
    </row>
    <row r="9418" spans="11:13" x14ac:dyDescent="0.25">
      <c r="K9418" s="191"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0</v>
      </c>
      <c r="L9418" s="192" t="str">
        <f t="shared" si="147"/>
        <v/>
      </c>
      <c r="M9418" s="191" t="e">
        <f>VLOOKUP(L9418,'Slope %'!C:D,2,0)</f>
        <v>#N/A</v>
      </c>
    </row>
    <row r="9419" spans="11:13" x14ac:dyDescent="0.25">
      <c r="K9419" s="191"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0</v>
      </c>
      <c r="L9419" s="192" t="str">
        <f t="shared" si="147"/>
        <v/>
      </c>
      <c r="M9419" s="191" t="e">
        <f>VLOOKUP(L9419,'Slope %'!C:D,2,0)</f>
        <v>#N/A</v>
      </c>
    </row>
    <row r="9420" spans="11:13" x14ac:dyDescent="0.25">
      <c r="K9420" s="191"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0</v>
      </c>
      <c r="L9420" s="192" t="str">
        <f t="shared" si="147"/>
        <v/>
      </c>
      <c r="M9420" s="191" t="e">
        <f>VLOOKUP(L9420,'Slope %'!C:D,2,0)</f>
        <v>#N/A</v>
      </c>
    </row>
    <row r="9421" spans="11:13" x14ac:dyDescent="0.25">
      <c r="K9421" s="191"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0</v>
      </c>
      <c r="L9421" s="192" t="str">
        <f t="shared" si="147"/>
        <v/>
      </c>
      <c r="M9421" s="191" t="e">
        <f>VLOOKUP(L9421,'Slope %'!C:D,2,0)</f>
        <v>#N/A</v>
      </c>
    </row>
    <row r="9422" spans="11:13" x14ac:dyDescent="0.25">
      <c r="K9422" s="191"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0</v>
      </c>
      <c r="L9422" s="192" t="str">
        <f t="shared" si="147"/>
        <v/>
      </c>
      <c r="M9422" s="191" t="e">
        <f>VLOOKUP(L9422,'Slope %'!C:D,2,0)</f>
        <v>#N/A</v>
      </c>
    </row>
    <row r="9423" spans="11:13" x14ac:dyDescent="0.25">
      <c r="K9423" s="191"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0</v>
      </c>
      <c r="L9423" s="192" t="str">
        <f t="shared" si="147"/>
        <v/>
      </c>
      <c r="M9423" s="191" t="e">
        <f>VLOOKUP(L9423,'Slope %'!C:D,2,0)</f>
        <v>#N/A</v>
      </c>
    </row>
    <row r="9424" spans="11:13" x14ac:dyDescent="0.25">
      <c r="K9424" s="191"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0</v>
      </c>
      <c r="L9424" s="192" t="str">
        <f t="shared" si="147"/>
        <v/>
      </c>
      <c r="M9424" s="191" t="e">
        <f>VLOOKUP(L9424,'Slope %'!C:D,2,0)</f>
        <v>#N/A</v>
      </c>
    </row>
    <row r="9425" spans="11:13" x14ac:dyDescent="0.25">
      <c r="K9425" s="191"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0</v>
      </c>
      <c r="L9425" s="192" t="str">
        <f t="shared" si="147"/>
        <v/>
      </c>
      <c r="M9425" s="191" t="e">
        <f>VLOOKUP(L9425,'Slope %'!C:D,2,0)</f>
        <v>#N/A</v>
      </c>
    </row>
    <row r="9426" spans="11:13" x14ac:dyDescent="0.25">
      <c r="K9426" s="191"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0</v>
      </c>
      <c r="L9426" s="192" t="str">
        <f t="shared" si="147"/>
        <v/>
      </c>
      <c r="M9426" s="191" t="e">
        <f>VLOOKUP(L9426,'Slope %'!C:D,2,0)</f>
        <v>#N/A</v>
      </c>
    </row>
    <row r="9427" spans="11:13" x14ac:dyDescent="0.25">
      <c r="K9427" s="191"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0</v>
      </c>
      <c r="L9427" s="192" t="str">
        <f t="shared" si="147"/>
        <v/>
      </c>
      <c r="M9427" s="191" t="e">
        <f>VLOOKUP(L9427,'Slope %'!C:D,2,0)</f>
        <v>#N/A</v>
      </c>
    </row>
    <row r="9428" spans="11:13" x14ac:dyDescent="0.25">
      <c r="K9428" s="191"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0</v>
      </c>
      <c r="L9428" s="192" t="str">
        <f t="shared" si="147"/>
        <v/>
      </c>
      <c r="M9428" s="191" t="e">
        <f>VLOOKUP(L9428,'Slope %'!C:D,2,0)</f>
        <v>#N/A</v>
      </c>
    </row>
    <row r="9429" spans="11:13" x14ac:dyDescent="0.25">
      <c r="K9429" s="191"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0</v>
      </c>
      <c r="L9429" s="192" t="str">
        <f t="shared" si="147"/>
        <v/>
      </c>
      <c r="M9429" s="191" t="e">
        <f>VLOOKUP(L9429,'Slope %'!C:D,2,0)</f>
        <v>#N/A</v>
      </c>
    </row>
    <row r="9430" spans="11:13" x14ac:dyDescent="0.25">
      <c r="K9430" s="191"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0</v>
      </c>
      <c r="L9430" s="192" t="str">
        <f t="shared" si="147"/>
        <v/>
      </c>
      <c r="M9430" s="191" t="e">
        <f>VLOOKUP(L9430,'Slope %'!C:D,2,0)</f>
        <v>#N/A</v>
      </c>
    </row>
    <row r="9431" spans="11:13" x14ac:dyDescent="0.25">
      <c r="K9431" s="191"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0</v>
      </c>
      <c r="L9431" s="192" t="str">
        <f t="shared" si="147"/>
        <v/>
      </c>
      <c r="M9431" s="191" t="e">
        <f>VLOOKUP(L9431,'Slope %'!C:D,2,0)</f>
        <v>#N/A</v>
      </c>
    </row>
    <row r="9432" spans="11:13" x14ac:dyDescent="0.25">
      <c r="K9432" s="191"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0</v>
      </c>
      <c r="L9432" s="192" t="str">
        <f t="shared" si="147"/>
        <v/>
      </c>
      <c r="M9432" s="191" t="e">
        <f>VLOOKUP(L9432,'Slope %'!C:D,2,0)</f>
        <v>#N/A</v>
      </c>
    </row>
    <row r="9433" spans="11:13" x14ac:dyDescent="0.25">
      <c r="K9433" s="191"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0</v>
      </c>
      <c r="L9433" s="192" t="str">
        <f t="shared" si="147"/>
        <v/>
      </c>
      <c r="M9433" s="191" t="e">
        <f>VLOOKUP(L9433,'Slope %'!C:D,2,0)</f>
        <v>#N/A</v>
      </c>
    </row>
    <row r="9434" spans="11:13" x14ac:dyDescent="0.25">
      <c r="K9434" s="191"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0</v>
      </c>
      <c r="L9434" s="192" t="str">
        <f t="shared" si="147"/>
        <v/>
      </c>
      <c r="M9434" s="191" t="e">
        <f>VLOOKUP(L9434,'Slope %'!C:D,2,0)</f>
        <v>#N/A</v>
      </c>
    </row>
    <row r="9435" spans="11:13" x14ac:dyDescent="0.25">
      <c r="K9435" s="191"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0</v>
      </c>
      <c r="L9435" s="192" t="str">
        <f t="shared" si="147"/>
        <v/>
      </c>
      <c r="M9435" s="191" t="e">
        <f>VLOOKUP(L9435,'Slope %'!C:D,2,0)</f>
        <v>#N/A</v>
      </c>
    </row>
    <row r="9436" spans="11:13" x14ac:dyDescent="0.25">
      <c r="K9436" s="191"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0</v>
      </c>
      <c r="L9436" s="192" t="str">
        <f t="shared" si="147"/>
        <v/>
      </c>
      <c r="M9436" s="191" t="e">
        <f>VLOOKUP(L9436,'Slope %'!C:D,2,0)</f>
        <v>#N/A</v>
      </c>
    </row>
    <row r="9437" spans="11:13" x14ac:dyDescent="0.25">
      <c r="K9437" s="191"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0</v>
      </c>
      <c r="L9437" s="192" t="str">
        <f t="shared" si="147"/>
        <v/>
      </c>
      <c r="M9437" s="191" t="e">
        <f>VLOOKUP(L9437,'Slope %'!C:D,2,0)</f>
        <v>#N/A</v>
      </c>
    </row>
    <row r="9438" spans="11:13" x14ac:dyDescent="0.25">
      <c r="K9438" s="191"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0</v>
      </c>
      <c r="L9438" s="192" t="str">
        <f t="shared" si="147"/>
        <v/>
      </c>
      <c r="M9438" s="191" t="e">
        <f>VLOOKUP(L9438,'Slope %'!C:D,2,0)</f>
        <v>#N/A</v>
      </c>
    </row>
    <row r="9439" spans="11:13" x14ac:dyDescent="0.25">
      <c r="K9439" s="191"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0</v>
      </c>
      <c r="L9439" s="192" t="str">
        <f t="shared" si="147"/>
        <v/>
      </c>
      <c r="M9439" s="191" t="e">
        <f>VLOOKUP(L9439,'Slope %'!C:D,2,0)</f>
        <v>#N/A</v>
      </c>
    </row>
    <row r="9440" spans="11:13" x14ac:dyDescent="0.25">
      <c r="K9440" s="191"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0</v>
      </c>
      <c r="L9440" s="192" t="str">
        <f t="shared" si="147"/>
        <v/>
      </c>
      <c r="M9440" s="191" t="e">
        <f>VLOOKUP(L9440,'Slope %'!C:D,2,0)</f>
        <v>#N/A</v>
      </c>
    </row>
    <row r="9441" spans="11:13" x14ac:dyDescent="0.25">
      <c r="K9441" s="191"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0</v>
      </c>
      <c r="L9441" s="192" t="str">
        <f t="shared" si="147"/>
        <v/>
      </c>
      <c r="M9441" s="191" t="e">
        <f>VLOOKUP(L9441,'Slope %'!C:D,2,0)</f>
        <v>#N/A</v>
      </c>
    </row>
    <row r="9442" spans="11:13" x14ac:dyDescent="0.25">
      <c r="K9442" s="191"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0</v>
      </c>
      <c r="L9442" s="192" t="str">
        <f t="shared" si="147"/>
        <v/>
      </c>
      <c r="M9442" s="191" t="e">
        <f>VLOOKUP(L9442,'Slope %'!C:D,2,0)</f>
        <v>#N/A</v>
      </c>
    </row>
    <row r="9443" spans="11:13" x14ac:dyDescent="0.25">
      <c r="K9443" s="191"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0</v>
      </c>
      <c r="L9443" s="192" t="str">
        <f t="shared" si="147"/>
        <v/>
      </c>
      <c r="M9443" s="191" t="e">
        <f>VLOOKUP(L9443,'Slope %'!C:D,2,0)</f>
        <v>#N/A</v>
      </c>
    </row>
    <row r="9444" spans="11:13" x14ac:dyDescent="0.25">
      <c r="K9444" s="191"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0</v>
      </c>
      <c r="L9444" s="192" t="str">
        <f t="shared" si="147"/>
        <v/>
      </c>
      <c r="M9444" s="191" t="e">
        <f>VLOOKUP(L9444,'Slope %'!C:D,2,0)</f>
        <v>#N/A</v>
      </c>
    </row>
    <row r="9445" spans="11:13" x14ac:dyDescent="0.25">
      <c r="K9445" s="191"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0</v>
      </c>
      <c r="L9445" s="192" t="str">
        <f t="shared" si="147"/>
        <v/>
      </c>
      <c r="M9445" s="191" t="e">
        <f>VLOOKUP(L9445,'Slope %'!C:D,2,0)</f>
        <v>#N/A</v>
      </c>
    </row>
    <row r="9446" spans="11:13" x14ac:dyDescent="0.25">
      <c r="K9446" s="191"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0</v>
      </c>
      <c r="L9446" s="192" t="str">
        <f t="shared" si="147"/>
        <v/>
      </c>
      <c r="M9446" s="191" t="e">
        <f>VLOOKUP(L9446,'Slope %'!C:D,2,0)</f>
        <v>#N/A</v>
      </c>
    </row>
    <row r="9447" spans="11:13" x14ac:dyDescent="0.25">
      <c r="K9447" s="191"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0</v>
      </c>
      <c r="L9447" s="192" t="str">
        <f t="shared" si="147"/>
        <v/>
      </c>
      <c r="M9447" s="191" t="e">
        <f>VLOOKUP(L9447,'Slope %'!C:D,2,0)</f>
        <v>#N/A</v>
      </c>
    </row>
    <row r="9448" spans="11:13" x14ac:dyDescent="0.25">
      <c r="K9448" s="191"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0</v>
      </c>
      <c r="L9448" s="192" t="str">
        <f t="shared" si="147"/>
        <v/>
      </c>
      <c r="M9448" s="191" t="e">
        <f>VLOOKUP(L9448,'Slope %'!C:D,2,0)</f>
        <v>#N/A</v>
      </c>
    </row>
    <row r="9449" spans="11:13" x14ac:dyDescent="0.25">
      <c r="K9449" s="191"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0</v>
      </c>
      <c r="L9449" s="192" t="str">
        <f t="shared" si="147"/>
        <v/>
      </c>
      <c r="M9449" s="191" t="e">
        <f>VLOOKUP(L9449,'Slope %'!C:D,2,0)</f>
        <v>#N/A</v>
      </c>
    </row>
    <row r="9450" spans="11:13" x14ac:dyDescent="0.25">
      <c r="K9450" s="191"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0</v>
      </c>
      <c r="L9450" s="192" t="str">
        <f t="shared" si="147"/>
        <v/>
      </c>
      <c r="M9450" s="191" t="e">
        <f>VLOOKUP(L9450,'Slope %'!C:D,2,0)</f>
        <v>#N/A</v>
      </c>
    </row>
    <row r="9451" spans="11:13" x14ac:dyDescent="0.25">
      <c r="K9451" s="191"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0</v>
      </c>
      <c r="L9451" s="192" t="str">
        <f t="shared" si="147"/>
        <v/>
      </c>
      <c r="M9451" s="191" t="e">
        <f>VLOOKUP(L9451,'Slope %'!C:D,2,0)</f>
        <v>#N/A</v>
      </c>
    </row>
    <row r="9452" spans="11:13" x14ac:dyDescent="0.25">
      <c r="K9452" s="191"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0</v>
      </c>
      <c r="L9452" s="192" t="str">
        <f t="shared" si="147"/>
        <v/>
      </c>
      <c r="M9452" s="191" t="e">
        <f>VLOOKUP(L9452,'Slope %'!C:D,2,0)</f>
        <v>#N/A</v>
      </c>
    </row>
    <row r="9453" spans="11:13" x14ac:dyDescent="0.25">
      <c r="K9453" s="191"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0</v>
      </c>
      <c r="L9453" s="192" t="str">
        <f t="shared" si="147"/>
        <v/>
      </c>
      <c r="M9453" s="191" t="e">
        <f>VLOOKUP(L9453,'Slope %'!C:D,2,0)</f>
        <v>#N/A</v>
      </c>
    </row>
    <row r="9454" spans="11:13" x14ac:dyDescent="0.25">
      <c r="K9454" s="191"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0</v>
      </c>
      <c r="L9454" s="192" t="str">
        <f t="shared" si="147"/>
        <v/>
      </c>
      <c r="M9454" s="191" t="e">
        <f>VLOOKUP(L9454,'Slope %'!C:D,2,0)</f>
        <v>#N/A</v>
      </c>
    </row>
    <row r="9455" spans="11:13" x14ac:dyDescent="0.25">
      <c r="K9455" s="191"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0</v>
      </c>
      <c r="L9455" s="192" t="str">
        <f t="shared" si="147"/>
        <v/>
      </c>
      <c r="M9455" s="191" t="e">
        <f>VLOOKUP(L9455,'Slope %'!C:D,2,0)</f>
        <v>#N/A</v>
      </c>
    </row>
    <row r="9456" spans="11:13" x14ac:dyDescent="0.25">
      <c r="K9456" s="191"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0</v>
      </c>
      <c r="L9456" s="192" t="str">
        <f t="shared" si="147"/>
        <v/>
      </c>
      <c r="M9456" s="191" t="e">
        <f>VLOOKUP(L9456,'Slope %'!C:D,2,0)</f>
        <v>#N/A</v>
      </c>
    </row>
    <row r="9457" spans="11:13" x14ac:dyDescent="0.25">
      <c r="K9457" s="191"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0</v>
      </c>
      <c r="L9457" s="192" t="str">
        <f t="shared" si="147"/>
        <v/>
      </c>
      <c r="M9457" s="191" t="e">
        <f>VLOOKUP(L9457,'Slope %'!C:D,2,0)</f>
        <v>#N/A</v>
      </c>
    </row>
    <row r="9458" spans="11:13" x14ac:dyDescent="0.25">
      <c r="K9458" s="191"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0</v>
      </c>
      <c r="L9458" s="192" t="str">
        <f t="shared" si="147"/>
        <v/>
      </c>
      <c r="M9458" s="191" t="e">
        <f>VLOOKUP(L9458,'Slope %'!C:D,2,0)</f>
        <v>#N/A</v>
      </c>
    </row>
    <row r="9459" spans="11:13" x14ac:dyDescent="0.25">
      <c r="K9459" s="191"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0</v>
      </c>
      <c r="L9459" s="192" t="str">
        <f t="shared" si="147"/>
        <v/>
      </c>
      <c r="M9459" s="191" t="e">
        <f>VLOOKUP(L9459,'Slope %'!C:D,2,0)</f>
        <v>#N/A</v>
      </c>
    </row>
    <row r="9460" spans="11:13" x14ac:dyDescent="0.25">
      <c r="K9460" s="191"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0</v>
      </c>
      <c r="L9460" s="192" t="str">
        <f t="shared" si="147"/>
        <v/>
      </c>
      <c r="M9460" s="191" t="e">
        <f>VLOOKUP(L9460,'Slope %'!C:D,2,0)</f>
        <v>#N/A</v>
      </c>
    </row>
    <row r="9461" spans="11:13" x14ac:dyDescent="0.25">
      <c r="K9461" s="191"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0</v>
      </c>
      <c r="L9461" s="192" t="str">
        <f t="shared" si="147"/>
        <v/>
      </c>
      <c r="M9461" s="191" t="e">
        <f>VLOOKUP(L9461,'Slope %'!C:D,2,0)</f>
        <v>#N/A</v>
      </c>
    </row>
    <row r="9462" spans="11:13" x14ac:dyDescent="0.25">
      <c r="K9462" s="191"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0</v>
      </c>
      <c r="L9462" s="192" t="str">
        <f t="shared" si="147"/>
        <v/>
      </c>
      <c r="M9462" s="191" t="e">
        <f>VLOOKUP(L9462,'Slope %'!C:D,2,0)</f>
        <v>#N/A</v>
      </c>
    </row>
    <row r="9463" spans="11:13" x14ac:dyDescent="0.25">
      <c r="K9463" s="191"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0</v>
      </c>
      <c r="L9463" s="192" t="str">
        <f t="shared" si="147"/>
        <v/>
      </c>
      <c r="M9463" s="191" t="e">
        <f>VLOOKUP(L9463,'Slope %'!C:D,2,0)</f>
        <v>#N/A</v>
      </c>
    </row>
    <row r="9464" spans="11:13" x14ac:dyDescent="0.25">
      <c r="K9464" s="191"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0</v>
      </c>
      <c r="L9464" s="192" t="str">
        <f t="shared" si="147"/>
        <v/>
      </c>
      <c r="M9464" s="191" t="e">
        <f>VLOOKUP(L9464,'Slope %'!C:D,2,0)</f>
        <v>#N/A</v>
      </c>
    </row>
    <row r="9465" spans="11:13" x14ac:dyDescent="0.25">
      <c r="K9465" s="191"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0</v>
      </c>
      <c r="L9465" s="192" t="str">
        <f t="shared" si="147"/>
        <v/>
      </c>
      <c r="M9465" s="191" t="e">
        <f>VLOOKUP(L9465,'Slope %'!C:D,2,0)</f>
        <v>#N/A</v>
      </c>
    </row>
    <row r="9466" spans="11:13" x14ac:dyDescent="0.25">
      <c r="K9466" s="191"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0</v>
      </c>
      <c r="L9466" s="192" t="str">
        <f t="shared" si="147"/>
        <v/>
      </c>
      <c r="M9466" s="191" t="e">
        <f>VLOOKUP(L9466,'Slope %'!C:D,2,0)</f>
        <v>#N/A</v>
      </c>
    </row>
    <row r="9467" spans="11:13" x14ac:dyDescent="0.25">
      <c r="K9467" s="191"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0</v>
      </c>
      <c r="L9467" s="192" t="str">
        <f t="shared" si="147"/>
        <v/>
      </c>
      <c r="M9467" s="191" t="e">
        <f>VLOOKUP(L9467,'Slope %'!C:D,2,0)</f>
        <v>#N/A</v>
      </c>
    </row>
    <row r="9468" spans="11:13" x14ac:dyDescent="0.25">
      <c r="K9468" s="191"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0</v>
      </c>
      <c r="L9468" s="192" t="str">
        <f t="shared" si="147"/>
        <v/>
      </c>
      <c r="M9468" s="191" t="e">
        <f>VLOOKUP(L9468,'Slope %'!C:D,2,0)</f>
        <v>#N/A</v>
      </c>
    </row>
    <row r="9469" spans="11:13" x14ac:dyDescent="0.25">
      <c r="K9469" s="191"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0</v>
      </c>
      <c r="L9469" s="192" t="str">
        <f t="shared" si="147"/>
        <v/>
      </c>
      <c r="M9469" s="191" t="e">
        <f>VLOOKUP(L9469,'Slope %'!C:D,2,0)</f>
        <v>#N/A</v>
      </c>
    </row>
    <row r="9470" spans="11:13" x14ac:dyDescent="0.25">
      <c r="K9470" s="191"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0</v>
      </c>
      <c r="L9470" s="192" t="str">
        <f t="shared" si="147"/>
        <v/>
      </c>
      <c r="M9470" s="191" t="e">
        <f>VLOOKUP(L9470,'Slope %'!C:D,2,0)</f>
        <v>#N/A</v>
      </c>
    </row>
    <row r="9471" spans="11:13" x14ac:dyDescent="0.25">
      <c r="K9471" s="191"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0</v>
      </c>
      <c r="L9471" s="192" t="str">
        <f t="shared" si="147"/>
        <v/>
      </c>
      <c r="M9471" s="191" t="e">
        <f>VLOOKUP(L9471,'Slope %'!C:D,2,0)</f>
        <v>#N/A</v>
      </c>
    </row>
    <row r="9472" spans="11:13" x14ac:dyDescent="0.25">
      <c r="K9472" s="191"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0</v>
      </c>
      <c r="L9472" s="192" t="str">
        <f t="shared" si="147"/>
        <v/>
      </c>
      <c r="M9472" s="191" t="e">
        <f>VLOOKUP(L9472,'Slope %'!C:D,2,0)</f>
        <v>#N/A</v>
      </c>
    </row>
    <row r="9473" spans="11:13" x14ac:dyDescent="0.25">
      <c r="K9473" s="191"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0</v>
      </c>
      <c r="L9473" s="192" t="str">
        <f t="shared" si="147"/>
        <v/>
      </c>
      <c r="M9473" s="191" t="e">
        <f>VLOOKUP(L9473,'Slope %'!C:D,2,0)</f>
        <v>#N/A</v>
      </c>
    </row>
    <row r="9474" spans="11:13" x14ac:dyDescent="0.25">
      <c r="K9474" s="191"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0</v>
      </c>
      <c r="L9474" s="192" t="str">
        <f t="shared" si="147"/>
        <v/>
      </c>
      <c r="M9474" s="191" t="e">
        <f>VLOOKUP(L9474,'Slope %'!C:D,2,0)</f>
        <v>#N/A</v>
      </c>
    </row>
    <row r="9475" spans="11:13" x14ac:dyDescent="0.25">
      <c r="K9475" s="191"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0</v>
      </c>
      <c r="L9475" s="192" t="str">
        <f t="shared" ref="L9475:L9538" si="148">(_xlfn.CONCAT(C9475,E9475))</f>
        <v/>
      </c>
      <c r="M9475" s="191" t="e">
        <f>VLOOKUP(L9475,'Slope %'!C:D,2,0)</f>
        <v>#N/A</v>
      </c>
    </row>
    <row r="9476" spans="11:13" x14ac:dyDescent="0.25">
      <c r="K9476" s="191"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0</v>
      </c>
      <c r="L9476" s="192" t="str">
        <f t="shared" si="148"/>
        <v/>
      </c>
      <c r="M9476" s="191" t="e">
        <f>VLOOKUP(L9476,'Slope %'!C:D,2,0)</f>
        <v>#N/A</v>
      </c>
    </row>
    <row r="9477" spans="11:13" x14ac:dyDescent="0.25">
      <c r="K9477" s="191"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0</v>
      </c>
      <c r="L9477" s="192" t="str">
        <f t="shared" si="148"/>
        <v/>
      </c>
      <c r="M9477" s="191" t="e">
        <f>VLOOKUP(L9477,'Slope %'!C:D,2,0)</f>
        <v>#N/A</v>
      </c>
    </row>
    <row r="9478" spans="11:13" x14ac:dyDescent="0.25">
      <c r="K9478" s="191"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0</v>
      </c>
      <c r="L9478" s="192" t="str">
        <f t="shared" si="148"/>
        <v/>
      </c>
      <c r="M9478" s="191" t="e">
        <f>VLOOKUP(L9478,'Slope %'!C:D,2,0)</f>
        <v>#N/A</v>
      </c>
    </row>
    <row r="9479" spans="11:13" x14ac:dyDescent="0.25">
      <c r="K9479" s="191"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0</v>
      </c>
      <c r="L9479" s="192" t="str">
        <f t="shared" si="148"/>
        <v/>
      </c>
      <c r="M9479" s="191" t="e">
        <f>VLOOKUP(L9479,'Slope %'!C:D,2,0)</f>
        <v>#N/A</v>
      </c>
    </row>
    <row r="9480" spans="11:13" x14ac:dyDescent="0.25">
      <c r="K9480" s="191"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0</v>
      </c>
      <c r="L9480" s="192" t="str">
        <f t="shared" si="148"/>
        <v/>
      </c>
      <c r="M9480" s="191" t="e">
        <f>VLOOKUP(L9480,'Slope %'!C:D,2,0)</f>
        <v>#N/A</v>
      </c>
    </row>
    <row r="9481" spans="11:13" x14ac:dyDescent="0.25">
      <c r="K9481" s="191"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0</v>
      </c>
      <c r="L9481" s="192" t="str">
        <f t="shared" si="148"/>
        <v/>
      </c>
      <c r="M9481" s="191" t="e">
        <f>VLOOKUP(L9481,'Slope %'!C:D,2,0)</f>
        <v>#N/A</v>
      </c>
    </row>
    <row r="9482" spans="11:13" x14ac:dyDescent="0.25">
      <c r="K9482" s="191"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0</v>
      </c>
      <c r="L9482" s="192" t="str">
        <f t="shared" si="148"/>
        <v/>
      </c>
      <c r="M9482" s="191" t="e">
        <f>VLOOKUP(L9482,'Slope %'!C:D,2,0)</f>
        <v>#N/A</v>
      </c>
    </row>
    <row r="9483" spans="11:13" x14ac:dyDescent="0.25">
      <c r="K9483" s="191"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0</v>
      </c>
      <c r="L9483" s="192" t="str">
        <f t="shared" si="148"/>
        <v/>
      </c>
      <c r="M9483" s="191" t="e">
        <f>VLOOKUP(L9483,'Slope %'!C:D,2,0)</f>
        <v>#N/A</v>
      </c>
    </row>
    <row r="9484" spans="11:13" x14ac:dyDescent="0.25">
      <c r="K9484" s="191"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0</v>
      </c>
      <c r="L9484" s="192" t="str">
        <f t="shared" si="148"/>
        <v/>
      </c>
      <c r="M9484" s="191" t="e">
        <f>VLOOKUP(L9484,'Slope %'!C:D,2,0)</f>
        <v>#N/A</v>
      </c>
    </row>
    <row r="9485" spans="11:13" x14ac:dyDescent="0.25">
      <c r="K9485" s="191"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0</v>
      </c>
      <c r="L9485" s="192" t="str">
        <f t="shared" si="148"/>
        <v/>
      </c>
      <c r="M9485" s="191" t="e">
        <f>VLOOKUP(L9485,'Slope %'!C:D,2,0)</f>
        <v>#N/A</v>
      </c>
    </row>
    <row r="9486" spans="11:13" x14ac:dyDescent="0.25">
      <c r="K9486" s="191"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0</v>
      </c>
      <c r="L9486" s="192" t="str">
        <f t="shared" si="148"/>
        <v/>
      </c>
      <c r="M9486" s="191" t="e">
        <f>VLOOKUP(L9486,'Slope %'!C:D,2,0)</f>
        <v>#N/A</v>
      </c>
    </row>
    <row r="9487" spans="11:13" x14ac:dyDescent="0.25">
      <c r="K9487" s="191"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0</v>
      </c>
      <c r="L9487" s="192" t="str">
        <f t="shared" si="148"/>
        <v/>
      </c>
      <c r="M9487" s="191" t="e">
        <f>VLOOKUP(L9487,'Slope %'!C:D,2,0)</f>
        <v>#N/A</v>
      </c>
    </row>
    <row r="9488" spans="11:13" x14ac:dyDescent="0.25">
      <c r="K9488" s="191"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0</v>
      </c>
      <c r="L9488" s="192" t="str">
        <f t="shared" si="148"/>
        <v/>
      </c>
      <c r="M9488" s="191" t="e">
        <f>VLOOKUP(L9488,'Slope %'!C:D,2,0)</f>
        <v>#N/A</v>
      </c>
    </row>
    <row r="9489" spans="11:13" x14ac:dyDescent="0.25">
      <c r="K9489" s="191"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0</v>
      </c>
      <c r="L9489" s="192" t="str">
        <f t="shared" si="148"/>
        <v/>
      </c>
      <c r="M9489" s="191" t="e">
        <f>VLOOKUP(L9489,'Slope %'!C:D,2,0)</f>
        <v>#N/A</v>
      </c>
    </row>
    <row r="9490" spans="11:13" x14ac:dyDescent="0.25">
      <c r="K9490" s="191"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0</v>
      </c>
      <c r="L9490" s="192" t="str">
        <f t="shared" si="148"/>
        <v/>
      </c>
      <c r="M9490" s="191" t="e">
        <f>VLOOKUP(L9490,'Slope %'!C:D,2,0)</f>
        <v>#N/A</v>
      </c>
    </row>
    <row r="9491" spans="11:13" x14ac:dyDescent="0.25">
      <c r="K9491" s="191"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0</v>
      </c>
      <c r="L9491" s="192" t="str">
        <f t="shared" si="148"/>
        <v/>
      </c>
      <c r="M9491" s="191" t="e">
        <f>VLOOKUP(L9491,'Slope %'!C:D,2,0)</f>
        <v>#N/A</v>
      </c>
    </row>
    <row r="9492" spans="11:13" x14ac:dyDescent="0.25">
      <c r="K9492" s="191"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0</v>
      </c>
      <c r="L9492" s="192" t="str">
        <f t="shared" si="148"/>
        <v/>
      </c>
      <c r="M9492" s="191" t="e">
        <f>VLOOKUP(L9492,'Slope %'!C:D,2,0)</f>
        <v>#N/A</v>
      </c>
    </row>
    <row r="9493" spans="11:13" x14ac:dyDescent="0.25">
      <c r="K9493" s="191"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0</v>
      </c>
      <c r="L9493" s="192" t="str">
        <f t="shared" si="148"/>
        <v/>
      </c>
      <c r="M9493" s="191" t="e">
        <f>VLOOKUP(L9493,'Slope %'!C:D,2,0)</f>
        <v>#N/A</v>
      </c>
    </row>
    <row r="9494" spans="11:13" x14ac:dyDescent="0.25">
      <c r="K9494" s="191"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0</v>
      </c>
      <c r="L9494" s="192" t="str">
        <f t="shared" si="148"/>
        <v/>
      </c>
      <c r="M9494" s="191" t="e">
        <f>VLOOKUP(L9494,'Slope %'!C:D,2,0)</f>
        <v>#N/A</v>
      </c>
    </row>
    <row r="9495" spans="11:13" x14ac:dyDescent="0.25">
      <c r="K9495" s="191"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0</v>
      </c>
      <c r="L9495" s="192" t="str">
        <f t="shared" si="148"/>
        <v/>
      </c>
      <c r="M9495" s="191" t="e">
        <f>VLOOKUP(L9495,'Slope %'!C:D,2,0)</f>
        <v>#N/A</v>
      </c>
    </row>
    <row r="9496" spans="11:13" x14ac:dyDescent="0.25">
      <c r="K9496" s="191"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0</v>
      </c>
      <c r="L9496" s="192" t="str">
        <f t="shared" si="148"/>
        <v/>
      </c>
      <c r="M9496" s="191" t="e">
        <f>VLOOKUP(L9496,'Slope %'!C:D,2,0)</f>
        <v>#N/A</v>
      </c>
    </row>
    <row r="9497" spans="11:13" x14ac:dyDescent="0.25">
      <c r="K9497" s="191"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0</v>
      </c>
      <c r="L9497" s="192" t="str">
        <f t="shared" si="148"/>
        <v/>
      </c>
      <c r="M9497" s="191" t="e">
        <f>VLOOKUP(L9497,'Slope %'!C:D,2,0)</f>
        <v>#N/A</v>
      </c>
    </row>
    <row r="9498" spans="11:13" x14ac:dyDescent="0.25">
      <c r="K9498" s="191"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0</v>
      </c>
      <c r="L9498" s="192" t="str">
        <f t="shared" si="148"/>
        <v/>
      </c>
      <c r="M9498" s="191" t="e">
        <f>VLOOKUP(L9498,'Slope %'!C:D,2,0)</f>
        <v>#N/A</v>
      </c>
    </row>
    <row r="9499" spans="11:13" x14ac:dyDescent="0.25">
      <c r="K9499" s="191"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0</v>
      </c>
      <c r="L9499" s="192" t="str">
        <f t="shared" si="148"/>
        <v/>
      </c>
      <c r="M9499" s="191" t="e">
        <f>VLOOKUP(L9499,'Slope %'!C:D,2,0)</f>
        <v>#N/A</v>
      </c>
    </row>
    <row r="9500" spans="11:13" x14ac:dyDescent="0.25">
      <c r="K9500" s="191"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0</v>
      </c>
      <c r="L9500" s="192" t="str">
        <f t="shared" si="148"/>
        <v/>
      </c>
      <c r="M9500" s="191" t="e">
        <f>VLOOKUP(L9500,'Slope %'!C:D,2,0)</f>
        <v>#N/A</v>
      </c>
    </row>
    <row r="9501" spans="11:13" x14ac:dyDescent="0.25">
      <c r="K9501" s="191"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0</v>
      </c>
      <c r="L9501" s="192" t="str">
        <f t="shared" si="148"/>
        <v/>
      </c>
      <c r="M9501" s="191" t="e">
        <f>VLOOKUP(L9501,'Slope %'!C:D,2,0)</f>
        <v>#N/A</v>
      </c>
    </row>
    <row r="9502" spans="11:13" x14ac:dyDescent="0.25">
      <c r="K9502" s="191"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0</v>
      </c>
      <c r="L9502" s="192" t="str">
        <f t="shared" si="148"/>
        <v/>
      </c>
      <c r="M9502" s="191" t="e">
        <f>VLOOKUP(L9502,'Slope %'!C:D,2,0)</f>
        <v>#N/A</v>
      </c>
    </row>
    <row r="9503" spans="11:13" x14ac:dyDescent="0.25">
      <c r="K9503" s="191"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0</v>
      </c>
      <c r="L9503" s="192" t="str">
        <f t="shared" si="148"/>
        <v/>
      </c>
      <c r="M9503" s="191" t="e">
        <f>VLOOKUP(L9503,'Slope %'!C:D,2,0)</f>
        <v>#N/A</v>
      </c>
    </row>
    <row r="9504" spans="11:13" x14ac:dyDescent="0.25">
      <c r="K9504" s="191"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0</v>
      </c>
      <c r="L9504" s="192" t="str">
        <f t="shared" si="148"/>
        <v/>
      </c>
      <c r="M9504" s="191" t="e">
        <f>VLOOKUP(L9504,'Slope %'!C:D,2,0)</f>
        <v>#N/A</v>
      </c>
    </row>
    <row r="9505" spans="11:13" x14ac:dyDescent="0.25">
      <c r="K9505" s="191"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0</v>
      </c>
      <c r="L9505" s="192" t="str">
        <f t="shared" si="148"/>
        <v/>
      </c>
      <c r="M9505" s="191" t="e">
        <f>VLOOKUP(L9505,'Slope %'!C:D,2,0)</f>
        <v>#N/A</v>
      </c>
    </row>
    <row r="9506" spans="11:13" x14ac:dyDescent="0.25">
      <c r="K9506" s="191"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0</v>
      </c>
      <c r="L9506" s="192" t="str">
        <f t="shared" si="148"/>
        <v/>
      </c>
      <c r="M9506" s="191" t="e">
        <f>VLOOKUP(L9506,'Slope %'!C:D,2,0)</f>
        <v>#N/A</v>
      </c>
    </row>
    <row r="9507" spans="11:13" x14ac:dyDescent="0.25">
      <c r="K9507" s="191"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0</v>
      </c>
      <c r="L9507" s="192" t="str">
        <f t="shared" si="148"/>
        <v/>
      </c>
      <c r="M9507" s="191" t="e">
        <f>VLOOKUP(L9507,'Slope %'!C:D,2,0)</f>
        <v>#N/A</v>
      </c>
    </row>
    <row r="9508" spans="11:13" x14ac:dyDescent="0.25">
      <c r="K9508" s="191"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0</v>
      </c>
      <c r="L9508" s="192" t="str">
        <f t="shared" si="148"/>
        <v/>
      </c>
      <c r="M9508" s="191" t="e">
        <f>VLOOKUP(L9508,'Slope %'!C:D,2,0)</f>
        <v>#N/A</v>
      </c>
    </row>
    <row r="9509" spans="11:13" x14ac:dyDescent="0.25">
      <c r="K9509" s="191"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0</v>
      </c>
      <c r="L9509" s="192" t="str">
        <f t="shared" si="148"/>
        <v/>
      </c>
      <c r="M9509" s="191" t="e">
        <f>VLOOKUP(L9509,'Slope %'!C:D,2,0)</f>
        <v>#N/A</v>
      </c>
    </row>
    <row r="9510" spans="11:13" x14ac:dyDescent="0.25">
      <c r="K9510" s="191"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0</v>
      </c>
      <c r="L9510" s="192" t="str">
        <f t="shared" si="148"/>
        <v/>
      </c>
      <c r="M9510" s="191" t="e">
        <f>VLOOKUP(L9510,'Slope %'!C:D,2,0)</f>
        <v>#N/A</v>
      </c>
    </row>
    <row r="9511" spans="11:13" x14ac:dyDescent="0.25">
      <c r="K9511" s="191"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0</v>
      </c>
      <c r="L9511" s="192" t="str">
        <f t="shared" si="148"/>
        <v/>
      </c>
      <c r="M9511" s="191" t="e">
        <f>VLOOKUP(L9511,'Slope %'!C:D,2,0)</f>
        <v>#N/A</v>
      </c>
    </row>
    <row r="9512" spans="11:13" x14ac:dyDescent="0.25">
      <c r="K9512" s="191"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0</v>
      </c>
      <c r="L9512" s="192" t="str">
        <f t="shared" si="148"/>
        <v/>
      </c>
      <c r="M9512" s="191" t="e">
        <f>VLOOKUP(L9512,'Slope %'!C:D,2,0)</f>
        <v>#N/A</v>
      </c>
    </row>
    <row r="9513" spans="11:13" x14ac:dyDescent="0.25">
      <c r="K9513" s="191"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0</v>
      </c>
      <c r="L9513" s="192" t="str">
        <f t="shared" si="148"/>
        <v/>
      </c>
      <c r="M9513" s="191" t="e">
        <f>VLOOKUP(L9513,'Slope %'!C:D,2,0)</f>
        <v>#N/A</v>
      </c>
    </row>
    <row r="9514" spans="11:13" x14ac:dyDescent="0.25">
      <c r="K9514" s="191"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0</v>
      </c>
      <c r="L9514" s="192" t="str">
        <f t="shared" si="148"/>
        <v/>
      </c>
      <c r="M9514" s="191" t="e">
        <f>VLOOKUP(L9514,'Slope %'!C:D,2,0)</f>
        <v>#N/A</v>
      </c>
    </row>
    <row r="9515" spans="11:13" x14ac:dyDescent="0.25">
      <c r="K9515" s="191"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0</v>
      </c>
      <c r="L9515" s="192" t="str">
        <f t="shared" si="148"/>
        <v/>
      </c>
      <c r="M9515" s="191" t="e">
        <f>VLOOKUP(L9515,'Slope %'!C:D,2,0)</f>
        <v>#N/A</v>
      </c>
    </row>
    <row r="9516" spans="11:13" x14ac:dyDescent="0.25">
      <c r="K9516" s="191"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0</v>
      </c>
      <c r="L9516" s="192" t="str">
        <f t="shared" si="148"/>
        <v/>
      </c>
      <c r="M9516" s="191" t="e">
        <f>VLOOKUP(L9516,'Slope %'!C:D,2,0)</f>
        <v>#N/A</v>
      </c>
    </row>
    <row r="9517" spans="11:13" x14ac:dyDescent="0.25">
      <c r="K9517" s="191"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0</v>
      </c>
      <c r="L9517" s="192" t="str">
        <f t="shared" si="148"/>
        <v/>
      </c>
      <c r="M9517" s="191" t="e">
        <f>VLOOKUP(L9517,'Slope %'!C:D,2,0)</f>
        <v>#N/A</v>
      </c>
    </row>
    <row r="9518" spans="11:13" x14ac:dyDescent="0.25">
      <c r="K9518" s="191"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0</v>
      </c>
      <c r="L9518" s="192" t="str">
        <f t="shared" si="148"/>
        <v/>
      </c>
      <c r="M9518" s="191" t="e">
        <f>VLOOKUP(L9518,'Slope %'!C:D,2,0)</f>
        <v>#N/A</v>
      </c>
    </row>
    <row r="9519" spans="11:13" x14ac:dyDescent="0.25">
      <c r="K9519" s="191"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0</v>
      </c>
      <c r="L9519" s="192" t="str">
        <f t="shared" si="148"/>
        <v/>
      </c>
      <c r="M9519" s="191" t="e">
        <f>VLOOKUP(L9519,'Slope %'!C:D,2,0)</f>
        <v>#N/A</v>
      </c>
    </row>
    <row r="9520" spans="11:13" x14ac:dyDescent="0.25">
      <c r="K9520" s="191"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0</v>
      </c>
      <c r="L9520" s="192" t="str">
        <f t="shared" si="148"/>
        <v/>
      </c>
      <c r="M9520" s="191" t="e">
        <f>VLOOKUP(L9520,'Slope %'!C:D,2,0)</f>
        <v>#N/A</v>
      </c>
    </row>
    <row r="9521" spans="11:13" x14ac:dyDescent="0.25">
      <c r="K9521" s="191"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0</v>
      </c>
      <c r="L9521" s="192" t="str">
        <f t="shared" si="148"/>
        <v/>
      </c>
      <c r="M9521" s="191" t="e">
        <f>VLOOKUP(L9521,'Slope %'!C:D,2,0)</f>
        <v>#N/A</v>
      </c>
    </row>
    <row r="9522" spans="11:13" x14ac:dyDescent="0.25">
      <c r="K9522" s="191"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0</v>
      </c>
      <c r="L9522" s="192" t="str">
        <f t="shared" si="148"/>
        <v/>
      </c>
      <c r="M9522" s="191" t="e">
        <f>VLOOKUP(L9522,'Slope %'!C:D,2,0)</f>
        <v>#N/A</v>
      </c>
    </row>
    <row r="9523" spans="11:13" x14ac:dyDescent="0.25">
      <c r="K9523" s="191"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0</v>
      </c>
      <c r="L9523" s="192" t="str">
        <f t="shared" si="148"/>
        <v/>
      </c>
      <c r="M9523" s="191" t="e">
        <f>VLOOKUP(L9523,'Slope %'!C:D,2,0)</f>
        <v>#N/A</v>
      </c>
    </row>
    <row r="9524" spans="11:13" x14ac:dyDescent="0.25">
      <c r="K9524" s="191"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0</v>
      </c>
      <c r="L9524" s="192" t="str">
        <f t="shared" si="148"/>
        <v/>
      </c>
      <c r="M9524" s="191" t="e">
        <f>VLOOKUP(L9524,'Slope %'!C:D,2,0)</f>
        <v>#N/A</v>
      </c>
    </row>
    <row r="9525" spans="11:13" x14ac:dyDescent="0.25">
      <c r="K9525" s="191"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0</v>
      </c>
      <c r="L9525" s="192" t="str">
        <f t="shared" si="148"/>
        <v/>
      </c>
      <c r="M9525" s="191" t="e">
        <f>VLOOKUP(L9525,'Slope %'!C:D,2,0)</f>
        <v>#N/A</v>
      </c>
    </row>
    <row r="9526" spans="11:13" x14ac:dyDescent="0.25">
      <c r="K9526" s="191"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0</v>
      </c>
      <c r="L9526" s="192" t="str">
        <f t="shared" si="148"/>
        <v/>
      </c>
      <c r="M9526" s="191" t="e">
        <f>VLOOKUP(L9526,'Slope %'!C:D,2,0)</f>
        <v>#N/A</v>
      </c>
    </row>
    <row r="9527" spans="11:13" x14ac:dyDescent="0.25">
      <c r="K9527" s="191"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0</v>
      </c>
      <c r="L9527" s="192" t="str">
        <f t="shared" si="148"/>
        <v/>
      </c>
      <c r="M9527" s="191" t="e">
        <f>VLOOKUP(L9527,'Slope %'!C:D,2,0)</f>
        <v>#N/A</v>
      </c>
    </row>
    <row r="9528" spans="11:13" x14ac:dyDescent="0.25">
      <c r="K9528" s="191"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0</v>
      </c>
      <c r="L9528" s="192" t="str">
        <f t="shared" si="148"/>
        <v/>
      </c>
      <c r="M9528" s="191" t="e">
        <f>VLOOKUP(L9528,'Slope %'!C:D,2,0)</f>
        <v>#N/A</v>
      </c>
    </row>
    <row r="9529" spans="11:13" x14ac:dyDescent="0.25">
      <c r="K9529" s="191"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0</v>
      </c>
      <c r="L9529" s="192" t="str">
        <f t="shared" si="148"/>
        <v/>
      </c>
      <c r="M9529" s="191" t="e">
        <f>VLOOKUP(L9529,'Slope %'!C:D,2,0)</f>
        <v>#N/A</v>
      </c>
    </row>
    <row r="9530" spans="11:13" x14ac:dyDescent="0.25">
      <c r="K9530" s="191"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0</v>
      </c>
      <c r="L9530" s="192" t="str">
        <f t="shared" si="148"/>
        <v/>
      </c>
      <c r="M9530" s="191" t="e">
        <f>VLOOKUP(L9530,'Slope %'!C:D,2,0)</f>
        <v>#N/A</v>
      </c>
    </row>
    <row r="9531" spans="11:13" x14ac:dyDescent="0.25">
      <c r="K9531" s="191"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0</v>
      </c>
      <c r="L9531" s="192" t="str">
        <f t="shared" si="148"/>
        <v/>
      </c>
      <c r="M9531" s="191" t="e">
        <f>VLOOKUP(L9531,'Slope %'!C:D,2,0)</f>
        <v>#N/A</v>
      </c>
    </row>
    <row r="9532" spans="11:13" x14ac:dyDescent="0.25">
      <c r="K9532" s="191"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0</v>
      </c>
      <c r="L9532" s="192" t="str">
        <f t="shared" si="148"/>
        <v/>
      </c>
      <c r="M9532" s="191" t="e">
        <f>VLOOKUP(L9532,'Slope %'!C:D,2,0)</f>
        <v>#N/A</v>
      </c>
    </row>
    <row r="9533" spans="11:13" x14ac:dyDescent="0.25">
      <c r="K9533" s="191"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0</v>
      </c>
      <c r="L9533" s="192" t="str">
        <f t="shared" si="148"/>
        <v/>
      </c>
      <c r="M9533" s="191" t="e">
        <f>VLOOKUP(L9533,'Slope %'!C:D,2,0)</f>
        <v>#N/A</v>
      </c>
    </row>
    <row r="9534" spans="11:13" x14ac:dyDescent="0.25">
      <c r="K9534" s="191"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0</v>
      </c>
      <c r="L9534" s="192" t="str">
        <f t="shared" si="148"/>
        <v/>
      </c>
      <c r="M9534" s="191" t="e">
        <f>VLOOKUP(L9534,'Slope %'!C:D,2,0)</f>
        <v>#N/A</v>
      </c>
    </row>
    <row r="9535" spans="11:13" x14ac:dyDescent="0.25">
      <c r="K9535" s="191"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0</v>
      </c>
      <c r="L9535" s="192" t="str">
        <f t="shared" si="148"/>
        <v/>
      </c>
      <c r="M9535" s="191" t="e">
        <f>VLOOKUP(L9535,'Slope %'!C:D,2,0)</f>
        <v>#N/A</v>
      </c>
    </row>
    <row r="9536" spans="11:13" x14ac:dyDescent="0.25">
      <c r="K9536" s="191"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0</v>
      </c>
      <c r="L9536" s="192" t="str">
        <f t="shared" si="148"/>
        <v/>
      </c>
      <c r="M9536" s="191" t="e">
        <f>VLOOKUP(L9536,'Slope %'!C:D,2,0)</f>
        <v>#N/A</v>
      </c>
    </row>
    <row r="9537" spans="11:13" x14ac:dyDescent="0.25">
      <c r="K9537" s="191"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0</v>
      </c>
      <c r="L9537" s="192" t="str">
        <f t="shared" si="148"/>
        <v/>
      </c>
      <c r="M9537" s="191" t="e">
        <f>VLOOKUP(L9537,'Slope %'!C:D,2,0)</f>
        <v>#N/A</v>
      </c>
    </row>
    <row r="9538" spans="11:13" x14ac:dyDescent="0.25">
      <c r="K9538" s="191"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0</v>
      </c>
      <c r="L9538" s="192" t="str">
        <f t="shared" si="148"/>
        <v/>
      </c>
      <c r="M9538" s="191" t="e">
        <f>VLOOKUP(L9538,'Slope %'!C:D,2,0)</f>
        <v>#N/A</v>
      </c>
    </row>
    <row r="9539" spans="11:13" x14ac:dyDescent="0.25">
      <c r="K9539" s="191"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0</v>
      </c>
      <c r="L9539" s="192" t="str">
        <f t="shared" ref="L9539:L9602" si="149">(_xlfn.CONCAT(C9539,E9539))</f>
        <v/>
      </c>
      <c r="M9539" s="191" t="e">
        <f>VLOOKUP(L9539,'Slope %'!C:D,2,0)</f>
        <v>#N/A</v>
      </c>
    </row>
    <row r="9540" spans="11:13" x14ac:dyDescent="0.25">
      <c r="K9540" s="191"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0</v>
      </c>
      <c r="L9540" s="192" t="str">
        <f t="shared" si="149"/>
        <v/>
      </c>
      <c r="M9540" s="191" t="e">
        <f>VLOOKUP(L9540,'Slope %'!C:D,2,0)</f>
        <v>#N/A</v>
      </c>
    </row>
    <row r="9541" spans="11:13" x14ac:dyDescent="0.25">
      <c r="K9541" s="191"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0</v>
      </c>
      <c r="L9541" s="192" t="str">
        <f t="shared" si="149"/>
        <v/>
      </c>
      <c r="M9541" s="191" t="e">
        <f>VLOOKUP(L9541,'Slope %'!C:D,2,0)</f>
        <v>#N/A</v>
      </c>
    </row>
    <row r="9542" spans="11:13" x14ac:dyDescent="0.25">
      <c r="K9542" s="191"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0</v>
      </c>
      <c r="L9542" s="192" t="str">
        <f t="shared" si="149"/>
        <v/>
      </c>
      <c r="M9542" s="191" t="e">
        <f>VLOOKUP(L9542,'Slope %'!C:D,2,0)</f>
        <v>#N/A</v>
      </c>
    </row>
    <row r="9543" spans="11:13" x14ac:dyDescent="0.25">
      <c r="K9543" s="191"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0</v>
      </c>
      <c r="L9543" s="192" t="str">
        <f t="shared" si="149"/>
        <v/>
      </c>
      <c r="M9543" s="191" t="e">
        <f>VLOOKUP(L9543,'Slope %'!C:D,2,0)</f>
        <v>#N/A</v>
      </c>
    </row>
    <row r="9544" spans="11:13" x14ac:dyDescent="0.25">
      <c r="K9544" s="191"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0</v>
      </c>
      <c r="L9544" s="192" t="str">
        <f t="shared" si="149"/>
        <v/>
      </c>
      <c r="M9544" s="191" t="e">
        <f>VLOOKUP(L9544,'Slope %'!C:D,2,0)</f>
        <v>#N/A</v>
      </c>
    </row>
    <row r="9545" spans="11:13" x14ac:dyDescent="0.25">
      <c r="K9545" s="191"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0</v>
      </c>
      <c r="L9545" s="192" t="str">
        <f t="shared" si="149"/>
        <v/>
      </c>
      <c r="M9545" s="191" t="e">
        <f>VLOOKUP(L9545,'Slope %'!C:D,2,0)</f>
        <v>#N/A</v>
      </c>
    </row>
    <row r="9546" spans="11:13" x14ac:dyDescent="0.25">
      <c r="K9546" s="191"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0</v>
      </c>
      <c r="L9546" s="192" t="str">
        <f t="shared" si="149"/>
        <v/>
      </c>
      <c r="M9546" s="191" t="e">
        <f>VLOOKUP(L9546,'Slope %'!C:D,2,0)</f>
        <v>#N/A</v>
      </c>
    </row>
    <row r="9547" spans="11:13" x14ac:dyDescent="0.25">
      <c r="K9547" s="191"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0</v>
      </c>
      <c r="L9547" s="192" t="str">
        <f t="shared" si="149"/>
        <v/>
      </c>
      <c r="M9547" s="191" t="e">
        <f>VLOOKUP(L9547,'Slope %'!C:D,2,0)</f>
        <v>#N/A</v>
      </c>
    </row>
    <row r="9548" spans="11:13" x14ac:dyDescent="0.25">
      <c r="K9548" s="191"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0</v>
      </c>
      <c r="L9548" s="192" t="str">
        <f t="shared" si="149"/>
        <v/>
      </c>
      <c r="M9548" s="191" t="e">
        <f>VLOOKUP(L9548,'Slope %'!C:D,2,0)</f>
        <v>#N/A</v>
      </c>
    </row>
    <row r="9549" spans="11:13" x14ac:dyDescent="0.25">
      <c r="K9549" s="191"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0</v>
      </c>
      <c r="L9549" s="192" t="str">
        <f t="shared" si="149"/>
        <v/>
      </c>
      <c r="M9549" s="191" t="e">
        <f>VLOOKUP(L9549,'Slope %'!C:D,2,0)</f>
        <v>#N/A</v>
      </c>
    </row>
    <row r="9550" spans="11:13" x14ac:dyDescent="0.25">
      <c r="K9550" s="191"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0</v>
      </c>
      <c r="L9550" s="192" t="str">
        <f t="shared" si="149"/>
        <v/>
      </c>
      <c r="M9550" s="191" t="e">
        <f>VLOOKUP(L9550,'Slope %'!C:D,2,0)</f>
        <v>#N/A</v>
      </c>
    </row>
    <row r="9551" spans="11:13" x14ac:dyDescent="0.25">
      <c r="K9551" s="191"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0</v>
      </c>
      <c r="L9551" s="192" t="str">
        <f t="shared" si="149"/>
        <v/>
      </c>
      <c r="M9551" s="191" t="e">
        <f>VLOOKUP(L9551,'Slope %'!C:D,2,0)</f>
        <v>#N/A</v>
      </c>
    </row>
    <row r="9552" spans="11:13" x14ac:dyDescent="0.25">
      <c r="K9552" s="191"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0</v>
      </c>
      <c r="L9552" s="192" t="str">
        <f t="shared" si="149"/>
        <v/>
      </c>
      <c r="M9552" s="191" t="e">
        <f>VLOOKUP(L9552,'Slope %'!C:D,2,0)</f>
        <v>#N/A</v>
      </c>
    </row>
    <row r="9553" spans="11:13" x14ac:dyDescent="0.25">
      <c r="K9553" s="191"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0</v>
      </c>
      <c r="L9553" s="192" t="str">
        <f t="shared" si="149"/>
        <v/>
      </c>
      <c r="M9553" s="191" t="e">
        <f>VLOOKUP(L9553,'Slope %'!C:D,2,0)</f>
        <v>#N/A</v>
      </c>
    </row>
    <row r="9554" spans="11:13" x14ac:dyDescent="0.25">
      <c r="K9554" s="191"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0</v>
      </c>
      <c r="L9554" s="192" t="str">
        <f t="shared" si="149"/>
        <v/>
      </c>
      <c r="M9554" s="191" t="e">
        <f>VLOOKUP(L9554,'Slope %'!C:D,2,0)</f>
        <v>#N/A</v>
      </c>
    </row>
    <row r="9555" spans="11:13" x14ac:dyDescent="0.25">
      <c r="K9555" s="191"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0</v>
      </c>
      <c r="L9555" s="192" t="str">
        <f t="shared" si="149"/>
        <v/>
      </c>
      <c r="M9555" s="191" t="e">
        <f>VLOOKUP(L9555,'Slope %'!C:D,2,0)</f>
        <v>#N/A</v>
      </c>
    </row>
    <row r="9556" spans="11:13" x14ac:dyDescent="0.25">
      <c r="K9556" s="191"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0</v>
      </c>
      <c r="L9556" s="192" t="str">
        <f t="shared" si="149"/>
        <v/>
      </c>
      <c r="M9556" s="191" t="e">
        <f>VLOOKUP(L9556,'Slope %'!C:D,2,0)</f>
        <v>#N/A</v>
      </c>
    </row>
    <row r="9557" spans="11:13" x14ac:dyDescent="0.25">
      <c r="K9557" s="191"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0</v>
      </c>
      <c r="L9557" s="192" t="str">
        <f t="shared" si="149"/>
        <v/>
      </c>
      <c r="M9557" s="191" t="e">
        <f>VLOOKUP(L9557,'Slope %'!C:D,2,0)</f>
        <v>#N/A</v>
      </c>
    </row>
    <row r="9558" spans="11:13" x14ac:dyDescent="0.25">
      <c r="K9558" s="191"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0</v>
      </c>
      <c r="L9558" s="192" t="str">
        <f t="shared" si="149"/>
        <v/>
      </c>
      <c r="M9558" s="191" t="e">
        <f>VLOOKUP(L9558,'Slope %'!C:D,2,0)</f>
        <v>#N/A</v>
      </c>
    </row>
    <row r="9559" spans="11:13" x14ac:dyDescent="0.25">
      <c r="K9559" s="191"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0</v>
      </c>
      <c r="L9559" s="192" t="str">
        <f t="shared" si="149"/>
        <v/>
      </c>
      <c r="M9559" s="191" t="e">
        <f>VLOOKUP(L9559,'Slope %'!C:D,2,0)</f>
        <v>#N/A</v>
      </c>
    </row>
    <row r="9560" spans="11:13" x14ac:dyDescent="0.25">
      <c r="K9560" s="191"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0</v>
      </c>
      <c r="L9560" s="192" t="str">
        <f t="shared" si="149"/>
        <v/>
      </c>
      <c r="M9560" s="191" t="e">
        <f>VLOOKUP(L9560,'Slope %'!C:D,2,0)</f>
        <v>#N/A</v>
      </c>
    </row>
    <row r="9561" spans="11:13" x14ac:dyDescent="0.25">
      <c r="K9561" s="191"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0</v>
      </c>
      <c r="L9561" s="192" t="str">
        <f t="shared" si="149"/>
        <v/>
      </c>
      <c r="M9561" s="191" t="e">
        <f>VLOOKUP(L9561,'Slope %'!C:D,2,0)</f>
        <v>#N/A</v>
      </c>
    </row>
    <row r="9562" spans="11:13" x14ac:dyDescent="0.25">
      <c r="K9562" s="191"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0</v>
      </c>
      <c r="L9562" s="192" t="str">
        <f t="shared" si="149"/>
        <v/>
      </c>
      <c r="M9562" s="191" t="e">
        <f>VLOOKUP(L9562,'Slope %'!C:D,2,0)</f>
        <v>#N/A</v>
      </c>
    </row>
    <row r="9563" spans="11:13" x14ac:dyDescent="0.25">
      <c r="K9563" s="191"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0</v>
      </c>
      <c r="L9563" s="192" t="str">
        <f t="shared" si="149"/>
        <v/>
      </c>
      <c r="M9563" s="191" t="e">
        <f>VLOOKUP(L9563,'Slope %'!C:D,2,0)</f>
        <v>#N/A</v>
      </c>
    </row>
    <row r="9564" spans="11:13" x14ac:dyDescent="0.25">
      <c r="K9564" s="191"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0</v>
      </c>
      <c r="L9564" s="192" t="str">
        <f t="shared" si="149"/>
        <v/>
      </c>
      <c r="M9564" s="191" t="e">
        <f>VLOOKUP(L9564,'Slope %'!C:D,2,0)</f>
        <v>#N/A</v>
      </c>
    </row>
    <row r="9565" spans="11:13" x14ac:dyDescent="0.25">
      <c r="K9565" s="191"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0</v>
      </c>
      <c r="L9565" s="192" t="str">
        <f t="shared" si="149"/>
        <v/>
      </c>
      <c r="M9565" s="191" t="e">
        <f>VLOOKUP(L9565,'Slope %'!C:D,2,0)</f>
        <v>#N/A</v>
      </c>
    </row>
    <row r="9566" spans="11:13" x14ac:dyDescent="0.25">
      <c r="K9566" s="191"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0</v>
      </c>
      <c r="L9566" s="192" t="str">
        <f t="shared" si="149"/>
        <v/>
      </c>
      <c r="M9566" s="191" t="e">
        <f>VLOOKUP(L9566,'Slope %'!C:D,2,0)</f>
        <v>#N/A</v>
      </c>
    </row>
    <row r="9567" spans="11:13" x14ac:dyDescent="0.25">
      <c r="K9567" s="191"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0</v>
      </c>
      <c r="L9567" s="192" t="str">
        <f t="shared" si="149"/>
        <v/>
      </c>
      <c r="M9567" s="191" t="e">
        <f>VLOOKUP(L9567,'Slope %'!C:D,2,0)</f>
        <v>#N/A</v>
      </c>
    </row>
    <row r="9568" spans="11:13" x14ac:dyDescent="0.25">
      <c r="K9568" s="191"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0</v>
      </c>
      <c r="L9568" s="192" t="str">
        <f t="shared" si="149"/>
        <v/>
      </c>
      <c r="M9568" s="191" t="e">
        <f>VLOOKUP(L9568,'Slope %'!C:D,2,0)</f>
        <v>#N/A</v>
      </c>
    </row>
    <row r="9569" spans="11:13" x14ac:dyDescent="0.25">
      <c r="K9569" s="191"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0</v>
      </c>
      <c r="L9569" s="192" t="str">
        <f t="shared" si="149"/>
        <v/>
      </c>
      <c r="M9569" s="191" t="e">
        <f>VLOOKUP(L9569,'Slope %'!C:D,2,0)</f>
        <v>#N/A</v>
      </c>
    </row>
    <row r="9570" spans="11:13" x14ac:dyDescent="0.25">
      <c r="K9570" s="191"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0</v>
      </c>
      <c r="L9570" s="192" t="str">
        <f t="shared" si="149"/>
        <v/>
      </c>
      <c r="M9570" s="191" t="e">
        <f>VLOOKUP(L9570,'Slope %'!C:D,2,0)</f>
        <v>#N/A</v>
      </c>
    </row>
    <row r="9571" spans="11:13" x14ac:dyDescent="0.25">
      <c r="K9571" s="191"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0</v>
      </c>
      <c r="L9571" s="192" t="str">
        <f t="shared" si="149"/>
        <v/>
      </c>
      <c r="M9571" s="191" t="e">
        <f>VLOOKUP(L9571,'Slope %'!C:D,2,0)</f>
        <v>#N/A</v>
      </c>
    </row>
    <row r="9572" spans="11:13" x14ac:dyDescent="0.25">
      <c r="K9572" s="191"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0</v>
      </c>
      <c r="L9572" s="192" t="str">
        <f t="shared" si="149"/>
        <v/>
      </c>
      <c r="M9572" s="191" t="e">
        <f>VLOOKUP(L9572,'Slope %'!C:D,2,0)</f>
        <v>#N/A</v>
      </c>
    </row>
    <row r="9573" spans="11:13" x14ac:dyDescent="0.25">
      <c r="K9573" s="191"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0</v>
      </c>
      <c r="L9573" s="192" t="str">
        <f t="shared" si="149"/>
        <v/>
      </c>
      <c r="M9573" s="191" t="e">
        <f>VLOOKUP(L9573,'Slope %'!C:D,2,0)</f>
        <v>#N/A</v>
      </c>
    </row>
    <row r="9574" spans="11:13" x14ac:dyDescent="0.25">
      <c r="K9574" s="191"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0</v>
      </c>
      <c r="L9574" s="192" t="str">
        <f t="shared" si="149"/>
        <v/>
      </c>
      <c r="M9574" s="191" t="e">
        <f>VLOOKUP(L9574,'Slope %'!C:D,2,0)</f>
        <v>#N/A</v>
      </c>
    </row>
    <row r="9575" spans="11:13" x14ac:dyDescent="0.25">
      <c r="K9575" s="191"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0</v>
      </c>
      <c r="L9575" s="192" t="str">
        <f t="shared" si="149"/>
        <v/>
      </c>
      <c r="M9575" s="191" t="e">
        <f>VLOOKUP(L9575,'Slope %'!C:D,2,0)</f>
        <v>#N/A</v>
      </c>
    </row>
    <row r="9576" spans="11:13" x14ac:dyDescent="0.25">
      <c r="K9576" s="191"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0</v>
      </c>
      <c r="L9576" s="192" t="str">
        <f t="shared" si="149"/>
        <v/>
      </c>
      <c r="M9576" s="191" t="e">
        <f>VLOOKUP(L9576,'Slope %'!C:D,2,0)</f>
        <v>#N/A</v>
      </c>
    </row>
    <row r="9577" spans="11:13" x14ac:dyDescent="0.25">
      <c r="K9577" s="191"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0</v>
      </c>
      <c r="L9577" s="192" t="str">
        <f t="shared" si="149"/>
        <v/>
      </c>
      <c r="M9577" s="191" t="e">
        <f>VLOOKUP(L9577,'Slope %'!C:D,2,0)</f>
        <v>#N/A</v>
      </c>
    </row>
    <row r="9578" spans="11:13" x14ac:dyDescent="0.25">
      <c r="K9578" s="191"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0</v>
      </c>
      <c r="L9578" s="192" t="str">
        <f t="shared" si="149"/>
        <v/>
      </c>
      <c r="M9578" s="191" t="e">
        <f>VLOOKUP(L9578,'Slope %'!C:D,2,0)</f>
        <v>#N/A</v>
      </c>
    </row>
    <row r="9579" spans="11:13" x14ac:dyDescent="0.25">
      <c r="K9579" s="191"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0</v>
      </c>
      <c r="L9579" s="192" t="str">
        <f t="shared" si="149"/>
        <v/>
      </c>
      <c r="M9579" s="191" t="e">
        <f>VLOOKUP(L9579,'Slope %'!C:D,2,0)</f>
        <v>#N/A</v>
      </c>
    </row>
    <row r="9580" spans="11:13" x14ac:dyDescent="0.25">
      <c r="K9580" s="191"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0</v>
      </c>
      <c r="L9580" s="192" t="str">
        <f t="shared" si="149"/>
        <v/>
      </c>
      <c r="M9580" s="191" t="e">
        <f>VLOOKUP(L9580,'Slope %'!C:D,2,0)</f>
        <v>#N/A</v>
      </c>
    </row>
    <row r="9581" spans="11:13" x14ac:dyDescent="0.25">
      <c r="K9581" s="191"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0</v>
      </c>
      <c r="L9581" s="192" t="str">
        <f t="shared" si="149"/>
        <v/>
      </c>
      <c r="M9581" s="191" t="e">
        <f>VLOOKUP(L9581,'Slope %'!C:D,2,0)</f>
        <v>#N/A</v>
      </c>
    </row>
    <row r="9582" spans="11:13" x14ac:dyDescent="0.25">
      <c r="K9582" s="191"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0</v>
      </c>
      <c r="L9582" s="192" t="str">
        <f t="shared" si="149"/>
        <v/>
      </c>
      <c r="M9582" s="191" t="e">
        <f>VLOOKUP(L9582,'Slope %'!C:D,2,0)</f>
        <v>#N/A</v>
      </c>
    </row>
    <row r="9583" spans="11:13" x14ac:dyDescent="0.25">
      <c r="K9583" s="191"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0</v>
      </c>
      <c r="L9583" s="192" t="str">
        <f t="shared" si="149"/>
        <v/>
      </c>
      <c r="M9583" s="191" t="e">
        <f>VLOOKUP(L9583,'Slope %'!C:D,2,0)</f>
        <v>#N/A</v>
      </c>
    </row>
    <row r="9584" spans="11:13" x14ac:dyDescent="0.25">
      <c r="K9584" s="191"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0</v>
      </c>
      <c r="L9584" s="192" t="str">
        <f t="shared" si="149"/>
        <v/>
      </c>
      <c r="M9584" s="191" t="e">
        <f>VLOOKUP(L9584,'Slope %'!C:D,2,0)</f>
        <v>#N/A</v>
      </c>
    </row>
    <row r="9585" spans="11:13" x14ac:dyDescent="0.25">
      <c r="K9585" s="191"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0</v>
      </c>
      <c r="L9585" s="192" t="str">
        <f t="shared" si="149"/>
        <v/>
      </c>
      <c r="M9585" s="191" t="e">
        <f>VLOOKUP(L9585,'Slope %'!C:D,2,0)</f>
        <v>#N/A</v>
      </c>
    </row>
    <row r="9586" spans="11:13" x14ac:dyDescent="0.25">
      <c r="K9586" s="191"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0</v>
      </c>
      <c r="L9586" s="192" t="str">
        <f t="shared" si="149"/>
        <v/>
      </c>
      <c r="M9586" s="191" t="e">
        <f>VLOOKUP(L9586,'Slope %'!C:D,2,0)</f>
        <v>#N/A</v>
      </c>
    </row>
    <row r="9587" spans="11:13" x14ac:dyDescent="0.25">
      <c r="K9587" s="191"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0</v>
      </c>
      <c r="L9587" s="192" t="str">
        <f t="shared" si="149"/>
        <v/>
      </c>
      <c r="M9587" s="191" t="e">
        <f>VLOOKUP(L9587,'Slope %'!C:D,2,0)</f>
        <v>#N/A</v>
      </c>
    </row>
    <row r="9588" spans="11:13" x14ac:dyDescent="0.25">
      <c r="K9588" s="191"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0</v>
      </c>
      <c r="L9588" s="192" t="str">
        <f t="shared" si="149"/>
        <v/>
      </c>
      <c r="M9588" s="191" t="e">
        <f>VLOOKUP(L9588,'Slope %'!C:D,2,0)</f>
        <v>#N/A</v>
      </c>
    </row>
    <row r="9589" spans="11:13" x14ac:dyDescent="0.25">
      <c r="K9589" s="191"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0</v>
      </c>
      <c r="L9589" s="192" t="str">
        <f t="shared" si="149"/>
        <v/>
      </c>
      <c r="M9589" s="191" t="e">
        <f>VLOOKUP(L9589,'Slope %'!C:D,2,0)</f>
        <v>#N/A</v>
      </c>
    </row>
    <row r="9590" spans="11:13" x14ac:dyDescent="0.25">
      <c r="K9590" s="191"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0</v>
      </c>
      <c r="L9590" s="192" t="str">
        <f t="shared" si="149"/>
        <v/>
      </c>
      <c r="M9590" s="191" t="e">
        <f>VLOOKUP(L9590,'Slope %'!C:D,2,0)</f>
        <v>#N/A</v>
      </c>
    </row>
    <row r="9591" spans="11:13" x14ac:dyDescent="0.25">
      <c r="K9591" s="191"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0</v>
      </c>
      <c r="L9591" s="192" t="str">
        <f t="shared" si="149"/>
        <v/>
      </c>
      <c r="M9591" s="191" t="e">
        <f>VLOOKUP(L9591,'Slope %'!C:D,2,0)</f>
        <v>#N/A</v>
      </c>
    </row>
    <row r="9592" spans="11:13" x14ac:dyDescent="0.25">
      <c r="K9592" s="191"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0</v>
      </c>
      <c r="L9592" s="192" t="str">
        <f t="shared" si="149"/>
        <v/>
      </c>
      <c r="M9592" s="191" t="e">
        <f>VLOOKUP(L9592,'Slope %'!C:D,2,0)</f>
        <v>#N/A</v>
      </c>
    </row>
    <row r="9593" spans="11:13" x14ac:dyDescent="0.25">
      <c r="K9593" s="191"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0</v>
      </c>
      <c r="L9593" s="192" t="str">
        <f t="shared" si="149"/>
        <v/>
      </c>
      <c r="M9593" s="191" t="e">
        <f>VLOOKUP(L9593,'Slope %'!C:D,2,0)</f>
        <v>#N/A</v>
      </c>
    </row>
    <row r="9594" spans="11:13" x14ac:dyDescent="0.25">
      <c r="K9594" s="191"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0</v>
      </c>
      <c r="L9594" s="192" t="str">
        <f t="shared" si="149"/>
        <v/>
      </c>
      <c r="M9594" s="191" t="e">
        <f>VLOOKUP(L9594,'Slope %'!C:D,2,0)</f>
        <v>#N/A</v>
      </c>
    </row>
    <row r="9595" spans="11:13" x14ac:dyDescent="0.25">
      <c r="K9595" s="191"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0</v>
      </c>
      <c r="L9595" s="192" t="str">
        <f t="shared" si="149"/>
        <v/>
      </c>
      <c r="M9595" s="191" t="e">
        <f>VLOOKUP(L9595,'Slope %'!C:D,2,0)</f>
        <v>#N/A</v>
      </c>
    </row>
    <row r="9596" spans="11:13" x14ac:dyDescent="0.25">
      <c r="K9596" s="191"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0</v>
      </c>
      <c r="L9596" s="192" t="str">
        <f t="shared" si="149"/>
        <v/>
      </c>
      <c r="M9596" s="191" t="e">
        <f>VLOOKUP(L9596,'Slope %'!C:D,2,0)</f>
        <v>#N/A</v>
      </c>
    </row>
    <row r="9597" spans="11:13" x14ac:dyDescent="0.25">
      <c r="K9597" s="191"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0</v>
      </c>
      <c r="L9597" s="192" t="str">
        <f t="shared" si="149"/>
        <v/>
      </c>
      <c r="M9597" s="191" t="e">
        <f>VLOOKUP(L9597,'Slope %'!C:D,2,0)</f>
        <v>#N/A</v>
      </c>
    </row>
    <row r="9598" spans="11:13" x14ac:dyDescent="0.25">
      <c r="K9598" s="191"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0</v>
      </c>
      <c r="L9598" s="192" t="str">
        <f t="shared" si="149"/>
        <v/>
      </c>
      <c r="M9598" s="191" t="e">
        <f>VLOOKUP(L9598,'Slope %'!C:D,2,0)</f>
        <v>#N/A</v>
      </c>
    </row>
    <row r="9599" spans="11:13" x14ac:dyDescent="0.25">
      <c r="K9599" s="191"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0</v>
      </c>
      <c r="L9599" s="192" t="str">
        <f t="shared" si="149"/>
        <v/>
      </c>
      <c r="M9599" s="191" t="e">
        <f>VLOOKUP(L9599,'Slope %'!C:D,2,0)</f>
        <v>#N/A</v>
      </c>
    </row>
    <row r="9600" spans="11:13" x14ac:dyDescent="0.25">
      <c r="K9600" s="191"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0</v>
      </c>
      <c r="L9600" s="192" t="str">
        <f t="shared" si="149"/>
        <v/>
      </c>
      <c r="M9600" s="191" t="e">
        <f>VLOOKUP(L9600,'Slope %'!C:D,2,0)</f>
        <v>#N/A</v>
      </c>
    </row>
    <row r="9601" spans="11:13" x14ac:dyDescent="0.25">
      <c r="K9601" s="191"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0</v>
      </c>
      <c r="L9601" s="192" t="str">
        <f t="shared" si="149"/>
        <v/>
      </c>
      <c r="M9601" s="191" t="e">
        <f>VLOOKUP(L9601,'Slope %'!C:D,2,0)</f>
        <v>#N/A</v>
      </c>
    </row>
    <row r="9602" spans="11:13" x14ac:dyDescent="0.25">
      <c r="K9602" s="191"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0</v>
      </c>
      <c r="L9602" s="192" t="str">
        <f t="shared" si="149"/>
        <v/>
      </c>
      <c r="M9602" s="191" t="e">
        <f>VLOOKUP(L9602,'Slope %'!C:D,2,0)</f>
        <v>#N/A</v>
      </c>
    </row>
    <row r="9603" spans="11:13" x14ac:dyDescent="0.25">
      <c r="K9603" s="191"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0</v>
      </c>
      <c r="L9603" s="192" t="str">
        <f t="shared" ref="L9603:L9666" si="150">(_xlfn.CONCAT(C9603,E9603))</f>
        <v/>
      </c>
      <c r="M9603" s="191" t="e">
        <f>VLOOKUP(L9603,'Slope %'!C:D,2,0)</f>
        <v>#N/A</v>
      </c>
    </row>
    <row r="9604" spans="11:13" x14ac:dyDescent="0.25">
      <c r="K9604" s="191"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0</v>
      </c>
      <c r="L9604" s="192" t="str">
        <f t="shared" si="150"/>
        <v/>
      </c>
      <c r="M9604" s="191" t="e">
        <f>VLOOKUP(L9604,'Slope %'!C:D,2,0)</f>
        <v>#N/A</v>
      </c>
    </row>
    <row r="9605" spans="11:13" x14ac:dyDescent="0.25">
      <c r="K9605" s="191"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0</v>
      </c>
      <c r="L9605" s="192" t="str">
        <f t="shared" si="150"/>
        <v/>
      </c>
      <c r="M9605" s="191" t="e">
        <f>VLOOKUP(L9605,'Slope %'!C:D,2,0)</f>
        <v>#N/A</v>
      </c>
    </row>
    <row r="9606" spans="11:13" x14ac:dyDescent="0.25">
      <c r="K9606" s="191"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0</v>
      </c>
      <c r="L9606" s="192" t="str">
        <f t="shared" si="150"/>
        <v/>
      </c>
      <c r="M9606" s="191" t="e">
        <f>VLOOKUP(L9606,'Slope %'!C:D,2,0)</f>
        <v>#N/A</v>
      </c>
    </row>
    <row r="9607" spans="11:13" x14ac:dyDescent="0.25">
      <c r="K9607" s="191"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0</v>
      </c>
      <c r="L9607" s="192" t="str">
        <f t="shared" si="150"/>
        <v/>
      </c>
      <c r="M9607" s="191" t="e">
        <f>VLOOKUP(L9607,'Slope %'!C:D,2,0)</f>
        <v>#N/A</v>
      </c>
    </row>
    <row r="9608" spans="11:13" x14ac:dyDescent="0.25">
      <c r="K9608" s="191"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0</v>
      </c>
      <c r="L9608" s="192" t="str">
        <f t="shared" si="150"/>
        <v/>
      </c>
      <c r="M9608" s="191" t="e">
        <f>VLOOKUP(L9608,'Slope %'!C:D,2,0)</f>
        <v>#N/A</v>
      </c>
    </row>
    <row r="9609" spans="11:13" x14ac:dyDescent="0.25">
      <c r="K9609" s="191"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0</v>
      </c>
      <c r="L9609" s="192" t="str">
        <f t="shared" si="150"/>
        <v/>
      </c>
      <c r="M9609" s="191" t="e">
        <f>VLOOKUP(L9609,'Slope %'!C:D,2,0)</f>
        <v>#N/A</v>
      </c>
    </row>
    <row r="9610" spans="11:13" x14ac:dyDescent="0.25">
      <c r="K9610" s="191"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0</v>
      </c>
      <c r="L9610" s="192" t="str">
        <f t="shared" si="150"/>
        <v/>
      </c>
      <c r="M9610" s="191" t="e">
        <f>VLOOKUP(L9610,'Slope %'!C:D,2,0)</f>
        <v>#N/A</v>
      </c>
    </row>
    <row r="9611" spans="11:13" x14ac:dyDescent="0.25">
      <c r="K9611" s="191"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0</v>
      </c>
      <c r="L9611" s="192" t="str">
        <f t="shared" si="150"/>
        <v/>
      </c>
      <c r="M9611" s="191" t="e">
        <f>VLOOKUP(L9611,'Slope %'!C:D,2,0)</f>
        <v>#N/A</v>
      </c>
    </row>
    <row r="9612" spans="11:13" x14ac:dyDescent="0.25">
      <c r="K9612" s="191"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0</v>
      </c>
      <c r="L9612" s="192" t="str">
        <f t="shared" si="150"/>
        <v/>
      </c>
      <c r="M9612" s="191" t="e">
        <f>VLOOKUP(L9612,'Slope %'!C:D,2,0)</f>
        <v>#N/A</v>
      </c>
    </row>
    <row r="9613" spans="11:13" x14ac:dyDescent="0.25">
      <c r="K9613" s="191"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0</v>
      </c>
      <c r="L9613" s="192" t="str">
        <f t="shared" si="150"/>
        <v/>
      </c>
      <c r="M9613" s="191" t="e">
        <f>VLOOKUP(L9613,'Slope %'!C:D,2,0)</f>
        <v>#N/A</v>
      </c>
    </row>
    <row r="9614" spans="11:13" x14ac:dyDescent="0.25">
      <c r="K9614" s="191"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0</v>
      </c>
      <c r="L9614" s="192" t="str">
        <f t="shared" si="150"/>
        <v/>
      </c>
      <c r="M9614" s="191" t="e">
        <f>VLOOKUP(L9614,'Slope %'!C:D,2,0)</f>
        <v>#N/A</v>
      </c>
    </row>
    <row r="9615" spans="11:13" x14ac:dyDescent="0.25">
      <c r="K9615" s="191"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0</v>
      </c>
      <c r="L9615" s="192" t="str">
        <f t="shared" si="150"/>
        <v/>
      </c>
      <c r="M9615" s="191" t="e">
        <f>VLOOKUP(L9615,'Slope %'!C:D,2,0)</f>
        <v>#N/A</v>
      </c>
    </row>
    <row r="9616" spans="11:13" x14ac:dyDescent="0.25">
      <c r="K9616" s="191"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0</v>
      </c>
      <c r="L9616" s="192" t="str">
        <f t="shared" si="150"/>
        <v/>
      </c>
      <c r="M9616" s="191" t="e">
        <f>VLOOKUP(L9616,'Slope %'!C:D,2,0)</f>
        <v>#N/A</v>
      </c>
    </row>
    <row r="9617" spans="11:13" x14ac:dyDescent="0.25">
      <c r="K9617" s="191"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0</v>
      </c>
      <c r="L9617" s="192" t="str">
        <f t="shared" si="150"/>
        <v/>
      </c>
      <c r="M9617" s="191" t="e">
        <f>VLOOKUP(L9617,'Slope %'!C:D,2,0)</f>
        <v>#N/A</v>
      </c>
    </row>
    <row r="9618" spans="11:13" x14ac:dyDescent="0.25">
      <c r="K9618" s="191"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0</v>
      </c>
      <c r="L9618" s="192" t="str">
        <f t="shared" si="150"/>
        <v/>
      </c>
      <c r="M9618" s="191" t="e">
        <f>VLOOKUP(L9618,'Slope %'!C:D,2,0)</f>
        <v>#N/A</v>
      </c>
    </row>
    <row r="9619" spans="11:13" x14ac:dyDescent="0.25">
      <c r="K9619" s="191"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0</v>
      </c>
      <c r="L9619" s="192" t="str">
        <f t="shared" si="150"/>
        <v/>
      </c>
      <c r="M9619" s="191" t="e">
        <f>VLOOKUP(L9619,'Slope %'!C:D,2,0)</f>
        <v>#N/A</v>
      </c>
    </row>
    <row r="9620" spans="11:13" x14ac:dyDescent="0.25">
      <c r="K9620" s="191"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0</v>
      </c>
      <c r="L9620" s="192" t="str">
        <f t="shared" si="150"/>
        <v/>
      </c>
      <c r="M9620" s="191" t="e">
        <f>VLOOKUP(L9620,'Slope %'!C:D,2,0)</f>
        <v>#N/A</v>
      </c>
    </row>
    <row r="9621" spans="11:13" x14ac:dyDescent="0.25">
      <c r="K9621" s="191"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0</v>
      </c>
      <c r="L9621" s="192" t="str">
        <f t="shared" si="150"/>
        <v/>
      </c>
      <c r="M9621" s="191" t="e">
        <f>VLOOKUP(L9621,'Slope %'!C:D,2,0)</f>
        <v>#N/A</v>
      </c>
    </row>
    <row r="9622" spans="11:13" x14ac:dyDescent="0.25">
      <c r="K9622" s="191"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0</v>
      </c>
      <c r="L9622" s="192" t="str">
        <f t="shared" si="150"/>
        <v/>
      </c>
      <c r="M9622" s="191" t="e">
        <f>VLOOKUP(L9622,'Slope %'!C:D,2,0)</f>
        <v>#N/A</v>
      </c>
    </row>
    <row r="9623" spans="11:13" x14ac:dyDescent="0.25">
      <c r="K9623" s="191"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0</v>
      </c>
      <c r="L9623" s="192" t="str">
        <f t="shared" si="150"/>
        <v/>
      </c>
      <c r="M9623" s="191" t="e">
        <f>VLOOKUP(L9623,'Slope %'!C:D,2,0)</f>
        <v>#N/A</v>
      </c>
    </row>
    <row r="9624" spans="11:13" x14ac:dyDescent="0.25">
      <c r="K9624" s="191"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0</v>
      </c>
      <c r="L9624" s="192" t="str">
        <f t="shared" si="150"/>
        <v/>
      </c>
      <c r="M9624" s="191" t="e">
        <f>VLOOKUP(L9624,'Slope %'!C:D,2,0)</f>
        <v>#N/A</v>
      </c>
    </row>
    <row r="9625" spans="11:13" x14ac:dyDescent="0.25">
      <c r="K9625" s="191"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0</v>
      </c>
      <c r="L9625" s="192" t="str">
        <f t="shared" si="150"/>
        <v/>
      </c>
      <c r="M9625" s="191" t="e">
        <f>VLOOKUP(L9625,'Slope %'!C:D,2,0)</f>
        <v>#N/A</v>
      </c>
    </row>
    <row r="9626" spans="11:13" x14ac:dyDescent="0.25">
      <c r="K9626" s="191"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0</v>
      </c>
      <c r="L9626" s="192" t="str">
        <f t="shared" si="150"/>
        <v/>
      </c>
      <c r="M9626" s="191" t="e">
        <f>VLOOKUP(L9626,'Slope %'!C:D,2,0)</f>
        <v>#N/A</v>
      </c>
    </row>
    <row r="9627" spans="11:13" x14ac:dyDescent="0.25">
      <c r="K9627" s="191"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0</v>
      </c>
      <c r="L9627" s="192" t="str">
        <f t="shared" si="150"/>
        <v/>
      </c>
      <c r="M9627" s="191" t="e">
        <f>VLOOKUP(L9627,'Slope %'!C:D,2,0)</f>
        <v>#N/A</v>
      </c>
    </row>
    <row r="9628" spans="11:13" x14ac:dyDescent="0.25">
      <c r="K9628" s="191"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0</v>
      </c>
      <c r="L9628" s="192" t="str">
        <f t="shared" si="150"/>
        <v/>
      </c>
      <c r="M9628" s="191" t="e">
        <f>VLOOKUP(L9628,'Slope %'!C:D,2,0)</f>
        <v>#N/A</v>
      </c>
    </row>
    <row r="9629" spans="11:13" x14ac:dyDescent="0.25">
      <c r="K9629" s="191"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0</v>
      </c>
      <c r="L9629" s="192" t="str">
        <f t="shared" si="150"/>
        <v/>
      </c>
      <c r="M9629" s="191" t="e">
        <f>VLOOKUP(L9629,'Slope %'!C:D,2,0)</f>
        <v>#N/A</v>
      </c>
    </row>
    <row r="9630" spans="11:13" x14ac:dyDescent="0.25">
      <c r="K9630" s="191"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0</v>
      </c>
      <c r="L9630" s="192" t="str">
        <f t="shared" si="150"/>
        <v/>
      </c>
      <c r="M9630" s="191" t="e">
        <f>VLOOKUP(L9630,'Slope %'!C:D,2,0)</f>
        <v>#N/A</v>
      </c>
    </row>
    <row r="9631" spans="11:13" x14ac:dyDescent="0.25">
      <c r="K9631" s="191"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0</v>
      </c>
      <c r="L9631" s="192" t="str">
        <f t="shared" si="150"/>
        <v/>
      </c>
      <c r="M9631" s="191" t="e">
        <f>VLOOKUP(L9631,'Slope %'!C:D,2,0)</f>
        <v>#N/A</v>
      </c>
    </row>
    <row r="9632" spans="11:13" x14ac:dyDescent="0.25">
      <c r="K9632" s="191"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0</v>
      </c>
      <c r="L9632" s="192" t="str">
        <f t="shared" si="150"/>
        <v/>
      </c>
      <c r="M9632" s="191" t="e">
        <f>VLOOKUP(L9632,'Slope %'!C:D,2,0)</f>
        <v>#N/A</v>
      </c>
    </row>
    <row r="9633" spans="11:13" x14ac:dyDescent="0.25">
      <c r="K9633" s="191"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0</v>
      </c>
      <c r="L9633" s="192" t="str">
        <f t="shared" si="150"/>
        <v/>
      </c>
      <c r="M9633" s="191" t="e">
        <f>VLOOKUP(L9633,'Slope %'!C:D,2,0)</f>
        <v>#N/A</v>
      </c>
    </row>
    <row r="9634" spans="11:13" x14ac:dyDescent="0.25">
      <c r="K9634" s="191"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0</v>
      </c>
      <c r="L9634" s="192" t="str">
        <f t="shared" si="150"/>
        <v/>
      </c>
      <c r="M9634" s="191" t="e">
        <f>VLOOKUP(L9634,'Slope %'!C:D,2,0)</f>
        <v>#N/A</v>
      </c>
    </row>
    <row r="9635" spans="11:13" x14ac:dyDescent="0.25">
      <c r="K9635" s="191"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0</v>
      </c>
      <c r="L9635" s="192" t="str">
        <f t="shared" si="150"/>
        <v/>
      </c>
      <c r="M9635" s="191" t="e">
        <f>VLOOKUP(L9635,'Slope %'!C:D,2,0)</f>
        <v>#N/A</v>
      </c>
    </row>
    <row r="9636" spans="11:13" x14ac:dyDescent="0.25">
      <c r="K9636" s="191"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0</v>
      </c>
      <c r="L9636" s="192" t="str">
        <f t="shared" si="150"/>
        <v/>
      </c>
      <c r="M9636" s="191" t="e">
        <f>VLOOKUP(L9636,'Slope %'!C:D,2,0)</f>
        <v>#N/A</v>
      </c>
    </row>
    <row r="9637" spans="11:13" x14ac:dyDescent="0.25">
      <c r="K9637" s="191"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0</v>
      </c>
      <c r="L9637" s="192" t="str">
        <f t="shared" si="150"/>
        <v/>
      </c>
      <c r="M9637" s="191" t="e">
        <f>VLOOKUP(L9637,'Slope %'!C:D,2,0)</f>
        <v>#N/A</v>
      </c>
    </row>
    <row r="9638" spans="11:13" x14ac:dyDescent="0.25">
      <c r="K9638" s="191"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0</v>
      </c>
      <c r="L9638" s="192" t="str">
        <f t="shared" si="150"/>
        <v/>
      </c>
      <c r="M9638" s="191" t="e">
        <f>VLOOKUP(L9638,'Slope %'!C:D,2,0)</f>
        <v>#N/A</v>
      </c>
    </row>
    <row r="9639" spans="11:13" x14ac:dyDescent="0.25">
      <c r="K9639" s="191"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0</v>
      </c>
      <c r="L9639" s="192" t="str">
        <f t="shared" si="150"/>
        <v/>
      </c>
      <c r="M9639" s="191" t="e">
        <f>VLOOKUP(L9639,'Slope %'!C:D,2,0)</f>
        <v>#N/A</v>
      </c>
    </row>
    <row r="9640" spans="11:13" x14ac:dyDescent="0.25">
      <c r="K9640" s="191"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0</v>
      </c>
      <c r="L9640" s="192" t="str">
        <f t="shared" si="150"/>
        <v/>
      </c>
      <c r="M9640" s="191" t="e">
        <f>VLOOKUP(L9640,'Slope %'!C:D,2,0)</f>
        <v>#N/A</v>
      </c>
    </row>
    <row r="9641" spans="11:13" x14ac:dyDescent="0.25">
      <c r="K9641" s="191"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0</v>
      </c>
      <c r="L9641" s="192" t="str">
        <f t="shared" si="150"/>
        <v/>
      </c>
      <c r="M9641" s="191" t="e">
        <f>VLOOKUP(L9641,'Slope %'!C:D,2,0)</f>
        <v>#N/A</v>
      </c>
    </row>
    <row r="9642" spans="11:13" x14ac:dyDescent="0.25">
      <c r="K9642" s="191"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0</v>
      </c>
      <c r="L9642" s="192" t="str">
        <f t="shared" si="150"/>
        <v/>
      </c>
      <c r="M9642" s="191" t="e">
        <f>VLOOKUP(L9642,'Slope %'!C:D,2,0)</f>
        <v>#N/A</v>
      </c>
    </row>
    <row r="9643" spans="11:13" x14ac:dyDescent="0.25">
      <c r="K9643" s="191"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0</v>
      </c>
      <c r="L9643" s="192" t="str">
        <f t="shared" si="150"/>
        <v/>
      </c>
      <c r="M9643" s="191" t="e">
        <f>VLOOKUP(L9643,'Slope %'!C:D,2,0)</f>
        <v>#N/A</v>
      </c>
    </row>
    <row r="9644" spans="11:13" x14ac:dyDescent="0.25">
      <c r="K9644" s="191"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0</v>
      </c>
      <c r="L9644" s="192" t="str">
        <f t="shared" si="150"/>
        <v/>
      </c>
      <c r="M9644" s="191" t="e">
        <f>VLOOKUP(L9644,'Slope %'!C:D,2,0)</f>
        <v>#N/A</v>
      </c>
    </row>
    <row r="9645" spans="11:13" x14ac:dyDescent="0.25">
      <c r="K9645" s="191"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0</v>
      </c>
      <c r="L9645" s="192" t="str">
        <f t="shared" si="150"/>
        <v/>
      </c>
      <c r="M9645" s="191" t="e">
        <f>VLOOKUP(L9645,'Slope %'!C:D,2,0)</f>
        <v>#N/A</v>
      </c>
    </row>
    <row r="9646" spans="11:13" x14ac:dyDescent="0.25">
      <c r="K9646" s="191"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0</v>
      </c>
      <c r="L9646" s="192" t="str">
        <f t="shared" si="150"/>
        <v/>
      </c>
      <c r="M9646" s="191" t="e">
        <f>VLOOKUP(L9646,'Slope %'!C:D,2,0)</f>
        <v>#N/A</v>
      </c>
    </row>
    <row r="9647" spans="11:13" x14ac:dyDescent="0.25">
      <c r="K9647" s="191"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0</v>
      </c>
      <c r="L9647" s="192" t="str">
        <f t="shared" si="150"/>
        <v/>
      </c>
      <c r="M9647" s="191" t="e">
        <f>VLOOKUP(L9647,'Slope %'!C:D,2,0)</f>
        <v>#N/A</v>
      </c>
    </row>
    <row r="9648" spans="11:13" x14ac:dyDescent="0.25">
      <c r="K9648" s="191"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0</v>
      </c>
      <c r="L9648" s="192" t="str">
        <f t="shared" si="150"/>
        <v/>
      </c>
      <c r="M9648" s="191" t="e">
        <f>VLOOKUP(L9648,'Slope %'!C:D,2,0)</f>
        <v>#N/A</v>
      </c>
    </row>
    <row r="9649" spans="11:13" x14ac:dyDescent="0.25">
      <c r="K9649" s="191"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0</v>
      </c>
      <c r="L9649" s="192" t="str">
        <f t="shared" si="150"/>
        <v/>
      </c>
      <c r="M9649" s="191" t="e">
        <f>VLOOKUP(L9649,'Slope %'!C:D,2,0)</f>
        <v>#N/A</v>
      </c>
    </row>
    <row r="9650" spans="11:13" x14ac:dyDescent="0.25">
      <c r="K9650" s="191"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0</v>
      </c>
      <c r="L9650" s="192" t="str">
        <f t="shared" si="150"/>
        <v/>
      </c>
      <c r="M9650" s="191" t="e">
        <f>VLOOKUP(L9650,'Slope %'!C:D,2,0)</f>
        <v>#N/A</v>
      </c>
    </row>
    <row r="9651" spans="11:13" x14ac:dyDescent="0.25">
      <c r="K9651" s="191"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0</v>
      </c>
      <c r="L9651" s="192" t="str">
        <f t="shared" si="150"/>
        <v/>
      </c>
      <c r="M9651" s="191" t="e">
        <f>VLOOKUP(L9651,'Slope %'!C:D,2,0)</f>
        <v>#N/A</v>
      </c>
    </row>
    <row r="9652" spans="11:13" x14ac:dyDescent="0.25">
      <c r="K9652" s="191"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0</v>
      </c>
      <c r="L9652" s="192" t="str">
        <f t="shared" si="150"/>
        <v/>
      </c>
      <c r="M9652" s="191" t="e">
        <f>VLOOKUP(L9652,'Slope %'!C:D,2,0)</f>
        <v>#N/A</v>
      </c>
    </row>
    <row r="9653" spans="11:13" x14ac:dyDescent="0.25">
      <c r="K9653" s="191"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0</v>
      </c>
      <c r="L9653" s="192" t="str">
        <f t="shared" si="150"/>
        <v/>
      </c>
      <c r="M9653" s="191" t="e">
        <f>VLOOKUP(L9653,'Slope %'!C:D,2,0)</f>
        <v>#N/A</v>
      </c>
    </row>
    <row r="9654" spans="11:13" x14ac:dyDescent="0.25">
      <c r="K9654" s="191"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0</v>
      </c>
      <c r="L9654" s="192" t="str">
        <f t="shared" si="150"/>
        <v/>
      </c>
      <c r="M9654" s="191" t="e">
        <f>VLOOKUP(L9654,'Slope %'!C:D,2,0)</f>
        <v>#N/A</v>
      </c>
    </row>
    <row r="9655" spans="11:13" x14ac:dyDescent="0.25">
      <c r="K9655" s="191"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0</v>
      </c>
      <c r="L9655" s="192" t="str">
        <f t="shared" si="150"/>
        <v/>
      </c>
      <c r="M9655" s="191" t="e">
        <f>VLOOKUP(L9655,'Slope %'!C:D,2,0)</f>
        <v>#N/A</v>
      </c>
    </row>
    <row r="9656" spans="11:13" x14ac:dyDescent="0.25">
      <c r="K9656" s="191"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0</v>
      </c>
      <c r="L9656" s="192" t="str">
        <f t="shared" si="150"/>
        <v/>
      </c>
      <c r="M9656" s="191" t="e">
        <f>VLOOKUP(L9656,'Slope %'!C:D,2,0)</f>
        <v>#N/A</v>
      </c>
    </row>
    <row r="9657" spans="11:13" x14ac:dyDescent="0.25">
      <c r="K9657" s="191"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0</v>
      </c>
      <c r="L9657" s="192" t="str">
        <f t="shared" si="150"/>
        <v/>
      </c>
      <c r="M9657" s="191" t="e">
        <f>VLOOKUP(L9657,'Slope %'!C:D,2,0)</f>
        <v>#N/A</v>
      </c>
    </row>
    <row r="9658" spans="11:13" x14ac:dyDescent="0.25">
      <c r="K9658" s="191"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0</v>
      </c>
      <c r="L9658" s="192" t="str">
        <f t="shared" si="150"/>
        <v/>
      </c>
      <c r="M9658" s="191" t="e">
        <f>VLOOKUP(L9658,'Slope %'!C:D,2,0)</f>
        <v>#N/A</v>
      </c>
    </row>
    <row r="9659" spans="11:13" x14ac:dyDescent="0.25">
      <c r="K9659" s="191"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0</v>
      </c>
      <c r="L9659" s="192" t="str">
        <f t="shared" si="150"/>
        <v/>
      </c>
      <c r="M9659" s="191" t="e">
        <f>VLOOKUP(L9659,'Slope %'!C:D,2,0)</f>
        <v>#N/A</v>
      </c>
    </row>
    <row r="9660" spans="11:13" x14ac:dyDescent="0.25">
      <c r="K9660" s="191"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0</v>
      </c>
      <c r="L9660" s="192" t="str">
        <f t="shared" si="150"/>
        <v/>
      </c>
      <c r="M9660" s="191" t="e">
        <f>VLOOKUP(L9660,'Slope %'!C:D,2,0)</f>
        <v>#N/A</v>
      </c>
    </row>
    <row r="9661" spans="11:13" x14ac:dyDescent="0.25">
      <c r="K9661" s="191"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0</v>
      </c>
      <c r="L9661" s="192" t="str">
        <f t="shared" si="150"/>
        <v/>
      </c>
      <c r="M9661" s="191" t="e">
        <f>VLOOKUP(L9661,'Slope %'!C:D,2,0)</f>
        <v>#N/A</v>
      </c>
    </row>
    <row r="9662" spans="11:13" x14ac:dyDescent="0.25">
      <c r="K9662" s="191"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0</v>
      </c>
      <c r="L9662" s="192" t="str">
        <f t="shared" si="150"/>
        <v/>
      </c>
      <c r="M9662" s="191" t="e">
        <f>VLOOKUP(L9662,'Slope %'!C:D,2,0)</f>
        <v>#N/A</v>
      </c>
    </row>
    <row r="9663" spans="11:13" x14ac:dyDescent="0.25">
      <c r="K9663" s="191"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0</v>
      </c>
      <c r="L9663" s="192" t="str">
        <f t="shared" si="150"/>
        <v/>
      </c>
      <c r="M9663" s="191" t="e">
        <f>VLOOKUP(L9663,'Slope %'!C:D,2,0)</f>
        <v>#N/A</v>
      </c>
    </row>
    <row r="9664" spans="11:13" x14ac:dyDescent="0.25">
      <c r="K9664" s="191"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0</v>
      </c>
      <c r="L9664" s="192" t="str">
        <f t="shared" si="150"/>
        <v/>
      </c>
      <c r="M9664" s="191" t="e">
        <f>VLOOKUP(L9664,'Slope %'!C:D,2,0)</f>
        <v>#N/A</v>
      </c>
    </row>
    <row r="9665" spans="11:13" x14ac:dyDescent="0.25">
      <c r="K9665" s="191"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0</v>
      </c>
      <c r="L9665" s="192" t="str">
        <f t="shared" si="150"/>
        <v/>
      </c>
      <c r="M9665" s="191" t="e">
        <f>VLOOKUP(L9665,'Slope %'!C:D,2,0)</f>
        <v>#N/A</v>
      </c>
    </row>
    <row r="9666" spans="11:13" x14ac:dyDescent="0.25">
      <c r="K9666" s="191"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0</v>
      </c>
      <c r="L9666" s="192" t="str">
        <f t="shared" si="150"/>
        <v/>
      </c>
      <c r="M9666" s="191" t="e">
        <f>VLOOKUP(L9666,'Slope %'!C:D,2,0)</f>
        <v>#N/A</v>
      </c>
    </row>
    <row r="9667" spans="11:13" x14ac:dyDescent="0.25">
      <c r="K9667" s="191"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0</v>
      </c>
      <c r="L9667" s="192" t="str">
        <f t="shared" ref="L9667:L9730" si="151">(_xlfn.CONCAT(C9667,E9667))</f>
        <v/>
      </c>
      <c r="M9667" s="191" t="e">
        <f>VLOOKUP(L9667,'Slope %'!C:D,2,0)</f>
        <v>#N/A</v>
      </c>
    </row>
    <row r="9668" spans="11:13" x14ac:dyDescent="0.25">
      <c r="K9668" s="191"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0</v>
      </c>
      <c r="L9668" s="192" t="str">
        <f t="shared" si="151"/>
        <v/>
      </c>
      <c r="M9668" s="191" t="e">
        <f>VLOOKUP(L9668,'Slope %'!C:D,2,0)</f>
        <v>#N/A</v>
      </c>
    </row>
    <row r="9669" spans="11:13" x14ac:dyDescent="0.25">
      <c r="K9669" s="191"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0</v>
      </c>
      <c r="L9669" s="192" t="str">
        <f t="shared" si="151"/>
        <v/>
      </c>
      <c r="M9669" s="191" t="e">
        <f>VLOOKUP(L9669,'Slope %'!C:D,2,0)</f>
        <v>#N/A</v>
      </c>
    </row>
    <row r="9670" spans="11:13" x14ac:dyDescent="0.25">
      <c r="K9670" s="191"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0</v>
      </c>
      <c r="L9670" s="192" t="str">
        <f t="shared" si="151"/>
        <v/>
      </c>
      <c r="M9670" s="191" t="e">
        <f>VLOOKUP(L9670,'Slope %'!C:D,2,0)</f>
        <v>#N/A</v>
      </c>
    </row>
    <row r="9671" spans="11:13" x14ac:dyDescent="0.25">
      <c r="K9671" s="191"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0</v>
      </c>
      <c r="L9671" s="192" t="str">
        <f t="shared" si="151"/>
        <v/>
      </c>
      <c r="M9671" s="191" t="e">
        <f>VLOOKUP(L9671,'Slope %'!C:D,2,0)</f>
        <v>#N/A</v>
      </c>
    </row>
    <row r="9672" spans="11:13" x14ac:dyDescent="0.25">
      <c r="K9672" s="191"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0</v>
      </c>
      <c r="L9672" s="192" t="str">
        <f t="shared" si="151"/>
        <v/>
      </c>
      <c r="M9672" s="191" t="e">
        <f>VLOOKUP(L9672,'Slope %'!C:D,2,0)</f>
        <v>#N/A</v>
      </c>
    </row>
    <row r="9673" spans="11:13" x14ac:dyDescent="0.25">
      <c r="K9673" s="191"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0</v>
      </c>
      <c r="L9673" s="192" t="str">
        <f t="shared" si="151"/>
        <v/>
      </c>
      <c r="M9673" s="191" t="e">
        <f>VLOOKUP(L9673,'Slope %'!C:D,2,0)</f>
        <v>#N/A</v>
      </c>
    </row>
    <row r="9674" spans="11:13" x14ac:dyDescent="0.25">
      <c r="K9674" s="191"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0</v>
      </c>
      <c r="L9674" s="192" t="str">
        <f t="shared" si="151"/>
        <v/>
      </c>
      <c r="M9674" s="191" t="e">
        <f>VLOOKUP(L9674,'Slope %'!C:D,2,0)</f>
        <v>#N/A</v>
      </c>
    </row>
    <row r="9675" spans="11:13" x14ac:dyDescent="0.25">
      <c r="K9675" s="191"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0</v>
      </c>
      <c r="L9675" s="192" t="str">
        <f t="shared" si="151"/>
        <v/>
      </c>
      <c r="M9675" s="191" t="e">
        <f>VLOOKUP(L9675,'Slope %'!C:D,2,0)</f>
        <v>#N/A</v>
      </c>
    </row>
    <row r="9676" spans="11:13" x14ac:dyDescent="0.25">
      <c r="K9676" s="191"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0</v>
      </c>
      <c r="L9676" s="192" t="str">
        <f t="shared" si="151"/>
        <v/>
      </c>
      <c r="M9676" s="191" t="e">
        <f>VLOOKUP(L9676,'Slope %'!C:D,2,0)</f>
        <v>#N/A</v>
      </c>
    </row>
    <row r="9677" spans="11:13" x14ac:dyDescent="0.25">
      <c r="K9677" s="191"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0</v>
      </c>
      <c r="L9677" s="192" t="str">
        <f t="shared" si="151"/>
        <v/>
      </c>
      <c r="M9677" s="191" t="e">
        <f>VLOOKUP(L9677,'Slope %'!C:D,2,0)</f>
        <v>#N/A</v>
      </c>
    </row>
    <row r="9678" spans="11:13" x14ac:dyDescent="0.25">
      <c r="K9678" s="191"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0</v>
      </c>
      <c r="L9678" s="192" t="str">
        <f t="shared" si="151"/>
        <v/>
      </c>
      <c r="M9678" s="191" t="e">
        <f>VLOOKUP(L9678,'Slope %'!C:D,2,0)</f>
        <v>#N/A</v>
      </c>
    </row>
    <row r="9679" spans="11:13" x14ac:dyDescent="0.25">
      <c r="K9679" s="191"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0</v>
      </c>
      <c r="L9679" s="192" t="str">
        <f t="shared" si="151"/>
        <v/>
      </c>
      <c r="M9679" s="191" t="e">
        <f>VLOOKUP(L9679,'Slope %'!C:D,2,0)</f>
        <v>#N/A</v>
      </c>
    </row>
    <row r="9680" spans="11:13" x14ac:dyDescent="0.25">
      <c r="K9680" s="191"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0</v>
      </c>
      <c r="L9680" s="192" t="str">
        <f t="shared" si="151"/>
        <v/>
      </c>
      <c r="M9680" s="191" t="e">
        <f>VLOOKUP(L9680,'Slope %'!C:D,2,0)</f>
        <v>#N/A</v>
      </c>
    </row>
    <row r="9681" spans="11:13" x14ac:dyDescent="0.25">
      <c r="K9681" s="191"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0</v>
      </c>
      <c r="L9681" s="192" t="str">
        <f t="shared" si="151"/>
        <v/>
      </c>
      <c r="M9681" s="191" t="e">
        <f>VLOOKUP(L9681,'Slope %'!C:D,2,0)</f>
        <v>#N/A</v>
      </c>
    </row>
    <row r="9682" spans="11:13" x14ac:dyDescent="0.25">
      <c r="K9682" s="191"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0</v>
      </c>
      <c r="L9682" s="192" t="str">
        <f t="shared" si="151"/>
        <v/>
      </c>
      <c r="M9682" s="191" t="e">
        <f>VLOOKUP(L9682,'Slope %'!C:D,2,0)</f>
        <v>#N/A</v>
      </c>
    </row>
    <row r="9683" spans="11:13" x14ac:dyDescent="0.25">
      <c r="K9683" s="191"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0</v>
      </c>
      <c r="L9683" s="192" t="str">
        <f t="shared" si="151"/>
        <v/>
      </c>
      <c r="M9683" s="191" t="e">
        <f>VLOOKUP(L9683,'Slope %'!C:D,2,0)</f>
        <v>#N/A</v>
      </c>
    </row>
    <row r="9684" spans="11:13" x14ac:dyDescent="0.25">
      <c r="K9684" s="191"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0</v>
      </c>
      <c r="L9684" s="192" t="str">
        <f t="shared" si="151"/>
        <v/>
      </c>
      <c r="M9684" s="191" t="e">
        <f>VLOOKUP(L9684,'Slope %'!C:D,2,0)</f>
        <v>#N/A</v>
      </c>
    </row>
    <row r="9685" spans="11:13" x14ac:dyDescent="0.25">
      <c r="K9685" s="191"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0</v>
      </c>
      <c r="L9685" s="192" t="str">
        <f t="shared" si="151"/>
        <v/>
      </c>
      <c r="M9685" s="191" t="e">
        <f>VLOOKUP(L9685,'Slope %'!C:D,2,0)</f>
        <v>#N/A</v>
      </c>
    </row>
    <row r="9686" spans="11:13" x14ac:dyDescent="0.25">
      <c r="K9686" s="191"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0</v>
      </c>
      <c r="L9686" s="192" t="str">
        <f t="shared" si="151"/>
        <v/>
      </c>
      <c r="M9686" s="191" t="e">
        <f>VLOOKUP(L9686,'Slope %'!C:D,2,0)</f>
        <v>#N/A</v>
      </c>
    </row>
    <row r="9687" spans="11:13" x14ac:dyDescent="0.25">
      <c r="K9687" s="191"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0</v>
      </c>
      <c r="L9687" s="192" t="str">
        <f t="shared" si="151"/>
        <v/>
      </c>
      <c r="M9687" s="191" t="e">
        <f>VLOOKUP(L9687,'Slope %'!C:D,2,0)</f>
        <v>#N/A</v>
      </c>
    </row>
    <row r="9688" spans="11:13" x14ac:dyDescent="0.25">
      <c r="K9688" s="191"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0</v>
      </c>
      <c r="L9688" s="192" t="str">
        <f t="shared" si="151"/>
        <v/>
      </c>
      <c r="M9688" s="191" t="e">
        <f>VLOOKUP(L9688,'Slope %'!C:D,2,0)</f>
        <v>#N/A</v>
      </c>
    </row>
    <row r="9689" spans="11:13" x14ac:dyDescent="0.25">
      <c r="K9689" s="191"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0</v>
      </c>
      <c r="L9689" s="192" t="str">
        <f t="shared" si="151"/>
        <v/>
      </c>
      <c r="M9689" s="191" t="e">
        <f>VLOOKUP(L9689,'Slope %'!C:D,2,0)</f>
        <v>#N/A</v>
      </c>
    </row>
    <row r="9690" spans="11:13" x14ac:dyDescent="0.25">
      <c r="K9690" s="191"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0</v>
      </c>
      <c r="L9690" s="192" t="str">
        <f t="shared" si="151"/>
        <v/>
      </c>
      <c r="M9690" s="191" t="e">
        <f>VLOOKUP(L9690,'Slope %'!C:D,2,0)</f>
        <v>#N/A</v>
      </c>
    </row>
    <row r="9691" spans="11:13" x14ac:dyDescent="0.25">
      <c r="K9691" s="191"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0</v>
      </c>
      <c r="L9691" s="192" t="str">
        <f t="shared" si="151"/>
        <v/>
      </c>
      <c r="M9691" s="191" t="e">
        <f>VLOOKUP(L9691,'Slope %'!C:D,2,0)</f>
        <v>#N/A</v>
      </c>
    </row>
    <row r="9692" spans="11:13" x14ac:dyDescent="0.25">
      <c r="K9692" s="191"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0</v>
      </c>
      <c r="L9692" s="192" t="str">
        <f t="shared" si="151"/>
        <v/>
      </c>
      <c r="M9692" s="191" t="e">
        <f>VLOOKUP(L9692,'Slope %'!C:D,2,0)</f>
        <v>#N/A</v>
      </c>
    </row>
    <row r="9693" spans="11:13" x14ac:dyDescent="0.25">
      <c r="K9693" s="191"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0</v>
      </c>
      <c r="L9693" s="192" t="str">
        <f t="shared" si="151"/>
        <v/>
      </c>
      <c r="M9693" s="191" t="e">
        <f>VLOOKUP(L9693,'Slope %'!C:D,2,0)</f>
        <v>#N/A</v>
      </c>
    </row>
    <row r="9694" spans="11:13" x14ac:dyDescent="0.25">
      <c r="K9694" s="191"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0</v>
      </c>
      <c r="L9694" s="192" t="str">
        <f t="shared" si="151"/>
        <v/>
      </c>
      <c r="M9694" s="191" t="e">
        <f>VLOOKUP(L9694,'Slope %'!C:D,2,0)</f>
        <v>#N/A</v>
      </c>
    </row>
    <row r="9695" spans="11:13" x14ac:dyDescent="0.25">
      <c r="K9695" s="191"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0</v>
      </c>
      <c r="L9695" s="192" t="str">
        <f t="shared" si="151"/>
        <v/>
      </c>
      <c r="M9695" s="191" t="e">
        <f>VLOOKUP(L9695,'Slope %'!C:D,2,0)</f>
        <v>#N/A</v>
      </c>
    </row>
    <row r="9696" spans="11:13" x14ac:dyDescent="0.25">
      <c r="K9696" s="191"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0</v>
      </c>
      <c r="L9696" s="192" t="str">
        <f t="shared" si="151"/>
        <v/>
      </c>
      <c r="M9696" s="191" t="e">
        <f>VLOOKUP(L9696,'Slope %'!C:D,2,0)</f>
        <v>#N/A</v>
      </c>
    </row>
    <row r="9697" spans="11:13" x14ac:dyDescent="0.25">
      <c r="K9697" s="191"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0</v>
      </c>
      <c r="L9697" s="192" t="str">
        <f t="shared" si="151"/>
        <v/>
      </c>
      <c r="M9697" s="191" t="e">
        <f>VLOOKUP(L9697,'Slope %'!C:D,2,0)</f>
        <v>#N/A</v>
      </c>
    </row>
    <row r="9698" spans="11:13" x14ac:dyDescent="0.25">
      <c r="K9698" s="191"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0</v>
      </c>
      <c r="L9698" s="192" t="str">
        <f t="shared" si="151"/>
        <v/>
      </c>
      <c r="M9698" s="191" t="e">
        <f>VLOOKUP(L9698,'Slope %'!C:D,2,0)</f>
        <v>#N/A</v>
      </c>
    </row>
    <row r="9699" spans="11:13" x14ac:dyDescent="0.25">
      <c r="K9699" s="191"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0</v>
      </c>
      <c r="L9699" s="192" t="str">
        <f t="shared" si="151"/>
        <v/>
      </c>
      <c r="M9699" s="191" t="e">
        <f>VLOOKUP(L9699,'Slope %'!C:D,2,0)</f>
        <v>#N/A</v>
      </c>
    </row>
    <row r="9700" spans="11:13" x14ac:dyDescent="0.25">
      <c r="K9700" s="191"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0</v>
      </c>
      <c r="L9700" s="192" t="str">
        <f t="shared" si="151"/>
        <v/>
      </c>
      <c r="M9700" s="191" t="e">
        <f>VLOOKUP(L9700,'Slope %'!C:D,2,0)</f>
        <v>#N/A</v>
      </c>
    </row>
    <row r="9701" spans="11:13" x14ac:dyDescent="0.25">
      <c r="K9701" s="191"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0</v>
      </c>
      <c r="L9701" s="192" t="str">
        <f t="shared" si="151"/>
        <v/>
      </c>
      <c r="M9701" s="191" t="e">
        <f>VLOOKUP(L9701,'Slope %'!C:D,2,0)</f>
        <v>#N/A</v>
      </c>
    </row>
    <row r="9702" spans="11:13" x14ac:dyDescent="0.25">
      <c r="K9702" s="191"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0</v>
      </c>
      <c r="L9702" s="192" t="str">
        <f t="shared" si="151"/>
        <v/>
      </c>
      <c r="M9702" s="191" t="e">
        <f>VLOOKUP(L9702,'Slope %'!C:D,2,0)</f>
        <v>#N/A</v>
      </c>
    </row>
    <row r="9703" spans="11:13" x14ac:dyDescent="0.25">
      <c r="K9703" s="191"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0</v>
      </c>
      <c r="L9703" s="192" t="str">
        <f t="shared" si="151"/>
        <v/>
      </c>
      <c r="M9703" s="191" t="e">
        <f>VLOOKUP(L9703,'Slope %'!C:D,2,0)</f>
        <v>#N/A</v>
      </c>
    </row>
    <row r="9704" spans="11:13" x14ac:dyDescent="0.25">
      <c r="K9704" s="191"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0</v>
      </c>
      <c r="L9704" s="192" t="str">
        <f t="shared" si="151"/>
        <v/>
      </c>
      <c r="M9704" s="191" t="e">
        <f>VLOOKUP(L9704,'Slope %'!C:D,2,0)</f>
        <v>#N/A</v>
      </c>
    </row>
    <row r="9705" spans="11:13" x14ac:dyDescent="0.25">
      <c r="K9705" s="191"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0</v>
      </c>
      <c r="L9705" s="192" t="str">
        <f t="shared" si="151"/>
        <v/>
      </c>
      <c r="M9705" s="191" t="e">
        <f>VLOOKUP(L9705,'Slope %'!C:D,2,0)</f>
        <v>#N/A</v>
      </c>
    </row>
    <row r="9706" spans="11:13" x14ac:dyDescent="0.25">
      <c r="K9706" s="191"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0</v>
      </c>
      <c r="L9706" s="192" t="str">
        <f t="shared" si="151"/>
        <v/>
      </c>
      <c r="M9706" s="191" t="e">
        <f>VLOOKUP(L9706,'Slope %'!C:D,2,0)</f>
        <v>#N/A</v>
      </c>
    </row>
    <row r="9707" spans="11:13" x14ac:dyDescent="0.25">
      <c r="K9707" s="191"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0</v>
      </c>
      <c r="L9707" s="192" t="str">
        <f t="shared" si="151"/>
        <v/>
      </c>
      <c r="M9707" s="191" t="e">
        <f>VLOOKUP(L9707,'Slope %'!C:D,2,0)</f>
        <v>#N/A</v>
      </c>
    </row>
    <row r="9708" spans="11:13" x14ac:dyDescent="0.25">
      <c r="K9708" s="191"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0</v>
      </c>
      <c r="L9708" s="192" t="str">
        <f t="shared" si="151"/>
        <v/>
      </c>
      <c r="M9708" s="191" t="e">
        <f>VLOOKUP(L9708,'Slope %'!C:D,2,0)</f>
        <v>#N/A</v>
      </c>
    </row>
    <row r="9709" spans="11:13" x14ac:dyDescent="0.25">
      <c r="K9709" s="191"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0</v>
      </c>
      <c r="L9709" s="192" t="str">
        <f t="shared" si="151"/>
        <v/>
      </c>
      <c r="M9709" s="191" t="e">
        <f>VLOOKUP(L9709,'Slope %'!C:D,2,0)</f>
        <v>#N/A</v>
      </c>
    </row>
    <row r="9710" spans="11:13" x14ac:dyDescent="0.25">
      <c r="K9710" s="191"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0</v>
      </c>
      <c r="L9710" s="192" t="str">
        <f t="shared" si="151"/>
        <v/>
      </c>
      <c r="M9710" s="191" t="e">
        <f>VLOOKUP(L9710,'Slope %'!C:D,2,0)</f>
        <v>#N/A</v>
      </c>
    </row>
    <row r="9711" spans="11:13" x14ac:dyDescent="0.25">
      <c r="K9711" s="191"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0</v>
      </c>
      <c r="L9711" s="192" t="str">
        <f t="shared" si="151"/>
        <v/>
      </c>
      <c r="M9711" s="191" t="e">
        <f>VLOOKUP(L9711,'Slope %'!C:D,2,0)</f>
        <v>#N/A</v>
      </c>
    </row>
    <row r="9712" spans="11:13" x14ac:dyDescent="0.25">
      <c r="K9712" s="191"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0</v>
      </c>
      <c r="L9712" s="192" t="str">
        <f t="shared" si="151"/>
        <v/>
      </c>
      <c r="M9712" s="191" t="e">
        <f>VLOOKUP(L9712,'Slope %'!C:D,2,0)</f>
        <v>#N/A</v>
      </c>
    </row>
    <row r="9713" spans="11:13" x14ac:dyDescent="0.25">
      <c r="K9713" s="191"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0</v>
      </c>
      <c r="L9713" s="192" t="str">
        <f t="shared" si="151"/>
        <v/>
      </c>
      <c r="M9713" s="191" t="e">
        <f>VLOOKUP(L9713,'Slope %'!C:D,2,0)</f>
        <v>#N/A</v>
      </c>
    </row>
    <row r="9714" spans="11:13" x14ac:dyDescent="0.25">
      <c r="K9714" s="191"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0</v>
      </c>
      <c r="L9714" s="192" t="str">
        <f t="shared" si="151"/>
        <v/>
      </c>
      <c r="M9714" s="191" t="e">
        <f>VLOOKUP(L9714,'Slope %'!C:D,2,0)</f>
        <v>#N/A</v>
      </c>
    </row>
    <row r="9715" spans="11:13" x14ac:dyDescent="0.25">
      <c r="K9715" s="191"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0</v>
      </c>
      <c r="L9715" s="192" t="str">
        <f t="shared" si="151"/>
        <v/>
      </c>
      <c r="M9715" s="191" t="e">
        <f>VLOOKUP(L9715,'Slope %'!C:D,2,0)</f>
        <v>#N/A</v>
      </c>
    </row>
    <row r="9716" spans="11:13" x14ac:dyDescent="0.25">
      <c r="K9716" s="191"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0</v>
      </c>
      <c r="L9716" s="192" t="str">
        <f t="shared" si="151"/>
        <v/>
      </c>
      <c r="M9716" s="191" t="e">
        <f>VLOOKUP(L9716,'Slope %'!C:D,2,0)</f>
        <v>#N/A</v>
      </c>
    </row>
    <row r="9717" spans="11:13" x14ac:dyDescent="0.25">
      <c r="K9717" s="191"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0</v>
      </c>
      <c r="L9717" s="192" t="str">
        <f t="shared" si="151"/>
        <v/>
      </c>
      <c r="M9717" s="191" t="e">
        <f>VLOOKUP(L9717,'Slope %'!C:D,2,0)</f>
        <v>#N/A</v>
      </c>
    </row>
    <row r="9718" spans="11:13" x14ac:dyDescent="0.25">
      <c r="K9718" s="191"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0</v>
      </c>
      <c r="L9718" s="192" t="str">
        <f t="shared" si="151"/>
        <v/>
      </c>
      <c r="M9718" s="191" t="e">
        <f>VLOOKUP(L9718,'Slope %'!C:D,2,0)</f>
        <v>#N/A</v>
      </c>
    </row>
    <row r="9719" spans="11:13" x14ac:dyDescent="0.25">
      <c r="K9719" s="191"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0</v>
      </c>
      <c r="L9719" s="192" t="str">
        <f t="shared" si="151"/>
        <v/>
      </c>
      <c r="M9719" s="191" t="e">
        <f>VLOOKUP(L9719,'Slope %'!C:D,2,0)</f>
        <v>#N/A</v>
      </c>
    </row>
    <row r="9720" spans="11:13" x14ac:dyDescent="0.25">
      <c r="K9720" s="191"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0</v>
      </c>
      <c r="L9720" s="192" t="str">
        <f t="shared" si="151"/>
        <v/>
      </c>
      <c r="M9720" s="191" t="e">
        <f>VLOOKUP(L9720,'Slope %'!C:D,2,0)</f>
        <v>#N/A</v>
      </c>
    </row>
    <row r="9721" spans="11:13" x14ac:dyDescent="0.25">
      <c r="K9721" s="191"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0</v>
      </c>
      <c r="L9721" s="192" t="str">
        <f t="shared" si="151"/>
        <v/>
      </c>
      <c r="M9721" s="191" t="e">
        <f>VLOOKUP(L9721,'Slope %'!C:D,2,0)</f>
        <v>#N/A</v>
      </c>
    </row>
    <row r="9722" spans="11:13" x14ac:dyDescent="0.25">
      <c r="K9722" s="191"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0</v>
      </c>
      <c r="L9722" s="192" t="str">
        <f t="shared" si="151"/>
        <v/>
      </c>
      <c r="M9722" s="191" t="e">
        <f>VLOOKUP(L9722,'Slope %'!C:D,2,0)</f>
        <v>#N/A</v>
      </c>
    </row>
    <row r="9723" spans="11:13" x14ac:dyDescent="0.25">
      <c r="K9723" s="191"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0</v>
      </c>
      <c r="L9723" s="192" t="str">
        <f t="shared" si="151"/>
        <v/>
      </c>
      <c r="M9723" s="191" t="e">
        <f>VLOOKUP(L9723,'Slope %'!C:D,2,0)</f>
        <v>#N/A</v>
      </c>
    </row>
    <row r="9724" spans="11:13" x14ac:dyDescent="0.25">
      <c r="K9724" s="191"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0</v>
      </c>
      <c r="L9724" s="192" t="str">
        <f t="shared" si="151"/>
        <v/>
      </c>
      <c r="M9724" s="191" t="e">
        <f>VLOOKUP(L9724,'Slope %'!C:D,2,0)</f>
        <v>#N/A</v>
      </c>
    </row>
    <row r="9725" spans="11:13" x14ac:dyDescent="0.25">
      <c r="K9725" s="191"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0</v>
      </c>
      <c r="L9725" s="192" t="str">
        <f t="shared" si="151"/>
        <v/>
      </c>
      <c r="M9725" s="191" t="e">
        <f>VLOOKUP(L9725,'Slope %'!C:D,2,0)</f>
        <v>#N/A</v>
      </c>
    </row>
    <row r="9726" spans="11:13" x14ac:dyDescent="0.25">
      <c r="K9726" s="191"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0</v>
      </c>
      <c r="L9726" s="192" t="str">
        <f t="shared" si="151"/>
        <v/>
      </c>
      <c r="M9726" s="191" t="e">
        <f>VLOOKUP(L9726,'Slope %'!C:D,2,0)</f>
        <v>#N/A</v>
      </c>
    </row>
    <row r="9727" spans="11:13" x14ac:dyDescent="0.25">
      <c r="K9727" s="191"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0</v>
      </c>
      <c r="L9727" s="192" t="str">
        <f t="shared" si="151"/>
        <v/>
      </c>
      <c r="M9727" s="191" t="e">
        <f>VLOOKUP(L9727,'Slope %'!C:D,2,0)</f>
        <v>#N/A</v>
      </c>
    </row>
    <row r="9728" spans="11:13" x14ac:dyDescent="0.25">
      <c r="K9728" s="191"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0</v>
      </c>
      <c r="L9728" s="192" t="str">
        <f t="shared" si="151"/>
        <v/>
      </c>
      <c r="M9728" s="191" t="e">
        <f>VLOOKUP(L9728,'Slope %'!C:D,2,0)</f>
        <v>#N/A</v>
      </c>
    </row>
    <row r="9729" spans="11:13" x14ac:dyDescent="0.25">
      <c r="K9729" s="191"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0</v>
      </c>
      <c r="L9729" s="192" t="str">
        <f t="shared" si="151"/>
        <v/>
      </c>
      <c r="M9729" s="191" t="e">
        <f>VLOOKUP(L9729,'Slope %'!C:D,2,0)</f>
        <v>#N/A</v>
      </c>
    </row>
    <row r="9730" spans="11:13" x14ac:dyDescent="0.25">
      <c r="K9730" s="191"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0</v>
      </c>
      <c r="L9730" s="192" t="str">
        <f t="shared" si="151"/>
        <v/>
      </c>
      <c r="M9730" s="191" t="e">
        <f>VLOOKUP(L9730,'Slope %'!C:D,2,0)</f>
        <v>#N/A</v>
      </c>
    </row>
    <row r="9731" spans="11:13" x14ac:dyDescent="0.25">
      <c r="K9731" s="191"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0</v>
      </c>
      <c r="L9731" s="192" t="str">
        <f t="shared" ref="L9731:L9794" si="152">(_xlfn.CONCAT(C9731,E9731))</f>
        <v/>
      </c>
      <c r="M9731" s="191" t="e">
        <f>VLOOKUP(L9731,'Slope %'!C:D,2,0)</f>
        <v>#N/A</v>
      </c>
    </row>
    <row r="9732" spans="11:13" x14ac:dyDescent="0.25">
      <c r="K9732" s="191"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0</v>
      </c>
      <c r="L9732" s="192" t="str">
        <f t="shared" si="152"/>
        <v/>
      </c>
      <c r="M9732" s="191" t="e">
        <f>VLOOKUP(L9732,'Slope %'!C:D,2,0)</f>
        <v>#N/A</v>
      </c>
    </row>
    <row r="9733" spans="11:13" x14ac:dyDescent="0.25">
      <c r="K9733" s="191"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0</v>
      </c>
      <c r="L9733" s="192" t="str">
        <f t="shared" si="152"/>
        <v/>
      </c>
      <c r="M9733" s="191" t="e">
        <f>VLOOKUP(L9733,'Slope %'!C:D,2,0)</f>
        <v>#N/A</v>
      </c>
    </row>
    <row r="9734" spans="11:13" x14ac:dyDescent="0.25">
      <c r="K9734" s="191"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0</v>
      </c>
      <c r="L9734" s="192" t="str">
        <f t="shared" si="152"/>
        <v/>
      </c>
      <c r="M9734" s="191" t="e">
        <f>VLOOKUP(L9734,'Slope %'!C:D,2,0)</f>
        <v>#N/A</v>
      </c>
    </row>
    <row r="9735" spans="11:13" x14ac:dyDescent="0.25">
      <c r="K9735" s="191"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0</v>
      </c>
      <c r="L9735" s="192" t="str">
        <f t="shared" si="152"/>
        <v/>
      </c>
      <c r="M9735" s="191" t="e">
        <f>VLOOKUP(L9735,'Slope %'!C:D,2,0)</f>
        <v>#N/A</v>
      </c>
    </row>
    <row r="9736" spans="11:13" x14ac:dyDescent="0.25">
      <c r="K9736" s="191"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0</v>
      </c>
      <c r="L9736" s="192" t="str">
        <f t="shared" si="152"/>
        <v/>
      </c>
      <c r="M9736" s="191" t="e">
        <f>VLOOKUP(L9736,'Slope %'!C:D,2,0)</f>
        <v>#N/A</v>
      </c>
    </row>
    <row r="9737" spans="11:13" x14ac:dyDescent="0.25">
      <c r="K9737" s="191"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0</v>
      </c>
      <c r="L9737" s="192" t="str">
        <f t="shared" si="152"/>
        <v/>
      </c>
      <c r="M9737" s="191" t="e">
        <f>VLOOKUP(L9737,'Slope %'!C:D,2,0)</f>
        <v>#N/A</v>
      </c>
    </row>
    <row r="9738" spans="11:13" x14ac:dyDescent="0.25">
      <c r="K9738" s="191"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0</v>
      </c>
      <c r="L9738" s="192" t="str">
        <f t="shared" si="152"/>
        <v/>
      </c>
      <c r="M9738" s="191" t="e">
        <f>VLOOKUP(L9738,'Slope %'!C:D,2,0)</f>
        <v>#N/A</v>
      </c>
    </row>
    <row r="9739" spans="11:13" x14ac:dyDescent="0.25">
      <c r="K9739" s="191"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0</v>
      </c>
      <c r="L9739" s="192" t="str">
        <f t="shared" si="152"/>
        <v/>
      </c>
      <c r="M9739" s="191" t="e">
        <f>VLOOKUP(L9739,'Slope %'!C:D,2,0)</f>
        <v>#N/A</v>
      </c>
    </row>
    <row r="9740" spans="11:13" x14ac:dyDescent="0.25">
      <c r="K9740" s="191"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0</v>
      </c>
      <c r="L9740" s="192" t="str">
        <f t="shared" si="152"/>
        <v/>
      </c>
      <c r="M9740" s="191" t="e">
        <f>VLOOKUP(L9740,'Slope %'!C:D,2,0)</f>
        <v>#N/A</v>
      </c>
    </row>
    <row r="9741" spans="11:13" x14ac:dyDescent="0.25">
      <c r="K9741" s="191"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0</v>
      </c>
      <c r="L9741" s="192" t="str">
        <f t="shared" si="152"/>
        <v/>
      </c>
      <c r="M9741" s="191" t="e">
        <f>VLOOKUP(L9741,'Slope %'!C:D,2,0)</f>
        <v>#N/A</v>
      </c>
    </row>
    <row r="9742" spans="11:13" x14ac:dyDescent="0.25">
      <c r="K9742" s="191"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0</v>
      </c>
      <c r="L9742" s="192" t="str">
        <f t="shared" si="152"/>
        <v/>
      </c>
      <c r="M9742" s="191" t="e">
        <f>VLOOKUP(L9742,'Slope %'!C:D,2,0)</f>
        <v>#N/A</v>
      </c>
    </row>
    <row r="9743" spans="11:13" x14ac:dyDescent="0.25">
      <c r="K9743" s="191"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0</v>
      </c>
      <c r="L9743" s="192" t="str">
        <f t="shared" si="152"/>
        <v/>
      </c>
      <c r="M9743" s="191" t="e">
        <f>VLOOKUP(L9743,'Slope %'!C:D,2,0)</f>
        <v>#N/A</v>
      </c>
    </row>
    <row r="9744" spans="11:13" x14ac:dyDescent="0.25">
      <c r="K9744" s="191"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0</v>
      </c>
      <c r="L9744" s="192" t="str">
        <f t="shared" si="152"/>
        <v/>
      </c>
      <c r="M9744" s="191" t="e">
        <f>VLOOKUP(L9744,'Slope %'!C:D,2,0)</f>
        <v>#N/A</v>
      </c>
    </row>
    <row r="9745" spans="11:13" x14ac:dyDescent="0.25">
      <c r="K9745" s="191"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0</v>
      </c>
      <c r="L9745" s="192" t="str">
        <f t="shared" si="152"/>
        <v/>
      </c>
      <c r="M9745" s="191" t="e">
        <f>VLOOKUP(L9745,'Slope %'!C:D,2,0)</f>
        <v>#N/A</v>
      </c>
    </row>
    <row r="9746" spans="11:13" x14ac:dyDescent="0.25">
      <c r="K9746" s="191"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0</v>
      </c>
      <c r="L9746" s="192" t="str">
        <f t="shared" si="152"/>
        <v/>
      </c>
      <c r="M9746" s="191" t="e">
        <f>VLOOKUP(L9746,'Slope %'!C:D,2,0)</f>
        <v>#N/A</v>
      </c>
    </row>
    <row r="9747" spans="11:13" x14ac:dyDescent="0.25">
      <c r="K9747" s="191"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0</v>
      </c>
      <c r="L9747" s="192" t="str">
        <f t="shared" si="152"/>
        <v/>
      </c>
      <c r="M9747" s="191" t="e">
        <f>VLOOKUP(L9747,'Slope %'!C:D,2,0)</f>
        <v>#N/A</v>
      </c>
    </row>
    <row r="9748" spans="11:13" x14ac:dyDescent="0.25">
      <c r="K9748" s="191"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0</v>
      </c>
      <c r="L9748" s="192" t="str">
        <f t="shared" si="152"/>
        <v/>
      </c>
      <c r="M9748" s="191" t="e">
        <f>VLOOKUP(L9748,'Slope %'!C:D,2,0)</f>
        <v>#N/A</v>
      </c>
    </row>
    <row r="9749" spans="11:13" x14ac:dyDescent="0.25">
      <c r="K9749" s="191"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0</v>
      </c>
      <c r="L9749" s="192" t="str">
        <f t="shared" si="152"/>
        <v/>
      </c>
      <c r="M9749" s="191" t="e">
        <f>VLOOKUP(L9749,'Slope %'!C:D,2,0)</f>
        <v>#N/A</v>
      </c>
    </row>
    <row r="9750" spans="11:13" x14ac:dyDescent="0.25">
      <c r="K9750" s="191"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0</v>
      </c>
      <c r="L9750" s="192" t="str">
        <f t="shared" si="152"/>
        <v/>
      </c>
      <c r="M9750" s="191" t="e">
        <f>VLOOKUP(L9750,'Slope %'!C:D,2,0)</f>
        <v>#N/A</v>
      </c>
    </row>
    <row r="9751" spans="11:13" x14ac:dyDescent="0.25">
      <c r="K9751" s="191"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0</v>
      </c>
      <c r="L9751" s="192" t="str">
        <f t="shared" si="152"/>
        <v/>
      </c>
      <c r="M9751" s="191" t="e">
        <f>VLOOKUP(L9751,'Slope %'!C:D,2,0)</f>
        <v>#N/A</v>
      </c>
    </row>
    <row r="9752" spans="11:13" x14ac:dyDescent="0.25">
      <c r="K9752" s="191"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0</v>
      </c>
      <c r="L9752" s="192" t="str">
        <f t="shared" si="152"/>
        <v/>
      </c>
      <c r="M9752" s="191" t="e">
        <f>VLOOKUP(L9752,'Slope %'!C:D,2,0)</f>
        <v>#N/A</v>
      </c>
    </row>
    <row r="9753" spans="11:13" x14ac:dyDescent="0.25">
      <c r="K9753" s="191"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0</v>
      </c>
      <c r="L9753" s="192" t="str">
        <f t="shared" si="152"/>
        <v/>
      </c>
      <c r="M9753" s="191" t="e">
        <f>VLOOKUP(L9753,'Slope %'!C:D,2,0)</f>
        <v>#N/A</v>
      </c>
    </row>
    <row r="9754" spans="11:13" x14ac:dyDescent="0.25">
      <c r="K9754" s="191"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0</v>
      </c>
      <c r="L9754" s="192" t="str">
        <f t="shared" si="152"/>
        <v/>
      </c>
      <c r="M9754" s="191" t="e">
        <f>VLOOKUP(L9754,'Slope %'!C:D,2,0)</f>
        <v>#N/A</v>
      </c>
    </row>
    <row r="9755" spans="11:13" x14ac:dyDescent="0.25">
      <c r="K9755" s="191"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0</v>
      </c>
      <c r="L9755" s="192" t="str">
        <f t="shared" si="152"/>
        <v/>
      </c>
      <c r="M9755" s="191" t="e">
        <f>VLOOKUP(L9755,'Slope %'!C:D,2,0)</f>
        <v>#N/A</v>
      </c>
    </row>
    <row r="9756" spans="11:13" x14ac:dyDescent="0.25">
      <c r="K9756" s="191"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0</v>
      </c>
      <c r="L9756" s="192" t="str">
        <f t="shared" si="152"/>
        <v/>
      </c>
      <c r="M9756" s="191" t="e">
        <f>VLOOKUP(L9756,'Slope %'!C:D,2,0)</f>
        <v>#N/A</v>
      </c>
    </row>
    <row r="9757" spans="11:13" x14ac:dyDescent="0.25">
      <c r="K9757" s="191"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0</v>
      </c>
      <c r="L9757" s="192" t="str">
        <f t="shared" si="152"/>
        <v/>
      </c>
      <c r="M9757" s="191" t="e">
        <f>VLOOKUP(L9757,'Slope %'!C:D,2,0)</f>
        <v>#N/A</v>
      </c>
    </row>
    <row r="9758" spans="11:13" x14ac:dyDescent="0.25">
      <c r="K9758" s="191"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0</v>
      </c>
      <c r="L9758" s="192" t="str">
        <f t="shared" si="152"/>
        <v/>
      </c>
      <c r="M9758" s="191" t="e">
        <f>VLOOKUP(L9758,'Slope %'!C:D,2,0)</f>
        <v>#N/A</v>
      </c>
    </row>
    <row r="9759" spans="11:13" x14ac:dyDescent="0.25">
      <c r="K9759" s="191"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0</v>
      </c>
      <c r="L9759" s="192" t="str">
        <f t="shared" si="152"/>
        <v/>
      </c>
      <c r="M9759" s="191" t="e">
        <f>VLOOKUP(L9759,'Slope %'!C:D,2,0)</f>
        <v>#N/A</v>
      </c>
    </row>
    <row r="9760" spans="11:13" x14ac:dyDescent="0.25">
      <c r="K9760" s="191"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0</v>
      </c>
      <c r="L9760" s="192" t="str">
        <f t="shared" si="152"/>
        <v/>
      </c>
      <c r="M9760" s="191" t="e">
        <f>VLOOKUP(L9760,'Slope %'!C:D,2,0)</f>
        <v>#N/A</v>
      </c>
    </row>
    <row r="9761" spans="11:13" x14ac:dyDescent="0.25">
      <c r="K9761" s="191"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0</v>
      </c>
      <c r="L9761" s="192" t="str">
        <f t="shared" si="152"/>
        <v/>
      </c>
      <c r="M9761" s="191" t="e">
        <f>VLOOKUP(L9761,'Slope %'!C:D,2,0)</f>
        <v>#N/A</v>
      </c>
    </row>
    <row r="9762" spans="11:13" x14ac:dyDescent="0.25">
      <c r="K9762" s="191"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0</v>
      </c>
      <c r="L9762" s="192" t="str">
        <f t="shared" si="152"/>
        <v/>
      </c>
      <c r="M9762" s="191" t="e">
        <f>VLOOKUP(L9762,'Slope %'!C:D,2,0)</f>
        <v>#N/A</v>
      </c>
    </row>
    <row r="9763" spans="11:13" x14ac:dyDescent="0.25">
      <c r="K9763" s="191"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0</v>
      </c>
      <c r="L9763" s="192" t="str">
        <f t="shared" si="152"/>
        <v/>
      </c>
      <c r="M9763" s="191" t="e">
        <f>VLOOKUP(L9763,'Slope %'!C:D,2,0)</f>
        <v>#N/A</v>
      </c>
    </row>
    <row r="9764" spans="11:13" x14ac:dyDescent="0.25">
      <c r="K9764" s="191"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0</v>
      </c>
      <c r="L9764" s="192" t="str">
        <f t="shared" si="152"/>
        <v/>
      </c>
      <c r="M9764" s="191" t="e">
        <f>VLOOKUP(L9764,'Slope %'!C:D,2,0)</f>
        <v>#N/A</v>
      </c>
    </row>
    <row r="9765" spans="11:13" x14ac:dyDescent="0.25">
      <c r="K9765" s="191"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0</v>
      </c>
      <c r="L9765" s="192" t="str">
        <f t="shared" si="152"/>
        <v/>
      </c>
      <c r="M9765" s="191" t="e">
        <f>VLOOKUP(L9765,'Slope %'!C:D,2,0)</f>
        <v>#N/A</v>
      </c>
    </row>
    <row r="9766" spans="11:13" x14ac:dyDescent="0.25">
      <c r="K9766" s="191"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0</v>
      </c>
      <c r="L9766" s="192" t="str">
        <f t="shared" si="152"/>
        <v/>
      </c>
      <c r="M9766" s="191" t="e">
        <f>VLOOKUP(L9766,'Slope %'!C:D,2,0)</f>
        <v>#N/A</v>
      </c>
    </row>
    <row r="9767" spans="11:13" x14ac:dyDescent="0.25">
      <c r="K9767" s="191"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0</v>
      </c>
      <c r="L9767" s="192" t="str">
        <f t="shared" si="152"/>
        <v/>
      </c>
      <c r="M9767" s="191" t="e">
        <f>VLOOKUP(L9767,'Slope %'!C:D,2,0)</f>
        <v>#N/A</v>
      </c>
    </row>
    <row r="9768" spans="11:13" x14ac:dyDescent="0.25">
      <c r="K9768" s="191"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0</v>
      </c>
      <c r="L9768" s="192" t="str">
        <f t="shared" si="152"/>
        <v/>
      </c>
      <c r="M9768" s="191" t="e">
        <f>VLOOKUP(L9768,'Slope %'!C:D,2,0)</f>
        <v>#N/A</v>
      </c>
    </row>
    <row r="9769" spans="11:13" x14ac:dyDescent="0.25">
      <c r="K9769" s="191"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0</v>
      </c>
      <c r="L9769" s="192" t="str">
        <f t="shared" si="152"/>
        <v/>
      </c>
      <c r="M9769" s="191" t="e">
        <f>VLOOKUP(L9769,'Slope %'!C:D,2,0)</f>
        <v>#N/A</v>
      </c>
    </row>
    <row r="9770" spans="11:13" x14ac:dyDescent="0.25">
      <c r="K9770" s="191"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0</v>
      </c>
      <c r="L9770" s="192" t="str">
        <f t="shared" si="152"/>
        <v/>
      </c>
      <c r="M9770" s="191" t="e">
        <f>VLOOKUP(L9770,'Slope %'!C:D,2,0)</f>
        <v>#N/A</v>
      </c>
    </row>
    <row r="9771" spans="11:13" x14ac:dyDescent="0.25">
      <c r="K9771" s="191"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0</v>
      </c>
      <c r="L9771" s="192" t="str">
        <f t="shared" si="152"/>
        <v/>
      </c>
      <c r="M9771" s="191" t="e">
        <f>VLOOKUP(L9771,'Slope %'!C:D,2,0)</f>
        <v>#N/A</v>
      </c>
    </row>
    <row r="9772" spans="11:13" x14ac:dyDescent="0.25">
      <c r="K9772" s="191"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0</v>
      </c>
      <c r="L9772" s="192" t="str">
        <f t="shared" si="152"/>
        <v/>
      </c>
      <c r="M9772" s="191" t="e">
        <f>VLOOKUP(L9772,'Slope %'!C:D,2,0)</f>
        <v>#N/A</v>
      </c>
    </row>
    <row r="9773" spans="11:13" x14ac:dyDescent="0.25">
      <c r="K9773" s="191"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0</v>
      </c>
      <c r="L9773" s="192" t="str">
        <f t="shared" si="152"/>
        <v/>
      </c>
      <c r="M9773" s="191" t="e">
        <f>VLOOKUP(L9773,'Slope %'!C:D,2,0)</f>
        <v>#N/A</v>
      </c>
    </row>
    <row r="9774" spans="11:13" x14ac:dyDescent="0.25">
      <c r="K9774" s="191"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0</v>
      </c>
      <c r="L9774" s="192" t="str">
        <f t="shared" si="152"/>
        <v/>
      </c>
      <c r="M9774" s="191" t="e">
        <f>VLOOKUP(L9774,'Slope %'!C:D,2,0)</f>
        <v>#N/A</v>
      </c>
    </row>
    <row r="9775" spans="11:13" x14ac:dyDescent="0.25">
      <c r="K9775" s="191"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0</v>
      </c>
      <c r="L9775" s="192" t="str">
        <f t="shared" si="152"/>
        <v/>
      </c>
      <c r="M9775" s="191" t="e">
        <f>VLOOKUP(L9775,'Slope %'!C:D,2,0)</f>
        <v>#N/A</v>
      </c>
    </row>
    <row r="9776" spans="11:13" x14ac:dyDescent="0.25">
      <c r="K9776" s="191"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0</v>
      </c>
      <c r="L9776" s="192" t="str">
        <f t="shared" si="152"/>
        <v/>
      </c>
      <c r="M9776" s="191" t="e">
        <f>VLOOKUP(L9776,'Slope %'!C:D,2,0)</f>
        <v>#N/A</v>
      </c>
    </row>
    <row r="9777" spans="11:13" x14ac:dyDescent="0.25">
      <c r="K9777" s="191"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0</v>
      </c>
      <c r="L9777" s="192" t="str">
        <f t="shared" si="152"/>
        <v/>
      </c>
      <c r="M9777" s="191" t="e">
        <f>VLOOKUP(L9777,'Slope %'!C:D,2,0)</f>
        <v>#N/A</v>
      </c>
    </row>
    <row r="9778" spans="11:13" x14ac:dyDescent="0.25">
      <c r="K9778" s="191"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0</v>
      </c>
      <c r="L9778" s="192" t="str">
        <f t="shared" si="152"/>
        <v/>
      </c>
      <c r="M9778" s="191" t="e">
        <f>VLOOKUP(L9778,'Slope %'!C:D,2,0)</f>
        <v>#N/A</v>
      </c>
    </row>
    <row r="9779" spans="11:13" x14ac:dyDescent="0.25">
      <c r="K9779" s="191"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0</v>
      </c>
      <c r="L9779" s="192" t="str">
        <f t="shared" si="152"/>
        <v/>
      </c>
      <c r="M9779" s="191" t="e">
        <f>VLOOKUP(L9779,'Slope %'!C:D,2,0)</f>
        <v>#N/A</v>
      </c>
    </row>
    <row r="9780" spans="11:13" x14ac:dyDescent="0.25">
      <c r="K9780" s="191"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0</v>
      </c>
      <c r="L9780" s="192" t="str">
        <f t="shared" si="152"/>
        <v/>
      </c>
      <c r="M9780" s="191" t="e">
        <f>VLOOKUP(L9780,'Slope %'!C:D,2,0)</f>
        <v>#N/A</v>
      </c>
    </row>
    <row r="9781" spans="11:13" x14ac:dyDescent="0.25">
      <c r="K9781" s="191"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0</v>
      </c>
      <c r="L9781" s="192" t="str">
        <f t="shared" si="152"/>
        <v/>
      </c>
      <c r="M9781" s="191" t="e">
        <f>VLOOKUP(L9781,'Slope %'!C:D,2,0)</f>
        <v>#N/A</v>
      </c>
    </row>
    <row r="9782" spans="11:13" x14ac:dyDescent="0.25">
      <c r="K9782" s="191"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0</v>
      </c>
      <c r="L9782" s="192" t="str">
        <f t="shared" si="152"/>
        <v/>
      </c>
      <c r="M9782" s="191" t="e">
        <f>VLOOKUP(L9782,'Slope %'!C:D,2,0)</f>
        <v>#N/A</v>
      </c>
    </row>
    <row r="9783" spans="11:13" x14ac:dyDescent="0.25">
      <c r="K9783" s="191"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0</v>
      </c>
      <c r="L9783" s="192" t="str">
        <f t="shared" si="152"/>
        <v/>
      </c>
      <c r="M9783" s="191" t="e">
        <f>VLOOKUP(L9783,'Slope %'!C:D,2,0)</f>
        <v>#N/A</v>
      </c>
    </row>
    <row r="9784" spans="11:13" x14ac:dyDescent="0.25">
      <c r="K9784" s="191"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0</v>
      </c>
      <c r="L9784" s="192" t="str">
        <f t="shared" si="152"/>
        <v/>
      </c>
      <c r="M9784" s="191" t="e">
        <f>VLOOKUP(L9784,'Slope %'!C:D,2,0)</f>
        <v>#N/A</v>
      </c>
    </row>
    <row r="9785" spans="11:13" x14ac:dyDescent="0.25">
      <c r="K9785" s="191"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0</v>
      </c>
      <c r="L9785" s="192" t="str">
        <f t="shared" si="152"/>
        <v/>
      </c>
      <c r="M9785" s="191" t="e">
        <f>VLOOKUP(L9785,'Slope %'!C:D,2,0)</f>
        <v>#N/A</v>
      </c>
    </row>
    <row r="9786" spans="11:13" x14ac:dyDescent="0.25">
      <c r="K9786" s="191"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0</v>
      </c>
      <c r="L9786" s="192" t="str">
        <f t="shared" si="152"/>
        <v/>
      </c>
      <c r="M9786" s="191" t="e">
        <f>VLOOKUP(L9786,'Slope %'!C:D,2,0)</f>
        <v>#N/A</v>
      </c>
    </row>
    <row r="9787" spans="11:13" x14ac:dyDescent="0.25">
      <c r="K9787" s="191"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0</v>
      </c>
      <c r="L9787" s="192" t="str">
        <f t="shared" si="152"/>
        <v/>
      </c>
      <c r="M9787" s="191" t="e">
        <f>VLOOKUP(L9787,'Slope %'!C:D,2,0)</f>
        <v>#N/A</v>
      </c>
    </row>
    <row r="9788" spans="11:13" x14ac:dyDescent="0.25">
      <c r="K9788" s="191"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0</v>
      </c>
      <c r="L9788" s="192" t="str">
        <f t="shared" si="152"/>
        <v/>
      </c>
      <c r="M9788" s="191" t="e">
        <f>VLOOKUP(L9788,'Slope %'!C:D,2,0)</f>
        <v>#N/A</v>
      </c>
    </row>
    <row r="9789" spans="11:13" x14ac:dyDescent="0.25">
      <c r="K9789" s="191"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0</v>
      </c>
      <c r="L9789" s="192" t="str">
        <f t="shared" si="152"/>
        <v/>
      </c>
      <c r="M9789" s="191" t="e">
        <f>VLOOKUP(L9789,'Slope %'!C:D,2,0)</f>
        <v>#N/A</v>
      </c>
    </row>
    <row r="9790" spans="11:13" x14ac:dyDescent="0.25">
      <c r="K9790" s="191"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0</v>
      </c>
      <c r="L9790" s="192" t="str">
        <f t="shared" si="152"/>
        <v/>
      </c>
      <c r="M9790" s="191" t="e">
        <f>VLOOKUP(L9790,'Slope %'!C:D,2,0)</f>
        <v>#N/A</v>
      </c>
    </row>
    <row r="9791" spans="11:13" x14ac:dyDescent="0.25">
      <c r="K9791" s="191"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0</v>
      </c>
      <c r="L9791" s="192" t="str">
        <f t="shared" si="152"/>
        <v/>
      </c>
      <c r="M9791" s="191" t="e">
        <f>VLOOKUP(L9791,'Slope %'!C:D,2,0)</f>
        <v>#N/A</v>
      </c>
    </row>
    <row r="9792" spans="11:13" x14ac:dyDescent="0.25">
      <c r="K9792" s="191"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0</v>
      </c>
      <c r="L9792" s="192" t="str">
        <f t="shared" si="152"/>
        <v/>
      </c>
      <c r="M9792" s="191" t="e">
        <f>VLOOKUP(L9792,'Slope %'!C:D,2,0)</f>
        <v>#N/A</v>
      </c>
    </row>
    <row r="9793" spans="11:13" x14ac:dyDescent="0.25">
      <c r="K9793" s="191"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0</v>
      </c>
      <c r="L9793" s="192" t="str">
        <f t="shared" si="152"/>
        <v/>
      </c>
      <c r="M9793" s="191" t="e">
        <f>VLOOKUP(L9793,'Slope %'!C:D,2,0)</f>
        <v>#N/A</v>
      </c>
    </row>
    <row r="9794" spans="11:13" x14ac:dyDescent="0.25">
      <c r="K9794" s="191"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0</v>
      </c>
      <c r="L9794" s="192" t="str">
        <f t="shared" si="152"/>
        <v/>
      </c>
      <c r="M9794" s="191" t="e">
        <f>VLOOKUP(L9794,'Slope %'!C:D,2,0)</f>
        <v>#N/A</v>
      </c>
    </row>
    <row r="9795" spans="11:13" x14ac:dyDescent="0.25">
      <c r="K9795" s="191"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0</v>
      </c>
      <c r="L9795" s="192" t="str">
        <f t="shared" ref="L9795:L9858" si="153">(_xlfn.CONCAT(C9795,E9795))</f>
        <v/>
      </c>
      <c r="M9795" s="191" t="e">
        <f>VLOOKUP(L9795,'Slope %'!C:D,2,0)</f>
        <v>#N/A</v>
      </c>
    </row>
    <row r="9796" spans="11:13" x14ac:dyDescent="0.25">
      <c r="K9796" s="191"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0</v>
      </c>
      <c r="L9796" s="192" t="str">
        <f t="shared" si="153"/>
        <v/>
      </c>
      <c r="M9796" s="191" t="e">
        <f>VLOOKUP(L9796,'Slope %'!C:D,2,0)</f>
        <v>#N/A</v>
      </c>
    </row>
    <row r="9797" spans="11:13" x14ac:dyDescent="0.25">
      <c r="K9797" s="191"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0</v>
      </c>
      <c r="L9797" s="192" t="str">
        <f t="shared" si="153"/>
        <v/>
      </c>
      <c r="M9797" s="191" t="e">
        <f>VLOOKUP(L9797,'Slope %'!C:D,2,0)</f>
        <v>#N/A</v>
      </c>
    </row>
    <row r="9798" spans="11:13" x14ac:dyDescent="0.25">
      <c r="K9798" s="191"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0</v>
      </c>
      <c r="L9798" s="192" t="str">
        <f t="shared" si="153"/>
        <v/>
      </c>
      <c r="M9798" s="191" t="e">
        <f>VLOOKUP(L9798,'Slope %'!C:D,2,0)</f>
        <v>#N/A</v>
      </c>
    </row>
    <row r="9799" spans="11:13" x14ac:dyDescent="0.25">
      <c r="K9799" s="191"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0</v>
      </c>
      <c r="L9799" s="192" t="str">
        <f t="shared" si="153"/>
        <v/>
      </c>
      <c r="M9799" s="191" t="e">
        <f>VLOOKUP(L9799,'Slope %'!C:D,2,0)</f>
        <v>#N/A</v>
      </c>
    </row>
    <row r="9800" spans="11:13" x14ac:dyDescent="0.25">
      <c r="K9800" s="191"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0</v>
      </c>
      <c r="L9800" s="192" t="str">
        <f t="shared" si="153"/>
        <v/>
      </c>
      <c r="M9800" s="191" t="e">
        <f>VLOOKUP(L9800,'Slope %'!C:D,2,0)</f>
        <v>#N/A</v>
      </c>
    </row>
    <row r="9801" spans="11:13" x14ac:dyDescent="0.25">
      <c r="K9801" s="191"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0</v>
      </c>
      <c r="L9801" s="192" t="str">
        <f t="shared" si="153"/>
        <v/>
      </c>
      <c r="M9801" s="191" t="e">
        <f>VLOOKUP(L9801,'Slope %'!C:D,2,0)</f>
        <v>#N/A</v>
      </c>
    </row>
    <row r="9802" spans="11:13" x14ac:dyDescent="0.25">
      <c r="K9802" s="191"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0</v>
      </c>
      <c r="L9802" s="192" t="str">
        <f t="shared" si="153"/>
        <v/>
      </c>
      <c r="M9802" s="191" t="e">
        <f>VLOOKUP(L9802,'Slope %'!C:D,2,0)</f>
        <v>#N/A</v>
      </c>
    </row>
    <row r="9803" spans="11:13" x14ac:dyDescent="0.25">
      <c r="K9803" s="191"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0</v>
      </c>
      <c r="L9803" s="192" t="str">
        <f t="shared" si="153"/>
        <v/>
      </c>
      <c r="M9803" s="191" t="e">
        <f>VLOOKUP(L9803,'Slope %'!C:D,2,0)</f>
        <v>#N/A</v>
      </c>
    </row>
    <row r="9804" spans="11:13" x14ac:dyDescent="0.25">
      <c r="K9804" s="191"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0</v>
      </c>
      <c r="L9804" s="192" t="str">
        <f t="shared" si="153"/>
        <v/>
      </c>
      <c r="M9804" s="191" t="e">
        <f>VLOOKUP(L9804,'Slope %'!C:D,2,0)</f>
        <v>#N/A</v>
      </c>
    </row>
    <row r="9805" spans="11:13" x14ac:dyDescent="0.25">
      <c r="K9805" s="191"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0</v>
      </c>
      <c r="L9805" s="192" t="str">
        <f t="shared" si="153"/>
        <v/>
      </c>
      <c r="M9805" s="191" t="e">
        <f>VLOOKUP(L9805,'Slope %'!C:D,2,0)</f>
        <v>#N/A</v>
      </c>
    </row>
    <row r="9806" spans="11:13" x14ac:dyDescent="0.25">
      <c r="K9806" s="191"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0</v>
      </c>
      <c r="L9806" s="192" t="str">
        <f t="shared" si="153"/>
        <v/>
      </c>
      <c r="M9806" s="191" t="e">
        <f>VLOOKUP(L9806,'Slope %'!C:D,2,0)</f>
        <v>#N/A</v>
      </c>
    </row>
    <row r="9807" spans="11:13" x14ac:dyDescent="0.25">
      <c r="K9807" s="191"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0</v>
      </c>
      <c r="L9807" s="192" t="str">
        <f t="shared" si="153"/>
        <v/>
      </c>
      <c r="M9807" s="191" t="e">
        <f>VLOOKUP(L9807,'Slope %'!C:D,2,0)</f>
        <v>#N/A</v>
      </c>
    </row>
    <row r="9808" spans="11:13" x14ac:dyDescent="0.25">
      <c r="K9808" s="191"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0</v>
      </c>
      <c r="L9808" s="192" t="str">
        <f t="shared" si="153"/>
        <v/>
      </c>
      <c r="M9808" s="191" t="e">
        <f>VLOOKUP(L9808,'Slope %'!C:D,2,0)</f>
        <v>#N/A</v>
      </c>
    </row>
    <row r="9809" spans="11:13" x14ac:dyDescent="0.25">
      <c r="K9809" s="191"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0</v>
      </c>
      <c r="L9809" s="192" t="str">
        <f t="shared" si="153"/>
        <v/>
      </c>
      <c r="M9809" s="191" t="e">
        <f>VLOOKUP(L9809,'Slope %'!C:D,2,0)</f>
        <v>#N/A</v>
      </c>
    </row>
    <row r="9810" spans="11:13" x14ac:dyDescent="0.25">
      <c r="K9810" s="191"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0</v>
      </c>
      <c r="L9810" s="192" t="str">
        <f t="shared" si="153"/>
        <v/>
      </c>
      <c r="M9810" s="191" t="e">
        <f>VLOOKUP(L9810,'Slope %'!C:D,2,0)</f>
        <v>#N/A</v>
      </c>
    </row>
    <row r="9811" spans="11:13" x14ac:dyDescent="0.25">
      <c r="K9811" s="191"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0</v>
      </c>
      <c r="L9811" s="192" t="str">
        <f t="shared" si="153"/>
        <v/>
      </c>
      <c r="M9811" s="191" t="e">
        <f>VLOOKUP(L9811,'Slope %'!C:D,2,0)</f>
        <v>#N/A</v>
      </c>
    </row>
    <row r="9812" spans="11:13" x14ac:dyDescent="0.25">
      <c r="K9812" s="191"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0</v>
      </c>
      <c r="L9812" s="192" t="str">
        <f t="shared" si="153"/>
        <v/>
      </c>
      <c r="M9812" s="191" t="e">
        <f>VLOOKUP(L9812,'Slope %'!C:D,2,0)</f>
        <v>#N/A</v>
      </c>
    </row>
    <row r="9813" spans="11:13" x14ac:dyDescent="0.25">
      <c r="K9813" s="191"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0</v>
      </c>
      <c r="L9813" s="192" t="str">
        <f t="shared" si="153"/>
        <v/>
      </c>
      <c r="M9813" s="191" t="e">
        <f>VLOOKUP(L9813,'Slope %'!C:D,2,0)</f>
        <v>#N/A</v>
      </c>
    </row>
    <row r="9814" spans="11:13" x14ac:dyDescent="0.25">
      <c r="K9814" s="191"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0</v>
      </c>
      <c r="L9814" s="192" t="str">
        <f t="shared" si="153"/>
        <v/>
      </c>
      <c r="M9814" s="191" t="e">
        <f>VLOOKUP(L9814,'Slope %'!C:D,2,0)</f>
        <v>#N/A</v>
      </c>
    </row>
    <row r="9815" spans="11:13" x14ac:dyDescent="0.25">
      <c r="K9815" s="191"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0</v>
      </c>
      <c r="L9815" s="192" t="str">
        <f t="shared" si="153"/>
        <v/>
      </c>
      <c r="M9815" s="191" t="e">
        <f>VLOOKUP(L9815,'Slope %'!C:D,2,0)</f>
        <v>#N/A</v>
      </c>
    </row>
    <row r="9816" spans="11:13" x14ac:dyDescent="0.25">
      <c r="K9816" s="191"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0</v>
      </c>
      <c r="L9816" s="192" t="str">
        <f t="shared" si="153"/>
        <v/>
      </c>
      <c r="M9816" s="191" t="e">
        <f>VLOOKUP(L9816,'Slope %'!C:D,2,0)</f>
        <v>#N/A</v>
      </c>
    </row>
    <row r="9817" spans="11:13" x14ac:dyDescent="0.25">
      <c r="K9817" s="191"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0</v>
      </c>
      <c r="L9817" s="192" t="str">
        <f t="shared" si="153"/>
        <v/>
      </c>
      <c r="M9817" s="191" t="e">
        <f>VLOOKUP(L9817,'Slope %'!C:D,2,0)</f>
        <v>#N/A</v>
      </c>
    </row>
    <row r="9818" spans="11:13" x14ac:dyDescent="0.25">
      <c r="K9818" s="191"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0</v>
      </c>
      <c r="L9818" s="192" t="str">
        <f t="shared" si="153"/>
        <v/>
      </c>
      <c r="M9818" s="191" t="e">
        <f>VLOOKUP(L9818,'Slope %'!C:D,2,0)</f>
        <v>#N/A</v>
      </c>
    </row>
    <row r="9819" spans="11:13" x14ac:dyDescent="0.25">
      <c r="K9819" s="191"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0</v>
      </c>
      <c r="L9819" s="192" t="str">
        <f t="shared" si="153"/>
        <v/>
      </c>
      <c r="M9819" s="191" t="e">
        <f>VLOOKUP(L9819,'Slope %'!C:D,2,0)</f>
        <v>#N/A</v>
      </c>
    </row>
    <row r="9820" spans="11:13" x14ac:dyDescent="0.25">
      <c r="K9820" s="191"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0</v>
      </c>
      <c r="L9820" s="192" t="str">
        <f t="shared" si="153"/>
        <v/>
      </c>
      <c r="M9820" s="191" t="e">
        <f>VLOOKUP(L9820,'Slope %'!C:D,2,0)</f>
        <v>#N/A</v>
      </c>
    </row>
    <row r="9821" spans="11:13" x14ac:dyDescent="0.25">
      <c r="K9821" s="191"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0</v>
      </c>
      <c r="L9821" s="192" t="str">
        <f t="shared" si="153"/>
        <v/>
      </c>
      <c r="M9821" s="191" t="e">
        <f>VLOOKUP(L9821,'Slope %'!C:D,2,0)</f>
        <v>#N/A</v>
      </c>
    </row>
    <row r="9822" spans="11:13" x14ac:dyDescent="0.25">
      <c r="K9822" s="191"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0</v>
      </c>
      <c r="L9822" s="192" t="str">
        <f t="shared" si="153"/>
        <v/>
      </c>
      <c r="M9822" s="191" t="e">
        <f>VLOOKUP(L9822,'Slope %'!C:D,2,0)</f>
        <v>#N/A</v>
      </c>
    </row>
    <row r="9823" spans="11:13" x14ac:dyDescent="0.25">
      <c r="K9823" s="191"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0</v>
      </c>
      <c r="L9823" s="192" t="str">
        <f t="shared" si="153"/>
        <v/>
      </c>
      <c r="M9823" s="191" t="e">
        <f>VLOOKUP(L9823,'Slope %'!C:D,2,0)</f>
        <v>#N/A</v>
      </c>
    </row>
    <row r="9824" spans="11:13" x14ac:dyDescent="0.25">
      <c r="K9824" s="191"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0</v>
      </c>
      <c r="L9824" s="192" t="str">
        <f t="shared" si="153"/>
        <v/>
      </c>
      <c r="M9824" s="191" t="e">
        <f>VLOOKUP(L9824,'Slope %'!C:D,2,0)</f>
        <v>#N/A</v>
      </c>
    </row>
    <row r="9825" spans="11:13" x14ac:dyDescent="0.25">
      <c r="K9825" s="191"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0</v>
      </c>
      <c r="L9825" s="192" t="str">
        <f t="shared" si="153"/>
        <v/>
      </c>
      <c r="M9825" s="191" t="e">
        <f>VLOOKUP(L9825,'Slope %'!C:D,2,0)</f>
        <v>#N/A</v>
      </c>
    </row>
    <row r="9826" spans="11:13" x14ac:dyDescent="0.25">
      <c r="K9826" s="191"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0</v>
      </c>
      <c r="L9826" s="192" t="str">
        <f t="shared" si="153"/>
        <v/>
      </c>
      <c r="M9826" s="191" t="e">
        <f>VLOOKUP(L9826,'Slope %'!C:D,2,0)</f>
        <v>#N/A</v>
      </c>
    </row>
    <row r="9827" spans="11:13" x14ac:dyDescent="0.25">
      <c r="K9827" s="191"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0</v>
      </c>
      <c r="L9827" s="192" t="str">
        <f t="shared" si="153"/>
        <v/>
      </c>
      <c r="M9827" s="191" t="e">
        <f>VLOOKUP(L9827,'Slope %'!C:D,2,0)</f>
        <v>#N/A</v>
      </c>
    </row>
    <row r="9828" spans="11:13" x14ac:dyDescent="0.25">
      <c r="K9828" s="191"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0</v>
      </c>
      <c r="L9828" s="192" t="str">
        <f t="shared" si="153"/>
        <v/>
      </c>
      <c r="M9828" s="191" t="e">
        <f>VLOOKUP(L9828,'Slope %'!C:D,2,0)</f>
        <v>#N/A</v>
      </c>
    </row>
    <row r="9829" spans="11:13" x14ac:dyDescent="0.25">
      <c r="K9829" s="191"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0</v>
      </c>
      <c r="L9829" s="192" t="str">
        <f t="shared" si="153"/>
        <v/>
      </c>
      <c r="M9829" s="191" t="e">
        <f>VLOOKUP(L9829,'Slope %'!C:D,2,0)</f>
        <v>#N/A</v>
      </c>
    </row>
    <row r="9830" spans="11:13" x14ac:dyDescent="0.25">
      <c r="K9830" s="191"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0</v>
      </c>
      <c r="L9830" s="192" t="str">
        <f t="shared" si="153"/>
        <v/>
      </c>
      <c r="M9830" s="191" t="e">
        <f>VLOOKUP(L9830,'Slope %'!C:D,2,0)</f>
        <v>#N/A</v>
      </c>
    </row>
    <row r="9831" spans="11:13" x14ac:dyDescent="0.25">
      <c r="K9831" s="191"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0</v>
      </c>
      <c r="L9831" s="192" t="str">
        <f t="shared" si="153"/>
        <v/>
      </c>
      <c r="M9831" s="191" t="e">
        <f>VLOOKUP(L9831,'Slope %'!C:D,2,0)</f>
        <v>#N/A</v>
      </c>
    </row>
    <row r="9832" spans="11:13" x14ac:dyDescent="0.25">
      <c r="K9832" s="191"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0</v>
      </c>
      <c r="L9832" s="192" t="str">
        <f t="shared" si="153"/>
        <v/>
      </c>
      <c r="M9832" s="191" t="e">
        <f>VLOOKUP(L9832,'Slope %'!C:D,2,0)</f>
        <v>#N/A</v>
      </c>
    </row>
    <row r="9833" spans="11:13" x14ac:dyDescent="0.25">
      <c r="K9833" s="191"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0</v>
      </c>
      <c r="L9833" s="192" t="str">
        <f t="shared" si="153"/>
        <v/>
      </c>
      <c r="M9833" s="191" t="e">
        <f>VLOOKUP(L9833,'Slope %'!C:D,2,0)</f>
        <v>#N/A</v>
      </c>
    </row>
    <row r="9834" spans="11:13" x14ac:dyDescent="0.25">
      <c r="K9834" s="191"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0</v>
      </c>
      <c r="L9834" s="192" t="str">
        <f t="shared" si="153"/>
        <v/>
      </c>
      <c r="M9834" s="191" t="e">
        <f>VLOOKUP(L9834,'Slope %'!C:D,2,0)</f>
        <v>#N/A</v>
      </c>
    </row>
    <row r="9835" spans="11:13" x14ac:dyDescent="0.25">
      <c r="K9835" s="191"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0</v>
      </c>
      <c r="L9835" s="192" t="str">
        <f t="shared" si="153"/>
        <v/>
      </c>
      <c r="M9835" s="191" t="e">
        <f>VLOOKUP(L9835,'Slope %'!C:D,2,0)</f>
        <v>#N/A</v>
      </c>
    </row>
    <row r="9836" spans="11:13" x14ac:dyDescent="0.25">
      <c r="K9836" s="191"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0</v>
      </c>
      <c r="L9836" s="192" t="str">
        <f t="shared" si="153"/>
        <v/>
      </c>
      <c r="M9836" s="191" t="e">
        <f>VLOOKUP(L9836,'Slope %'!C:D,2,0)</f>
        <v>#N/A</v>
      </c>
    </row>
    <row r="9837" spans="11:13" x14ac:dyDescent="0.25">
      <c r="K9837" s="191"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0</v>
      </c>
      <c r="L9837" s="192" t="str">
        <f t="shared" si="153"/>
        <v/>
      </c>
      <c r="M9837" s="191" t="e">
        <f>VLOOKUP(L9837,'Slope %'!C:D,2,0)</f>
        <v>#N/A</v>
      </c>
    </row>
    <row r="9838" spans="11:13" x14ac:dyDescent="0.25">
      <c r="K9838" s="191"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0</v>
      </c>
      <c r="L9838" s="192" t="str">
        <f t="shared" si="153"/>
        <v/>
      </c>
      <c r="M9838" s="191" t="e">
        <f>VLOOKUP(L9838,'Slope %'!C:D,2,0)</f>
        <v>#N/A</v>
      </c>
    </row>
    <row r="9839" spans="11:13" x14ac:dyDescent="0.25">
      <c r="K9839" s="191"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0</v>
      </c>
      <c r="L9839" s="192" t="str">
        <f t="shared" si="153"/>
        <v/>
      </c>
      <c r="M9839" s="191" t="e">
        <f>VLOOKUP(L9839,'Slope %'!C:D,2,0)</f>
        <v>#N/A</v>
      </c>
    </row>
    <row r="9840" spans="11:13" x14ac:dyDescent="0.25">
      <c r="K9840" s="191"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0</v>
      </c>
      <c r="L9840" s="192" t="str">
        <f t="shared" si="153"/>
        <v/>
      </c>
      <c r="M9840" s="191" t="e">
        <f>VLOOKUP(L9840,'Slope %'!C:D,2,0)</f>
        <v>#N/A</v>
      </c>
    </row>
    <row r="9841" spans="11:13" x14ac:dyDescent="0.25">
      <c r="K9841" s="191"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0</v>
      </c>
      <c r="L9841" s="192" t="str">
        <f t="shared" si="153"/>
        <v/>
      </c>
      <c r="M9841" s="191" t="e">
        <f>VLOOKUP(L9841,'Slope %'!C:D,2,0)</f>
        <v>#N/A</v>
      </c>
    </row>
    <row r="9842" spans="11:13" x14ac:dyDescent="0.25">
      <c r="K9842" s="191"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0</v>
      </c>
      <c r="L9842" s="192" t="str">
        <f t="shared" si="153"/>
        <v/>
      </c>
      <c r="M9842" s="191" t="e">
        <f>VLOOKUP(L9842,'Slope %'!C:D,2,0)</f>
        <v>#N/A</v>
      </c>
    </row>
    <row r="9843" spans="11:13" x14ac:dyDescent="0.25">
      <c r="K9843" s="191"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0</v>
      </c>
      <c r="L9843" s="192" t="str">
        <f t="shared" si="153"/>
        <v/>
      </c>
      <c r="M9843" s="191" t="e">
        <f>VLOOKUP(L9843,'Slope %'!C:D,2,0)</f>
        <v>#N/A</v>
      </c>
    </row>
    <row r="9844" spans="11:13" x14ac:dyDescent="0.25">
      <c r="K9844" s="191"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0</v>
      </c>
      <c r="L9844" s="192" t="str">
        <f t="shared" si="153"/>
        <v/>
      </c>
      <c r="M9844" s="191" t="e">
        <f>VLOOKUP(L9844,'Slope %'!C:D,2,0)</f>
        <v>#N/A</v>
      </c>
    </row>
    <row r="9845" spans="11:13" x14ac:dyDescent="0.25">
      <c r="K9845" s="191"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0</v>
      </c>
      <c r="L9845" s="192" t="str">
        <f t="shared" si="153"/>
        <v/>
      </c>
      <c r="M9845" s="191" t="e">
        <f>VLOOKUP(L9845,'Slope %'!C:D,2,0)</f>
        <v>#N/A</v>
      </c>
    </row>
    <row r="9846" spans="11:13" x14ac:dyDescent="0.25">
      <c r="K9846" s="191"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0</v>
      </c>
      <c r="L9846" s="192" t="str">
        <f t="shared" si="153"/>
        <v/>
      </c>
      <c r="M9846" s="191" t="e">
        <f>VLOOKUP(L9846,'Slope %'!C:D,2,0)</f>
        <v>#N/A</v>
      </c>
    </row>
    <row r="9847" spans="11:13" x14ac:dyDescent="0.25">
      <c r="K9847" s="191"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0</v>
      </c>
      <c r="L9847" s="192" t="str">
        <f t="shared" si="153"/>
        <v/>
      </c>
      <c r="M9847" s="191" t="e">
        <f>VLOOKUP(L9847,'Slope %'!C:D,2,0)</f>
        <v>#N/A</v>
      </c>
    </row>
    <row r="9848" spans="11:13" x14ac:dyDescent="0.25">
      <c r="K9848" s="191"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0</v>
      </c>
      <c r="L9848" s="192" t="str">
        <f t="shared" si="153"/>
        <v/>
      </c>
      <c r="M9848" s="191" t="e">
        <f>VLOOKUP(L9848,'Slope %'!C:D,2,0)</f>
        <v>#N/A</v>
      </c>
    </row>
    <row r="9849" spans="11:13" x14ac:dyDescent="0.25">
      <c r="K9849" s="191"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0</v>
      </c>
      <c r="L9849" s="192" t="str">
        <f t="shared" si="153"/>
        <v/>
      </c>
      <c r="M9849" s="191" t="e">
        <f>VLOOKUP(L9849,'Slope %'!C:D,2,0)</f>
        <v>#N/A</v>
      </c>
    </row>
    <row r="9850" spans="11:13" x14ac:dyDescent="0.25">
      <c r="K9850" s="191"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0</v>
      </c>
      <c r="L9850" s="192" t="str">
        <f t="shared" si="153"/>
        <v/>
      </c>
      <c r="M9850" s="191" t="e">
        <f>VLOOKUP(L9850,'Slope %'!C:D,2,0)</f>
        <v>#N/A</v>
      </c>
    </row>
    <row r="9851" spans="11:13" x14ac:dyDescent="0.25">
      <c r="K9851" s="191"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0</v>
      </c>
      <c r="L9851" s="192" t="str">
        <f t="shared" si="153"/>
        <v/>
      </c>
      <c r="M9851" s="191" t="e">
        <f>VLOOKUP(L9851,'Slope %'!C:D,2,0)</f>
        <v>#N/A</v>
      </c>
    </row>
    <row r="9852" spans="11:13" x14ac:dyDescent="0.25">
      <c r="K9852" s="191"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0</v>
      </c>
      <c r="L9852" s="192" t="str">
        <f t="shared" si="153"/>
        <v/>
      </c>
      <c r="M9852" s="191" t="e">
        <f>VLOOKUP(L9852,'Slope %'!C:D,2,0)</f>
        <v>#N/A</v>
      </c>
    </row>
    <row r="9853" spans="11:13" x14ac:dyDescent="0.25">
      <c r="K9853" s="191"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0</v>
      </c>
      <c r="L9853" s="192" t="str">
        <f t="shared" si="153"/>
        <v/>
      </c>
      <c r="M9853" s="191" t="e">
        <f>VLOOKUP(L9853,'Slope %'!C:D,2,0)</f>
        <v>#N/A</v>
      </c>
    </row>
    <row r="9854" spans="11:13" x14ac:dyDescent="0.25">
      <c r="K9854" s="191"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0</v>
      </c>
      <c r="L9854" s="192" t="str">
        <f t="shared" si="153"/>
        <v/>
      </c>
      <c r="M9854" s="191" t="e">
        <f>VLOOKUP(L9854,'Slope %'!C:D,2,0)</f>
        <v>#N/A</v>
      </c>
    </row>
    <row r="9855" spans="11:13" x14ac:dyDescent="0.25">
      <c r="K9855" s="191"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0</v>
      </c>
      <c r="L9855" s="192" t="str">
        <f t="shared" si="153"/>
        <v/>
      </c>
      <c r="M9855" s="191" t="e">
        <f>VLOOKUP(L9855,'Slope %'!C:D,2,0)</f>
        <v>#N/A</v>
      </c>
    </row>
    <row r="9856" spans="11:13" x14ac:dyDescent="0.25">
      <c r="K9856" s="191"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0</v>
      </c>
      <c r="L9856" s="192" t="str">
        <f t="shared" si="153"/>
        <v/>
      </c>
      <c r="M9856" s="191" t="e">
        <f>VLOOKUP(L9856,'Slope %'!C:D,2,0)</f>
        <v>#N/A</v>
      </c>
    </row>
    <row r="9857" spans="11:13" x14ac:dyDescent="0.25">
      <c r="K9857" s="191"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0</v>
      </c>
      <c r="L9857" s="192" t="str">
        <f t="shared" si="153"/>
        <v/>
      </c>
      <c r="M9857" s="191" t="e">
        <f>VLOOKUP(L9857,'Slope %'!C:D,2,0)</f>
        <v>#N/A</v>
      </c>
    </row>
    <row r="9858" spans="11:13" x14ac:dyDescent="0.25">
      <c r="K9858" s="191"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0</v>
      </c>
      <c r="L9858" s="192" t="str">
        <f t="shared" si="153"/>
        <v/>
      </c>
      <c r="M9858" s="191" t="e">
        <f>VLOOKUP(L9858,'Slope %'!C:D,2,0)</f>
        <v>#N/A</v>
      </c>
    </row>
    <row r="9859" spans="11:13" x14ac:dyDescent="0.25">
      <c r="K9859" s="191"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0</v>
      </c>
      <c r="L9859" s="192" t="str">
        <f t="shared" ref="L9859:L9922" si="154">(_xlfn.CONCAT(C9859,E9859))</f>
        <v/>
      </c>
      <c r="M9859" s="191" t="e">
        <f>VLOOKUP(L9859,'Slope %'!C:D,2,0)</f>
        <v>#N/A</v>
      </c>
    </row>
    <row r="9860" spans="11:13" x14ac:dyDescent="0.25">
      <c r="K9860" s="191"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0</v>
      </c>
      <c r="L9860" s="192" t="str">
        <f t="shared" si="154"/>
        <v/>
      </c>
      <c r="M9860" s="191" t="e">
        <f>VLOOKUP(L9860,'Slope %'!C:D,2,0)</f>
        <v>#N/A</v>
      </c>
    </row>
    <row r="9861" spans="11:13" x14ac:dyDescent="0.25">
      <c r="K9861" s="191"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0</v>
      </c>
      <c r="L9861" s="192" t="str">
        <f t="shared" si="154"/>
        <v/>
      </c>
      <c r="M9861" s="191" t="e">
        <f>VLOOKUP(L9861,'Slope %'!C:D,2,0)</f>
        <v>#N/A</v>
      </c>
    </row>
    <row r="9862" spans="11:13" x14ac:dyDescent="0.25">
      <c r="K9862" s="191"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0</v>
      </c>
      <c r="L9862" s="192" t="str">
        <f t="shared" si="154"/>
        <v/>
      </c>
      <c r="M9862" s="191" t="e">
        <f>VLOOKUP(L9862,'Slope %'!C:D,2,0)</f>
        <v>#N/A</v>
      </c>
    </row>
    <row r="9863" spans="11:13" x14ac:dyDescent="0.25">
      <c r="K9863" s="191"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0</v>
      </c>
      <c r="L9863" s="192" t="str">
        <f t="shared" si="154"/>
        <v/>
      </c>
      <c r="M9863" s="191" t="e">
        <f>VLOOKUP(L9863,'Slope %'!C:D,2,0)</f>
        <v>#N/A</v>
      </c>
    </row>
    <row r="9864" spans="11:13" x14ac:dyDescent="0.25">
      <c r="K9864" s="191"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0</v>
      </c>
      <c r="L9864" s="192" t="str">
        <f t="shared" si="154"/>
        <v/>
      </c>
      <c r="M9864" s="191" t="e">
        <f>VLOOKUP(L9864,'Slope %'!C:D,2,0)</f>
        <v>#N/A</v>
      </c>
    </row>
    <row r="9865" spans="11:13" x14ac:dyDescent="0.25">
      <c r="K9865" s="191"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0</v>
      </c>
      <c r="L9865" s="192" t="str">
        <f t="shared" si="154"/>
        <v/>
      </c>
      <c r="M9865" s="191" t="e">
        <f>VLOOKUP(L9865,'Slope %'!C:D,2,0)</f>
        <v>#N/A</v>
      </c>
    </row>
    <row r="9866" spans="11:13" x14ac:dyDescent="0.25">
      <c r="K9866" s="191"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0</v>
      </c>
      <c r="L9866" s="192" t="str">
        <f t="shared" si="154"/>
        <v/>
      </c>
      <c r="M9866" s="191" t="e">
        <f>VLOOKUP(L9866,'Slope %'!C:D,2,0)</f>
        <v>#N/A</v>
      </c>
    </row>
    <row r="9867" spans="11:13" x14ac:dyDescent="0.25">
      <c r="K9867" s="191"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0</v>
      </c>
      <c r="L9867" s="192" t="str">
        <f t="shared" si="154"/>
        <v/>
      </c>
      <c r="M9867" s="191" t="e">
        <f>VLOOKUP(L9867,'Slope %'!C:D,2,0)</f>
        <v>#N/A</v>
      </c>
    </row>
    <row r="9868" spans="11:13" x14ac:dyDescent="0.25">
      <c r="K9868" s="191"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0</v>
      </c>
      <c r="L9868" s="192" t="str">
        <f t="shared" si="154"/>
        <v/>
      </c>
      <c r="M9868" s="191" t="e">
        <f>VLOOKUP(L9868,'Slope %'!C:D,2,0)</f>
        <v>#N/A</v>
      </c>
    </row>
    <row r="9869" spans="11:13" x14ac:dyDescent="0.25">
      <c r="K9869" s="191"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0</v>
      </c>
      <c r="L9869" s="192" t="str">
        <f t="shared" si="154"/>
        <v/>
      </c>
      <c r="M9869" s="191" t="e">
        <f>VLOOKUP(L9869,'Slope %'!C:D,2,0)</f>
        <v>#N/A</v>
      </c>
    </row>
    <row r="9870" spans="11:13" x14ac:dyDescent="0.25">
      <c r="K9870" s="191"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0</v>
      </c>
      <c r="L9870" s="192" t="str">
        <f t="shared" si="154"/>
        <v/>
      </c>
      <c r="M9870" s="191" t="e">
        <f>VLOOKUP(L9870,'Slope %'!C:D,2,0)</f>
        <v>#N/A</v>
      </c>
    </row>
    <row r="9871" spans="11:13" x14ac:dyDescent="0.25">
      <c r="K9871" s="191"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0</v>
      </c>
      <c r="L9871" s="192" t="str">
        <f t="shared" si="154"/>
        <v/>
      </c>
      <c r="M9871" s="191" t="e">
        <f>VLOOKUP(L9871,'Slope %'!C:D,2,0)</f>
        <v>#N/A</v>
      </c>
    </row>
    <row r="9872" spans="11:13" x14ac:dyDescent="0.25">
      <c r="K9872" s="191"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0</v>
      </c>
      <c r="L9872" s="192" t="str">
        <f t="shared" si="154"/>
        <v/>
      </c>
      <c r="M9872" s="191" t="e">
        <f>VLOOKUP(L9872,'Slope %'!C:D,2,0)</f>
        <v>#N/A</v>
      </c>
    </row>
    <row r="9873" spans="11:13" x14ac:dyDescent="0.25">
      <c r="K9873" s="191"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0</v>
      </c>
      <c r="L9873" s="192" t="str">
        <f t="shared" si="154"/>
        <v/>
      </c>
      <c r="M9873" s="191" t="e">
        <f>VLOOKUP(L9873,'Slope %'!C:D,2,0)</f>
        <v>#N/A</v>
      </c>
    </row>
    <row r="9874" spans="11:13" x14ac:dyDescent="0.25">
      <c r="K9874" s="191"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0</v>
      </c>
      <c r="L9874" s="192" t="str">
        <f t="shared" si="154"/>
        <v/>
      </c>
      <c r="M9874" s="191" t="e">
        <f>VLOOKUP(L9874,'Slope %'!C:D,2,0)</f>
        <v>#N/A</v>
      </c>
    </row>
    <row r="9875" spans="11:13" x14ac:dyDescent="0.25">
      <c r="K9875" s="191"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0</v>
      </c>
      <c r="L9875" s="192" t="str">
        <f t="shared" si="154"/>
        <v/>
      </c>
      <c r="M9875" s="191" t="e">
        <f>VLOOKUP(L9875,'Slope %'!C:D,2,0)</f>
        <v>#N/A</v>
      </c>
    </row>
    <row r="9876" spans="11:13" x14ac:dyDescent="0.25">
      <c r="K9876" s="191"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0</v>
      </c>
      <c r="L9876" s="192" t="str">
        <f t="shared" si="154"/>
        <v/>
      </c>
      <c r="M9876" s="191" t="e">
        <f>VLOOKUP(L9876,'Slope %'!C:D,2,0)</f>
        <v>#N/A</v>
      </c>
    </row>
    <row r="9877" spans="11:13" x14ac:dyDescent="0.25">
      <c r="K9877" s="191"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0</v>
      </c>
      <c r="L9877" s="192" t="str">
        <f t="shared" si="154"/>
        <v/>
      </c>
      <c r="M9877" s="191" t="e">
        <f>VLOOKUP(L9877,'Slope %'!C:D,2,0)</f>
        <v>#N/A</v>
      </c>
    </row>
    <row r="9878" spans="11:13" x14ac:dyDescent="0.25">
      <c r="K9878" s="191"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0</v>
      </c>
      <c r="L9878" s="192" t="str">
        <f t="shared" si="154"/>
        <v/>
      </c>
      <c r="M9878" s="191" t="e">
        <f>VLOOKUP(L9878,'Slope %'!C:D,2,0)</f>
        <v>#N/A</v>
      </c>
    </row>
    <row r="9879" spans="11:13" x14ac:dyDescent="0.25">
      <c r="K9879" s="191"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0</v>
      </c>
      <c r="L9879" s="192" t="str">
        <f t="shared" si="154"/>
        <v/>
      </c>
      <c r="M9879" s="191" t="e">
        <f>VLOOKUP(L9879,'Slope %'!C:D,2,0)</f>
        <v>#N/A</v>
      </c>
    </row>
    <row r="9880" spans="11:13" x14ac:dyDescent="0.25">
      <c r="K9880" s="191"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0</v>
      </c>
      <c r="L9880" s="192" t="str">
        <f t="shared" si="154"/>
        <v/>
      </c>
      <c r="M9880" s="191" t="e">
        <f>VLOOKUP(L9880,'Slope %'!C:D,2,0)</f>
        <v>#N/A</v>
      </c>
    </row>
    <row r="9881" spans="11:13" x14ac:dyDescent="0.25">
      <c r="K9881" s="191"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0</v>
      </c>
      <c r="L9881" s="192" t="str">
        <f t="shared" si="154"/>
        <v/>
      </c>
      <c r="M9881" s="191" t="e">
        <f>VLOOKUP(L9881,'Slope %'!C:D,2,0)</f>
        <v>#N/A</v>
      </c>
    </row>
    <row r="9882" spans="11:13" x14ac:dyDescent="0.25">
      <c r="K9882" s="191"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0</v>
      </c>
      <c r="L9882" s="192" t="str">
        <f t="shared" si="154"/>
        <v/>
      </c>
      <c r="M9882" s="191" t="e">
        <f>VLOOKUP(L9882,'Slope %'!C:D,2,0)</f>
        <v>#N/A</v>
      </c>
    </row>
    <row r="9883" spans="11:13" x14ac:dyDescent="0.25">
      <c r="K9883" s="191"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0</v>
      </c>
      <c r="L9883" s="192" t="str">
        <f t="shared" si="154"/>
        <v/>
      </c>
      <c r="M9883" s="191" t="e">
        <f>VLOOKUP(L9883,'Slope %'!C:D,2,0)</f>
        <v>#N/A</v>
      </c>
    </row>
    <row r="9884" spans="11:13" x14ac:dyDescent="0.25">
      <c r="K9884" s="191"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0</v>
      </c>
      <c r="L9884" s="192" t="str">
        <f t="shared" si="154"/>
        <v/>
      </c>
      <c r="M9884" s="191" t="e">
        <f>VLOOKUP(L9884,'Slope %'!C:D,2,0)</f>
        <v>#N/A</v>
      </c>
    </row>
    <row r="9885" spans="11:13" x14ac:dyDescent="0.25">
      <c r="K9885" s="191"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0</v>
      </c>
      <c r="L9885" s="192" t="str">
        <f t="shared" si="154"/>
        <v/>
      </c>
      <c r="M9885" s="191" t="e">
        <f>VLOOKUP(L9885,'Slope %'!C:D,2,0)</f>
        <v>#N/A</v>
      </c>
    </row>
    <row r="9886" spans="11:13" x14ac:dyDescent="0.25">
      <c r="K9886" s="191"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0</v>
      </c>
      <c r="L9886" s="192" t="str">
        <f t="shared" si="154"/>
        <v/>
      </c>
      <c r="M9886" s="191" t="e">
        <f>VLOOKUP(L9886,'Slope %'!C:D,2,0)</f>
        <v>#N/A</v>
      </c>
    </row>
    <row r="9887" spans="11:13" x14ac:dyDescent="0.25">
      <c r="K9887" s="191"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0</v>
      </c>
      <c r="L9887" s="192" t="str">
        <f t="shared" si="154"/>
        <v/>
      </c>
      <c r="M9887" s="191" t="e">
        <f>VLOOKUP(L9887,'Slope %'!C:D,2,0)</f>
        <v>#N/A</v>
      </c>
    </row>
    <row r="9888" spans="11:13" x14ac:dyDescent="0.25">
      <c r="K9888" s="191"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0</v>
      </c>
      <c r="L9888" s="192" t="str">
        <f t="shared" si="154"/>
        <v/>
      </c>
      <c r="M9888" s="191" t="e">
        <f>VLOOKUP(L9888,'Slope %'!C:D,2,0)</f>
        <v>#N/A</v>
      </c>
    </row>
    <row r="9889" spans="11:13" x14ac:dyDescent="0.25">
      <c r="K9889" s="191"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0</v>
      </c>
      <c r="L9889" s="192" t="str">
        <f t="shared" si="154"/>
        <v/>
      </c>
      <c r="M9889" s="191" t="e">
        <f>VLOOKUP(L9889,'Slope %'!C:D,2,0)</f>
        <v>#N/A</v>
      </c>
    </row>
    <row r="9890" spans="11:13" x14ac:dyDescent="0.25">
      <c r="K9890" s="191"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0</v>
      </c>
      <c r="L9890" s="192" t="str">
        <f t="shared" si="154"/>
        <v/>
      </c>
      <c r="M9890" s="191" t="e">
        <f>VLOOKUP(L9890,'Slope %'!C:D,2,0)</f>
        <v>#N/A</v>
      </c>
    </row>
    <row r="9891" spans="11:13" x14ac:dyDescent="0.25">
      <c r="K9891" s="191"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0</v>
      </c>
      <c r="L9891" s="192" t="str">
        <f t="shared" si="154"/>
        <v/>
      </c>
      <c r="M9891" s="191" t="e">
        <f>VLOOKUP(L9891,'Slope %'!C:D,2,0)</f>
        <v>#N/A</v>
      </c>
    </row>
    <row r="9892" spans="11:13" x14ac:dyDescent="0.25">
      <c r="K9892" s="191"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0</v>
      </c>
      <c r="L9892" s="192" t="str">
        <f t="shared" si="154"/>
        <v/>
      </c>
      <c r="M9892" s="191" t="e">
        <f>VLOOKUP(L9892,'Slope %'!C:D,2,0)</f>
        <v>#N/A</v>
      </c>
    </row>
    <row r="9893" spans="11:13" x14ac:dyDescent="0.25">
      <c r="K9893" s="191"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0</v>
      </c>
      <c r="L9893" s="192" t="str">
        <f t="shared" si="154"/>
        <v/>
      </c>
      <c r="M9893" s="191" t="e">
        <f>VLOOKUP(L9893,'Slope %'!C:D,2,0)</f>
        <v>#N/A</v>
      </c>
    </row>
    <row r="9894" spans="11:13" x14ac:dyDescent="0.25">
      <c r="K9894" s="191"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0</v>
      </c>
      <c r="L9894" s="192" t="str">
        <f t="shared" si="154"/>
        <v/>
      </c>
      <c r="M9894" s="191" t="e">
        <f>VLOOKUP(L9894,'Slope %'!C:D,2,0)</f>
        <v>#N/A</v>
      </c>
    </row>
    <row r="9895" spans="11:13" x14ac:dyDescent="0.25">
      <c r="K9895" s="191"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0</v>
      </c>
      <c r="L9895" s="192" t="str">
        <f t="shared" si="154"/>
        <v/>
      </c>
      <c r="M9895" s="191" t="e">
        <f>VLOOKUP(L9895,'Slope %'!C:D,2,0)</f>
        <v>#N/A</v>
      </c>
    </row>
    <row r="9896" spans="11:13" x14ac:dyDescent="0.25">
      <c r="K9896" s="191"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0</v>
      </c>
      <c r="L9896" s="192" t="str">
        <f t="shared" si="154"/>
        <v/>
      </c>
      <c r="M9896" s="191" t="e">
        <f>VLOOKUP(L9896,'Slope %'!C:D,2,0)</f>
        <v>#N/A</v>
      </c>
    </row>
    <row r="9897" spans="11:13" x14ac:dyDescent="0.25">
      <c r="K9897" s="191"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0</v>
      </c>
      <c r="L9897" s="192" t="str">
        <f t="shared" si="154"/>
        <v/>
      </c>
      <c r="M9897" s="191" t="e">
        <f>VLOOKUP(L9897,'Slope %'!C:D,2,0)</f>
        <v>#N/A</v>
      </c>
    </row>
    <row r="9898" spans="11:13" x14ac:dyDescent="0.25">
      <c r="K9898" s="191"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0</v>
      </c>
      <c r="L9898" s="192" t="str">
        <f t="shared" si="154"/>
        <v/>
      </c>
      <c r="M9898" s="191" t="e">
        <f>VLOOKUP(L9898,'Slope %'!C:D,2,0)</f>
        <v>#N/A</v>
      </c>
    </row>
    <row r="9899" spans="11:13" x14ac:dyDescent="0.25">
      <c r="K9899" s="191"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0</v>
      </c>
      <c r="L9899" s="192" t="str">
        <f t="shared" si="154"/>
        <v/>
      </c>
      <c r="M9899" s="191" t="e">
        <f>VLOOKUP(L9899,'Slope %'!C:D,2,0)</f>
        <v>#N/A</v>
      </c>
    </row>
    <row r="9900" spans="11:13" x14ac:dyDescent="0.25">
      <c r="K9900" s="191"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0</v>
      </c>
      <c r="L9900" s="192" t="str">
        <f t="shared" si="154"/>
        <v/>
      </c>
      <c r="M9900" s="191" t="e">
        <f>VLOOKUP(L9900,'Slope %'!C:D,2,0)</f>
        <v>#N/A</v>
      </c>
    </row>
    <row r="9901" spans="11:13" x14ac:dyDescent="0.25">
      <c r="K9901" s="191"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0</v>
      </c>
      <c r="L9901" s="192" t="str">
        <f t="shared" si="154"/>
        <v/>
      </c>
      <c r="M9901" s="191" t="e">
        <f>VLOOKUP(L9901,'Slope %'!C:D,2,0)</f>
        <v>#N/A</v>
      </c>
    </row>
    <row r="9902" spans="11:13" x14ac:dyDescent="0.25">
      <c r="K9902" s="191"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0</v>
      </c>
      <c r="L9902" s="192" t="str">
        <f t="shared" si="154"/>
        <v/>
      </c>
      <c r="M9902" s="191" t="e">
        <f>VLOOKUP(L9902,'Slope %'!C:D,2,0)</f>
        <v>#N/A</v>
      </c>
    </row>
    <row r="9903" spans="11:13" x14ac:dyDescent="0.25">
      <c r="K9903" s="191"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0</v>
      </c>
      <c r="L9903" s="192" t="str">
        <f t="shared" si="154"/>
        <v/>
      </c>
      <c r="M9903" s="191" t="e">
        <f>VLOOKUP(L9903,'Slope %'!C:D,2,0)</f>
        <v>#N/A</v>
      </c>
    </row>
    <row r="9904" spans="11:13" x14ac:dyDescent="0.25">
      <c r="K9904" s="191"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0</v>
      </c>
      <c r="L9904" s="192" t="str">
        <f t="shared" si="154"/>
        <v/>
      </c>
      <c r="M9904" s="191" t="e">
        <f>VLOOKUP(L9904,'Slope %'!C:D,2,0)</f>
        <v>#N/A</v>
      </c>
    </row>
    <row r="9905" spans="11:13" x14ac:dyDescent="0.25">
      <c r="K9905" s="191"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0</v>
      </c>
      <c r="L9905" s="192" t="str">
        <f t="shared" si="154"/>
        <v/>
      </c>
      <c r="M9905" s="191" t="e">
        <f>VLOOKUP(L9905,'Slope %'!C:D,2,0)</f>
        <v>#N/A</v>
      </c>
    </row>
    <row r="9906" spans="11:13" x14ac:dyDescent="0.25">
      <c r="K9906" s="191"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0</v>
      </c>
      <c r="L9906" s="192" t="str">
        <f t="shared" si="154"/>
        <v/>
      </c>
      <c r="M9906" s="191" t="e">
        <f>VLOOKUP(L9906,'Slope %'!C:D,2,0)</f>
        <v>#N/A</v>
      </c>
    </row>
    <row r="9907" spans="11:13" x14ac:dyDescent="0.25">
      <c r="K9907" s="191"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0</v>
      </c>
      <c r="L9907" s="192" t="str">
        <f t="shared" si="154"/>
        <v/>
      </c>
      <c r="M9907" s="191" t="e">
        <f>VLOOKUP(L9907,'Slope %'!C:D,2,0)</f>
        <v>#N/A</v>
      </c>
    </row>
    <row r="9908" spans="11:13" x14ac:dyDescent="0.25">
      <c r="K9908" s="191"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0</v>
      </c>
      <c r="L9908" s="192" t="str">
        <f t="shared" si="154"/>
        <v/>
      </c>
      <c r="M9908" s="191" t="e">
        <f>VLOOKUP(L9908,'Slope %'!C:D,2,0)</f>
        <v>#N/A</v>
      </c>
    </row>
    <row r="9909" spans="11:13" x14ac:dyDescent="0.25">
      <c r="K9909" s="191"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0</v>
      </c>
      <c r="L9909" s="192" t="str">
        <f t="shared" si="154"/>
        <v/>
      </c>
      <c r="M9909" s="191" t="e">
        <f>VLOOKUP(L9909,'Slope %'!C:D,2,0)</f>
        <v>#N/A</v>
      </c>
    </row>
    <row r="9910" spans="11:13" x14ac:dyDescent="0.25">
      <c r="K9910" s="191"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0</v>
      </c>
      <c r="L9910" s="192" t="str">
        <f t="shared" si="154"/>
        <v/>
      </c>
      <c r="M9910" s="191" t="e">
        <f>VLOOKUP(L9910,'Slope %'!C:D,2,0)</f>
        <v>#N/A</v>
      </c>
    </row>
    <row r="9911" spans="11:13" x14ac:dyDescent="0.25">
      <c r="K9911" s="191"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0</v>
      </c>
      <c r="L9911" s="192" t="str">
        <f t="shared" si="154"/>
        <v/>
      </c>
      <c r="M9911" s="191" t="e">
        <f>VLOOKUP(L9911,'Slope %'!C:D,2,0)</f>
        <v>#N/A</v>
      </c>
    </row>
    <row r="9912" spans="11:13" x14ac:dyDescent="0.25">
      <c r="K9912" s="191"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0</v>
      </c>
      <c r="L9912" s="192" t="str">
        <f t="shared" si="154"/>
        <v/>
      </c>
      <c r="M9912" s="191" t="e">
        <f>VLOOKUP(L9912,'Slope %'!C:D,2,0)</f>
        <v>#N/A</v>
      </c>
    </row>
    <row r="9913" spans="11:13" x14ac:dyDescent="0.25">
      <c r="K9913" s="191"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0</v>
      </c>
      <c r="L9913" s="192" t="str">
        <f t="shared" si="154"/>
        <v/>
      </c>
      <c r="M9913" s="191" t="e">
        <f>VLOOKUP(L9913,'Slope %'!C:D,2,0)</f>
        <v>#N/A</v>
      </c>
    </row>
    <row r="9914" spans="11:13" x14ac:dyDescent="0.25">
      <c r="K9914" s="191"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0</v>
      </c>
      <c r="L9914" s="192" t="str">
        <f t="shared" si="154"/>
        <v/>
      </c>
      <c r="M9914" s="191" t="e">
        <f>VLOOKUP(L9914,'Slope %'!C:D,2,0)</f>
        <v>#N/A</v>
      </c>
    </row>
    <row r="9915" spans="11:13" x14ac:dyDescent="0.25">
      <c r="K9915" s="191"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0</v>
      </c>
      <c r="L9915" s="192" t="str">
        <f t="shared" si="154"/>
        <v/>
      </c>
      <c r="M9915" s="191" t="e">
        <f>VLOOKUP(L9915,'Slope %'!C:D,2,0)</f>
        <v>#N/A</v>
      </c>
    </row>
    <row r="9916" spans="11:13" x14ac:dyDescent="0.25">
      <c r="K9916" s="191"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0</v>
      </c>
      <c r="L9916" s="192" t="str">
        <f t="shared" si="154"/>
        <v/>
      </c>
      <c r="M9916" s="191" t="e">
        <f>VLOOKUP(L9916,'Slope %'!C:D,2,0)</f>
        <v>#N/A</v>
      </c>
    </row>
    <row r="9917" spans="11:13" x14ac:dyDescent="0.25">
      <c r="K9917" s="191"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0</v>
      </c>
      <c r="L9917" s="192" t="str">
        <f t="shared" si="154"/>
        <v/>
      </c>
      <c r="M9917" s="191" t="e">
        <f>VLOOKUP(L9917,'Slope %'!C:D,2,0)</f>
        <v>#N/A</v>
      </c>
    </row>
    <row r="9918" spans="11:13" x14ac:dyDescent="0.25">
      <c r="K9918" s="191"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0</v>
      </c>
      <c r="L9918" s="192" t="str">
        <f t="shared" si="154"/>
        <v/>
      </c>
      <c r="M9918" s="191" t="e">
        <f>VLOOKUP(L9918,'Slope %'!C:D,2,0)</f>
        <v>#N/A</v>
      </c>
    </row>
    <row r="9919" spans="11:13" x14ac:dyDescent="0.25">
      <c r="K9919" s="191"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0</v>
      </c>
      <c r="L9919" s="192" t="str">
        <f t="shared" si="154"/>
        <v/>
      </c>
      <c r="M9919" s="191" t="e">
        <f>VLOOKUP(L9919,'Slope %'!C:D,2,0)</f>
        <v>#N/A</v>
      </c>
    </row>
    <row r="9920" spans="11:13" x14ac:dyDescent="0.25">
      <c r="K9920" s="191"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0</v>
      </c>
      <c r="L9920" s="192" t="str">
        <f t="shared" si="154"/>
        <v/>
      </c>
      <c r="M9920" s="191" t="e">
        <f>VLOOKUP(L9920,'Slope %'!C:D,2,0)</f>
        <v>#N/A</v>
      </c>
    </row>
    <row r="9921" spans="11:13" x14ac:dyDescent="0.25">
      <c r="K9921" s="191"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0</v>
      </c>
      <c r="L9921" s="192" t="str">
        <f t="shared" si="154"/>
        <v/>
      </c>
      <c r="M9921" s="191" t="e">
        <f>VLOOKUP(L9921,'Slope %'!C:D,2,0)</f>
        <v>#N/A</v>
      </c>
    </row>
    <row r="9922" spans="11:13" x14ac:dyDescent="0.25">
      <c r="K9922" s="191"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0</v>
      </c>
      <c r="L9922" s="192" t="str">
        <f t="shared" si="154"/>
        <v/>
      </c>
      <c r="M9922" s="191" t="e">
        <f>VLOOKUP(L9922,'Slope %'!C:D,2,0)</f>
        <v>#N/A</v>
      </c>
    </row>
    <row r="9923" spans="11:13" x14ac:dyDescent="0.25">
      <c r="K9923" s="191"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0</v>
      </c>
      <c r="L9923" s="192" t="str">
        <f t="shared" ref="L9923:L9986" si="155">(_xlfn.CONCAT(C9923,E9923))</f>
        <v/>
      </c>
      <c r="M9923" s="191" t="e">
        <f>VLOOKUP(L9923,'Slope %'!C:D,2,0)</f>
        <v>#N/A</v>
      </c>
    </row>
    <row r="9924" spans="11:13" x14ac:dyDescent="0.25">
      <c r="K9924" s="191"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0</v>
      </c>
      <c r="L9924" s="192" t="str">
        <f t="shared" si="155"/>
        <v/>
      </c>
      <c r="M9924" s="191" t="e">
        <f>VLOOKUP(L9924,'Slope %'!C:D,2,0)</f>
        <v>#N/A</v>
      </c>
    </row>
    <row r="9925" spans="11:13" x14ac:dyDescent="0.25">
      <c r="K9925" s="191"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0</v>
      </c>
      <c r="L9925" s="192" t="str">
        <f t="shared" si="155"/>
        <v/>
      </c>
      <c r="M9925" s="191" t="e">
        <f>VLOOKUP(L9925,'Slope %'!C:D,2,0)</f>
        <v>#N/A</v>
      </c>
    </row>
    <row r="9926" spans="11:13" x14ac:dyDescent="0.25">
      <c r="K9926" s="191"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0</v>
      </c>
      <c r="L9926" s="192" t="str">
        <f t="shared" si="155"/>
        <v/>
      </c>
      <c r="M9926" s="191" t="e">
        <f>VLOOKUP(L9926,'Slope %'!C:D,2,0)</f>
        <v>#N/A</v>
      </c>
    </row>
    <row r="9927" spans="11:13" x14ac:dyDescent="0.25">
      <c r="K9927" s="191"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0</v>
      </c>
      <c r="L9927" s="192" t="str">
        <f t="shared" si="155"/>
        <v/>
      </c>
      <c r="M9927" s="191" t="e">
        <f>VLOOKUP(L9927,'Slope %'!C:D,2,0)</f>
        <v>#N/A</v>
      </c>
    </row>
    <row r="9928" spans="11:13" x14ac:dyDescent="0.25">
      <c r="K9928" s="191"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0</v>
      </c>
      <c r="L9928" s="192" t="str">
        <f t="shared" si="155"/>
        <v/>
      </c>
      <c r="M9928" s="191" t="e">
        <f>VLOOKUP(L9928,'Slope %'!C:D,2,0)</f>
        <v>#N/A</v>
      </c>
    </row>
    <row r="9929" spans="11:13" x14ac:dyDescent="0.25">
      <c r="K9929" s="191"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0</v>
      </c>
      <c r="L9929" s="192" t="str">
        <f t="shared" si="155"/>
        <v/>
      </c>
      <c r="M9929" s="191" t="e">
        <f>VLOOKUP(L9929,'Slope %'!C:D,2,0)</f>
        <v>#N/A</v>
      </c>
    </row>
    <row r="9930" spans="11:13" x14ac:dyDescent="0.25">
      <c r="K9930" s="191"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0</v>
      </c>
      <c r="L9930" s="192" t="str">
        <f t="shared" si="155"/>
        <v/>
      </c>
      <c r="M9930" s="191" t="e">
        <f>VLOOKUP(L9930,'Slope %'!C:D,2,0)</f>
        <v>#N/A</v>
      </c>
    </row>
    <row r="9931" spans="11:13" x14ac:dyDescent="0.25">
      <c r="K9931" s="191"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0</v>
      </c>
      <c r="L9931" s="192" t="str">
        <f t="shared" si="155"/>
        <v/>
      </c>
      <c r="M9931" s="191" t="e">
        <f>VLOOKUP(L9931,'Slope %'!C:D,2,0)</f>
        <v>#N/A</v>
      </c>
    </row>
    <row r="9932" spans="11:13" x14ac:dyDescent="0.25">
      <c r="K9932" s="191"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0</v>
      </c>
      <c r="L9932" s="192" t="str">
        <f t="shared" si="155"/>
        <v/>
      </c>
      <c r="M9932" s="191" t="e">
        <f>VLOOKUP(L9932,'Slope %'!C:D,2,0)</f>
        <v>#N/A</v>
      </c>
    </row>
    <row r="9933" spans="11:13" x14ac:dyDescent="0.25">
      <c r="K9933" s="191"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0</v>
      </c>
      <c r="L9933" s="192" t="str">
        <f t="shared" si="155"/>
        <v/>
      </c>
      <c r="M9933" s="191" t="e">
        <f>VLOOKUP(L9933,'Slope %'!C:D,2,0)</f>
        <v>#N/A</v>
      </c>
    </row>
    <row r="9934" spans="11:13" x14ac:dyDescent="0.25">
      <c r="K9934" s="191"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0</v>
      </c>
      <c r="L9934" s="192" t="str">
        <f t="shared" si="155"/>
        <v/>
      </c>
      <c r="M9934" s="191" t="e">
        <f>VLOOKUP(L9934,'Slope %'!C:D,2,0)</f>
        <v>#N/A</v>
      </c>
    </row>
    <row r="9935" spans="11:13" x14ac:dyDescent="0.25">
      <c r="K9935" s="191"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0</v>
      </c>
      <c r="L9935" s="192" t="str">
        <f t="shared" si="155"/>
        <v/>
      </c>
      <c r="M9935" s="191" t="e">
        <f>VLOOKUP(L9935,'Slope %'!C:D,2,0)</f>
        <v>#N/A</v>
      </c>
    </row>
    <row r="9936" spans="11:13" x14ac:dyDescent="0.25">
      <c r="K9936" s="191"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0</v>
      </c>
      <c r="L9936" s="192" t="str">
        <f t="shared" si="155"/>
        <v/>
      </c>
      <c r="M9936" s="191" t="e">
        <f>VLOOKUP(L9936,'Slope %'!C:D,2,0)</f>
        <v>#N/A</v>
      </c>
    </row>
    <row r="9937" spans="11:13" x14ac:dyDescent="0.25">
      <c r="K9937" s="191"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0</v>
      </c>
      <c r="L9937" s="192" t="str">
        <f t="shared" si="155"/>
        <v/>
      </c>
      <c r="M9937" s="191" t="e">
        <f>VLOOKUP(L9937,'Slope %'!C:D,2,0)</f>
        <v>#N/A</v>
      </c>
    </row>
    <row r="9938" spans="11:13" x14ac:dyDescent="0.25">
      <c r="K9938" s="191"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0</v>
      </c>
      <c r="L9938" s="192" t="str">
        <f t="shared" si="155"/>
        <v/>
      </c>
      <c r="M9938" s="191" t="e">
        <f>VLOOKUP(L9938,'Slope %'!C:D,2,0)</f>
        <v>#N/A</v>
      </c>
    </row>
    <row r="9939" spans="11:13" x14ac:dyDescent="0.25">
      <c r="K9939" s="191"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0</v>
      </c>
      <c r="L9939" s="192" t="str">
        <f t="shared" si="155"/>
        <v/>
      </c>
      <c r="M9939" s="191" t="e">
        <f>VLOOKUP(L9939,'Slope %'!C:D,2,0)</f>
        <v>#N/A</v>
      </c>
    </row>
    <row r="9940" spans="11:13" x14ac:dyDescent="0.25">
      <c r="K9940" s="191"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0</v>
      </c>
      <c r="L9940" s="192" t="str">
        <f t="shared" si="155"/>
        <v/>
      </c>
      <c r="M9940" s="191" t="e">
        <f>VLOOKUP(L9940,'Slope %'!C:D,2,0)</f>
        <v>#N/A</v>
      </c>
    </row>
    <row r="9941" spans="11:13" x14ac:dyDescent="0.25">
      <c r="K9941" s="191"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0</v>
      </c>
      <c r="L9941" s="192" t="str">
        <f t="shared" si="155"/>
        <v/>
      </c>
      <c r="M9941" s="191" t="e">
        <f>VLOOKUP(L9941,'Slope %'!C:D,2,0)</f>
        <v>#N/A</v>
      </c>
    </row>
    <row r="9942" spans="11:13" x14ac:dyDescent="0.25">
      <c r="K9942" s="191"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0</v>
      </c>
      <c r="L9942" s="192" t="str">
        <f t="shared" si="155"/>
        <v/>
      </c>
      <c r="M9942" s="191" t="e">
        <f>VLOOKUP(L9942,'Slope %'!C:D,2,0)</f>
        <v>#N/A</v>
      </c>
    </row>
    <row r="9943" spans="11:13" x14ac:dyDescent="0.25">
      <c r="K9943" s="191"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0</v>
      </c>
      <c r="L9943" s="192" t="str">
        <f t="shared" si="155"/>
        <v/>
      </c>
      <c r="M9943" s="191" t="e">
        <f>VLOOKUP(L9943,'Slope %'!C:D,2,0)</f>
        <v>#N/A</v>
      </c>
    </row>
    <row r="9944" spans="11:13" x14ac:dyDescent="0.25">
      <c r="K9944" s="191"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0</v>
      </c>
      <c r="L9944" s="192" t="str">
        <f t="shared" si="155"/>
        <v/>
      </c>
      <c r="M9944" s="191" t="e">
        <f>VLOOKUP(L9944,'Slope %'!C:D,2,0)</f>
        <v>#N/A</v>
      </c>
    </row>
    <row r="9945" spans="11:13" x14ac:dyDescent="0.25">
      <c r="K9945" s="191"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0</v>
      </c>
      <c r="L9945" s="192" t="str">
        <f t="shared" si="155"/>
        <v/>
      </c>
      <c r="M9945" s="191" t="e">
        <f>VLOOKUP(L9945,'Slope %'!C:D,2,0)</f>
        <v>#N/A</v>
      </c>
    </row>
    <row r="9946" spans="11:13" x14ac:dyDescent="0.25">
      <c r="K9946" s="191"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0</v>
      </c>
      <c r="L9946" s="192" t="str">
        <f t="shared" si="155"/>
        <v/>
      </c>
      <c r="M9946" s="191" t="e">
        <f>VLOOKUP(L9946,'Slope %'!C:D,2,0)</f>
        <v>#N/A</v>
      </c>
    </row>
    <row r="9947" spans="11:13" x14ac:dyDescent="0.25">
      <c r="K9947" s="191"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0</v>
      </c>
      <c r="L9947" s="192" t="str">
        <f t="shared" si="155"/>
        <v/>
      </c>
      <c r="M9947" s="191" t="e">
        <f>VLOOKUP(L9947,'Slope %'!C:D,2,0)</f>
        <v>#N/A</v>
      </c>
    </row>
    <row r="9948" spans="11:13" x14ac:dyDescent="0.25">
      <c r="K9948" s="191"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0</v>
      </c>
      <c r="L9948" s="192" t="str">
        <f t="shared" si="155"/>
        <v/>
      </c>
      <c r="M9948" s="191" t="e">
        <f>VLOOKUP(L9948,'Slope %'!C:D,2,0)</f>
        <v>#N/A</v>
      </c>
    </row>
    <row r="9949" spans="11:13" x14ac:dyDescent="0.25">
      <c r="K9949" s="191"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0</v>
      </c>
      <c r="L9949" s="192" t="str">
        <f t="shared" si="155"/>
        <v/>
      </c>
      <c r="M9949" s="191" t="e">
        <f>VLOOKUP(L9949,'Slope %'!C:D,2,0)</f>
        <v>#N/A</v>
      </c>
    </row>
    <row r="9950" spans="11:13" x14ac:dyDescent="0.25">
      <c r="K9950" s="191"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0</v>
      </c>
      <c r="L9950" s="192" t="str">
        <f t="shared" si="155"/>
        <v/>
      </c>
      <c r="M9950" s="191" t="e">
        <f>VLOOKUP(L9950,'Slope %'!C:D,2,0)</f>
        <v>#N/A</v>
      </c>
    </row>
    <row r="9951" spans="11:13" x14ac:dyDescent="0.25">
      <c r="K9951" s="191"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0</v>
      </c>
      <c r="L9951" s="192" t="str">
        <f t="shared" si="155"/>
        <v/>
      </c>
      <c r="M9951" s="191" t="e">
        <f>VLOOKUP(L9951,'Slope %'!C:D,2,0)</f>
        <v>#N/A</v>
      </c>
    </row>
    <row r="9952" spans="11:13" x14ac:dyDescent="0.25">
      <c r="K9952" s="191"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0</v>
      </c>
      <c r="L9952" s="192" t="str">
        <f t="shared" si="155"/>
        <v/>
      </c>
      <c r="M9952" s="191" t="e">
        <f>VLOOKUP(L9952,'Slope %'!C:D,2,0)</f>
        <v>#N/A</v>
      </c>
    </row>
    <row r="9953" spans="11:13" x14ac:dyDescent="0.25">
      <c r="K9953" s="191"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0</v>
      </c>
      <c r="L9953" s="192" t="str">
        <f t="shared" si="155"/>
        <v/>
      </c>
      <c r="M9953" s="191" t="e">
        <f>VLOOKUP(L9953,'Slope %'!C:D,2,0)</f>
        <v>#N/A</v>
      </c>
    </row>
    <row r="9954" spans="11:13" x14ac:dyDescent="0.25">
      <c r="K9954" s="191"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0</v>
      </c>
      <c r="L9954" s="192" t="str">
        <f t="shared" si="155"/>
        <v/>
      </c>
      <c r="M9954" s="191" t="e">
        <f>VLOOKUP(L9954,'Slope %'!C:D,2,0)</f>
        <v>#N/A</v>
      </c>
    </row>
    <row r="9955" spans="11:13" x14ac:dyDescent="0.25">
      <c r="K9955" s="191"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0</v>
      </c>
      <c r="L9955" s="192" t="str">
        <f t="shared" si="155"/>
        <v/>
      </c>
      <c r="M9955" s="191" t="e">
        <f>VLOOKUP(L9955,'Slope %'!C:D,2,0)</f>
        <v>#N/A</v>
      </c>
    </row>
    <row r="9956" spans="11:13" x14ac:dyDescent="0.25">
      <c r="K9956" s="191"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0</v>
      </c>
      <c r="L9956" s="192" t="str">
        <f t="shared" si="155"/>
        <v/>
      </c>
      <c r="M9956" s="191" t="e">
        <f>VLOOKUP(L9956,'Slope %'!C:D,2,0)</f>
        <v>#N/A</v>
      </c>
    </row>
    <row r="9957" spans="11:13" x14ac:dyDescent="0.25">
      <c r="K9957" s="191"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0</v>
      </c>
      <c r="L9957" s="192" t="str">
        <f t="shared" si="155"/>
        <v/>
      </c>
      <c r="M9957" s="191" t="e">
        <f>VLOOKUP(L9957,'Slope %'!C:D,2,0)</f>
        <v>#N/A</v>
      </c>
    </row>
    <row r="9958" spans="11:13" x14ac:dyDescent="0.25">
      <c r="K9958" s="191"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0</v>
      </c>
      <c r="L9958" s="192" t="str">
        <f t="shared" si="155"/>
        <v/>
      </c>
      <c r="M9958" s="191" t="e">
        <f>VLOOKUP(L9958,'Slope %'!C:D,2,0)</f>
        <v>#N/A</v>
      </c>
    </row>
    <row r="9959" spans="11:13" x14ac:dyDescent="0.25">
      <c r="K9959" s="191"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0</v>
      </c>
      <c r="L9959" s="192" t="str">
        <f t="shared" si="155"/>
        <v/>
      </c>
      <c r="M9959" s="191" t="e">
        <f>VLOOKUP(L9959,'Slope %'!C:D,2,0)</f>
        <v>#N/A</v>
      </c>
    </row>
    <row r="9960" spans="11:13" x14ac:dyDescent="0.25">
      <c r="K9960" s="191"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0</v>
      </c>
      <c r="L9960" s="192" t="str">
        <f t="shared" si="155"/>
        <v/>
      </c>
      <c r="M9960" s="191" t="e">
        <f>VLOOKUP(L9960,'Slope %'!C:D,2,0)</f>
        <v>#N/A</v>
      </c>
    </row>
    <row r="9961" spans="11:13" x14ac:dyDescent="0.25">
      <c r="K9961" s="191"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0</v>
      </c>
      <c r="L9961" s="192" t="str">
        <f t="shared" si="155"/>
        <v/>
      </c>
      <c r="M9961" s="191" t="e">
        <f>VLOOKUP(L9961,'Slope %'!C:D,2,0)</f>
        <v>#N/A</v>
      </c>
    </row>
    <row r="9962" spans="11:13" x14ac:dyDescent="0.25">
      <c r="K9962" s="191"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0</v>
      </c>
      <c r="L9962" s="192" t="str">
        <f t="shared" si="155"/>
        <v/>
      </c>
      <c r="M9962" s="191" t="e">
        <f>VLOOKUP(L9962,'Slope %'!C:D,2,0)</f>
        <v>#N/A</v>
      </c>
    </row>
    <row r="9963" spans="11:13" x14ac:dyDescent="0.25">
      <c r="K9963" s="191"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0</v>
      </c>
      <c r="L9963" s="192" t="str">
        <f t="shared" si="155"/>
        <v/>
      </c>
      <c r="M9963" s="191" t="e">
        <f>VLOOKUP(L9963,'Slope %'!C:D,2,0)</f>
        <v>#N/A</v>
      </c>
    </row>
    <row r="9964" spans="11:13" x14ac:dyDescent="0.25">
      <c r="K9964" s="191"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0</v>
      </c>
      <c r="L9964" s="192" t="str">
        <f t="shared" si="155"/>
        <v/>
      </c>
      <c r="M9964" s="191" t="e">
        <f>VLOOKUP(L9964,'Slope %'!C:D,2,0)</f>
        <v>#N/A</v>
      </c>
    </row>
    <row r="9965" spans="11:13" x14ac:dyDescent="0.25">
      <c r="K9965" s="191"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0</v>
      </c>
      <c r="L9965" s="192" t="str">
        <f t="shared" si="155"/>
        <v/>
      </c>
      <c r="M9965" s="191" t="e">
        <f>VLOOKUP(L9965,'Slope %'!C:D,2,0)</f>
        <v>#N/A</v>
      </c>
    </row>
    <row r="9966" spans="11:13" x14ac:dyDescent="0.25">
      <c r="K9966" s="191"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0</v>
      </c>
      <c r="L9966" s="192" t="str">
        <f t="shared" si="155"/>
        <v/>
      </c>
      <c r="M9966" s="191" t="e">
        <f>VLOOKUP(L9966,'Slope %'!C:D,2,0)</f>
        <v>#N/A</v>
      </c>
    </row>
    <row r="9967" spans="11:13" x14ac:dyDescent="0.25">
      <c r="K9967" s="191"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0</v>
      </c>
      <c r="L9967" s="192" t="str">
        <f t="shared" si="155"/>
        <v/>
      </c>
      <c r="M9967" s="191" t="e">
        <f>VLOOKUP(L9967,'Slope %'!C:D,2,0)</f>
        <v>#N/A</v>
      </c>
    </row>
    <row r="9968" spans="11:13" x14ac:dyDescent="0.25">
      <c r="K9968" s="191"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0</v>
      </c>
      <c r="L9968" s="192" t="str">
        <f t="shared" si="155"/>
        <v/>
      </c>
      <c r="M9968" s="191" t="e">
        <f>VLOOKUP(L9968,'Slope %'!C:D,2,0)</f>
        <v>#N/A</v>
      </c>
    </row>
    <row r="9969" spans="11:13" x14ac:dyDescent="0.25">
      <c r="K9969" s="191"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0</v>
      </c>
      <c r="L9969" s="192" t="str">
        <f t="shared" si="155"/>
        <v/>
      </c>
      <c r="M9969" s="191" t="e">
        <f>VLOOKUP(L9969,'Slope %'!C:D,2,0)</f>
        <v>#N/A</v>
      </c>
    </row>
    <row r="9970" spans="11:13" x14ac:dyDescent="0.25">
      <c r="K9970" s="191"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0</v>
      </c>
      <c r="L9970" s="192" t="str">
        <f t="shared" si="155"/>
        <v/>
      </c>
      <c r="M9970" s="191" t="e">
        <f>VLOOKUP(L9970,'Slope %'!C:D,2,0)</f>
        <v>#N/A</v>
      </c>
    </row>
    <row r="9971" spans="11:13" x14ac:dyDescent="0.25">
      <c r="K9971" s="191"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0</v>
      </c>
      <c r="L9971" s="192" t="str">
        <f t="shared" si="155"/>
        <v/>
      </c>
      <c r="M9971" s="191" t="e">
        <f>VLOOKUP(L9971,'Slope %'!C:D,2,0)</f>
        <v>#N/A</v>
      </c>
    </row>
    <row r="9972" spans="11:13" x14ac:dyDescent="0.25">
      <c r="K9972" s="191"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0</v>
      </c>
      <c r="L9972" s="192" t="str">
        <f t="shared" si="155"/>
        <v/>
      </c>
      <c r="M9972" s="191" t="e">
        <f>VLOOKUP(L9972,'Slope %'!C:D,2,0)</f>
        <v>#N/A</v>
      </c>
    </row>
    <row r="9973" spans="11:13" x14ac:dyDescent="0.25">
      <c r="K9973" s="191"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0</v>
      </c>
      <c r="L9973" s="192" t="str">
        <f t="shared" si="155"/>
        <v/>
      </c>
      <c r="M9973" s="191" t="e">
        <f>VLOOKUP(L9973,'Slope %'!C:D,2,0)</f>
        <v>#N/A</v>
      </c>
    </row>
    <row r="9974" spans="11:13" x14ac:dyDescent="0.25">
      <c r="K9974" s="191"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0</v>
      </c>
      <c r="L9974" s="192" t="str">
        <f t="shared" si="155"/>
        <v/>
      </c>
      <c r="M9974" s="191" t="e">
        <f>VLOOKUP(L9974,'Slope %'!C:D,2,0)</f>
        <v>#N/A</v>
      </c>
    </row>
    <row r="9975" spans="11:13" x14ac:dyDescent="0.25">
      <c r="K9975" s="191"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0</v>
      </c>
      <c r="L9975" s="192" t="str">
        <f t="shared" si="155"/>
        <v/>
      </c>
      <c r="M9975" s="191" t="e">
        <f>VLOOKUP(L9975,'Slope %'!C:D,2,0)</f>
        <v>#N/A</v>
      </c>
    </row>
    <row r="9976" spans="11:13" x14ac:dyDescent="0.25">
      <c r="K9976" s="191"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0</v>
      </c>
      <c r="L9976" s="192" t="str">
        <f t="shared" si="155"/>
        <v/>
      </c>
      <c r="M9976" s="191" t="e">
        <f>VLOOKUP(L9976,'Slope %'!C:D,2,0)</f>
        <v>#N/A</v>
      </c>
    </row>
    <row r="9977" spans="11:13" x14ac:dyDescent="0.25">
      <c r="K9977" s="191"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0</v>
      </c>
      <c r="L9977" s="192" t="str">
        <f t="shared" si="155"/>
        <v/>
      </c>
      <c r="M9977" s="191" t="e">
        <f>VLOOKUP(L9977,'Slope %'!C:D,2,0)</f>
        <v>#N/A</v>
      </c>
    </row>
    <row r="9978" spans="11:13" x14ac:dyDescent="0.25">
      <c r="K9978" s="191"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0</v>
      </c>
      <c r="L9978" s="192" t="str">
        <f t="shared" si="155"/>
        <v/>
      </c>
      <c r="M9978" s="191" t="e">
        <f>VLOOKUP(L9978,'Slope %'!C:D,2,0)</f>
        <v>#N/A</v>
      </c>
    </row>
    <row r="9979" spans="11:13" x14ac:dyDescent="0.25">
      <c r="K9979" s="191"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0</v>
      </c>
      <c r="L9979" s="192" t="str">
        <f t="shared" si="155"/>
        <v/>
      </c>
      <c r="M9979" s="191" t="e">
        <f>VLOOKUP(L9979,'Slope %'!C:D,2,0)</f>
        <v>#N/A</v>
      </c>
    </row>
    <row r="9980" spans="11:13" x14ac:dyDescent="0.25">
      <c r="K9980" s="191"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0</v>
      </c>
      <c r="L9980" s="192" t="str">
        <f t="shared" si="155"/>
        <v/>
      </c>
      <c r="M9980" s="191" t="e">
        <f>VLOOKUP(L9980,'Slope %'!C:D,2,0)</f>
        <v>#N/A</v>
      </c>
    </row>
    <row r="9981" spans="11:13" x14ac:dyDescent="0.25">
      <c r="K9981" s="191"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0</v>
      </c>
      <c r="L9981" s="192" t="str">
        <f t="shared" si="155"/>
        <v/>
      </c>
      <c r="M9981" s="191" t="e">
        <f>VLOOKUP(L9981,'Slope %'!C:D,2,0)</f>
        <v>#N/A</v>
      </c>
    </row>
    <row r="9982" spans="11:13" x14ac:dyDescent="0.25">
      <c r="K9982" s="191"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0</v>
      </c>
      <c r="L9982" s="192" t="str">
        <f t="shared" si="155"/>
        <v/>
      </c>
      <c r="M9982" s="191" t="e">
        <f>VLOOKUP(L9982,'Slope %'!C:D,2,0)</f>
        <v>#N/A</v>
      </c>
    </row>
    <row r="9983" spans="11:13" x14ac:dyDescent="0.25">
      <c r="K9983" s="191"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0</v>
      </c>
      <c r="L9983" s="192" t="str">
        <f t="shared" si="155"/>
        <v/>
      </c>
      <c r="M9983" s="191" t="e">
        <f>VLOOKUP(L9983,'Slope %'!C:D,2,0)</f>
        <v>#N/A</v>
      </c>
    </row>
    <row r="9984" spans="11:13" x14ac:dyDescent="0.25">
      <c r="K9984" s="191"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0</v>
      </c>
      <c r="L9984" s="192" t="str">
        <f t="shared" si="155"/>
        <v/>
      </c>
      <c r="M9984" s="191" t="e">
        <f>VLOOKUP(L9984,'Slope %'!C:D,2,0)</f>
        <v>#N/A</v>
      </c>
    </row>
    <row r="9985" spans="11:13" x14ac:dyDescent="0.25">
      <c r="K9985" s="191"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0</v>
      </c>
      <c r="L9985" s="192" t="str">
        <f t="shared" si="155"/>
        <v/>
      </c>
      <c r="M9985" s="191" t="e">
        <f>VLOOKUP(L9985,'Slope %'!C:D,2,0)</f>
        <v>#N/A</v>
      </c>
    </row>
    <row r="9986" spans="11:13" x14ac:dyDescent="0.25">
      <c r="K9986" s="191"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0</v>
      </c>
      <c r="L9986" s="192" t="str">
        <f t="shared" si="155"/>
        <v/>
      </c>
      <c r="M9986" s="191" t="e">
        <f>VLOOKUP(L9986,'Slope %'!C:D,2,0)</f>
        <v>#N/A</v>
      </c>
    </row>
    <row r="9987" spans="11:13" x14ac:dyDescent="0.25">
      <c r="K9987" s="191"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0</v>
      </c>
      <c r="L9987" s="192" t="str">
        <f t="shared" ref="L9987:L10050" si="156">(_xlfn.CONCAT(C9987,E9987))</f>
        <v/>
      </c>
      <c r="M9987" s="191" t="e">
        <f>VLOOKUP(L9987,'Slope %'!C:D,2,0)</f>
        <v>#N/A</v>
      </c>
    </row>
    <row r="9988" spans="11:13" x14ac:dyDescent="0.25">
      <c r="K9988" s="191"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0</v>
      </c>
      <c r="L9988" s="192" t="str">
        <f t="shared" si="156"/>
        <v/>
      </c>
      <c r="M9988" s="191" t="e">
        <f>VLOOKUP(L9988,'Slope %'!C:D,2,0)</f>
        <v>#N/A</v>
      </c>
    </row>
    <row r="9989" spans="11:13" x14ac:dyDescent="0.25">
      <c r="K9989" s="191"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0</v>
      </c>
      <c r="L9989" s="192" t="str">
        <f t="shared" si="156"/>
        <v/>
      </c>
      <c r="M9989" s="191" t="e">
        <f>VLOOKUP(L9989,'Slope %'!C:D,2,0)</f>
        <v>#N/A</v>
      </c>
    </row>
    <row r="9990" spans="11:13" x14ac:dyDescent="0.25">
      <c r="K9990" s="191"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0</v>
      </c>
      <c r="L9990" s="192" t="str">
        <f t="shared" si="156"/>
        <v/>
      </c>
      <c r="M9990" s="191" t="e">
        <f>VLOOKUP(L9990,'Slope %'!C:D,2,0)</f>
        <v>#N/A</v>
      </c>
    </row>
    <row r="9991" spans="11:13" x14ac:dyDescent="0.25">
      <c r="K9991" s="191"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0</v>
      </c>
      <c r="L9991" s="192" t="str">
        <f t="shared" si="156"/>
        <v/>
      </c>
      <c r="M9991" s="191" t="e">
        <f>VLOOKUP(L9991,'Slope %'!C:D,2,0)</f>
        <v>#N/A</v>
      </c>
    </row>
    <row r="9992" spans="11:13" x14ac:dyDescent="0.25">
      <c r="K9992" s="191"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0</v>
      </c>
      <c r="L9992" s="192" t="str">
        <f t="shared" si="156"/>
        <v/>
      </c>
      <c r="M9992" s="191" t="e">
        <f>VLOOKUP(L9992,'Slope %'!C:D,2,0)</f>
        <v>#N/A</v>
      </c>
    </row>
    <row r="9993" spans="11:13" x14ac:dyDescent="0.25">
      <c r="K9993" s="191"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0</v>
      </c>
      <c r="L9993" s="192" t="str">
        <f t="shared" si="156"/>
        <v/>
      </c>
      <c r="M9993" s="191" t="e">
        <f>VLOOKUP(L9993,'Slope %'!C:D,2,0)</f>
        <v>#N/A</v>
      </c>
    </row>
    <row r="9994" spans="11:13" x14ac:dyDescent="0.25">
      <c r="K9994" s="191"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0</v>
      </c>
      <c r="L9994" s="192" t="str">
        <f t="shared" si="156"/>
        <v/>
      </c>
      <c r="M9994" s="191" t="e">
        <f>VLOOKUP(L9994,'Slope %'!C:D,2,0)</f>
        <v>#N/A</v>
      </c>
    </row>
    <row r="9995" spans="11:13" x14ac:dyDescent="0.25">
      <c r="K9995" s="191"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0</v>
      </c>
      <c r="L9995" s="192" t="str">
        <f t="shared" si="156"/>
        <v/>
      </c>
      <c r="M9995" s="191" t="e">
        <f>VLOOKUP(L9995,'Slope %'!C:D,2,0)</f>
        <v>#N/A</v>
      </c>
    </row>
    <row r="9996" spans="11:13" x14ac:dyDescent="0.25">
      <c r="K9996" s="191"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0</v>
      </c>
      <c r="L9996" s="192" t="str">
        <f t="shared" si="156"/>
        <v/>
      </c>
      <c r="M9996" s="191" t="e">
        <f>VLOOKUP(L9996,'Slope %'!C:D,2,0)</f>
        <v>#N/A</v>
      </c>
    </row>
    <row r="9997" spans="11:13" x14ac:dyDescent="0.25">
      <c r="K9997" s="191"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0</v>
      </c>
      <c r="L9997" s="192" t="str">
        <f t="shared" si="156"/>
        <v/>
      </c>
      <c r="M9997" s="191" t="e">
        <f>VLOOKUP(L9997,'Slope %'!C:D,2,0)</f>
        <v>#N/A</v>
      </c>
    </row>
    <row r="9998" spans="11:13" x14ac:dyDescent="0.25">
      <c r="K9998" s="191"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0</v>
      </c>
      <c r="L9998" s="192" t="str">
        <f t="shared" si="156"/>
        <v/>
      </c>
      <c r="M9998" s="191" t="e">
        <f>VLOOKUP(L9998,'Slope %'!C:D,2,0)</f>
        <v>#N/A</v>
      </c>
    </row>
    <row r="9999" spans="11:13" x14ac:dyDescent="0.25">
      <c r="K9999" s="191"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0</v>
      </c>
      <c r="L9999" s="192" t="str">
        <f t="shared" si="156"/>
        <v/>
      </c>
      <c r="M9999" s="191" t="e">
        <f>VLOOKUP(L9999,'Slope %'!C:D,2,0)</f>
        <v>#N/A</v>
      </c>
    </row>
    <row r="10000" spans="11:13" x14ac:dyDescent="0.25">
      <c r="K10000" s="191"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0</v>
      </c>
      <c r="L10000" s="192" t="str">
        <f t="shared" si="156"/>
        <v/>
      </c>
      <c r="M10000" s="191" t="e">
        <f>VLOOKUP(L10000,'Slope %'!C:D,2,0)</f>
        <v>#N/A</v>
      </c>
    </row>
    <row r="10001" spans="11:13" x14ac:dyDescent="0.25">
      <c r="K10001" s="191"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0</v>
      </c>
      <c r="L10001" s="192" t="str">
        <f t="shared" si="156"/>
        <v/>
      </c>
      <c r="M10001" s="191" t="e">
        <f>VLOOKUP(L10001,'Slope %'!C:D,2,0)</f>
        <v>#N/A</v>
      </c>
    </row>
    <row r="10002" spans="11:13" x14ac:dyDescent="0.25">
      <c r="K10002" s="191"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0</v>
      </c>
      <c r="L10002" s="192" t="str">
        <f t="shared" si="156"/>
        <v/>
      </c>
      <c r="M10002" s="191" t="e">
        <f>VLOOKUP(L10002,'Slope %'!C:D,2,0)</f>
        <v>#N/A</v>
      </c>
    </row>
    <row r="10003" spans="11:13" x14ac:dyDescent="0.25">
      <c r="K10003" s="191"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0</v>
      </c>
      <c r="L10003" s="192" t="str">
        <f t="shared" si="156"/>
        <v/>
      </c>
      <c r="M10003" s="191" t="e">
        <f>VLOOKUP(L10003,'Slope %'!C:D,2,0)</f>
        <v>#N/A</v>
      </c>
    </row>
    <row r="10004" spans="11:13" x14ac:dyDescent="0.25">
      <c r="K10004" s="191"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0</v>
      </c>
      <c r="L10004" s="192" t="str">
        <f t="shared" si="156"/>
        <v/>
      </c>
      <c r="M10004" s="191" t="e">
        <f>VLOOKUP(L10004,'Slope %'!C:D,2,0)</f>
        <v>#N/A</v>
      </c>
    </row>
    <row r="10005" spans="11:13" x14ac:dyDescent="0.25">
      <c r="K10005" s="191"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0</v>
      </c>
      <c r="L10005" s="192" t="str">
        <f t="shared" si="156"/>
        <v/>
      </c>
      <c r="M10005" s="191" t="e">
        <f>VLOOKUP(L10005,'Slope %'!C:D,2,0)</f>
        <v>#N/A</v>
      </c>
    </row>
    <row r="10006" spans="11:13" x14ac:dyDescent="0.25">
      <c r="K10006" s="191"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0</v>
      </c>
      <c r="L10006" s="192" t="str">
        <f t="shared" si="156"/>
        <v/>
      </c>
      <c r="M10006" s="191" t="e">
        <f>VLOOKUP(L10006,'Slope %'!C:D,2,0)</f>
        <v>#N/A</v>
      </c>
    </row>
    <row r="10007" spans="11:13" x14ac:dyDescent="0.25">
      <c r="K10007" s="191"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0</v>
      </c>
      <c r="L10007" s="192" t="str">
        <f t="shared" si="156"/>
        <v/>
      </c>
      <c r="M10007" s="191" t="e">
        <f>VLOOKUP(L10007,'Slope %'!C:D,2,0)</f>
        <v>#N/A</v>
      </c>
    </row>
    <row r="10008" spans="11:13" x14ac:dyDescent="0.25">
      <c r="K10008" s="191"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0</v>
      </c>
      <c r="L10008" s="192" t="str">
        <f t="shared" si="156"/>
        <v/>
      </c>
      <c r="M10008" s="191" t="e">
        <f>VLOOKUP(L10008,'Slope %'!C:D,2,0)</f>
        <v>#N/A</v>
      </c>
    </row>
    <row r="10009" spans="11:13" x14ac:dyDescent="0.25">
      <c r="K10009" s="191"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0</v>
      </c>
      <c r="L10009" s="192" t="str">
        <f t="shared" si="156"/>
        <v/>
      </c>
      <c r="M10009" s="191" t="e">
        <f>VLOOKUP(L10009,'Slope %'!C:D,2,0)</f>
        <v>#N/A</v>
      </c>
    </row>
    <row r="10010" spans="11:13" x14ac:dyDescent="0.25">
      <c r="K10010" s="191"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0</v>
      </c>
      <c r="L10010" s="192" t="str">
        <f t="shared" si="156"/>
        <v/>
      </c>
      <c r="M10010" s="191" t="e">
        <f>VLOOKUP(L10010,'Slope %'!C:D,2,0)</f>
        <v>#N/A</v>
      </c>
    </row>
    <row r="10011" spans="11:13" x14ac:dyDescent="0.25">
      <c r="K10011" s="191"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0</v>
      </c>
      <c r="L10011" s="192" t="str">
        <f t="shared" si="156"/>
        <v/>
      </c>
      <c r="M10011" s="191" t="e">
        <f>VLOOKUP(L10011,'Slope %'!C:D,2,0)</f>
        <v>#N/A</v>
      </c>
    </row>
    <row r="10012" spans="11:13" x14ac:dyDescent="0.25">
      <c r="K10012" s="191"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0</v>
      </c>
      <c r="L10012" s="192" t="str">
        <f t="shared" si="156"/>
        <v/>
      </c>
      <c r="M10012" s="191" t="e">
        <f>VLOOKUP(L10012,'Slope %'!C:D,2,0)</f>
        <v>#N/A</v>
      </c>
    </row>
    <row r="10013" spans="11:13" x14ac:dyDescent="0.25">
      <c r="K10013" s="191"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0</v>
      </c>
      <c r="L10013" s="192" t="str">
        <f t="shared" si="156"/>
        <v/>
      </c>
      <c r="M10013" s="191" t="e">
        <f>VLOOKUP(L10013,'Slope %'!C:D,2,0)</f>
        <v>#N/A</v>
      </c>
    </row>
    <row r="10014" spans="11:13" x14ac:dyDescent="0.25">
      <c r="K10014" s="191"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0</v>
      </c>
      <c r="L10014" s="192" t="str">
        <f t="shared" si="156"/>
        <v/>
      </c>
      <c r="M10014" s="191" t="e">
        <f>VLOOKUP(L10014,'Slope %'!C:D,2,0)</f>
        <v>#N/A</v>
      </c>
    </row>
    <row r="10015" spans="11:13" x14ac:dyDescent="0.25">
      <c r="K10015" s="191"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0</v>
      </c>
      <c r="L10015" s="192" t="str">
        <f t="shared" si="156"/>
        <v/>
      </c>
      <c r="M10015" s="191" t="e">
        <f>VLOOKUP(L10015,'Slope %'!C:D,2,0)</f>
        <v>#N/A</v>
      </c>
    </row>
    <row r="10016" spans="11:13" x14ac:dyDescent="0.25">
      <c r="K10016" s="191"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0</v>
      </c>
      <c r="L10016" s="192" t="str">
        <f t="shared" si="156"/>
        <v/>
      </c>
      <c r="M10016" s="191" t="e">
        <f>VLOOKUP(L10016,'Slope %'!C:D,2,0)</f>
        <v>#N/A</v>
      </c>
    </row>
    <row r="10017" spans="11:13" x14ac:dyDescent="0.25">
      <c r="K10017" s="191"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0</v>
      </c>
      <c r="L10017" s="192" t="str">
        <f t="shared" si="156"/>
        <v/>
      </c>
      <c r="M10017" s="191" t="e">
        <f>VLOOKUP(L10017,'Slope %'!C:D,2,0)</f>
        <v>#N/A</v>
      </c>
    </row>
    <row r="10018" spans="11:13" x14ac:dyDescent="0.25">
      <c r="K10018" s="191"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0</v>
      </c>
      <c r="L10018" s="192" t="str">
        <f t="shared" si="156"/>
        <v/>
      </c>
      <c r="M10018" s="191" t="e">
        <f>VLOOKUP(L10018,'Slope %'!C:D,2,0)</f>
        <v>#N/A</v>
      </c>
    </row>
    <row r="10019" spans="11:13" x14ac:dyDescent="0.25">
      <c r="K10019" s="191"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0</v>
      </c>
      <c r="L10019" s="192" t="str">
        <f t="shared" si="156"/>
        <v/>
      </c>
      <c r="M10019" s="191" t="e">
        <f>VLOOKUP(L10019,'Slope %'!C:D,2,0)</f>
        <v>#N/A</v>
      </c>
    </row>
    <row r="10020" spans="11:13" x14ac:dyDescent="0.25">
      <c r="K10020" s="191"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0</v>
      </c>
      <c r="L10020" s="192" t="str">
        <f t="shared" si="156"/>
        <v/>
      </c>
      <c r="M10020" s="191" t="e">
        <f>VLOOKUP(L10020,'Slope %'!C:D,2,0)</f>
        <v>#N/A</v>
      </c>
    </row>
    <row r="10021" spans="11:13" x14ac:dyDescent="0.25">
      <c r="K10021" s="191"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0</v>
      </c>
      <c r="L10021" s="192" t="str">
        <f t="shared" si="156"/>
        <v/>
      </c>
      <c r="M10021" s="191" t="e">
        <f>VLOOKUP(L10021,'Slope %'!C:D,2,0)</f>
        <v>#N/A</v>
      </c>
    </row>
    <row r="10022" spans="11:13" x14ac:dyDescent="0.25">
      <c r="K10022" s="191"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0</v>
      </c>
      <c r="L10022" s="192" t="str">
        <f t="shared" si="156"/>
        <v/>
      </c>
      <c r="M10022" s="191" t="e">
        <f>VLOOKUP(L10022,'Slope %'!C:D,2,0)</f>
        <v>#N/A</v>
      </c>
    </row>
    <row r="10023" spans="11:13" x14ac:dyDescent="0.25">
      <c r="K10023" s="191"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0</v>
      </c>
      <c r="L10023" s="192" t="str">
        <f t="shared" si="156"/>
        <v/>
      </c>
      <c r="M10023" s="191" t="e">
        <f>VLOOKUP(L10023,'Slope %'!C:D,2,0)</f>
        <v>#N/A</v>
      </c>
    </row>
    <row r="10024" spans="11:13" x14ac:dyDescent="0.25">
      <c r="K10024" s="191"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0</v>
      </c>
      <c r="L10024" s="192" t="str">
        <f t="shared" si="156"/>
        <v/>
      </c>
      <c r="M10024" s="191" t="e">
        <f>VLOOKUP(L10024,'Slope %'!C:D,2,0)</f>
        <v>#N/A</v>
      </c>
    </row>
    <row r="10025" spans="11:13" x14ac:dyDescent="0.25">
      <c r="K10025" s="191"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0</v>
      </c>
      <c r="L10025" s="192" t="str">
        <f t="shared" si="156"/>
        <v/>
      </c>
      <c r="M10025" s="191" t="e">
        <f>VLOOKUP(L10025,'Slope %'!C:D,2,0)</f>
        <v>#N/A</v>
      </c>
    </row>
    <row r="10026" spans="11:13" x14ac:dyDescent="0.25">
      <c r="K10026" s="191"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0</v>
      </c>
      <c r="L10026" s="192" t="str">
        <f t="shared" si="156"/>
        <v/>
      </c>
      <c r="M10026" s="191" t="e">
        <f>VLOOKUP(L10026,'Slope %'!C:D,2,0)</f>
        <v>#N/A</v>
      </c>
    </row>
    <row r="10027" spans="11:13" x14ac:dyDescent="0.25">
      <c r="K10027" s="191"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0</v>
      </c>
      <c r="L10027" s="192" t="str">
        <f t="shared" si="156"/>
        <v/>
      </c>
      <c r="M10027" s="191" t="e">
        <f>VLOOKUP(L10027,'Slope %'!C:D,2,0)</f>
        <v>#N/A</v>
      </c>
    </row>
    <row r="10028" spans="11:13" x14ac:dyDescent="0.25">
      <c r="K10028" s="191"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0</v>
      </c>
      <c r="L10028" s="192" t="str">
        <f t="shared" si="156"/>
        <v/>
      </c>
      <c r="M10028" s="191" t="e">
        <f>VLOOKUP(L10028,'Slope %'!C:D,2,0)</f>
        <v>#N/A</v>
      </c>
    </row>
    <row r="10029" spans="11:13" x14ac:dyDescent="0.25">
      <c r="K10029" s="191"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0</v>
      </c>
      <c r="L10029" s="192" t="str">
        <f t="shared" si="156"/>
        <v/>
      </c>
      <c r="M10029" s="191" t="e">
        <f>VLOOKUP(L10029,'Slope %'!C:D,2,0)</f>
        <v>#N/A</v>
      </c>
    </row>
    <row r="10030" spans="11:13" x14ac:dyDescent="0.25">
      <c r="K10030" s="191"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0</v>
      </c>
      <c r="L10030" s="192" t="str">
        <f t="shared" si="156"/>
        <v/>
      </c>
      <c r="M10030" s="191" t="e">
        <f>VLOOKUP(L10030,'Slope %'!C:D,2,0)</f>
        <v>#N/A</v>
      </c>
    </row>
    <row r="10031" spans="11:13" x14ac:dyDescent="0.25">
      <c r="K10031" s="191"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0</v>
      </c>
      <c r="L10031" s="192" t="str">
        <f t="shared" si="156"/>
        <v/>
      </c>
      <c r="M10031" s="191" t="e">
        <f>VLOOKUP(L10031,'Slope %'!C:D,2,0)</f>
        <v>#N/A</v>
      </c>
    </row>
    <row r="10032" spans="11:13" x14ac:dyDescent="0.25">
      <c r="K10032" s="191"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0</v>
      </c>
      <c r="L10032" s="192" t="str">
        <f t="shared" si="156"/>
        <v/>
      </c>
      <c r="M10032" s="191" t="e">
        <f>VLOOKUP(L10032,'Slope %'!C:D,2,0)</f>
        <v>#N/A</v>
      </c>
    </row>
    <row r="10033" spans="11:13" x14ac:dyDescent="0.25">
      <c r="K10033" s="191"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0</v>
      </c>
      <c r="L10033" s="192" t="str">
        <f t="shared" si="156"/>
        <v/>
      </c>
      <c r="M10033" s="191" t="e">
        <f>VLOOKUP(L10033,'Slope %'!C:D,2,0)</f>
        <v>#N/A</v>
      </c>
    </row>
    <row r="10034" spans="11:13" x14ac:dyDescent="0.25">
      <c r="K10034" s="191"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0</v>
      </c>
      <c r="L10034" s="192" t="str">
        <f t="shared" si="156"/>
        <v/>
      </c>
      <c r="M10034" s="191" t="e">
        <f>VLOOKUP(L10034,'Slope %'!C:D,2,0)</f>
        <v>#N/A</v>
      </c>
    </row>
    <row r="10035" spans="11:13" x14ac:dyDescent="0.25">
      <c r="K10035" s="191"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0</v>
      </c>
      <c r="L10035" s="192" t="str">
        <f t="shared" si="156"/>
        <v/>
      </c>
      <c r="M10035" s="191" t="e">
        <f>VLOOKUP(L10035,'Slope %'!C:D,2,0)</f>
        <v>#N/A</v>
      </c>
    </row>
    <row r="10036" spans="11:13" x14ac:dyDescent="0.25">
      <c r="K10036" s="191"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0</v>
      </c>
      <c r="L10036" s="192" t="str">
        <f t="shared" si="156"/>
        <v/>
      </c>
      <c r="M10036" s="191" t="e">
        <f>VLOOKUP(L10036,'Slope %'!C:D,2,0)</f>
        <v>#N/A</v>
      </c>
    </row>
    <row r="10037" spans="11:13" x14ac:dyDescent="0.25">
      <c r="K10037" s="191"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0</v>
      </c>
      <c r="L10037" s="192" t="str">
        <f t="shared" si="156"/>
        <v/>
      </c>
      <c r="M10037" s="191" t="e">
        <f>VLOOKUP(L10037,'Slope %'!C:D,2,0)</f>
        <v>#N/A</v>
      </c>
    </row>
    <row r="10038" spans="11:13" x14ac:dyDescent="0.25">
      <c r="K10038" s="191"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0</v>
      </c>
      <c r="L10038" s="192" t="str">
        <f t="shared" si="156"/>
        <v/>
      </c>
      <c r="M10038" s="191" t="e">
        <f>VLOOKUP(L10038,'Slope %'!C:D,2,0)</f>
        <v>#N/A</v>
      </c>
    </row>
    <row r="10039" spans="11:13" x14ac:dyDescent="0.25">
      <c r="K10039" s="191"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0</v>
      </c>
      <c r="L10039" s="192" t="str">
        <f t="shared" si="156"/>
        <v/>
      </c>
      <c r="M10039" s="191" t="e">
        <f>VLOOKUP(L10039,'Slope %'!C:D,2,0)</f>
        <v>#N/A</v>
      </c>
    </row>
    <row r="10040" spans="11:13" x14ac:dyDescent="0.25">
      <c r="K10040" s="191"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0</v>
      </c>
      <c r="L10040" s="192" t="str">
        <f t="shared" si="156"/>
        <v/>
      </c>
      <c r="M10040" s="191" t="e">
        <f>VLOOKUP(L10040,'Slope %'!C:D,2,0)</f>
        <v>#N/A</v>
      </c>
    </row>
    <row r="10041" spans="11:13" x14ac:dyDescent="0.25">
      <c r="K10041" s="191"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0</v>
      </c>
      <c r="L10041" s="192" t="str">
        <f t="shared" si="156"/>
        <v/>
      </c>
      <c r="M10041" s="191" t="e">
        <f>VLOOKUP(L10041,'Slope %'!C:D,2,0)</f>
        <v>#N/A</v>
      </c>
    </row>
    <row r="10042" spans="11:13" x14ac:dyDescent="0.25">
      <c r="K10042" s="191"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0</v>
      </c>
      <c r="L10042" s="192" t="str">
        <f t="shared" si="156"/>
        <v/>
      </c>
      <c r="M10042" s="191" t="e">
        <f>VLOOKUP(L10042,'Slope %'!C:D,2,0)</f>
        <v>#N/A</v>
      </c>
    </row>
    <row r="10043" spans="11:13" x14ac:dyDescent="0.25">
      <c r="K10043" s="191"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0</v>
      </c>
      <c r="L10043" s="192" t="str">
        <f t="shared" si="156"/>
        <v/>
      </c>
      <c r="M10043" s="191" t="e">
        <f>VLOOKUP(L10043,'Slope %'!C:D,2,0)</f>
        <v>#N/A</v>
      </c>
    </row>
    <row r="10044" spans="11:13" x14ac:dyDescent="0.25">
      <c r="K10044" s="191"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0</v>
      </c>
      <c r="L10044" s="192" t="str">
        <f t="shared" si="156"/>
        <v/>
      </c>
      <c r="M10044" s="191" t="e">
        <f>VLOOKUP(L10044,'Slope %'!C:D,2,0)</f>
        <v>#N/A</v>
      </c>
    </row>
    <row r="10045" spans="11:13" x14ac:dyDescent="0.25">
      <c r="K10045" s="191"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0</v>
      </c>
      <c r="L10045" s="192" t="str">
        <f t="shared" si="156"/>
        <v/>
      </c>
      <c r="M10045" s="191" t="e">
        <f>VLOOKUP(L10045,'Slope %'!C:D,2,0)</f>
        <v>#N/A</v>
      </c>
    </row>
    <row r="10046" spans="11:13" x14ac:dyDescent="0.25">
      <c r="K10046" s="191"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0</v>
      </c>
      <c r="L10046" s="192" t="str">
        <f t="shared" si="156"/>
        <v/>
      </c>
      <c r="M10046" s="191" t="e">
        <f>VLOOKUP(L10046,'Slope %'!C:D,2,0)</f>
        <v>#N/A</v>
      </c>
    </row>
    <row r="10047" spans="11:13" x14ac:dyDescent="0.25">
      <c r="K10047" s="191"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0</v>
      </c>
      <c r="L10047" s="192" t="str">
        <f t="shared" si="156"/>
        <v/>
      </c>
      <c r="M10047" s="191" t="e">
        <f>VLOOKUP(L10047,'Slope %'!C:D,2,0)</f>
        <v>#N/A</v>
      </c>
    </row>
    <row r="10048" spans="11:13" x14ac:dyDescent="0.25">
      <c r="K10048" s="191"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0</v>
      </c>
      <c r="L10048" s="192" t="str">
        <f t="shared" si="156"/>
        <v/>
      </c>
      <c r="M10048" s="191" t="e">
        <f>VLOOKUP(L10048,'Slope %'!C:D,2,0)</f>
        <v>#N/A</v>
      </c>
    </row>
    <row r="10049" spans="11:13" x14ac:dyDescent="0.25">
      <c r="K10049" s="191"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0</v>
      </c>
      <c r="L10049" s="192" t="str">
        <f t="shared" si="156"/>
        <v/>
      </c>
      <c r="M10049" s="191" t="e">
        <f>VLOOKUP(L10049,'Slope %'!C:D,2,0)</f>
        <v>#N/A</v>
      </c>
    </row>
    <row r="10050" spans="11:13" x14ac:dyDescent="0.25">
      <c r="K10050" s="191"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0</v>
      </c>
      <c r="L10050" s="192" t="str">
        <f t="shared" si="156"/>
        <v/>
      </c>
      <c r="M10050" s="191" t="e">
        <f>VLOOKUP(L10050,'Slope %'!C:D,2,0)</f>
        <v>#N/A</v>
      </c>
    </row>
    <row r="10051" spans="11:13" x14ac:dyDescent="0.25">
      <c r="K10051" s="191"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0</v>
      </c>
      <c r="L10051" s="192" t="str">
        <f t="shared" ref="L10051:L10114" si="157">(_xlfn.CONCAT(C10051,E10051))</f>
        <v/>
      </c>
      <c r="M10051" s="191" t="e">
        <f>VLOOKUP(L10051,'Slope %'!C:D,2,0)</f>
        <v>#N/A</v>
      </c>
    </row>
    <row r="10052" spans="11:13" x14ac:dyDescent="0.25">
      <c r="K10052" s="191"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0</v>
      </c>
      <c r="L10052" s="192" t="str">
        <f t="shared" si="157"/>
        <v/>
      </c>
      <c r="M10052" s="191" t="e">
        <f>VLOOKUP(L10052,'Slope %'!C:D,2,0)</f>
        <v>#N/A</v>
      </c>
    </row>
    <row r="10053" spans="11:13" x14ac:dyDescent="0.25">
      <c r="K10053" s="191"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0</v>
      </c>
      <c r="L10053" s="192" t="str">
        <f t="shared" si="157"/>
        <v/>
      </c>
      <c r="M10053" s="191" t="e">
        <f>VLOOKUP(L10053,'Slope %'!C:D,2,0)</f>
        <v>#N/A</v>
      </c>
    </row>
    <row r="10054" spans="11:13" x14ac:dyDescent="0.25">
      <c r="K10054" s="191"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0</v>
      </c>
      <c r="L10054" s="192" t="str">
        <f t="shared" si="157"/>
        <v/>
      </c>
      <c r="M10054" s="191" t="e">
        <f>VLOOKUP(L10054,'Slope %'!C:D,2,0)</f>
        <v>#N/A</v>
      </c>
    </row>
    <row r="10055" spans="11:13" x14ac:dyDescent="0.25">
      <c r="K10055" s="191"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0</v>
      </c>
      <c r="L10055" s="192" t="str">
        <f t="shared" si="157"/>
        <v/>
      </c>
      <c r="M10055" s="191" t="e">
        <f>VLOOKUP(L10055,'Slope %'!C:D,2,0)</f>
        <v>#N/A</v>
      </c>
    </row>
    <row r="10056" spans="11:13" x14ac:dyDescent="0.25">
      <c r="K10056" s="191"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0</v>
      </c>
      <c r="L10056" s="192" t="str">
        <f t="shared" si="157"/>
        <v/>
      </c>
      <c r="M10056" s="191" t="e">
        <f>VLOOKUP(L10056,'Slope %'!C:D,2,0)</f>
        <v>#N/A</v>
      </c>
    </row>
    <row r="10057" spans="11:13" x14ac:dyDescent="0.25">
      <c r="K10057" s="191"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0</v>
      </c>
      <c r="L10057" s="192" t="str">
        <f t="shared" si="157"/>
        <v/>
      </c>
      <c r="M10057" s="191" t="e">
        <f>VLOOKUP(L10057,'Slope %'!C:D,2,0)</f>
        <v>#N/A</v>
      </c>
    </row>
    <row r="10058" spans="11:13" x14ac:dyDescent="0.25">
      <c r="K10058" s="191"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0</v>
      </c>
      <c r="L10058" s="192" t="str">
        <f t="shared" si="157"/>
        <v/>
      </c>
      <c r="M10058" s="191" t="e">
        <f>VLOOKUP(L10058,'Slope %'!C:D,2,0)</f>
        <v>#N/A</v>
      </c>
    </row>
    <row r="10059" spans="11:13" x14ac:dyDescent="0.25">
      <c r="K10059" s="191"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0</v>
      </c>
      <c r="L10059" s="192" t="str">
        <f t="shared" si="157"/>
        <v/>
      </c>
      <c r="M10059" s="191" t="e">
        <f>VLOOKUP(L10059,'Slope %'!C:D,2,0)</f>
        <v>#N/A</v>
      </c>
    </row>
    <row r="10060" spans="11:13" x14ac:dyDescent="0.25">
      <c r="K10060" s="191"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0</v>
      </c>
      <c r="L10060" s="192" t="str">
        <f t="shared" si="157"/>
        <v/>
      </c>
      <c r="M10060" s="191" t="e">
        <f>VLOOKUP(L10060,'Slope %'!C:D,2,0)</f>
        <v>#N/A</v>
      </c>
    </row>
    <row r="10061" spans="11:13" x14ac:dyDescent="0.25">
      <c r="K10061" s="191"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0</v>
      </c>
      <c r="L10061" s="192" t="str">
        <f t="shared" si="157"/>
        <v/>
      </c>
      <c r="M10061" s="191" t="e">
        <f>VLOOKUP(L10061,'Slope %'!C:D,2,0)</f>
        <v>#N/A</v>
      </c>
    </row>
    <row r="10062" spans="11:13" x14ac:dyDescent="0.25">
      <c r="K10062" s="191"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0</v>
      </c>
      <c r="L10062" s="192" t="str">
        <f t="shared" si="157"/>
        <v/>
      </c>
      <c r="M10062" s="191" t="e">
        <f>VLOOKUP(L10062,'Slope %'!C:D,2,0)</f>
        <v>#N/A</v>
      </c>
    </row>
    <row r="10063" spans="11:13" x14ac:dyDescent="0.25">
      <c r="K10063" s="191"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0</v>
      </c>
      <c r="L10063" s="192" t="str">
        <f t="shared" si="157"/>
        <v/>
      </c>
      <c r="M10063" s="191" t="e">
        <f>VLOOKUP(L10063,'Slope %'!C:D,2,0)</f>
        <v>#N/A</v>
      </c>
    </row>
    <row r="10064" spans="11:13" x14ac:dyDescent="0.25">
      <c r="K10064" s="191"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0</v>
      </c>
      <c r="L10064" s="192" t="str">
        <f t="shared" si="157"/>
        <v/>
      </c>
      <c r="M10064" s="191" t="e">
        <f>VLOOKUP(L10064,'Slope %'!C:D,2,0)</f>
        <v>#N/A</v>
      </c>
    </row>
    <row r="10065" spans="11:13" x14ac:dyDescent="0.25">
      <c r="K10065" s="191"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0</v>
      </c>
      <c r="L10065" s="192" t="str">
        <f t="shared" si="157"/>
        <v/>
      </c>
      <c r="M10065" s="191" t="e">
        <f>VLOOKUP(L10065,'Slope %'!C:D,2,0)</f>
        <v>#N/A</v>
      </c>
    </row>
    <row r="10066" spans="11:13" x14ac:dyDescent="0.25">
      <c r="K10066" s="191"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0</v>
      </c>
      <c r="L10066" s="192" t="str">
        <f t="shared" si="157"/>
        <v/>
      </c>
      <c r="M10066" s="191" t="e">
        <f>VLOOKUP(L10066,'Slope %'!C:D,2,0)</f>
        <v>#N/A</v>
      </c>
    </row>
    <row r="10067" spans="11:13" x14ac:dyDescent="0.25">
      <c r="K10067" s="191"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0</v>
      </c>
      <c r="L10067" s="192" t="str">
        <f t="shared" si="157"/>
        <v/>
      </c>
      <c r="M10067" s="191" t="e">
        <f>VLOOKUP(L10067,'Slope %'!C:D,2,0)</f>
        <v>#N/A</v>
      </c>
    </row>
    <row r="10068" spans="11:13" x14ac:dyDescent="0.25">
      <c r="K10068" s="191"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0</v>
      </c>
      <c r="L10068" s="192" t="str">
        <f t="shared" si="157"/>
        <v/>
      </c>
      <c r="M10068" s="191" t="e">
        <f>VLOOKUP(L10068,'Slope %'!C:D,2,0)</f>
        <v>#N/A</v>
      </c>
    </row>
    <row r="10069" spans="11:13" x14ac:dyDescent="0.25">
      <c r="K10069" s="191"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0</v>
      </c>
      <c r="L10069" s="192" t="str">
        <f t="shared" si="157"/>
        <v/>
      </c>
      <c r="M10069" s="191" t="e">
        <f>VLOOKUP(L10069,'Slope %'!C:D,2,0)</f>
        <v>#N/A</v>
      </c>
    </row>
    <row r="10070" spans="11:13" x14ac:dyDescent="0.25">
      <c r="K10070" s="191"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0</v>
      </c>
      <c r="L10070" s="192" t="str">
        <f t="shared" si="157"/>
        <v/>
      </c>
      <c r="M10070" s="191" t="e">
        <f>VLOOKUP(L10070,'Slope %'!C:D,2,0)</f>
        <v>#N/A</v>
      </c>
    </row>
    <row r="10071" spans="11:13" x14ac:dyDescent="0.25">
      <c r="K10071" s="191"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0</v>
      </c>
      <c r="L10071" s="192" t="str">
        <f t="shared" si="157"/>
        <v/>
      </c>
      <c r="M10071" s="191" t="e">
        <f>VLOOKUP(L10071,'Slope %'!C:D,2,0)</f>
        <v>#N/A</v>
      </c>
    </row>
    <row r="10072" spans="11:13" x14ac:dyDescent="0.25">
      <c r="K10072" s="191"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0</v>
      </c>
      <c r="L10072" s="192" t="str">
        <f t="shared" si="157"/>
        <v/>
      </c>
      <c r="M10072" s="191" t="e">
        <f>VLOOKUP(L10072,'Slope %'!C:D,2,0)</f>
        <v>#N/A</v>
      </c>
    </row>
    <row r="10073" spans="11:13" x14ac:dyDescent="0.25">
      <c r="K10073" s="191"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0</v>
      </c>
      <c r="L10073" s="192" t="str">
        <f t="shared" si="157"/>
        <v/>
      </c>
      <c r="M10073" s="191" t="e">
        <f>VLOOKUP(L10073,'Slope %'!C:D,2,0)</f>
        <v>#N/A</v>
      </c>
    </row>
    <row r="10074" spans="11:13" x14ac:dyDescent="0.25">
      <c r="K10074" s="191"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0</v>
      </c>
      <c r="L10074" s="192" t="str">
        <f t="shared" si="157"/>
        <v/>
      </c>
      <c r="M10074" s="191" t="e">
        <f>VLOOKUP(L10074,'Slope %'!C:D,2,0)</f>
        <v>#N/A</v>
      </c>
    </row>
    <row r="10075" spans="11:13" x14ac:dyDescent="0.25">
      <c r="K10075" s="191"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0</v>
      </c>
      <c r="L10075" s="192" t="str">
        <f t="shared" si="157"/>
        <v/>
      </c>
      <c r="M10075" s="191" t="e">
        <f>VLOOKUP(L10075,'Slope %'!C:D,2,0)</f>
        <v>#N/A</v>
      </c>
    </row>
    <row r="10076" spans="11:13" x14ac:dyDescent="0.25">
      <c r="K10076" s="191"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0</v>
      </c>
      <c r="L10076" s="192" t="str">
        <f t="shared" si="157"/>
        <v/>
      </c>
      <c r="M10076" s="191" t="e">
        <f>VLOOKUP(L10076,'Slope %'!C:D,2,0)</f>
        <v>#N/A</v>
      </c>
    </row>
    <row r="10077" spans="11:13" x14ac:dyDescent="0.25">
      <c r="K10077" s="191"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0</v>
      </c>
      <c r="L10077" s="192" t="str">
        <f t="shared" si="157"/>
        <v/>
      </c>
      <c r="M10077" s="191" t="e">
        <f>VLOOKUP(L10077,'Slope %'!C:D,2,0)</f>
        <v>#N/A</v>
      </c>
    </row>
    <row r="10078" spans="11:13" x14ac:dyDescent="0.25">
      <c r="K10078" s="191"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0</v>
      </c>
      <c r="L10078" s="192" t="str">
        <f t="shared" si="157"/>
        <v/>
      </c>
      <c r="M10078" s="191" t="e">
        <f>VLOOKUP(L10078,'Slope %'!C:D,2,0)</f>
        <v>#N/A</v>
      </c>
    </row>
    <row r="10079" spans="11:13" x14ac:dyDescent="0.25">
      <c r="K10079" s="191"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0</v>
      </c>
      <c r="L10079" s="192" t="str">
        <f t="shared" si="157"/>
        <v/>
      </c>
      <c r="M10079" s="191" t="e">
        <f>VLOOKUP(L10079,'Slope %'!C:D,2,0)</f>
        <v>#N/A</v>
      </c>
    </row>
    <row r="10080" spans="11:13" x14ac:dyDescent="0.25">
      <c r="K10080" s="191"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0</v>
      </c>
      <c r="L10080" s="192" t="str">
        <f t="shared" si="157"/>
        <v/>
      </c>
      <c r="M10080" s="191" t="e">
        <f>VLOOKUP(L10080,'Slope %'!C:D,2,0)</f>
        <v>#N/A</v>
      </c>
    </row>
    <row r="10081" spans="11:13" x14ac:dyDescent="0.25">
      <c r="K10081" s="191"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0</v>
      </c>
      <c r="L10081" s="192" t="str">
        <f t="shared" si="157"/>
        <v/>
      </c>
      <c r="M10081" s="191" t="e">
        <f>VLOOKUP(L10081,'Slope %'!C:D,2,0)</f>
        <v>#N/A</v>
      </c>
    </row>
    <row r="10082" spans="11:13" x14ac:dyDescent="0.25">
      <c r="K10082" s="191"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0</v>
      </c>
      <c r="L10082" s="192" t="str">
        <f t="shared" si="157"/>
        <v/>
      </c>
      <c r="M10082" s="191" t="e">
        <f>VLOOKUP(L10082,'Slope %'!C:D,2,0)</f>
        <v>#N/A</v>
      </c>
    </row>
    <row r="10083" spans="11:13" x14ac:dyDescent="0.25">
      <c r="K10083" s="191"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0</v>
      </c>
      <c r="L10083" s="192" t="str">
        <f t="shared" si="157"/>
        <v/>
      </c>
      <c r="M10083" s="191" t="e">
        <f>VLOOKUP(L10083,'Slope %'!C:D,2,0)</f>
        <v>#N/A</v>
      </c>
    </row>
    <row r="10084" spans="11:13" x14ac:dyDescent="0.25">
      <c r="K10084" s="191"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0</v>
      </c>
      <c r="L10084" s="192" t="str">
        <f t="shared" si="157"/>
        <v/>
      </c>
      <c r="M10084" s="191" t="e">
        <f>VLOOKUP(L10084,'Slope %'!C:D,2,0)</f>
        <v>#N/A</v>
      </c>
    </row>
    <row r="10085" spans="11:13" x14ac:dyDescent="0.25">
      <c r="K10085" s="191"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0</v>
      </c>
      <c r="L10085" s="192" t="str">
        <f t="shared" si="157"/>
        <v/>
      </c>
      <c r="M10085" s="191" t="e">
        <f>VLOOKUP(L10085,'Slope %'!C:D,2,0)</f>
        <v>#N/A</v>
      </c>
    </row>
    <row r="10086" spans="11:13" x14ac:dyDescent="0.25">
      <c r="K10086" s="191"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0</v>
      </c>
      <c r="L10086" s="192" t="str">
        <f t="shared" si="157"/>
        <v/>
      </c>
      <c r="M10086" s="191" t="e">
        <f>VLOOKUP(L10086,'Slope %'!C:D,2,0)</f>
        <v>#N/A</v>
      </c>
    </row>
    <row r="10087" spans="11:13" x14ac:dyDescent="0.25">
      <c r="K10087" s="191"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0</v>
      </c>
      <c r="L10087" s="192" t="str">
        <f t="shared" si="157"/>
        <v/>
      </c>
      <c r="M10087" s="191" t="e">
        <f>VLOOKUP(L10087,'Slope %'!C:D,2,0)</f>
        <v>#N/A</v>
      </c>
    </row>
    <row r="10088" spans="11:13" x14ac:dyDescent="0.25">
      <c r="K10088" s="191"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0</v>
      </c>
      <c r="L10088" s="192" t="str">
        <f t="shared" si="157"/>
        <v/>
      </c>
      <c r="M10088" s="191" t="e">
        <f>VLOOKUP(L10088,'Slope %'!C:D,2,0)</f>
        <v>#N/A</v>
      </c>
    </row>
    <row r="10089" spans="11:13" x14ac:dyDescent="0.25">
      <c r="K10089" s="191"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0</v>
      </c>
      <c r="L10089" s="192" t="str">
        <f t="shared" si="157"/>
        <v/>
      </c>
      <c r="M10089" s="191" t="e">
        <f>VLOOKUP(L10089,'Slope %'!C:D,2,0)</f>
        <v>#N/A</v>
      </c>
    </row>
    <row r="10090" spans="11:13" x14ac:dyDescent="0.25">
      <c r="K10090" s="191"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0</v>
      </c>
      <c r="L10090" s="192" t="str">
        <f t="shared" si="157"/>
        <v/>
      </c>
      <c r="M10090" s="191" t="e">
        <f>VLOOKUP(L10090,'Slope %'!C:D,2,0)</f>
        <v>#N/A</v>
      </c>
    </row>
    <row r="10091" spans="11:13" x14ac:dyDescent="0.25">
      <c r="K10091" s="191"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0</v>
      </c>
      <c r="L10091" s="192" t="str">
        <f t="shared" si="157"/>
        <v/>
      </c>
      <c r="M10091" s="191" t="e">
        <f>VLOOKUP(L10091,'Slope %'!C:D,2,0)</f>
        <v>#N/A</v>
      </c>
    </row>
    <row r="10092" spans="11:13" x14ac:dyDescent="0.25">
      <c r="K10092" s="191"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0</v>
      </c>
      <c r="L10092" s="192" t="str">
        <f t="shared" si="157"/>
        <v/>
      </c>
      <c r="M10092" s="191" t="e">
        <f>VLOOKUP(L10092,'Slope %'!C:D,2,0)</f>
        <v>#N/A</v>
      </c>
    </row>
    <row r="10093" spans="11:13" x14ac:dyDescent="0.25">
      <c r="K10093" s="191"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0</v>
      </c>
      <c r="L10093" s="192" t="str">
        <f t="shared" si="157"/>
        <v/>
      </c>
      <c r="M10093" s="191" t="e">
        <f>VLOOKUP(L10093,'Slope %'!C:D,2,0)</f>
        <v>#N/A</v>
      </c>
    </row>
    <row r="10094" spans="11:13" x14ac:dyDescent="0.25">
      <c r="K10094" s="191"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0</v>
      </c>
      <c r="L10094" s="192" t="str">
        <f t="shared" si="157"/>
        <v/>
      </c>
      <c r="M10094" s="191" t="e">
        <f>VLOOKUP(L10094,'Slope %'!C:D,2,0)</f>
        <v>#N/A</v>
      </c>
    </row>
    <row r="10095" spans="11:13" x14ac:dyDescent="0.25">
      <c r="K10095" s="191"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0</v>
      </c>
      <c r="L10095" s="192" t="str">
        <f t="shared" si="157"/>
        <v/>
      </c>
      <c r="M10095" s="191" t="e">
        <f>VLOOKUP(L10095,'Slope %'!C:D,2,0)</f>
        <v>#N/A</v>
      </c>
    </row>
    <row r="10096" spans="11:13" x14ac:dyDescent="0.25">
      <c r="K10096" s="191"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0</v>
      </c>
      <c r="L10096" s="192" t="str">
        <f t="shared" si="157"/>
        <v/>
      </c>
      <c r="M10096" s="191" t="e">
        <f>VLOOKUP(L10096,'Slope %'!C:D,2,0)</f>
        <v>#N/A</v>
      </c>
    </row>
    <row r="10097" spans="11:13" x14ac:dyDescent="0.25">
      <c r="K10097" s="191"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0</v>
      </c>
      <c r="L10097" s="192" t="str">
        <f t="shared" si="157"/>
        <v/>
      </c>
      <c r="M10097" s="191" t="e">
        <f>VLOOKUP(L10097,'Slope %'!C:D,2,0)</f>
        <v>#N/A</v>
      </c>
    </row>
    <row r="10098" spans="11:13" x14ac:dyDescent="0.25">
      <c r="K10098" s="191"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0</v>
      </c>
      <c r="L10098" s="192" t="str">
        <f t="shared" si="157"/>
        <v/>
      </c>
      <c r="M10098" s="191" t="e">
        <f>VLOOKUP(L10098,'Slope %'!C:D,2,0)</f>
        <v>#N/A</v>
      </c>
    </row>
    <row r="10099" spans="11:13" x14ac:dyDescent="0.25">
      <c r="K10099" s="191"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0</v>
      </c>
      <c r="L10099" s="192" t="str">
        <f t="shared" si="157"/>
        <v/>
      </c>
      <c r="M10099" s="191" t="e">
        <f>VLOOKUP(L10099,'Slope %'!C:D,2,0)</f>
        <v>#N/A</v>
      </c>
    </row>
    <row r="10100" spans="11:13" x14ac:dyDescent="0.25">
      <c r="K10100" s="191"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0</v>
      </c>
      <c r="L10100" s="192" t="str">
        <f t="shared" si="157"/>
        <v/>
      </c>
      <c r="M10100" s="191" t="e">
        <f>VLOOKUP(L10100,'Slope %'!C:D,2,0)</f>
        <v>#N/A</v>
      </c>
    </row>
    <row r="10101" spans="11:13" x14ac:dyDescent="0.25">
      <c r="K10101" s="191"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0</v>
      </c>
      <c r="L10101" s="192" t="str">
        <f t="shared" si="157"/>
        <v/>
      </c>
      <c r="M10101" s="191" t="e">
        <f>VLOOKUP(L10101,'Slope %'!C:D,2,0)</f>
        <v>#N/A</v>
      </c>
    </row>
    <row r="10102" spans="11:13" x14ac:dyDescent="0.25">
      <c r="K10102" s="191"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0</v>
      </c>
      <c r="L10102" s="192" t="str">
        <f t="shared" si="157"/>
        <v/>
      </c>
      <c r="M10102" s="191" t="e">
        <f>VLOOKUP(L10102,'Slope %'!C:D,2,0)</f>
        <v>#N/A</v>
      </c>
    </row>
    <row r="10103" spans="11:13" x14ac:dyDescent="0.25">
      <c r="K10103" s="191"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0</v>
      </c>
      <c r="L10103" s="192" t="str">
        <f t="shared" si="157"/>
        <v/>
      </c>
      <c r="M10103" s="191" t="e">
        <f>VLOOKUP(L10103,'Slope %'!C:D,2,0)</f>
        <v>#N/A</v>
      </c>
    </row>
    <row r="10104" spans="11:13" x14ac:dyDescent="0.25">
      <c r="K10104" s="191"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0</v>
      </c>
      <c r="L10104" s="192" t="str">
        <f t="shared" si="157"/>
        <v/>
      </c>
      <c r="M10104" s="191" t="e">
        <f>VLOOKUP(L10104,'Slope %'!C:D,2,0)</f>
        <v>#N/A</v>
      </c>
    </row>
    <row r="10105" spans="11:13" x14ac:dyDescent="0.25">
      <c r="K10105" s="191"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0</v>
      </c>
      <c r="L10105" s="192" t="str">
        <f t="shared" si="157"/>
        <v/>
      </c>
      <c r="M10105" s="191" t="e">
        <f>VLOOKUP(L10105,'Slope %'!C:D,2,0)</f>
        <v>#N/A</v>
      </c>
    </row>
    <row r="10106" spans="11:13" x14ac:dyDescent="0.25">
      <c r="K10106" s="191"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0</v>
      </c>
      <c r="L10106" s="192" t="str">
        <f t="shared" si="157"/>
        <v/>
      </c>
      <c r="M10106" s="191" t="e">
        <f>VLOOKUP(L10106,'Slope %'!C:D,2,0)</f>
        <v>#N/A</v>
      </c>
    </row>
    <row r="10107" spans="11:13" x14ac:dyDescent="0.25">
      <c r="K10107" s="191"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0</v>
      </c>
      <c r="L10107" s="192" t="str">
        <f t="shared" si="157"/>
        <v/>
      </c>
      <c r="M10107" s="191" t="e">
        <f>VLOOKUP(L10107,'Slope %'!C:D,2,0)</f>
        <v>#N/A</v>
      </c>
    </row>
    <row r="10108" spans="11:13" x14ac:dyDescent="0.25">
      <c r="K10108" s="191"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0</v>
      </c>
      <c r="L10108" s="192" t="str">
        <f t="shared" si="157"/>
        <v/>
      </c>
      <c r="M10108" s="191" t="e">
        <f>VLOOKUP(L10108,'Slope %'!C:D,2,0)</f>
        <v>#N/A</v>
      </c>
    </row>
    <row r="10109" spans="11:13" x14ac:dyDescent="0.25">
      <c r="K10109" s="191"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0</v>
      </c>
      <c r="L10109" s="192" t="str">
        <f t="shared" si="157"/>
        <v/>
      </c>
      <c r="M10109" s="191" t="e">
        <f>VLOOKUP(L10109,'Slope %'!C:D,2,0)</f>
        <v>#N/A</v>
      </c>
    </row>
    <row r="10110" spans="11:13" x14ac:dyDescent="0.25">
      <c r="K10110" s="191"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0</v>
      </c>
      <c r="L10110" s="192" t="str">
        <f t="shared" si="157"/>
        <v/>
      </c>
      <c r="M10110" s="191" t="e">
        <f>VLOOKUP(L10110,'Slope %'!C:D,2,0)</f>
        <v>#N/A</v>
      </c>
    </row>
    <row r="10111" spans="11:13" x14ac:dyDescent="0.25">
      <c r="K10111" s="191"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0</v>
      </c>
      <c r="L10111" s="192" t="str">
        <f t="shared" si="157"/>
        <v/>
      </c>
      <c r="M10111" s="191" t="e">
        <f>VLOOKUP(L10111,'Slope %'!C:D,2,0)</f>
        <v>#N/A</v>
      </c>
    </row>
    <row r="10112" spans="11:13" x14ac:dyDescent="0.25">
      <c r="K10112" s="191"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0</v>
      </c>
      <c r="L10112" s="192" t="str">
        <f t="shared" si="157"/>
        <v/>
      </c>
      <c r="M10112" s="191" t="e">
        <f>VLOOKUP(L10112,'Slope %'!C:D,2,0)</f>
        <v>#N/A</v>
      </c>
    </row>
    <row r="10113" spans="11:13" x14ac:dyDescent="0.25">
      <c r="K10113" s="191"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0</v>
      </c>
      <c r="L10113" s="192" t="str">
        <f t="shared" si="157"/>
        <v/>
      </c>
      <c r="M10113" s="191" t="e">
        <f>VLOOKUP(L10113,'Slope %'!C:D,2,0)</f>
        <v>#N/A</v>
      </c>
    </row>
    <row r="10114" spans="11:13" x14ac:dyDescent="0.25">
      <c r="K10114" s="191"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0</v>
      </c>
      <c r="L10114" s="192" t="str">
        <f t="shared" si="157"/>
        <v/>
      </c>
      <c r="M10114" s="191" t="e">
        <f>VLOOKUP(L10114,'Slope %'!C:D,2,0)</f>
        <v>#N/A</v>
      </c>
    </row>
    <row r="10115" spans="11:13" x14ac:dyDescent="0.25">
      <c r="K10115" s="191"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0</v>
      </c>
      <c r="L10115" s="192" t="str">
        <f t="shared" ref="L10115:L10178" si="158">(_xlfn.CONCAT(C10115,E10115))</f>
        <v/>
      </c>
      <c r="M10115" s="191" t="e">
        <f>VLOOKUP(L10115,'Slope %'!C:D,2,0)</f>
        <v>#N/A</v>
      </c>
    </row>
    <row r="10116" spans="11:13" x14ac:dyDescent="0.25">
      <c r="K10116" s="191"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0</v>
      </c>
      <c r="L10116" s="192" t="str">
        <f t="shared" si="158"/>
        <v/>
      </c>
      <c r="M10116" s="191" t="e">
        <f>VLOOKUP(L10116,'Slope %'!C:D,2,0)</f>
        <v>#N/A</v>
      </c>
    </row>
    <row r="10117" spans="11:13" x14ac:dyDescent="0.25">
      <c r="K10117" s="191"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0</v>
      </c>
      <c r="L10117" s="192" t="str">
        <f t="shared" si="158"/>
        <v/>
      </c>
      <c r="M10117" s="191" t="e">
        <f>VLOOKUP(L10117,'Slope %'!C:D,2,0)</f>
        <v>#N/A</v>
      </c>
    </row>
    <row r="10118" spans="11:13" x14ac:dyDescent="0.25">
      <c r="K10118" s="191"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0</v>
      </c>
      <c r="L10118" s="192" t="str">
        <f t="shared" si="158"/>
        <v/>
      </c>
      <c r="M10118" s="191" t="e">
        <f>VLOOKUP(L10118,'Slope %'!C:D,2,0)</f>
        <v>#N/A</v>
      </c>
    </row>
    <row r="10119" spans="11:13" x14ac:dyDescent="0.25">
      <c r="K10119" s="191"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0</v>
      </c>
      <c r="L10119" s="192" t="str">
        <f t="shared" si="158"/>
        <v/>
      </c>
      <c r="M10119" s="191" t="e">
        <f>VLOOKUP(L10119,'Slope %'!C:D,2,0)</f>
        <v>#N/A</v>
      </c>
    </row>
    <row r="10120" spans="11:13" x14ac:dyDescent="0.25">
      <c r="K10120" s="191"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0</v>
      </c>
      <c r="L10120" s="192" t="str">
        <f t="shared" si="158"/>
        <v/>
      </c>
      <c r="M10120" s="191" t="e">
        <f>VLOOKUP(L10120,'Slope %'!C:D,2,0)</f>
        <v>#N/A</v>
      </c>
    </row>
    <row r="10121" spans="11:13" x14ac:dyDescent="0.25">
      <c r="K10121" s="191"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0</v>
      </c>
      <c r="L10121" s="192" t="str">
        <f t="shared" si="158"/>
        <v/>
      </c>
      <c r="M10121" s="191" t="e">
        <f>VLOOKUP(L10121,'Slope %'!C:D,2,0)</f>
        <v>#N/A</v>
      </c>
    </row>
    <row r="10122" spans="11:13" x14ac:dyDescent="0.25">
      <c r="K10122" s="191"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0</v>
      </c>
      <c r="L10122" s="192" t="str">
        <f t="shared" si="158"/>
        <v/>
      </c>
      <c r="M10122" s="191" t="e">
        <f>VLOOKUP(L10122,'Slope %'!C:D,2,0)</f>
        <v>#N/A</v>
      </c>
    </row>
    <row r="10123" spans="11:13" x14ac:dyDescent="0.25">
      <c r="K10123" s="191"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0</v>
      </c>
      <c r="L10123" s="192" t="str">
        <f t="shared" si="158"/>
        <v/>
      </c>
      <c r="M10123" s="191" t="e">
        <f>VLOOKUP(L10123,'Slope %'!C:D,2,0)</f>
        <v>#N/A</v>
      </c>
    </row>
    <row r="10124" spans="11:13" x14ac:dyDescent="0.25">
      <c r="K10124" s="191"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0</v>
      </c>
      <c r="L10124" s="192" t="str">
        <f t="shared" si="158"/>
        <v/>
      </c>
      <c r="M10124" s="191" t="e">
        <f>VLOOKUP(L10124,'Slope %'!C:D,2,0)</f>
        <v>#N/A</v>
      </c>
    </row>
    <row r="10125" spans="11:13" x14ac:dyDescent="0.25">
      <c r="K10125" s="191"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0</v>
      </c>
      <c r="L10125" s="192" t="str">
        <f t="shared" si="158"/>
        <v/>
      </c>
      <c r="M10125" s="191" t="e">
        <f>VLOOKUP(L10125,'Slope %'!C:D,2,0)</f>
        <v>#N/A</v>
      </c>
    </row>
    <row r="10126" spans="11:13" x14ac:dyDescent="0.25">
      <c r="K10126" s="191"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0</v>
      </c>
      <c r="L10126" s="192" t="str">
        <f t="shared" si="158"/>
        <v/>
      </c>
      <c r="M10126" s="191" t="e">
        <f>VLOOKUP(L10126,'Slope %'!C:D,2,0)</f>
        <v>#N/A</v>
      </c>
    </row>
    <row r="10127" spans="11:13" x14ac:dyDescent="0.25">
      <c r="K10127" s="191"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0</v>
      </c>
      <c r="L10127" s="192" t="str">
        <f t="shared" si="158"/>
        <v/>
      </c>
      <c r="M10127" s="191" t="e">
        <f>VLOOKUP(L10127,'Slope %'!C:D,2,0)</f>
        <v>#N/A</v>
      </c>
    </row>
    <row r="10128" spans="11:13" x14ac:dyDescent="0.25">
      <c r="K10128" s="191"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0</v>
      </c>
      <c r="L10128" s="192" t="str">
        <f t="shared" si="158"/>
        <v/>
      </c>
      <c r="M10128" s="191" t="e">
        <f>VLOOKUP(L10128,'Slope %'!C:D,2,0)</f>
        <v>#N/A</v>
      </c>
    </row>
    <row r="10129" spans="11:13" x14ac:dyDescent="0.25">
      <c r="K10129" s="191"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0</v>
      </c>
      <c r="L10129" s="192" t="str">
        <f t="shared" si="158"/>
        <v/>
      </c>
      <c r="M10129" s="191" t="e">
        <f>VLOOKUP(L10129,'Slope %'!C:D,2,0)</f>
        <v>#N/A</v>
      </c>
    </row>
    <row r="10130" spans="11:13" x14ac:dyDescent="0.25">
      <c r="K10130" s="191"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0</v>
      </c>
      <c r="L10130" s="192" t="str">
        <f t="shared" si="158"/>
        <v/>
      </c>
      <c r="M10130" s="191" t="e">
        <f>VLOOKUP(L10130,'Slope %'!C:D,2,0)</f>
        <v>#N/A</v>
      </c>
    </row>
    <row r="10131" spans="11:13" x14ac:dyDescent="0.25">
      <c r="K10131" s="191"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0</v>
      </c>
      <c r="L10131" s="192" t="str">
        <f t="shared" si="158"/>
        <v/>
      </c>
      <c r="M10131" s="191" t="e">
        <f>VLOOKUP(L10131,'Slope %'!C:D,2,0)</f>
        <v>#N/A</v>
      </c>
    </row>
    <row r="10132" spans="11:13" x14ac:dyDescent="0.25">
      <c r="K10132" s="191"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0</v>
      </c>
      <c r="L10132" s="192" t="str">
        <f t="shared" si="158"/>
        <v/>
      </c>
      <c r="M10132" s="191" t="e">
        <f>VLOOKUP(L10132,'Slope %'!C:D,2,0)</f>
        <v>#N/A</v>
      </c>
    </row>
    <row r="10133" spans="11:13" x14ac:dyDescent="0.25">
      <c r="K10133" s="191"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0</v>
      </c>
      <c r="L10133" s="192" t="str">
        <f t="shared" si="158"/>
        <v/>
      </c>
      <c r="M10133" s="191" t="e">
        <f>VLOOKUP(L10133,'Slope %'!C:D,2,0)</f>
        <v>#N/A</v>
      </c>
    </row>
    <row r="10134" spans="11:13" x14ac:dyDescent="0.25">
      <c r="K10134" s="191"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0</v>
      </c>
      <c r="L10134" s="192" t="str">
        <f t="shared" si="158"/>
        <v/>
      </c>
      <c r="M10134" s="191" t="e">
        <f>VLOOKUP(L10134,'Slope %'!C:D,2,0)</f>
        <v>#N/A</v>
      </c>
    </row>
    <row r="10135" spans="11:13" x14ac:dyDescent="0.25">
      <c r="K10135" s="191"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0</v>
      </c>
      <c r="L10135" s="192" t="str">
        <f t="shared" si="158"/>
        <v/>
      </c>
      <c r="M10135" s="191" t="e">
        <f>VLOOKUP(L10135,'Slope %'!C:D,2,0)</f>
        <v>#N/A</v>
      </c>
    </row>
    <row r="10136" spans="11:13" x14ac:dyDescent="0.25">
      <c r="K10136" s="191"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0</v>
      </c>
      <c r="L10136" s="192" t="str">
        <f t="shared" si="158"/>
        <v/>
      </c>
      <c r="M10136" s="191" t="e">
        <f>VLOOKUP(L10136,'Slope %'!C:D,2,0)</f>
        <v>#N/A</v>
      </c>
    </row>
    <row r="10137" spans="11:13" x14ac:dyDescent="0.25">
      <c r="K10137" s="191"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0</v>
      </c>
      <c r="L10137" s="192" t="str">
        <f t="shared" si="158"/>
        <v/>
      </c>
      <c r="M10137" s="191" t="e">
        <f>VLOOKUP(L10137,'Slope %'!C:D,2,0)</f>
        <v>#N/A</v>
      </c>
    </row>
    <row r="10138" spans="11:13" x14ac:dyDescent="0.25">
      <c r="K10138" s="191"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0</v>
      </c>
      <c r="L10138" s="192" t="str">
        <f t="shared" si="158"/>
        <v/>
      </c>
      <c r="M10138" s="191" t="e">
        <f>VLOOKUP(L10138,'Slope %'!C:D,2,0)</f>
        <v>#N/A</v>
      </c>
    </row>
    <row r="10139" spans="11:13" x14ac:dyDescent="0.25">
      <c r="K10139" s="191"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0</v>
      </c>
      <c r="L10139" s="192" t="str">
        <f t="shared" si="158"/>
        <v/>
      </c>
      <c r="M10139" s="191" t="e">
        <f>VLOOKUP(L10139,'Slope %'!C:D,2,0)</f>
        <v>#N/A</v>
      </c>
    </row>
    <row r="10140" spans="11:13" x14ac:dyDescent="0.25">
      <c r="K10140" s="191"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0</v>
      </c>
      <c r="L10140" s="192" t="str">
        <f t="shared" si="158"/>
        <v/>
      </c>
      <c r="M10140" s="191" t="e">
        <f>VLOOKUP(L10140,'Slope %'!C:D,2,0)</f>
        <v>#N/A</v>
      </c>
    </row>
    <row r="10141" spans="11:13" x14ac:dyDescent="0.25">
      <c r="K10141" s="191"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0</v>
      </c>
      <c r="L10141" s="192" t="str">
        <f t="shared" si="158"/>
        <v/>
      </c>
      <c r="M10141" s="191" t="e">
        <f>VLOOKUP(L10141,'Slope %'!C:D,2,0)</f>
        <v>#N/A</v>
      </c>
    </row>
    <row r="10142" spans="11:13" x14ac:dyDescent="0.25">
      <c r="K10142" s="191"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0</v>
      </c>
      <c r="L10142" s="192" t="str">
        <f t="shared" si="158"/>
        <v/>
      </c>
      <c r="M10142" s="191" t="e">
        <f>VLOOKUP(L10142,'Slope %'!C:D,2,0)</f>
        <v>#N/A</v>
      </c>
    </row>
    <row r="10143" spans="11:13" x14ac:dyDescent="0.25">
      <c r="K10143" s="191"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0</v>
      </c>
      <c r="L10143" s="192" t="str">
        <f t="shared" si="158"/>
        <v/>
      </c>
      <c r="M10143" s="191" t="e">
        <f>VLOOKUP(L10143,'Slope %'!C:D,2,0)</f>
        <v>#N/A</v>
      </c>
    </row>
    <row r="10144" spans="11:13" x14ac:dyDescent="0.25">
      <c r="K10144" s="191"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0</v>
      </c>
      <c r="L10144" s="192" t="str">
        <f t="shared" si="158"/>
        <v/>
      </c>
      <c r="M10144" s="191" t="e">
        <f>VLOOKUP(L10144,'Slope %'!C:D,2,0)</f>
        <v>#N/A</v>
      </c>
    </row>
    <row r="10145" spans="11:13" x14ac:dyDescent="0.25">
      <c r="K10145" s="191"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0</v>
      </c>
      <c r="L10145" s="192" t="str">
        <f t="shared" si="158"/>
        <v/>
      </c>
      <c r="M10145" s="191" t="e">
        <f>VLOOKUP(L10145,'Slope %'!C:D,2,0)</f>
        <v>#N/A</v>
      </c>
    </row>
    <row r="10146" spans="11:13" x14ac:dyDescent="0.25">
      <c r="K10146" s="191"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0</v>
      </c>
      <c r="L10146" s="192" t="str">
        <f t="shared" si="158"/>
        <v/>
      </c>
      <c r="M10146" s="191" t="e">
        <f>VLOOKUP(L10146,'Slope %'!C:D,2,0)</f>
        <v>#N/A</v>
      </c>
    </row>
    <row r="10147" spans="11:13" x14ac:dyDescent="0.25">
      <c r="K10147" s="191"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0</v>
      </c>
      <c r="L10147" s="192" t="str">
        <f t="shared" si="158"/>
        <v/>
      </c>
      <c r="M10147" s="191" t="e">
        <f>VLOOKUP(L10147,'Slope %'!C:D,2,0)</f>
        <v>#N/A</v>
      </c>
    </row>
    <row r="10148" spans="11:13" x14ac:dyDescent="0.25">
      <c r="K10148" s="191"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0</v>
      </c>
      <c r="L10148" s="192" t="str">
        <f t="shared" si="158"/>
        <v/>
      </c>
      <c r="M10148" s="191" t="e">
        <f>VLOOKUP(L10148,'Slope %'!C:D,2,0)</f>
        <v>#N/A</v>
      </c>
    </row>
    <row r="10149" spans="11:13" x14ac:dyDescent="0.25">
      <c r="K10149" s="191"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0</v>
      </c>
      <c r="L10149" s="192" t="str">
        <f t="shared" si="158"/>
        <v/>
      </c>
      <c r="M10149" s="191" t="e">
        <f>VLOOKUP(L10149,'Slope %'!C:D,2,0)</f>
        <v>#N/A</v>
      </c>
    </row>
    <row r="10150" spans="11:13" x14ac:dyDescent="0.25">
      <c r="K10150" s="191"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0</v>
      </c>
      <c r="L10150" s="192" t="str">
        <f t="shared" si="158"/>
        <v/>
      </c>
      <c r="M10150" s="191" t="e">
        <f>VLOOKUP(L10150,'Slope %'!C:D,2,0)</f>
        <v>#N/A</v>
      </c>
    </row>
    <row r="10151" spans="11:13" x14ac:dyDescent="0.25">
      <c r="K10151" s="191"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0</v>
      </c>
      <c r="L10151" s="192" t="str">
        <f t="shared" si="158"/>
        <v/>
      </c>
      <c r="M10151" s="191" t="e">
        <f>VLOOKUP(L10151,'Slope %'!C:D,2,0)</f>
        <v>#N/A</v>
      </c>
    </row>
    <row r="10152" spans="11:13" x14ac:dyDescent="0.25">
      <c r="K10152" s="191"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0</v>
      </c>
      <c r="L10152" s="192" t="str">
        <f t="shared" si="158"/>
        <v/>
      </c>
      <c r="M10152" s="191" t="e">
        <f>VLOOKUP(L10152,'Slope %'!C:D,2,0)</f>
        <v>#N/A</v>
      </c>
    </row>
    <row r="10153" spans="11:13" x14ac:dyDescent="0.25">
      <c r="K10153" s="191"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0</v>
      </c>
      <c r="L10153" s="192" t="str">
        <f t="shared" si="158"/>
        <v/>
      </c>
      <c r="M10153" s="191" t="e">
        <f>VLOOKUP(L10153,'Slope %'!C:D,2,0)</f>
        <v>#N/A</v>
      </c>
    </row>
    <row r="10154" spans="11:13" x14ac:dyDescent="0.25">
      <c r="K10154" s="191"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0</v>
      </c>
      <c r="L10154" s="192" t="str">
        <f t="shared" si="158"/>
        <v/>
      </c>
      <c r="M10154" s="191" t="e">
        <f>VLOOKUP(L10154,'Slope %'!C:D,2,0)</f>
        <v>#N/A</v>
      </c>
    </row>
    <row r="10155" spans="11:13" x14ac:dyDescent="0.25">
      <c r="K10155" s="191"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0</v>
      </c>
      <c r="L10155" s="192" t="str">
        <f t="shared" si="158"/>
        <v/>
      </c>
      <c r="M10155" s="191" t="e">
        <f>VLOOKUP(L10155,'Slope %'!C:D,2,0)</f>
        <v>#N/A</v>
      </c>
    </row>
    <row r="10156" spans="11:13" x14ac:dyDescent="0.25">
      <c r="K10156" s="191"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0</v>
      </c>
      <c r="L10156" s="192" t="str">
        <f t="shared" si="158"/>
        <v/>
      </c>
      <c r="M10156" s="191" t="e">
        <f>VLOOKUP(L10156,'Slope %'!C:D,2,0)</f>
        <v>#N/A</v>
      </c>
    </row>
    <row r="10157" spans="11:13" x14ac:dyDescent="0.25">
      <c r="K10157" s="191"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0</v>
      </c>
      <c r="L10157" s="192" t="str">
        <f t="shared" si="158"/>
        <v/>
      </c>
      <c r="M10157" s="191" t="e">
        <f>VLOOKUP(L10157,'Slope %'!C:D,2,0)</f>
        <v>#N/A</v>
      </c>
    </row>
    <row r="10158" spans="11:13" x14ac:dyDescent="0.25">
      <c r="K10158" s="191"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0</v>
      </c>
      <c r="L10158" s="192" t="str">
        <f t="shared" si="158"/>
        <v/>
      </c>
      <c r="M10158" s="191" t="e">
        <f>VLOOKUP(L10158,'Slope %'!C:D,2,0)</f>
        <v>#N/A</v>
      </c>
    </row>
    <row r="10159" spans="11:13" x14ac:dyDescent="0.25">
      <c r="K10159" s="191"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0</v>
      </c>
      <c r="L10159" s="192" t="str">
        <f t="shared" si="158"/>
        <v/>
      </c>
      <c r="M10159" s="191" t="e">
        <f>VLOOKUP(L10159,'Slope %'!C:D,2,0)</f>
        <v>#N/A</v>
      </c>
    </row>
    <row r="10160" spans="11:13" x14ac:dyDescent="0.25">
      <c r="K10160" s="191"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0</v>
      </c>
      <c r="L10160" s="192" t="str">
        <f t="shared" si="158"/>
        <v/>
      </c>
      <c r="M10160" s="191" t="e">
        <f>VLOOKUP(L10160,'Slope %'!C:D,2,0)</f>
        <v>#N/A</v>
      </c>
    </row>
    <row r="10161" spans="11:13" x14ac:dyDescent="0.25">
      <c r="K10161" s="191"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0</v>
      </c>
      <c r="L10161" s="192" t="str">
        <f t="shared" si="158"/>
        <v/>
      </c>
      <c r="M10161" s="191" t="e">
        <f>VLOOKUP(L10161,'Slope %'!C:D,2,0)</f>
        <v>#N/A</v>
      </c>
    </row>
    <row r="10162" spans="11:13" x14ac:dyDescent="0.25">
      <c r="K10162" s="191"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0</v>
      </c>
      <c r="L10162" s="192" t="str">
        <f t="shared" si="158"/>
        <v/>
      </c>
      <c r="M10162" s="191" t="e">
        <f>VLOOKUP(L10162,'Slope %'!C:D,2,0)</f>
        <v>#N/A</v>
      </c>
    </row>
    <row r="10163" spans="11:13" x14ac:dyDescent="0.25">
      <c r="K10163" s="191"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0</v>
      </c>
      <c r="L10163" s="192" t="str">
        <f t="shared" si="158"/>
        <v/>
      </c>
      <c r="M10163" s="191" t="e">
        <f>VLOOKUP(L10163,'Slope %'!C:D,2,0)</f>
        <v>#N/A</v>
      </c>
    </row>
    <row r="10164" spans="11:13" x14ac:dyDescent="0.25">
      <c r="K10164" s="191"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0</v>
      </c>
      <c r="L10164" s="192" t="str">
        <f t="shared" si="158"/>
        <v/>
      </c>
      <c r="M10164" s="191" t="e">
        <f>VLOOKUP(L10164,'Slope %'!C:D,2,0)</f>
        <v>#N/A</v>
      </c>
    </row>
    <row r="10165" spans="11:13" x14ac:dyDescent="0.25">
      <c r="K10165" s="191"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0</v>
      </c>
      <c r="L10165" s="192" t="str">
        <f t="shared" si="158"/>
        <v/>
      </c>
      <c r="M10165" s="191" t="e">
        <f>VLOOKUP(L10165,'Slope %'!C:D,2,0)</f>
        <v>#N/A</v>
      </c>
    </row>
    <row r="10166" spans="11:13" x14ac:dyDescent="0.25">
      <c r="K10166" s="191"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0</v>
      </c>
      <c r="L10166" s="192" t="str">
        <f t="shared" si="158"/>
        <v/>
      </c>
      <c r="M10166" s="191" t="e">
        <f>VLOOKUP(L10166,'Slope %'!C:D,2,0)</f>
        <v>#N/A</v>
      </c>
    </row>
    <row r="10167" spans="11:13" x14ac:dyDescent="0.25">
      <c r="K10167" s="191"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0</v>
      </c>
      <c r="L10167" s="192" t="str">
        <f t="shared" si="158"/>
        <v/>
      </c>
      <c r="M10167" s="191" t="e">
        <f>VLOOKUP(L10167,'Slope %'!C:D,2,0)</f>
        <v>#N/A</v>
      </c>
    </row>
    <row r="10168" spans="11:13" x14ac:dyDescent="0.25">
      <c r="K10168" s="191"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0</v>
      </c>
      <c r="L10168" s="192" t="str">
        <f t="shared" si="158"/>
        <v/>
      </c>
      <c r="M10168" s="191" t="e">
        <f>VLOOKUP(L10168,'Slope %'!C:D,2,0)</f>
        <v>#N/A</v>
      </c>
    </row>
    <row r="10169" spans="11:13" x14ac:dyDescent="0.25">
      <c r="K10169" s="191"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0</v>
      </c>
      <c r="L10169" s="192" t="str">
        <f t="shared" si="158"/>
        <v/>
      </c>
      <c r="M10169" s="191" t="e">
        <f>VLOOKUP(L10169,'Slope %'!C:D,2,0)</f>
        <v>#N/A</v>
      </c>
    </row>
    <row r="10170" spans="11:13" x14ac:dyDescent="0.25">
      <c r="K10170" s="191"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0</v>
      </c>
      <c r="L10170" s="192" t="str">
        <f t="shared" si="158"/>
        <v/>
      </c>
      <c r="M10170" s="191" t="e">
        <f>VLOOKUP(L10170,'Slope %'!C:D,2,0)</f>
        <v>#N/A</v>
      </c>
    </row>
    <row r="10171" spans="11:13" x14ac:dyDescent="0.25">
      <c r="K10171" s="191"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0</v>
      </c>
      <c r="L10171" s="192" t="str">
        <f t="shared" si="158"/>
        <v/>
      </c>
      <c r="M10171" s="191" t="e">
        <f>VLOOKUP(L10171,'Slope %'!C:D,2,0)</f>
        <v>#N/A</v>
      </c>
    </row>
    <row r="10172" spans="11:13" x14ac:dyDescent="0.25">
      <c r="K10172" s="191"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0</v>
      </c>
      <c r="L10172" s="192" t="str">
        <f t="shared" si="158"/>
        <v/>
      </c>
      <c r="M10172" s="191" t="e">
        <f>VLOOKUP(L10172,'Slope %'!C:D,2,0)</f>
        <v>#N/A</v>
      </c>
    </row>
    <row r="10173" spans="11:13" x14ac:dyDescent="0.25">
      <c r="K10173" s="191"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0</v>
      </c>
      <c r="L10173" s="192" t="str">
        <f t="shared" si="158"/>
        <v/>
      </c>
      <c r="M10173" s="191" t="e">
        <f>VLOOKUP(L10173,'Slope %'!C:D,2,0)</f>
        <v>#N/A</v>
      </c>
    </row>
    <row r="10174" spans="11:13" x14ac:dyDescent="0.25">
      <c r="K10174" s="191"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0</v>
      </c>
      <c r="L10174" s="192" t="str">
        <f t="shared" si="158"/>
        <v/>
      </c>
      <c r="M10174" s="191" t="e">
        <f>VLOOKUP(L10174,'Slope %'!C:D,2,0)</f>
        <v>#N/A</v>
      </c>
    </row>
    <row r="10175" spans="11:13" x14ac:dyDescent="0.25">
      <c r="K10175" s="191"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0</v>
      </c>
      <c r="L10175" s="192" t="str">
        <f t="shared" si="158"/>
        <v/>
      </c>
      <c r="M10175" s="191" t="e">
        <f>VLOOKUP(L10175,'Slope %'!C:D,2,0)</f>
        <v>#N/A</v>
      </c>
    </row>
    <row r="10176" spans="11:13" x14ac:dyDescent="0.25">
      <c r="K10176" s="191"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0</v>
      </c>
      <c r="L10176" s="192" t="str">
        <f t="shared" si="158"/>
        <v/>
      </c>
      <c r="M10176" s="191" t="e">
        <f>VLOOKUP(L10176,'Slope %'!C:D,2,0)</f>
        <v>#N/A</v>
      </c>
    </row>
    <row r="10177" spans="11:13" x14ac:dyDescent="0.25">
      <c r="K10177" s="191"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0</v>
      </c>
      <c r="L10177" s="192" t="str">
        <f t="shared" si="158"/>
        <v/>
      </c>
      <c r="M10177" s="191" t="e">
        <f>VLOOKUP(L10177,'Slope %'!C:D,2,0)</f>
        <v>#N/A</v>
      </c>
    </row>
    <row r="10178" spans="11:13" x14ac:dyDescent="0.25">
      <c r="K10178" s="191"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0</v>
      </c>
      <c r="L10178" s="192" t="str">
        <f t="shared" si="158"/>
        <v/>
      </c>
      <c r="M10178" s="191" t="e">
        <f>VLOOKUP(L10178,'Slope %'!C:D,2,0)</f>
        <v>#N/A</v>
      </c>
    </row>
    <row r="10179" spans="11:13" x14ac:dyDescent="0.25">
      <c r="K10179" s="191"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0</v>
      </c>
      <c r="L10179" s="192" t="str">
        <f t="shared" ref="L10179:L10238" si="159">(_xlfn.CONCAT(C10179,E10179))</f>
        <v/>
      </c>
      <c r="M10179" s="191" t="e">
        <f>VLOOKUP(L10179,'Slope %'!C:D,2,0)</f>
        <v>#N/A</v>
      </c>
    </row>
    <row r="10180" spans="11:13" x14ac:dyDescent="0.25">
      <c r="K10180" s="191"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0</v>
      </c>
      <c r="L10180" s="192" t="str">
        <f t="shared" si="159"/>
        <v/>
      </c>
      <c r="M10180" s="191" t="e">
        <f>VLOOKUP(L10180,'Slope %'!C:D,2,0)</f>
        <v>#N/A</v>
      </c>
    </row>
    <row r="10181" spans="11:13" x14ac:dyDescent="0.25">
      <c r="K10181" s="191"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0</v>
      </c>
      <c r="L10181" s="192" t="str">
        <f t="shared" si="159"/>
        <v/>
      </c>
      <c r="M10181" s="191" t="e">
        <f>VLOOKUP(L10181,'Slope %'!C:D,2,0)</f>
        <v>#N/A</v>
      </c>
    </row>
    <row r="10182" spans="11:13" x14ac:dyDescent="0.25">
      <c r="K10182" s="191"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0</v>
      </c>
      <c r="L10182" s="192" t="str">
        <f t="shared" si="159"/>
        <v/>
      </c>
      <c r="M10182" s="191" t="e">
        <f>VLOOKUP(L10182,'Slope %'!C:D,2,0)</f>
        <v>#N/A</v>
      </c>
    </row>
    <row r="10183" spans="11:13" x14ac:dyDescent="0.25">
      <c r="K10183" s="191"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0</v>
      </c>
      <c r="L10183" s="192" t="str">
        <f t="shared" si="159"/>
        <v/>
      </c>
      <c r="M10183" s="191" t="e">
        <f>VLOOKUP(L10183,'Slope %'!C:D,2,0)</f>
        <v>#N/A</v>
      </c>
    </row>
    <row r="10184" spans="11:13" x14ac:dyDescent="0.25">
      <c r="K10184" s="191"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0</v>
      </c>
      <c r="L10184" s="192" t="str">
        <f t="shared" si="159"/>
        <v/>
      </c>
      <c r="M10184" s="191" t="e">
        <f>VLOOKUP(L10184,'Slope %'!C:D,2,0)</f>
        <v>#N/A</v>
      </c>
    </row>
    <row r="10185" spans="11:13" x14ac:dyDescent="0.25">
      <c r="K10185" s="191"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0</v>
      </c>
      <c r="L10185" s="192" t="str">
        <f t="shared" si="159"/>
        <v/>
      </c>
      <c r="M10185" s="191" t="e">
        <f>VLOOKUP(L10185,'Slope %'!C:D,2,0)</f>
        <v>#N/A</v>
      </c>
    </row>
    <row r="10186" spans="11:13" x14ac:dyDescent="0.25">
      <c r="K10186" s="191"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0</v>
      </c>
      <c r="L10186" s="192" t="str">
        <f t="shared" si="159"/>
        <v/>
      </c>
      <c r="M10186" s="191" t="e">
        <f>VLOOKUP(L10186,'Slope %'!C:D,2,0)</f>
        <v>#N/A</v>
      </c>
    </row>
    <row r="10187" spans="11:13" x14ac:dyDescent="0.25">
      <c r="K10187" s="191"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0</v>
      </c>
      <c r="L10187" s="192" t="str">
        <f t="shared" si="159"/>
        <v/>
      </c>
      <c r="M10187" s="191" t="e">
        <f>VLOOKUP(L10187,'Slope %'!C:D,2,0)</f>
        <v>#N/A</v>
      </c>
    </row>
    <row r="10188" spans="11:13" x14ac:dyDescent="0.25">
      <c r="K10188" s="191"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0</v>
      </c>
      <c r="L10188" s="192" t="str">
        <f t="shared" si="159"/>
        <v/>
      </c>
      <c r="M10188" s="191" t="e">
        <f>VLOOKUP(L10188,'Slope %'!C:D,2,0)</f>
        <v>#N/A</v>
      </c>
    </row>
    <row r="10189" spans="11:13" x14ac:dyDescent="0.25">
      <c r="K10189" s="191"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0</v>
      </c>
      <c r="L10189" s="192" t="str">
        <f t="shared" si="159"/>
        <v/>
      </c>
      <c r="M10189" s="191" t="e">
        <f>VLOOKUP(L10189,'Slope %'!C:D,2,0)</f>
        <v>#N/A</v>
      </c>
    </row>
    <row r="10190" spans="11:13" x14ac:dyDescent="0.25">
      <c r="K10190" s="191"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0</v>
      </c>
      <c r="L10190" s="192" t="str">
        <f t="shared" si="159"/>
        <v/>
      </c>
      <c r="M10190" s="191" t="e">
        <f>VLOOKUP(L10190,'Slope %'!C:D,2,0)</f>
        <v>#N/A</v>
      </c>
    </row>
    <row r="10191" spans="11:13" x14ac:dyDescent="0.25">
      <c r="K10191" s="191"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0</v>
      </c>
      <c r="L10191" s="192" t="str">
        <f t="shared" si="159"/>
        <v/>
      </c>
      <c r="M10191" s="191" t="e">
        <f>VLOOKUP(L10191,'Slope %'!C:D,2,0)</f>
        <v>#N/A</v>
      </c>
    </row>
    <row r="10192" spans="11:13" x14ac:dyDescent="0.25">
      <c r="K10192" s="191"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0</v>
      </c>
      <c r="L10192" s="192" t="str">
        <f t="shared" si="159"/>
        <v/>
      </c>
      <c r="M10192" s="191" t="e">
        <f>VLOOKUP(L10192,'Slope %'!C:D,2,0)</f>
        <v>#N/A</v>
      </c>
    </row>
    <row r="10193" spans="11:13" x14ac:dyDescent="0.25">
      <c r="K10193" s="191"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0</v>
      </c>
      <c r="L10193" s="192" t="str">
        <f t="shared" si="159"/>
        <v/>
      </c>
      <c r="M10193" s="191" t="e">
        <f>VLOOKUP(L10193,'Slope %'!C:D,2,0)</f>
        <v>#N/A</v>
      </c>
    </row>
    <row r="10194" spans="11:13" x14ac:dyDescent="0.25">
      <c r="K10194" s="191"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0</v>
      </c>
      <c r="L10194" s="192" t="str">
        <f t="shared" si="159"/>
        <v/>
      </c>
      <c r="M10194" s="191" t="e">
        <f>VLOOKUP(L10194,'Slope %'!C:D,2,0)</f>
        <v>#N/A</v>
      </c>
    </row>
    <row r="10195" spans="11:13" x14ac:dyDescent="0.25">
      <c r="K10195" s="191"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0</v>
      </c>
      <c r="L10195" s="192" t="str">
        <f t="shared" si="159"/>
        <v/>
      </c>
      <c r="M10195" s="191" t="e">
        <f>VLOOKUP(L10195,'Slope %'!C:D,2,0)</f>
        <v>#N/A</v>
      </c>
    </row>
    <row r="10196" spans="11:13" x14ac:dyDescent="0.25">
      <c r="K10196" s="191"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0</v>
      </c>
      <c r="L10196" s="192" t="str">
        <f t="shared" si="159"/>
        <v/>
      </c>
      <c r="M10196" s="191" t="e">
        <f>VLOOKUP(L10196,'Slope %'!C:D,2,0)</f>
        <v>#N/A</v>
      </c>
    </row>
    <row r="10197" spans="11:13" x14ac:dyDescent="0.25">
      <c r="K10197" s="191"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0</v>
      </c>
      <c r="L10197" s="192" t="str">
        <f t="shared" si="159"/>
        <v/>
      </c>
      <c r="M10197" s="191" t="e">
        <f>VLOOKUP(L10197,'Slope %'!C:D,2,0)</f>
        <v>#N/A</v>
      </c>
    </row>
    <row r="10198" spans="11:13" x14ac:dyDescent="0.25">
      <c r="K10198" s="191"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0</v>
      </c>
      <c r="L10198" s="192" t="str">
        <f t="shared" si="159"/>
        <v/>
      </c>
      <c r="M10198" s="191" t="e">
        <f>VLOOKUP(L10198,'Slope %'!C:D,2,0)</f>
        <v>#N/A</v>
      </c>
    </row>
    <row r="10199" spans="11:13" x14ac:dyDescent="0.25">
      <c r="K10199" s="191"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0</v>
      </c>
      <c r="L10199" s="192" t="str">
        <f t="shared" si="159"/>
        <v/>
      </c>
      <c r="M10199" s="191" t="e">
        <f>VLOOKUP(L10199,'Slope %'!C:D,2,0)</f>
        <v>#N/A</v>
      </c>
    </row>
    <row r="10200" spans="11:13" x14ac:dyDescent="0.25">
      <c r="K10200" s="191"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0</v>
      </c>
      <c r="L10200" s="192" t="str">
        <f t="shared" si="159"/>
        <v/>
      </c>
      <c r="M10200" s="191" t="e">
        <f>VLOOKUP(L10200,'Slope %'!C:D,2,0)</f>
        <v>#N/A</v>
      </c>
    </row>
    <row r="10201" spans="11:13" x14ac:dyDescent="0.25">
      <c r="K10201" s="191"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0</v>
      </c>
      <c r="L10201" s="192" t="str">
        <f t="shared" si="159"/>
        <v/>
      </c>
      <c r="M10201" s="191" t="e">
        <f>VLOOKUP(L10201,'Slope %'!C:D,2,0)</f>
        <v>#N/A</v>
      </c>
    </row>
    <row r="10202" spans="11:13" x14ac:dyDescent="0.25">
      <c r="K10202" s="191"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0</v>
      </c>
      <c r="L10202" s="192" t="str">
        <f t="shared" si="159"/>
        <v/>
      </c>
      <c r="M10202" s="191" t="e">
        <f>VLOOKUP(L10202,'Slope %'!C:D,2,0)</f>
        <v>#N/A</v>
      </c>
    </row>
    <row r="10203" spans="11:13" x14ac:dyDescent="0.25">
      <c r="K10203" s="191"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0</v>
      </c>
      <c r="L10203" s="192" t="str">
        <f t="shared" si="159"/>
        <v/>
      </c>
      <c r="M10203" s="191" t="e">
        <f>VLOOKUP(L10203,'Slope %'!C:D,2,0)</f>
        <v>#N/A</v>
      </c>
    </row>
    <row r="10204" spans="11:13" x14ac:dyDescent="0.25">
      <c r="K10204" s="191"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0</v>
      </c>
      <c r="L10204" s="192" t="str">
        <f t="shared" si="159"/>
        <v/>
      </c>
      <c r="M10204" s="191" t="e">
        <f>VLOOKUP(L10204,'Slope %'!C:D,2,0)</f>
        <v>#N/A</v>
      </c>
    </row>
    <row r="10205" spans="11:13" x14ac:dyDescent="0.25">
      <c r="K10205" s="191"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0</v>
      </c>
      <c r="L10205" s="192" t="str">
        <f t="shared" si="159"/>
        <v/>
      </c>
      <c r="M10205" s="191" t="e">
        <f>VLOOKUP(L10205,'Slope %'!C:D,2,0)</f>
        <v>#N/A</v>
      </c>
    </row>
    <row r="10206" spans="11:13" x14ac:dyDescent="0.25">
      <c r="K10206" s="191"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0</v>
      </c>
      <c r="L10206" s="192" t="str">
        <f t="shared" si="159"/>
        <v/>
      </c>
      <c r="M10206" s="191" t="e">
        <f>VLOOKUP(L10206,'Slope %'!C:D,2,0)</f>
        <v>#N/A</v>
      </c>
    </row>
    <row r="10207" spans="11:13" x14ac:dyDescent="0.25">
      <c r="K10207" s="191"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0</v>
      </c>
      <c r="L10207" s="192" t="str">
        <f t="shared" si="159"/>
        <v/>
      </c>
      <c r="M10207" s="191" t="e">
        <f>VLOOKUP(L10207,'Slope %'!C:D,2,0)</f>
        <v>#N/A</v>
      </c>
    </row>
    <row r="10208" spans="11:13" x14ac:dyDescent="0.25">
      <c r="K10208" s="191"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0</v>
      </c>
      <c r="L10208" s="192" t="str">
        <f t="shared" si="159"/>
        <v/>
      </c>
      <c r="M10208" s="191" t="e">
        <f>VLOOKUP(L10208,'Slope %'!C:D,2,0)</f>
        <v>#N/A</v>
      </c>
    </row>
    <row r="10209" spans="11:13" x14ac:dyDescent="0.25">
      <c r="K10209" s="191"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0</v>
      </c>
      <c r="L10209" s="192" t="str">
        <f t="shared" si="159"/>
        <v/>
      </c>
      <c r="M10209" s="191" t="e">
        <f>VLOOKUP(L10209,'Slope %'!C:D,2,0)</f>
        <v>#N/A</v>
      </c>
    </row>
    <row r="10210" spans="11:13" x14ac:dyDescent="0.25">
      <c r="K10210" s="191"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0</v>
      </c>
      <c r="L10210" s="192" t="str">
        <f t="shared" si="159"/>
        <v/>
      </c>
      <c r="M10210" s="191" t="e">
        <f>VLOOKUP(L10210,'Slope %'!C:D,2,0)</f>
        <v>#N/A</v>
      </c>
    </row>
    <row r="10211" spans="11:13" x14ac:dyDescent="0.25">
      <c r="K10211" s="191"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0</v>
      </c>
      <c r="L10211" s="192" t="str">
        <f t="shared" si="159"/>
        <v/>
      </c>
      <c r="M10211" s="191" t="e">
        <f>VLOOKUP(L10211,'Slope %'!C:D,2,0)</f>
        <v>#N/A</v>
      </c>
    </row>
    <row r="10212" spans="11:13" x14ac:dyDescent="0.25">
      <c r="K10212" s="191"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0</v>
      </c>
      <c r="L10212" s="192" t="str">
        <f t="shared" si="159"/>
        <v/>
      </c>
      <c r="M10212" s="191" t="e">
        <f>VLOOKUP(L10212,'Slope %'!C:D,2,0)</f>
        <v>#N/A</v>
      </c>
    </row>
    <row r="10213" spans="11:13" x14ac:dyDescent="0.25">
      <c r="K10213" s="191"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0</v>
      </c>
      <c r="L10213" s="192" t="str">
        <f t="shared" si="159"/>
        <v/>
      </c>
      <c r="M10213" s="191" t="e">
        <f>VLOOKUP(L10213,'Slope %'!C:D,2,0)</f>
        <v>#N/A</v>
      </c>
    </row>
    <row r="10214" spans="11:13" x14ac:dyDescent="0.25">
      <c r="K10214" s="191"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0</v>
      </c>
      <c r="L10214" s="192" t="str">
        <f t="shared" si="159"/>
        <v/>
      </c>
      <c r="M10214" s="191" t="e">
        <f>VLOOKUP(L10214,'Slope %'!C:D,2,0)</f>
        <v>#N/A</v>
      </c>
    </row>
    <row r="10215" spans="11:13" x14ac:dyDescent="0.25">
      <c r="K10215" s="191"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0</v>
      </c>
      <c r="L10215" s="192" t="str">
        <f t="shared" si="159"/>
        <v/>
      </c>
      <c r="M10215" s="191" t="e">
        <f>VLOOKUP(L10215,'Slope %'!C:D,2,0)</f>
        <v>#N/A</v>
      </c>
    </row>
    <row r="10216" spans="11:13" x14ac:dyDescent="0.25">
      <c r="K10216" s="191"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0</v>
      </c>
      <c r="L10216" s="192" t="str">
        <f t="shared" si="159"/>
        <v/>
      </c>
      <c r="M10216" s="191" t="e">
        <f>VLOOKUP(L10216,'Slope %'!C:D,2,0)</f>
        <v>#N/A</v>
      </c>
    </row>
    <row r="10217" spans="11:13" x14ac:dyDescent="0.25">
      <c r="K10217" s="191"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0</v>
      </c>
      <c r="L10217" s="192" t="str">
        <f t="shared" si="159"/>
        <v/>
      </c>
      <c r="M10217" s="191" t="e">
        <f>VLOOKUP(L10217,'Slope %'!C:D,2,0)</f>
        <v>#N/A</v>
      </c>
    </row>
    <row r="10218" spans="11:13" x14ac:dyDescent="0.25">
      <c r="K10218" s="191"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0</v>
      </c>
      <c r="L10218" s="192" t="str">
        <f t="shared" si="159"/>
        <v/>
      </c>
      <c r="M10218" s="191" t="e">
        <f>VLOOKUP(L10218,'Slope %'!C:D,2,0)</f>
        <v>#N/A</v>
      </c>
    </row>
    <row r="10219" spans="11:13" x14ac:dyDescent="0.25">
      <c r="K10219" s="191"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0</v>
      </c>
      <c r="L10219" s="192" t="str">
        <f t="shared" si="159"/>
        <v/>
      </c>
      <c r="M10219" s="191" t="e">
        <f>VLOOKUP(L10219,'Slope %'!C:D,2,0)</f>
        <v>#N/A</v>
      </c>
    </row>
    <row r="10220" spans="11:13" x14ac:dyDescent="0.25">
      <c r="K10220" s="191"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0</v>
      </c>
      <c r="L10220" s="192" t="str">
        <f t="shared" si="159"/>
        <v/>
      </c>
      <c r="M10220" s="191" t="e">
        <f>VLOOKUP(L10220,'Slope %'!C:D,2,0)</f>
        <v>#N/A</v>
      </c>
    </row>
    <row r="10221" spans="11:13" x14ac:dyDescent="0.25">
      <c r="K10221" s="191"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0</v>
      </c>
      <c r="L10221" s="192" t="str">
        <f t="shared" si="159"/>
        <v/>
      </c>
      <c r="M10221" s="191" t="e">
        <f>VLOOKUP(L10221,'Slope %'!C:D,2,0)</f>
        <v>#N/A</v>
      </c>
    </row>
    <row r="10222" spans="11:13" x14ac:dyDescent="0.25">
      <c r="K10222" s="191"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0</v>
      </c>
      <c r="L10222" s="192" t="str">
        <f t="shared" si="159"/>
        <v/>
      </c>
      <c r="M10222" s="191" t="e">
        <f>VLOOKUP(L10222,'Slope %'!C:D,2,0)</f>
        <v>#N/A</v>
      </c>
    </row>
    <row r="10223" spans="11:13" x14ac:dyDescent="0.25">
      <c r="K10223" s="191"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0</v>
      </c>
      <c r="L10223" s="192" t="str">
        <f t="shared" si="159"/>
        <v/>
      </c>
      <c r="M10223" s="191" t="e">
        <f>VLOOKUP(L10223,'Slope %'!C:D,2,0)</f>
        <v>#N/A</v>
      </c>
    </row>
    <row r="10224" spans="11:13" x14ac:dyDescent="0.25">
      <c r="K10224" s="191"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0</v>
      </c>
      <c r="L10224" s="192" t="str">
        <f t="shared" si="159"/>
        <v/>
      </c>
      <c r="M10224" s="191" t="e">
        <f>VLOOKUP(L10224,'Slope %'!C:D,2,0)</f>
        <v>#N/A</v>
      </c>
    </row>
    <row r="10225" spans="11:13" x14ac:dyDescent="0.25">
      <c r="K10225" s="191"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0</v>
      </c>
      <c r="L10225" s="192" t="str">
        <f t="shared" si="159"/>
        <v/>
      </c>
      <c r="M10225" s="191" t="e">
        <f>VLOOKUP(L10225,'Slope %'!C:D,2,0)</f>
        <v>#N/A</v>
      </c>
    </row>
    <row r="10226" spans="11:13" x14ac:dyDescent="0.25">
      <c r="K10226" s="191"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0</v>
      </c>
      <c r="L10226" s="192" t="str">
        <f t="shared" si="159"/>
        <v/>
      </c>
      <c r="M10226" s="191" t="e">
        <f>VLOOKUP(L10226,'Slope %'!C:D,2,0)</f>
        <v>#N/A</v>
      </c>
    </row>
    <row r="10227" spans="11:13" x14ac:dyDescent="0.25">
      <c r="K10227" s="191"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0</v>
      </c>
      <c r="L10227" s="192" t="str">
        <f t="shared" si="159"/>
        <v/>
      </c>
      <c r="M10227" s="191" t="e">
        <f>VLOOKUP(L10227,'Slope %'!C:D,2,0)</f>
        <v>#N/A</v>
      </c>
    </row>
    <row r="10228" spans="11:13" x14ac:dyDescent="0.25">
      <c r="K10228" s="191"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0</v>
      </c>
      <c r="L10228" s="192" t="str">
        <f t="shared" si="159"/>
        <v/>
      </c>
      <c r="M10228" s="191" t="e">
        <f>VLOOKUP(L10228,'Slope %'!C:D,2,0)</f>
        <v>#N/A</v>
      </c>
    </row>
    <row r="10229" spans="11:13" x14ac:dyDescent="0.25">
      <c r="K10229" s="191"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0</v>
      </c>
      <c r="L10229" s="192" t="str">
        <f t="shared" si="159"/>
        <v/>
      </c>
      <c r="M10229" s="191" t="e">
        <f>VLOOKUP(L10229,'Slope %'!C:D,2,0)</f>
        <v>#N/A</v>
      </c>
    </row>
    <row r="10230" spans="11:13" x14ac:dyDescent="0.25">
      <c r="K10230" s="191"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0</v>
      </c>
      <c r="L10230" s="192" t="str">
        <f t="shared" si="159"/>
        <v/>
      </c>
      <c r="M10230" s="191" t="e">
        <f>VLOOKUP(L10230,'Slope %'!C:D,2,0)</f>
        <v>#N/A</v>
      </c>
    </row>
    <row r="10231" spans="11:13" x14ac:dyDescent="0.25">
      <c r="K10231" s="191"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0</v>
      </c>
      <c r="L10231" s="192" t="str">
        <f t="shared" si="159"/>
        <v/>
      </c>
      <c r="M10231" s="191" t="e">
        <f>VLOOKUP(L10231,'Slope %'!C:D,2,0)</f>
        <v>#N/A</v>
      </c>
    </row>
    <row r="10232" spans="11:13" x14ac:dyDescent="0.25">
      <c r="K10232" s="191"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0</v>
      </c>
      <c r="L10232" s="192" t="str">
        <f t="shared" si="159"/>
        <v/>
      </c>
      <c r="M10232" s="191" t="e">
        <f>VLOOKUP(L10232,'Slope %'!C:D,2,0)</f>
        <v>#N/A</v>
      </c>
    </row>
    <row r="10233" spans="11:13" x14ac:dyDescent="0.25">
      <c r="K10233" s="191"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0</v>
      </c>
      <c r="L10233" s="192" t="str">
        <f t="shared" si="159"/>
        <v/>
      </c>
      <c r="M10233" s="191" t="e">
        <f>VLOOKUP(L10233,'Slope %'!C:D,2,0)</f>
        <v>#N/A</v>
      </c>
    </row>
    <row r="10234" spans="11:13" x14ac:dyDescent="0.25">
      <c r="K10234" s="191"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0</v>
      </c>
      <c r="L10234" s="192" t="str">
        <f t="shared" si="159"/>
        <v/>
      </c>
      <c r="M10234" s="191" t="e">
        <f>VLOOKUP(L10234,'Slope %'!C:D,2,0)</f>
        <v>#N/A</v>
      </c>
    </row>
    <row r="10235" spans="11:13" x14ac:dyDescent="0.25">
      <c r="K10235" s="191"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0</v>
      </c>
      <c r="L10235" s="192" t="str">
        <f t="shared" si="159"/>
        <v/>
      </c>
      <c r="M10235" s="191" t="e">
        <f>VLOOKUP(L10235,'Slope %'!C:D,2,0)</f>
        <v>#N/A</v>
      </c>
    </row>
    <row r="10236" spans="11:13" x14ac:dyDescent="0.25">
      <c r="K10236" s="191"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0</v>
      </c>
      <c r="L10236" s="192" t="str">
        <f t="shared" si="159"/>
        <v/>
      </c>
      <c r="M10236" s="191" t="e">
        <f>VLOOKUP(L10236,'Slope %'!C:D,2,0)</f>
        <v>#N/A</v>
      </c>
    </row>
    <row r="10237" spans="11:13" x14ac:dyDescent="0.25">
      <c r="K10237" s="191"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0</v>
      </c>
      <c r="L10237" s="192" t="str">
        <f t="shared" si="159"/>
        <v/>
      </c>
      <c r="M10237" s="191" t="e">
        <f>VLOOKUP(L10237,'Slope %'!C:D,2,0)</f>
        <v>#N/A</v>
      </c>
    </row>
    <row r="10238" spans="11:13" x14ac:dyDescent="0.25">
      <c r="K10238" s="191" cm="1">
        <f t="array" ref="K10238">ROUND(
IF(C10238="Beer",
SUM(LOOKUP(2,1/(SRP!$B$8:$B$10&lt;=E10238)/(SRP!$C$8:$C$10&gt;=E10238),SRP!$D$8:$D$10)*(G10238/100)*(E10238/1000)),
IF(C10238="Spirits",
SUM(LOOKUP(2,1/(SRP!$B$2:$B$7&lt;=E10238)/(SRP!$C$2:$C$7&gt;=E10238),SRP!$D$2:$D$7)*(G10238/100)*(E10238/1000)),
IF(AND(C10238="Wine",D10238="Fortified Wines"),
SUM(LOOKUP(2,1/(SRP!$B$26:$B$29&lt;=E10238)/(SRP!$C$26:$C$29&gt;=E10238),SRP!$D$26:$D$29)*(G10238/100)*(E10238/1000)),
IF(C10238="Wine",
SUM(LOOKUP(2,1/(SRP!$B$21:$B$25&lt;=E10238)/(SRP!$C$21:$C$25&gt;=E10238),SRP!$D$21:$D$25)*(G10238/100)*(E10238/1000)),
IF(AND(C10238="Ready to Drink",D10238="RTD-One Pour Cocktail&gt;7%&lt;=14.5"),
SUM(LOOKUP(2,1/(SRP!$B$16:$B$20&lt;=E10238)/(SRP!$C$16:$C$20&gt;=E10238),SRP!$D$16:$D$20)*(G10238/100)*(E10238/1000)),
IF(C10238="Ready to Drink",
SUM(LOOKUP(2,1/(SRP!$B$11:$B$15&lt;=E10238)/(SRP!$C$11:$C$15&gt;=E10238),SRP!$D$11:$D$15)*(G10238/100)*(E10238/1000)),
0)))))),2)</f>
        <v>0</v>
      </c>
      <c r="L10238" s="192" t="str">
        <f t="shared" si="159"/>
        <v/>
      </c>
      <c r="M10238" s="191" t="e">
        <f>VLOOKUP(L10238,'Slope %'!C:D,2,0)</f>
        <v>#N/A</v>
      </c>
    </row>
  </sheetData>
  <autoFilter ref="A1:M10238" xr:uid="{D8EF9BCB-65A0-4F61-BC25-FB8F9F8E1350}"/>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DE7E-21B1-4704-9371-EE541C24E037}">
  <dimension ref="A2:D158"/>
  <sheetViews>
    <sheetView workbookViewId="0">
      <selection sqref="A1:D1048576"/>
    </sheetView>
  </sheetViews>
  <sheetFormatPr defaultRowHeight="15" x14ac:dyDescent="0.25"/>
  <cols>
    <col min="1" max="1" width="13.7109375" style="185" bestFit="1" customWidth="1"/>
    <col min="2" max="2" width="6.140625" style="185" bestFit="1" customWidth="1"/>
    <col min="3" max="3" width="12.85546875" style="185" customWidth="1"/>
    <col min="4" max="16384" width="9.140625" style="185"/>
  </cols>
  <sheetData>
    <row r="2" spans="1:4" x14ac:dyDescent="0.25">
      <c r="A2" s="185" t="s">
        <v>414</v>
      </c>
      <c r="B2" s="185">
        <v>4500</v>
      </c>
      <c r="C2" s="185" t="str">
        <f>_xlfn.CONCAT(A2,B2)</f>
        <v>Spirits4500</v>
      </c>
      <c r="D2" s="186">
        <v>0.03</v>
      </c>
    </row>
    <row r="3" spans="1:4" x14ac:dyDescent="0.25">
      <c r="A3" s="185" t="s">
        <v>414</v>
      </c>
      <c r="B3" s="185">
        <v>3000</v>
      </c>
      <c r="C3" s="185" t="str">
        <f t="shared" ref="C3:C70" si="0">_xlfn.CONCAT(A3,B3)</f>
        <v>Spirits3000</v>
      </c>
      <c r="D3" s="186">
        <v>0.03</v>
      </c>
    </row>
    <row r="4" spans="1:4" x14ac:dyDescent="0.25">
      <c r="A4" s="185" t="s">
        <v>414</v>
      </c>
      <c r="B4" s="185">
        <v>1750</v>
      </c>
      <c r="C4" s="185" t="str">
        <f t="shared" si="0"/>
        <v>Spirits1750</v>
      </c>
      <c r="D4" s="186">
        <v>0.03</v>
      </c>
    </row>
    <row r="5" spans="1:4" x14ac:dyDescent="0.25">
      <c r="A5" s="185" t="s">
        <v>414</v>
      </c>
      <c r="B5" s="185">
        <v>1140</v>
      </c>
      <c r="C5" s="185" t="str">
        <f t="shared" si="0"/>
        <v>Spirits1140</v>
      </c>
      <c r="D5" s="186">
        <v>0.05</v>
      </c>
    </row>
    <row r="6" spans="1:4" x14ac:dyDescent="0.25">
      <c r="A6" s="185" t="s">
        <v>414</v>
      </c>
      <c r="B6" s="185">
        <v>1000</v>
      </c>
      <c r="C6" s="185" t="str">
        <f t="shared" si="0"/>
        <v>Spirits1000</v>
      </c>
      <c r="D6" s="186">
        <v>0.05</v>
      </c>
    </row>
    <row r="7" spans="1:4" x14ac:dyDescent="0.25">
      <c r="A7" s="185" t="s">
        <v>414</v>
      </c>
      <c r="B7" s="185">
        <v>800</v>
      </c>
      <c r="C7" s="185" t="str">
        <f t="shared" si="0"/>
        <v>Spirits800</v>
      </c>
      <c r="D7" s="186">
        <v>0.05</v>
      </c>
    </row>
    <row r="8" spans="1:4" x14ac:dyDescent="0.25">
      <c r="A8" s="185" t="s">
        <v>414</v>
      </c>
      <c r="B8" s="185">
        <v>750</v>
      </c>
      <c r="C8" s="185" t="str">
        <f t="shared" si="0"/>
        <v>Spirits750</v>
      </c>
      <c r="D8" s="186">
        <v>7.0000000000000007E-2</v>
      </c>
    </row>
    <row r="9" spans="1:4" x14ac:dyDescent="0.25">
      <c r="A9" s="185" t="s">
        <v>414</v>
      </c>
      <c r="B9" s="185">
        <v>720</v>
      </c>
      <c r="C9" s="185" t="str">
        <f t="shared" si="0"/>
        <v>Spirits720</v>
      </c>
      <c r="D9" s="186">
        <v>7.0000000000000007E-2</v>
      </c>
    </row>
    <row r="10" spans="1:4" x14ac:dyDescent="0.25">
      <c r="A10" s="185" t="s">
        <v>414</v>
      </c>
      <c r="B10" s="185">
        <v>710</v>
      </c>
      <c r="C10" s="185" t="str">
        <f t="shared" si="0"/>
        <v>Spirits710</v>
      </c>
      <c r="D10" s="186">
        <v>7.0000000000000007E-2</v>
      </c>
    </row>
    <row r="11" spans="1:4" x14ac:dyDescent="0.25">
      <c r="A11" s="185" t="s">
        <v>414</v>
      </c>
      <c r="B11" s="185">
        <v>700</v>
      </c>
      <c r="C11" s="185" t="str">
        <f t="shared" si="0"/>
        <v>Spirits700</v>
      </c>
      <c r="D11" s="186">
        <v>7.0000000000000007E-2</v>
      </c>
    </row>
    <row r="12" spans="1:4" x14ac:dyDescent="0.25">
      <c r="A12" s="185" t="s">
        <v>414</v>
      </c>
      <c r="B12" s="185">
        <v>500</v>
      </c>
      <c r="C12" s="185" t="str">
        <f t="shared" si="0"/>
        <v>Spirits500</v>
      </c>
      <c r="D12" s="186">
        <v>7.0000000000000007E-2</v>
      </c>
    </row>
    <row r="13" spans="1:4" x14ac:dyDescent="0.25">
      <c r="A13" s="185" t="s">
        <v>414</v>
      </c>
      <c r="B13" s="185">
        <v>480</v>
      </c>
      <c r="C13" s="185" t="str">
        <f t="shared" si="0"/>
        <v>Spirits480</v>
      </c>
      <c r="D13" s="186">
        <v>7.0000000000000007E-2</v>
      </c>
    </row>
    <row r="14" spans="1:4" x14ac:dyDescent="0.25">
      <c r="A14" s="185" t="s">
        <v>414</v>
      </c>
      <c r="B14" s="185">
        <v>460</v>
      </c>
      <c r="C14" s="185" t="str">
        <f t="shared" si="0"/>
        <v>Spirits460</v>
      </c>
      <c r="D14" s="186">
        <v>7.0000000000000007E-2</v>
      </c>
    </row>
    <row r="15" spans="1:4" x14ac:dyDescent="0.25">
      <c r="A15" s="185" t="s">
        <v>414</v>
      </c>
      <c r="B15" s="185">
        <v>400</v>
      </c>
      <c r="C15" s="185" t="str">
        <f t="shared" si="0"/>
        <v>Spirits400</v>
      </c>
      <c r="D15" s="186">
        <v>7.0000000000000007E-2</v>
      </c>
    </row>
    <row r="16" spans="1:4" x14ac:dyDescent="0.25">
      <c r="A16" s="185" t="s">
        <v>414</v>
      </c>
      <c r="B16" s="185">
        <v>375</v>
      </c>
      <c r="C16" s="185" t="str">
        <f t="shared" si="0"/>
        <v>Spirits375</v>
      </c>
      <c r="D16" s="186">
        <v>0.1</v>
      </c>
    </row>
    <row r="17" spans="1:4" x14ac:dyDescent="0.25">
      <c r="A17" s="185" t="s">
        <v>414</v>
      </c>
      <c r="B17" s="185">
        <v>360</v>
      </c>
      <c r="C17" s="185" t="str">
        <f t="shared" si="0"/>
        <v>Spirits360</v>
      </c>
      <c r="D17" s="187">
        <v>0.1</v>
      </c>
    </row>
    <row r="18" spans="1:4" x14ac:dyDescent="0.25">
      <c r="A18" s="185" t="s">
        <v>414</v>
      </c>
      <c r="B18" s="185">
        <v>350</v>
      </c>
      <c r="C18" s="185" t="str">
        <f t="shared" si="0"/>
        <v>Spirits350</v>
      </c>
      <c r="D18" s="187">
        <v>0.1</v>
      </c>
    </row>
    <row r="19" spans="1:4" x14ac:dyDescent="0.25">
      <c r="A19" s="185" t="s">
        <v>414</v>
      </c>
      <c r="B19" s="185">
        <v>300</v>
      </c>
      <c r="C19" s="185" t="str">
        <f t="shared" si="0"/>
        <v>Spirits300</v>
      </c>
      <c r="D19" s="187">
        <v>0.1</v>
      </c>
    </row>
    <row r="20" spans="1:4" x14ac:dyDescent="0.25">
      <c r="A20" s="185" t="s">
        <v>414</v>
      </c>
      <c r="B20" s="185">
        <v>250</v>
      </c>
      <c r="C20" s="185" t="str">
        <f t="shared" si="0"/>
        <v>Spirits250</v>
      </c>
      <c r="D20" s="187">
        <v>0.1</v>
      </c>
    </row>
    <row r="21" spans="1:4" x14ac:dyDescent="0.25">
      <c r="A21" s="185" t="s">
        <v>414</v>
      </c>
      <c r="B21" s="185">
        <v>200</v>
      </c>
      <c r="C21" s="185" t="str">
        <f t="shared" si="0"/>
        <v>Spirits200</v>
      </c>
      <c r="D21" s="187">
        <v>0.1</v>
      </c>
    </row>
    <row r="22" spans="1:4" x14ac:dyDescent="0.25">
      <c r="A22" s="185" t="s">
        <v>414</v>
      </c>
      <c r="B22" s="185">
        <v>150</v>
      </c>
      <c r="C22" s="185" t="str">
        <f t="shared" si="0"/>
        <v>Spirits150</v>
      </c>
      <c r="D22" s="187">
        <v>0.1</v>
      </c>
    </row>
    <row r="23" spans="1:4" x14ac:dyDescent="0.25">
      <c r="A23" s="185" t="s">
        <v>414</v>
      </c>
      <c r="B23" s="185">
        <v>120</v>
      </c>
      <c r="C23" s="185" t="str">
        <f t="shared" si="0"/>
        <v>Spirits120</v>
      </c>
      <c r="D23" s="187">
        <v>0.1</v>
      </c>
    </row>
    <row r="24" spans="1:4" x14ac:dyDescent="0.25">
      <c r="A24" s="185" t="s">
        <v>414</v>
      </c>
      <c r="B24" s="185">
        <v>100</v>
      </c>
      <c r="C24" s="185" t="str">
        <f t="shared" si="0"/>
        <v>Spirits100</v>
      </c>
      <c r="D24" s="187">
        <v>0.1</v>
      </c>
    </row>
    <row r="25" spans="1:4" x14ac:dyDescent="0.25">
      <c r="A25" s="185" t="s">
        <v>414</v>
      </c>
      <c r="B25" s="185">
        <v>60</v>
      </c>
      <c r="C25" s="185" t="str">
        <f t="shared" si="0"/>
        <v>Spirits60</v>
      </c>
      <c r="D25" s="187">
        <v>0.1</v>
      </c>
    </row>
    <row r="26" spans="1:4" x14ac:dyDescent="0.25">
      <c r="A26" s="185" t="s">
        <v>414</v>
      </c>
      <c r="B26" s="185">
        <v>50</v>
      </c>
      <c r="C26" s="185" t="str">
        <f t="shared" si="0"/>
        <v>Spirits50</v>
      </c>
      <c r="D26" s="187">
        <v>0.1</v>
      </c>
    </row>
    <row r="27" spans="1:4" x14ac:dyDescent="0.25">
      <c r="D27" s="187"/>
    </row>
    <row r="28" spans="1:4" x14ac:dyDescent="0.25">
      <c r="A28" s="185" t="s">
        <v>423</v>
      </c>
      <c r="B28" s="185">
        <v>4000</v>
      </c>
      <c r="C28" s="185" t="str">
        <f t="shared" si="0"/>
        <v>Wine4000</v>
      </c>
      <c r="D28" s="186">
        <v>0.05</v>
      </c>
    </row>
    <row r="29" spans="1:4" x14ac:dyDescent="0.25">
      <c r="A29" s="185" t="s">
        <v>423</v>
      </c>
      <c r="B29" s="185">
        <v>3000</v>
      </c>
      <c r="C29" s="185" t="str">
        <f t="shared" si="0"/>
        <v>Wine3000</v>
      </c>
      <c r="D29" s="186">
        <v>0.05</v>
      </c>
    </row>
    <row r="30" spans="1:4" x14ac:dyDescent="0.25">
      <c r="A30" s="185" t="s">
        <v>423</v>
      </c>
      <c r="B30" s="185">
        <v>2000</v>
      </c>
      <c r="C30" s="185" t="str">
        <f t="shared" si="0"/>
        <v>Wine2000</v>
      </c>
      <c r="D30" s="186">
        <v>7.0000000000000007E-2</v>
      </c>
    </row>
    <row r="31" spans="1:4" x14ac:dyDescent="0.25">
      <c r="A31" s="185" t="s">
        <v>423</v>
      </c>
      <c r="B31" s="185">
        <v>1500</v>
      </c>
      <c r="C31" s="185" t="str">
        <f t="shared" si="0"/>
        <v>Wine1500</v>
      </c>
      <c r="D31" s="186">
        <v>7.0000000000000007E-2</v>
      </c>
    </row>
    <row r="32" spans="1:4" x14ac:dyDescent="0.25">
      <c r="A32" s="185" t="s">
        <v>423</v>
      </c>
      <c r="B32" s="185">
        <v>1140</v>
      </c>
      <c r="C32" s="185" t="str">
        <f t="shared" si="0"/>
        <v>Wine1140</v>
      </c>
      <c r="D32" s="186">
        <v>7.0000000000000007E-2</v>
      </c>
    </row>
    <row r="33" spans="1:4" x14ac:dyDescent="0.25">
      <c r="A33" s="185" t="s">
        <v>423</v>
      </c>
      <c r="B33" s="185">
        <v>1000</v>
      </c>
      <c r="C33" s="185" t="str">
        <f t="shared" si="0"/>
        <v>Wine1000</v>
      </c>
      <c r="D33" s="186">
        <v>7.0000000000000007E-2</v>
      </c>
    </row>
    <row r="34" spans="1:4" x14ac:dyDescent="0.25">
      <c r="A34" s="185" t="s">
        <v>423</v>
      </c>
      <c r="B34" s="185">
        <v>750</v>
      </c>
      <c r="C34" s="185" t="str">
        <f t="shared" si="0"/>
        <v>Wine750</v>
      </c>
      <c r="D34" s="186">
        <v>0.1</v>
      </c>
    </row>
    <row r="35" spans="1:4" x14ac:dyDescent="0.25">
      <c r="A35" s="185" t="s">
        <v>423</v>
      </c>
      <c r="B35" s="185">
        <v>720</v>
      </c>
      <c r="C35" s="185" t="str">
        <f t="shared" si="0"/>
        <v>Wine720</v>
      </c>
      <c r="D35" s="186">
        <v>0.1</v>
      </c>
    </row>
    <row r="36" spans="1:4" x14ac:dyDescent="0.25">
      <c r="A36" s="185" t="s">
        <v>423</v>
      </c>
      <c r="B36" s="185">
        <v>600</v>
      </c>
      <c r="C36" s="185" t="str">
        <f t="shared" si="0"/>
        <v>Wine600</v>
      </c>
      <c r="D36" s="186">
        <v>0.1</v>
      </c>
    </row>
    <row r="37" spans="1:4" x14ac:dyDescent="0.25">
      <c r="A37" s="185" t="s">
        <v>423</v>
      </c>
      <c r="B37" s="185">
        <v>500</v>
      </c>
      <c r="C37" s="185" t="str">
        <f t="shared" si="0"/>
        <v>Wine500</v>
      </c>
      <c r="D37" s="186">
        <v>0.1</v>
      </c>
    </row>
    <row r="38" spans="1:4" x14ac:dyDescent="0.25">
      <c r="A38" s="185" t="s">
        <v>423</v>
      </c>
      <c r="B38" s="185">
        <v>375</v>
      </c>
      <c r="C38" s="185" t="str">
        <f t="shared" si="0"/>
        <v>Wine375</v>
      </c>
      <c r="D38" s="186">
        <v>0.12</v>
      </c>
    </row>
    <row r="39" spans="1:4" x14ac:dyDescent="0.25">
      <c r="A39" s="185" t="s">
        <v>423</v>
      </c>
      <c r="B39" s="185">
        <v>300</v>
      </c>
      <c r="C39" s="185" t="str">
        <f t="shared" si="0"/>
        <v>Wine300</v>
      </c>
      <c r="D39" s="186">
        <v>0.12</v>
      </c>
    </row>
    <row r="40" spans="1:4" x14ac:dyDescent="0.25">
      <c r="A40" s="185" t="s">
        <v>423</v>
      </c>
      <c r="B40" s="185">
        <v>250</v>
      </c>
      <c r="C40" s="185" t="str">
        <f t="shared" si="0"/>
        <v>Wine250</v>
      </c>
      <c r="D40" s="186">
        <v>0.12</v>
      </c>
    </row>
    <row r="41" spans="1:4" x14ac:dyDescent="0.25">
      <c r="A41" s="185" t="s">
        <v>423</v>
      </c>
      <c r="B41" s="185">
        <v>200</v>
      </c>
      <c r="C41" s="185" t="str">
        <f t="shared" si="0"/>
        <v>Wine200</v>
      </c>
      <c r="D41" s="186">
        <v>0.12</v>
      </c>
    </row>
    <row r="42" spans="1:4" x14ac:dyDescent="0.25">
      <c r="A42" s="185" t="s">
        <v>423</v>
      </c>
      <c r="B42" s="185">
        <v>187</v>
      </c>
      <c r="C42" s="185" t="str">
        <f t="shared" si="0"/>
        <v>Wine187</v>
      </c>
      <c r="D42" s="186">
        <v>0.12</v>
      </c>
    </row>
    <row r="43" spans="1:4" x14ac:dyDescent="0.25">
      <c r="A43" s="185" t="s">
        <v>423</v>
      </c>
      <c r="B43" s="185">
        <v>50</v>
      </c>
      <c r="C43" s="185" t="str">
        <f t="shared" si="0"/>
        <v>Wine50</v>
      </c>
      <c r="D43" s="186">
        <v>0.12</v>
      </c>
    </row>
    <row r="44" spans="1:4" x14ac:dyDescent="0.25">
      <c r="D44" s="186"/>
    </row>
    <row r="45" spans="1:4" x14ac:dyDescent="0.25">
      <c r="A45" s="185" t="s">
        <v>410</v>
      </c>
      <c r="B45" s="185">
        <v>11352</v>
      </c>
      <c r="C45" s="185" t="str">
        <f t="shared" si="0"/>
        <v>Beer11352</v>
      </c>
      <c r="D45" s="186">
        <v>0.05</v>
      </c>
    </row>
    <row r="46" spans="1:4" x14ac:dyDescent="0.25">
      <c r="A46" s="185" t="s">
        <v>410</v>
      </c>
      <c r="B46" s="185">
        <v>10650</v>
      </c>
      <c r="C46" s="185" t="str">
        <f t="shared" si="0"/>
        <v>Beer10650</v>
      </c>
      <c r="D46" s="186">
        <v>0.05</v>
      </c>
    </row>
    <row r="47" spans="1:4" x14ac:dyDescent="0.25">
      <c r="A47" s="185" t="s">
        <v>410</v>
      </c>
      <c r="B47" s="185">
        <v>8520</v>
      </c>
      <c r="C47" s="185" t="str">
        <f t="shared" si="0"/>
        <v>Beer8520</v>
      </c>
      <c r="D47" s="186">
        <v>0.05</v>
      </c>
    </row>
    <row r="48" spans="1:4" x14ac:dyDescent="0.25">
      <c r="A48" s="185" t="s">
        <v>410</v>
      </c>
      <c r="B48" s="185">
        <v>8184</v>
      </c>
      <c r="C48" s="185" t="str">
        <f t="shared" si="0"/>
        <v>Beer8184</v>
      </c>
      <c r="D48" s="186">
        <v>0.05</v>
      </c>
    </row>
    <row r="49" spans="1:4" x14ac:dyDescent="0.25">
      <c r="A49" s="185" t="s">
        <v>410</v>
      </c>
      <c r="B49" s="185">
        <v>7920</v>
      </c>
      <c r="C49" s="185" t="str">
        <f t="shared" si="0"/>
        <v>Beer7920</v>
      </c>
      <c r="D49" s="186">
        <v>0.05</v>
      </c>
    </row>
    <row r="50" spans="1:4" x14ac:dyDescent="0.25">
      <c r="A50" s="185" t="s">
        <v>410</v>
      </c>
      <c r="B50" s="185">
        <v>7100</v>
      </c>
      <c r="C50" s="185" t="str">
        <f t="shared" si="0"/>
        <v>Beer7100</v>
      </c>
      <c r="D50" s="186">
        <v>0.05</v>
      </c>
    </row>
    <row r="51" spans="1:4" x14ac:dyDescent="0.25">
      <c r="A51" s="185" t="s">
        <v>410</v>
      </c>
      <c r="B51" s="185">
        <v>6390</v>
      </c>
      <c r="C51" s="185" t="str">
        <f t="shared" si="0"/>
        <v>Beer6390</v>
      </c>
      <c r="D51" s="186">
        <v>0.05</v>
      </c>
    </row>
    <row r="52" spans="1:4" x14ac:dyDescent="0.25">
      <c r="A52" s="185" t="s">
        <v>410</v>
      </c>
      <c r="B52" s="185">
        <v>5940</v>
      </c>
      <c r="C52" s="185" t="str">
        <f t="shared" si="0"/>
        <v>Beer5940</v>
      </c>
      <c r="D52" s="186">
        <v>0.05</v>
      </c>
    </row>
    <row r="53" spans="1:4" x14ac:dyDescent="0.25">
      <c r="A53" s="185" t="s">
        <v>410</v>
      </c>
      <c r="B53" s="185">
        <v>5676</v>
      </c>
      <c r="C53" s="185" t="str">
        <f t="shared" si="0"/>
        <v>Beer5676</v>
      </c>
      <c r="D53" s="186">
        <v>0.05</v>
      </c>
    </row>
    <row r="54" spans="1:4" x14ac:dyDescent="0.25">
      <c r="A54" s="185" t="s">
        <v>410</v>
      </c>
      <c r="B54" s="185">
        <v>5325</v>
      </c>
      <c r="C54" s="185" t="str">
        <f t="shared" si="0"/>
        <v>Beer5325</v>
      </c>
      <c r="D54" s="186">
        <v>0.05</v>
      </c>
    </row>
    <row r="55" spans="1:4" x14ac:dyDescent="0.25">
      <c r="A55" s="185" t="s">
        <v>410</v>
      </c>
      <c r="B55" s="185">
        <v>5115</v>
      </c>
      <c r="C55" s="185" t="str">
        <f t="shared" si="0"/>
        <v>Beer5115</v>
      </c>
      <c r="D55" s="186">
        <v>0.05</v>
      </c>
    </row>
    <row r="56" spans="1:4" x14ac:dyDescent="0.25">
      <c r="A56" s="185" t="s">
        <v>410</v>
      </c>
      <c r="B56" s="185">
        <v>5000</v>
      </c>
      <c r="C56" s="185" t="str">
        <f t="shared" si="0"/>
        <v>Beer5000</v>
      </c>
      <c r="D56" s="186">
        <v>0.05</v>
      </c>
    </row>
    <row r="57" spans="1:4" x14ac:dyDescent="0.25">
      <c r="A57" s="185" t="s">
        <v>410</v>
      </c>
      <c r="B57" s="185">
        <v>4615</v>
      </c>
      <c r="C57" s="185" t="str">
        <f t="shared" si="0"/>
        <v>Beer4615</v>
      </c>
      <c r="D57" s="186">
        <v>0.05</v>
      </c>
    </row>
    <row r="58" spans="1:4" x14ac:dyDescent="0.25">
      <c r="A58" s="185" t="s">
        <v>410</v>
      </c>
      <c r="B58" s="185">
        <v>4260</v>
      </c>
      <c r="C58" s="185" t="str">
        <f t="shared" si="0"/>
        <v>Beer4260</v>
      </c>
      <c r="D58" s="186">
        <v>7.0000000000000007E-2</v>
      </c>
    </row>
    <row r="59" spans="1:4" x14ac:dyDescent="0.25">
      <c r="A59" s="185" t="s">
        <v>410</v>
      </c>
      <c r="B59" s="185">
        <v>4092</v>
      </c>
      <c r="C59" s="185" t="str">
        <f t="shared" si="0"/>
        <v>Beer4092</v>
      </c>
      <c r="D59" s="186">
        <v>7.0000000000000007E-2</v>
      </c>
    </row>
    <row r="60" spans="1:4" x14ac:dyDescent="0.25">
      <c r="A60" s="185" t="s">
        <v>410</v>
      </c>
      <c r="B60" s="185">
        <v>3960</v>
      </c>
      <c r="C60" s="185" t="str">
        <f t="shared" si="0"/>
        <v>Beer3960</v>
      </c>
      <c r="D60" s="186">
        <v>7.0000000000000007E-2</v>
      </c>
    </row>
    <row r="61" spans="1:4" x14ac:dyDescent="0.25">
      <c r="A61" s="185" t="s">
        <v>410</v>
      </c>
      <c r="B61" s="185">
        <v>3784</v>
      </c>
      <c r="C61" s="185" t="str">
        <f t="shared" si="0"/>
        <v>Beer3784</v>
      </c>
      <c r="D61" s="186">
        <v>7.0000000000000007E-2</v>
      </c>
    </row>
    <row r="62" spans="1:4" x14ac:dyDescent="0.25">
      <c r="A62" s="185" t="s">
        <v>410</v>
      </c>
      <c r="B62" s="185">
        <v>3520</v>
      </c>
      <c r="C62" s="185" t="str">
        <f t="shared" si="0"/>
        <v>Beer3520</v>
      </c>
      <c r="D62" s="186">
        <v>7.0000000000000007E-2</v>
      </c>
    </row>
    <row r="63" spans="1:4" x14ac:dyDescent="0.25">
      <c r="A63" s="185" t="s">
        <v>410</v>
      </c>
      <c r="B63" s="185">
        <v>3000</v>
      </c>
      <c r="C63" s="185" t="str">
        <f t="shared" si="0"/>
        <v>Beer3000</v>
      </c>
      <c r="D63" s="186">
        <v>7.0000000000000007E-2</v>
      </c>
    </row>
    <row r="64" spans="1:4" x14ac:dyDescent="0.25">
      <c r="A64" s="185" t="s">
        <v>410</v>
      </c>
      <c r="B64" s="185">
        <v>2840</v>
      </c>
      <c r="C64" s="185" t="str">
        <f t="shared" si="0"/>
        <v>Beer2840</v>
      </c>
      <c r="D64" s="186">
        <v>7.0000000000000007E-2</v>
      </c>
    </row>
    <row r="65" spans="1:4" x14ac:dyDescent="0.25">
      <c r="A65" s="185" t="s">
        <v>410</v>
      </c>
      <c r="B65" s="185">
        <v>2838</v>
      </c>
      <c r="C65" s="185" t="str">
        <f t="shared" si="0"/>
        <v>Beer2838</v>
      </c>
      <c r="D65" s="186">
        <v>7.0000000000000007E-2</v>
      </c>
    </row>
    <row r="66" spans="1:4" x14ac:dyDescent="0.25">
      <c r="A66" s="185" t="s">
        <v>410</v>
      </c>
      <c r="B66" s="185">
        <v>2130</v>
      </c>
      <c r="C66" s="185" t="str">
        <f t="shared" si="0"/>
        <v>Beer2130</v>
      </c>
      <c r="D66" s="186">
        <v>0.1</v>
      </c>
    </row>
    <row r="67" spans="1:4" x14ac:dyDescent="0.25">
      <c r="A67" s="185" t="s">
        <v>410</v>
      </c>
      <c r="B67" s="185">
        <v>2046</v>
      </c>
      <c r="C67" s="185" t="str">
        <f t="shared" si="0"/>
        <v>Beer2046</v>
      </c>
      <c r="D67" s="186">
        <v>0.1</v>
      </c>
    </row>
    <row r="68" spans="1:4" x14ac:dyDescent="0.25">
      <c r="A68" s="185" t="s">
        <v>410</v>
      </c>
      <c r="B68" s="185">
        <v>2000</v>
      </c>
      <c r="C68" s="185" t="str">
        <f t="shared" si="0"/>
        <v>Beer2000</v>
      </c>
      <c r="D68" s="186">
        <v>0.1</v>
      </c>
    </row>
    <row r="69" spans="1:4" x14ac:dyDescent="0.25">
      <c r="A69" s="185" t="s">
        <v>410</v>
      </c>
      <c r="B69" s="185">
        <v>1980</v>
      </c>
      <c r="C69" s="185" t="str">
        <f t="shared" si="0"/>
        <v>Beer1980</v>
      </c>
      <c r="D69" s="186">
        <v>0.1</v>
      </c>
    </row>
    <row r="70" spans="1:4" x14ac:dyDescent="0.25">
      <c r="A70" s="185" t="s">
        <v>410</v>
      </c>
      <c r="B70" s="185">
        <v>1892</v>
      </c>
      <c r="C70" s="185" t="str">
        <f t="shared" si="0"/>
        <v>Beer1892</v>
      </c>
      <c r="D70" s="186">
        <v>0.1</v>
      </c>
    </row>
    <row r="71" spans="1:4" x14ac:dyDescent="0.25">
      <c r="A71" s="185" t="s">
        <v>410</v>
      </c>
      <c r="B71" s="185">
        <v>1776</v>
      </c>
      <c r="C71" s="185" t="str">
        <f t="shared" ref="C71:C143" si="1">_xlfn.CONCAT(A71,B71)</f>
        <v>Beer1776</v>
      </c>
      <c r="D71" s="186">
        <v>0.1</v>
      </c>
    </row>
    <row r="72" spans="1:4" x14ac:dyDescent="0.25">
      <c r="A72" s="185" t="s">
        <v>410</v>
      </c>
      <c r="B72" s="185">
        <v>1760</v>
      </c>
      <c r="C72" s="185" t="str">
        <f t="shared" si="1"/>
        <v>Beer1760</v>
      </c>
      <c r="D72" s="186">
        <v>0.1</v>
      </c>
    </row>
    <row r="73" spans="1:4" x14ac:dyDescent="0.25">
      <c r="A73" s="185" t="s">
        <v>410</v>
      </c>
      <c r="B73" s="185">
        <v>1420</v>
      </c>
      <c r="C73" s="185" t="str">
        <f t="shared" si="1"/>
        <v>Beer1420</v>
      </c>
      <c r="D73" s="186">
        <v>0.12</v>
      </c>
    </row>
    <row r="74" spans="1:4" x14ac:dyDescent="0.25">
      <c r="A74" s="185" t="s">
        <v>410</v>
      </c>
      <c r="B74" s="185">
        <v>1419</v>
      </c>
      <c r="C74" s="185" t="str">
        <f t="shared" si="1"/>
        <v>Beer1419</v>
      </c>
      <c r="D74" s="186">
        <v>0.12</v>
      </c>
    </row>
    <row r="75" spans="1:4" x14ac:dyDescent="0.25">
      <c r="A75" s="185" t="s">
        <v>410</v>
      </c>
      <c r="B75" s="185">
        <v>1320</v>
      </c>
      <c r="C75" s="185" t="str">
        <f t="shared" si="1"/>
        <v>Beer1320</v>
      </c>
      <c r="D75" s="186">
        <v>0.12</v>
      </c>
    </row>
    <row r="76" spans="1:4" x14ac:dyDescent="0.25">
      <c r="A76" s="185" t="s">
        <v>410</v>
      </c>
      <c r="B76" s="185">
        <v>1000</v>
      </c>
      <c r="C76" s="185" t="str">
        <f t="shared" si="1"/>
        <v>Beer1000</v>
      </c>
      <c r="D76" s="186">
        <v>0.12</v>
      </c>
    </row>
    <row r="77" spans="1:4" x14ac:dyDescent="0.25">
      <c r="A77" s="185" t="s">
        <v>410</v>
      </c>
      <c r="B77" s="185">
        <v>990</v>
      </c>
      <c r="C77" s="185" t="str">
        <f t="shared" si="1"/>
        <v>Beer990</v>
      </c>
      <c r="D77" s="186">
        <v>0.12</v>
      </c>
    </row>
    <row r="78" spans="1:4" x14ac:dyDescent="0.25">
      <c r="A78" s="185" t="s">
        <v>410</v>
      </c>
      <c r="B78" s="185">
        <v>888</v>
      </c>
      <c r="C78" s="185" t="str">
        <f t="shared" si="1"/>
        <v>Beer888</v>
      </c>
      <c r="D78" s="186">
        <v>0.12</v>
      </c>
    </row>
    <row r="79" spans="1:4" x14ac:dyDescent="0.25">
      <c r="A79" s="185" t="s">
        <v>410</v>
      </c>
      <c r="B79" s="185">
        <v>750</v>
      </c>
      <c r="C79" s="185" t="str">
        <f t="shared" si="1"/>
        <v>Beer750</v>
      </c>
      <c r="D79" s="186">
        <v>0.12</v>
      </c>
    </row>
    <row r="80" spans="1:4" x14ac:dyDescent="0.25">
      <c r="A80" s="185" t="s">
        <v>410</v>
      </c>
      <c r="B80" s="185">
        <v>740</v>
      </c>
      <c r="C80" s="185" t="str">
        <f t="shared" si="1"/>
        <v>Beer740</v>
      </c>
      <c r="D80" s="186">
        <v>0.12</v>
      </c>
    </row>
    <row r="81" spans="1:4" x14ac:dyDescent="0.25">
      <c r="A81" s="185" t="s">
        <v>410</v>
      </c>
      <c r="B81" s="185">
        <v>710</v>
      </c>
      <c r="C81" s="185" t="str">
        <f t="shared" si="1"/>
        <v>Beer710</v>
      </c>
      <c r="D81" s="186">
        <v>0.12</v>
      </c>
    </row>
    <row r="82" spans="1:4" x14ac:dyDescent="0.25">
      <c r="A82" s="185" t="s">
        <v>410</v>
      </c>
      <c r="B82" s="185">
        <v>660</v>
      </c>
      <c r="C82" s="185" t="str">
        <f t="shared" si="1"/>
        <v>Beer660</v>
      </c>
      <c r="D82" s="186">
        <v>0.12</v>
      </c>
    </row>
    <row r="83" spans="1:4" x14ac:dyDescent="0.25">
      <c r="A83" s="185" t="s">
        <v>410</v>
      </c>
      <c r="B83" s="185">
        <v>650</v>
      </c>
      <c r="C83" s="185" t="str">
        <f t="shared" si="1"/>
        <v>Beer650</v>
      </c>
      <c r="D83" s="186">
        <v>0.12</v>
      </c>
    </row>
    <row r="84" spans="1:4" x14ac:dyDescent="0.25">
      <c r="A84" s="185" t="s">
        <v>410</v>
      </c>
      <c r="B84" s="185">
        <v>568</v>
      </c>
      <c r="C84" s="185" t="str">
        <f t="shared" si="1"/>
        <v>Beer568</v>
      </c>
      <c r="D84" s="186">
        <v>0.12</v>
      </c>
    </row>
    <row r="85" spans="1:4" x14ac:dyDescent="0.25">
      <c r="A85" s="185" t="s">
        <v>410</v>
      </c>
      <c r="B85" s="185">
        <v>500</v>
      </c>
      <c r="C85" s="185" t="str">
        <f t="shared" si="1"/>
        <v>Beer500</v>
      </c>
      <c r="D85" s="186">
        <v>0.12</v>
      </c>
    </row>
    <row r="86" spans="1:4" x14ac:dyDescent="0.25">
      <c r="A86" s="185" t="s">
        <v>410</v>
      </c>
      <c r="B86" s="185">
        <v>473</v>
      </c>
      <c r="C86" s="185" t="str">
        <f t="shared" si="1"/>
        <v>Beer473</v>
      </c>
      <c r="D86" s="188">
        <v>0.12</v>
      </c>
    </row>
    <row r="87" spans="1:4" x14ac:dyDescent="0.25">
      <c r="A87" s="185" t="s">
        <v>410</v>
      </c>
      <c r="B87" s="185">
        <v>450</v>
      </c>
      <c r="C87" s="185" t="str">
        <f t="shared" si="1"/>
        <v>Beer450</v>
      </c>
      <c r="D87" s="186">
        <v>0.12</v>
      </c>
    </row>
    <row r="88" spans="1:4" x14ac:dyDescent="0.25">
      <c r="A88" s="185" t="s">
        <v>410</v>
      </c>
      <c r="B88" s="185">
        <v>440</v>
      </c>
      <c r="C88" s="185" t="str">
        <f t="shared" si="1"/>
        <v>Beer440</v>
      </c>
      <c r="D88" s="186">
        <v>0.12</v>
      </c>
    </row>
    <row r="89" spans="1:4" x14ac:dyDescent="0.25">
      <c r="A89" s="185" t="s">
        <v>410</v>
      </c>
      <c r="B89" s="185">
        <v>355</v>
      </c>
      <c r="C89" s="185" t="str">
        <f t="shared" si="1"/>
        <v>Beer355</v>
      </c>
      <c r="D89" s="186">
        <v>0.12</v>
      </c>
    </row>
    <row r="90" spans="1:4" x14ac:dyDescent="0.25">
      <c r="A90" s="185" t="s">
        <v>410</v>
      </c>
      <c r="B90" s="185">
        <v>330</v>
      </c>
      <c r="C90" s="185" t="str">
        <f t="shared" si="1"/>
        <v>Beer330</v>
      </c>
      <c r="D90" s="186">
        <v>0.12</v>
      </c>
    </row>
    <row r="91" spans="1:4" x14ac:dyDescent="0.25">
      <c r="A91" s="185" t="s">
        <v>410</v>
      </c>
      <c r="B91" s="185">
        <v>284</v>
      </c>
      <c r="C91" s="185" t="str">
        <f t="shared" si="1"/>
        <v>Beer284</v>
      </c>
      <c r="D91" s="186">
        <v>0.12</v>
      </c>
    </row>
    <row r="92" spans="1:4" x14ac:dyDescent="0.25">
      <c r="A92" s="185" t="s">
        <v>410</v>
      </c>
      <c r="B92" s="185">
        <v>207</v>
      </c>
      <c r="C92" s="185" t="str">
        <f t="shared" si="1"/>
        <v>Beer207</v>
      </c>
      <c r="D92" s="186">
        <v>0.12</v>
      </c>
    </row>
    <row r="93" spans="1:4" x14ac:dyDescent="0.25">
      <c r="D93" s="186"/>
    </row>
    <row r="94" spans="1:4" x14ac:dyDescent="0.25">
      <c r="A94" s="185" t="s">
        <v>673</v>
      </c>
      <c r="B94" s="185">
        <v>11352</v>
      </c>
      <c r="C94" s="185" t="str">
        <f t="shared" si="1"/>
        <v>Ready to Drink11352</v>
      </c>
      <c r="D94" s="186">
        <v>0.05</v>
      </c>
    </row>
    <row r="95" spans="1:4" x14ac:dyDescent="0.25">
      <c r="A95" s="185" t="s">
        <v>673</v>
      </c>
      <c r="B95" s="185">
        <v>10650</v>
      </c>
      <c r="C95" s="185" t="str">
        <f t="shared" si="1"/>
        <v>Ready to Drink10650</v>
      </c>
      <c r="D95" s="186">
        <v>0.05</v>
      </c>
    </row>
    <row r="96" spans="1:4" x14ac:dyDescent="0.25">
      <c r="A96" s="185" t="s">
        <v>673</v>
      </c>
      <c r="B96" s="185">
        <v>8520</v>
      </c>
      <c r="C96" s="185" t="str">
        <f t="shared" si="1"/>
        <v>Ready to Drink8520</v>
      </c>
      <c r="D96" s="186">
        <v>0.05</v>
      </c>
    </row>
    <row r="97" spans="1:4" x14ac:dyDescent="0.25">
      <c r="A97" s="185" t="s">
        <v>673</v>
      </c>
      <c r="B97" s="185">
        <v>8184</v>
      </c>
      <c r="C97" s="185" t="str">
        <f t="shared" si="1"/>
        <v>Ready to Drink8184</v>
      </c>
      <c r="D97" s="186">
        <v>0.05</v>
      </c>
    </row>
    <row r="98" spans="1:4" x14ac:dyDescent="0.25">
      <c r="A98" s="185" t="s">
        <v>673</v>
      </c>
      <c r="B98" s="185">
        <v>7920</v>
      </c>
      <c r="C98" s="185" t="str">
        <f t="shared" si="1"/>
        <v>Ready to Drink7920</v>
      </c>
      <c r="D98" s="186">
        <v>0.05</v>
      </c>
    </row>
    <row r="99" spans="1:4" x14ac:dyDescent="0.25">
      <c r="A99" s="185" t="s">
        <v>673</v>
      </c>
      <c r="B99" s="185">
        <v>7100</v>
      </c>
      <c r="C99" s="185" t="str">
        <f t="shared" si="1"/>
        <v>Ready to Drink7100</v>
      </c>
      <c r="D99" s="186">
        <v>0.05</v>
      </c>
    </row>
    <row r="100" spans="1:4" x14ac:dyDescent="0.25">
      <c r="A100" s="185" t="s">
        <v>673</v>
      </c>
      <c r="B100" s="185">
        <v>6390</v>
      </c>
      <c r="C100" s="185" t="str">
        <f t="shared" si="1"/>
        <v>Ready to Drink6390</v>
      </c>
      <c r="D100" s="186">
        <v>0.05</v>
      </c>
    </row>
    <row r="101" spans="1:4" x14ac:dyDescent="0.25">
      <c r="A101" s="185" t="s">
        <v>673</v>
      </c>
      <c r="B101" s="185">
        <v>5940</v>
      </c>
      <c r="C101" s="185" t="str">
        <f t="shared" si="1"/>
        <v>Ready to Drink5940</v>
      </c>
      <c r="D101" s="186">
        <v>0.05</v>
      </c>
    </row>
    <row r="102" spans="1:4" x14ac:dyDescent="0.25">
      <c r="A102" s="185" t="s">
        <v>673</v>
      </c>
      <c r="B102" s="185">
        <v>5676</v>
      </c>
      <c r="C102" s="185" t="str">
        <f t="shared" si="1"/>
        <v>Ready to Drink5676</v>
      </c>
      <c r="D102" s="186">
        <v>0.05</v>
      </c>
    </row>
    <row r="103" spans="1:4" x14ac:dyDescent="0.25">
      <c r="A103" s="185" t="s">
        <v>673</v>
      </c>
      <c r="B103" s="185">
        <v>5325</v>
      </c>
      <c r="C103" s="185" t="str">
        <f t="shared" si="1"/>
        <v>Ready to Drink5325</v>
      </c>
      <c r="D103" s="186">
        <v>0.05</v>
      </c>
    </row>
    <row r="104" spans="1:4" x14ac:dyDescent="0.25">
      <c r="A104" s="185" t="s">
        <v>673</v>
      </c>
      <c r="B104" s="185">
        <v>5115</v>
      </c>
      <c r="C104" s="185" t="str">
        <f t="shared" si="1"/>
        <v>Ready to Drink5115</v>
      </c>
      <c r="D104" s="186">
        <v>0.05</v>
      </c>
    </row>
    <row r="105" spans="1:4" x14ac:dyDescent="0.25">
      <c r="A105" s="185" t="s">
        <v>673</v>
      </c>
      <c r="B105" s="185">
        <v>5000</v>
      </c>
      <c r="C105" s="185" t="str">
        <f t="shared" si="1"/>
        <v>Ready to Drink5000</v>
      </c>
      <c r="D105" s="186">
        <v>0.05</v>
      </c>
    </row>
    <row r="106" spans="1:4" x14ac:dyDescent="0.25">
      <c r="A106" s="185" t="s">
        <v>673</v>
      </c>
      <c r="B106" s="185">
        <v>4615</v>
      </c>
      <c r="C106" s="185" t="str">
        <f t="shared" si="1"/>
        <v>Ready to Drink4615</v>
      </c>
      <c r="D106" s="186">
        <v>0.05</v>
      </c>
    </row>
    <row r="107" spans="1:4" x14ac:dyDescent="0.25">
      <c r="A107" s="185" t="s">
        <v>673</v>
      </c>
      <c r="B107" s="185">
        <v>4260</v>
      </c>
      <c r="C107" s="185" t="str">
        <f t="shared" si="1"/>
        <v>Ready to Drink4260</v>
      </c>
      <c r="D107" s="186">
        <v>7.0000000000000007E-2</v>
      </c>
    </row>
    <row r="108" spans="1:4" x14ac:dyDescent="0.25">
      <c r="A108" s="185" t="s">
        <v>673</v>
      </c>
      <c r="B108" s="185">
        <v>4092</v>
      </c>
      <c r="C108" s="185" t="str">
        <f t="shared" si="1"/>
        <v>Ready to Drink4092</v>
      </c>
      <c r="D108" s="186">
        <v>7.0000000000000007E-2</v>
      </c>
    </row>
    <row r="109" spans="1:4" x14ac:dyDescent="0.25">
      <c r="A109" s="185" t="s">
        <v>673</v>
      </c>
      <c r="B109" s="185">
        <v>4000</v>
      </c>
      <c r="C109" s="185" t="str">
        <f t="shared" si="1"/>
        <v>Ready to Drink4000</v>
      </c>
      <c r="D109" s="186">
        <v>7.0000000000000007E-2</v>
      </c>
    </row>
    <row r="110" spans="1:4" x14ac:dyDescent="0.25">
      <c r="A110" s="185" t="s">
        <v>673</v>
      </c>
      <c r="B110" s="185">
        <v>3960</v>
      </c>
      <c r="C110" s="185" t="str">
        <f t="shared" si="1"/>
        <v>Ready to Drink3960</v>
      </c>
      <c r="D110" s="186">
        <v>7.0000000000000007E-2</v>
      </c>
    </row>
    <row r="111" spans="1:4" x14ac:dyDescent="0.25">
      <c r="A111" s="185" t="s">
        <v>673</v>
      </c>
      <c r="B111" s="185">
        <v>3784</v>
      </c>
      <c r="C111" s="185" t="str">
        <f t="shared" si="1"/>
        <v>Ready to Drink3784</v>
      </c>
      <c r="D111" s="186">
        <v>7.0000000000000007E-2</v>
      </c>
    </row>
    <row r="112" spans="1:4" x14ac:dyDescent="0.25">
      <c r="A112" s="185" t="s">
        <v>673</v>
      </c>
      <c r="B112" s="185">
        <v>3520</v>
      </c>
      <c r="C112" s="185" t="str">
        <f t="shared" si="1"/>
        <v>Ready to Drink3520</v>
      </c>
      <c r="D112" s="186">
        <v>7.0000000000000007E-2</v>
      </c>
    </row>
    <row r="113" spans="1:4" x14ac:dyDescent="0.25">
      <c r="A113" s="185" t="s">
        <v>673</v>
      </c>
      <c r="B113" s="185">
        <v>3000</v>
      </c>
      <c r="C113" s="185" t="str">
        <f t="shared" si="1"/>
        <v>Ready to Drink3000</v>
      </c>
      <c r="D113" s="186">
        <v>7.0000000000000007E-2</v>
      </c>
    </row>
    <row r="114" spans="1:4" x14ac:dyDescent="0.25">
      <c r="A114" s="185" t="s">
        <v>673</v>
      </c>
      <c r="B114" s="185">
        <v>2840</v>
      </c>
      <c r="C114" s="185" t="str">
        <f t="shared" si="1"/>
        <v>Ready to Drink2840</v>
      </c>
      <c r="D114" s="186">
        <v>7.0000000000000007E-2</v>
      </c>
    </row>
    <row r="115" spans="1:4" x14ac:dyDescent="0.25">
      <c r="A115" s="185" t="s">
        <v>673</v>
      </c>
      <c r="B115" s="185">
        <v>2838</v>
      </c>
      <c r="C115" s="185" t="str">
        <f t="shared" si="1"/>
        <v>Ready to Drink2838</v>
      </c>
      <c r="D115" s="186">
        <v>7.0000000000000007E-2</v>
      </c>
    </row>
    <row r="116" spans="1:4" x14ac:dyDescent="0.25">
      <c r="A116" s="185" t="s">
        <v>673</v>
      </c>
      <c r="B116" s="185">
        <v>2130</v>
      </c>
      <c r="C116" s="185" t="str">
        <f t="shared" si="1"/>
        <v>Ready to Drink2130</v>
      </c>
      <c r="D116" s="186">
        <v>0.1</v>
      </c>
    </row>
    <row r="117" spans="1:4" x14ac:dyDescent="0.25">
      <c r="A117" s="185" t="s">
        <v>673</v>
      </c>
      <c r="B117" s="185">
        <v>2046</v>
      </c>
      <c r="C117" s="185" t="str">
        <f t="shared" si="1"/>
        <v>Ready to Drink2046</v>
      </c>
      <c r="D117" s="186">
        <v>0.1</v>
      </c>
    </row>
    <row r="118" spans="1:4" x14ac:dyDescent="0.25">
      <c r="A118" s="185" t="s">
        <v>673</v>
      </c>
      <c r="B118" s="185">
        <v>2000</v>
      </c>
      <c r="C118" s="185" t="str">
        <f t="shared" si="1"/>
        <v>Ready to Drink2000</v>
      </c>
      <c r="D118" s="186">
        <v>0.1</v>
      </c>
    </row>
    <row r="119" spans="1:4" x14ac:dyDescent="0.25">
      <c r="A119" s="185" t="s">
        <v>673</v>
      </c>
      <c r="B119" s="185">
        <v>1980</v>
      </c>
      <c r="C119" s="185" t="str">
        <f t="shared" si="1"/>
        <v>Ready to Drink1980</v>
      </c>
      <c r="D119" s="186">
        <v>0.1</v>
      </c>
    </row>
    <row r="120" spans="1:4" x14ac:dyDescent="0.25">
      <c r="A120" s="185" t="s">
        <v>673</v>
      </c>
      <c r="B120" s="185">
        <v>1892</v>
      </c>
      <c r="C120" s="185" t="str">
        <f t="shared" si="1"/>
        <v>Ready to Drink1892</v>
      </c>
      <c r="D120" s="186">
        <v>0.1</v>
      </c>
    </row>
    <row r="121" spans="1:4" x14ac:dyDescent="0.25">
      <c r="A121" s="185" t="s">
        <v>673</v>
      </c>
      <c r="B121" s="185">
        <v>1776</v>
      </c>
      <c r="C121" s="185" t="str">
        <f t="shared" si="1"/>
        <v>Ready to Drink1776</v>
      </c>
      <c r="D121" s="186">
        <v>0.1</v>
      </c>
    </row>
    <row r="122" spans="1:4" x14ac:dyDescent="0.25">
      <c r="A122" s="185" t="s">
        <v>673</v>
      </c>
      <c r="B122" s="185">
        <v>1760</v>
      </c>
      <c r="C122" s="185" t="str">
        <f t="shared" si="1"/>
        <v>Ready to Drink1760</v>
      </c>
      <c r="D122" s="186">
        <v>0.1</v>
      </c>
    </row>
    <row r="123" spans="1:4" x14ac:dyDescent="0.25">
      <c r="A123" s="185" t="s">
        <v>673</v>
      </c>
      <c r="B123" s="185">
        <v>1750</v>
      </c>
      <c r="C123" s="185" t="str">
        <f t="shared" si="1"/>
        <v>Ready to Drink1750</v>
      </c>
      <c r="D123" s="188">
        <v>0.1</v>
      </c>
    </row>
    <row r="124" spans="1:4" x14ac:dyDescent="0.25">
      <c r="A124" s="185" t="s">
        <v>673</v>
      </c>
      <c r="B124" s="185">
        <v>1600</v>
      </c>
      <c r="C124" s="185" t="str">
        <f t="shared" si="1"/>
        <v>Ready to Drink1600</v>
      </c>
      <c r="D124" s="188">
        <v>0.1</v>
      </c>
    </row>
    <row r="125" spans="1:4" x14ac:dyDescent="0.25">
      <c r="A125" s="185" t="s">
        <v>673</v>
      </c>
      <c r="B125" s="185">
        <v>1420</v>
      </c>
      <c r="C125" s="185" t="str">
        <f t="shared" si="1"/>
        <v>Ready to Drink1420</v>
      </c>
      <c r="D125" s="186">
        <v>0.12</v>
      </c>
    </row>
    <row r="126" spans="1:4" x14ac:dyDescent="0.25">
      <c r="A126" s="185" t="s">
        <v>673</v>
      </c>
      <c r="B126" s="185">
        <v>1419</v>
      </c>
      <c r="C126" s="185" t="str">
        <f t="shared" si="1"/>
        <v>Ready to Drink1419</v>
      </c>
      <c r="D126" s="186">
        <v>0.12</v>
      </c>
    </row>
    <row r="127" spans="1:4" x14ac:dyDescent="0.25">
      <c r="A127" s="185" t="s">
        <v>673</v>
      </c>
      <c r="B127" s="185">
        <v>1320</v>
      </c>
      <c r="C127" s="185" t="str">
        <f t="shared" si="1"/>
        <v>Ready to Drink1320</v>
      </c>
      <c r="D127" s="186">
        <v>0.12</v>
      </c>
    </row>
    <row r="128" spans="1:4" x14ac:dyDescent="0.25">
      <c r="A128" s="185" t="s">
        <v>673</v>
      </c>
      <c r="B128" s="185">
        <v>1183</v>
      </c>
      <c r="C128" s="185" t="str">
        <f t="shared" si="1"/>
        <v>Ready to Drink1183</v>
      </c>
      <c r="D128" s="186">
        <v>0.12</v>
      </c>
    </row>
    <row r="129" spans="1:4" x14ac:dyDescent="0.25">
      <c r="A129" s="185" t="s">
        <v>673</v>
      </c>
      <c r="B129" s="185">
        <v>1000</v>
      </c>
      <c r="C129" s="185" t="str">
        <f t="shared" si="1"/>
        <v>Ready to Drink1000</v>
      </c>
      <c r="D129" s="186">
        <v>0.12</v>
      </c>
    </row>
    <row r="130" spans="1:4" x14ac:dyDescent="0.25">
      <c r="A130" s="185" t="s">
        <v>673</v>
      </c>
      <c r="B130" s="185">
        <v>990</v>
      </c>
      <c r="C130" s="185" t="str">
        <f t="shared" si="1"/>
        <v>Ready to Drink990</v>
      </c>
      <c r="D130" s="186">
        <v>0.12</v>
      </c>
    </row>
    <row r="131" spans="1:4" x14ac:dyDescent="0.25">
      <c r="A131" s="185" t="s">
        <v>673</v>
      </c>
      <c r="B131" s="185">
        <v>888</v>
      </c>
      <c r="C131" s="185" t="str">
        <f t="shared" si="1"/>
        <v>Ready to Drink888</v>
      </c>
      <c r="D131" s="186">
        <v>0.12</v>
      </c>
    </row>
    <row r="132" spans="1:4" x14ac:dyDescent="0.25">
      <c r="A132" s="185" t="s">
        <v>673</v>
      </c>
      <c r="B132" s="185">
        <v>852</v>
      </c>
      <c r="C132" s="185" t="str">
        <f t="shared" si="1"/>
        <v>Ready to Drink852</v>
      </c>
      <c r="D132" s="186">
        <v>0.12</v>
      </c>
    </row>
    <row r="133" spans="1:4" x14ac:dyDescent="0.25">
      <c r="A133" s="185" t="s">
        <v>673</v>
      </c>
      <c r="B133" s="185">
        <v>750</v>
      </c>
      <c r="C133" s="185" t="str">
        <f t="shared" si="1"/>
        <v>Ready to Drink750</v>
      </c>
      <c r="D133" s="186">
        <v>0.12</v>
      </c>
    </row>
    <row r="134" spans="1:4" x14ac:dyDescent="0.25">
      <c r="A134" s="185" t="s">
        <v>673</v>
      </c>
      <c r="B134" s="185">
        <v>740</v>
      </c>
      <c r="C134" s="185" t="str">
        <f t="shared" si="1"/>
        <v>Ready to Drink740</v>
      </c>
      <c r="D134" s="186">
        <v>0.12</v>
      </c>
    </row>
    <row r="135" spans="1:4" x14ac:dyDescent="0.25">
      <c r="A135" s="185" t="s">
        <v>673</v>
      </c>
      <c r="B135" s="185">
        <v>710</v>
      </c>
      <c r="C135" s="185" t="str">
        <f t="shared" si="1"/>
        <v>Ready to Drink710</v>
      </c>
      <c r="D135" s="186">
        <v>0.12</v>
      </c>
    </row>
    <row r="136" spans="1:4" x14ac:dyDescent="0.25">
      <c r="A136" s="185" t="s">
        <v>673</v>
      </c>
      <c r="B136" s="185">
        <v>660</v>
      </c>
      <c r="C136" s="185" t="str">
        <f t="shared" si="1"/>
        <v>Ready to Drink660</v>
      </c>
      <c r="D136" s="186">
        <v>0.12</v>
      </c>
    </row>
    <row r="137" spans="1:4" x14ac:dyDescent="0.25">
      <c r="A137" s="185" t="s">
        <v>673</v>
      </c>
      <c r="B137" s="185">
        <v>650</v>
      </c>
      <c r="C137" s="185" t="str">
        <f t="shared" si="1"/>
        <v>Ready to Drink650</v>
      </c>
      <c r="D137" s="186">
        <v>0.12</v>
      </c>
    </row>
    <row r="138" spans="1:4" x14ac:dyDescent="0.25">
      <c r="A138" s="185" t="s">
        <v>673</v>
      </c>
      <c r="B138" s="185">
        <v>568</v>
      </c>
      <c r="C138" s="185" t="str">
        <f t="shared" si="1"/>
        <v>Ready to Drink568</v>
      </c>
      <c r="D138" s="186">
        <v>0.12</v>
      </c>
    </row>
    <row r="139" spans="1:4" x14ac:dyDescent="0.25">
      <c r="A139" s="185" t="s">
        <v>673</v>
      </c>
      <c r="B139" s="185">
        <v>500</v>
      </c>
      <c r="C139" s="185" t="str">
        <f t="shared" si="1"/>
        <v>Ready to Drink500</v>
      </c>
      <c r="D139" s="186">
        <v>0.12</v>
      </c>
    </row>
    <row r="140" spans="1:4" x14ac:dyDescent="0.25">
      <c r="A140" s="185" t="s">
        <v>673</v>
      </c>
      <c r="B140" s="185">
        <v>480</v>
      </c>
      <c r="C140" s="185" t="str">
        <f t="shared" si="1"/>
        <v>Ready to Drink480</v>
      </c>
      <c r="D140" s="186">
        <v>0.12</v>
      </c>
    </row>
    <row r="141" spans="1:4" x14ac:dyDescent="0.25">
      <c r="A141" s="185" t="s">
        <v>673</v>
      </c>
      <c r="B141" s="185">
        <v>473</v>
      </c>
      <c r="C141" s="185" t="str">
        <f t="shared" si="1"/>
        <v>Ready to Drink473</v>
      </c>
      <c r="D141" s="189">
        <v>0.12</v>
      </c>
    </row>
    <row r="142" spans="1:4" x14ac:dyDescent="0.25">
      <c r="A142" s="185" t="s">
        <v>673</v>
      </c>
      <c r="B142" s="185">
        <v>458</v>
      </c>
      <c r="C142" s="185" t="str">
        <f t="shared" si="1"/>
        <v>Ready to Drink458</v>
      </c>
      <c r="D142" s="189">
        <v>0.12</v>
      </c>
    </row>
    <row r="143" spans="1:4" x14ac:dyDescent="0.25">
      <c r="A143" s="185" t="s">
        <v>673</v>
      </c>
      <c r="B143" s="185">
        <v>450</v>
      </c>
      <c r="C143" s="185" t="str">
        <f t="shared" si="1"/>
        <v>Ready to Drink450</v>
      </c>
      <c r="D143" s="186">
        <v>0.12</v>
      </c>
    </row>
    <row r="144" spans="1:4" x14ac:dyDescent="0.25">
      <c r="A144" s="185" t="s">
        <v>673</v>
      </c>
      <c r="B144" s="185">
        <v>440</v>
      </c>
      <c r="C144" s="185" t="str">
        <f t="shared" ref="C144:C158" si="2">_xlfn.CONCAT(A144,B144)</f>
        <v>Ready to Drink440</v>
      </c>
      <c r="D144" s="186">
        <v>0.12</v>
      </c>
    </row>
    <row r="145" spans="1:4" x14ac:dyDescent="0.25">
      <c r="A145" s="185" t="s">
        <v>673</v>
      </c>
      <c r="B145" s="185">
        <v>400</v>
      </c>
      <c r="C145" s="185" t="str">
        <f t="shared" si="2"/>
        <v>Ready to Drink400</v>
      </c>
      <c r="D145" s="186">
        <v>0.12</v>
      </c>
    </row>
    <row r="146" spans="1:4" x14ac:dyDescent="0.25">
      <c r="A146" s="185" t="s">
        <v>673</v>
      </c>
      <c r="B146" s="185">
        <v>396</v>
      </c>
      <c r="C146" s="185" t="str">
        <f t="shared" si="2"/>
        <v>Ready to Drink396</v>
      </c>
      <c r="D146" s="186">
        <v>0.12</v>
      </c>
    </row>
    <row r="147" spans="1:4" x14ac:dyDescent="0.25">
      <c r="A147" s="185" t="s">
        <v>673</v>
      </c>
      <c r="B147" s="185">
        <v>375</v>
      </c>
      <c r="C147" s="185" t="str">
        <f t="shared" si="2"/>
        <v>Ready to Drink375</v>
      </c>
      <c r="D147" s="186">
        <v>0.12</v>
      </c>
    </row>
    <row r="148" spans="1:4" x14ac:dyDescent="0.25">
      <c r="A148" s="185" t="s">
        <v>673</v>
      </c>
      <c r="B148" s="185">
        <v>341</v>
      </c>
      <c r="C148" s="185" t="str">
        <f t="shared" si="2"/>
        <v>Ready to Drink341</v>
      </c>
      <c r="D148" s="186">
        <v>0.12</v>
      </c>
    </row>
    <row r="149" spans="1:4" x14ac:dyDescent="0.25">
      <c r="A149" s="185" t="s">
        <v>673</v>
      </c>
      <c r="B149" s="185">
        <v>355</v>
      </c>
      <c r="C149" s="185" t="str">
        <f t="shared" si="2"/>
        <v>Ready to Drink355</v>
      </c>
      <c r="D149" s="186">
        <v>0.12</v>
      </c>
    </row>
    <row r="150" spans="1:4" x14ac:dyDescent="0.25">
      <c r="A150" s="185" t="s">
        <v>673</v>
      </c>
      <c r="B150" s="185">
        <v>330</v>
      </c>
      <c r="C150" s="185" t="str">
        <f t="shared" si="2"/>
        <v>Ready to Drink330</v>
      </c>
      <c r="D150" s="186">
        <v>0.12</v>
      </c>
    </row>
    <row r="151" spans="1:4" x14ac:dyDescent="0.25">
      <c r="A151" s="185" t="s">
        <v>673</v>
      </c>
      <c r="B151" s="185">
        <v>296</v>
      </c>
      <c r="C151" s="185" t="str">
        <f t="shared" si="2"/>
        <v>Ready to Drink296</v>
      </c>
      <c r="D151" s="186">
        <v>0.12</v>
      </c>
    </row>
    <row r="152" spans="1:4" x14ac:dyDescent="0.25">
      <c r="A152" s="185" t="s">
        <v>673</v>
      </c>
      <c r="B152" s="185">
        <v>284</v>
      </c>
      <c r="C152" s="185" t="str">
        <f t="shared" si="2"/>
        <v>Ready to Drink284</v>
      </c>
      <c r="D152" s="186">
        <v>0.12</v>
      </c>
    </row>
    <row r="153" spans="1:4" x14ac:dyDescent="0.25">
      <c r="A153" s="185" t="s">
        <v>673</v>
      </c>
      <c r="B153" s="185">
        <v>275</v>
      </c>
      <c r="C153" s="185" t="str">
        <f t="shared" si="2"/>
        <v>Ready to Drink275</v>
      </c>
      <c r="D153" s="186">
        <v>0.12</v>
      </c>
    </row>
    <row r="154" spans="1:4" x14ac:dyDescent="0.25">
      <c r="A154" s="185" t="s">
        <v>673</v>
      </c>
      <c r="B154" s="185">
        <v>270</v>
      </c>
      <c r="C154" s="185" t="str">
        <f t="shared" si="2"/>
        <v>Ready to Drink270</v>
      </c>
      <c r="D154" s="186">
        <v>0.12</v>
      </c>
    </row>
    <row r="155" spans="1:4" x14ac:dyDescent="0.25">
      <c r="A155" s="185" t="s">
        <v>673</v>
      </c>
      <c r="B155" s="185">
        <v>250</v>
      </c>
      <c r="C155" s="185" t="str">
        <f t="shared" si="2"/>
        <v>Ready to Drink250</v>
      </c>
      <c r="D155" s="186">
        <v>0.12</v>
      </c>
    </row>
    <row r="156" spans="1:4" x14ac:dyDescent="0.25">
      <c r="A156" s="185" t="s">
        <v>673</v>
      </c>
      <c r="B156" s="185">
        <v>207</v>
      </c>
      <c r="C156" s="185" t="str">
        <f t="shared" si="2"/>
        <v>Ready to Drink207</v>
      </c>
      <c r="D156" s="186">
        <v>0.12</v>
      </c>
    </row>
    <row r="157" spans="1:4" x14ac:dyDescent="0.25">
      <c r="A157" s="185" t="s">
        <v>673</v>
      </c>
      <c r="B157" s="185">
        <v>200</v>
      </c>
      <c r="C157" s="185" t="str">
        <f t="shared" si="2"/>
        <v>Ready to Drink200</v>
      </c>
      <c r="D157" s="186">
        <v>0.12</v>
      </c>
    </row>
    <row r="158" spans="1:4" x14ac:dyDescent="0.25">
      <c r="A158" s="185" t="s">
        <v>673</v>
      </c>
      <c r="B158" s="185">
        <v>100</v>
      </c>
      <c r="C158" s="185" t="str">
        <f t="shared" si="2"/>
        <v>Ready to Drink100</v>
      </c>
      <c r="D158" s="186">
        <v>0.12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C41" sqref="C41"/>
    </sheetView>
  </sheetViews>
  <sheetFormatPr defaultColWidth="8.7109375" defaultRowHeight="15" x14ac:dyDescent="0.25"/>
  <cols>
    <col min="1" max="1" width="24.85546875" bestFit="1" customWidth="1"/>
    <col min="2" max="2" width="26.5703125" customWidth="1"/>
    <col min="3" max="3" width="23" bestFit="1" customWidth="1"/>
    <col min="4" max="4" width="44.7109375" customWidth="1"/>
    <col min="5" max="16384" width="8.7109375" style="86"/>
  </cols>
  <sheetData>
    <row r="1" spans="1:4" ht="18.75" x14ac:dyDescent="0.25">
      <c r="A1" s="160" t="s">
        <v>7103</v>
      </c>
      <c r="B1" s="161" t="s">
        <v>7104</v>
      </c>
      <c r="C1" s="161" t="s">
        <v>7105</v>
      </c>
      <c r="D1" s="162" t="s">
        <v>7106</v>
      </c>
    </row>
    <row r="2" spans="1:4" ht="15.75" x14ac:dyDescent="0.25">
      <c r="A2" s="163" t="s">
        <v>7107</v>
      </c>
      <c r="B2" s="164">
        <v>0</v>
      </c>
      <c r="C2" s="164">
        <v>58</v>
      </c>
      <c r="D2" s="165">
        <v>134.4</v>
      </c>
    </row>
    <row r="3" spans="1:4" ht="15.75" x14ac:dyDescent="0.25">
      <c r="A3" s="166"/>
      <c r="B3" s="167">
        <v>60</v>
      </c>
      <c r="C3" s="167">
        <v>99</v>
      </c>
      <c r="D3" s="168">
        <v>130.02000000000001</v>
      </c>
    </row>
    <row r="4" spans="1:4" ht="15.75" x14ac:dyDescent="0.25">
      <c r="A4" s="166"/>
      <c r="B4" s="167">
        <v>11</v>
      </c>
      <c r="C4" s="167">
        <v>299</v>
      </c>
      <c r="D4" s="168">
        <v>106.38</v>
      </c>
    </row>
    <row r="5" spans="1:4" ht="15.75" x14ac:dyDescent="0.25">
      <c r="A5" s="166"/>
      <c r="B5" s="167">
        <v>300</v>
      </c>
      <c r="C5" s="167">
        <v>399</v>
      </c>
      <c r="D5" s="168">
        <v>88.65</v>
      </c>
    </row>
    <row r="6" spans="1:4" ht="15.75" x14ac:dyDescent="0.25">
      <c r="A6" s="166"/>
      <c r="B6" s="167">
        <v>400</v>
      </c>
      <c r="C6" s="167">
        <v>699</v>
      </c>
      <c r="D6" s="168">
        <v>82.74</v>
      </c>
    </row>
    <row r="7" spans="1:4" ht="15.75" x14ac:dyDescent="0.25">
      <c r="A7" s="169"/>
      <c r="B7" s="170">
        <v>700</v>
      </c>
      <c r="C7" s="171">
        <v>999999</v>
      </c>
      <c r="D7" s="172">
        <v>78.069999999999993</v>
      </c>
    </row>
    <row r="8" spans="1:4" ht="15.75" x14ac:dyDescent="0.25">
      <c r="A8" s="173" t="s">
        <v>7108</v>
      </c>
      <c r="B8" s="174">
        <v>0</v>
      </c>
      <c r="C8" s="174">
        <v>9999</v>
      </c>
      <c r="D8" s="175">
        <v>78.069999999999993</v>
      </c>
    </row>
    <row r="9" spans="1:4" ht="15.75" x14ac:dyDescent="0.25">
      <c r="A9" s="166"/>
      <c r="B9" s="167">
        <v>10000</v>
      </c>
      <c r="C9" s="167">
        <v>19999</v>
      </c>
      <c r="D9" s="168">
        <v>70.319999999999993</v>
      </c>
    </row>
    <row r="10" spans="1:4" ht="15.75" x14ac:dyDescent="0.25">
      <c r="A10" s="169"/>
      <c r="B10" s="170">
        <v>20000</v>
      </c>
      <c r="C10" s="171">
        <v>9999999</v>
      </c>
      <c r="D10" s="172">
        <v>65.010000000000005</v>
      </c>
    </row>
    <row r="11" spans="1:4" ht="15.75" x14ac:dyDescent="0.25">
      <c r="A11" s="176" t="s">
        <v>7109</v>
      </c>
      <c r="B11" s="177">
        <v>0</v>
      </c>
      <c r="C11" s="177">
        <v>99</v>
      </c>
      <c r="D11" s="175">
        <v>157.79</v>
      </c>
    </row>
    <row r="12" spans="1:4" ht="15.75" x14ac:dyDescent="0.25">
      <c r="A12" s="178"/>
      <c r="B12" s="179">
        <v>100</v>
      </c>
      <c r="C12" s="179">
        <v>249</v>
      </c>
      <c r="D12" s="168">
        <v>106.38</v>
      </c>
    </row>
    <row r="13" spans="1:4" ht="15.75" x14ac:dyDescent="0.25">
      <c r="A13" s="178"/>
      <c r="B13" s="179">
        <v>250</v>
      </c>
      <c r="C13" s="179">
        <v>399</v>
      </c>
      <c r="D13" s="168">
        <v>88.65</v>
      </c>
    </row>
    <row r="14" spans="1:4" ht="15.75" x14ac:dyDescent="0.25">
      <c r="A14" s="178"/>
      <c r="B14" s="179">
        <v>400</v>
      </c>
      <c r="C14" s="179">
        <v>699</v>
      </c>
      <c r="D14" s="168">
        <v>82.74</v>
      </c>
    </row>
    <row r="15" spans="1:4" ht="15.75" x14ac:dyDescent="0.25">
      <c r="A15" s="180"/>
      <c r="B15" s="181">
        <v>700</v>
      </c>
      <c r="C15" s="181">
        <v>99999999</v>
      </c>
      <c r="D15" s="172">
        <v>78.069999999999993</v>
      </c>
    </row>
    <row r="16" spans="1:4" ht="15.75" x14ac:dyDescent="0.25">
      <c r="A16" s="176" t="s">
        <v>7110</v>
      </c>
      <c r="B16" s="177">
        <v>0</v>
      </c>
      <c r="C16" s="177">
        <v>99</v>
      </c>
      <c r="D16" s="175">
        <v>165.69</v>
      </c>
    </row>
    <row r="17" spans="1:4" ht="15.75" x14ac:dyDescent="0.25">
      <c r="A17" s="178"/>
      <c r="B17" s="179">
        <v>100</v>
      </c>
      <c r="C17" s="179">
        <v>249</v>
      </c>
      <c r="D17" s="168">
        <v>111.7</v>
      </c>
    </row>
    <row r="18" spans="1:4" ht="15.75" x14ac:dyDescent="0.25">
      <c r="A18" s="178"/>
      <c r="B18" s="179">
        <v>250</v>
      </c>
      <c r="C18" s="179">
        <v>399</v>
      </c>
      <c r="D18" s="168">
        <v>93.08</v>
      </c>
    </row>
    <row r="19" spans="1:4" ht="15.75" x14ac:dyDescent="0.25">
      <c r="A19" s="178"/>
      <c r="B19" s="179">
        <v>400</v>
      </c>
      <c r="C19" s="179">
        <v>699</v>
      </c>
      <c r="D19" s="168">
        <v>86.88</v>
      </c>
    </row>
    <row r="20" spans="1:4" ht="15.75" x14ac:dyDescent="0.25">
      <c r="A20" s="180"/>
      <c r="B20" s="181">
        <v>700</v>
      </c>
      <c r="C20" s="171">
        <v>999999</v>
      </c>
      <c r="D20" s="172">
        <v>81.97</v>
      </c>
    </row>
    <row r="21" spans="1:4" ht="15.75" x14ac:dyDescent="0.25">
      <c r="A21" s="176" t="s">
        <v>7111</v>
      </c>
      <c r="B21" s="177">
        <v>0</v>
      </c>
      <c r="C21" s="177">
        <v>99</v>
      </c>
      <c r="D21" s="175">
        <v>153.65</v>
      </c>
    </row>
    <row r="22" spans="1:4" ht="15.75" x14ac:dyDescent="0.25">
      <c r="A22" s="178"/>
      <c r="B22" s="179">
        <v>100</v>
      </c>
      <c r="C22" s="179">
        <v>374</v>
      </c>
      <c r="D22" s="168">
        <v>112.29</v>
      </c>
    </row>
    <row r="23" spans="1:4" ht="15.75" x14ac:dyDescent="0.25">
      <c r="A23" s="178"/>
      <c r="B23" s="179">
        <v>375</v>
      </c>
      <c r="C23" s="179">
        <v>699</v>
      </c>
      <c r="D23" s="168">
        <v>82.74</v>
      </c>
    </row>
    <row r="24" spans="1:4" ht="15.75" x14ac:dyDescent="0.25">
      <c r="A24" s="178"/>
      <c r="B24" s="179">
        <v>700</v>
      </c>
      <c r="C24" s="179">
        <v>3999</v>
      </c>
      <c r="D24" s="168">
        <v>78.069999999999993</v>
      </c>
    </row>
    <row r="25" spans="1:4" ht="15.75" x14ac:dyDescent="0.25">
      <c r="A25" s="180"/>
      <c r="B25" s="181">
        <v>4000</v>
      </c>
      <c r="C25" s="171">
        <v>999999</v>
      </c>
      <c r="D25" s="172">
        <v>65.010000000000005</v>
      </c>
    </row>
    <row r="26" spans="1:4" ht="15.75" x14ac:dyDescent="0.25">
      <c r="A26" s="173" t="s">
        <v>7112</v>
      </c>
      <c r="B26" s="174">
        <v>0</v>
      </c>
      <c r="C26" s="174">
        <v>99</v>
      </c>
      <c r="D26" s="175">
        <v>236.4</v>
      </c>
    </row>
    <row r="27" spans="1:4" ht="15.75" x14ac:dyDescent="0.25">
      <c r="A27" s="166"/>
      <c r="B27" s="167">
        <v>100</v>
      </c>
      <c r="C27" s="167">
        <v>374</v>
      </c>
      <c r="D27" s="168">
        <v>112.29</v>
      </c>
    </row>
    <row r="28" spans="1:4" ht="15.75" x14ac:dyDescent="0.25">
      <c r="A28" s="166"/>
      <c r="B28" s="167">
        <v>375</v>
      </c>
      <c r="C28" s="167">
        <v>699</v>
      </c>
      <c r="D28" s="168">
        <v>82.74</v>
      </c>
    </row>
    <row r="29" spans="1:4" ht="15.75" x14ac:dyDescent="0.25">
      <c r="A29" s="182"/>
      <c r="B29" s="171">
        <v>700</v>
      </c>
      <c r="C29" s="171">
        <v>999999</v>
      </c>
      <c r="D29" s="183">
        <v>78.069999999999993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4" ma:contentTypeDescription="Create a new document." ma:contentTypeScope="" ma:versionID="9b15692a952e67f714bda98dc009ef60">
  <xsd:schema xmlns:xsd="http://www.w3.org/2001/XMLSchema" xmlns:xs="http://www.w3.org/2001/XMLSchema" xmlns:p="http://schemas.microsoft.com/office/2006/metadata/properties" xmlns:ns1="http://schemas.microsoft.com/sharepoint/v3" xmlns:ns2="d8c5e332-122e-482a-8c4d-2ec456d5669e" xmlns:ns3="5967df79-d9af-484e-84ca-b80eff0fddde" targetNamespace="http://schemas.microsoft.com/office/2006/metadata/properties" ma:root="true" ma:fieldsID="8d0f140d283b44aa6351924e6c0f8f67" ns1:_="" ns2:_="" ns3:_="">
    <xsd:import namespace="http://schemas.microsoft.com/sharepoint/v3"/>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B388AD-ADF2-4176-894D-08AEEF895E6A}">
  <ds:schemaRefs>
    <ds:schemaRef ds:uri="http://schemas.microsoft.com/sharepoint/v3/contenttype/forms"/>
  </ds:schemaRefs>
</ds:datastoreItem>
</file>

<file path=customXml/itemProps2.xml><?xml version="1.0" encoding="utf-8"?>
<ds:datastoreItem xmlns:ds="http://schemas.openxmlformats.org/officeDocument/2006/customXml" ds:itemID="{515929CC-1891-41C5-ABDC-3FA37A2C0D63}">
  <ds:schemaRefs>
    <ds:schemaRef ds:uri="http://purl.org/dc/elements/1.1/"/>
    <ds:schemaRef ds:uri="http://www.w3.org/XML/1998/namespace"/>
    <ds:schemaRef ds:uri="http://schemas.microsoft.com/sharepoint/v3"/>
    <ds:schemaRef ds:uri="http://purl.org/dc/dcmitype/"/>
    <ds:schemaRef ds:uri="http://purl.org/dc/terms/"/>
    <ds:schemaRef ds:uri="http://schemas.microsoft.com/office/2006/metadata/properties"/>
    <ds:schemaRef ds:uri="http://schemas.microsoft.com/office/2006/documentManagement/types"/>
    <ds:schemaRef ds:uri="5967df79-d9af-484e-84ca-b80eff0fddde"/>
    <ds:schemaRef ds:uri="http://schemas.microsoft.com/office/infopath/2007/PartnerControls"/>
    <ds:schemaRef ds:uri="http://schemas.openxmlformats.org/package/2006/metadata/core-properties"/>
    <ds:schemaRef ds:uri="d8c5e332-122e-482a-8c4d-2ec456d5669e"/>
  </ds:schemaRefs>
</ds:datastoreItem>
</file>

<file path=customXml/itemProps3.xml><?xml version="1.0" encoding="utf-8"?>
<ds:datastoreItem xmlns:ds="http://schemas.openxmlformats.org/officeDocument/2006/customXml" ds:itemID="{9B3F61B7-F95B-466F-8DE8-9C05B5905E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8c5e332-122e-482a-8c4d-2ec456d5669e"/>
    <ds:schemaRef ds:uri="5967df79-d9af-484e-84ca-b80eff0fdd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235</vt:i4>
      </vt:variant>
    </vt:vector>
  </HeadingPairs>
  <TitlesOfParts>
    <vt:vector size="243" baseType="lpstr">
      <vt:lpstr>DOS AND DON'TS</vt:lpstr>
      <vt:lpstr>MBLL Driven Program  Focuses</vt:lpstr>
      <vt:lpstr>Application Form</vt:lpstr>
      <vt:lpstr>Data Validation</vt:lpstr>
      <vt:lpstr>SUPPLIER DATA</vt:lpstr>
      <vt:lpstr>APP BACKGROUND</vt:lpstr>
      <vt:lpstr>Slope %</vt:lpstr>
      <vt:lpstr>SRP</vt:lpstr>
      <vt:lpstr>_2261519_ALBERTA_LTD</vt:lpstr>
      <vt:lpstr>_49TH_PARALLEL_GROUP_INC</vt:lpstr>
      <vt:lpstr>_624_BEVERAGE_COMPANY_INC</vt:lpstr>
      <vt:lpstr>ABBOTSHIRE_SARF</vt:lpstr>
      <vt:lpstr>ABC_CORK_CO</vt:lpstr>
      <vt:lpstr>ABIDING_CITIZEN</vt:lpstr>
      <vt:lpstr>ACE_BEVERAGE_GROUP</vt:lpstr>
      <vt:lpstr>ALTO_BEVERAGE_GROUP</vt:lpstr>
      <vt:lpstr>AMPHORA_IMPORTS_LTD</vt:lpstr>
      <vt:lpstr>ANDREW_PELLER_IMPORTS_AGENCY</vt:lpstr>
      <vt:lpstr>ANDREW_PELLER_LIMITED</vt:lpstr>
      <vt:lpstr>AQUA_VITAE</vt:lpstr>
      <vt:lpstr>ARBUSTO_IMPORTS_LTD</vt:lpstr>
      <vt:lpstr>ARMAGNAC_SAMALENS</vt:lpstr>
      <vt:lpstr>ARTERRA_WINES_CANADA</vt:lpstr>
      <vt:lpstr>ASAHI_CANADA</vt:lpstr>
      <vt:lpstr>AUTHENTIC_WINE_AND_SPIRITS_MERCHANTS</vt:lpstr>
      <vt:lpstr>BACARDI_CANADA_INC</vt:lpstr>
      <vt:lpstr>BARN_HAMMER_BREWING_COMPANY</vt:lpstr>
      <vt:lpstr>BEE_BOYZZ_WINERY_AND_MEADERY</vt:lpstr>
      <vt:lpstr>Beer</vt:lpstr>
      <vt:lpstr>BEERTHIRST</vt:lpstr>
      <vt:lpstr>BERGSTROM_BRANDS</vt:lpstr>
      <vt:lpstr>BEVO_BEVERAGES</vt:lpstr>
      <vt:lpstr>BIER_GARTEN_IMPORTS_INC</vt:lpstr>
      <vt:lpstr>BIG_WHITE_BREWING_COMPANY</vt:lpstr>
      <vt:lpstr>BKG_DISTRIBUTORS</vt:lpstr>
      <vt:lpstr>BLACK_FLY_BEVERAGE_COMPANY</vt:lpstr>
      <vt:lpstr>BLACK_FOX_FARM_AND_DISTILLERY_LTD</vt:lpstr>
      <vt:lpstr>BLACK_WHEAT_BREWING</vt:lpstr>
      <vt:lpstr>BLEND_IMPORTS</vt:lpstr>
      <vt:lpstr>BLUE_NOTE_WINE_AND_SPIRITS_INC</vt:lpstr>
      <vt:lpstr>BLUMSTEIN_BREWING_COMPANY</vt:lpstr>
      <vt:lpstr>BRAT_CAT_MEAD_CO</vt:lpstr>
      <vt:lpstr>BRAZEN_HALL_KITCHEN_AND_BREWERY</vt:lpstr>
      <vt:lpstr>BREAKTHRU_BEVERAGE___PINNACLE_DIVISION</vt:lpstr>
      <vt:lpstr>BREAKTHRU_BEVERAGE___UNITED_DIVISION</vt:lpstr>
      <vt:lpstr>BRUCE_ASHLEY_GROUP</vt:lpstr>
      <vt:lpstr>Build_Your_Own_Ad_Hoc</vt:lpstr>
      <vt:lpstr>Canopy_Signage</vt:lpstr>
      <vt:lpstr>CANTINA_S_OSVALDO_SPA</vt:lpstr>
      <vt:lpstr>CAPITAL_K_DISTILLERY_INC</vt:lpstr>
      <vt:lpstr>CAYMUS_CANADA_INC</vt:lpstr>
      <vt:lpstr>CB_POWELL_LTD</vt:lpstr>
      <vt:lpstr>CELLAR_STOCK_IMPORTERS_INC</vt:lpstr>
      <vt:lpstr>CENTAX_BOOKS_AND_DISTRIBUTION</vt:lpstr>
      <vt:lpstr>CENTRAL_CITY_BREWERS_AND_DISTILLERS</vt:lpstr>
      <vt:lpstr>CHARTON_HOBBS_INC</vt:lpstr>
      <vt:lpstr>CHARTREUSE_DIFFUSION_SA</vt:lpstr>
      <vt:lpstr>CHRISTOPHER_STEWART_WINE_AND_SPIRITS_INC</vt:lpstr>
      <vt:lpstr>CLINK_BEVERAGE_CO</vt:lpstr>
      <vt:lpstr>CLOSSON_CHASE</vt:lpstr>
      <vt:lpstr>COLDSTREAM_CLEAR_DISTILLERY_LTD</vt:lpstr>
      <vt:lpstr>Coldzone_Takeover</vt:lpstr>
      <vt:lpstr>Contest_Mechanism</vt:lpstr>
      <vt:lpstr>CORBY_SPIRIT_AND_WINE_LIMITED</vt:lpstr>
      <vt:lpstr>CRABBIE_GOAT</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DOUG_REICHEL_WINE_MARKETING_INC</vt:lpstr>
      <vt:lpstr>DRINKS_INCCOM</vt:lpstr>
      <vt:lpstr>DUMMY_SUPPLIER</vt:lpstr>
      <vt:lpstr>EASTERN_LIQUORS_CANADA</vt:lpstr>
      <vt:lpstr>EAUTOPIA_BIOLOGICAL_TECHNOLOGY</vt:lpstr>
      <vt:lpstr>ECLECTIC_BEVERAGES</vt:lpstr>
      <vt:lpstr>ECO_LUX_PACKAGING_INC</vt:lpstr>
      <vt:lpstr>ELMHURST_GOLF_AND_COUNTRY_CLUB</vt:lpstr>
      <vt:lpstr>ENOTECA_BACCO</vt:lpstr>
      <vt:lpstr>ESCALADE_WINE_AND_SPIRITS_INC</vt:lpstr>
      <vt:lpstr>EXCELLENCE_AND_KOSHER</vt:lpstr>
      <vt:lpstr>FARMERY_ESTATE_BREWERY</vt:lpstr>
      <vt:lpstr>Footprint</vt:lpstr>
      <vt:lpstr>FORT_GARRY_BREWING_COMPANY_LTD</vt:lpstr>
      <vt:lpstr>FORTY_CREEK_DISTILLERY</vt:lpstr>
      <vt:lpstr>FOUNDERS_ORIGINAL_INC</vt:lpstr>
      <vt:lpstr>FRANCISCO_MANITOBA_LIQ_AND_SPIRITS</vt:lpstr>
      <vt:lpstr>FRIDAYS_APPAREL</vt:lpstr>
      <vt:lpstr>FULLGEEK_BREWLAB</vt:lpstr>
      <vt:lpstr>GOOD_NEIGHBOUR_BREWING_COMPANY</vt:lpstr>
      <vt:lpstr>GRAIN_TO_GLASS</vt:lpstr>
      <vt:lpstr>GRAND_VIEUX_LIQUOR_CO</vt:lpstr>
      <vt:lpstr>GRAPHIC_PACKAGING_INTERNATIONAL_INC</vt:lpstr>
      <vt:lpstr>GREAT_WESTERN_BREWING_CO_LTD</vt:lpstr>
      <vt:lpstr>GREAT_WHITE_NORTHERN_SPIRITS_INC</vt:lpstr>
      <vt:lpstr>H2_CRAFT_SPIRITS_INC</vt:lpstr>
      <vt:lpstr>HALF_PINTS_BREWING_COMPANY_LTD</vt:lpstr>
      <vt:lpstr>HERITAGE_FARMS_BREWING_CO</vt:lpstr>
      <vt:lpstr>HERITAGE_SPIRITS_AND_WINES_LTD</vt:lpstr>
      <vt:lpstr>HONEY_SHEEP_MEADERY_INC</vt:lpstr>
      <vt:lpstr>Hot_Buy</vt:lpstr>
      <vt:lpstr>ICON_FINE_WINE_AND_SPIRITS</vt:lpstr>
      <vt:lpstr>Impulse_At_Cash</vt:lpstr>
      <vt:lpstr>Impulse_Bin</vt:lpstr>
      <vt:lpstr>Impulse_Coldbox_Takeover</vt:lpstr>
      <vt:lpstr>In_Store_Audio_Ad</vt:lpstr>
      <vt:lpstr>IN_THE_BAG</vt:lpstr>
      <vt:lpstr>INCHDAIRNIE_WHISKY_LTD</vt:lpstr>
      <vt:lpstr>INTERLAKE_BREWING_COMPANY</vt:lpstr>
      <vt:lpstr>INTERNATIONAL_CELLARS</vt:lpstr>
      <vt:lpstr>KILTER_BREWING_COMPANY</vt:lpstr>
      <vt:lpstr>L_DANGLADE_AND_FILS_AND_CIE</vt:lpstr>
      <vt:lpstr>LA_SHOPPE_BRASSERIE</vt:lpstr>
      <vt:lpstr>LABATT_BREWING_COMPANY_LIMITED</vt:lpstr>
      <vt:lpstr>LAKE_OF_THE_WOODS_BREWING_COMPANY</vt:lpstr>
      <vt:lpstr>LIQUEFIED_IMPORTS</vt:lpstr>
      <vt:lpstr>Liquor_Mart_Flyer</vt:lpstr>
      <vt:lpstr>LITTLE_BROWN_JUG_BREWING_COMPANY</vt:lpstr>
      <vt:lpstr>Local_End_Cap</vt:lpstr>
      <vt:lpstr>LOW_LIFE_BARREL_HOUSE</vt:lpstr>
      <vt:lpstr>Loyalty_End_Cap</vt:lpstr>
      <vt:lpstr>LTO_HOT_BUY</vt:lpstr>
      <vt:lpstr>LUMAR_AGENCY</vt:lpstr>
      <vt:lpstr>LUTHER_DRYERS</vt:lpstr>
      <vt:lpstr>MAGNUM_CONSULTANTS_LTD</vt:lpstr>
      <vt:lpstr>MAISON_DELPEUCH_JOYEUX</vt:lpstr>
      <vt:lpstr>MALINDA_DISTRIBUTORS</vt:lpstr>
      <vt:lpstr>MANDI_INTERNATIONAL</vt:lpstr>
      <vt:lpstr>MARK_ANTHONY_BRANDS</vt:lpstr>
      <vt:lpstr>MARK_ANTHONY_GROUP_INC</vt:lpstr>
      <vt:lpstr>Max_Points</vt:lpstr>
      <vt:lpstr>Max_Points_</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NEIGE_WINE_IMPORTS</vt:lpstr>
      <vt:lpstr>NEXT_FRIEND_CIDER</vt:lpstr>
      <vt:lpstr>NONSUCH_BREWING_CO</vt:lpstr>
      <vt:lpstr>NOTABOO_CORP</vt:lpstr>
      <vt:lpstr>OBSOLETE_BREWING_CO</vt:lpstr>
      <vt:lpstr>OCTOPUS_SPIRITS_INC</vt:lpstr>
      <vt:lpstr>OJ_SALES_AND_PROMOTIONS</vt:lpstr>
      <vt:lpstr>ONE_GREAT_CITY_BREWING_COMPANY_LTD</vt:lpstr>
      <vt:lpstr>ONYX_BEVERAGE_GROUP_INC</vt:lpstr>
      <vt:lpstr>OXUS_BREWING</vt:lpstr>
      <vt:lpstr>OXUS_BREWING_COMPANY</vt:lpstr>
      <vt:lpstr>P04_BR</vt:lpstr>
      <vt:lpstr>P05_BR</vt:lpstr>
      <vt:lpstr>P2_Partner_Driven_Display</vt:lpstr>
      <vt:lpstr>P3_Partner_Driven_Display</vt:lpstr>
      <vt:lpstr>P4_Partner_Driven_Display</vt:lpstr>
      <vt:lpstr>P5_Partner_Driven_Display</vt:lpstr>
      <vt:lpstr>P6_Partner_Driven_Display</vt:lpstr>
      <vt:lpstr>P7_Partner_Driven_Display</vt:lpstr>
      <vt:lpstr>P8_Partner_Driven_Display</vt:lpstr>
      <vt:lpstr>P9_Partner_Driven_Display</vt:lpstr>
      <vt:lpstr>PACIFIC_WINE_AND_SPIRITS</vt:lpstr>
      <vt:lpstr>PADDOCK_WOOD_BREWING_SUPPLIES_LTD</vt:lpstr>
      <vt:lpstr>Partners</vt:lpstr>
      <vt:lpstr>PATENT_5</vt:lpstr>
      <vt:lpstr>PENINSULA_RIDGE_ESTATES_WINERY</vt:lpstr>
      <vt:lpstr>PETER_MIELZYNSKI_AGENCIES_LTD</vt:lpstr>
      <vt:lpstr>PHILIPPE_DANDURAND_WINES_LTD</vt:lpstr>
      <vt:lpstr>PRESTIGE_BEVERAGE_GROUP_CANADA</vt:lpstr>
      <vt:lpstr>'Application Form'!Print_Area</vt:lpstr>
      <vt:lpstr>PRIVUS_BRANDS</vt:lpstr>
      <vt:lpstr>Product_Spotlight</vt:lpstr>
      <vt:lpstr>PROXIMO_SPIRITS_CANADA_INC</vt:lpstr>
      <vt:lpstr>QINGHUA_INTERNATIONAL_TRADE</vt:lpstr>
      <vt:lpstr>Ready_to_Drink</vt:lpstr>
      <vt:lpstr>REBELLION_BREWING_CO</vt:lpstr>
      <vt:lpstr>RENAISSANCE_WINE_MERCHANTS</vt:lpstr>
      <vt:lpstr>RENDEZVOUS_BREWING_LTD</vt:lpstr>
      <vt:lpstr>RICHARDS_PACKAGING_INC</vt:lpstr>
      <vt:lpstr>RIGBY_ORCHARDS_LTD</vt:lpstr>
      <vt:lpstr>RIVER_VALLEY_BEVERAGE</vt:lpstr>
      <vt:lpstr>ROY_AND_CO_SELECTIONS</vt:lpstr>
      <vt:lpstr>Seasonal_End_Cap_1</vt:lpstr>
      <vt:lpstr>Seasonal_End_Cap_2</vt:lpstr>
      <vt:lpstr>Seasonal_End_Cap_3</vt:lpstr>
      <vt:lpstr>Seasonal_End_Cap_4</vt:lpstr>
      <vt:lpstr>Seasonal_Impulse_Bin</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SINOCAN_SUPPLY_INC</vt:lpstr>
      <vt:lpstr>SLEEMAN_BREWERIES_LTD</vt:lpstr>
      <vt:lpstr>Social_Environmental_End_Cap</vt:lpstr>
      <vt:lpstr>SOCIETE_DES_ALCOOLS_DU_QUEBEC</vt:lpstr>
      <vt:lpstr>SONS_OF_VANCOUVER_DISTILLERY_LTD</vt:lpstr>
      <vt:lpstr>SOOKRAMS_BREWING_CO</vt:lpstr>
      <vt:lpstr>SOUTHERN_GLAZERS_WINE_AND_SPIRITS</vt:lpstr>
      <vt:lpstr>Spirits</vt:lpstr>
      <vt:lpstr>STERLING_BEVERAGES</vt:lpstr>
      <vt:lpstr>SUMMIT_FINE_WINES</vt:lpstr>
      <vt:lpstr>SUNTORY_GLOBAL_SPIRITS</vt:lpstr>
      <vt:lpstr>SUPER_FUN_BEVERAGE_COMPANY_LTD</vt:lpstr>
      <vt:lpstr>TANTALUS_INDUSTRIES_INC</vt:lpstr>
      <vt:lpstr>TAP_AND_RAIL_BEVERAGE_GROUP</vt:lpstr>
      <vt:lpstr>THE_BACCHUS_GROUP_INC</vt:lpstr>
      <vt:lpstr>THE_BEVERAGE_COLLECTIVE_CORP</vt:lpstr>
      <vt:lpstr>THE_DELF_GROUP</vt:lpstr>
      <vt:lpstr>Tier_1</vt:lpstr>
      <vt:lpstr>TIME_ESTATE_WINERY</vt:lpstr>
      <vt:lpstr>TOPIKOS_SPIRIT_AND_BEVERAGE_COMPANY</vt:lpstr>
      <vt:lpstr>TORQUE_BREWING</vt:lpstr>
      <vt:lpstr>TOUCHSTONE_BRANDS</vt:lpstr>
      <vt:lpstr>TRANS_CANADA_BREWING</vt:lpstr>
      <vt:lpstr>TREE_OF_LIFE_CANADA_ULC</vt:lpstr>
      <vt:lpstr>TRIALTO_WINE_GROUP_LTD</vt:lpstr>
      <vt:lpstr>TRUE_FABRICATIONS</vt:lpstr>
      <vt:lpstr>TRUTH_MALTERS</vt:lpstr>
      <vt:lpstr>TRY_MY_WINE</vt:lpstr>
      <vt:lpstr>TWIST_LP</vt:lpstr>
      <vt:lpstr>TWO_WOLVES_BREWING_INC</vt:lpstr>
      <vt:lpstr>UNIVINS_AND_SPIRITS_CANADA_INC</vt:lpstr>
      <vt:lpstr>UNTAPPED_TRADING_INC</vt:lpstr>
      <vt:lpstr>Value_Add</vt:lpstr>
      <vt:lpstr>VENDEMMIA_INTERNATIONAL_WINES_INC</vt:lpstr>
      <vt:lpstr>VINTAGE_WEST_WINE_AND_SPIRITS_INC</vt:lpstr>
      <vt:lpstr>WEST_OF_THE_5TH_DISTILLERY</vt:lpstr>
      <vt:lpstr>WETT_SALES_AND_DISTRIBUTION_INC</vt:lpstr>
      <vt:lpstr>WEYNANTS_IMEX_NV</vt:lpstr>
      <vt:lpstr>WILD_EYE_DESIGNS_INC</vt:lpstr>
      <vt:lpstr>Wine</vt:lpstr>
      <vt:lpstr>WOODEN_GATE_CIDER</vt:lpstr>
      <vt:lpstr>WOOREE_TRADING_LTD</vt:lpstr>
      <vt:lpstr>YUKON_BREWING</vt:lpstr>
      <vt:lpstr>Z_G_M</vt:lpstr>
    </vt:vector>
  </TitlesOfParts>
  <Manager/>
  <Company>Manitoba Liquor &amp; Lotteries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Erin Dale</dc:creator>
  <cp:keywords/>
  <dc:description/>
  <cp:lastModifiedBy>Erin Dale</cp:lastModifiedBy>
  <cp:revision/>
  <dcterms:created xsi:type="dcterms:W3CDTF">2018-10-26T15:25:41Z</dcterms:created>
  <dcterms:modified xsi:type="dcterms:W3CDTF">2026-02-18T20:10:01Z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